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hidePivotFieldList="1" defaultThemeVersion="124226"/>
  <bookViews>
    <workbookView xWindow="360" yWindow="240" windowWidth="14355" windowHeight="4755" activeTab="3"/>
  </bookViews>
  <sheets>
    <sheet name="Contents" sheetId="109" r:id="rId1"/>
    <sheet name="DistnMap" sheetId="101" r:id="rId2"/>
    <sheet name="Rfile" sheetId="102" r:id="rId3"/>
    <sheet name="ReptTable" sheetId="103" r:id="rId4"/>
    <sheet name="SummStats" sheetId="104" r:id="rId5"/>
    <sheet name="AllStocks" sheetId="105" r:id="rId6"/>
    <sheet name="Lookups" sheetId="106" r:id="rId7"/>
    <sheet name="WSH total mort" sheetId="99" r:id="rId8"/>
    <sheet name="WSH reported catch" sheetId="98" r:id="rId9"/>
    <sheet name="WRY total mort" sheetId="97" r:id="rId10"/>
    <sheet name="WRY reported catch" sheetId="96" r:id="rId11"/>
    <sheet name="UWA total mort" sheetId="95" r:id="rId12"/>
    <sheet name="UWA reported catch" sheetId="94" r:id="rId13"/>
    <sheet name="URB total mort" sheetId="93" r:id="rId14"/>
    <sheet name="URB reported catch" sheetId="92" r:id="rId15"/>
    <sheet name="UNU total mort" sheetId="91" r:id="rId16"/>
    <sheet name="UNU reported catch" sheetId="90" r:id="rId17"/>
    <sheet name="TAK total mort" sheetId="89" r:id="rId18"/>
    <sheet name="TAK reported catch" sheetId="88" r:id="rId19"/>
    <sheet name="SUM total mort" sheetId="87" r:id="rId20"/>
    <sheet name="SUM reported catch" sheetId="86" r:id="rId21"/>
    <sheet name="STL total mort" sheetId="85" r:id="rId22"/>
    <sheet name="STL reported catch" sheetId="84" r:id="rId23"/>
    <sheet name="STI total mort" sheetId="107" r:id="rId24"/>
    <sheet name="STI reported catch" sheetId="108" r:id="rId25"/>
    <sheet name="SSF total mort" sheetId="83" r:id="rId26"/>
    <sheet name="SSF reported catch" sheetId="82" r:id="rId27"/>
    <sheet name="SRH total mort" sheetId="81" r:id="rId28"/>
    <sheet name="SRH reported catch" sheetId="80" r:id="rId29"/>
    <sheet name="SQP total mort" sheetId="79" r:id="rId30"/>
    <sheet name="SQP reported catch" sheetId="78" r:id="rId31"/>
    <sheet name="SPY total mort" sheetId="77" r:id="rId32"/>
    <sheet name="SPY reported catch" sheetId="76" r:id="rId33"/>
    <sheet name="SPS total mort" sheetId="75" r:id="rId34"/>
    <sheet name="SPS reported catch" sheetId="74" r:id="rId35"/>
    <sheet name="SPR total mort" sheetId="73" r:id="rId36"/>
    <sheet name="SPR reported catch" sheetId="72" r:id="rId37"/>
    <sheet name="SOO total mort" sheetId="71" r:id="rId38"/>
    <sheet name="SOO reported catch" sheetId="70" r:id="rId39"/>
    <sheet name="SKY total mort" sheetId="69" r:id="rId40"/>
    <sheet name="SKY reported catch" sheetId="68" r:id="rId41"/>
    <sheet name="SKS total mort" sheetId="67" r:id="rId42"/>
    <sheet name="SKS reported catch" sheetId="66" r:id="rId43"/>
    <sheet name="SKF total mort" sheetId="65" r:id="rId44"/>
    <sheet name="SKF reported catch" sheetId="64" r:id="rId45"/>
    <sheet name="SHU total mort" sheetId="63" r:id="rId46"/>
    <sheet name="SHU reported catch" sheetId="62" r:id="rId47"/>
    <sheet name="SAM total mort" sheetId="61" r:id="rId48"/>
    <sheet name="SAM reported catch" sheetId="60" r:id="rId49"/>
    <sheet name="RBT total mort" sheetId="59" r:id="rId50"/>
    <sheet name="RBT reported catch" sheetId="58" r:id="rId51"/>
    <sheet name="QUI total mort" sheetId="57" r:id="rId52"/>
    <sheet name="QUI reported catch" sheetId="56" r:id="rId53"/>
    <sheet name="QUE total mort" sheetId="55" r:id="rId54"/>
    <sheet name="QUE reported catch" sheetId="54" r:id="rId55"/>
    <sheet name="PPS total mort" sheetId="53" r:id="rId56"/>
    <sheet name="PPS reported catch" sheetId="52" r:id="rId57"/>
    <sheet name="NSF total mort" sheetId="51" r:id="rId58"/>
    <sheet name="NSF reported catch" sheetId="50" r:id="rId59"/>
    <sheet name="NKS total mort" sheetId="49" r:id="rId60"/>
    <sheet name="NKS reported catch" sheetId="48" r:id="rId61"/>
    <sheet name="NIS total mort" sheetId="47" r:id="rId62"/>
    <sheet name="NIS reported catch" sheetId="46" r:id="rId63"/>
    <sheet name="NIC total mort" sheetId="45" r:id="rId64"/>
    <sheet name="NIC reported catch" sheetId="44" r:id="rId65"/>
    <sheet name="NAN total mort" sheetId="43" r:id="rId66"/>
    <sheet name="NAN reported catch" sheetId="42" r:id="rId67"/>
    <sheet name="MSH total mort" sheetId="41" r:id="rId68"/>
    <sheet name="MSH reported catch" sheetId="40" r:id="rId69"/>
    <sheet name="LYY total mort" sheetId="39" r:id="rId70"/>
    <sheet name="LYY reported catch" sheetId="38" r:id="rId71"/>
    <sheet name="LYF total mort" sheetId="37" r:id="rId72"/>
    <sheet name="LYF reported catch" sheetId="36" r:id="rId73"/>
    <sheet name="LRW total mort" sheetId="35" r:id="rId74"/>
    <sheet name="LRW reported catch" sheetId="34" r:id="rId75"/>
    <sheet name="LRH total mort" sheetId="33" r:id="rId76"/>
    <sheet name="LRH reported catch" sheetId="32" r:id="rId77"/>
    <sheet name="KLM total mort" sheetId="31" r:id="rId78"/>
    <sheet name="KLM reported catch" sheetId="30" r:id="rId79"/>
    <sheet name="HOK total mort" sheetId="29" r:id="rId80"/>
    <sheet name="HOK reported catch" sheetId="28" r:id="rId81"/>
    <sheet name="HAR total mort" sheetId="27" r:id="rId82"/>
    <sheet name="HAR reported catch" sheetId="26" r:id="rId83"/>
    <sheet name="HAN total mort" sheetId="25" r:id="rId84"/>
    <sheet name="HAN reported catch" sheetId="24" r:id="rId85"/>
    <sheet name="GAD total mort" sheetId="23" r:id="rId86"/>
    <sheet name="GAD reported catch" sheetId="22" r:id="rId87"/>
    <sheet name="ELW total mort" sheetId="21" r:id="rId88"/>
    <sheet name="ELW reported catch" sheetId="20" r:id="rId89"/>
    <sheet name="ELK total mort" sheetId="19" r:id="rId90"/>
    <sheet name="ELK reported catch" sheetId="18" r:id="rId91"/>
    <sheet name="DOM total mort" sheetId="17" r:id="rId92"/>
    <sheet name="DOM reported catch" sheetId="16" r:id="rId93"/>
    <sheet name="CWF total mort" sheetId="15" r:id="rId94"/>
    <sheet name="CWF reported catch" sheetId="14" r:id="rId95"/>
    <sheet name="COW total mort" sheetId="13" r:id="rId96"/>
    <sheet name="COW reported catch" sheetId="12" r:id="rId97"/>
    <sheet name="CHK total mort" sheetId="11" r:id="rId98"/>
    <sheet name="CHK reported catch" sheetId="10" r:id="rId99"/>
    <sheet name="CHI total mort" sheetId="9" r:id="rId100"/>
    <sheet name="CHI reported catch" sheetId="8" r:id="rId101"/>
    <sheet name="BQR total mort" sheetId="7" r:id="rId102"/>
    <sheet name="BQR reported catch" sheetId="6" r:id="rId103"/>
    <sheet name="ATN total mort" sheetId="5" r:id="rId104"/>
    <sheet name="ATN reported catch" sheetId="4" r:id="rId105"/>
    <sheet name="AKS total mort" sheetId="3" r:id="rId106"/>
    <sheet name="AKS reported catch" sheetId="2" r:id="rId107"/>
    <sheet name="Sheet1" sheetId="1" r:id="rId108"/>
  </sheets>
  <calcPr calcId="145621"/>
  <pivotCaches>
    <pivotCache cacheId="0" r:id="rId109"/>
  </pivotCaches>
</workbook>
</file>

<file path=xl/calcChain.xml><?xml version="1.0" encoding="utf-8"?>
<calcChain xmlns="http://schemas.openxmlformats.org/spreadsheetml/2006/main">
  <c r="J6" i="103" l="1"/>
  <c r="I6" i="103"/>
  <c r="H6" i="103"/>
  <c r="C6" i="103"/>
  <c r="B6" i="103"/>
  <c r="A6" i="103"/>
  <c r="CE55" i="105" l="1"/>
  <c r="CF55" i="105" s="1"/>
  <c r="AS285" i="105" l="1"/>
  <c r="AR285" i="105"/>
  <c r="AQ285" i="105"/>
  <c r="AP285" i="105"/>
  <c r="AO285" i="105"/>
  <c r="AN285" i="105"/>
  <c r="AM285" i="105"/>
  <c r="AL285" i="105"/>
  <c r="AK285" i="105"/>
  <c r="AJ285" i="105"/>
  <c r="AI285" i="105"/>
  <c r="AH285" i="105"/>
  <c r="AF285" i="105"/>
  <c r="AE285" i="105"/>
  <c r="AD285" i="105"/>
  <c r="AC285" i="105"/>
  <c r="AB285" i="105"/>
  <c r="AS284" i="105"/>
  <c r="AR284" i="105"/>
  <c r="AQ284" i="105"/>
  <c r="AP284" i="105"/>
  <c r="AO284" i="105"/>
  <c r="AN284" i="105"/>
  <c r="AM284" i="105"/>
  <c r="AL284" i="105"/>
  <c r="AK284" i="105"/>
  <c r="AJ284" i="105"/>
  <c r="AI284" i="105"/>
  <c r="AH284" i="105"/>
  <c r="AF284" i="105"/>
  <c r="AE284" i="105"/>
  <c r="AD284" i="105"/>
  <c r="AC284" i="105"/>
  <c r="AB284" i="105"/>
  <c r="AS283" i="105"/>
  <c r="AR283" i="105"/>
  <c r="AQ283" i="105"/>
  <c r="AP283" i="105"/>
  <c r="AO283" i="105"/>
  <c r="AN283" i="105"/>
  <c r="AM283" i="105"/>
  <c r="AL283" i="105"/>
  <c r="AK283" i="105"/>
  <c r="AJ283" i="105"/>
  <c r="AI283" i="105"/>
  <c r="AH283" i="105"/>
  <c r="AF283" i="105"/>
  <c r="AE283" i="105"/>
  <c r="AD283" i="105"/>
  <c r="AC283" i="105"/>
  <c r="AB283" i="105"/>
  <c r="AS282" i="105"/>
  <c r="AR282" i="105"/>
  <c r="AQ282" i="105"/>
  <c r="AP282" i="105"/>
  <c r="AO282" i="105"/>
  <c r="AN282" i="105"/>
  <c r="AM282" i="105"/>
  <c r="AL282" i="105"/>
  <c r="AK282" i="105"/>
  <c r="AJ282" i="105"/>
  <c r="AG282" i="105" s="1"/>
  <c r="AI282" i="105"/>
  <c r="AH282" i="105"/>
  <c r="AF282" i="105"/>
  <c r="AE282" i="105"/>
  <c r="AD282" i="105"/>
  <c r="AC282" i="105"/>
  <c r="AB282" i="105"/>
  <c r="AS281" i="105"/>
  <c r="AR281" i="105"/>
  <c r="AQ281" i="105"/>
  <c r="AP281" i="105"/>
  <c r="AO281" i="105"/>
  <c r="AN281" i="105"/>
  <c r="AM281" i="105"/>
  <c r="AL281" i="105"/>
  <c r="AK281" i="105"/>
  <c r="AJ281" i="105"/>
  <c r="AI281" i="105"/>
  <c r="AH281" i="105"/>
  <c r="AF281" i="105"/>
  <c r="AE281" i="105"/>
  <c r="AD281" i="105"/>
  <c r="AC281" i="105"/>
  <c r="AB281" i="105"/>
  <c r="AS280" i="105"/>
  <c r="AR280" i="105"/>
  <c r="AQ280" i="105"/>
  <c r="AP280" i="105"/>
  <c r="AO280" i="105"/>
  <c r="AN280" i="105"/>
  <c r="AM280" i="105"/>
  <c r="AL280" i="105"/>
  <c r="AK280" i="105"/>
  <c r="AJ280" i="105"/>
  <c r="AI280" i="105"/>
  <c r="AH280" i="105"/>
  <c r="AF280" i="105"/>
  <c r="AE280" i="105"/>
  <c r="AD280" i="105"/>
  <c r="AC280" i="105"/>
  <c r="AB280" i="105"/>
  <c r="AS279" i="105"/>
  <c r="AR279" i="105"/>
  <c r="AQ279" i="105"/>
  <c r="AP279" i="105"/>
  <c r="AO279" i="105"/>
  <c r="AN279" i="105"/>
  <c r="AM279" i="105"/>
  <c r="AL279" i="105"/>
  <c r="AK279" i="105"/>
  <c r="AJ279" i="105"/>
  <c r="AI279" i="105"/>
  <c r="AH279" i="105"/>
  <c r="AF279" i="105"/>
  <c r="AE279" i="105"/>
  <c r="AD279" i="105"/>
  <c r="AC279" i="105"/>
  <c r="AB279" i="105"/>
  <c r="AS278" i="105"/>
  <c r="AR278" i="105"/>
  <c r="AQ278" i="105"/>
  <c r="AP278" i="105"/>
  <c r="AO278" i="105"/>
  <c r="AN278" i="105"/>
  <c r="AM278" i="105"/>
  <c r="AL278" i="105"/>
  <c r="AK278" i="105"/>
  <c r="AJ278" i="105"/>
  <c r="AG278" i="105" s="1"/>
  <c r="AI278" i="105"/>
  <c r="AH278" i="105"/>
  <c r="AF278" i="105"/>
  <c r="AE278" i="105"/>
  <c r="AD278" i="105"/>
  <c r="AC278" i="105"/>
  <c r="AB278" i="105"/>
  <c r="AS277" i="105"/>
  <c r="AR277" i="105"/>
  <c r="AQ277" i="105"/>
  <c r="AP277" i="105"/>
  <c r="AO277" i="105"/>
  <c r="AN277" i="105"/>
  <c r="AM277" i="105"/>
  <c r="AL277" i="105"/>
  <c r="AK277" i="105"/>
  <c r="AJ277" i="105"/>
  <c r="AI277" i="105"/>
  <c r="AH277" i="105"/>
  <c r="AF277" i="105"/>
  <c r="AE277" i="105"/>
  <c r="AD277" i="105"/>
  <c r="AC277" i="105"/>
  <c r="AB277" i="105"/>
  <c r="AS276" i="105"/>
  <c r="AR276" i="105"/>
  <c r="AQ276" i="105"/>
  <c r="AP276" i="105"/>
  <c r="AO276" i="105"/>
  <c r="AN276" i="105"/>
  <c r="AM276" i="105"/>
  <c r="AL276" i="105"/>
  <c r="AK276" i="105"/>
  <c r="AJ276" i="105"/>
  <c r="AI276" i="105"/>
  <c r="AH276" i="105"/>
  <c r="AF276" i="105"/>
  <c r="AE276" i="105"/>
  <c r="AD276" i="105"/>
  <c r="AC276" i="105"/>
  <c r="AB276" i="105"/>
  <c r="AS275" i="105"/>
  <c r="AR275" i="105"/>
  <c r="AQ275" i="105"/>
  <c r="AP275" i="105"/>
  <c r="AO275" i="105"/>
  <c r="AN275" i="105"/>
  <c r="AM275" i="105"/>
  <c r="AL275" i="105"/>
  <c r="AK275" i="105"/>
  <c r="AJ275" i="105"/>
  <c r="AI275" i="105"/>
  <c r="AH275" i="105"/>
  <c r="AF275" i="105"/>
  <c r="AE275" i="105"/>
  <c r="AD275" i="105"/>
  <c r="AC275" i="105"/>
  <c r="AB275" i="105"/>
  <c r="AS274" i="105"/>
  <c r="AR274" i="105"/>
  <c r="AQ274" i="105"/>
  <c r="AP274" i="105"/>
  <c r="AO274" i="105"/>
  <c r="AN274" i="105"/>
  <c r="AM274" i="105"/>
  <c r="AL274" i="105"/>
  <c r="AK274" i="105"/>
  <c r="AJ274" i="105"/>
  <c r="AI274" i="105"/>
  <c r="AH274" i="105"/>
  <c r="AF274" i="105"/>
  <c r="AE274" i="105"/>
  <c r="AD274" i="105"/>
  <c r="AC274" i="105"/>
  <c r="AB274" i="105"/>
  <c r="AS273" i="105"/>
  <c r="AR273" i="105"/>
  <c r="AQ273" i="105"/>
  <c r="AP273" i="105"/>
  <c r="AO273" i="105"/>
  <c r="AN273" i="105"/>
  <c r="AM273" i="105"/>
  <c r="AL273" i="105"/>
  <c r="AK273" i="105"/>
  <c r="AJ273" i="105"/>
  <c r="AI273" i="105"/>
  <c r="AH273" i="105"/>
  <c r="AF273" i="105"/>
  <c r="AE273" i="105"/>
  <c r="AD273" i="105"/>
  <c r="AC273" i="105"/>
  <c r="AB273" i="105"/>
  <c r="AS272" i="105"/>
  <c r="AR272" i="105"/>
  <c r="AQ272" i="105"/>
  <c r="AP272" i="105"/>
  <c r="AO272" i="105"/>
  <c r="AN272" i="105"/>
  <c r="AM272" i="105"/>
  <c r="AL272" i="105"/>
  <c r="AK272" i="105"/>
  <c r="AJ272" i="105"/>
  <c r="AI272" i="105"/>
  <c r="AG272" i="105" s="1"/>
  <c r="AH272" i="105"/>
  <c r="AF272" i="105"/>
  <c r="AE272" i="105"/>
  <c r="AD272" i="105"/>
  <c r="AC272" i="105"/>
  <c r="AB272" i="105"/>
  <c r="AS271" i="105"/>
  <c r="AR271" i="105"/>
  <c r="AQ271" i="105"/>
  <c r="AP271" i="105"/>
  <c r="AO271" i="105"/>
  <c r="AN271" i="105"/>
  <c r="AM271" i="105"/>
  <c r="AL271" i="105"/>
  <c r="AK271" i="105"/>
  <c r="AJ271" i="105"/>
  <c r="AG271" i="105" s="1"/>
  <c r="AI271" i="105"/>
  <c r="AH271" i="105"/>
  <c r="AF271" i="105"/>
  <c r="AE271" i="105"/>
  <c r="AD271" i="105"/>
  <c r="AC271" i="105"/>
  <c r="AB271" i="105"/>
  <c r="AS270" i="105"/>
  <c r="AR270" i="105"/>
  <c r="AQ270" i="105"/>
  <c r="AP270" i="105"/>
  <c r="AO270" i="105"/>
  <c r="AN270" i="105"/>
  <c r="AM270" i="105"/>
  <c r="AL270" i="105"/>
  <c r="AK270" i="105"/>
  <c r="AJ270" i="105"/>
  <c r="AI270" i="105"/>
  <c r="AG270" i="105" s="1"/>
  <c r="AH270" i="105"/>
  <c r="AF270" i="105"/>
  <c r="AE270" i="105"/>
  <c r="AD270" i="105"/>
  <c r="AC270" i="105"/>
  <c r="AB270" i="105"/>
  <c r="AS269" i="105"/>
  <c r="AR269" i="105"/>
  <c r="AQ269" i="105"/>
  <c r="AP269" i="105"/>
  <c r="AO269" i="105"/>
  <c r="AN269" i="105"/>
  <c r="AM269" i="105"/>
  <c r="AL269" i="105"/>
  <c r="AK269" i="105"/>
  <c r="AJ269" i="105"/>
  <c r="AG269" i="105" s="1"/>
  <c r="AI269" i="105"/>
  <c r="AH269" i="105"/>
  <c r="AF269" i="105"/>
  <c r="AE269" i="105"/>
  <c r="AD269" i="105"/>
  <c r="AC269" i="105"/>
  <c r="AB269" i="105"/>
  <c r="AS268" i="105"/>
  <c r="AR268" i="105"/>
  <c r="AQ268" i="105"/>
  <c r="AP268" i="105"/>
  <c r="AO268" i="105"/>
  <c r="AN268" i="105"/>
  <c r="AM268" i="105"/>
  <c r="AL268" i="105"/>
  <c r="AK268" i="105"/>
  <c r="AJ268" i="105"/>
  <c r="AI268" i="105"/>
  <c r="AG268" i="105" s="1"/>
  <c r="AH268" i="105"/>
  <c r="AF268" i="105"/>
  <c r="AE268" i="105"/>
  <c r="AD268" i="105"/>
  <c r="AC268" i="105"/>
  <c r="AB268" i="105"/>
  <c r="AS267" i="105"/>
  <c r="AR267" i="105"/>
  <c r="AQ267" i="105"/>
  <c r="AP267" i="105"/>
  <c r="AO267" i="105"/>
  <c r="AN267" i="105"/>
  <c r="AM267" i="105"/>
  <c r="AL267" i="105"/>
  <c r="AK267" i="105"/>
  <c r="AJ267" i="105"/>
  <c r="AG267" i="105" s="1"/>
  <c r="AI267" i="105"/>
  <c r="AH267" i="105"/>
  <c r="AF267" i="105"/>
  <c r="AE267" i="105"/>
  <c r="AD267" i="105"/>
  <c r="AC267" i="105"/>
  <c r="AB267" i="105"/>
  <c r="AS266" i="105"/>
  <c r="AR266" i="105"/>
  <c r="AQ266" i="105"/>
  <c r="AP266" i="105"/>
  <c r="AO266" i="105"/>
  <c r="AN266" i="105"/>
  <c r="AM266" i="105"/>
  <c r="AL266" i="105"/>
  <c r="AK266" i="105"/>
  <c r="AJ266" i="105"/>
  <c r="AI266" i="105"/>
  <c r="AG266" i="105" s="1"/>
  <c r="AH266" i="105"/>
  <c r="AF266" i="105"/>
  <c r="AE266" i="105"/>
  <c r="AD266" i="105"/>
  <c r="AC266" i="105"/>
  <c r="AB266" i="105"/>
  <c r="AS265" i="105"/>
  <c r="AR265" i="105"/>
  <c r="AQ265" i="105"/>
  <c r="AP265" i="105"/>
  <c r="AO265" i="105"/>
  <c r="AN265" i="105"/>
  <c r="AM265" i="105"/>
  <c r="AL265" i="105"/>
  <c r="AK265" i="105"/>
  <c r="AJ265" i="105"/>
  <c r="AG265" i="105" s="1"/>
  <c r="AI265" i="105"/>
  <c r="AH265" i="105"/>
  <c r="AF265" i="105"/>
  <c r="AE265" i="105"/>
  <c r="AD265" i="105"/>
  <c r="AC265" i="105"/>
  <c r="AB265" i="105"/>
  <c r="AS264" i="105"/>
  <c r="AR264" i="105"/>
  <c r="AQ264" i="105"/>
  <c r="AP264" i="105"/>
  <c r="AO264" i="105"/>
  <c r="AN264" i="105"/>
  <c r="AM264" i="105"/>
  <c r="AL264" i="105"/>
  <c r="AK264" i="105"/>
  <c r="AJ264" i="105"/>
  <c r="AI264" i="105"/>
  <c r="AG264" i="105" s="1"/>
  <c r="AH264" i="105"/>
  <c r="AF264" i="105"/>
  <c r="AE264" i="105"/>
  <c r="AD264" i="105"/>
  <c r="AC264" i="105"/>
  <c r="AB264" i="105"/>
  <c r="AS263" i="105"/>
  <c r="AR263" i="105"/>
  <c r="AQ263" i="105"/>
  <c r="AP263" i="105"/>
  <c r="AO263" i="105"/>
  <c r="AN263" i="105"/>
  <c r="AM263" i="105"/>
  <c r="AL263" i="105"/>
  <c r="AK263" i="105"/>
  <c r="AJ263" i="105"/>
  <c r="AG263" i="105" s="1"/>
  <c r="AI263" i="105"/>
  <c r="AH263" i="105"/>
  <c r="AF263" i="105"/>
  <c r="AE263" i="105"/>
  <c r="AD263" i="105"/>
  <c r="AC263" i="105"/>
  <c r="AB263" i="105"/>
  <c r="AS262" i="105"/>
  <c r="AR262" i="105"/>
  <c r="AQ262" i="105"/>
  <c r="AP262" i="105"/>
  <c r="AO262" i="105"/>
  <c r="AN262" i="105"/>
  <c r="AM262" i="105"/>
  <c r="AL262" i="105"/>
  <c r="AK262" i="105"/>
  <c r="AJ262" i="105"/>
  <c r="AI262" i="105"/>
  <c r="AG262" i="105" s="1"/>
  <c r="AH262" i="105"/>
  <c r="AF262" i="105"/>
  <c r="AE262" i="105"/>
  <c r="AD262" i="105"/>
  <c r="AC262" i="105"/>
  <c r="AB262" i="105"/>
  <c r="AS261" i="105"/>
  <c r="AR261" i="105"/>
  <c r="AQ261" i="105"/>
  <c r="AP261" i="105"/>
  <c r="AO261" i="105"/>
  <c r="AN261" i="105"/>
  <c r="AM261" i="105"/>
  <c r="AL261" i="105"/>
  <c r="AK261" i="105"/>
  <c r="AJ261" i="105"/>
  <c r="AG261" i="105" s="1"/>
  <c r="AI261" i="105"/>
  <c r="AH261" i="105"/>
  <c r="AF261" i="105"/>
  <c r="AE261" i="105"/>
  <c r="AD261" i="105"/>
  <c r="AC261" i="105"/>
  <c r="AB261" i="105"/>
  <c r="AS260" i="105"/>
  <c r="AR260" i="105"/>
  <c r="AQ260" i="105"/>
  <c r="AP260" i="105"/>
  <c r="AO260" i="105"/>
  <c r="AN260" i="105"/>
  <c r="AM260" i="105"/>
  <c r="AL260" i="105"/>
  <c r="AK260" i="105"/>
  <c r="AJ260" i="105"/>
  <c r="AI260" i="105"/>
  <c r="AG260" i="105" s="1"/>
  <c r="AH260" i="105"/>
  <c r="AF260" i="105"/>
  <c r="AE260" i="105"/>
  <c r="AD260" i="105"/>
  <c r="AC260" i="105"/>
  <c r="AB260" i="105"/>
  <c r="AS259" i="105"/>
  <c r="AR259" i="105"/>
  <c r="AQ259" i="105"/>
  <c r="AP259" i="105"/>
  <c r="AO259" i="105"/>
  <c r="AN259" i="105"/>
  <c r="AM259" i="105"/>
  <c r="AL259" i="105"/>
  <c r="AK259" i="105"/>
  <c r="AJ259" i="105"/>
  <c r="AG259" i="105" s="1"/>
  <c r="AI259" i="105"/>
  <c r="AH259" i="105"/>
  <c r="AF259" i="105"/>
  <c r="AE259" i="105"/>
  <c r="AD259" i="105"/>
  <c r="AC259" i="105"/>
  <c r="AB259" i="105"/>
  <c r="AS258" i="105"/>
  <c r="AR258" i="105"/>
  <c r="AQ258" i="105"/>
  <c r="AP258" i="105"/>
  <c r="AO258" i="105"/>
  <c r="AN258" i="105"/>
  <c r="AM258" i="105"/>
  <c r="AL258" i="105"/>
  <c r="AK258" i="105"/>
  <c r="AJ258" i="105"/>
  <c r="AI258" i="105"/>
  <c r="AG258" i="105" s="1"/>
  <c r="AH258" i="105"/>
  <c r="AF258" i="105"/>
  <c r="AE258" i="105"/>
  <c r="AD258" i="105"/>
  <c r="AC258" i="105"/>
  <c r="AB258" i="105"/>
  <c r="AS257" i="105"/>
  <c r="AR257" i="105"/>
  <c r="AQ257" i="105"/>
  <c r="AP257" i="105"/>
  <c r="AO257" i="105"/>
  <c r="AN257" i="105"/>
  <c r="AM257" i="105"/>
  <c r="AL257" i="105"/>
  <c r="AK257" i="105"/>
  <c r="AJ257" i="105"/>
  <c r="AG257" i="105" s="1"/>
  <c r="AI257" i="105"/>
  <c r="AH257" i="105"/>
  <c r="AF257" i="105"/>
  <c r="AE257" i="105"/>
  <c r="AD257" i="105"/>
  <c r="AC257" i="105"/>
  <c r="AB257" i="105"/>
  <c r="AS256" i="105"/>
  <c r="AR256" i="105"/>
  <c r="AQ256" i="105"/>
  <c r="AP256" i="105"/>
  <c r="AO256" i="105"/>
  <c r="AN256" i="105"/>
  <c r="AM256" i="105"/>
  <c r="AL256" i="105"/>
  <c r="AK256" i="105"/>
  <c r="AJ256" i="105"/>
  <c r="AI256" i="105"/>
  <c r="AG256" i="105" s="1"/>
  <c r="AH256" i="105"/>
  <c r="AF256" i="105"/>
  <c r="AE256" i="105"/>
  <c r="AD256" i="105"/>
  <c r="AC256" i="105"/>
  <c r="AB256" i="105"/>
  <c r="AS255" i="105"/>
  <c r="AR255" i="105"/>
  <c r="AQ255" i="105"/>
  <c r="AP255" i="105"/>
  <c r="AO255" i="105"/>
  <c r="AN255" i="105"/>
  <c r="AM255" i="105"/>
  <c r="AL255" i="105"/>
  <c r="AK255" i="105"/>
  <c r="AJ255" i="105"/>
  <c r="AG255" i="105" s="1"/>
  <c r="AI255" i="105"/>
  <c r="AH255" i="105"/>
  <c r="AF255" i="105"/>
  <c r="AE255" i="105"/>
  <c r="AD255" i="105"/>
  <c r="AC255" i="105"/>
  <c r="AB255" i="105"/>
  <c r="AS254" i="105"/>
  <c r="AR254" i="105"/>
  <c r="AQ254" i="105"/>
  <c r="AP254" i="105"/>
  <c r="AO254" i="105"/>
  <c r="AN254" i="105"/>
  <c r="AM254" i="105"/>
  <c r="AL254" i="105"/>
  <c r="AK254" i="105"/>
  <c r="AJ254" i="105"/>
  <c r="AI254" i="105"/>
  <c r="AG254" i="105" s="1"/>
  <c r="AH254" i="105"/>
  <c r="AF254" i="105"/>
  <c r="AE254" i="105"/>
  <c r="AD254" i="105"/>
  <c r="AC254" i="105"/>
  <c r="AB254" i="105"/>
  <c r="AS253" i="105"/>
  <c r="AR253" i="105"/>
  <c r="AQ253" i="105"/>
  <c r="AP253" i="105"/>
  <c r="AO253" i="105"/>
  <c r="AN253" i="105"/>
  <c r="AM253" i="105"/>
  <c r="AL253" i="105"/>
  <c r="AK253" i="105"/>
  <c r="AJ253" i="105"/>
  <c r="AG253" i="105" s="1"/>
  <c r="AI253" i="105"/>
  <c r="AH253" i="105"/>
  <c r="AF253" i="105"/>
  <c r="AE253" i="105"/>
  <c r="AD253" i="105"/>
  <c r="AC253" i="105"/>
  <c r="AB253" i="105"/>
  <c r="AS252" i="105"/>
  <c r="AR252" i="105"/>
  <c r="AQ252" i="105"/>
  <c r="AP252" i="105"/>
  <c r="AO252" i="105"/>
  <c r="AN252" i="105"/>
  <c r="AM252" i="105"/>
  <c r="AL252" i="105"/>
  <c r="AK252" i="105"/>
  <c r="AJ252" i="105"/>
  <c r="AI252" i="105"/>
  <c r="AG252" i="105" s="1"/>
  <c r="AH252" i="105"/>
  <c r="AF252" i="105"/>
  <c r="AE252" i="105"/>
  <c r="AD252" i="105"/>
  <c r="AC252" i="105"/>
  <c r="AB252" i="105"/>
  <c r="AS251" i="105"/>
  <c r="AR251" i="105"/>
  <c r="AQ251" i="105"/>
  <c r="AP251" i="105"/>
  <c r="AO251" i="105"/>
  <c r="AN251" i="105"/>
  <c r="AM251" i="105"/>
  <c r="AL251" i="105"/>
  <c r="AK251" i="105"/>
  <c r="AJ251" i="105"/>
  <c r="AG251" i="105" s="1"/>
  <c r="AI251" i="105"/>
  <c r="AH251" i="105"/>
  <c r="AF251" i="105"/>
  <c r="AE251" i="105"/>
  <c r="AD251" i="105"/>
  <c r="AC251" i="105"/>
  <c r="AB251" i="105"/>
  <c r="AG275" i="105" l="1"/>
  <c r="AG276" i="105"/>
  <c r="AG279" i="105"/>
  <c r="AG283" i="105"/>
  <c r="AG280" i="105"/>
  <c r="AG284" i="105"/>
  <c r="AG273" i="105"/>
  <c r="AG274" i="105"/>
  <c r="AG277" i="105"/>
  <c r="AG281" i="105"/>
  <c r="AG285" i="105"/>
  <c r="J49" i="103"/>
  <c r="I49" i="103"/>
  <c r="H49" i="103"/>
  <c r="C49" i="103"/>
  <c r="B49" i="103"/>
  <c r="A49" i="103"/>
  <c r="J48" i="103"/>
  <c r="I48" i="103"/>
  <c r="H48" i="103"/>
  <c r="C48" i="103"/>
  <c r="B48" i="103"/>
  <c r="A48" i="103"/>
  <c r="J47" i="103"/>
  <c r="I47" i="103"/>
  <c r="H47" i="103"/>
  <c r="C47" i="103"/>
  <c r="B47" i="103"/>
  <c r="A47" i="103"/>
  <c r="J46" i="103"/>
  <c r="I46" i="103"/>
  <c r="H46" i="103"/>
  <c r="C46" i="103"/>
  <c r="B46" i="103"/>
  <c r="A46" i="103"/>
  <c r="J45" i="103"/>
  <c r="I45" i="103"/>
  <c r="H45" i="103"/>
  <c r="C45" i="103"/>
  <c r="B45" i="103"/>
  <c r="A45" i="103"/>
  <c r="J44" i="103"/>
  <c r="I44" i="103"/>
  <c r="H44" i="103"/>
  <c r="C44" i="103"/>
  <c r="B44" i="103"/>
  <c r="A44" i="103"/>
  <c r="J43" i="103"/>
  <c r="I43" i="103"/>
  <c r="H43" i="103"/>
  <c r="C43" i="103"/>
  <c r="B43" i="103"/>
  <c r="A43" i="103"/>
  <c r="J42" i="103"/>
  <c r="I42" i="103"/>
  <c r="H42" i="103"/>
  <c r="C42" i="103"/>
  <c r="B42" i="103"/>
  <c r="A42" i="103"/>
  <c r="J41" i="103"/>
  <c r="I41" i="103"/>
  <c r="H41" i="103"/>
  <c r="C41" i="103"/>
  <c r="B41" i="103"/>
  <c r="A41" i="103"/>
  <c r="J40" i="103"/>
  <c r="I40" i="103"/>
  <c r="H40" i="103"/>
  <c r="C40" i="103"/>
  <c r="B40" i="103"/>
  <c r="A40" i="103"/>
  <c r="J39" i="103"/>
  <c r="I39" i="103"/>
  <c r="H39" i="103"/>
  <c r="C39" i="103"/>
  <c r="B39" i="103"/>
  <c r="A39" i="103"/>
  <c r="J38" i="103"/>
  <c r="I38" i="103"/>
  <c r="H38" i="103"/>
  <c r="C38" i="103"/>
  <c r="B38" i="103"/>
  <c r="A38" i="103"/>
  <c r="J37" i="103"/>
  <c r="I37" i="103"/>
  <c r="H37" i="103"/>
  <c r="C37" i="103"/>
  <c r="B37" i="103"/>
  <c r="A37" i="103"/>
  <c r="J36" i="103"/>
  <c r="I36" i="103"/>
  <c r="H36" i="103"/>
  <c r="C36" i="103"/>
  <c r="B36" i="103"/>
  <c r="A36" i="103"/>
  <c r="J35" i="103"/>
  <c r="I35" i="103"/>
  <c r="H35" i="103"/>
  <c r="C35" i="103"/>
  <c r="B35" i="103"/>
  <c r="A35" i="103"/>
  <c r="J34" i="103"/>
  <c r="I34" i="103"/>
  <c r="H34" i="103"/>
  <c r="C34" i="103"/>
  <c r="B34" i="103"/>
  <c r="A34" i="103"/>
  <c r="J33" i="103"/>
  <c r="I33" i="103"/>
  <c r="H33" i="103"/>
  <c r="C33" i="103"/>
  <c r="B33" i="103"/>
  <c r="A33" i="103"/>
  <c r="J32" i="103"/>
  <c r="I32" i="103"/>
  <c r="H32" i="103"/>
  <c r="C32" i="103"/>
  <c r="B32" i="103"/>
  <c r="A32" i="103"/>
  <c r="J31" i="103"/>
  <c r="I31" i="103"/>
  <c r="H31" i="103"/>
  <c r="C31" i="103"/>
  <c r="B31" i="103"/>
  <c r="A31" i="103"/>
  <c r="J30" i="103"/>
  <c r="I30" i="103"/>
  <c r="H30" i="103"/>
  <c r="C30" i="103"/>
  <c r="B30" i="103"/>
  <c r="A30" i="103"/>
  <c r="J29" i="103"/>
  <c r="I29" i="103"/>
  <c r="H29" i="103"/>
  <c r="C29" i="103"/>
  <c r="B29" i="103"/>
  <c r="A29" i="103"/>
  <c r="J28" i="103"/>
  <c r="I28" i="103"/>
  <c r="H28" i="103"/>
  <c r="C28" i="103"/>
  <c r="B28" i="103"/>
  <c r="A28" i="103"/>
  <c r="J27" i="103"/>
  <c r="I27" i="103"/>
  <c r="H27" i="103"/>
  <c r="C27" i="103"/>
  <c r="B27" i="103"/>
  <c r="A27" i="103"/>
  <c r="J26" i="103"/>
  <c r="I26" i="103"/>
  <c r="H26" i="103"/>
  <c r="C26" i="103"/>
  <c r="B26" i="103"/>
  <c r="A26" i="103"/>
  <c r="J25" i="103"/>
  <c r="I25" i="103"/>
  <c r="H25" i="103"/>
  <c r="C25" i="103"/>
  <c r="B25" i="103"/>
  <c r="A25" i="103"/>
  <c r="J24" i="103"/>
  <c r="I24" i="103"/>
  <c r="H24" i="103"/>
  <c r="C24" i="103"/>
  <c r="B24" i="103"/>
  <c r="A24" i="103"/>
  <c r="J23" i="103"/>
  <c r="I23" i="103"/>
  <c r="H23" i="103"/>
  <c r="C23" i="103"/>
  <c r="B23" i="103"/>
  <c r="A23" i="103"/>
  <c r="J22" i="103"/>
  <c r="I22" i="103"/>
  <c r="H22" i="103"/>
  <c r="C22" i="103"/>
  <c r="B22" i="103"/>
  <c r="A22" i="103"/>
  <c r="J21" i="103"/>
  <c r="I21" i="103"/>
  <c r="H21" i="103"/>
  <c r="C21" i="103"/>
  <c r="B21" i="103"/>
  <c r="A21" i="103"/>
  <c r="J20" i="103"/>
  <c r="I20" i="103"/>
  <c r="H20" i="103"/>
  <c r="C20" i="103"/>
  <c r="B20" i="103"/>
  <c r="A20" i="103"/>
  <c r="J19" i="103"/>
  <c r="I19" i="103"/>
  <c r="H19" i="103"/>
  <c r="C19" i="103"/>
  <c r="B19" i="103"/>
  <c r="A19" i="103"/>
  <c r="J18" i="103"/>
  <c r="I18" i="103"/>
  <c r="H18" i="103"/>
  <c r="C18" i="103"/>
  <c r="B18" i="103"/>
  <c r="A18" i="103"/>
  <c r="J17" i="103"/>
  <c r="I17" i="103"/>
  <c r="H17" i="103"/>
  <c r="C17" i="103"/>
  <c r="B17" i="103"/>
  <c r="A17" i="103"/>
  <c r="J16" i="103"/>
  <c r="I16" i="103"/>
  <c r="H16" i="103"/>
  <c r="C16" i="103"/>
  <c r="B16" i="103"/>
  <c r="A16" i="103"/>
  <c r="J15" i="103"/>
  <c r="I15" i="103"/>
  <c r="H15" i="103"/>
  <c r="C15" i="103"/>
  <c r="B15" i="103"/>
  <c r="A15" i="103"/>
  <c r="J14" i="103"/>
  <c r="I14" i="103"/>
  <c r="H14" i="103"/>
  <c r="C14" i="103"/>
  <c r="B14" i="103"/>
  <c r="A14" i="103"/>
  <c r="J13" i="103"/>
  <c r="I13" i="103"/>
  <c r="H13" i="103"/>
  <c r="C13" i="103"/>
  <c r="B13" i="103"/>
  <c r="A13" i="103"/>
  <c r="J12" i="103"/>
  <c r="I12" i="103"/>
  <c r="H12" i="103"/>
  <c r="C12" i="103"/>
  <c r="B12" i="103"/>
  <c r="A12" i="103"/>
  <c r="J11" i="103"/>
  <c r="I11" i="103"/>
  <c r="H11" i="103"/>
  <c r="C11" i="103"/>
  <c r="B11" i="103"/>
  <c r="A11" i="103"/>
  <c r="J10" i="103"/>
  <c r="I10" i="103"/>
  <c r="H10" i="103"/>
  <c r="C10" i="103"/>
  <c r="B10" i="103"/>
  <c r="A10" i="103"/>
  <c r="J9" i="103"/>
  <c r="I9" i="103"/>
  <c r="H9" i="103"/>
  <c r="C9" i="103"/>
  <c r="B9" i="103"/>
  <c r="A9" i="103"/>
  <c r="J8" i="103"/>
  <c r="I8" i="103"/>
  <c r="H8" i="103"/>
  <c r="C8" i="103"/>
  <c r="B8" i="103"/>
  <c r="A8" i="103"/>
  <c r="J7" i="103"/>
  <c r="I7" i="103"/>
  <c r="H7" i="103"/>
  <c r="C7" i="103"/>
  <c r="B7" i="103"/>
  <c r="A7" i="103"/>
  <c r="J4" i="103"/>
  <c r="CE54" i="105"/>
  <c r="CE53" i="105"/>
  <c r="CE52" i="105"/>
  <c r="CE51" i="105"/>
  <c r="CE50" i="105"/>
  <c r="CE49" i="105"/>
  <c r="CE48" i="105"/>
  <c r="CE47" i="105"/>
  <c r="CE46" i="105"/>
  <c r="CE45" i="105"/>
  <c r="CE44" i="105"/>
  <c r="CE43" i="105"/>
  <c r="CE42" i="105"/>
  <c r="CE41" i="105"/>
  <c r="CE40" i="105"/>
  <c r="CE39" i="105"/>
  <c r="CE38" i="105"/>
  <c r="CE37" i="105"/>
  <c r="CE36" i="105"/>
  <c r="CE35" i="105"/>
  <c r="CE34" i="105"/>
  <c r="CE33" i="105"/>
  <c r="CE32" i="105"/>
  <c r="CE31" i="105"/>
  <c r="CE30" i="105"/>
  <c r="CE29" i="105"/>
  <c r="CE28" i="105"/>
  <c r="CE27" i="105"/>
  <c r="CE26" i="105"/>
  <c r="CE25" i="105"/>
  <c r="CE24" i="105"/>
  <c r="CE23" i="105"/>
  <c r="CE22" i="105"/>
  <c r="CE21" i="105"/>
  <c r="CE20" i="105"/>
  <c r="CE19" i="105"/>
  <c r="CE18" i="105"/>
  <c r="CE17" i="105"/>
  <c r="CE16" i="105"/>
  <c r="CE15" i="105"/>
  <c r="CE14" i="105"/>
  <c r="CE13" i="105"/>
  <c r="CE12" i="105"/>
  <c r="CE11" i="105"/>
  <c r="CE10" i="105"/>
  <c r="CF10" i="105" s="1"/>
  <c r="AB1755" i="105"/>
  <c r="AB1754" i="105"/>
  <c r="AB1753" i="105"/>
  <c r="AB1752" i="105"/>
  <c r="AB1751" i="105"/>
  <c r="AB1750" i="105"/>
  <c r="AB1749" i="105"/>
  <c r="AB1748" i="105"/>
  <c r="AB1747" i="105"/>
  <c r="AB1746" i="105"/>
  <c r="AB1745" i="105"/>
  <c r="AB1744" i="105"/>
  <c r="AB1743" i="105"/>
  <c r="AB1742" i="105"/>
  <c r="AB1741" i="105"/>
  <c r="AB1740" i="105"/>
  <c r="AB1739" i="105"/>
  <c r="AB1738" i="105"/>
  <c r="AB1737" i="105"/>
  <c r="AB1736" i="105"/>
  <c r="AB1735" i="105"/>
  <c r="AB1734" i="105"/>
  <c r="AB1733" i="105"/>
  <c r="AB1732" i="105"/>
  <c r="AB1731" i="105"/>
  <c r="AB1730" i="105"/>
  <c r="AB1729" i="105"/>
  <c r="AB1728" i="105"/>
  <c r="AB1727" i="105"/>
  <c r="AB1726" i="105"/>
  <c r="AB1725" i="105"/>
  <c r="AB1724" i="105"/>
  <c r="AB1723" i="105"/>
  <c r="AB1722" i="105"/>
  <c r="AB1721" i="105"/>
  <c r="AB1720" i="105"/>
  <c r="AB1719" i="105"/>
  <c r="AB1718" i="105"/>
  <c r="AB1717" i="105"/>
  <c r="AB1716" i="105"/>
  <c r="AB1715" i="105"/>
  <c r="AB1714" i="105"/>
  <c r="AB1713" i="105"/>
  <c r="AB1712" i="105"/>
  <c r="AB1711" i="105"/>
  <c r="AB1710" i="105"/>
  <c r="AB1709" i="105"/>
  <c r="AB1708" i="105"/>
  <c r="AB1707" i="105"/>
  <c r="AB1706" i="105"/>
  <c r="AB1705" i="105"/>
  <c r="AB1704" i="105"/>
  <c r="AB1703" i="105"/>
  <c r="AB1702" i="105"/>
  <c r="AB1701" i="105"/>
  <c r="AB1700" i="105"/>
  <c r="AB1699" i="105"/>
  <c r="AB1698" i="105"/>
  <c r="AB1697" i="105"/>
  <c r="AB1696" i="105"/>
  <c r="AB1695" i="105"/>
  <c r="AB1694" i="105"/>
  <c r="AB1693" i="105"/>
  <c r="AB1692" i="105"/>
  <c r="AB1691" i="105"/>
  <c r="AB1690" i="105"/>
  <c r="AB1689" i="105"/>
  <c r="AB1688" i="105"/>
  <c r="AB1687" i="105"/>
  <c r="AB1686" i="105"/>
  <c r="AB1685" i="105"/>
  <c r="AB1684" i="105"/>
  <c r="AB1683" i="105"/>
  <c r="AB1682" i="105"/>
  <c r="AB1681" i="105"/>
  <c r="AB1680" i="105"/>
  <c r="AB1679" i="105"/>
  <c r="AB1678" i="105"/>
  <c r="AB1677" i="105"/>
  <c r="AB1676" i="105"/>
  <c r="AB1675" i="105"/>
  <c r="AB1674" i="105"/>
  <c r="AB1673" i="105"/>
  <c r="AB1672" i="105"/>
  <c r="AB1671" i="105"/>
  <c r="AB1670" i="105"/>
  <c r="AB1669" i="105"/>
  <c r="AB1668" i="105"/>
  <c r="AB1667" i="105"/>
  <c r="AB1666" i="105"/>
  <c r="AB1665" i="105"/>
  <c r="AB1664" i="105"/>
  <c r="AB1663" i="105"/>
  <c r="AB1662" i="105"/>
  <c r="AB1661" i="105"/>
  <c r="AB1660" i="105"/>
  <c r="AB1659" i="105"/>
  <c r="AB1658" i="105"/>
  <c r="AB1657" i="105"/>
  <c r="AB1656" i="105"/>
  <c r="AB1655" i="105"/>
  <c r="AB1654" i="105"/>
  <c r="AB1653" i="105"/>
  <c r="AB1652" i="105"/>
  <c r="AB1651" i="105"/>
  <c r="AB1650" i="105"/>
  <c r="AB1649" i="105"/>
  <c r="AB1648" i="105"/>
  <c r="AB1647" i="105"/>
  <c r="AB1646" i="105"/>
  <c r="AB1645" i="105"/>
  <c r="AB1644" i="105"/>
  <c r="AB1643" i="105"/>
  <c r="AB1642" i="105"/>
  <c r="AB1641" i="105"/>
  <c r="AB1640" i="105"/>
  <c r="AB1639" i="105"/>
  <c r="AB1638" i="105"/>
  <c r="AB1637" i="105"/>
  <c r="AB1636" i="105"/>
  <c r="AB1635" i="105"/>
  <c r="AB1634" i="105"/>
  <c r="AB1633" i="105"/>
  <c r="AB1632" i="105"/>
  <c r="AB1631" i="105"/>
  <c r="AB1630" i="105"/>
  <c r="AB1629" i="105"/>
  <c r="AB1628" i="105"/>
  <c r="AB1627" i="105"/>
  <c r="AB1626" i="105"/>
  <c r="AB1625" i="105"/>
  <c r="AB1624" i="105"/>
  <c r="AB1623" i="105"/>
  <c r="AB1622" i="105"/>
  <c r="AB1621" i="105"/>
  <c r="AB1620" i="105"/>
  <c r="AB1619" i="105"/>
  <c r="AB1618" i="105"/>
  <c r="AB1617" i="105"/>
  <c r="AB1616" i="105"/>
  <c r="AB1615" i="105"/>
  <c r="AB1614" i="105"/>
  <c r="AB1613" i="105"/>
  <c r="AB1612" i="105"/>
  <c r="AB1611" i="105"/>
  <c r="AB1610" i="105"/>
  <c r="AB1609" i="105"/>
  <c r="AB1608" i="105"/>
  <c r="AB1607" i="105"/>
  <c r="AB1606" i="105"/>
  <c r="AB1605" i="105"/>
  <c r="AB1604" i="105"/>
  <c r="AB1603" i="105"/>
  <c r="AB1602" i="105"/>
  <c r="AB1601" i="105"/>
  <c r="AB1600" i="105"/>
  <c r="AB1599" i="105"/>
  <c r="AB1598" i="105"/>
  <c r="AB1597" i="105"/>
  <c r="AB1596" i="105"/>
  <c r="AB1595" i="105"/>
  <c r="AB1594" i="105"/>
  <c r="AB1593" i="105"/>
  <c r="AB1592" i="105"/>
  <c r="AB1591" i="105"/>
  <c r="AB1590" i="105"/>
  <c r="AB1589" i="105"/>
  <c r="AB1588" i="105"/>
  <c r="AB1587" i="105"/>
  <c r="AB1586" i="105"/>
  <c r="AB1585" i="105"/>
  <c r="AB1584" i="105"/>
  <c r="AB1583" i="105"/>
  <c r="AB1582" i="105"/>
  <c r="AB1581" i="105"/>
  <c r="AB1580" i="105"/>
  <c r="AB1579" i="105"/>
  <c r="AB1578" i="105"/>
  <c r="AB1577" i="105"/>
  <c r="AB1576" i="105"/>
  <c r="AB1575" i="105"/>
  <c r="AB1574" i="105"/>
  <c r="AB1573" i="105"/>
  <c r="AB1572" i="105"/>
  <c r="AB1571" i="105"/>
  <c r="AB1570" i="105"/>
  <c r="AB1569" i="105"/>
  <c r="AB1568" i="105"/>
  <c r="AB1567" i="105"/>
  <c r="AB1566" i="105"/>
  <c r="AB1565" i="105"/>
  <c r="AB1564" i="105"/>
  <c r="AB1563" i="105"/>
  <c r="AB1562" i="105"/>
  <c r="AB1561" i="105"/>
  <c r="AB1560" i="105"/>
  <c r="AB1559" i="105"/>
  <c r="AB1558" i="105"/>
  <c r="AB1557" i="105"/>
  <c r="AB1556" i="105"/>
  <c r="AB1555" i="105"/>
  <c r="AB1554" i="105"/>
  <c r="AB1553" i="105"/>
  <c r="AB1552" i="105"/>
  <c r="AB1551" i="105"/>
  <c r="AB1550" i="105"/>
  <c r="AB1549" i="105"/>
  <c r="AB1548" i="105"/>
  <c r="AB1547" i="105"/>
  <c r="AB1546" i="105"/>
  <c r="AB1545" i="105"/>
  <c r="AB1544" i="105"/>
  <c r="AB1543" i="105"/>
  <c r="AB1542" i="105"/>
  <c r="AB1541" i="105"/>
  <c r="AB1540" i="105"/>
  <c r="AB1539" i="105"/>
  <c r="AB1538" i="105"/>
  <c r="AB1537" i="105"/>
  <c r="AB1536" i="105"/>
  <c r="AB1535" i="105"/>
  <c r="AB1534" i="105"/>
  <c r="AB1533" i="105"/>
  <c r="AB1532" i="105"/>
  <c r="AB1531" i="105"/>
  <c r="AB1530" i="105"/>
  <c r="AB1529" i="105"/>
  <c r="AB1528" i="105"/>
  <c r="AB1527" i="105"/>
  <c r="AB1526" i="105"/>
  <c r="AB1525" i="105"/>
  <c r="AB1524" i="105"/>
  <c r="AB1523" i="105"/>
  <c r="AB1522" i="105"/>
  <c r="AB1521" i="105"/>
  <c r="AB1520" i="105"/>
  <c r="AB1519" i="105"/>
  <c r="AB1518" i="105"/>
  <c r="AB1517" i="105"/>
  <c r="AB1516" i="105"/>
  <c r="AB1515" i="105"/>
  <c r="AB1514" i="105"/>
  <c r="AB1513" i="105"/>
  <c r="AB1512" i="105"/>
  <c r="AB1511" i="105"/>
  <c r="AB1510" i="105"/>
  <c r="AB1509" i="105"/>
  <c r="AB1508" i="105"/>
  <c r="AB1507" i="105"/>
  <c r="AB1506" i="105"/>
  <c r="AB1505" i="105"/>
  <c r="AB1504" i="105"/>
  <c r="AB1503" i="105"/>
  <c r="AB1502" i="105"/>
  <c r="AB1501" i="105"/>
  <c r="AB1500" i="105"/>
  <c r="AB1499" i="105"/>
  <c r="AB1498" i="105"/>
  <c r="AB1497" i="105"/>
  <c r="AB1496" i="105"/>
  <c r="AB1495" i="105"/>
  <c r="AB1494" i="105"/>
  <c r="AB1493" i="105"/>
  <c r="AB1492" i="105"/>
  <c r="AB1491" i="105"/>
  <c r="AB1490" i="105"/>
  <c r="AB1489" i="105"/>
  <c r="AB1488" i="105"/>
  <c r="AB1487" i="105"/>
  <c r="AB1486" i="105"/>
  <c r="AB1485" i="105"/>
  <c r="AB1484" i="105"/>
  <c r="AB1483" i="105"/>
  <c r="AB1482" i="105"/>
  <c r="AB1481" i="105"/>
  <c r="AB1480" i="105"/>
  <c r="AB1479" i="105"/>
  <c r="AB1478" i="105"/>
  <c r="AB1477" i="105"/>
  <c r="AB1476" i="105"/>
  <c r="AB1475" i="105"/>
  <c r="AB1474" i="105"/>
  <c r="AB1473" i="105"/>
  <c r="AB1472" i="105"/>
  <c r="AB1471" i="105"/>
  <c r="AB1470" i="105"/>
  <c r="AB1469" i="105"/>
  <c r="AB1468" i="105"/>
  <c r="AB1467" i="105"/>
  <c r="AB1466" i="105"/>
  <c r="AB1465" i="105"/>
  <c r="AB1464" i="105"/>
  <c r="AB1463" i="105"/>
  <c r="AB1462" i="105"/>
  <c r="AB1461" i="105"/>
  <c r="AB1460" i="105"/>
  <c r="AB1459" i="105"/>
  <c r="AB1458" i="105"/>
  <c r="AB1457" i="105"/>
  <c r="AB1456" i="105"/>
  <c r="AB1455" i="105"/>
  <c r="AB1454" i="105"/>
  <c r="AB1453" i="105"/>
  <c r="AB1452" i="105"/>
  <c r="AB1451" i="105"/>
  <c r="AB1450" i="105"/>
  <c r="AB1449" i="105"/>
  <c r="AB1448" i="105"/>
  <c r="AB1447" i="105"/>
  <c r="AB1446" i="105"/>
  <c r="AB1445" i="105"/>
  <c r="AB1444" i="105"/>
  <c r="AB1443" i="105"/>
  <c r="AB1442" i="105"/>
  <c r="AB1441" i="105"/>
  <c r="AB1440" i="105"/>
  <c r="AB1439" i="105"/>
  <c r="AB1438" i="105"/>
  <c r="AB1437" i="105"/>
  <c r="AB1436" i="105"/>
  <c r="AB1435" i="105"/>
  <c r="AB1434" i="105"/>
  <c r="AB1433" i="105"/>
  <c r="AB1432" i="105"/>
  <c r="AB1431" i="105"/>
  <c r="AB1430" i="105"/>
  <c r="AB1429" i="105"/>
  <c r="AB1428" i="105"/>
  <c r="AB1427" i="105"/>
  <c r="AB1426" i="105"/>
  <c r="AB1425" i="105"/>
  <c r="AB1424" i="105"/>
  <c r="AB1423" i="105"/>
  <c r="AB1422" i="105"/>
  <c r="AB1421" i="105"/>
  <c r="AB1420" i="105"/>
  <c r="AB1419" i="105"/>
  <c r="AB1418" i="105"/>
  <c r="AB1417" i="105"/>
  <c r="AB1416" i="105"/>
  <c r="AB1415" i="105"/>
  <c r="AB1414" i="105"/>
  <c r="AB1413" i="105"/>
  <c r="AB1412" i="105"/>
  <c r="AB1411" i="105"/>
  <c r="AB1410" i="105"/>
  <c r="AB1409" i="105"/>
  <c r="AB1408" i="105"/>
  <c r="AB1407" i="105"/>
  <c r="AB1406" i="105"/>
  <c r="AB1405" i="105"/>
  <c r="AB1404" i="105"/>
  <c r="AB1403" i="105"/>
  <c r="AB1402" i="105"/>
  <c r="AB1401" i="105"/>
  <c r="AB1400" i="105"/>
  <c r="AB1399" i="105"/>
  <c r="AB1398" i="105"/>
  <c r="AB1397" i="105"/>
  <c r="AB1396" i="105"/>
  <c r="AB1395" i="105"/>
  <c r="AB1394" i="105"/>
  <c r="AB1393" i="105"/>
  <c r="AB1392" i="105"/>
  <c r="AB1391" i="105"/>
  <c r="AB1390" i="105"/>
  <c r="AB1389" i="105"/>
  <c r="AB1388" i="105"/>
  <c r="AB1387" i="105"/>
  <c r="AB1386" i="105"/>
  <c r="AB1385" i="105"/>
  <c r="AB1384" i="105"/>
  <c r="AB1383" i="105"/>
  <c r="AB1382" i="105"/>
  <c r="AB1381" i="105"/>
  <c r="AB1380" i="105"/>
  <c r="AB1379" i="105"/>
  <c r="AB1378" i="105"/>
  <c r="AB1377" i="105"/>
  <c r="AB1376" i="105"/>
  <c r="AB1375" i="105"/>
  <c r="AB1374" i="105"/>
  <c r="AB1373" i="105"/>
  <c r="AB1372" i="105"/>
  <c r="AB1371" i="105"/>
  <c r="AB1370" i="105"/>
  <c r="AB1369" i="105"/>
  <c r="AB1368" i="105"/>
  <c r="AB1367" i="105"/>
  <c r="AB1366" i="105"/>
  <c r="AB1365" i="105"/>
  <c r="AB1364" i="105"/>
  <c r="AB1363" i="105"/>
  <c r="AB1362" i="105"/>
  <c r="AB1361" i="105"/>
  <c r="AB1360" i="105"/>
  <c r="AB1359" i="105"/>
  <c r="AB1358" i="105"/>
  <c r="AB1357" i="105"/>
  <c r="AB1356" i="105"/>
  <c r="AB1355" i="105"/>
  <c r="AB1354" i="105"/>
  <c r="AB1353" i="105"/>
  <c r="AB1352" i="105"/>
  <c r="AB1351" i="105"/>
  <c r="AB1350" i="105"/>
  <c r="AB1349" i="105"/>
  <c r="AB1348" i="105"/>
  <c r="AB1347" i="105"/>
  <c r="AB1346" i="105"/>
  <c r="AB1345" i="105"/>
  <c r="AB1344" i="105"/>
  <c r="AB1343" i="105"/>
  <c r="AB1342" i="105"/>
  <c r="AB1341" i="105"/>
  <c r="AB1340" i="105"/>
  <c r="AB1339" i="105"/>
  <c r="AB1338" i="105"/>
  <c r="AB1337" i="105"/>
  <c r="AB1336" i="105"/>
  <c r="AB1335" i="105"/>
  <c r="AB1334" i="105"/>
  <c r="AB1333" i="105"/>
  <c r="AB1332" i="105"/>
  <c r="AB1331" i="105"/>
  <c r="AB1330" i="105"/>
  <c r="AB1329" i="105"/>
  <c r="AB1328" i="105"/>
  <c r="AB1327" i="105"/>
  <c r="AB1326" i="105"/>
  <c r="AB1325" i="105"/>
  <c r="AB1324" i="105"/>
  <c r="AB1323" i="105"/>
  <c r="AB1322" i="105"/>
  <c r="AB1321" i="105"/>
  <c r="AB1320" i="105"/>
  <c r="AB1319" i="105"/>
  <c r="AB1318" i="105"/>
  <c r="AB1317" i="105"/>
  <c r="AB1316" i="105"/>
  <c r="AB1315" i="105"/>
  <c r="AB1314" i="105"/>
  <c r="AB1313" i="105"/>
  <c r="AB1312" i="105"/>
  <c r="AB1311" i="105"/>
  <c r="AB1310" i="105"/>
  <c r="AB1309" i="105"/>
  <c r="AB1308" i="105"/>
  <c r="AB1307" i="105"/>
  <c r="AB1306" i="105"/>
  <c r="AB1305" i="105"/>
  <c r="AB1304" i="105"/>
  <c r="AB1303" i="105"/>
  <c r="AB1302" i="105"/>
  <c r="AB1301" i="105"/>
  <c r="AB1300" i="105"/>
  <c r="AB1299" i="105"/>
  <c r="AB1298" i="105"/>
  <c r="AB1297" i="105"/>
  <c r="AB1296" i="105"/>
  <c r="AB1295" i="105"/>
  <c r="AB1294" i="105"/>
  <c r="AB1293" i="105"/>
  <c r="AB1292" i="105"/>
  <c r="AB1291" i="105"/>
  <c r="AB1290" i="105"/>
  <c r="AB1289" i="105"/>
  <c r="AB1288" i="105"/>
  <c r="AB1287" i="105"/>
  <c r="AB1286" i="105"/>
  <c r="AB1285" i="105"/>
  <c r="AB1284" i="105"/>
  <c r="AB1283" i="105"/>
  <c r="AB1282" i="105"/>
  <c r="AB1281" i="105"/>
  <c r="AB1280" i="105"/>
  <c r="AB1279" i="105"/>
  <c r="AB1278" i="105"/>
  <c r="AB1277" i="105"/>
  <c r="AB1276" i="105"/>
  <c r="AB1275" i="105"/>
  <c r="AB1274" i="105"/>
  <c r="AB1273" i="105"/>
  <c r="AB1272" i="105"/>
  <c r="AB1271" i="105"/>
  <c r="AB1270" i="105"/>
  <c r="AB1269" i="105"/>
  <c r="AB1268" i="105"/>
  <c r="AB1267" i="105"/>
  <c r="AB1266" i="105"/>
  <c r="AB1265" i="105"/>
  <c r="AB1264" i="105"/>
  <c r="AB1263" i="105"/>
  <c r="AB1262" i="105"/>
  <c r="AB1261" i="105"/>
  <c r="AB1260" i="105"/>
  <c r="AB1259" i="105"/>
  <c r="AB1258" i="105"/>
  <c r="AB1257" i="105"/>
  <c r="AB1256" i="105"/>
  <c r="AB1255" i="105"/>
  <c r="AB1254" i="105"/>
  <c r="AB1253" i="105"/>
  <c r="AB1252" i="105"/>
  <c r="AB1251" i="105"/>
  <c r="AB1250" i="105"/>
  <c r="AB1249" i="105"/>
  <c r="AB1248" i="105"/>
  <c r="AB1247" i="105"/>
  <c r="AB1246" i="105"/>
  <c r="AB1245" i="105"/>
  <c r="AB1244" i="105"/>
  <c r="AB1243" i="105"/>
  <c r="AB1242" i="105"/>
  <c r="AB1241" i="105"/>
  <c r="AB1240" i="105"/>
  <c r="AB1239" i="105"/>
  <c r="AB1238" i="105"/>
  <c r="AB1237" i="105"/>
  <c r="AB1236" i="105"/>
  <c r="AB1235" i="105"/>
  <c r="AB1234" i="105"/>
  <c r="AB1233" i="105"/>
  <c r="AB1232" i="105"/>
  <c r="AB1231" i="105"/>
  <c r="AB1230" i="105"/>
  <c r="AB1229" i="105"/>
  <c r="AB1228" i="105"/>
  <c r="AB1227" i="105"/>
  <c r="AB1226" i="105"/>
  <c r="AB1225" i="105"/>
  <c r="AB1224" i="105"/>
  <c r="AB1223" i="105"/>
  <c r="AB1222" i="105"/>
  <c r="AB1221" i="105"/>
  <c r="AB1220" i="105"/>
  <c r="AB1219" i="105"/>
  <c r="AB1218" i="105"/>
  <c r="AB1217" i="105"/>
  <c r="AB1216" i="105"/>
  <c r="AB1215" i="105"/>
  <c r="AB1214" i="105"/>
  <c r="AB1213" i="105"/>
  <c r="AB1212" i="105"/>
  <c r="AB1211" i="105"/>
  <c r="AB1210" i="105"/>
  <c r="AB1209" i="105"/>
  <c r="AB1208" i="105"/>
  <c r="AB1207" i="105"/>
  <c r="AB1206" i="105"/>
  <c r="AB1205" i="105"/>
  <c r="AB1204" i="105"/>
  <c r="AB1203" i="105"/>
  <c r="AB1202" i="105"/>
  <c r="AB1201" i="105"/>
  <c r="AB1200" i="105"/>
  <c r="AB1199" i="105"/>
  <c r="AB1198" i="105"/>
  <c r="AB1197" i="105"/>
  <c r="AB1196" i="105"/>
  <c r="AB1195" i="105"/>
  <c r="AB1194" i="105"/>
  <c r="AB1193" i="105"/>
  <c r="AB1192" i="105"/>
  <c r="AB1191" i="105"/>
  <c r="AB1190" i="105"/>
  <c r="AB1189" i="105"/>
  <c r="AB1188" i="105"/>
  <c r="AB1187" i="105"/>
  <c r="AB1186" i="105"/>
  <c r="AB1185" i="105"/>
  <c r="AB1184" i="105"/>
  <c r="AB1183" i="105"/>
  <c r="AB1182" i="105"/>
  <c r="AB1181" i="105"/>
  <c r="AB1180" i="105"/>
  <c r="AB1179" i="105"/>
  <c r="AB1178" i="105"/>
  <c r="AB1177" i="105"/>
  <c r="AB1176" i="105"/>
  <c r="AB1175" i="105"/>
  <c r="AB1174" i="105"/>
  <c r="AB1173" i="105"/>
  <c r="AB1172" i="105"/>
  <c r="AB1171" i="105"/>
  <c r="AB1170" i="105"/>
  <c r="AB1169" i="105"/>
  <c r="AB1168" i="105"/>
  <c r="AB1167" i="105"/>
  <c r="AB1166" i="105"/>
  <c r="AB1165" i="105"/>
  <c r="AB1164" i="105"/>
  <c r="AB1163" i="105"/>
  <c r="AB1162" i="105"/>
  <c r="AB1161" i="105"/>
  <c r="AB1160" i="105"/>
  <c r="AB1159" i="105"/>
  <c r="AB1158" i="105"/>
  <c r="AB1157" i="105"/>
  <c r="AB1156" i="105"/>
  <c r="AB1155" i="105"/>
  <c r="AB1154" i="105"/>
  <c r="AB1153" i="105"/>
  <c r="AB1152" i="105"/>
  <c r="AB1151" i="105"/>
  <c r="AB1150" i="105"/>
  <c r="AB1149" i="105"/>
  <c r="AB1148" i="105"/>
  <c r="AB1147" i="105"/>
  <c r="AB1146" i="105"/>
  <c r="AB1145" i="105"/>
  <c r="AB1144" i="105"/>
  <c r="AB1143" i="105"/>
  <c r="AB1142" i="105"/>
  <c r="AB1141" i="105"/>
  <c r="AB1140" i="105"/>
  <c r="AB1139" i="105"/>
  <c r="AB1138" i="105"/>
  <c r="AB1137" i="105"/>
  <c r="AB1136" i="105"/>
  <c r="AB1135" i="105"/>
  <c r="AB1134" i="105"/>
  <c r="AB1133" i="105"/>
  <c r="AB1132" i="105"/>
  <c r="AB1131" i="105"/>
  <c r="AB1130" i="105"/>
  <c r="AB1129" i="105"/>
  <c r="AB1128" i="105"/>
  <c r="AB1127" i="105"/>
  <c r="AB1126" i="105"/>
  <c r="AB1125" i="105"/>
  <c r="AB1124" i="105"/>
  <c r="AB1123" i="105"/>
  <c r="AB1122" i="105"/>
  <c r="AB1121" i="105"/>
  <c r="AB1120" i="105"/>
  <c r="AB1119" i="105"/>
  <c r="AB1118" i="105"/>
  <c r="AB1117" i="105"/>
  <c r="AB1116" i="105"/>
  <c r="AB1115" i="105"/>
  <c r="AB1114" i="105"/>
  <c r="AB1113" i="105"/>
  <c r="AB1112" i="105"/>
  <c r="AB1111" i="105"/>
  <c r="AB1110" i="105"/>
  <c r="AB1109" i="105"/>
  <c r="AB1108" i="105"/>
  <c r="AB1107" i="105"/>
  <c r="AB1106" i="105"/>
  <c r="AB1105" i="105"/>
  <c r="AB1104" i="105"/>
  <c r="AB1103" i="105"/>
  <c r="AB1102" i="105"/>
  <c r="AB1101" i="105"/>
  <c r="AB1100" i="105"/>
  <c r="AB1099" i="105"/>
  <c r="AB1098" i="105"/>
  <c r="AB1097" i="105"/>
  <c r="AB1096" i="105"/>
  <c r="AB1095" i="105"/>
  <c r="AB1094" i="105"/>
  <c r="AB1093" i="105"/>
  <c r="AB1092" i="105"/>
  <c r="AB1091" i="105"/>
  <c r="AB1090" i="105"/>
  <c r="AB1089" i="105"/>
  <c r="AB1088" i="105"/>
  <c r="AB1087" i="105"/>
  <c r="AB1086" i="105"/>
  <c r="AB1085" i="105"/>
  <c r="AB1084" i="105"/>
  <c r="AB1083" i="105"/>
  <c r="AB1082" i="105"/>
  <c r="AB1081" i="105"/>
  <c r="AB1080" i="105"/>
  <c r="AB1079" i="105"/>
  <c r="AB1078" i="105"/>
  <c r="AB1077" i="105"/>
  <c r="AB1076" i="105"/>
  <c r="AB1075" i="105"/>
  <c r="AB1074" i="105"/>
  <c r="AB1073" i="105"/>
  <c r="AB1072" i="105"/>
  <c r="AB1071" i="105"/>
  <c r="AB1070" i="105"/>
  <c r="AB1069" i="105"/>
  <c r="AB1068" i="105"/>
  <c r="AB1067" i="105"/>
  <c r="AB1066" i="105"/>
  <c r="AB1065" i="105"/>
  <c r="AB1064" i="105"/>
  <c r="AB1063" i="105"/>
  <c r="AB1062" i="105"/>
  <c r="AB1061" i="105"/>
  <c r="AB1060" i="105"/>
  <c r="AB1059" i="105"/>
  <c r="AB1058" i="105"/>
  <c r="AB1057" i="105"/>
  <c r="AB1056" i="105"/>
  <c r="AB1055" i="105"/>
  <c r="AB1054" i="105"/>
  <c r="AB1053" i="105"/>
  <c r="AB1052" i="105"/>
  <c r="AB1051" i="105"/>
  <c r="AB1050" i="105"/>
  <c r="AB1049" i="105"/>
  <c r="AB1048" i="105"/>
  <c r="AB1047" i="105"/>
  <c r="AB1046" i="105"/>
  <c r="AB1045" i="105"/>
  <c r="AB1044" i="105"/>
  <c r="AB1043" i="105"/>
  <c r="AB1042" i="105"/>
  <c r="AB1041" i="105"/>
  <c r="AB1040" i="105"/>
  <c r="AB1039" i="105"/>
  <c r="AB1038" i="105"/>
  <c r="AB1037" i="105"/>
  <c r="AB1036" i="105"/>
  <c r="AB1035" i="105"/>
  <c r="AB1034" i="105"/>
  <c r="AB1033" i="105"/>
  <c r="AB1032" i="105"/>
  <c r="AB1031" i="105"/>
  <c r="AB1030" i="105"/>
  <c r="AB1029" i="105"/>
  <c r="AB1028" i="105"/>
  <c r="AB1027" i="105"/>
  <c r="AB1026" i="105"/>
  <c r="AB1025" i="105"/>
  <c r="AB1024" i="105"/>
  <c r="AB1023" i="105"/>
  <c r="AB1022" i="105"/>
  <c r="AB1021" i="105"/>
  <c r="AB1020" i="105"/>
  <c r="AB1019" i="105"/>
  <c r="AB1018" i="105"/>
  <c r="AB1017" i="105"/>
  <c r="AB1016" i="105"/>
  <c r="AB1015" i="105"/>
  <c r="AB1014" i="105"/>
  <c r="AB1013" i="105"/>
  <c r="AB1012" i="105"/>
  <c r="AB1011" i="105"/>
  <c r="AB1010" i="105"/>
  <c r="AB1009" i="105"/>
  <c r="AB1008" i="105"/>
  <c r="AB1007" i="105"/>
  <c r="AB1006" i="105"/>
  <c r="AB1005" i="105"/>
  <c r="AB1004" i="105"/>
  <c r="AB1003" i="105"/>
  <c r="AB1002" i="105"/>
  <c r="AB1001" i="105"/>
  <c r="AB1000" i="105"/>
  <c r="AB999" i="105"/>
  <c r="AB998" i="105"/>
  <c r="AB997" i="105"/>
  <c r="AB996" i="105"/>
  <c r="AB995" i="105"/>
  <c r="AB994" i="105"/>
  <c r="AB993" i="105"/>
  <c r="AB992" i="105"/>
  <c r="AB991" i="105"/>
  <c r="AB990" i="105"/>
  <c r="AB989" i="105"/>
  <c r="AB988" i="105"/>
  <c r="AB987" i="105"/>
  <c r="AB986" i="105"/>
  <c r="AB985" i="105"/>
  <c r="AB984" i="105"/>
  <c r="AB983" i="105"/>
  <c r="AB982" i="105"/>
  <c r="AB981" i="105"/>
  <c r="AB980" i="105"/>
  <c r="AB979" i="105"/>
  <c r="AB978" i="105"/>
  <c r="AB977" i="105"/>
  <c r="AB976" i="105"/>
  <c r="AB975" i="105"/>
  <c r="AB974" i="105"/>
  <c r="AB973" i="105"/>
  <c r="AB972" i="105"/>
  <c r="AB971" i="105"/>
  <c r="AB970" i="105"/>
  <c r="AB969" i="105"/>
  <c r="AB968" i="105"/>
  <c r="AB967" i="105"/>
  <c r="AB966" i="105"/>
  <c r="AB965" i="105"/>
  <c r="AB964" i="105"/>
  <c r="AB963" i="105"/>
  <c r="AB962" i="105"/>
  <c r="AB961" i="105"/>
  <c r="AB960" i="105"/>
  <c r="AB959" i="105"/>
  <c r="AB958" i="105"/>
  <c r="AB957" i="105"/>
  <c r="AB956" i="105"/>
  <c r="AB955" i="105"/>
  <c r="AB954" i="105"/>
  <c r="AB953" i="105"/>
  <c r="AB952" i="105"/>
  <c r="AB951" i="105"/>
  <c r="AB950" i="105"/>
  <c r="AB949" i="105"/>
  <c r="AB948" i="105"/>
  <c r="AB947" i="105"/>
  <c r="AB946" i="105"/>
  <c r="AB945" i="105"/>
  <c r="AB944" i="105"/>
  <c r="AB943" i="105"/>
  <c r="AB942" i="105"/>
  <c r="AB941" i="105"/>
  <c r="AB940" i="105"/>
  <c r="AB939" i="105"/>
  <c r="AB938" i="105"/>
  <c r="AB937" i="105"/>
  <c r="AB936" i="105"/>
  <c r="AB935" i="105"/>
  <c r="AB934" i="105"/>
  <c r="AB933" i="105"/>
  <c r="AB932" i="105"/>
  <c r="AB931" i="105"/>
  <c r="AB930" i="105"/>
  <c r="AB929" i="105"/>
  <c r="AB928" i="105"/>
  <c r="AB927" i="105"/>
  <c r="AB926" i="105"/>
  <c r="AB925" i="105"/>
  <c r="AB924" i="105"/>
  <c r="AB923" i="105"/>
  <c r="AB922" i="105"/>
  <c r="AB921" i="105"/>
  <c r="AB920" i="105"/>
  <c r="AB919" i="105"/>
  <c r="AB918" i="105"/>
  <c r="AB917" i="105"/>
  <c r="AB916" i="105"/>
  <c r="AB915" i="105"/>
  <c r="AB914" i="105"/>
  <c r="AB913" i="105"/>
  <c r="AB912" i="105"/>
  <c r="AB911" i="105"/>
  <c r="AB910" i="105"/>
  <c r="AB909" i="105"/>
  <c r="AB908" i="105"/>
  <c r="AB907" i="105"/>
  <c r="AB906" i="105"/>
  <c r="AB905" i="105"/>
  <c r="AB904" i="105"/>
  <c r="AB903" i="105"/>
  <c r="AB902" i="105"/>
  <c r="AB901" i="105"/>
  <c r="AB900" i="105"/>
  <c r="AB899" i="105"/>
  <c r="AB898" i="105"/>
  <c r="AB897" i="105"/>
  <c r="AB896" i="105"/>
  <c r="AB895" i="105"/>
  <c r="AB894" i="105"/>
  <c r="AB893" i="105"/>
  <c r="AB892" i="105"/>
  <c r="AB891" i="105"/>
  <c r="AB890" i="105"/>
  <c r="AB889" i="105"/>
  <c r="AB888" i="105"/>
  <c r="AB887" i="105"/>
  <c r="AB886" i="105"/>
  <c r="AB885" i="105"/>
  <c r="AB884" i="105"/>
  <c r="AB883" i="105"/>
  <c r="AB882" i="105"/>
  <c r="AB881" i="105"/>
  <c r="AB880" i="105"/>
  <c r="AB879" i="105"/>
  <c r="AB878" i="105"/>
  <c r="AB877" i="105"/>
  <c r="AB876" i="105"/>
  <c r="AB875" i="105"/>
  <c r="AB874" i="105"/>
  <c r="AB873" i="105"/>
  <c r="AB872" i="105"/>
  <c r="AB871" i="105"/>
  <c r="AB870" i="105"/>
  <c r="AB869" i="105"/>
  <c r="AB868" i="105"/>
  <c r="AB867" i="105"/>
  <c r="AB866" i="105"/>
  <c r="AB865" i="105"/>
  <c r="AB864" i="105"/>
  <c r="AB863" i="105"/>
  <c r="AB862" i="105"/>
  <c r="AB861" i="105"/>
  <c r="AB860" i="105"/>
  <c r="AB859" i="105"/>
  <c r="AB858" i="105"/>
  <c r="AB857" i="105"/>
  <c r="AB856" i="105"/>
  <c r="AB855" i="105"/>
  <c r="AB854" i="105"/>
  <c r="AB853" i="105"/>
  <c r="AB852" i="105"/>
  <c r="AB851" i="105"/>
  <c r="AB850" i="105"/>
  <c r="AB849" i="105"/>
  <c r="AB848" i="105"/>
  <c r="AB847" i="105"/>
  <c r="AB846" i="105"/>
  <c r="AB845" i="105"/>
  <c r="AB844" i="105"/>
  <c r="AB843" i="105"/>
  <c r="AB842" i="105"/>
  <c r="AB841" i="105"/>
  <c r="AB840" i="105"/>
  <c r="AB839" i="105"/>
  <c r="AB838" i="105"/>
  <c r="AB837" i="105"/>
  <c r="AB836" i="105"/>
  <c r="AB835" i="105"/>
  <c r="AB834" i="105"/>
  <c r="AB833" i="105"/>
  <c r="AB832" i="105"/>
  <c r="AB831" i="105"/>
  <c r="AB830" i="105"/>
  <c r="AB829" i="105"/>
  <c r="AB828" i="105"/>
  <c r="AB827" i="105"/>
  <c r="AB826" i="105"/>
  <c r="AB825" i="105"/>
  <c r="AB824" i="105"/>
  <c r="AB823" i="105"/>
  <c r="AB822" i="105"/>
  <c r="AB821" i="105"/>
  <c r="AB820" i="105"/>
  <c r="AB819" i="105"/>
  <c r="AB818" i="105"/>
  <c r="AB817" i="105"/>
  <c r="AB816" i="105"/>
  <c r="AB815" i="105"/>
  <c r="AB814" i="105"/>
  <c r="AB813" i="105"/>
  <c r="AB812" i="105"/>
  <c r="AB811" i="105"/>
  <c r="AB810" i="105"/>
  <c r="AB809" i="105"/>
  <c r="AB808" i="105"/>
  <c r="AB807" i="105"/>
  <c r="AB806" i="105"/>
  <c r="AB805" i="105"/>
  <c r="AB804" i="105"/>
  <c r="AB803" i="105"/>
  <c r="AB802" i="105"/>
  <c r="AB801" i="105"/>
  <c r="AB800" i="105"/>
  <c r="AB799" i="105"/>
  <c r="AB798" i="105"/>
  <c r="AB797" i="105"/>
  <c r="AB796" i="105"/>
  <c r="AB795" i="105"/>
  <c r="AB794" i="105"/>
  <c r="AB793" i="105"/>
  <c r="AB792" i="105"/>
  <c r="AB791" i="105"/>
  <c r="AB790" i="105"/>
  <c r="AB789" i="105"/>
  <c r="AB788" i="105"/>
  <c r="AB787" i="105"/>
  <c r="AB786" i="105"/>
  <c r="AB785" i="105"/>
  <c r="AB784" i="105"/>
  <c r="AB783" i="105"/>
  <c r="AB782" i="105"/>
  <c r="AB781" i="105"/>
  <c r="AB780" i="105"/>
  <c r="AB779" i="105"/>
  <c r="AB778" i="105"/>
  <c r="AB777" i="105"/>
  <c r="AB776" i="105"/>
  <c r="AB775" i="105"/>
  <c r="AB774" i="105"/>
  <c r="AB773" i="105"/>
  <c r="AB772" i="105"/>
  <c r="AB771" i="105"/>
  <c r="AB770" i="105"/>
  <c r="AB769" i="105"/>
  <c r="AB768" i="105"/>
  <c r="AB767" i="105"/>
  <c r="AB766" i="105"/>
  <c r="AB765" i="105"/>
  <c r="AB764" i="105"/>
  <c r="AB763" i="105"/>
  <c r="AB762" i="105"/>
  <c r="AB761" i="105"/>
  <c r="AB760" i="105"/>
  <c r="AB759" i="105"/>
  <c r="AB758" i="105"/>
  <c r="AB757" i="105"/>
  <c r="AB756" i="105"/>
  <c r="AB755" i="105"/>
  <c r="AB754" i="105"/>
  <c r="AB753" i="105"/>
  <c r="AB752" i="105"/>
  <c r="AB751" i="105"/>
  <c r="AB750" i="105"/>
  <c r="AB749" i="105"/>
  <c r="AB748" i="105"/>
  <c r="AB747" i="105"/>
  <c r="AB746" i="105"/>
  <c r="AB745" i="105"/>
  <c r="AB744" i="105"/>
  <c r="AB743" i="105"/>
  <c r="AB742" i="105"/>
  <c r="AB741" i="105"/>
  <c r="AB740" i="105"/>
  <c r="AB739" i="105"/>
  <c r="AB738" i="105"/>
  <c r="AB737" i="105"/>
  <c r="AB736" i="105"/>
  <c r="AB735" i="105"/>
  <c r="AB734" i="105"/>
  <c r="AB733" i="105"/>
  <c r="AB732" i="105"/>
  <c r="AB731" i="105"/>
  <c r="AB730" i="105"/>
  <c r="AB729" i="105"/>
  <c r="AB728" i="105"/>
  <c r="AB727" i="105"/>
  <c r="AB726" i="105"/>
  <c r="AB725" i="105"/>
  <c r="AB724" i="105"/>
  <c r="AB723" i="105"/>
  <c r="AB722" i="105"/>
  <c r="AB721" i="105"/>
  <c r="AB720" i="105"/>
  <c r="AB719" i="105"/>
  <c r="AB718" i="105"/>
  <c r="AB717" i="105"/>
  <c r="AB716" i="105"/>
  <c r="AB715" i="105"/>
  <c r="AB714" i="105"/>
  <c r="AB713" i="105"/>
  <c r="AB712" i="105"/>
  <c r="AB711" i="105"/>
  <c r="AB710" i="105"/>
  <c r="AB709" i="105"/>
  <c r="AB708" i="105"/>
  <c r="AB707" i="105"/>
  <c r="AB706" i="105"/>
  <c r="AB705" i="105"/>
  <c r="AB704" i="105"/>
  <c r="AB703" i="105"/>
  <c r="AB702" i="105"/>
  <c r="AB701" i="105"/>
  <c r="AB700" i="105"/>
  <c r="AB699" i="105"/>
  <c r="AB698" i="105"/>
  <c r="AB697" i="105"/>
  <c r="AB696" i="105"/>
  <c r="AB695" i="105"/>
  <c r="AB694" i="105"/>
  <c r="AB693" i="105"/>
  <c r="AB692" i="105"/>
  <c r="AB691" i="105"/>
  <c r="AB690" i="105"/>
  <c r="AB689" i="105"/>
  <c r="AB688" i="105"/>
  <c r="AB687" i="105"/>
  <c r="AB686" i="105"/>
  <c r="AB685" i="105"/>
  <c r="AB684" i="105"/>
  <c r="AB683" i="105"/>
  <c r="AB682" i="105"/>
  <c r="AB681" i="105"/>
  <c r="AB680" i="105"/>
  <c r="AB679" i="105"/>
  <c r="AB678" i="105"/>
  <c r="AB677" i="105"/>
  <c r="AB676" i="105"/>
  <c r="AB675" i="105"/>
  <c r="AB674" i="105"/>
  <c r="AB673" i="105"/>
  <c r="AB672" i="105"/>
  <c r="AB671" i="105"/>
  <c r="AB670" i="105"/>
  <c r="AB669" i="105"/>
  <c r="AB668" i="105"/>
  <c r="AB667" i="105"/>
  <c r="AB666" i="105"/>
  <c r="AB665" i="105"/>
  <c r="AB664" i="105"/>
  <c r="AB663" i="105"/>
  <c r="AB662" i="105"/>
  <c r="AB661" i="105"/>
  <c r="AB660" i="105"/>
  <c r="AB659" i="105"/>
  <c r="AB658" i="105"/>
  <c r="AB657" i="105"/>
  <c r="AB656" i="105"/>
  <c r="AB655" i="105"/>
  <c r="AB654" i="105"/>
  <c r="AB653" i="105"/>
  <c r="AB652" i="105"/>
  <c r="AB651" i="105"/>
  <c r="AB650" i="105"/>
  <c r="AB649" i="105"/>
  <c r="AB648" i="105"/>
  <c r="AB647" i="105"/>
  <c r="AB646" i="105"/>
  <c r="AB645" i="105"/>
  <c r="AB644" i="105"/>
  <c r="AB643" i="105"/>
  <c r="AB642" i="105"/>
  <c r="AB641" i="105"/>
  <c r="AB640" i="105"/>
  <c r="AB639" i="105"/>
  <c r="AB638" i="105"/>
  <c r="AB637" i="105"/>
  <c r="AB636" i="105"/>
  <c r="AB635" i="105"/>
  <c r="AB634" i="105"/>
  <c r="AB633" i="105"/>
  <c r="AB632" i="105"/>
  <c r="AB631" i="105"/>
  <c r="AB630" i="105"/>
  <c r="AB629" i="105"/>
  <c r="AB628" i="105"/>
  <c r="AB627" i="105"/>
  <c r="AB626" i="105"/>
  <c r="AB625" i="105"/>
  <c r="AB624" i="105"/>
  <c r="AB623" i="105"/>
  <c r="AB622" i="105"/>
  <c r="AB621" i="105"/>
  <c r="AB620" i="105"/>
  <c r="AB619" i="105"/>
  <c r="AB618" i="105"/>
  <c r="AB617" i="105"/>
  <c r="AB616" i="105"/>
  <c r="AB615" i="105"/>
  <c r="AB614" i="105"/>
  <c r="AB613" i="105"/>
  <c r="AB612" i="105"/>
  <c r="AB611" i="105"/>
  <c r="AB610" i="105"/>
  <c r="AB609" i="105"/>
  <c r="AB608" i="105"/>
  <c r="AB607" i="105"/>
  <c r="AB606" i="105"/>
  <c r="AB605" i="105"/>
  <c r="AB604" i="105"/>
  <c r="AB603" i="105"/>
  <c r="AB602" i="105"/>
  <c r="AB601" i="105"/>
  <c r="AB600" i="105"/>
  <c r="AB599" i="105"/>
  <c r="AB598" i="105"/>
  <c r="AB597" i="105"/>
  <c r="AB596" i="105"/>
  <c r="AB595" i="105"/>
  <c r="AB594" i="105"/>
  <c r="AB593" i="105"/>
  <c r="AB592" i="105"/>
  <c r="AB591" i="105"/>
  <c r="AB590" i="105"/>
  <c r="AB589" i="105"/>
  <c r="AB588" i="105"/>
  <c r="AB587" i="105"/>
  <c r="AB586" i="105"/>
  <c r="AB585" i="105"/>
  <c r="AB584" i="105"/>
  <c r="AB583" i="105"/>
  <c r="AB582" i="105"/>
  <c r="AB581" i="105"/>
  <c r="AB580" i="105"/>
  <c r="AB579" i="105"/>
  <c r="AB578" i="105"/>
  <c r="AB577" i="105"/>
  <c r="AB576" i="105"/>
  <c r="AB575" i="105"/>
  <c r="AB574" i="105"/>
  <c r="AB573" i="105"/>
  <c r="AB572" i="105"/>
  <c r="AB571" i="105"/>
  <c r="AB570" i="105"/>
  <c r="AB569" i="105"/>
  <c r="AB568" i="105"/>
  <c r="AB567" i="105"/>
  <c r="AB566" i="105"/>
  <c r="AB565" i="105"/>
  <c r="AB564" i="105"/>
  <c r="AB563" i="105"/>
  <c r="AB562" i="105"/>
  <c r="AB561" i="105"/>
  <c r="AB560" i="105"/>
  <c r="AB559" i="105"/>
  <c r="AB558" i="105"/>
  <c r="AB557" i="105"/>
  <c r="AB556" i="105"/>
  <c r="AB555" i="105"/>
  <c r="AB554" i="105"/>
  <c r="AB553" i="105"/>
  <c r="AB552" i="105"/>
  <c r="AB551" i="105"/>
  <c r="AB550" i="105"/>
  <c r="AB549" i="105"/>
  <c r="AB548" i="105"/>
  <c r="AB547" i="105"/>
  <c r="AB546" i="105"/>
  <c r="AB545" i="105"/>
  <c r="AB544" i="105"/>
  <c r="AB543" i="105"/>
  <c r="AB542" i="105"/>
  <c r="AB541" i="105"/>
  <c r="AB540" i="105"/>
  <c r="AB539" i="105"/>
  <c r="AB538" i="105"/>
  <c r="AB537" i="105"/>
  <c r="AB536" i="105"/>
  <c r="AB535" i="105"/>
  <c r="AB534" i="105"/>
  <c r="AB533" i="105"/>
  <c r="AB532" i="105"/>
  <c r="AB531" i="105"/>
  <c r="AB530" i="105"/>
  <c r="AB529" i="105"/>
  <c r="AB528" i="105"/>
  <c r="AB527" i="105"/>
  <c r="AB526" i="105"/>
  <c r="AB525" i="105"/>
  <c r="AB524" i="105"/>
  <c r="AB523" i="105"/>
  <c r="AB522" i="105"/>
  <c r="AB521" i="105"/>
  <c r="AB520" i="105"/>
  <c r="AB519" i="105"/>
  <c r="AB518" i="105"/>
  <c r="AB517" i="105"/>
  <c r="AB516" i="105"/>
  <c r="AB515" i="105"/>
  <c r="AB514" i="105"/>
  <c r="AB513" i="105"/>
  <c r="AB512" i="105"/>
  <c r="AB511" i="105"/>
  <c r="AB510" i="105"/>
  <c r="AB509" i="105"/>
  <c r="AB508" i="105"/>
  <c r="AB507" i="105"/>
  <c r="AB506" i="105"/>
  <c r="AB505" i="105"/>
  <c r="AB504" i="105"/>
  <c r="AB503" i="105"/>
  <c r="AB502" i="105"/>
  <c r="AB501" i="105"/>
  <c r="AB500" i="105"/>
  <c r="AB499" i="105"/>
  <c r="AB498" i="105"/>
  <c r="AB497" i="105"/>
  <c r="AB496" i="105"/>
  <c r="AB495" i="105"/>
  <c r="AB494" i="105"/>
  <c r="AB493" i="105"/>
  <c r="AB492" i="105"/>
  <c r="AB491" i="105"/>
  <c r="AB490" i="105"/>
  <c r="AB489" i="105"/>
  <c r="AB488" i="105"/>
  <c r="AB487" i="105"/>
  <c r="AB486" i="105"/>
  <c r="AB485" i="105"/>
  <c r="AB484" i="105"/>
  <c r="AB483" i="105"/>
  <c r="AB482" i="105"/>
  <c r="AB481" i="105"/>
  <c r="AB480" i="105"/>
  <c r="AB479" i="105"/>
  <c r="AB478" i="105"/>
  <c r="AB477" i="105"/>
  <c r="AB476" i="105"/>
  <c r="AB475" i="105"/>
  <c r="AB474" i="105"/>
  <c r="AB473" i="105"/>
  <c r="AB472" i="105"/>
  <c r="AB471" i="105"/>
  <c r="AB470" i="105"/>
  <c r="AB469" i="105"/>
  <c r="AB468" i="105"/>
  <c r="AB467" i="105"/>
  <c r="AB466" i="105"/>
  <c r="AB465" i="105"/>
  <c r="AB464" i="105"/>
  <c r="AB463" i="105"/>
  <c r="AB462" i="105"/>
  <c r="AB461" i="105"/>
  <c r="AB460" i="105"/>
  <c r="AB459" i="105"/>
  <c r="AB458" i="105"/>
  <c r="AB457" i="105"/>
  <c r="AB456" i="105"/>
  <c r="AB455" i="105"/>
  <c r="AB454" i="105"/>
  <c r="AB453" i="105"/>
  <c r="AB452" i="105"/>
  <c r="AB451" i="105"/>
  <c r="AB450" i="105"/>
  <c r="AB449" i="105"/>
  <c r="AB448" i="105"/>
  <c r="AB447" i="105"/>
  <c r="AB446" i="105"/>
  <c r="AB445" i="105"/>
  <c r="AB444" i="105"/>
  <c r="AB443" i="105"/>
  <c r="AB442" i="105"/>
  <c r="AB441" i="105"/>
  <c r="AB440" i="105"/>
  <c r="AB439" i="105"/>
  <c r="AB438" i="105"/>
  <c r="AB437" i="105"/>
  <c r="AB436" i="105"/>
  <c r="AB435" i="105"/>
  <c r="AB434" i="105"/>
  <c r="AB433" i="105"/>
  <c r="AB432" i="105"/>
  <c r="AB431" i="105"/>
  <c r="AB430" i="105"/>
  <c r="AB429" i="105"/>
  <c r="AB428" i="105"/>
  <c r="AB427" i="105"/>
  <c r="AB426" i="105"/>
  <c r="AB425" i="105"/>
  <c r="AB424" i="105"/>
  <c r="AB423" i="105"/>
  <c r="AB422" i="105"/>
  <c r="AB421" i="105"/>
  <c r="AB420" i="105"/>
  <c r="AB419" i="105"/>
  <c r="AB418" i="105"/>
  <c r="AB417" i="105"/>
  <c r="AB416" i="105"/>
  <c r="AB415" i="105"/>
  <c r="AB414" i="105"/>
  <c r="AB413" i="105"/>
  <c r="AB412" i="105"/>
  <c r="AB411" i="105"/>
  <c r="AB410" i="105"/>
  <c r="AB409" i="105"/>
  <c r="AB408" i="105"/>
  <c r="AB407" i="105"/>
  <c r="AB406" i="105"/>
  <c r="AB405" i="105"/>
  <c r="AB404" i="105"/>
  <c r="AB403" i="105"/>
  <c r="AB402" i="105"/>
  <c r="AB401" i="105"/>
  <c r="AB400" i="105"/>
  <c r="AB399" i="105"/>
  <c r="AB398" i="105"/>
  <c r="AB397" i="105"/>
  <c r="AB396" i="105"/>
  <c r="AB395" i="105"/>
  <c r="AB394" i="105"/>
  <c r="AB393" i="105"/>
  <c r="AB392" i="105"/>
  <c r="AB391" i="105"/>
  <c r="AB390" i="105"/>
  <c r="AB389" i="105"/>
  <c r="AB388" i="105"/>
  <c r="AB387" i="105"/>
  <c r="AB386" i="105"/>
  <c r="AB385" i="105"/>
  <c r="AB384" i="105"/>
  <c r="AB383" i="105"/>
  <c r="AB382" i="105"/>
  <c r="AB381" i="105"/>
  <c r="AB380" i="105"/>
  <c r="AB379" i="105"/>
  <c r="AB378" i="105"/>
  <c r="AB377" i="105"/>
  <c r="AB376" i="105"/>
  <c r="AB375" i="105"/>
  <c r="AB374" i="105"/>
  <c r="AB373" i="105"/>
  <c r="AB372" i="105"/>
  <c r="AB371" i="105"/>
  <c r="AB370" i="105"/>
  <c r="AB369" i="105"/>
  <c r="AB368" i="105"/>
  <c r="AB367" i="105"/>
  <c r="AB366" i="105"/>
  <c r="AB365" i="105"/>
  <c r="AB364" i="105"/>
  <c r="AB363" i="105"/>
  <c r="AB362" i="105"/>
  <c r="AB361" i="105"/>
  <c r="AB360" i="105"/>
  <c r="AB359" i="105"/>
  <c r="AB358" i="105"/>
  <c r="AB357" i="105"/>
  <c r="AB356" i="105"/>
  <c r="AB355" i="105"/>
  <c r="AB354" i="105"/>
  <c r="AB353" i="105"/>
  <c r="AB352" i="105"/>
  <c r="AB351" i="105"/>
  <c r="AB350" i="105"/>
  <c r="AB349" i="105"/>
  <c r="AB348" i="105"/>
  <c r="AB347" i="105"/>
  <c r="AB346" i="105"/>
  <c r="AB345" i="105"/>
  <c r="AB344" i="105"/>
  <c r="AB343" i="105"/>
  <c r="AB342" i="105"/>
  <c r="AB341" i="105"/>
  <c r="AB340" i="105"/>
  <c r="AB339" i="105"/>
  <c r="AB338" i="105"/>
  <c r="AB337" i="105"/>
  <c r="AB336" i="105"/>
  <c r="AB335" i="105"/>
  <c r="AB334" i="105"/>
  <c r="AB333" i="105"/>
  <c r="AB332" i="105"/>
  <c r="AB331" i="105"/>
  <c r="AB330" i="105"/>
  <c r="AB329" i="105"/>
  <c r="AB328" i="105"/>
  <c r="AB327" i="105"/>
  <c r="AB326" i="105"/>
  <c r="AB325" i="105"/>
  <c r="AB324" i="105"/>
  <c r="AB323" i="105"/>
  <c r="AB322" i="105"/>
  <c r="AB321" i="105"/>
  <c r="AB320" i="105"/>
  <c r="AB319" i="105"/>
  <c r="AB318" i="105"/>
  <c r="AB317" i="105"/>
  <c r="AB316" i="105"/>
  <c r="AB315" i="105"/>
  <c r="AB314" i="105"/>
  <c r="AB313" i="105"/>
  <c r="AB312" i="105"/>
  <c r="AB311" i="105"/>
  <c r="AB310" i="105"/>
  <c r="AB309" i="105"/>
  <c r="AB308" i="105"/>
  <c r="AB307" i="105"/>
  <c r="AB306" i="105"/>
  <c r="AB305" i="105"/>
  <c r="AB304" i="105"/>
  <c r="AB303" i="105"/>
  <c r="AB302" i="105"/>
  <c r="AB301" i="105"/>
  <c r="AB300" i="105"/>
  <c r="AB299" i="105"/>
  <c r="AB298" i="105"/>
  <c r="AB297" i="105"/>
  <c r="AB296" i="105"/>
  <c r="AB295" i="105"/>
  <c r="AB294" i="105"/>
  <c r="AB293" i="105"/>
  <c r="AB292" i="105"/>
  <c r="AB291" i="105"/>
  <c r="AB290" i="105"/>
  <c r="AB289" i="105"/>
  <c r="AB288" i="105"/>
  <c r="AB287" i="105"/>
  <c r="AB286" i="105"/>
  <c r="AB250" i="105"/>
  <c r="AB249" i="105"/>
  <c r="AB248" i="105"/>
  <c r="AB247" i="105"/>
  <c r="AB246" i="105"/>
  <c r="AB245" i="105"/>
  <c r="AB244" i="105"/>
  <c r="AB243" i="105"/>
  <c r="AB242" i="105"/>
  <c r="AB241" i="105"/>
  <c r="AB240" i="105"/>
  <c r="AB239" i="105"/>
  <c r="AB238" i="105"/>
  <c r="AB237" i="105"/>
  <c r="AB236" i="105"/>
  <c r="AB235" i="105"/>
  <c r="AB234" i="105"/>
  <c r="AB233" i="105"/>
  <c r="AB232" i="105"/>
  <c r="AB231" i="105"/>
  <c r="AB230" i="105"/>
  <c r="AB229" i="105"/>
  <c r="AB228" i="105"/>
  <c r="AB227" i="105"/>
  <c r="AB226" i="105"/>
  <c r="AB225" i="105"/>
  <c r="AB224" i="105"/>
  <c r="AB223" i="105"/>
  <c r="AB222" i="105"/>
  <c r="AB221" i="105"/>
  <c r="AB220" i="105"/>
  <c r="AB219" i="105"/>
  <c r="AB218" i="105"/>
  <c r="AB217" i="105"/>
  <c r="AB216" i="105"/>
  <c r="AB215" i="105"/>
  <c r="AB214" i="105"/>
  <c r="AB213" i="105"/>
  <c r="AB212" i="105"/>
  <c r="AB211" i="105"/>
  <c r="AB210" i="105"/>
  <c r="AB209" i="105"/>
  <c r="AB208" i="105"/>
  <c r="AB207" i="105"/>
  <c r="AB206" i="105"/>
  <c r="AB205" i="105"/>
  <c r="AB204" i="105"/>
  <c r="AB203" i="105"/>
  <c r="AB202" i="105"/>
  <c r="AB201" i="105"/>
  <c r="AB200" i="105"/>
  <c r="AB199" i="105"/>
  <c r="AB198" i="105"/>
  <c r="AB197" i="105"/>
  <c r="AB196" i="105"/>
  <c r="AB195" i="105"/>
  <c r="AB194" i="105"/>
  <c r="AB193" i="105"/>
  <c r="AB192" i="105"/>
  <c r="AB191" i="105"/>
  <c r="AB190" i="105"/>
  <c r="AB189" i="105"/>
  <c r="AB188" i="105"/>
  <c r="AB187" i="105"/>
  <c r="AB186" i="105"/>
  <c r="AB185" i="105"/>
  <c r="AB184" i="105"/>
  <c r="AB183" i="105"/>
  <c r="AB182" i="105"/>
  <c r="AB181" i="105"/>
  <c r="AB180" i="105"/>
  <c r="AB179" i="105"/>
  <c r="AB178" i="105"/>
  <c r="AB177" i="105"/>
  <c r="AB176" i="105"/>
  <c r="AB175" i="105"/>
  <c r="AB174" i="105"/>
  <c r="AB173" i="105"/>
  <c r="AB172" i="105"/>
  <c r="AB171" i="105"/>
  <c r="AB170" i="105"/>
  <c r="AB169" i="105"/>
  <c r="AB168" i="105"/>
  <c r="AB167" i="105"/>
  <c r="AB166" i="105"/>
  <c r="AB165" i="105"/>
  <c r="AB164" i="105"/>
  <c r="AB163" i="105"/>
  <c r="AB162" i="105"/>
  <c r="AB161" i="105"/>
  <c r="AB160" i="105"/>
  <c r="AB159" i="105"/>
  <c r="AB158" i="105"/>
  <c r="AB157" i="105"/>
  <c r="AB156" i="105"/>
  <c r="AB155" i="105"/>
  <c r="AB154" i="105"/>
  <c r="AB153" i="105"/>
  <c r="AB152" i="105"/>
  <c r="AB151" i="105"/>
  <c r="AB150" i="105"/>
  <c r="AB149" i="105"/>
  <c r="AB148" i="105"/>
  <c r="AB147" i="105"/>
  <c r="AB146" i="105"/>
  <c r="AB145" i="105"/>
  <c r="AB144" i="105"/>
  <c r="AB143" i="105"/>
  <c r="AB142" i="105"/>
  <c r="AB141" i="105"/>
  <c r="AB140" i="105"/>
  <c r="AB139" i="105"/>
  <c r="AB138" i="105"/>
  <c r="AB137" i="105"/>
  <c r="AB136" i="105"/>
  <c r="AB135" i="105"/>
  <c r="AB134" i="105"/>
  <c r="AB133" i="105"/>
  <c r="AB132" i="105"/>
  <c r="AB131" i="105"/>
  <c r="AB130" i="105"/>
  <c r="AB129" i="105"/>
  <c r="AB128" i="105"/>
  <c r="AB127" i="105"/>
  <c r="AB126" i="105"/>
  <c r="AB125" i="105"/>
  <c r="AB124" i="105"/>
  <c r="AB123" i="105"/>
  <c r="AB122" i="105"/>
  <c r="AB121" i="105"/>
  <c r="AB120" i="105"/>
  <c r="AB119" i="105"/>
  <c r="AB118" i="105"/>
  <c r="AB117" i="105"/>
  <c r="AB116" i="105"/>
  <c r="AB115" i="105"/>
  <c r="AB114" i="105"/>
  <c r="AB113" i="105"/>
  <c r="AB112" i="105"/>
  <c r="AB111" i="105"/>
  <c r="AB110" i="105"/>
  <c r="AB109" i="105"/>
  <c r="AB108" i="105"/>
  <c r="AB107" i="105"/>
  <c r="AB106" i="105"/>
  <c r="AB105" i="105"/>
  <c r="AB104" i="105"/>
  <c r="AB103" i="105"/>
  <c r="AB102" i="105"/>
  <c r="AB101" i="105"/>
  <c r="AB100" i="105"/>
  <c r="AB99" i="105"/>
  <c r="AB98" i="105"/>
  <c r="AB97" i="105"/>
  <c r="AB96" i="105"/>
  <c r="AB95" i="105"/>
  <c r="AB94" i="105"/>
  <c r="AB93" i="105"/>
  <c r="AB92" i="105"/>
  <c r="AB91" i="105"/>
  <c r="AB90" i="105"/>
  <c r="AB89" i="105"/>
  <c r="AB88" i="105"/>
  <c r="AB87" i="105"/>
  <c r="AB86" i="105"/>
  <c r="AB85" i="105"/>
  <c r="AB84" i="105"/>
  <c r="AB83" i="105"/>
  <c r="AB82" i="105"/>
  <c r="AB81" i="105"/>
  <c r="AB80" i="105"/>
  <c r="AB79" i="105"/>
  <c r="AB78" i="105"/>
  <c r="AB77" i="105"/>
  <c r="AB76" i="105"/>
  <c r="AB75" i="105"/>
  <c r="AB74" i="105"/>
  <c r="AB73" i="105"/>
  <c r="AB72" i="105"/>
  <c r="AB71" i="105"/>
  <c r="AB70" i="105"/>
  <c r="AB69" i="105"/>
  <c r="AB68" i="105"/>
  <c r="AB67" i="105"/>
  <c r="AB66" i="105"/>
  <c r="AB65" i="105"/>
  <c r="AB64" i="105"/>
  <c r="AB63" i="105"/>
  <c r="AB62" i="105"/>
  <c r="AB61" i="105"/>
  <c r="AB60" i="105"/>
  <c r="AB59" i="105"/>
  <c r="AB58" i="105"/>
  <c r="AB57" i="105"/>
  <c r="AB56" i="105"/>
  <c r="AB55" i="105"/>
  <c r="AB54" i="105"/>
  <c r="AB53" i="105"/>
  <c r="AB52" i="105"/>
  <c r="AB51" i="105"/>
  <c r="AB50" i="105"/>
  <c r="AB49" i="105"/>
  <c r="AB48" i="105"/>
  <c r="AB47" i="105"/>
  <c r="AB46" i="105"/>
  <c r="AB45" i="105"/>
  <c r="AB44" i="105"/>
  <c r="AB43" i="105"/>
  <c r="AB42" i="105"/>
  <c r="AB41" i="105"/>
  <c r="AB40" i="105"/>
  <c r="AB39" i="105"/>
  <c r="AB38" i="105"/>
  <c r="AB37" i="105"/>
  <c r="AB36" i="105"/>
  <c r="AB35" i="105"/>
  <c r="AB34" i="105"/>
  <c r="AB33" i="105"/>
  <c r="AB32" i="105"/>
  <c r="AB31" i="105"/>
  <c r="AB30" i="105"/>
  <c r="AB29" i="105"/>
  <c r="AB28" i="105"/>
  <c r="AB27" i="105"/>
  <c r="AB26" i="105"/>
  <c r="AB25" i="105"/>
  <c r="AB24" i="105"/>
  <c r="AB23" i="105"/>
  <c r="AB22" i="105"/>
  <c r="AB21" i="105"/>
  <c r="AB20" i="105"/>
  <c r="AB19" i="105"/>
  <c r="AB18" i="105"/>
  <c r="AB17" i="105"/>
  <c r="AB16" i="105"/>
  <c r="AB15" i="105"/>
  <c r="AB14" i="105"/>
  <c r="AB13" i="105"/>
  <c r="AB12" i="105"/>
  <c r="AB11" i="105"/>
  <c r="AB10" i="105"/>
  <c r="AB9" i="105"/>
  <c r="AB8" i="105"/>
  <c r="AB7" i="105"/>
  <c r="AB6" i="105"/>
  <c r="AS1755" i="105"/>
  <c r="AR1755" i="105"/>
  <c r="AQ1755" i="105"/>
  <c r="AP1755" i="105"/>
  <c r="AO1755" i="105"/>
  <c r="AN1755" i="105"/>
  <c r="AM1755" i="105"/>
  <c r="AL1755" i="105"/>
  <c r="AK1755" i="105"/>
  <c r="AJ1755" i="105"/>
  <c r="AI1755" i="105"/>
  <c r="AH1755" i="105"/>
  <c r="AF1755" i="105"/>
  <c r="AE1755" i="105"/>
  <c r="AD1755" i="105"/>
  <c r="AC1755" i="105"/>
  <c r="AS1754" i="105"/>
  <c r="AR1754" i="105"/>
  <c r="AQ1754" i="105"/>
  <c r="AP1754" i="105"/>
  <c r="AO1754" i="105"/>
  <c r="AN1754" i="105"/>
  <c r="AM1754" i="105"/>
  <c r="AL1754" i="105"/>
  <c r="AK1754" i="105"/>
  <c r="AJ1754" i="105"/>
  <c r="AI1754" i="105"/>
  <c r="AH1754" i="105"/>
  <c r="AF1754" i="105"/>
  <c r="AE1754" i="105"/>
  <c r="AD1754" i="105"/>
  <c r="AC1754" i="105"/>
  <c r="AS1753" i="105"/>
  <c r="AR1753" i="105"/>
  <c r="AQ1753" i="105"/>
  <c r="AP1753" i="105"/>
  <c r="AO1753" i="105"/>
  <c r="AN1753" i="105"/>
  <c r="AM1753" i="105"/>
  <c r="AL1753" i="105"/>
  <c r="AK1753" i="105"/>
  <c r="AJ1753" i="105"/>
  <c r="AI1753" i="105"/>
  <c r="AH1753" i="105"/>
  <c r="AF1753" i="105"/>
  <c r="AE1753" i="105"/>
  <c r="AD1753" i="105"/>
  <c r="AC1753" i="105"/>
  <c r="AS1752" i="105"/>
  <c r="AR1752" i="105"/>
  <c r="AQ1752" i="105"/>
  <c r="AP1752" i="105"/>
  <c r="AO1752" i="105"/>
  <c r="AN1752" i="105"/>
  <c r="AM1752" i="105"/>
  <c r="AL1752" i="105"/>
  <c r="AK1752" i="105"/>
  <c r="AJ1752" i="105"/>
  <c r="AI1752" i="105"/>
  <c r="AH1752" i="105"/>
  <c r="AF1752" i="105"/>
  <c r="AE1752" i="105"/>
  <c r="AD1752" i="105"/>
  <c r="AC1752" i="105"/>
  <c r="AS1751" i="105"/>
  <c r="AR1751" i="105"/>
  <c r="AQ1751" i="105"/>
  <c r="AP1751" i="105"/>
  <c r="AO1751" i="105"/>
  <c r="AN1751" i="105"/>
  <c r="AM1751" i="105"/>
  <c r="AL1751" i="105"/>
  <c r="AK1751" i="105"/>
  <c r="AJ1751" i="105"/>
  <c r="AI1751" i="105"/>
  <c r="AH1751" i="105"/>
  <c r="AF1751" i="105"/>
  <c r="AE1751" i="105"/>
  <c r="AD1751" i="105"/>
  <c r="AC1751" i="105"/>
  <c r="AS1750" i="105"/>
  <c r="AR1750" i="105"/>
  <c r="AQ1750" i="105"/>
  <c r="AP1750" i="105"/>
  <c r="AO1750" i="105"/>
  <c r="AN1750" i="105"/>
  <c r="AM1750" i="105"/>
  <c r="AL1750" i="105"/>
  <c r="AK1750" i="105"/>
  <c r="AJ1750" i="105"/>
  <c r="AI1750" i="105"/>
  <c r="AH1750" i="105"/>
  <c r="AF1750" i="105"/>
  <c r="AE1750" i="105"/>
  <c r="AD1750" i="105"/>
  <c r="AC1750" i="105"/>
  <c r="AS1749" i="105"/>
  <c r="AR1749" i="105"/>
  <c r="AQ1749" i="105"/>
  <c r="AP1749" i="105"/>
  <c r="AO1749" i="105"/>
  <c r="AN1749" i="105"/>
  <c r="AM1749" i="105"/>
  <c r="AL1749" i="105"/>
  <c r="AK1749" i="105"/>
  <c r="AJ1749" i="105"/>
  <c r="AI1749" i="105"/>
  <c r="AH1749" i="105"/>
  <c r="AF1749" i="105"/>
  <c r="AE1749" i="105"/>
  <c r="AD1749" i="105"/>
  <c r="AC1749" i="105"/>
  <c r="AS1748" i="105"/>
  <c r="AR1748" i="105"/>
  <c r="AQ1748" i="105"/>
  <c r="AP1748" i="105"/>
  <c r="AO1748" i="105"/>
  <c r="AN1748" i="105"/>
  <c r="AM1748" i="105"/>
  <c r="AL1748" i="105"/>
  <c r="AK1748" i="105"/>
  <c r="AJ1748" i="105"/>
  <c r="AI1748" i="105"/>
  <c r="AH1748" i="105"/>
  <c r="AF1748" i="105"/>
  <c r="AE1748" i="105"/>
  <c r="AD1748" i="105"/>
  <c r="AC1748" i="105"/>
  <c r="AS1747" i="105"/>
  <c r="AR1747" i="105"/>
  <c r="AQ1747" i="105"/>
  <c r="AP1747" i="105"/>
  <c r="AO1747" i="105"/>
  <c r="AN1747" i="105"/>
  <c r="AM1747" i="105"/>
  <c r="AL1747" i="105"/>
  <c r="AK1747" i="105"/>
  <c r="AJ1747" i="105"/>
  <c r="AI1747" i="105"/>
  <c r="AH1747" i="105"/>
  <c r="AF1747" i="105"/>
  <c r="AE1747" i="105"/>
  <c r="AD1747" i="105"/>
  <c r="AC1747" i="105"/>
  <c r="AS1746" i="105"/>
  <c r="AR1746" i="105"/>
  <c r="AQ1746" i="105"/>
  <c r="AP1746" i="105"/>
  <c r="AO1746" i="105"/>
  <c r="AN1746" i="105"/>
  <c r="AM1746" i="105"/>
  <c r="AL1746" i="105"/>
  <c r="AK1746" i="105"/>
  <c r="AJ1746" i="105"/>
  <c r="AI1746" i="105"/>
  <c r="AH1746" i="105"/>
  <c r="AF1746" i="105"/>
  <c r="AE1746" i="105"/>
  <c r="AD1746" i="105"/>
  <c r="AC1746" i="105"/>
  <c r="AS1745" i="105"/>
  <c r="AR1745" i="105"/>
  <c r="AQ1745" i="105"/>
  <c r="AP1745" i="105"/>
  <c r="AO1745" i="105"/>
  <c r="AN1745" i="105"/>
  <c r="AM1745" i="105"/>
  <c r="AL1745" i="105"/>
  <c r="AK1745" i="105"/>
  <c r="AJ1745" i="105"/>
  <c r="AI1745" i="105"/>
  <c r="AH1745" i="105"/>
  <c r="AF1745" i="105"/>
  <c r="AE1745" i="105"/>
  <c r="AD1745" i="105"/>
  <c r="AC1745" i="105"/>
  <c r="AS1744" i="105"/>
  <c r="AR1744" i="105"/>
  <c r="AQ1744" i="105"/>
  <c r="AP1744" i="105"/>
  <c r="AO1744" i="105"/>
  <c r="AN1744" i="105"/>
  <c r="AM1744" i="105"/>
  <c r="AL1744" i="105"/>
  <c r="AK1744" i="105"/>
  <c r="AJ1744" i="105"/>
  <c r="AI1744" i="105"/>
  <c r="AH1744" i="105"/>
  <c r="AF1744" i="105"/>
  <c r="AE1744" i="105"/>
  <c r="AD1744" i="105"/>
  <c r="AC1744" i="105"/>
  <c r="AS1743" i="105"/>
  <c r="AR1743" i="105"/>
  <c r="AQ1743" i="105"/>
  <c r="AP1743" i="105"/>
  <c r="AO1743" i="105"/>
  <c r="AN1743" i="105"/>
  <c r="AM1743" i="105"/>
  <c r="AL1743" i="105"/>
  <c r="AK1743" i="105"/>
  <c r="AJ1743" i="105"/>
  <c r="AI1743" i="105"/>
  <c r="AH1743" i="105"/>
  <c r="AF1743" i="105"/>
  <c r="AE1743" i="105"/>
  <c r="AD1743" i="105"/>
  <c r="AC1743" i="105"/>
  <c r="AS1742" i="105"/>
  <c r="AR1742" i="105"/>
  <c r="AQ1742" i="105"/>
  <c r="AP1742" i="105"/>
  <c r="AO1742" i="105"/>
  <c r="AN1742" i="105"/>
  <c r="AM1742" i="105"/>
  <c r="AL1742" i="105"/>
  <c r="AK1742" i="105"/>
  <c r="AJ1742" i="105"/>
  <c r="AI1742" i="105"/>
  <c r="AH1742" i="105"/>
  <c r="AF1742" i="105"/>
  <c r="AE1742" i="105"/>
  <c r="AD1742" i="105"/>
  <c r="AC1742" i="105"/>
  <c r="AS1741" i="105"/>
  <c r="AR1741" i="105"/>
  <c r="AQ1741" i="105"/>
  <c r="AP1741" i="105"/>
  <c r="AO1741" i="105"/>
  <c r="AN1741" i="105"/>
  <c r="AM1741" i="105"/>
  <c r="AL1741" i="105"/>
  <c r="AK1741" i="105"/>
  <c r="AJ1741" i="105"/>
  <c r="AI1741" i="105"/>
  <c r="AH1741" i="105"/>
  <c r="AF1741" i="105"/>
  <c r="AE1741" i="105"/>
  <c r="AD1741" i="105"/>
  <c r="AC1741" i="105"/>
  <c r="AS1740" i="105"/>
  <c r="AR1740" i="105"/>
  <c r="AQ1740" i="105"/>
  <c r="AP1740" i="105"/>
  <c r="AO1740" i="105"/>
  <c r="AN1740" i="105"/>
  <c r="AM1740" i="105"/>
  <c r="AL1740" i="105"/>
  <c r="AK1740" i="105"/>
  <c r="AJ1740" i="105"/>
  <c r="AI1740" i="105"/>
  <c r="AH1740" i="105"/>
  <c r="AF1740" i="105"/>
  <c r="AE1740" i="105"/>
  <c r="AD1740" i="105"/>
  <c r="AC1740" i="105"/>
  <c r="AS1739" i="105"/>
  <c r="AR1739" i="105"/>
  <c r="AQ1739" i="105"/>
  <c r="AP1739" i="105"/>
  <c r="AO1739" i="105"/>
  <c r="AN1739" i="105"/>
  <c r="AM1739" i="105"/>
  <c r="AL1739" i="105"/>
  <c r="AK1739" i="105"/>
  <c r="AJ1739" i="105"/>
  <c r="AI1739" i="105"/>
  <c r="AH1739" i="105"/>
  <c r="AF1739" i="105"/>
  <c r="AE1739" i="105"/>
  <c r="AD1739" i="105"/>
  <c r="AC1739" i="105"/>
  <c r="AS1738" i="105"/>
  <c r="AR1738" i="105"/>
  <c r="AQ1738" i="105"/>
  <c r="AP1738" i="105"/>
  <c r="AO1738" i="105"/>
  <c r="AN1738" i="105"/>
  <c r="AM1738" i="105"/>
  <c r="AL1738" i="105"/>
  <c r="AK1738" i="105"/>
  <c r="AJ1738" i="105"/>
  <c r="AI1738" i="105"/>
  <c r="AH1738" i="105"/>
  <c r="AF1738" i="105"/>
  <c r="AE1738" i="105"/>
  <c r="AD1738" i="105"/>
  <c r="AC1738" i="105"/>
  <c r="AS1737" i="105"/>
  <c r="AR1737" i="105"/>
  <c r="AQ1737" i="105"/>
  <c r="AP1737" i="105"/>
  <c r="AO1737" i="105"/>
  <c r="AN1737" i="105"/>
  <c r="AM1737" i="105"/>
  <c r="AL1737" i="105"/>
  <c r="AK1737" i="105"/>
  <c r="AJ1737" i="105"/>
  <c r="AI1737" i="105"/>
  <c r="AH1737" i="105"/>
  <c r="AF1737" i="105"/>
  <c r="AE1737" i="105"/>
  <c r="AD1737" i="105"/>
  <c r="AC1737" i="105"/>
  <c r="AS1736" i="105"/>
  <c r="AR1736" i="105"/>
  <c r="AQ1736" i="105"/>
  <c r="AP1736" i="105"/>
  <c r="AO1736" i="105"/>
  <c r="AN1736" i="105"/>
  <c r="AM1736" i="105"/>
  <c r="AL1736" i="105"/>
  <c r="AK1736" i="105"/>
  <c r="AJ1736" i="105"/>
  <c r="AI1736" i="105"/>
  <c r="AH1736" i="105"/>
  <c r="AF1736" i="105"/>
  <c r="AE1736" i="105"/>
  <c r="AD1736" i="105"/>
  <c r="AC1736" i="105"/>
  <c r="AS1735" i="105"/>
  <c r="AR1735" i="105"/>
  <c r="AQ1735" i="105"/>
  <c r="AP1735" i="105"/>
  <c r="AO1735" i="105"/>
  <c r="AN1735" i="105"/>
  <c r="AM1735" i="105"/>
  <c r="AL1735" i="105"/>
  <c r="AK1735" i="105"/>
  <c r="AJ1735" i="105"/>
  <c r="AI1735" i="105"/>
  <c r="AH1735" i="105"/>
  <c r="AF1735" i="105"/>
  <c r="AE1735" i="105"/>
  <c r="AD1735" i="105"/>
  <c r="AC1735" i="105"/>
  <c r="AS1734" i="105"/>
  <c r="AR1734" i="105"/>
  <c r="AQ1734" i="105"/>
  <c r="AP1734" i="105"/>
  <c r="AO1734" i="105"/>
  <c r="AN1734" i="105"/>
  <c r="AM1734" i="105"/>
  <c r="AL1734" i="105"/>
  <c r="AK1734" i="105"/>
  <c r="AJ1734" i="105"/>
  <c r="AI1734" i="105"/>
  <c r="AH1734" i="105"/>
  <c r="AF1734" i="105"/>
  <c r="AE1734" i="105"/>
  <c r="AD1734" i="105"/>
  <c r="AC1734" i="105"/>
  <c r="AS1733" i="105"/>
  <c r="AR1733" i="105"/>
  <c r="AQ1733" i="105"/>
  <c r="AP1733" i="105"/>
  <c r="AO1733" i="105"/>
  <c r="AN1733" i="105"/>
  <c r="AM1733" i="105"/>
  <c r="AL1733" i="105"/>
  <c r="AK1733" i="105"/>
  <c r="AJ1733" i="105"/>
  <c r="AI1733" i="105"/>
  <c r="AH1733" i="105"/>
  <c r="AF1733" i="105"/>
  <c r="AE1733" i="105"/>
  <c r="AD1733" i="105"/>
  <c r="AC1733" i="105"/>
  <c r="AS1732" i="105"/>
  <c r="AR1732" i="105"/>
  <c r="AQ1732" i="105"/>
  <c r="AP1732" i="105"/>
  <c r="AO1732" i="105"/>
  <c r="AN1732" i="105"/>
  <c r="AM1732" i="105"/>
  <c r="AL1732" i="105"/>
  <c r="AK1732" i="105"/>
  <c r="AJ1732" i="105"/>
  <c r="AI1732" i="105"/>
  <c r="AH1732" i="105"/>
  <c r="AF1732" i="105"/>
  <c r="AE1732" i="105"/>
  <c r="AD1732" i="105"/>
  <c r="AC1732" i="105"/>
  <c r="AS1731" i="105"/>
  <c r="AR1731" i="105"/>
  <c r="AQ1731" i="105"/>
  <c r="AP1731" i="105"/>
  <c r="AO1731" i="105"/>
  <c r="AN1731" i="105"/>
  <c r="AM1731" i="105"/>
  <c r="AL1731" i="105"/>
  <c r="AK1731" i="105"/>
  <c r="AJ1731" i="105"/>
  <c r="AI1731" i="105"/>
  <c r="AH1731" i="105"/>
  <c r="AF1731" i="105"/>
  <c r="AE1731" i="105"/>
  <c r="AD1731" i="105"/>
  <c r="AC1731" i="105"/>
  <c r="AS1730" i="105"/>
  <c r="AR1730" i="105"/>
  <c r="AQ1730" i="105"/>
  <c r="AP1730" i="105"/>
  <c r="AO1730" i="105"/>
  <c r="AN1730" i="105"/>
  <c r="AM1730" i="105"/>
  <c r="AL1730" i="105"/>
  <c r="AK1730" i="105"/>
  <c r="AJ1730" i="105"/>
  <c r="AI1730" i="105"/>
  <c r="AH1730" i="105"/>
  <c r="AF1730" i="105"/>
  <c r="AE1730" i="105"/>
  <c r="AD1730" i="105"/>
  <c r="AC1730" i="105"/>
  <c r="AS1729" i="105"/>
  <c r="AR1729" i="105"/>
  <c r="AQ1729" i="105"/>
  <c r="AP1729" i="105"/>
  <c r="AO1729" i="105"/>
  <c r="AN1729" i="105"/>
  <c r="AM1729" i="105"/>
  <c r="AL1729" i="105"/>
  <c r="AK1729" i="105"/>
  <c r="AJ1729" i="105"/>
  <c r="AI1729" i="105"/>
  <c r="AH1729" i="105"/>
  <c r="AF1729" i="105"/>
  <c r="AE1729" i="105"/>
  <c r="AD1729" i="105"/>
  <c r="AC1729" i="105"/>
  <c r="AS1728" i="105"/>
  <c r="AR1728" i="105"/>
  <c r="AQ1728" i="105"/>
  <c r="AP1728" i="105"/>
  <c r="AO1728" i="105"/>
  <c r="AN1728" i="105"/>
  <c r="AM1728" i="105"/>
  <c r="AL1728" i="105"/>
  <c r="AK1728" i="105"/>
  <c r="AJ1728" i="105"/>
  <c r="AI1728" i="105"/>
  <c r="AH1728" i="105"/>
  <c r="AF1728" i="105"/>
  <c r="AE1728" i="105"/>
  <c r="AD1728" i="105"/>
  <c r="AC1728" i="105"/>
  <c r="AS1727" i="105"/>
  <c r="AR1727" i="105"/>
  <c r="AQ1727" i="105"/>
  <c r="AP1727" i="105"/>
  <c r="AO1727" i="105"/>
  <c r="AN1727" i="105"/>
  <c r="AM1727" i="105"/>
  <c r="AL1727" i="105"/>
  <c r="AK1727" i="105"/>
  <c r="AJ1727" i="105"/>
  <c r="AI1727" i="105"/>
  <c r="AH1727" i="105"/>
  <c r="AF1727" i="105"/>
  <c r="AE1727" i="105"/>
  <c r="AD1727" i="105"/>
  <c r="AC1727" i="105"/>
  <c r="AS1726" i="105"/>
  <c r="AR1726" i="105"/>
  <c r="AQ1726" i="105"/>
  <c r="AP1726" i="105"/>
  <c r="AO1726" i="105"/>
  <c r="AN1726" i="105"/>
  <c r="AM1726" i="105"/>
  <c r="AL1726" i="105"/>
  <c r="AK1726" i="105"/>
  <c r="AJ1726" i="105"/>
  <c r="AI1726" i="105"/>
  <c r="AH1726" i="105"/>
  <c r="AF1726" i="105"/>
  <c r="AE1726" i="105"/>
  <c r="AD1726" i="105"/>
  <c r="AC1726" i="105"/>
  <c r="AS1725" i="105"/>
  <c r="AR1725" i="105"/>
  <c r="AQ1725" i="105"/>
  <c r="AP1725" i="105"/>
  <c r="AO1725" i="105"/>
  <c r="AN1725" i="105"/>
  <c r="AM1725" i="105"/>
  <c r="AL1725" i="105"/>
  <c r="AK1725" i="105"/>
  <c r="AJ1725" i="105"/>
  <c r="AI1725" i="105"/>
  <c r="AH1725" i="105"/>
  <c r="AF1725" i="105"/>
  <c r="AE1725" i="105"/>
  <c r="AD1725" i="105"/>
  <c r="AC1725" i="105"/>
  <c r="AS1724" i="105"/>
  <c r="AR1724" i="105"/>
  <c r="AQ1724" i="105"/>
  <c r="AP1724" i="105"/>
  <c r="AO1724" i="105"/>
  <c r="AN1724" i="105"/>
  <c r="AM1724" i="105"/>
  <c r="AL1724" i="105"/>
  <c r="AK1724" i="105"/>
  <c r="AJ1724" i="105"/>
  <c r="AI1724" i="105"/>
  <c r="AH1724" i="105"/>
  <c r="AF1724" i="105"/>
  <c r="AE1724" i="105"/>
  <c r="AD1724" i="105"/>
  <c r="AC1724" i="105"/>
  <c r="AS1723" i="105"/>
  <c r="AR1723" i="105"/>
  <c r="AQ1723" i="105"/>
  <c r="AP1723" i="105"/>
  <c r="AO1723" i="105"/>
  <c r="AN1723" i="105"/>
  <c r="AM1723" i="105"/>
  <c r="AL1723" i="105"/>
  <c r="AK1723" i="105"/>
  <c r="AJ1723" i="105"/>
  <c r="AI1723" i="105"/>
  <c r="AH1723" i="105"/>
  <c r="AF1723" i="105"/>
  <c r="AE1723" i="105"/>
  <c r="AD1723" i="105"/>
  <c r="AC1723" i="105"/>
  <c r="AS1722" i="105"/>
  <c r="AR1722" i="105"/>
  <c r="AQ1722" i="105"/>
  <c r="AP1722" i="105"/>
  <c r="AO1722" i="105"/>
  <c r="AN1722" i="105"/>
  <c r="AM1722" i="105"/>
  <c r="AL1722" i="105"/>
  <c r="AK1722" i="105"/>
  <c r="AJ1722" i="105"/>
  <c r="AI1722" i="105"/>
  <c r="AH1722" i="105"/>
  <c r="AF1722" i="105"/>
  <c r="AE1722" i="105"/>
  <c r="AD1722" i="105"/>
  <c r="AC1722" i="105"/>
  <c r="AS1721" i="105"/>
  <c r="AR1721" i="105"/>
  <c r="AQ1721" i="105"/>
  <c r="AP1721" i="105"/>
  <c r="AO1721" i="105"/>
  <c r="AN1721" i="105"/>
  <c r="AM1721" i="105"/>
  <c r="AL1721" i="105"/>
  <c r="AK1721" i="105"/>
  <c r="AJ1721" i="105"/>
  <c r="AI1721" i="105"/>
  <c r="AH1721" i="105"/>
  <c r="AF1721" i="105"/>
  <c r="AE1721" i="105"/>
  <c r="AD1721" i="105"/>
  <c r="AC1721" i="105"/>
  <c r="AG1721" i="105" l="1"/>
  <c r="AG1723" i="105"/>
  <c r="AG1725" i="105"/>
  <c r="AG1727" i="105"/>
  <c r="AG1731" i="105"/>
  <c r="AG1733" i="105"/>
  <c r="AG1735" i="105"/>
  <c r="AG1737" i="105"/>
  <c r="AG1741" i="105"/>
  <c r="AG1743" i="105"/>
  <c r="AG1745" i="105"/>
  <c r="AG1749" i="105"/>
  <c r="AG1753" i="105"/>
  <c r="AG1754" i="105"/>
  <c r="AG1729" i="105"/>
  <c r="AG1739" i="105"/>
  <c r="AG1747" i="105"/>
  <c r="AG1751" i="105"/>
  <c r="AG1755" i="105"/>
  <c r="AG1722" i="105"/>
  <c r="AG1724" i="105"/>
  <c r="AG1726" i="105"/>
  <c r="AG1728" i="105"/>
  <c r="AG1730" i="105"/>
  <c r="AG1732" i="105"/>
  <c r="AG1734" i="105"/>
  <c r="AG1736" i="105"/>
  <c r="AG1738" i="105"/>
  <c r="AG1740" i="105"/>
  <c r="AG1742" i="105"/>
  <c r="AG1744" i="105"/>
  <c r="AG1746" i="105"/>
  <c r="AG1748" i="105"/>
  <c r="AG1750" i="105"/>
  <c r="AG1752" i="105"/>
  <c r="AS1720" i="105"/>
  <c r="AR1720" i="105"/>
  <c r="AQ1720" i="105"/>
  <c r="AP1720" i="105"/>
  <c r="AO1720" i="105"/>
  <c r="AN1720" i="105"/>
  <c r="AM1720" i="105"/>
  <c r="AL1720" i="105"/>
  <c r="AK1720" i="105"/>
  <c r="AJ1720" i="105"/>
  <c r="AI1720" i="105"/>
  <c r="AH1720" i="105"/>
  <c r="AF1720" i="105"/>
  <c r="AE1720" i="105"/>
  <c r="AD1720" i="105"/>
  <c r="AC1720" i="105"/>
  <c r="AS1719" i="105"/>
  <c r="AR1719" i="105"/>
  <c r="AQ1719" i="105"/>
  <c r="AP1719" i="105"/>
  <c r="AO1719" i="105"/>
  <c r="AN1719" i="105"/>
  <c r="AM1719" i="105"/>
  <c r="AL1719" i="105"/>
  <c r="AK1719" i="105"/>
  <c r="AJ1719" i="105"/>
  <c r="AI1719" i="105"/>
  <c r="AH1719" i="105"/>
  <c r="AF1719" i="105"/>
  <c r="AE1719" i="105"/>
  <c r="AD1719" i="105"/>
  <c r="AC1719" i="105"/>
  <c r="AS1718" i="105"/>
  <c r="AR1718" i="105"/>
  <c r="AQ1718" i="105"/>
  <c r="AP1718" i="105"/>
  <c r="AO1718" i="105"/>
  <c r="AN1718" i="105"/>
  <c r="AM1718" i="105"/>
  <c r="AL1718" i="105"/>
  <c r="AK1718" i="105"/>
  <c r="AJ1718" i="105"/>
  <c r="AI1718" i="105"/>
  <c r="AH1718" i="105"/>
  <c r="AF1718" i="105"/>
  <c r="AE1718" i="105"/>
  <c r="AD1718" i="105"/>
  <c r="AC1718" i="105"/>
  <c r="AS1717" i="105"/>
  <c r="AR1717" i="105"/>
  <c r="AQ1717" i="105"/>
  <c r="AP1717" i="105"/>
  <c r="AO1717" i="105"/>
  <c r="AN1717" i="105"/>
  <c r="AM1717" i="105"/>
  <c r="AL1717" i="105"/>
  <c r="AK1717" i="105"/>
  <c r="AJ1717" i="105"/>
  <c r="AI1717" i="105"/>
  <c r="AH1717" i="105"/>
  <c r="AG1717" i="105"/>
  <c r="AF1717" i="105"/>
  <c r="AE1717" i="105"/>
  <c r="AD1717" i="105"/>
  <c r="AC1717" i="105"/>
  <c r="AS1716" i="105"/>
  <c r="AR1716" i="105"/>
  <c r="AQ1716" i="105"/>
  <c r="AP1716" i="105"/>
  <c r="AO1716" i="105"/>
  <c r="AN1716" i="105"/>
  <c r="AM1716" i="105"/>
  <c r="AL1716" i="105"/>
  <c r="AK1716" i="105"/>
  <c r="AJ1716" i="105"/>
  <c r="AI1716" i="105"/>
  <c r="AH1716" i="105"/>
  <c r="AF1716" i="105"/>
  <c r="AE1716" i="105"/>
  <c r="AD1716" i="105"/>
  <c r="AC1716" i="105"/>
  <c r="AS1715" i="105"/>
  <c r="AR1715" i="105"/>
  <c r="AQ1715" i="105"/>
  <c r="AP1715" i="105"/>
  <c r="AO1715" i="105"/>
  <c r="AN1715" i="105"/>
  <c r="AM1715" i="105"/>
  <c r="AL1715" i="105"/>
  <c r="AK1715" i="105"/>
  <c r="AJ1715" i="105"/>
  <c r="AI1715" i="105"/>
  <c r="AH1715" i="105"/>
  <c r="AF1715" i="105"/>
  <c r="AE1715" i="105"/>
  <c r="AD1715" i="105"/>
  <c r="AC1715" i="105"/>
  <c r="AS1714" i="105"/>
  <c r="AR1714" i="105"/>
  <c r="AQ1714" i="105"/>
  <c r="AP1714" i="105"/>
  <c r="AO1714" i="105"/>
  <c r="AN1714" i="105"/>
  <c r="AM1714" i="105"/>
  <c r="AL1714" i="105"/>
  <c r="AK1714" i="105"/>
  <c r="AJ1714" i="105"/>
  <c r="AI1714" i="105"/>
  <c r="AH1714" i="105"/>
  <c r="AF1714" i="105"/>
  <c r="AE1714" i="105"/>
  <c r="AD1714" i="105"/>
  <c r="AC1714" i="105"/>
  <c r="AS1713" i="105"/>
  <c r="AR1713" i="105"/>
  <c r="AQ1713" i="105"/>
  <c r="AP1713" i="105"/>
  <c r="AO1713" i="105"/>
  <c r="AN1713" i="105"/>
  <c r="AM1713" i="105"/>
  <c r="AL1713" i="105"/>
  <c r="AK1713" i="105"/>
  <c r="AJ1713" i="105"/>
  <c r="AI1713" i="105"/>
  <c r="AH1713" i="105"/>
  <c r="AF1713" i="105"/>
  <c r="AE1713" i="105"/>
  <c r="AD1713" i="105"/>
  <c r="AC1713" i="105"/>
  <c r="AS1712" i="105"/>
  <c r="AR1712" i="105"/>
  <c r="AQ1712" i="105"/>
  <c r="AP1712" i="105"/>
  <c r="AO1712" i="105"/>
  <c r="AN1712" i="105"/>
  <c r="AM1712" i="105"/>
  <c r="AL1712" i="105"/>
  <c r="AK1712" i="105"/>
  <c r="AJ1712" i="105"/>
  <c r="AI1712" i="105"/>
  <c r="AH1712" i="105"/>
  <c r="AF1712" i="105"/>
  <c r="AE1712" i="105"/>
  <c r="AD1712" i="105"/>
  <c r="AC1712" i="105"/>
  <c r="AS1711" i="105"/>
  <c r="AR1711" i="105"/>
  <c r="AQ1711" i="105"/>
  <c r="AP1711" i="105"/>
  <c r="AO1711" i="105"/>
  <c r="AN1711" i="105"/>
  <c r="AM1711" i="105"/>
  <c r="AL1711" i="105"/>
  <c r="AK1711" i="105"/>
  <c r="AJ1711" i="105"/>
  <c r="AI1711" i="105"/>
  <c r="AH1711" i="105"/>
  <c r="AF1711" i="105"/>
  <c r="AE1711" i="105"/>
  <c r="AD1711" i="105"/>
  <c r="AC1711" i="105"/>
  <c r="AS1710" i="105"/>
  <c r="AR1710" i="105"/>
  <c r="AQ1710" i="105"/>
  <c r="AP1710" i="105"/>
  <c r="AO1710" i="105"/>
  <c r="AN1710" i="105"/>
  <c r="AM1710" i="105"/>
  <c r="AL1710" i="105"/>
  <c r="AK1710" i="105"/>
  <c r="AJ1710" i="105"/>
  <c r="AI1710" i="105"/>
  <c r="AH1710" i="105"/>
  <c r="AF1710" i="105"/>
  <c r="AE1710" i="105"/>
  <c r="AD1710" i="105"/>
  <c r="AC1710" i="105"/>
  <c r="AS1709" i="105"/>
  <c r="AR1709" i="105"/>
  <c r="AQ1709" i="105"/>
  <c r="AP1709" i="105"/>
  <c r="AO1709" i="105"/>
  <c r="AN1709" i="105"/>
  <c r="AM1709" i="105"/>
  <c r="AL1709" i="105"/>
  <c r="AK1709" i="105"/>
  <c r="AJ1709" i="105"/>
  <c r="AI1709" i="105"/>
  <c r="AH1709" i="105"/>
  <c r="AF1709" i="105"/>
  <c r="AE1709" i="105"/>
  <c r="AD1709" i="105"/>
  <c r="AC1709" i="105"/>
  <c r="AS1708" i="105"/>
  <c r="AR1708" i="105"/>
  <c r="AQ1708" i="105"/>
  <c r="AP1708" i="105"/>
  <c r="AO1708" i="105"/>
  <c r="AN1708" i="105"/>
  <c r="AM1708" i="105"/>
  <c r="AL1708" i="105"/>
  <c r="AK1708" i="105"/>
  <c r="AJ1708" i="105"/>
  <c r="AI1708" i="105"/>
  <c r="AH1708" i="105"/>
  <c r="AF1708" i="105"/>
  <c r="AE1708" i="105"/>
  <c r="AD1708" i="105"/>
  <c r="AC1708" i="105"/>
  <c r="AS1707" i="105"/>
  <c r="AR1707" i="105"/>
  <c r="AQ1707" i="105"/>
  <c r="AP1707" i="105"/>
  <c r="AO1707" i="105"/>
  <c r="AN1707" i="105"/>
  <c r="AM1707" i="105"/>
  <c r="AL1707" i="105"/>
  <c r="AK1707" i="105"/>
  <c r="AJ1707" i="105"/>
  <c r="AI1707" i="105"/>
  <c r="AH1707" i="105"/>
  <c r="AF1707" i="105"/>
  <c r="AE1707" i="105"/>
  <c r="AD1707" i="105"/>
  <c r="AC1707" i="105"/>
  <c r="AS1706" i="105"/>
  <c r="AR1706" i="105"/>
  <c r="AQ1706" i="105"/>
  <c r="AP1706" i="105"/>
  <c r="AO1706" i="105"/>
  <c r="AN1706" i="105"/>
  <c r="AM1706" i="105"/>
  <c r="AL1706" i="105"/>
  <c r="AK1706" i="105"/>
  <c r="AJ1706" i="105"/>
  <c r="AI1706" i="105"/>
  <c r="AH1706" i="105"/>
  <c r="AF1706" i="105"/>
  <c r="AE1706" i="105"/>
  <c r="AD1706" i="105"/>
  <c r="AC1706" i="105"/>
  <c r="AS1705" i="105"/>
  <c r="AR1705" i="105"/>
  <c r="AQ1705" i="105"/>
  <c r="AP1705" i="105"/>
  <c r="AO1705" i="105"/>
  <c r="AN1705" i="105"/>
  <c r="AM1705" i="105"/>
  <c r="AL1705" i="105"/>
  <c r="AK1705" i="105"/>
  <c r="AJ1705" i="105"/>
  <c r="AI1705" i="105"/>
  <c r="AH1705" i="105"/>
  <c r="AF1705" i="105"/>
  <c r="AE1705" i="105"/>
  <c r="AD1705" i="105"/>
  <c r="AC1705" i="105"/>
  <c r="AS1704" i="105"/>
  <c r="AR1704" i="105"/>
  <c r="AQ1704" i="105"/>
  <c r="AP1704" i="105"/>
  <c r="AO1704" i="105"/>
  <c r="AN1704" i="105"/>
  <c r="AM1704" i="105"/>
  <c r="AL1704" i="105"/>
  <c r="AK1704" i="105"/>
  <c r="AJ1704" i="105"/>
  <c r="AI1704" i="105"/>
  <c r="AH1704" i="105"/>
  <c r="AF1704" i="105"/>
  <c r="AE1704" i="105"/>
  <c r="AD1704" i="105"/>
  <c r="AC1704" i="105"/>
  <c r="AS1703" i="105"/>
  <c r="AR1703" i="105"/>
  <c r="AQ1703" i="105"/>
  <c r="AP1703" i="105"/>
  <c r="AO1703" i="105"/>
  <c r="AN1703" i="105"/>
  <c r="AM1703" i="105"/>
  <c r="AL1703" i="105"/>
  <c r="AK1703" i="105"/>
  <c r="AJ1703" i="105"/>
  <c r="AI1703" i="105"/>
  <c r="AH1703" i="105"/>
  <c r="AF1703" i="105"/>
  <c r="AE1703" i="105"/>
  <c r="AD1703" i="105"/>
  <c r="AC1703" i="105"/>
  <c r="AS1702" i="105"/>
  <c r="AR1702" i="105"/>
  <c r="AQ1702" i="105"/>
  <c r="AP1702" i="105"/>
  <c r="AO1702" i="105"/>
  <c r="AN1702" i="105"/>
  <c r="AM1702" i="105"/>
  <c r="AL1702" i="105"/>
  <c r="AK1702" i="105"/>
  <c r="AJ1702" i="105"/>
  <c r="AI1702" i="105"/>
  <c r="AH1702" i="105"/>
  <c r="AF1702" i="105"/>
  <c r="AE1702" i="105"/>
  <c r="AD1702" i="105"/>
  <c r="AC1702" i="105"/>
  <c r="AS1701" i="105"/>
  <c r="AR1701" i="105"/>
  <c r="AQ1701" i="105"/>
  <c r="AP1701" i="105"/>
  <c r="AO1701" i="105"/>
  <c r="AN1701" i="105"/>
  <c r="AM1701" i="105"/>
  <c r="AL1701" i="105"/>
  <c r="AK1701" i="105"/>
  <c r="AJ1701" i="105"/>
  <c r="AI1701" i="105"/>
  <c r="AH1701" i="105"/>
  <c r="AF1701" i="105"/>
  <c r="AE1701" i="105"/>
  <c r="AD1701" i="105"/>
  <c r="AC1701" i="105"/>
  <c r="AS1700" i="105"/>
  <c r="AR1700" i="105"/>
  <c r="AQ1700" i="105"/>
  <c r="AP1700" i="105"/>
  <c r="AO1700" i="105"/>
  <c r="AN1700" i="105"/>
  <c r="AM1700" i="105"/>
  <c r="AL1700" i="105"/>
  <c r="AK1700" i="105"/>
  <c r="AJ1700" i="105"/>
  <c r="AI1700" i="105"/>
  <c r="AH1700" i="105"/>
  <c r="AF1700" i="105"/>
  <c r="AE1700" i="105"/>
  <c r="AD1700" i="105"/>
  <c r="AC1700" i="105"/>
  <c r="AS1699" i="105"/>
  <c r="AR1699" i="105"/>
  <c r="AQ1699" i="105"/>
  <c r="AP1699" i="105"/>
  <c r="AO1699" i="105"/>
  <c r="AN1699" i="105"/>
  <c r="AM1699" i="105"/>
  <c r="AL1699" i="105"/>
  <c r="AK1699" i="105"/>
  <c r="AJ1699" i="105"/>
  <c r="AI1699" i="105"/>
  <c r="AH1699" i="105"/>
  <c r="AF1699" i="105"/>
  <c r="AE1699" i="105"/>
  <c r="AD1699" i="105"/>
  <c r="AC1699" i="105"/>
  <c r="AS1698" i="105"/>
  <c r="AR1698" i="105"/>
  <c r="AQ1698" i="105"/>
  <c r="AP1698" i="105"/>
  <c r="AO1698" i="105"/>
  <c r="AN1698" i="105"/>
  <c r="AM1698" i="105"/>
  <c r="AL1698" i="105"/>
  <c r="AK1698" i="105"/>
  <c r="AJ1698" i="105"/>
  <c r="AI1698" i="105"/>
  <c r="AH1698" i="105"/>
  <c r="AF1698" i="105"/>
  <c r="AE1698" i="105"/>
  <c r="AD1698" i="105"/>
  <c r="AC1698" i="105"/>
  <c r="AS1697" i="105"/>
  <c r="AR1697" i="105"/>
  <c r="AQ1697" i="105"/>
  <c r="AP1697" i="105"/>
  <c r="AO1697" i="105"/>
  <c r="AN1697" i="105"/>
  <c r="AM1697" i="105"/>
  <c r="AL1697" i="105"/>
  <c r="AK1697" i="105"/>
  <c r="AJ1697" i="105"/>
  <c r="AI1697" i="105"/>
  <c r="AH1697" i="105"/>
  <c r="AF1697" i="105"/>
  <c r="AE1697" i="105"/>
  <c r="AD1697" i="105"/>
  <c r="AC1697" i="105"/>
  <c r="AS1696" i="105"/>
  <c r="AR1696" i="105"/>
  <c r="AQ1696" i="105"/>
  <c r="AP1696" i="105"/>
  <c r="AO1696" i="105"/>
  <c r="AN1696" i="105"/>
  <c r="AM1696" i="105"/>
  <c r="AL1696" i="105"/>
  <c r="AK1696" i="105"/>
  <c r="AJ1696" i="105"/>
  <c r="AI1696" i="105"/>
  <c r="AH1696" i="105"/>
  <c r="AF1696" i="105"/>
  <c r="AE1696" i="105"/>
  <c r="AD1696" i="105"/>
  <c r="AC1696" i="105"/>
  <c r="AS1695" i="105"/>
  <c r="AR1695" i="105"/>
  <c r="AQ1695" i="105"/>
  <c r="AP1695" i="105"/>
  <c r="AO1695" i="105"/>
  <c r="AN1695" i="105"/>
  <c r="AM1695" i="105"/>
  <c r="AL1695" i="105"/>
  <c r="AK1695" i="105"/>
  <c r="AJ1695" i="105"/>
  <c r="AI1695" i="105"/>
  <c r="AH1695" i="105"/>
  <c r="AF1695" i="105"/>
  <c r="AE1695" i="105"/>
  <c r="AD1695" i="105"/>
  <c r="AC1695" i="105"/>
  <c r="AS1694" i="105"/>
  <c r="AR1694" i="105"/>
  <c r="AQ1694" i="105"/>
  <c r="AP1694" i="105"/>
  <c r="AO1694" i="105"/>
  <c r="AN1694" i="105"/>
  <c r="AM1694" i="105"/>
  <c r="AL1694" i="105"/>
  <c r="AK1694" i="105"/>
  <c r="AJ1694" i="105"/>
  <c r="AI1694" i="105"/>
  <c r="AG1694" i="105" s="1"/>
  <c r="AH1694" i="105"/>
  <c r="AF1694" i="105"/>
  <c r="AE1694" i="105"/>
  <c r="AD1694" i="105"/>
  <c r="AC1694" i="105"/>
  <c r="AS1693" i="105"/>
  <c r="AR1693" i="105"/>
  <c r="AQ1693" i="105"/>
  <c r="AP1693" i="105"/>
  <c r="AO1693" i="105"/>
  <c r="AN1693" i="105"/>
  <c r="AM1693" i="105"/>
  <c r="AL1693" i="105"/>
  <c r="AK1693" i="105"/>
  <c r="AJ1693" i="105"/>
  <c r="AI1693" i="105"/>
  <c r="AH1693" i="105"/>
  <c r="AF1693" i="105"/>
  <c r="AE1693" i="105"/>
  <c r="AD1693" i="105"/>
  <c r="AC1693" i="105"/>
  <c r="AS1692" i="105"/>
  <c r="AR1692" i="105"/>
  <c r="AQ1692" i="105"/>
  <c r="AP1692" i="105"/>
  <c r="AO1692" i="105"/>
  <c r="AN1692" i="105"/>
  <c r="AM1692" i="105"/>
  <c r="AL1692" i="105"/>
  <c r="AK1692" i="105"/>
  <c r="AJ1692" i="105"/>
  <c r="AI1692" i="105"/>
  <c r="AH1692" i="105"/>
  <c r="AF1692" i="105"/>
  <c r="AE1692" i="105"/>
  <c r="AD1692" i="105"/>
  <c r="AC1692" i="105"/>
  <c r="AS1691" i="105"/>
  <c r="AR1691" i="105"/>
  <c r="AQ1691" i="105"/>
  <c r="AP1691" i="105"/>
  <c r="AO1691" i="105"/>
  <c r="AN1691" i="105"/>
  <c r="AM1691" i="105"/>
  <c r="AL1691" i="105"/>
  <c r="AK1691" i="105"/>
  <c r="AJ1691" i="105"/>
  <c r="AI1691" i="105"/>
  <c r="AH1691" i="105"/>
  <c r="AF1691" i="105"/>
  <c r="AE1691" i="105"/>
  <c r="AD1691" i="105"/>
  <c r="AC1691" i="105"/>
  <c r="AS1690" i="105"/>
  <c r="AR1690" i="105"/>
  <c r="AQ1690" i="105"/>
  <c r="AP1690" i="105"/>
  <c r="AO1690" i="105"/>
  <c r="AN1690" i="105"/>
  <c r="AM1690" i="105"/>
  <c r="AL1690" i="105"/>
  <c r="AK1690" i="105"/>
  <c r="AJ1690" i="105"/>
  <c r="AI1690" i="105"/>
  <c r="AH1690" i="105"/>
  <c r="AF1690" i="105"/>
  <c r="AE1690" i="105"/>
  <c r="AD1690" i="105"/>
  <c r="AC1690" i="105"/>
  <c r="AS1689" i="105"/>
  <c r="AR1689" i="105"/>
  <c r="AQ1689" i="105"/>
  <c r="AP1689" i="105"/>
  <c r="AO1689" i="105"/>
  <c r="AN1689" i="105"/>
  <c r="AM1689" i="105"/>
  <c r="AL1689" i="105"/>
  <c r="AK1689" i="105"/>
  <c r="AJ1689" i="105"/>
  <c r="AI1689" i="105"/>
  <c r="AH1689" i="105"/>
  <c r="AF1689" i="105"/>
  <c r="AE1689" i="105"/>
  <c r="AD1689" i="105"/>
  <c r="AC1689" i="105"/>
  <c r="AS1688" i="105"/>
  <c r="AR1688" i="105"/>
  <c r="AQ1688" i="105"/>
  <c r="AP1688" i="105"/>
  <c r="AO1688" i="105"/>
  <c r="AN1688" i="105"/>
  <c r="AM1688" i="105"/>
  <c r="AL1688" i="105"/>
  <c r="AK1688" i="105"/>
  <c r="AJ1688" i="105"/>
  <c r="AI1688" i="105"/>
  <c r="AH1688" i="105"/>
  <c r="AF1688" i="105"/>
  <c r="AE1688" i="105"/>
  <c r="AD1688" i="105"/>
  <c r="AC1688" i="105"/>
  <c r="AS1687" i="105"/>
  <c r="AR1687" i="105"/>
  <c r="AQ1687" i="105"/>
  <c r="AP1687" i="105"/>
  <c r="AO1687" i="105"/>
  <c r="AN1687" i="105"/>
  <c r="AM1687" i="105"/>
  <c r="AL1687" i="105"/>
  <c r="AK1687" i="105"/>
  <c r="AJ1687" i="105"/>
  <c r="AI1687" i="105"/>
  <c r="AH1687" i="105"/>
  <c r="AF1687" i="105"/>
  <c r="AE1687" i="105"/>
  <c r="AD1687" i="105"/>
  <c r="AC1687" i="105"/>
  <c r="AS1686" i="105"/>
  <c r="AR1686" i="105"/>
  <c r="AQ1686" i="105"/>
  <c r="AP1686" i="105"/>
  <c r="AO1686" i="105"/>
  <c r="AN1686" i="105"/>
  <c r="AM1686" i="105"/>
  <c r="AL1686" i="105"/>
  <c r="AK1686" i="105"/>
  <c r="AJ1686" i="105"/>
  <c r="AI1686" i="105"/>
  <c r="AH1686" i="105"/>
  <c r="AF1686" i="105"/>
  <c r="AE1686" i="105"/>
  <c r="AD1686" i="105"/>
  <c r="AC1686" i="105"/>
  <c r="AS1685" i="105"/>
  <c r="AR1685" i="105"/>
  <c r="AQ1685" i="105"/>
  <c r="AP1685" i="105"/>
  <c r="AO1685" i="105"/>
  <c r="AN1685" i="105"/>
  <c r="AM1685" i="105"/>
  <c r="AL1685" i="105"/>
  <c r="AK1685" i="105"/>
  <c r="AJ1685" i="105"/>
  <c r="AI1685" i="105"/>
  <c r="AH1685" i="105"/>
  <c r="AF1685" i="105"/>
  <c r="AE1685" i="105"/>
  <c r="AD1685" i="105"/>
  <c r="AC1685" i="105"/>
  <c r="AS1684" i="105"/>
  <c r="AR1684" i="105"/>
  <c r="AQ1684" i="105"/>
  <c r="AP1684" i="105"/>
  <c r="AO1684" i="105"/>
  <c r="AN1684" i="105"/>
  <c r="AM1684" i="105"/>
  <c r="AL1684" i="105"/>
  <c r="AK1684" i="105"/>
  <c r="AJ1684" i="105"/>
  <c r="AI1684" i="105"/>
  <c r="AH1684" i="105"/>
  <c r="AF1684" i="105"/>
  <c r="AE1684" i="105"/>
  <c r="AD1684" i="105"/>
  <c r="AC1684" i="105"/>
  <c r="AS1683" i="105"/>
  <c r="AR1683" i="105"/>
  <c r="AQ1683" i="105"/>
  <c r="AP1683" i="105"/>
  <c r="AO1683" i="105"/>
  <c r="AN1683" i="105"/>
  <c r="AM1683" i="105"/>
  <c r="AL1683" i="105"/>
  <c r="AK1683" i="105"/>
  <c r="AJ1683" i="105"/>
  <c r="AI1683" i="105"/>
  <c r="AH1683" i="105"/>
  <c r="AF1683" i="105"/>
  <c r="AE1683" i="105"/>
  <c r="AD1683" i="105"/>
  <c r="AC1683" i="105"/>
  <c r="AS1682" i="105"/>
  <c r="AR1682" i="105"/>
  <c r="AQ1682" i="105"/>
  <c r="AP1682" i="105"/>
  <c r="AO1682" i="105"/>
  <c r="AN1682" i="105"/>
  <c r="AM1682" i="105"/>
  <c r="AL1682" i="105"/>
  <c r="AK1682" i="105"/>
  <c r="AJ1682" i="105"/>
  <c r="AI1682" i="105"/>
  <c r="AH1682" i="105"/>
  <c r="AF1682" i="105"/>
  <c r="AE1682" i="105"/>
  <c r="AD1682" i="105"/>
  <c r="AC1682" i="105"/>
  <c r="AS1681" i="105"/>
  <c r="AR1681" i="105"/>
  <c r="AQ1681" i="105"/>
  <c r="AP1681" i="105"/>
  <c r="AO1681" i="105"/>
  <c r="AN1681" i="105"/>
  <c r="AM1681" i="105"/>
  <c r="AL1681" i="105"/>
  <c r="AK1681" i="105"/>
  <c r="AJ1681" i="105"/>
  <c r="AI1681" i="105"/>
  <c r="AH1681" i="105"/>
  <c r="AF1681" i="105"/>
  <c r="AE1681" i="105"/>
  <c r="AD1681" i="105"/>
  <c r="AC1681" i="105"/>
  <c r="AS1680" i="105"/>
  <c r="AR1680" i="105"/>
  <c r="AQ1680" i="105"/>
  <c r="AP1680" i="105"/>
  <c r="AO1680" i="105"/>
  <c r="AN1680" i="105"/>
  <c r="AM1680" i="105"/>
  <c r="AL1680" i="105"/>
  <c r="AK1680" i="105"/>
  <c r="AJ1680" i="105"/>
  <c r="AI1680" i="105"/>
  <c r="AH1680" i="105"/>
  <c r="AF1680" i="105"/>
  <c r="AE1680" i="105"/>
  <c r="AD1680" i="105"/>
  <c r="AC1680" i="105"/>
  <c r="AS1679" i="105"/>
  <c r="AR1679" i="105"/>
  <c r="AQ1679" i="105"/>
  <c r="AP1679" i="105"/>
  <c r="AO1679" i="105"/>
  <c r="AN1679" i="105"/>
  <c r="AM1679" i="105"/>
  <c r="AL1679" i="105"/>
  <c r="AK1679" i="105"/>
  <c r="AJ1679" i="105"/>
  <c r="AI1679" i="105"/>
  <c r="AH1679" i="105"/>
  <c r="AF1679" i="105"/>
  <c r="AE1679" i="105"/>
  <c r="AD1679" i="105"/>
  <c r="AC1679" i="105"/>
  <c r="AS1678" i="105"/>
  <c r="AR1678" i="105"/>
  <c r="AQ1678" i="105"/>
  <c r="AP1678" i="105"/>
  <c r="AO1678" i="105"/>
  <c r="AN1678" i="105"/>
  <c r="AM1678" i="105"/>
  <c r="AL1678" i="105"/>
  <c r="AK1678" i="105"/>
  <c r="AJ1678" i="105"/>
  <c r="AI1678" i="105"/>
  <c r="AH1678" i="105"/>
  <c r="AF1678" i="105"/>
  <c r="AE1678" i="105"/>
  <c r="AD1678" i="105"/>
  <c r="AC1678" i="105"/>
  <c r="AS1677" i="105"/>
  <c r="AR1677" i="105"/>
  <c r="AQ1677" i="105"/>
  <c r="AP1677" i="105"/>
  <c r="AO1677" i="105"/>
  <c r="AN1677" i="105"/>
  <c r="AM1677" i="105"/>
  <c r="AL1677" i="105"/>
  <c r="AK1677" i="105"/>
  <c r="AJ1677" i="105"/>
  <c r="AI1677" i="105"/>
  <c r="AH1677" i="105"/>
  <c r="AF1677" i="105"/>
  <c r="AE1677" i="105"/>
  <c r="AD1677" i="105"/>
  <c r="AC1677" i="105"/>
  <c r="AS1676" i="105"/>
  <c r="AR1676" i="105"/>
  <c r="AQ1676" i="105"/>
  <c r="AP1676" i="105"/>
  <c r="AO1676" i="105"/>
  <c r="AN1676" i="105"/>
  <c r="AM1676" i="105"/>
  <c r="AL1676" i="105"/>
  <c r="AK1676" i="105"/>
  <c r="AJ1676" i="105"/>
  <c r="AI1676" i="105"/>
  <c r="AH1676" i="105"/>
  <c r="AF1676" i="105"/>
  <c r="AE1676" i="105"/>
  <c r="AD1676" i="105"/>
  <c r="AC1676" i="105"/>
  <c r="AS1675" i="105"/>
  <c r="AR1675" i="105"/>
  <c r="AQ1675" i="105"/>
  <c r="AP1675" i="105"/>
  <c r="AO1675" i="105"/>
  <c r="AN1675" i="105"/>
  <c r="AM1675" i="105"/>
  <c r="AL1675" i="105"/>
  <c r="AK1675" i="105"/>
  <c r="AJ1675" i="105"/>
  <c r="AI1675" i="105"/>
  <c r="AH1675" i="105"/>
  <c r="AF1675" i="105"/>
  <c r="AE1675" i="105"/>
  <c r="AD1675" i="105"/>
  <c r="AC1675" i="105"/>
  <c r="AS1674" i="105"/>
  <c r="AR1674" i="105"/>
  <c r="AQ1674" i="105"/>
  <c r="AP1674" i="105"/>
  <c r="AO1674" i="105"/>
  <c r="AN1674" i="105"/>
  <c r="AM1674" i="105"/>
  <c r="AL1674" i="105"/>
  <c r="AK1674" i="105"/>
  <c r="AJ1674" i="105"/>
  <c r="AI1674" i="105"/>
  <c r="AH1674" i="105"/>
  <c r="AF1674" i="105"/>
  <c r="AE1674" i="105"/>
  <c r="AD1674" i="105"/>
  <c r="AC1674" i="105"/>
  <c r="AS1673" i="105"/>
  <c r="AR1673" i="105"/>
  <c r="AQ1673" i="105"/>
  <c r="AP1673" i="105"/>
  <c r="AO1673" i="105"/>
  <c r="AN1673" i="105"/>
  <c r="AM1673" i="105"/>
  <c r="AL1673" i="105"/>
  <c r="AK1673" i="105"/>
  <c r="AJ1673" i="105"/>
  <c r="AI1673" i="105"/>
  <c r="AH1673" i="105"/>
  <c r="AF1673" i="105"/>
  <c r="AE1673" i="105"/>
  <c r="AD1673" i="105"/>
  <c r="AC1673" i="105"/>
  <c r="AS1672" i="105"/>
  <c r="AR1672" i="105"/>
  <c r="AQ1672" i="105"/>
  <c r="AP1672" i="105"/>
  <c r="AO1672" i="105"/>
  <c r="AN1672" i="105"/>
  <c r="AM1672" i="105"/>
  <c r="AL1672" i="105"/>
  <c r="AK1672" i="105"/>
  <c r="AJ1672" i="105"/>
  <c r="AI1672" i="105"/>
  <c r="AH1672" i="105"/>
  <c r="AF1672" i="105"/>
  <c r="AE1672" i="105"/>
  <c r="AD1672" i="105"/>
  <c r="AC1672" i="105"/>
  <c r="AS1671" i="105"/>
  <c r="AR1671" i="105"/>
  <c r="AQ1671" i="105"/>
  <c r="AP1671" i="105"/>
  <c r="AO1671" i="105"/>
  <c r="AN1671" i="105"/>
  <c r="AM1671" i="105"/>
  <c r="AL1671" i="105"/>
  <c r="AK1671" i="105"/>
  <c r="AJ1671" i="105"/>
  <c r="AI1671" i="105"/>
  <c r="AG1671" i="105" s="1"/>
  <c r="AH1671" i="105"/>
  <c r="AF1671" i="105"/>
  <c r="AE1671" i="105"/>
  <c r="AD1671" i="105"/>
  <c r="AC1671" i="105"/>
  <c r="AS1670" i="105"/>
  <c r="AR1670" i="105"/>
  <c r="AQ1670" i="105"/>
  <c r="AP1670" i="105"/>
  <c r="AO1670" i="105"/>
  <c r="AN1670" i="105"/>
  <c r="AM1670" i="105"/>
  <c r="AL1670" i="105"/>
  <c r="AK1670" i="105"/>
  <c r="AJ1670" i="105"/>
  <c r="AI1670" i="105"/>
  <c r="AH1670" i="105"/>
  <c r="AF1670" i="105"/>
  <c r="AE1670" i="105"/>
  <c r="AD1670" i="105"/>
  <c r="AC1670" i="105"/>
  <c r="AS1669" i="105"/>
  <c r="AR1669" i="105"/>
  <c r="AQ1669" i="105"/>
  <c r="AP1669" i="105"/>
  <c r="AO1669" i="105"/>
  <c r="AN1669" i="105"/>
  <c r="AM1669" i="105"/>
  <c r="AL1669" i="105"/>
  <c r="AK1669" i="105"/>
  <c r="AJ1669" i="105"/>
  <c r="AI1669" i="105"/>
  <c r="AH1669" i="105"/>
  <c r="AF1669" i="105"/>
  <c r="AE1669" i="105"/>
  <c r="AD1669" i="105"/>
  <c r="AC1669" i="105"/>
  <c r="AS1668" i="105"/>
  <c r="AR1668" i="105"/>
  <c r="AQ1668" i="105"/>
  <c r="AP1668" i="105"/>
  <c r="AO1668" i="105"/>
  <c r="AN1668" i="105"/>
  <c r="AM1668" i="105"/>
  <c r="AL1668" i="105"/>
  <c r="AK1668" i="105"/>
  <c r="AJ1668" i="105"/>
  <c r="AI1668" i="105"/>
  <c r="AH1668" i="105"/>
  <c r="AF1668" i="105"/>
  <c r="AE1668" i="105"/>
  <c r="AD1668" i="105"/>
  <c r="AC1668" i="105"/>
  <c r="AS1667" i="105"/>
  <c r="AR1667" i="105"/>
  <c r="AQ1667" i="105"/>
  <c r="AP1667" i="105"/>
  <c r="AO1667" i="105"/>
  <c r="AN1667" i="105"/>
  <c r="AM1667" i="105"/>
  <c r="AL1667" i="105"/>
  <c r="AK1667" i="105"/>
  <c r="AJ1667" i="105"/>
  <c r="AI1667" i="105"/>
  <c r="AH1667" i="105"/>
  <c r="AF1667" i="105"/>
  <c r="AE1667" i="105"/>
  <c r="AD1667" i="105"/>
  <c r="AC1667" i="105"/>
  <c r="AS1666" i="105"/>
  <c r="AR1666" i="105"/>
  <c r="AQ1666" i="105"/>
  <c r="AP1666" i="105"/>
  <c r="AO1666" i="105"/>
  <c r="AN1666" i="105"/>
  <c r="AM1666" i="105"/>
  <c r="AL1666" i="105"/>
  <c r="AK1666" i="105"/>
  <c r="AJ1666" i="105"/>
  <c r="AI1666" i="105"/>
  <c r="AH1666" i="105"/>
  <c r="AF1666" i="105"/>
  <c r="AE1666" i="105"/>
  <c r="AD1666" i="105"/>
  <c r="AC1666" i="105"/>
  <c r="AS1665" i="105"/>
  <c r="AR1665" i="105"/>
  <c r="AQ1665" i="105"/>
  <c r="AP1665" i="105"/>
  <c r="AO1665" i="105"/>
  <c r="AN1665" i="105"/>
  <c r="AM1665" i="105"/>
  <c r="AL1665" i="105"/>
  <c r="AK1665" i="105"/>
  <c r="AJ1665" i="105"/>
  <c r="AI1665" i="105"/>
  <c r="AH1665" i="105"/>
  <c r="AF1665" i="105"/>
  <c r="AE1665" i="105"/>
  <c r="AD1665" i="105"/>
  <c r="AC1665" i="105"/>
  <c r="AS1664" i="105"/>
  <c r="AR1664" i="105"/>
  <c r="AQ1664" i="105"/>
  <c r="AP1664" i="105"/>
  <c r="AO1664" i="105"/>
  <c r="AN1664" i="105"/>
  <c r="AM1664" i="105"/>
  <c r="AL1664" i="105"/>
  <c r="AK1664" i="105"/>
  <c r="AJ1664" i="105"/>
  <c r="AI1664" i="105"/>
  <c r="AH1664" i="105"/>
  <c r="AF1664" i="105"/>
  <c r="AE1664" i="105"/>
  <c r="AD1664" i="105"/>
  <c r="AC1664" i="105"/>
  <c r="AS1663" i="105"/>
  <c r="AR1663" i="105"/>
  <c r="AQ1663" i="105"/>
  <c r="AP1663" i="105"/>
  <c r="AO1663" i="105"/>
  <c r="AN1663" i="105"/>
  <c r="AM1663" i="105"/>
  <c r="AL1663" i="105"/>
  <c r="AK1663" i="105"/>
  <c r="AJ1663" i="105"/>
  <c r="AI1663" i="105"/>
  <c r="AG1663" i="105" s="1"/>
  <c r="AH1663" i="105"/>
  <c r="AF1663" i="105"/>
  <c r="AE1663" i="105"/>
  <c r="AD1663" i="105"/>
  <c r="AC1663" i="105"/>
  <c r="AS1662" i="105"/>
  <c r="AR1662" i="105"/>
  <c r="AQ1662" i="105"/>
  <c r="AP1662" i="105"/>
  <c r="AO1662" i="105"/>
  <c r="AN1662" i="105"/>
  <c r="AM1662" i="105"/>
  <c r="AL1662" i="105"/>
  <c r="AK1662" i="105"/>
  <c r="AJ1662" i="105"/>
  <c r="AI1662" i="105"/>
  <c r="AH1662" i="105"/>
  <c r="AF1662" i="105"/>
  <c r="AE1662" i="105"/>
  <c r="AD1662" i="105"/>
  <c r="AC1662" i="105"/>
  <c r="AS1661" i="105"/>
  <c r="AR1661" i="105"/>
  <c r="AQ1661" i="105"/>
  <c r="AP1661" i="105"/>
  <c r="AO1661" i="105"/>
  <c r="AN1661" i="105"/>
  <c r="AM1661" i="105"/>
  <c r="AL1661" i="105"/>
  <c r="AK1661" i="105"/>
  <c r="AJ1661" i="105"/>
  <c r="AI1661" i="105"/>
  <c r="AH1661" i="105"/>
  <c r="AF1661" i="105"/>
  <c r="AE1661" i="105"/>
  <c r="AD1661" i="105"/>
  <c r="AC1661" i="105"/>
  <c r="AS1660" i="105"/>
  <c r="AR1660" i="105"/>
  <c r="AQ1660" i="105"/>
  <c r="AP1660" i="105"/>
  <c r="AO1660" i="105"/>
  <c r="AN1660" i="105"/>
  <c r="AM1660" i="105"/>
  <c r="AL1660" i="105"/>
  <c r="AK1660" i="105"/>
  <c r="AJ1660" i="105"/>
  <c r="AI1660" i="105"/>
  <c r="AH1660" i="105"/>
  <c r="AF1660" i="105"/>
  <c r="AE1660" i="105"/>
  <c r="AD1660" i="105"/>
  <c r="AC1660" i="105"/>
  <c r="AS1659" i="105"/>
  <c r="AR1659" i="105"/>
  <c r="AQ1659" i="105"/>
  <c r="AP1659" i="105"/>
  <c r="AO1659" i="105"/>
  <c r="AN1659" i="105"/>
  <c r="AM1659" i="105"/>
  <c r="AL1659" i="105"/>
  <c r="AK1659" i="105"/>
  <c r="AJ1659" i="105"/>
  <c r="AI1659" i="105"/>
  <c r="AH1659" i="105"/>
  <c r="AF1659" i="105"/>
  <c r="AE1659" i="105"/>
  <c r="AD1659" i="105"/>
  <c r="AC1659" i="105"/>
  <c r="AS1658" i="105"/>
  <c r="AR1658" i="105"/>
  <c r="AQ1658" i="105"/>
  <c r="AP1658" i="105"/>
  <c r="AO1658" i="105"/>
  <c r="AN1658" i="105"/>
  <c r="AM1658" i="105"/>
  <c r="AL1658" i="105"/>
  <c r="AK1658" i="105"/>
  <c r="AJ1658" i="105"/>
  <c r="AI1658" i="105"/>
  <c r="AH1658" i="105"/>
  <c r="AF1658" i="105"/>
  <c r="AE1658" i="105"/>
  <c r="AD1658" i="105"/>
  <c r="AC1658" i="105"/>
  <c r="AS1657" i="105"/>
  <c r="AR1657" i="105"/>
  <c r="AQ1657" i="105"/>
  <c r="AP1657" i="105"/>
  <c r="AO1657" i="105"/>
  <c r="AN1657" i="105"/>
  <c r="AM1657" i="105"/>
  <c r="AL1657" i="105"/>
  <c r="AK1657" i="105"/>
  <c r="AJ1657" i="105"/>
  <c r="AI1657" i="105"/>
  <c r="AH1657" i="105"/>
  <c r="AF1657" i="105"/>
  <c r="AE1657" i="105"/>
  <c r="AD1657" i="105"/>
  <c r="AC1657" i="105"/>
  <c r="AS1656" i="105"/>
  <c r="AR1656" i="105"/>
  <c r="AQ1656" i="105"/>
  <c r="AP1656" i="105"/>
  <c r="AO1656" i="105"/>
  <c r="AN1656" i="105"/>
  <c r="AM1656" i="105"/>
  <c r="AL1656" i="105"/>
  <c r="AK1656" i="105"/>
  <c r="AJ1656" i="105"/>
  <c r="AI1656" i="105"/>
  <c r="AH1656" i="105"/>
  <c r="AF1656" i="105"/>
  <c r="AE1656" i="105"/>
  <c r="AD1656" i="105"/>
  <c r="AC1656" i="105"/>
  <c r="AS1655" i="105"/>
  <c r="AR1655" i="105"/>
  <c r="AQ1655" i="105"/>
  <c r="AP1655" i="105"/>
  <c r="AO1655" i="105"/>
  <c r="AN1655" i="105"/>
  <c r="AM1655" i="105"/>
  <c r="AL1655" i="105"/>
  <c r="AK1655" i="105"/>
  <c r="AJ1655" i="105"/>
  <c r="AI1655" i="105"/>
  <c r="AH1655" i="105"/>
  <c r="AF1655" i="105"/>
  <c r="AE1655" i="105"/>
  <c r="AD1655" i="105"/>
  <c r="AC1655" i="105"/>
  <c r="AS1654" i="105"/>
  <c r="AR1654" i="105"/>
  <c r="AQ1654" i="105"/>
  <c r="AP1654" i="105"/>
  <c r="AO1654" i="105"/>
  <c r="AN1654" i="105"/>
  <c r="AM1654" i="105"/>
  <c r="AL1654" i="105"/>
  <c r="AK1654" i="105"/>
  <c r="AJ1654" i="105"/>
  <c r="AI1654" i="105"/>
  <c r="AH1654" i="105"/>
  <c r="AF1654" i="105"/>
  <c r="AE1654" i="105"/>
  <c r="AD1654" i="105"/>
  <c r="AC1654" i="105"/>
  <c r="AS1653" i="105"/>
  <c r="AR1653" i="105"/>
  <c r="AQ1653" i="105"/>
  <c r="AP1653" i="105"/>
  <c r="AO1653" i="105"/>
  <c r="AN1653" i="105"/>
  <c r="AM1653" i="105"/>
  <c r="AL1653" i="105"/>
  <c r="AK1653" i="105"/>
  <c r="AJ1653" i="105"/>
  <c r="AI1653" i="105"/>
  <c r="AH1653" i="105"/>
  <c r="AF1653" i="105"/>
  <c r="AE1653" i="105"/>
  <c r="AD1653" i="105"/>
  <c r="AC1653" i="105"/>
  <c r="AS1652" i="105"/>
  <c r="AR1652" i="105"/>
  <c r="AQ1652" i="105"/>
  <c r="AP1652" i="105"/>
  <c r="AO1652" i="105"/>
  <c r="AN1652" i="105"/>
  <c r="AM1652" i="105"/>
  <c r="AL1652" i="105"/>
  <c r="AK1652" i="105"/>
  <c r="AJ1652" i="105"/>
  <c r="AI1652" i="105"/>
  <c r="AH1652" i="105"/>
  <c r="AF1652" i="105"/>
  <c r="AE1652" i="105"/>
  <c r="AD1652" i="105"/>
  <c r="AC1652" i="105"/>
  <c r="AS1651" i="105"/>
  <c r="AR1651" i="105"/>
  <c r="AQ1651" i="105"/>
  <c r="AP1651" i="105"/>
  <c r="AO1651" i="105"/>
  <c r="AN1651" i="105"/>
  <c r="AM1651" i="105"/>
  <c r="AL1651" i="105"/>
  <c r="AK1651" i="105"/>
  <c r="AJ1651" i="105"/>
  <c r="AI1651" i="105"/>
  <c r="AH1651" i="105"/>
  <c r="AF1651" i="105"/>
  <c r="AE1651" i="105"/>
  <c r="AD1651" i="105"/>
  <c r="AC1651" i="105"/>
  <c r="AS1650" i="105"/>
  <c r="AR1650" i="105"/>
  <c r="AQ1650" i="105"/>
  <c r="AP1650" i="105"/>
  <c r="AO1650" i="105"/>
  <c r="AN1650" i="105"/>
  <c r="AM1650" i="105"/>
  <c r="AL1650" i="105"/>
  <c r="AK1650" i="105"/>
  <c r="AJ1650" i="105"/>
  <c r="AI1650" i="105"/>
  <c r="AH1650" i="105"/>
  <c r="AF1650" i="105"/>
  <c r="AE1650" i="105"/>
  <c r="AD1650" i="105"/>
  <c r="AC1650" i="105"/>
  <c r="AS1649" i="105"/>
  <c r="AR1649" i="105"/>
  <c r="AQ1649" i="105"/>
  <c r="AP1649" i="105"/>
  <c r="AO1649" i="105"/>
  <c r="AN1649" i="105"/>
  <c r="AM1649" i="105"/>
  <c r="AL1649" i="105"/>
  <c r="AK1649" i="105"/>
  <c r="AJ1649" i="105"/>
  <c r="AI1649" i="105"/>
  <c r="AH1649" i="105"/>
  <c r="AF1649" i="105"/>
  <c r="AE1649" i="105"/>
  <c r="AD1649" i="105"/>
  <c r="AC1649" i="105"/>
  <c r="AS1648" i="105"/>
  <c r="AR1648" i="105"/>
  <c r="AQ1648" i="105"/>
  <c r="AP1648" i="105"/>
  <c r="AO1648" i="105"/>
  <c r="AN1648" i="105"/>
  <c r="AM1648" i="105"/>
  <c r="AL1648" i="105"/>
  <c r="AK1648" i="105"/>
  <c r="AJ1648" i="105"/>
  <c r="AI1648" i="105"/>
  <c r="AH1648" i="105"/>
  <c r="AF1648" i="105"/>
  <c r="AE1648" i="105"/>
  <c r="AD1648" i="105"/>
  <c r="AC1648" i="105"/>
  <c r="AS1647" i="105"/>
  <c r="AR1647" i="105"/>
  <c r="AQ1647" i="105"/>
  <c r="AP1647" i="105"/>
  <c r="AO1647" i="105"/>
  <c r="AN1647" i="105"/>
  <c r="AM1647" i="105"/>
  <c r="AL1647" i="105"/>
  <c r="AK1647" i="105"/>
  <c r="AJ1647" i="105"/>
  <c r="AI1647" i="105"/>
  <c r="AG1647" i="105" s="1"/>
  <c r="AH1647" i="105"/>
  <c r="AF1647" i="105"/>
  <c r="AE1647" i="105"/>
  <c r="AD1647" i="105"/>
  <c r="AC1647" i="105"/>
  <c r="AS1646" i="105"/>
  <c r="AR1646" i="105"/>
  <c r="AQ1646" i="105"/>
  <c r="AP1646" i="105"/>
  <c r="AO1646" i="105"/>
  <c r="AN1646" i="105"/>
  <c r="AM1646" i="105"/>
  <c r="AL1646" i="105"/>
  <c r="AK1646" i="105"/>
  <c r="AJ1646" i="105"/>
  <c r="AI1646" i="105"/>
  <c r="AH1646" i="105"/>
  <c r="AF1646" i="105"/>
  <c r="AE1646" i="105"/>
  <c r="AD1646" i="105"/>
  <c r="AC1646" i="105"/>
  <c r="AS1645" i="105"/>
  <c r="AR1645" i="105"/>
  <c r="AQ1645" i="105"/>
  <c r="AP1645" i="105"/>
  <c r="AO1645" i="105"/>
  <c r="AN1645" i="105"/>
  <c r="AM1645" i="105"/>
  <c r="AL1645" i="105"/>
  <c r="AK1645" i="105"/>
  <c r="AJ1645" i="105"/>
  <c r="AI1645" i="105"/>
  <c r="AH1645" i="105"/>
  <c r="AF1645" i="105"/>
  <c r="AE1645" i="105"/>
  <c r="AD1645" i="105"/>
  <c r="AC1645" i="105"/>
  <c r="AS1644" i="105"/>
  <c r="AR1644" i="105"/>
  <c r="AQ1644" i="105"/>
  <c r="AP1644" i="105"/>
  <c r="AO1644" i="105"/>
  <c r="AN1644" i="105"/>
  <c r="AM1644" i="105"/>
  <c r="AL1644" i="105"/>
  <c r="AK1644" i="105"/>
  <c r="AJ1644" i="105"/>
  <c r="AI1644" i="105"/>
  <c r="AH1644" i="105"/>
  <c r="AF1644" i="105"/>
  <c r="AE1644" i="105"/>
  <c r="AD1644" i="105"/>
  <c r="AC1644" i="105"/>
  <c r="AS1643" i="105"/>
  <c r="AR1643" i="105"/>
  <c r="AQ1643" i="105"/>
  <c r="AP1643" i="105"/>
  <c r="AO1643" i="105"/>
  <c r="AN1643" i="105"/>
  <c r="AM1643" i="105"/>
  <c r="AL1643" i="105"/>
  <c r="AK1643" i="105"/>
  <c r="AJ1643" i="105"/>
  <c r="AI1643" i="105"/>
  <c r="AH1643" i="105"/>
  <c r="AF1643" i="105"/>
  <c r="AE1643" i="105"/>
  <c r="AD1643" i="105"/>
  <c r="AC1643" i="105"/>
  <c r="AS1642" i="105"/>
  <c r="AR1642" i="105"/>
  <c r="AQ1642" i="105"/>
  <c r="AP1642" i="105"/>
  <c r="AO1642" i="105"/>
  <c r="AN1642" i="105"/>
  <c r="AM1642" i="105"/>
  <c r="AL1642" i="105"/>
  <c r="AK1642" i="105"/>
  <c r="AJ1642" i="105"/>
  <c r="AI1642" i="105"/>
  <c r="AH1642" i="105"/>
  <c r="AF1642" i="105"/>
  <c r="AE1642" i="105"/>
  <c r="AD1642" i="105"/>
  <c r="AC1642" i="105"/>
  <c r="AS1641" i="105"/>
  <c r="AR1641" i="105"/>
  <c r="AQ1641" i="105"/>
  <c r="AP1641" i="105"/>
  <c r="AO1641" i="105"/>
  <c r="AN1641" i="105"/>
  <c r="AM1641" i="105"/>
  <c r="AL1641" i="105"/>
  <c r="AK1641" i="105"/>
  <c r="AJ1641" i="105"/>
  <c r="AI1641" i="105"/>
  <c r="AH1641" i="105"/>
  <c r="AF1641" i="105"/>
  <c r="AE1641" i="105"/>
  <c r="AD1641" i="105"/>
  <c r="AC1641" i="105"/>
  <c r="AS1640" i="105"/>
  <c r="AR1640" i="105"/>
  <c r="AQ1640" i="105"/>
  <c r="AP1640" i="105"/>
  <c r="AO1640" i="105"/>
  <c r="AN1640" i="105"/>
  <c r="AM1640" i="105"/>
  <c r="AL1640" i="105"/>
  <c r="AK1640" i="105"/>
  <c r="AJ1640" i="105"/>
  <c r="AI1640" i="105"/>
  <c r="AH1640" i="105"/>
  <c r="AF1640" i="105"/>
  <c r="AE1640" i="105"/>
  <c r="AD1640" i="105"/>
  <c r="AC1640" i="105"/>
  <c r="AS1639" i="105"/>
  <c r="AR1639" i="105"/>
  <c r="AQ1639" i="105"/>
  <c r="AP1639" i="105"/>
  <c r="AO1639" i="105"/>
  <c r="AN1639" i="105"/>
  <c r="AM1639" i="105"/>
  <c r="AL1639" i="105"/>
  <c r="AK1639" i="105"/>
  <c r="AJ1639" i="105"/>
  <c r="AI1639" i="105"/>
  <c r="AG1639" i="105" s="1"/>
  <c r="AH1639" i="105"/>
  <c r="AF1639" i="105"/>
  <c r="AE1639" i="105"/>
  <c r="AD1639" i="105"/>
  <c r="AC1639" i="105"/>
  <c r="AS1638" i="105"/>
  <c r="AR1638" i="105"/>
  <c r="AQ1638" i="105"/>
  <c r="AP1638" i="105"/>
  <c r="AO1638" i="105"/>
  <c r="AN1638" i="105"/>
  <c r="AM1638" i="105"/>
  <c r="AL1638" i="105"/>
  <c r="AK1638" i="105"/>
  <c r="AJ1638" i="105"/>
  <c r="AI1638" i="105"/>
  <c r="AH1638" i="105"/>
  <c r="AF1638" i="105"/>
  <c r="AE1638" i="105"/>
  <c r="AD1638" i="105"/>
  <c r="AC1638" i="105"/>
  <c r="AS1637" i="105"/>
  <c r="AR1637" i="105"/>
  <c r="AQ1637" i="105"/>
  <c r="AP1637" i="105"/>
  <c r="AO1637" i="105"/>
  <c r="AN1637" i="105"/>
  <c r="AM1637" i="105"/>
  <c r="AL1637" i="105"/>
  <c r="AK1637" i="105"/>
  <c r="AJ1637" i="105"/>
  <c r="AI1637" i="105"/>
  <c r="AH1637" i="105"/>
  <c r="AF1637" i="105"/>
  <c r="AE1637" i="105"/>
  <c r="AD1637" i="105"/>
  <c r="AC1637" i="105"/>
  <c r="AS1636" i="105"/>
  <c r="AR1636" i="105"/>
  <c r="AQ1636" i="105"/>
  <c r="AP1636" i="105"/>
  <c r="AO1636" i="105"/>
  <c r="AN1636" i="105"/>
  <c r="AM1636" i="105"/>
  <c r="AL1636" i="105"/>
  <c r="AK1636" i="105"/>
  <c r="AJ1636" i="105"/>
  <c r="AI1636" i="105"/>
  <c r="AH1636" i="105"/>
  <c r="AF1636" i="105"/>
  <c r="AE1636" i="105"/>
  <c r="AD1636" i="105"/>
  <c r="AC1636" i="105"/>
  <c r="AS1635" i="105"/>
  <c r="AR1635" i="105"/>
  <c r="AQ1635" i="105"/>
  <c r="AP1635" i="105"/>
  <c r="AO1635" i="105"/>
  <c r="AN1635" i="105"/>
  <c r="AM1635" i="105"/>
  <c r="AL1635" i="105"/>
  <c r="AK1635" i="105"/>
  <c r="AJ1635" i="105"/>
  <c r="AI1635" i="105"/>
  <c r="AH1635" i="105"/>
  <c r="AF1635" i="105"/>
  <c r="AE1635" i="105"/>
  <c r="AD1635" i="105"/>
  <c r="AC1635" i="105"/>
  <c r="AS1634" i="105"/>
  <c r="AR1634" i="105"/>
  <c r="AQ1634" i="105"/>
  <c r="AP1634" i="105"/>
  <c r="AO1634" i="105"/>
  <c r="AN1634" i="105"/>
  <c r="AM1634" i="105"/>
  <c r="AL1634" i="105"/>
  <c r="AK1634" i="105"/>
  <c r="AJ1634" i="105"/>
  <c r="AI1634" i="105"/>
  <c r="AH1634" i="105"/>
  <c r="AF1634" i="105"/>
  <c r="AE1634" i="105"/>
  <c r="AD1634" i="105"/>
  <c r="AC1634" i="105"/>
  <c r="AS1633" i="105"/>
  <c r="AR1633" i="105"/>
  <c r="AQ1633" i="105"/>
  <c r="AP1633" i="105"/>
  <c r="AO1633" i="105"/>
  <c r="AN1633" i="105"/>
  <c r="AM1633" i="105"/>
  <c r="AL1633" i="105"/>
  <c r="AK1633" i="105"/>
  <c r="AJ1633" i="105"/>
  <c r="AI1633" i="105"/>
  <c r="AH1633" i="105"/>
  <c r="AF1633" i="105"/>
  <c r="AE1633" i="105"/>
  <c r="AD1633" i="105"/>
  <c r="AC1633" i="105"/>
  <c r="AS1632" i="105"/>
  <c r="AR1632" i="105"/>
  <c r="AQ1632" i="105"/>
  <c r="AP1632" i="105"/>
  <c r="AO1632" i="105"/>
  <c r="AN1632" i="105"/>
  <c r="AM1632" i="105"/>
  <c r="AL1632" i="105"/>
  <c r="AK1632" i="105"/>
  <c r="AJ1632" i="105"/>
  <c r="AI1632" i="105"/>
  <c r="AH1632" i="105"/>
  <c r="AF1632" i="105"/>
  <c r="AE1632" i="105"/>
  <c r="AD1632" i="105"/>
  <c r="AC1632" i="105"/>
  <c r="AS1631" i="105"/>
  <c r="AR1631" i="105"/>
  <c r="AQ1631" i="105"/>
  <c r="AP1631" i="105"/>
  <c r="AO1631" i="105"/>
  <c r="AN1631" i="105"/>
  <c r="AM1631" i="105"/>
  <c r="AL1631" i="105"/>
  <c r="AK1631" i="105"/>
  <c r="AJ1631" i="105"/>
  <c r="AI1631" i="105"/>
  <c r="AG1631" i="105" s="1"/>
  <c r="AH1631" i="105"/>
  <c r="AF1631" i="105"/>
  <c r="AE1631" i="105"/>
  <c r="AD1631" i="105"/>
  <c r="AC1631" i="105"/>
  <c r="AS1630" i="105"/>
  <c r="AR1630" i="105"/>
  <c r="AQ1630" i="105"/>
  <c r="AP1630" i="105"/>
  <c r="AO1630" i="105"/>
  <c r="AN1630" i="105"/>
  <c r="AM1630" i="105"/>
  <c r="AL1630" i="105"/>
  <c r="AK1630" i="105"/>
  <c r="AJ1630" i="105"/>
  <c r="AI1630" i="105"/>
  <c r="AH1630" i="105"/>
  <c r="AF1630" i="105"/>
  <c r="AE1630" i="105"/>
  <c r="AD1630" i="105"/>
  <c r="AC1630" i="105"/>
  <c r="AS1629" i="105"/>
  <c r="AR1629" i="105"/>
  <c r="AQ1629" i="105"/>
  <c r="AP1629" i="105"/>
  <c r="AO1629" i="105"/>
  <c r="AN1629" i="105"/>
  <c r="AM1629" i="105"/>
  <c r="AL1629" i="105"/>
  <c r="AK1629" i="105"/>
  <c r="AJ1629" i="105"/>
  <c r="AI1629" i="105"/>
  <c r="AH1629" i="105"/>
  <c r="AF1629" i="105"/>
  <c r="AE1629" i="105"/>
  <c r="AD1629" i="105"/>
  <c r="AC1629" i="105"/>
  <c r="AS1628" i="105"/>
  <c r="AR1628" i="105"/>
  <c r="AQ1628" i="105"/>
  <c r="AP1628" i="105"/>
  <c r="AO1628" i="105"/>
  <c r="AN1628" i="105"/>
  <c r="AM1628" i="105"/>
  <c r="AL1628" i="105"/>
  <c r="AK1628" i="105"/>
  <c r="AJ1628" i="105"/>
  <c r="AI1628" i="105"/>
  <c r="AH1628" i="105"/>
  <c r="AF1628" i="105"/>
  <c r="AE1628" i="105"/>
  <c r="AD1628" i="105"/>
  <c r="AC1628" i="105"/>
  <c r="AS1627" i="105"/>
  <c r="AR1627" i="105"/>
  <c r="AQ1627" i="105"/>
  <c r="AP1627" i="105"/>
  <c r="AO1627" i="105"/>
  <c r="AN1627" i="105"/>
  <c r="AM1627" i="105"/>
  <c r="AL1627" i="105"/>
  <c r="AK1627" i="105"/>
  <c r="AJ1627" i="105"/>
  <c r="AI1627" i="105"/>
  <c r="AH1627" i="105"/>
  <c r="AF1627" i="105"/>
  <c r="AE1627" i="105"/>
  <c r="AD1627" i="105"/>
  <c r="AC1627" i="105"/>
  <c r="AS1626" i="105"/>
  <c r="AR1626" i="105"/>
  <c r="AQ1626" i="105"/>
  <c r="AP1626" i="105"/>
  <c r="AO1626" i="105"/>
  <c r="AN1626" i="105"/>
  <c r="AM1626" i="105"/>
  <c r="AL1626" i="105"/>
  <c r="AK1626" i="105"/>
  <c r="AJ1626" i="105"/>
  <c r="AI1626" i="105"/>
  <c r="AH1626" i="105"/>
  <c r="AF1626" i="105"/>
  <c r="AE1626" i="105"/>
  <c r="AD1626" i="105"/>
  <c r="AC1626" i="105"/>
  <c r="AS1625" i="105"/>
  <c r="AR1625" i="105"/>
  <c r="AQ1625" i="105"/>
  <c r="AP1625" i="105"/>
  <c r="AO1625" i="105"/>
  <c r="AN1625" i="105"/>
  <c r="AM1625" i="105"/>
  <c r="AL1625" i="105"/>
  <c r="AK1625" i="105"/>
  <c r="AJ1625" i="105"/>
  <c r="AI1625" i="105"/>
  <c r="AH1625" i="105"/>
  <c r="AF1625" i="105"/>
  <c r="AE1625" i="105"/>
  <c r="AD1625" i="105"/>
  <c r="AC1625" i="105"/>
  <c r="AS1624" i="105"/>
  <c r="AR1624" i="105"/>
  <c r="AQ1624" i="105"/>
  <c r="AP1624" i="105"/>
  <c r="AO1624" i="105"/>
  <c r="AN1624" i="105"/>
  <c r="AM1624" i="105"/>
  <c r="AL1624" i="105"/>
  <c r="AK1624" i="105"/>
  <c r="AJ1624" i="105"/>
  <c r="AI1624" i="105"/>
  <c r="AH1624" i="105"/>
  <c r="AF1624" i="105"/>
  <c r="AE1624" i="105"/>
  <c r="AD1624" i="105"/>
  <c r="AC1624" i="105"/>
  <c r="AS1623" i="105"/>
  <c r="AR1623" i="105"/>
  <c r="AQ1623" i="105"/>
  <c r="AP1623" i="105"/>
  <c r="AO1623" i="105"/>
  <c r="AN1623" i="105"/>
  <c r="AM1623" i="105"/>
  <c r="AL1623" i="105"/>
  <c r="AK1623" i="105"/>
  <c r="AJ1623" i="105"/>
  <c r="AI1623" i="105"/>
  <c r="AH1623" i="105"/>
  <c r="AF1623" i="105"/>
  <c r="AE1623" i="105"/>
  <c r="AD1623" i="105"/>
  <c r="AC1623" i="105"/>
  <c r="AS1622" i="105"/>
  <c r="AR1622" i="105"/>
  <c r="AQ1622" i="105"/>
  <c r="AP1622" i="105"/>
  <c r="AO1622" i="105"/>
  <c r="AN1622" i="105"/>
  <c r="AM1622" i="105"/>
  <c r="AL1622" i="105"/>
  <c r="AK1622" i="105"/>
  <c r="AJ1622" i="105"/>
  <c r="AI1622" i="105"/>
  <c r="AH1622" i="105"/>
  <c r="AF1622" i="105"/>
  <c r="AE1622" i="105"/>
  <c r="AD1622" i="105"/>
  <c r="AC1622" i="105"/>
  <c r="AS1621" i="105"/>
  <c r="AR1621" i="105"/>
  <c r="AQ1621" i="105"/>
  <c r="AP1621" i="105"/>
  <c r="AO1621" i="105"/>
  <c r="AN1621" i="105"/>
  <c r="AM1621" i="105"/>
  <c r="AL1621" i="105"/>
  <c r="AK1621" i="105"/>
  <c r="AJ1621" i="105"/>
  <c r="AI1621" i="105"/>
  <c r="AH1621" i="105"/>
  <c r="AF1621" i="105"/>
  <c r="AE1621" i="105"/>
  <c r="AD1621" i="105"/>
  <c r="AC1621" i="105"/>
  <c r="AS1620" i="105"/>
  <c r="AR1620" i="105"/>
  <c r="AQ1620" i="105"/>
  <c r="AP1620" i="105"/>
  <c r="AO1620" i="105"/>
  <c r="AN1620" i="105"/>
  <c r="AM1620" i="105"/>
  <c r="AL1620" i="105"/>
  <c r="AK1620" i="105"/>
  <c r="AJ1620" i="105"/>
  <c r="AI1620" i="105"/>
  <c r="AH1620" i="105"/>
  <c r="AF1620" i="105"/>
  <c r="AE1620" i="105"/>
  <c r="AD1620" i="105"/>
  <c r="AC1620" i="105"/>
  <c r="AS1619" i="105"/>
  <c r="AR1619" i="105"/>
  <c r="AQ1619" i="105"/>
  <c r="AP1619" i="105"/>
  <c r="AO1619" i="105"/>
  <c r="AN1619" i="105"/>
  <c r="AM1619" i="105"/>
  <c r="AL1619" i="105"/>
  <c r="AK1619" i="105"/>
  <c r="AJ1619" i="105"/>
  <c r="AI1619" i="105"/>
  <c r="AH1619" i="105"/>
  <c r="AF1619" i="105"/>
  <c r="AE1619" i="105"/>
  <c r="AD1619" i="105"/>
  <c r="AC1619" i="105"/>
  <c r="AS1618" i="105"/>
  <c r="AR1618" i="105"/>
  <c r="AQ1618" i="105"/>
  <c r="AP1618" i="105"/>
  <c r="AO1618" i="105"/>
  <c r="AN1618" i="105"/>
  <c r="AM1618" i="105"/>
  <c r="AL1618" i="105"/>
  <c r="AK1618" i="105"/>
  <c r="AJ1618" i="105"/>
  <c r="AI1618" i="105"/>
  <c r="AH1618" i="105"/>
  <c r="AF1618" i="105"/>
  <c r="AE1618" i="105"/>
  <c r="AD1618" i="105"/>
  <c r="AC1618" i="105"/>
  <c r="AS1617" i="105"/>
  <c r="AR1617" i="105"/>
  <c r="AQ1617" i="105"/>
  <c r="AP1617" i="105"/>
  <c r="AO1617" i="105"/>
  <c r="AN1617" i="105"/>
  <c r="AM1617" i="105"/>
  <c r="AL1617" i="105"/>
  <c r="AK1617" i="105"/>
  <c r="AJ1617" i="105"/>
  <c r="AI1617" i="105"/>
  <c r="AH1617" i="105"/>
  <c r="AF1617" i="105"/>
  <c r="AE1617" i="105"/>
  <c r="AD1617" i="105"/>
  <c r="AC1617" i="105"/>
  <c r="AS1616" i="105"/>
  <c r="AR1616" i="105"/>
  <c r="AQ1616" i="105"/>
  <c r="AP1616" i="105"/>
  <c r="AO1616" i="105"/>
  <c r="AN1616" i="105"/>
  <c r="AM1616" i="105"/>
  <c r="AL1616" i="105"/>
  <c r="AK1616" i="105"/>
  <c r="AJ1616" i="105"/>
  <c r="AI1616" i="105"/>
  <c r="AH1616" i="105"/>
  <c r="AF1616" i="105"/>
  <c r="AE1616" i="105"/>
  <c r="AD1616" i="105"/>
  <c r="AC1616" i="105"/>
  <c r="AS1615" i="105"/>
  <c r="AR1615" i="105"/>
  <c r="AQ1615" i="105"/>
  <c r="AP1615" i="105"/>
  <c r="AO1615" i="105"/>
  <c r="AN1615" i="105"/>
  <c r="AM1615" i="105"/>
  <c r="AL1615" i="105"/>
  <c r="AK1615" i="105"/>
  <c r="AJ1615" i="105"/>
  <c r="AI1615" i="105"/>
  <c r="AH1615" i="105"/>
  <c r="AF1615" i="105"/>
  <c r="AE1615" i="105"/>
  <c r="AD1615" i="105"/>
  <c r="AC1615" i="105"/>
  <c r="AS1614" i="105"/>
  <c r="AR1614" i="105"/>
  <c r="AQ1614" i="105"/>
  <c r="AP1614" i="105"/>
  <c r="AO1614" i="105"/>
  <c r="AN1614" i="105"/>
  <c r="AM1614" i="105"/>
  <c r="AL1614" i="105"/>
  <c r="AK1614" i="105"/>
  <c r="AJ1614" i="105"/>
  <c r="AI1614" i="105"/>
  <c r="AH1614" i="105"/>
  <c r="AF1614" i="105"/>
  <c r="AE1614" i="105"/>
  <c r="AD1614" i="105"/>
  <c r="AC1614" i="105"/>
  <c r="AS1613" i="105"/>
  <c r="AR1613" i="105"/>
  <c r="AQ1613" i="105"/>
  <c r="AP1613" i="105"/>
  <c r="AO1613" i="105"/>
  <c r="AN1613" i="105"/>
  <c r="AM1613" i="105"/>
  <c r="AL1613" i="105"/>
  <c r="AK1613" i="105"/>
  <c r="AJ1613" i="105"/>
  <c r="AI1613" i="105"/>
  <c r="AH1613" i="105"/>
  <c r="AF1613" i="105"/>
  <c r="AE1613" i="105"/>
  <c r="AD1613" i="105"/>
  <c r="AC1613" i="105"/>
  <c r="AS1612" i="105"/>
  <c r="AR1612" i="105"/>
  <c r="AQ1612" i="105"/>
  <c r="AP1612" i="105"/>
  <c r="AO1612" i="105"/>
  <c r="AN1612" i="105"/>
  <c r="AM1612" i="105"/>
  <c r="AL1612" i="105"/>
  <c r="AK1612" i="105"/>
  <c r="AJ1612" i="105"/>
  <c r="AI1612" i="105"/>
  <c r="AH1612" i="105"/>
  <c r="AF1612" i="105"/>
  <c r="AE1612" i="105"/>
  <c r="AD1612" i="105"/>
  <c r="AC1612" i="105"/>
  <c r="AS1611" i="105"/>
  <c r="AR1611" i="105"/>
  <c r="AQ1611" i="105"/>
  <c r="AP1611" i="105"/>
  <c r="AO1611" i="105"/>
  <c r="AN1611" i="105"/>
  <c r="AM1611" i="105"/>
  <c r="AL1611" i="105"/>
  <c r="AK1611" i="105"/>
  <c r="AJ1611" i="105"/>
  <c r="AI1611" i="105"/>
  <c r="AH1611" i="105"/>
  <c r="AF1611" i="105"/>
  <c r="AE1611" i="105"/>
  <c r="AD1611" i="105"/>
  <c r="AC1611" i="105"/>
  <c r="AS1610" i="105"/>
  <c r="AR1610" i="105"/>
  <c r="AQ1610" i="105"/>
  <c r="AP1610" i="105"/>
  <c r="AO1610" i="105"/>
  <c r="AN1610" i="105"/>
  <c r="AM1610" i="105"/>
  <c r="AL1610" i="105"/>
  <c r="AK1610" i="105"/>
  <c r="AJ1610" i="105"/>
  <c r="AI1610" i="105"/>
  <c r="AH1610" i="105"/>
  <c r="AF1610" i="105"/>
  <c r="AE1610" i="105"/>
  <c r="AD1610" i="105"/>
  <c r="AC1610" i="105"/>
  <c r="AS1609" i="105"/>
  <c r="AR1609" i="105"/>
  <c r="AQ1609" i="105"/>
  <c r="AP1609" i="105"/>
  <c r="AO1609" i="105"/>
  <c r="AN1609" i="105"/>
  <c r="AM1609" i="105"/>
  <c r="AL1609" i="105"/>
  <c r="AK1609" i="105"/>
  <c r="AJ1609" i="105"/>
  <c r="AI1609" i="105"/>
  <c r="AH1609" i="105"/>
  <c r="AF1609" i="105"/>
  <c r="AE1609" i="105"/>
  <c r="AD1609" i="105"/>
  <c r="AC1609" i="105"/>
  <c r="AS1608" i="105"/>
  <c r="AR1608" i="105"/>
  <c r="AQ1608" i="105"/>
  <c r="AP1608" i="105"/>
  <c r="AO1608" i="105"/>
  <c r="AN1608" i="105"/>
  <c r="AM1608" i="105"/>
  <c r="AL1608" i="105"/>
  <c r="AK1608" i="105"/>
  <c r="AJ1608" i="105"/>
  <c r="AI1608" i="105"/>
  <c r="AH1608" i="105"/>
  <c r="AF1608" i="105"/>
  <c r="AE1608" i="105"/>
  <c r="AD1608" i="105"/>
  <c r="AC1608" i="105"/>
  <c r="AS1607" i="105"/>
  <c r="AR1607" i="105"/>
  <c r="AQ1607" i="105"/>
  <c r="AP1607" i="105"/>
  <c r="AO1607" i="105"/>
  <c r="AN1607" i="105"/>
  <c r="AM1607" i="105"/>
  <c r="AL1607" i="105"/>
  <c r="AK1607" i="105"/>
  <c r="AJ1607" i="105"/>
  <c r="AI1607" i="105"/>
  <c r="AH1607" i="105"/>
  <c r="AF1607" i="105"/>
  <c r="AE1607" i="105"/>
  <c r="AD1607" i="105"/>
  <c r="AC1607" i="105"/>
  <c r="AS1606" i="105"/>
  <c r="AR1606" i="105"/>
  <c r="AQ1606" i="105"/>
  <c r="AP1606" i="105"/>
  <c r="AO1606" i="105"/>
  <c r="AN1606" i="105"/>
  <c r="AM1606" i="105"/>
  <c r="AL1606" i="105"/>
  <c r="AK1606" i="105"/>
  <c r="AJ1606" i="105"/>
  <c r="AI1606" i="105"/>
  <c r="AH1606" i="105"/>
  <c r="AF1606" i="105"/>
  <c r="AE1606" i="105"/>
  <c r="AD1606" i="105"/>
  <c r="AC1606" i="105"/>
  <c r="AS1605" i="105"/>
  <c r="AR1605" i="105"/>
  <c r="AQ1605" i="105"/>
  <c r="AP1605" i="105"/>
  <c r="AO1605" i="105"/>
  <c r="AN1605" i="105"/>
  <c r="AM1605" i="105"/>
  <c r="AL1605" i="105"/>
  <c r="AK1605" i="105"/>
  <c r="AJ1605" i="105"/>
  <c r="AI1605" i="105"/>
  <c r="AH1605" i="105"/>
  <c r="AF1605" i="105"/>
  <c r="AE1605" i="105"/>
  <c r="AD1605" i="105"/>
  <c r="AC1605" i="105"/>
  <c r="AS1604" i="105"/>
  <c r="AR1604" i="105"/>
  <c r="AQ1604" i="105"/>
  <c r="AP1604" i="105"/>
  <c r="AO1604" i="105"/>
  <c r="AN1604" i="105"/>
  <c r="AM1604" i="105"/>
  <c r="AL1604" i="105"/>
  <c r="AK1604" i="105"/>
  <c r="AJ1604" i="105"/>
  <c r="AI1604" i="105"/>
  <c r="AH1604" i="105"/>
  <c r="AF1604" i="105"/>
  <c r="AE1604" i="105"/>
  <c r="AD1604" i="105"/>
  <c r="AC1604" i="105"/>
  <c r="AS1603" i="105"/>
  <c r="AR1603" i="105"/>
  <c r="AQ1603" i="105"/>
  <c r="AP1603" i="105"/>
  <c r="AO1603" i="105"/>
  <c r="AN1603" i="105"/>
  <c r="AM1603" i="105"/>
  <c r="AL1603" i="105"/>
  <c r="AK1603" i="105"/>
  <c r="AJ1603" i="105"/>
  <c r="AI1603" i="105"/>
  <c r="AH1603" i="105"/>
  <c r="AF1603" i="105"/>
  <c r="AE1603" i="105"/>
  <c r="AD1603" i="105"/>
  <c r="AC1603" i="105"/>
  <c r="AS1602" i="105"/>
  <c r="AR1602" i="105"/>
  <c r="AQ1602" i="105"/>
  <c r="AP1602" i="105"/>
  <c r="AO1602" i="105"/>
  <c r="AN1602" i="105"/>
  <c r="AM1602" i="105"/>
  <c r="AL1602" i="105"/>
  <c r="AK1602" i="105"/>
  <c r="AJ1602" i="105"/>
  <c r="AI1602" i="105"/>
  <c r="AH1602" i="105"/>
  <c r="AF1602" i="105"/>
  <c r="AE1602" i="105"/>
  <c r="AD1602" i="105"/>
  <c r="AC1602" i="105"/>
  <c r="AS1601" i="105"/>
  <c r="AR1601" i="105"/>
  <c r="AQ1601" i="105"/>
  <c r="AP1601" i="105"/>
  <c r="AO1601" i="105"/>
  <c r="AN1601" i="105"/>
  <c r="AM1601" i="105"/>
  <c r="AL1601" i="105"/>
  <c r="AK1601" i="105"/>
  <c r="AJ1601" i="105"/>
  <c r="AI1601" i="105"/>
  <c r="AG1601" i="105" s="1"/>
  <c r="AH1601" i="105"/>
  <c r="AF1601" i="105"/>
  <c r="AE1601" i="105"/>
  <c r="AD1601" i="105"/>
  <c r="AC1601" i="105"/>
  <c r="AS1600" i="105"/>
  <c r="AR1600" i="105"/>
  <c r="AQ1600" i="105"/>
  <c r="AP1600" i="105"/>
  <c r="AO1600" i="105"/>
  <c r="AN1600" i="105"/>
  <c r="AM1600" i="105"/>
  <c r="AL1600" i="105"/>
  <c r="AK1600" i="105"/>
  <c r="AJ1600" i="105"/>
  <c r="AI1600" i="105"/>
  <c r="AH1600" i="105"/>
  <c r="AF1600" i="105"/>
  <c r="AE1600" i="105"/>
  <c r="AD1600" i="105"/>
  <c r="AC1600" i="105"/>
  <c r="AS1599" i="105"/>
  <c r="AR1599" i="105"/>
  <c r="AQ1599" i="105"/>
  <c r="AP1599" i="105"/>
  <c r="AO1599" i="105"/>
  <c r="AN1599" i="105"/>
  <c r="AM1599" i="105"/>
  <c r="AL1599" i="105"/>
  <c r="AK1599" i="105"/>
  <c r="AJ1599" i="105"/>
  <c r="AI1599" i="105"/>
  <c r="AH1599" i="105"/>
  <c r="AF1599" i="105"/>
  <c r="AE1599" i="105"/>
  <c r="AD1599" i="105"/>
  <c r="AC1599" i="105"/>
  <c r="AS1598" i="105"/>
  <c r="AR1598" i="105"/>
  <c r="AQ1598" i="105"/>
  <c r="AP1598" i="105"/>
  <c r="AO1598" i="105"/>
  <c r="AN1598" i="105"/>
  <c r="AM1598" i="105"/>
  <c r="AL1598" i="105"/>
  <c r="AK1598" i="105"/>
  <c r="AJ1598" i="105"/>
  <c r="AI1598" i="105"/>
  <c r="AG1598" i="105" s="1"/>
  <c r="AH1598" i="105"/>
  <c r="AF1598" i="105"/>
  <c r="AE1598" i="105"/>
  <c r="AD1598" i="105"/>
  <c r="AC1598" i="105"/>
  <c r="AS1597" i="105"/>
  <c r="AR1597" i="105"/>
  <c r="AQ1597" i="105"/>
  <c r="AP1597" i="105"/>
  <c r="AO1597" i="105"/>
  <c r="AN1597" i="105"/>
  <c r="AM1597" i="105"/>
  <c r="AL1597" i="105"/>
  <c r="AK1597" i="105"/>
  <c r="AJ1597" i="105"/>
  <c r="AI1597" i="105"/>
  <c r="AH1597" i="105"/>
  <c r="AF1597" i="105"/>
  <c r="AE1597" i="105"/>
  <c r="AD1597" i="105"/>
  <c r="AC1597" i="105"/>
  <c r="AS1596" i="105"/>
  <c r="AR1596" i="105"/>
  <c r="AQ1596" i="105"/>
  <c r="AP1596" i="105"/>
  <c r="AO1596" i="105"/>
  <c r="AN1596" i="105"/>
  <c r="AM1596" i="105"/>
  <c r="AL1596" i="105"/>
  <c r="AK1596" i="105"/>
  <c r="AJ1596" i="105"/>
  <c r="AI1596" i="105"/>
  <c r="AH1596" i="105"/>
  <c r="AF1596" i="105"/>
  <c r="AE1596" i="105"/>
  <c r="AD1596" i="105"/>
  <c r="AC1596" i="105"/>
  <c r="AS1595" i="105"/>
  <c r="AR1595" i="105"/>
  <c r="AQ1595" i="105"/>
  <c r="AP1595" i="105"/>
  <c r="AO1595" i="105"/>
  <c r="AN1595" i="105"/>
  <c r="AM1595" i="105"/>
  <c r="AL1595" i="105"/>
  <c r="AK1595" i="105"/>
  <c r="AJ1595" i="105"/>
  <c r="AI1595" i="105"/>
  <c r="AH1595" i="105"/>
  <c r="AF1595" i="105"/>
  <c r="AE1595" i="105"/>
  <c r="AD1595" i="105"/>
  <c r="AC1595" i="105"/>
  <c r="AS1594" i="105"/>
  <c r="AR1594" i="105"/>
  <c r="AQ1594" i="105"/>
  <c r="AP1594" i="105"/>
  <c r="AO1594" i="105"/>
  <c r="AN1594" i="105"/>
  <c r="AM1594" i="105"/>
  <c r="AL1594" i="105"/>
  <c r="AK1594" i="105"/>
  <c r="AJ1594" i="105"/>
  <c r="AI1594" i="105"/>
  <c r="AH1594" i="105"/>
  <c r="AF1594" i="105"/>
  <c r="AE1594" i="105"/>
  <c r="AD1594" i="105"/>
  <c r="AC1594" i="105"/>
  <c r="AS1593" i="105"/>
  <c r="AR1593" i="105"/>
  <c r="AQ1593" i="105"/>
  <c r="AP1593" i="105"/>
  <c r="AO1593" i="105"/>
  <c r="AN1593" i="105"/>
  <c r="AM1593" i="105"/>
  <c r="AL1593" i="105"/>
  <c r="AK1593" i="105"/>
  <c r="AJ1593" i="105"/>
  <c r="AI1593" i="105"/>
  <c r="AH1593" i="105"/>
  <c r="AF1593" i="105"/>
  <c r="AE1593" i="105"/>
  <c r="AD1593" i="105"/>
  <c r="AC1593" i="105"/>
  <c r="AS1592" i="105"/>
  <c r="AR1592" i="105"/>
  <c r="AQ1592" i="105"/>
  <c r="AP1592" i="105"/>
  <c r="AO1592" i="105"/>
  <c r="AN1592" i="105"/>
  <c r="AM1592" i="105"/>
  <c r="AL1592" i="105"/>
  <c r="AK1592" i="105"/>
  <c r="AJ1592" i="105"/>
  <c r="AI1592" i="105"/>
  <c r="AH1592" i="105"/>
  <c r="AF1592" i="105"/>
  <c r="AE1592" i="105"/>
  <c r="AD1592" i="105"/>
  <c r="AC1592" i="105"/>
  <c r="AS1591" i="105"/>
  <c r="AR1591" i="105"/>
  <c r="AQ1591" i="105"/>
  <c r="AP1591" i="105"/>
  <c r="AO1591" i="105"/>
  <c r="AN1591" i="105"/>
  <c r="AM1591" i="105"/>
  <c r="AL1591" i="105"/>
  <c r="AK1591" i="105"/>
  <c r="AJ1591" i="105"/>
  <c r="AI1591" i="105"/>
  <c r="AH1591" i="105"/>
  <c r="AF1591" i="105"/>
  <c r="AE1591" i="105"/>
  <c r="AD1591" i="105"/>
  <c r="AC1591" i="105"/>
  <c r="AS1590" i="105"/>
  <c r="AR1590" i="105"/>
  <c r="AQ1590" i="105"/>
  <c r="AP1590" i="105"/>
  <c r="AO1590" i="105"/>
  <c r="AN1590" i="105"/>
  <c r="AM1590" i="105"/>
  <c r="AL1590" i="105"/>
  <c r="AK1590" i="105"/>
  <c r="AJ1590" i="105"/>
  <c r="AI1590" i="105"/>
  <c r="AH1590" i="105"/>
  <c r="AF1590" i="105"/>
  <c r="AE1590" i="105"/>
  <c r="AD1590" i="105"/>
  <c r="AC1590" i="105"/>
  <c r="AS1589" i="105"/>
  <c r="AR1589" i="105"/>
  <c r="AQ1589" i="105"/>
  <c r="AP1589" i="105"/>
  <c r="AO1589" i="105"/>
  <c r="AN1589" i="105"/>
  <c r="AM1589" i="105"/>
  <c r="AL1589" i="105"/>
  <c r="AK1589" i="105"/>
  <c r="AJ1589" i="105"/>
  <c r="AI1589" i="105"/>
  <c r="AH1589" i="105"/>
  <c r="AF1589" i="105"/>
  <c r="AE1589" i="105"/>
  <c r="AD1589" i="105"/>
  <c r="AC1589" i="105"/>
  <c r="AS1588" i="105"/>
  <c r="AR1588" i="105"/>
  <c r="AQ1588" i="105"/>
  <c r="AP1588" i="105"/>
  <c r="AO1588" i="105"/>
  <c r="AN1588" i="105"/>
  <c r="AM1588" i="105"/>
  <c r="AL1588" i="105"/>
  <c r="AK1588" i="105"/>
  <c r="AJ1588" i="105"/>
  <c r="AI1588" i="105"/>
  <c r="AH1588" i="105"/>
  <c r="AF1588" i="105"/>
  <c r="AE1588" i="105"/>
  <c r="AD1588" i="105"/>
  <c r="AC1588" i="105"/>
  <c r="AS1587" i="105"/>
  <c r="AR1587" i="105"/>
  <c r="AQ1587" i="105"/>
  <c r="AP1587" i="105"/>
  <c r="AO1587" i="105"/>
  <c r="AN1587" i="105"/>
  <c r="AM1587" i="105"/>
  <c r="AL1587" i="105"/>
  <c r="AK1587" i="105"/>
  <c r="AJ1587" i="105"/>
  <c r="AI1587" i="105"/>
  <c r="AH1587" i="105"/>
  <c r="AF1587" i="105"/>
  <c r="AE1587" i="105"/>
  <c r="AD1587" i="105"/>
  <c r="AC1587" i="105"/>
  <c r="AS1586" i="105"/>
  <c r="AR1586" i="105"/>
  <c r="AQ1586" i="105"/>
  <c r="AP1586" i="105"/>
  <c r="AO1586" i="105"/>
  <c r="AN1586" i="105"/>
  <c r="AM1586" i="105"/>
  <c r="AL1586" i="105"/>
  <c r="AK1586" i="105"/>
  <c r="AJ1586" i="105"/>
  <c r="AI1586" i="105"/>
  <c r="AH1586" i="105"/>
  <c r="AF1586" i="105"/>
  <c r="AE1586" i="105"/>
  <c r="AD1586" i="105"/>
  <c r="AC1586" i="105"/>
  <c r="AS1585" i="105"/>
  <c r="AR1585" i="105"/>
  <c r="AQ1585" i="105"/>
  <c r="AP1585" i="105"/>
  <c r="AO1585" i="105"/>
  <c r="AN1585" i="105"/>
  <c r="AM1585" i="105"/>
  <c r="AL1585" i="105"/>
  <c r="AK1585" i="105"/>
  <c r="AJ1585" i="105"/>
  <c r="AI1585" i="105"/>
  <c r="AH1585" i="105"/>
  <c r="AF1585" i="105"/>
  <c r="AE1585" i="105"/>
  <c r="AD1585" i="105"/>
  <c r="AC1585" i="105"/>
  <c r="AS1584" i="105"/>
  <c r="AR1584" i="105"/>
  <c r="AQ1584" i="105"/>
  <c r="AP1584" i="105"/>
  <c r="AO1584" i="105"/>
  <c r="AN1584" i="105"/>
  <c r="AM1584" i="105"/>
  <c r="AL1584" i="105"/>
  <c r="AK1584" i="105"/>
  <c r="AJ1584" i="105"/>
  <c r="AI1584" i="105"/>
  <c r="AH1584" i="105"/>
  <c r="AF1584" i="105"/>
  <c r="AE1584" i="105"/>
  <c r="AD1584" i="105"/>
  <c r="AC1584" i="105"/>
  <c r="AS1583" i="105"/>
  <c r="AR1583" i="105"/>
  <c r="AQ1583" i="105"/>
  <c r="AP1583" i="105"/>
  <c r="AO1583" i="105"/>
  <c r="AN1583" i="105"/>
  <c r="AM1583" i="105"/>
  <c r="AL1583" i="105"/>
  <c r="AK1583" i="105"/>
  <c r="AJ1583" i="105"/>
  <c r="AI1583" i="105"/>
  <c r="AH1583" i="105"/>
  <c r="AF1583" i="105"/>
  <c r="AE1583" i="105"/>
  <c r="AD1583" i="105"/>
  <c r="AC1583" i="105"/>
  <c r="AS1582" i="105"/>
  <c r="AR1582" i="105"/>
  <c r="AQ1582" i="105"/>
  <c r="AP1582" i="105"/>
  <c r="AO1582" i="105"/>
  <c r="AN1582" i="105"/>
  <c r="AM1582" i="105"/>
  <c r="AL1582" i="105"/>
  <c r="AK1582" i="105"/>
  <c r="AJ1582" i="105"/>
  <c r="AI1582" i="105"/>
  <c r="AH1582" i="105"/>
  <c r="AF1582" i="105"/>
  <c r="AE1582" i="105"/>
  <c r="AD1582" i="105"/>
  <c r="AC1582" i="105"/>
  <c r="AS1581" i="105"/>
  <c r="AR1581" i="105"/>
  <c r="AQ1581" i="105"/>
  <c r="AP1581" i="105"/>
  <c r="AO1581" i="105"/>
  <c r="AN1581" i="105"/>
  <c r="AM1581" i="105"/>
  <c r="AL1581" i="105"/>
  <c r="AK1581" i="105"/>
  <c r="AJ1581" i="105"/>
  <c r="AI1581" i="105"/>
  <c r="AH1581" i="105"/>
  <c r="AF1581" i="105"/>
  <c r="AE1581" i="105"/>
  <c r="AD1581" i="105"/>
  <c r="AC1581" i="105"/>
  <c r="AS1580" i="105"/>
  <c r="AR1580" i="105"/>
  <c r="AQ1580" i="105"/>
  <c r="AP1580" i="105"/>
  <c r="AO1580" i="105"/>
  <c r="AN1580" i="105"/>
  <c r="AM1580" i="105"/>
  <c r="AL1580" i="105"/>
  <c r="AK1580" i="105"/>
  <c r="AJ1580" i="105"/>
  <c r="AI1580" i="105"/>
  <c r="AH1580" i="105"/>
  <c r="AF1580" i="105"/>
  <c r="AE1580" i="105"/>
  <c r="AD1580" i="105"/>
  <c r="AC1580" i="105"/>
  <c r="AS1579" i="105"/>
  <c r="AR1579" i="105"/>
  <c r="AQ1579" i="105"/>
  <c r="AP1579" i="105"/>
  <c r="AO1579" i="105"/>
  <c r="AN1579" i="105"/>
  <c r="AM1579" i="105"/>
  <c r="AL1579" i="105"/>
  <c r="AK1579" i="105"/>
  <c r="AJ1579" i="105"/>
  <c r="AI1579" i="105"/>
  <c r="AH1579" i="105"/>
  <c r="AF1579" i="105"/>
  <c r="AE1579" i="105"/>
  <c r="AD1579" i="105"/>
  <c r="AC1579" i="105"/>
  <c r="AS1578" i="105"/>
  <c r="AR1578" i="105"/>
  <c r="AQ1578" i="105"/>
  <c r="AP1578" i="105"/>
  <c r="AO1578" i="105"/>
  <c r="AN1578" i="105"/>
  <c r="AM1578" i="105"/>
  <c r="AL1578" i="105"/>
  <c r="AK1578" i="105"/>
  <c r="AJ1578" i="105"/>
  <c r="AI1578" i="105"/>
  <c r="AH1578" i="105"/>
  <c r="AF1578" i="105"/>
  <c r="AE1578" i="105"/>
  <c r="AD1578" i="105"/>
  <c r="AC1578" i="105"/>
  <c r="AS1577" i="105"/>
  <c r="AR1577" i="105"/>
  <c r="AQ1577" i="105"/>
  <c r="AP1577" i="105"/>
  <c r="AO1577" i="105"/>
  <c r="AN1577" i="105"/>
  <c r="AM1577" i="105"/>
  <c r="AL1577" i="105"/>
  <c r="AK1577" i="105"/>
  <c r="AJ1577" i="105"/>
  <c r="AI1577" i="105"/>
  <c r="AH1577" i="105"/>
  <c r="AF1577" i="105"/>
  <c r="AE1577" i="105"/>
  <c r="AD1577" i="105"/>
  <c r="AC1577" i="105"/>
  <c r="AS1576" i="105"/>
  <c r="AR1576" i="105"/>
  <c r="AQ1576" i="105"/>
  <c r="AP1576" i="105"/>
  <c r="AO1576" i="105"/>
  <c r="AN1576" i="105"/>
  <c r="AM1576" i="105"/>
  <c r="AL1576" i="105"/>
  <c r="AK1576" i="105"/>
  <c r="AJ1576" i="105"/>
  <c r="AI1576" i="105"/>
  <c r="AH1576" i="105"/>
  <c r="AF1576" i="105"/>
  <c r="AE1576" i="105"/>
  <c r="AD1576" i="105"/>
  <c r="AC1576" i="105"/>
  <c r="AS1575" i="105"/>
  <c r="AR1575" i="105"/>
  <c r="AQ1575" i="105"/>
  <c r="AP1575" i="105"/>
  <c r="AO1575" i="105"/>
  <c r="AN1575" i="105"/>
  <c r="AM1575" i="105"/>
  <c r="AL1575" i="105"/>
  <c r="AK1575" i="105"/>
  <c r="AJ1575" i="105"/>
  <c r="AI1575" i="105"/>
  <c r="AH1575" i="105"/>
  <c r="AF1575" i="105"/>
  <c r="AE1575" i="105"/>
  <c r="AD1575" i="105"/>
  <c r="AC1575" i="105"/>
  <c r="AS1574" i="105"/>
  <c r="AR1574" i="105"/>
  <c r="AQ1574" i="105"/>
  <c r="AP1574" i="105"/>
  <c r="AO1574" i="105"/>
  <c r="AN1574" i="105"/>
  <c r="AM1574" i="105"/>
  <c r="AL1574" i="105"/>
  <c r="AK1574" i="105"/>
  <c r="AJ1574" i="105"/>
  <c r="AI1574" i="105"/>
  <c r="AH1574" i="105"/>
  <c r="AF1574" i="105"/>
  <c r="AE1574" i="105"/>
  <c r="AD1574" i="105"/>
  <c r="AC1574" i="105"/>
  <c r="AS1573" i="105"/>
  <c r="AR1573" i="105"/>
  <c r="AQ1573" i="105"/>
  <c r="AP1573" i="105"/>
  <c r="AO1573" i="105"/>
  <c r="AN1573" i="105"/>
  <c r="AM1573" i="105"/>
  <c r="AL1573" i="105"/>
  <c r="AK1573" i="105"/>
  <c r="AJ1573" i="105"/>
  <c r="AI1573" i="105"/>
  <c r="AH1573" i="105"/>
  <c r="AF1573" i="105"/>
  <c r="AE1573" i="105"/>
  <c r="AD1573" i="105"/>
  <c r="AC1573" i="105"/>
  <c r="AS1572" i="105"/>
  <c r="AR1572" i="105"/>
  <c r="AQ1572" i="105"/>
  <c r="AP1572" i="105"/>
  <c r="AO1572" i="105"/>
  <c r="AN1572" i="105"/>
  <c r="AM1572" i="105"/>
  <c r="AL1572" i="105"/>
  <c r="AK1572" i="105"/>
  <c r="AJ1572" i="105"/>
  <c r="AI1572" i="105"/>
  <c r="AH1572" i="105"/>
  <c r="AF1572" i="105"/>
  <c r="AE1572" i="105"/>
  <c r="AD1572" i="105"/>
  <c r="AC1572" i="105"/>
  <c r="AS1571" i="105"/>
  <c r="AR1571" i="105"/>
  <c r="AQ1571" i="105"/>
  <c r="AP1571" i="105"/>
  <c r="AO1571" i="105"/>
  <c r="AN1571" i="105"/>
  <c r="AM1571" i="105"/>
  <c r="AL1571" i="105"/>
  <c r="AK1571" i="105"/>
  <c r="AJ1571" i="105"/>
  <c r="AI1571" i="105"/>
  <c r="AH1571" i="105"/>
  <c r="AF1571" i="105"/>
  <c r="AE1571" i="105"/>
  <c r="AD1571" i="105"/>
  <c r="AC1571" i="105"/>
  <c r="AS1570" i="105"/>
  <c r="AR1570" i="105"/>
  <c r="AQ1570" i="105"/>
  <c r="AP1570" i="105"/>
  <c r="AO1570" i="105"/>
  <c r="AN1570" i="105"/>
  <c r="AM1570" i="105"/>
  <c r="AL1570" i="105"/>
  <c r="AK1570" i="105"/>
  <c r="AJ1570" i="105"/>
  <c r="AI1570" i="105"/>
  <c r="AH1570" i="105"/>
  <c r="AF1570" i="105"/>
  <c r="AE1570" i="105"/>
  <c r="AD1570" i="105"/>
  <c r="AC1570" i="105"/>
  <c r="AS1569" i="105"/>
  <c r="AR1569" i="105"/>
  <c r="AQ1569" i="105"/>
  <c r="AP1569" i="105"/>
  <c r="AO1569" i="105"/>
  <c r="AN1569" i="105"/>
  <c r="AM1569" i="105"/>
  <c r="AL1569" i="105"/>
  <c r="AK1569" i="105"/>
  <c r="AJ1569" i="105"/>
  <c r="AI1569" i="105"/>
  <c r="AH1569" i="105"/>
  <c r="AF1569" i="105"/>
  <c r="AE1569" i="105"/>
  <c r="AD1569" i="105"/>
  <c r="AC1569" i="105"/>
  <c r="AS1568" i="105"/>
  <c r="AR1568" i="105"/>
  <c r="AQ1568" i="105"/>
  <c r="AP1568" i="105"/>
  <c r="AO1568" i="105"/>
  <c r="AN1568" i="105"/>
  <c r="AM1568" i="105"/>
  <c r="AL1568" i="105"/>
  <c r="AK1568" i="105"/>
  <c r="AJ1568" i="105"/>
  <c r="AI1568" i="105"/>
  <c r="AH1568" i="105"/>
  <c r="AF1568" i="105"/>
  <c r="AE1568" i="105"/>
  <c r="AD1568" i="105"/>
  <c r="AC1568" i="105"/>
  <c r="AS1567" i="105"/>
  <c r="AR1567" i="105"/>
  <c r="AQ1567" i="105"/>
  <c r="AP1567" i="105"/>
  <c r="AO1567" i="105"/>
  <c r="AN1567" i="105"/>
  <c r="AM1567" i="105"/>
  <c r="AL1567" i="105"/>
  <c r="AK1567" i="105"/>
  <c r="AJ1567" i="105"/>
  <c r="AI1567" i="105"/>
  <c r="AH1567" i="105"/>
  <c r="AF1567" i="105"/>
  <c r="AE1567" i="105"/>
  <c r="AD1567" i="105"/>
  <c r="AC1567" i="105"/>
  <c r="AS1566" i="105"/>
  <c r="AR1566" i="105"/>
  <c r="AQ1566" i="105"/>
  <c r="AP1566" i="105"/>
  <c r="AO1566" i="105"/>
  <c r="AN1566" i="105"/>
  <c r="AM1566" i="105"/>
  <c r="AL1566" i="105"/>
  <c r="AK1566" i="105"/>
  <c r="AJ1566" i="105"/>
  <c r="AI1566" i="105"/>
  <c r="AH1566" i="105"/>
  <c r="AF1566" i="105"/>
  <c r="AE1566" i="105"/>
  <c r="AD1566" i="105"/>
  <c r="AC1566" i="105"/>
  <c r="AS1565" i="105"/>
  <c r="AR1565" i="105"/>
  <c r="AQ1565" i="105"/>
  <c r="AP1565" i="105"/>
  <c r="AO1565" i="105"/>
  <c r="AN1565" i="105"/>
  <c r="AM1565" i="105"/>
  <c r="AL1565" i="105"/>
  <c r="AK1565" i="105"/>
  <c r="AJ1565" i="105"/>
  <c r="AI1565" i="105"/>
  <c r="AH1565" i="105"/>
  <c r="AF1565" i="105"/>
  <c r="AE1565" i="105"/>
  <c r="AD1565" i="105"/>
  <c r="AC1565" i="105"/>
  <c r="AS1564" i="105"/>
  <c r="AR1564" i="105"/>
  <c r="AQ1564" i="105"/>
  <c r="AP1564" i="105"/>
  <c r="AO1564" i="105"/>
  <c r="AN1564" i="105"/>
  <c r="AM1564" i="105"/>
  <c r="AL1564" i="105"/>
  <c r="AK1564" i="105"/>
  <c r="AJ1564" i="105"/>
  <c r="AI1564" i="105"/>
  <c r="AH1564" i="105"/>
  <c r="AF1564" i="105"/>
  <c r="AE1564" i="105"/>
  <c r="AD1564" i="105"/>
  <c r="AC1564" i="105"/>
  <c r="AS1563" i="105"/>
  <c r="AR1563" i="105"/>
  <c r="AQ1563" i="105"/>
  <c r="AP1563" i="105"/>
  <c r="AO1563" i="105"/>
  <c r="AN1563" i="105"/>
  <c r="AM1563" i="105"/>
  <c r="AL1563" i="105"/>
  <c r="AK1563" i="105"/>
  <c r="AJ1563" i="105"/>
  <c r="AI1563" i="105"/>
  <c r="AH1563" i="105"/>
  <c r="AF1563" i="105"/>
  <c r="AE1563" i="105"/>
  <c r="AD1563" i="105"/>
  <c r="AC1563" i="105"/>
  <c r="AS1562" i="105"/>
  <c r="AR1562" i="105"/>
  <c r="AQ1562" i="105"/>
  <c r="AP1562" i="105"/>
  <c r="AO1562" i="105"/>
  <c r="AN1562" i="105"/>
  <c r="AM1562" i="105"/>
  <c r="AL1562" i="105"/>
  <c r="AK1562" i="105"/>
  <c r="AJ1562" i="105"/>
  <c r="AI1562" i="105"/>
  <c r="AH1562" i="105"/>
  <c r="AF1562" i="105"/>
  <c r="AE1562" i="105"/>
  <c r="AD1562" i="105"/>
  <c r="AC1562" i="105"/>
  <c r="AS1561" i="105"/>
  <c r="AR1561" i="105"/>
  <c r="AQ1561" i="105"/>
  <c r="AP1561" i="105"/>
  <c r="AO1561" i="105"/>
  <c r="AN1561" i="105"/>
  <c r="AM1561" i="105"/>
  <c r="AL1561" i="105"/>
  <c r="AK1561" i="105"/>
  <c r="AJ1561" i="105"/>
  <c r="AI1561" i="105"/>
  <c r="AH1561" i="105"/>
  <c r="AF1561" i="105"/>
  <c r="AE1561" i="105"/>
  <c r="AD1561" i="105"/>
  <c r="AC1561" i="105"/>
  <c r="AS1560" i="105"/>
  <c r="AR1560" i="105"/>
  <c r="AQ1560" i="105"/>
  <c r="AP1560" i="105"/>
  <c r="AO1560" i="105"/>
  <c r="AN1560" i="105"/>
  <c r="AM1560" i="105"/>
  <c r="AL1560" i="105"/>
  <c r="AK1560" i="105"/>
  <c r="AJ1560" i="105"/>
  <c r="AI1560" i="105"/>
  <c r="AH1560" i="105"/>
  <c r="AF1560" i="105"/>
  <c r="AE1560" i="105"/>
  <c r="AD1560" i="105"/>
  <c r="AC1560" i="105"/>
  <c r="AS1559" i="105"/>
  <c r="AR1559" i="105"/>
  <c r="AQ1559" i="105"/>
  <c r="AP1559" i="105"/>
  <c r="AO1559" i="105"/>
  <c r="AN1559" i="105"/>
  <c r="AM1559" i="105"/>
  <c r="AL1559" i="105"/>
  <c r="AK1559" i="105"/>
  <c r="AJ1559" i="105"/>
  <c r="AI1559" i="105"/>
  <c r="AH1559" i="105"/>
  <c r="AF1559" i="105"/>
  <c r="AE1559" i="105"/>
  <c r="AD1559" i="105"/>
  <c r="AC1559" i="105"/>
  <c r="AS1558" i="105"/>
  <c r="AR1558" i="105"/>
  <c r="AQ1558" i="105"/>
  <c r="AP1558" i="105"/>
  <c r="AO1558" i="105"/>
  <c r="AN1558" i="105"/>
  <c r="AM1558" i="105"/>
  <c r="AL1558" i="105"/>
  <c r="AK1558" i="105"/>
  <c r="AJ1558" i="105"/>
  <c r="AI1558" i="105"/>
  <c r="AH1558" i="105"/>
  <c r="AF1558" i="105"/>
  <c r="AE1558" i="105"/>
  <c r="AD1558" i="105"/>
  <c r="AC1558" i="105"/>
  <c r="AS1557" i="105"/>
  <c r="AR1557" i="105"/>
  <c r="AQ1557" i="105"/>
  <c r="AP1557" i="105"/>
  <c r="AO1557" i="105"/>
  <c r="AN1557" i="105"/>
  <c r="AM1557" i="105"/>
  <c r="AL1557" i="105"/>
  <c r="AK1557" i="105"/>
  <c r="AJ1557" i="105"/>
  <c r="AI1557" i="105"/>
  <c r="AH1557" i="105"/>
  <c r="AF1557" i="105"/>
  <c r="AE1557" i="105"/>
  <c r="AD1557" i="105"/>
  <c r="AC1557" i="105"/>
  <c r="AS1556" i="105"/>
  <c r="AR1556" i="105"/>
  <c r="AQ1556" i="105"/>
  <c r="AP1556" i="105"/>
  <c r="AO1556" i="105"/>
  <c r="AN1556" i="105"/>
  <c r="AM1556" i="105"/>
  <c r="AL1556" i="105"/>
  <c r="AK1556" i="105"/>
  <c r="AJ1556" i="105"/>
  <c r="AI1556" i="105"/>
  <c r="AH1556" i="105"/>
  <c r="AF1556" i="105"/>
  <c r="AE1556" i="105"/>
  <c r="AD1556" i="105"/>
  <c r="AC1556" i="105"/>
  <c r="AS1555" i="105"/>
  <c r="AR1555" i="105"/>
  <c r="AQ1555" i="105"/>
  <c r="AP1555" i="105"/>
  <c r="AO1555" i="105"/>
  <c r="AN1555" i="105"/>
  <c r="AM1555" i="105"/>
  <c r="AL1555" i="105"/>
  <c r="AK1555" i="105"/>
  <c r="AJ1555" i="105"/>
  <c r="AI1555" i="105"/>
  <c r="AH1555" i="105"/>
  <c r="AF1555" i="105"/>
  <c r="AE1555" i="105"/>
  <c r="AD1555" i="105"/>
  <c r="AC1555" i="105"/>
  <c r="AS1554" i="105"/>
  <c r="AR1554" i="105"/>
  <c r="AQ1554" i="105"/>
  <c r="AP1554" i="105"/>
  <c r="AO1554" i="105"/>
  <c r="AN1554" i="105"/>
  <c r="AM1554" i="105"/>
  <c r="AL1554" i="105"/>
  <c r="AK1554" i="105"/>
  <c r="AJ1554" i="105"/>
  <c r="AI1554" i="105"/>
  <c r="AH1554" i="105"/>
  <c r="AF1554" i="105"/>
  <c r="AE1554" i="105"/>
  <c r="AD1554" i="105"/>
  <c r="AC1554" i="105"/>
  <c r="AS1553" i="105"/>
  <c r="AR1553" i="105"/>
  <c r="AQ1553" i="105"/>
  <c r="AP1553" i="105"/>
  <c r="AO1553" i="105"/>
  <c r="AN1553" i="105"/>
  <c r="AM1553" i="105"/>
  <c r="AL1553" i="105"/>
  <c r="AK1553" i="105"/>
  <c r="AJ1553" i="105"/>
  <c r="AI1553" i="105"/>
  <c r="AH1553" i="105"/>
  <c r="AF1553" i="105"/>
  <c r="AE1553" i="105"/>
  <c r="AD1553" i="105"/>
  <c r="AC1553" i="105"/>
  <c r="AS1552" i="105"/>
  <c r="AR1552" i="105"/>
  <c r="AQ1552" i="105"/>
  <c r="AP1552" i="105"/>
  <c r="AO1552" i="105"/>
  <c r="AN1552" i="105"/>
  <c r="AM1552" i="105"/>
  <c r="AL1552" i="105"/>
  <c r="AK1552" i="105"/>
  <c r="AJ1552" i="105"/>
  <c r="AI1552" i="105"/>
  <c r="AH1552" i="105"/>
  <c r="AF1552" i="105"/>
  <c r="AE1552" i="105"/>
  <c r="AD1552" i="105"/>
  <c r="AC1552" i="105"/>
  <c r="AS1551" i="105"/>
  <c r="AR1551" i="105"/>
  <c r="AQ1551" i="105"/>
  <c r="AP1551" i="105"/>
  <c r="AO1551" i="105"/>
  <c r="AN1551" i="105"/>
  <c r="AM1551" i="105"/>
  <c r="AL1551" i="105"/>
  <c r="AK1551" i="105"/>
  <c r="AJ1551" i="105"/>
  <c r="AI1551" i="105"/>
  <c r="AH1551" i="105"/>
  <c r="AF1551" i="105"/>
  <c r="AE1551" i="105"/>
  <c r="AD1551" i="105"/>
  <c r="AC1551" i="105"/>
  <c r="AS1550" i="105"/>
  <c r="AR1550" i="105"/>
  <c r="AQ1550" i="105"/>
  <c r="AP1550" i="105"/>
  <c r="AO1550" i="105"/>
  <c r="AN1550" i="105"/>
  <c r="AM1550" i="105"/>
  <c r="AL1550" i="105"/>
  <c r="AK1550" i="105"/>
  <c r="AJ1550" i="105"/>
  <c r="AI1550" i="105"/>
  <c r="AH1550" i="105"/>
  <c r="AF1550" i="105"/>
  <c r="AE1550" i="105"/>
  <c r="AD1550" i="105"/>
  <c r="AC1550" i="105"/>
  <c r="AS1549" i="105"/>
  <c r="AR1549" i="105"/>
  <c r="AQ1549" i="105"/>
  <c r="AP1549" i="105"/>
  <c r="AO1549" i="105"/>
  <c r="AN1549" i="105"/>
  <c r="AM1549" i="105"/>
  <c r="AL1549" i="105"/>
  <c r="AK1549" i="105"/>
  <c r="AJ1549" i="105"/>
  <c r="AI1549" i="105"/>
  <c r="AH1549" i="105"/>
  <c r="AF1549" i="105"/>
  <c r="AE1549" i="105"/>
  <c r="AD1549" i="105"/>
  <c r="AC1549" i="105"/>
  <c r="AS1548" i="105"/>
  <c r="AR1548" i="105"/>
  <c r="AQ1548" i="105"/>
  <c r="AP1548" i="105"/>
  <c r="AO1548" i="105"/>
  <c r="AN1548" i="105"/>
  <c r="AM1548" i="105"/>
  <c r="AL1548" i="105"/>
  <c r="AK1548" i="105"/>
  <c r="AJ1548" i="105"/>
  <c r="AI1548" i="105"/>
  <c r="AG1548" i="105" s="1"/>
  <c r="AH1548" i="105"/>
  <c r="AF1548" i="105"/>
  <c r="AE1548" i="105"/>
  <c r="AD1548" i="105"/>
  <c r="AC1548" i="105"/>
  <c r="AS1547" i="105"/>
  <c r="AR1547" i="105"/>
  <c r="AQ1547" i="105"/>
  <c r="AP1547" i="105"/>
  <c r="AO1547" i="105"/>
  <c r="AN1547" i="105"/>
  <c r="AM1547" i="105"/>
  <c r="AL1547" i="105"/>
  <c r="AK1547" i="105"/>
  <c r="AJ1547" i="105"/>
  <c r="AI1547" i="105"/>
  <c r="AH1547" i="105"/>
  <c r="AF1547" i="105"/>
  <c r="AE1547" i="105"/>
  <c r="AD1547" i="105"/>
  <c r="AC1547" i="105"/>
  <c r="AS1546" i="105"/>
  <c r="AR1546" i="105"/>
  <c r="AQ1546" i="105"/>
  <c r="AP1546" i="105"/>
  <c r="AO1546" i="105"/>
  <c r="AN1546" i="105"/>
  <c r="AM1546" i="105"/>
  <c r="AL1546" i="105"/>
  <c r="AK1546" i="105"/>
  <c r="AJ1546" i="105"/>
  <c r="AI1546" i="105"/>
  <c r="AH1546" i="105"/>
  <c r="AF1546" i="105"/>
  <c r="AE1546" i="105"/>
  <c r="AD1546" i="105"/>
  <c r="AC1546" i="105"/>
  <c r="AS1545" i="105"/>
  <c r="AR1545" i="105"/>
  <c r="AQ1545" i="105"/>
  <c r="AP1545" i="105"/>
  <c r="AO1545" i="105"/>
  <c r="AN1545" i="105"/>
  <c r="AM1545" i="105"/>
  <c r="AL1545" i="105"/>
  <c r="AK1545" i="105"/>
  <c r="AJ1545" i="105"/>
  <c r="AI1545" i="105"/>
  <c r="AH1545" i="105"/>
  <c r="AF1545" i="105"/>
  <c r="AE1545" i="105"/>
  <c r="AD1545" i="105"/>
  <c r="AC1545" i="105"/>
  <c r="AS1544" i="105"/>
  <c r="AR1544" i="105"/>
  <c r="AQ1544" i="105"/>
  <c r="AP1544" i="105"/>
  <c r="AO1544" i="105"/>
  <c r="AN1544" i="105"/>
  <c r="AM1544" i="105"/>
  <c r="AL1544" i="105"/>
  <c r="AK1544" i="105"/>
  <c r="AJ1544" i="105"/>
  <c r="AI1544" i="105"/>
  <c r="AG1544" i="105" s="1"/>
  <c r="AH1544" i="105"/>
  <c r="AF1544" i="105"/>
  <c r="AE1544" i="105"/>
  <c r="AD1544" i="105"/>
  <c r="AC1544" i="105"/>
  <c r="AS1543" i="105"/>
  <c r="AR1543" i="105"/>
  <c r="AQ1543" i="105"/>
  <c r="AP1543" i="105"/>
  <c r="AO1543" i="105"/>
  <c r="AN1543" i="105"/>
  <c r="AM1543" i="105"/>
  <c r="AL1543" i="105"/>
  <c r="AK1543" i="105"/>
  <c r="AJ1543" i="105"/>
  <c r="AI1543" i="105"/>
  <c r="AH1543" i="105"/>
  <c r="AF1543" i="105"/>
  <c r="AE1543" i="105"/>
  <c r="AD1543" i="105"/>
  <c r="AC1543" i="105"/>
  <c r="AS1542" i="105"/>
  <c r="AR1542" i="105"/>
  <c r="AQ1542" i="105"/>
  <c r="AP1542" i="105"/>
  <c r="AO1542" i="105"/>
  <c r="AN1542" i="105"/>
  <c r="AM1542" i="105"/>
  <c r="AL1542" i="105"/>
  <c r="AK1542" i="105"/>
  <c r="AJ1542" i="105"/>
  <c r="AI1542" i="105"/>
  <c r="AH1542" i="105"/>
  <c r="AF1542" i="105"/>
  <c r="AE1542" i="105"/>
  <c r="AD1542" i="105"/>
  <c r="AC1542" i="105"/>
  <c r="AS1541" i="105"/>
  <c r="AR1541" i="105"/>
  <c r="AQ1541" i="105"/>
  <c r="AP1541" i="105"/>
  <c r="AO1541" i="105"/>
  <c r="AN1541" i="105"/>
  <c r="AM1541" i="105"/>
  <c r="AL1541" i="105"/>
  <c r="AK1541" i="105"/>
  <c r="AJ1541" i="105"/>
  <c r="AI1541" i="105"/>
  <c r="AH1541" i="105"/>
  <c r="AF1541" i="105"/>
  <c r="AE1541" i="105"/>
  <c r="AD1541" i="105"/>
  <c r="AC1541" i="105"/>
  <c r="AS1540" i="105"/>
  <c r="AR1540" i="105"/>
  <c r="AQ1540" i="105"/>
  <c r="AP1540" i="105"/>
  <c r="AO1540" i="105"/>
  <c r="AN1540" i="105"/>
  <c r="AM1540" i="105"/>
  <c r="AL1540" i="105"/>
  <c r="AK1540" i="105"/>
  <c r="AJ1540" i="105"/>
  <c r="AI1540" i="105"/>
  <c r="AG1540" i="105" s="1"/>
  <c r="AH1540" i="105"/>
  <c r="AF1540" i="105"/>
  <c r="AE1540" i="105"/>
  <c r="AD1540" i="105"/>
  <c r="AC1540" i="105"/>
  <c r="AS1539" i="105"/>
  <c r="AR1539" i="105"/>
  <c r="AQ1539" i="105"/>
  <c r="AP1539" i="105"/>
  <c r="AO1539" i="105"/>
  <c r="AN1539" i="105"/>
  <c r="AM1539" i="105"/>
  <c r="AL1539" i="105"/>
  <c r="AK1539" i="105"/>
  <c r="AJ1539" i="105"/>
  <c r="AI1539" i="105"/>
  <c r="AH1539" i="105"/>
  <c r="AF1539" i="105"/>
  <c r="AE1539" i="105"/>
  <c r="AD1539" i="105"/>
  <c r="AC1539" i="105"/>
  <c r="AS1538" i="105"/>
  <c r="AR1538" i="105"/>
  <c r="AQ1538" i="105"/>
  <c r="AP1538" i="105"/>
  <c r="AO1538" i="105"/>
  <c r="AN1538" i="105"/>
  <c r="AM1538" i="105"/>
  <c r="AL1538" i="105"/>
  <c r="AK1538" i="105"/>
  <c r="AJ1538" i="105"/>
  <c r="AI1538" i="105"/>
  <c r="AH1538" i="105"/>
  <c r="AF1538" i="105"/>
  <c r="AE1538" i="105"/>
  <c r="AD1538" i="105"/>
  <c r="AC1538" i="105"/>
  <c r="AS1537" i="105"/>
  <c r="AR1537" i="105"/>
  <c r="AQ1537" i="105"/>
  <c r="AP1537" i="105"/>
  <c r="AO1537" i="105"/>
  <c r="AN1537" i="105"/>
  <c r="AM1537" i="105"/>
  <c r="AL1537" i="105"/>
  <c r="AK1537" i="105"/>
  <c r="AJ1537" i="105"/>
  <c r="AI1537" i="105"/>
  <c r="AH1537" i="105"/>
  <c r="AF1537" i="105"/>
  <c r="AE1537" i="105"/>
  <c r="AD1537" i="105"/>
  <c r="AC1537" i="105"/>
  <c r="AS1536" i="105"/>
  <c r="AR1536" i="105"/>
  <c r="AQ1536" i="105"/>
  <c r="AP1536" i="105"/>
  <c r="AO1536" i="105"/>
  <c r="AN1536" i="105"/>
  <c r="AM1536" i="105"/>
  <c r="AL1536" i="105"/>
  <c r="AK1536" i="105"/>
  <c r="AJ1536" i="105"/>
  <c r="AI1536" i="105"/>
  <c r="AH1536" i="105"/>
  <c r="AF1536" i="105"/>
  <c r="AE1536" i="105"/>
  <c r="AD1536" i="105"/>
  <c r="AC1536" i="105"/>
  <c r="AS1535" i="105"/>
  <c r="AR1535" i="105"/>
  <c r="AQ1535" i="105"/>
  <c r="AP1535" i="105"/>
  <c r="AO1535" i="105"/>
  <c r="AN1535" i="105"/>
  <c r="AM1535" i="105"/>
  <c r="AL1535" i="105"/>
  <c r="AK1535" i="105"/>
  <c r="AJ1535" i="105"/>
  <c r="AI1535" i="105"/>
  <c r="AH1535" i="105"/>
  <c r="AF1535" i="105"/>
  <c r="AE1535" i="105"/>
  <c r="AD1535" i="105"/>
  <c r="AC1535" i="105"/>
  <c r="AS1534" i="105"/>
  <c r="AR1534" i="105"/>
  <c r="AQ1534" i="105"/>
  <c r="AP1534" i="105"/>
  <c r="AO1534" i="105"/>
  <c r="AN1534" i="105"/>
  <c r="AM1534" i="105"/>
  <c r="AL1534" i="105"/>
  <c r="AK1534" i="105"/>
  <c r="AJ1534" i="105"/>
  <c r="AI1534" i="105"/>
  <c r="AH1534" i="105"/>
  <c r="AF1534" i="105"/>
  <c r="AE1534" i="105"/>
  <c r="AD1534" i="105"/>
  <c r="AC1534" i="105"/>
  <c r="AS1533" i="105"/>
  <c r="AR1533" i="105"/>
  <c r="AQ1533" i="105"/>
  <c r="AP1533" i="105"/>
  <c r="AO1533" i="105"/>
  <c r="AN1533" i="105"/>
  <c r="AM1533" i="105"/>
  <c r="AL1533" i="105"/>
  <c r="AK1533" i="105"/>
  <c r="AJ1533" i="105"/>
  <c r="AI1533" i="105"/>
  <c r="AH1533" i="105"/>
  <c r="AF1533" i="105"/>
  <c r="AE1533" i="105"/>
  <c r="AD1533" i="105"/>
  <c r="AC1533" i="105"/>
  <c r="AS1532" i="105"/>
  <c r="AR1532" i="105"/>
  <c r="AQ1532" i="105"/>
  <c r="AP1532" i="105"/>
  <c r="AO1532" i="105"/>
  <c r="AN1532" i="105"/>
  <c r="AM1532" i="105"/>
  <c r="AL1532" i="105"/>
  <c r="AK1532" i="105"/>
  <c r="AJ1532" i="105"/>
  <c r="AI1532" i="105"/>
  <c r="AH1532" i="105"/>
  <c r="AF1532" i="105"/>
  <c r="AE1532" i="105"/>
  <c r="AD1532" i="105"/>
  <c r="AC1532" i="105"/>
  <c r="AS1531" i="105"/>
  <c r="AR1531" i="105"/>
  <c r="AQ1531" i="105"/>
  <c r="AP1531" i="105"/>
  <c r="AO1531" i="105"/>
  <c r="AN1531" i="105"/>
  <c r="AM1531" i="105"/>
  <c r="AL1531" i="105"/>
  <c r="AK1531" i="105"/>
  <c r="AJ1531" i="105"/>
  <c r="AI1531" i="105"/>
  <c r="AH1531" i="105"/>
  <c r="AF1531" i="105"/>
  <c r="AE1531" i="105"/>
  <c r="AD1531" i="105"/>
  <c r="AC1531" i="105"/>
  <c r="AS1530" i="105"/>
  <c r="AR1530" i="105"/>
  <c r="AQ1530" i="105"/>
  <c r="AP1530" i="105"/>
  <c r="AO1530" i="105"/>
  <c r="AN1530" i="105"/>
  <c r="AM1530" i="105"/>
  <c r="AL1530" i="105"/>
  <c r="AK1530" i="105"/>
  <c r="AJ1530" i="105"/>
  <c r="AI1530" i="105"/>
  <c r="AH1530" i="105"/>
  <c r="AF1530" i="105"/>
  <c r="AE1530" i="105"/>
  <c r="AD1530" i="105"/>
  <c r="AC1530" i="105"/>
  <c r="AS1529" i="105"/>
  <c r="AR1529" i="105"/>
  <c r="AQ1529" i="105"/>
  <c r="AP1529" i="105"/>
  <c r="AO1529" i="105"/>
  <c r="AN1529" i="105"/>
  <c r="AM1529" i="105"/>
  <c r="AL1529" i="105"/>
  <c r="AK1529" i="105"/>
  <c r="AJ1529" i="105"/>
  <c r="AI1529" i="105"/>
  <c r="AH1529" i="105"/>
  <c r="AF1529" i="105"/>
  <c r="AE1529" i="105"/>
  <c r="AD1529" i="105"/>
  <c r="AC1529" i="105"/>
  <c r="AS1528" i="105"/>
  <c r="AR1528" i="105"/>
  <c r="AQ1528" i="105"/>
  <c r="AP1528" i="105"/>
  <c r="AO1528" i="105"/>
  <c r="AN1528" i="105"/>
  <c r="AM1528" i="105"/>
  <c r="AL1528" i="105"/>
  <c r="AK1528" i="105"/>
  <c r="AJ1528" i="105"/>
  <c r="AI1528" i="105"/>
  <c r="AH1528" i="105"/>
  <c r="AF1528" i="105"/>
  <c r="AE1528" i="105"/>
  <c r="AD1528" i="105"/>
  <c r="AC1528" i="105"/>
  <c r="AS1527" i="105"/>
  <c r="AR1527" i="105"/>
  <c r="AQ1527" i="105"/>
  <c r="AP1527" i="105"/>
  <c r="AO1527" i="105"/>
  <c r="AN1527" i="105"/>
  <c r="AM1527" i="105"/>
  <c r="AL1527" i="105"/>
  <c r="AK1527" i="105"/>
  <c r="AJ1527" i="105"/>
  <c r="AI1527" i="105"/>
  <c r="AH1527" i="105"/>
  <c r="AF1527" i="105"/>
  <c r="AE1527" i="105"/>
  <c r="AD1527" i="105"/>
  <c r="AC1527" i="105"/>
  <c r="AS1526" i="105"/>
  <c r="AR1526" i="105"/>
  <c r="AQ1526" i="105"/>
  <c r="AP1526" i="105"/>
  <c r="AO1526" i="105"/>
  <c r="AN1526" i="105"/>
  <c r="AM1526" i="105"/>
  <c r="AL1526" i="105"/>
  <c r="AK1526" i="105"/>
  <c r="AJ1526" i="105"/>
  <c r="AI1526" i="105"/>
  <c r="AH1526" i="105"/>
  <c r="AF1526" i="105"/>
  <c r="AE1526" i="105"/>
  <c r="AD1526" i="105"/>
  <c r="AC1526" i="105"/>
  <c r="AS1525" i="105"/>
  <c r="AR1525" i="105"/>
  <c r="AQ1525" i="105"/>
  <c r="AP1525" i="105"/>
  <c r="AO1525" i="105"/>
  <c r="AN1525" i="105"/>
  <c r="AM1525" i="105"/>
  <c r="AL1525" i="105"/>
  <c r="AK1525" i="105"/>
  <c r="AJ1525" i="105"/>
  <c r="AI1525" i="105"/>
  <c r="AH1525" i="105"/>
  <c r="AF1525" i="105"/>
  <c r="AE1525" i="105"/>
  <c r="AD1525" i="105"/>
  <c r="AC1525" i="105"/>
  <c r="AS1524" i="105"/>
  <c r="AR1524" i="105"/>
  <c r="AQ1524" i="105"/>
  <c r="AP1524" i="105"/>
  <c r="AO1524" i="105"/>
  <c r="AN1524" i="105"/>
  <c r="AM1524" i="105"/>
  <c r="AL1524" i="105"/>
  <c r="AK1524" i="105"/>
  <c r="AJ1524" i="105"/>
  <c r="AI1524" i="105"/>
  <c r="AG1524" i="105" s="1"/>
  <c r="AH1524" i="105"/>
  <c r="AF1524" i="105"/>
  <c r="AE1524" i="105"/>
  <c r="AD1524" i="105"/>
  <c r="AC1524" i="105"/>
  <c r="AS1523" i="105"/>
  <c r="AR1523" i="105"/>
  <c r="AQ1523" i="105"/>
  <c r="AP1523" i="105"/>
  <c r="AO1523" i="105"/>
  <c r="AN1523" i="105"/>
  <c r="AM1523" i="105"/>
  <c r="AL1523" i="105"/>
  <c r="AK1523" i="105"/>
  <c r="AJ1523" i="105"/>
  <c r="AI1523" i="105"/>
  <c r="AH1523" i="105"/>
  <c r="AF1523" i="105"/>
  <c r="AE1523" i="105"/>
  <c r="AD1523" i="105"/>
  <c r="AC1523" i="105"/>
  <c r="AS1522" i="105"/>
  <c r="AR1522" i="105"/>
  <c r="AQ1522" i="105"/>
  <c r="AP1522" i="105"/>
  <c r="AO1522" i="105"/>
  <c r="AN1522" i="105"/>
  <c r="AM1522" i="105"/>
  <c r="AL1522" i="105"/>
  <c r="AK1522" i="105"/>
  <c r="AJ1522" i="105"/>
  <c r="AI1522" i="105"/>
  <c r="AH1522" i="105"/>
  <c r="AF1522" i="105"/>
  <c r="AE1522" i="105"/>
  <c r="AD1522" i="105"/>
  <c r="AC1522" i="105"/>
  <c r="AS1521" i="105"/>
  <c r="AR1521" i="105"/>
  <c r="AQ1521" i="105"/>
  <c r="AP1521" i="105"/>
  <c r="AO1521" i="105"/>
  <c r="AN1521" i="105"/>
  <c r="AM1521" i="105"/>
  <c r="AL1521" i="105"/>
  <c r="AK1521" i="105"/>
  <c r="AJ1521" i="105"/>
  <c r="AI1521" i="105"/>
  <c r="AH1521" i="105"/>
  <c r="AF1521" i="105"/>
  <c r="AE1521" i="105"/>
  <c r="AD1521" i="105"/>
  <c r="AC1521" i="105"/>
  <c r="AS1520" i="105"/>
  <c r="AR1520" i="105"/>
  <c r="AQ1520" i="105"/>
  <c r="AP1520" i="105"/>
  <c r="AO1520" i="105"/>
  <c r="AN1520" i="105"/>
  <c r="AM1520" i="105"/>
  <c r="AL1520" i="105"/>
  <c r="AK1520" i="105"/>
  <c r="AJ1520" i="105"/>
  <c r="AI1520" i="105"/>
  <c r="AH1520" i="105"/>
  <c r="AF1520" i="105"/>
  <c r="AE1520" i="105"/>
  <c r="AD1520" i="105"/>
  <c r="AC1520" i="105"/>
  <c r="AS1519" i="105"/>
  <c r="AR1519" i="105"/>
  <c r="AQ1519" i="105"/>
  <c r="AP1519" i="105"/>
  <c r="AO1519" i="105"/>
  <c r="AN1519" i="105"/>
  <c r="AM1519" i="105"/>
  <c r="AL1519" i="105"/>
  <c r="AK1519" i="105"/>
  <c r="AJ1519" i="105"/>
  <c r="AI1519" i="105"/>
  <c r="AH1519" i="105"/>
  <c r="AF1519" i="105"/>
  <c r="AE1519" i="105"/>
  <c r="AD1519" i="105"/>
  <c r="AC1519" i="105"/>
  <c r="AS1518" i="105"/>
  <c r="AR1518" i="105"/>
  <c r="AQ1518" i="105"/>
  <c r="AP1518" i="105"/>
  <c r="AO1518" i="105"/>
  <c r="AN1518" i="105"/>
  <c r="AM1518" i="105"/>
  <c r="AL1518" i="105"/>
  <c r="AK1518" i="105"/>
  <c r="AJ1518" i="105"/>
  <c r="AI1518" i="105"/>
  <c r="AH1518" i="105"/>
  <c r="AF1518" i="105"/>
  <c r="AE1518" i="105"/>
  <c r="AD1518" i="105"/>
  <c r="AC1518" i="105"/>
  <c r="AS1517" i="105"/>
  <c r="AR1517" i="105"/>
  <c r="AQ1517" i="105"/>
  <c r="AP1517" i="105"/>
  <c r="AO1517" i="105"/>
  <c r="AN1517" i="105"/>
  <c r="AM1517" i="105"/>
  <c r="AL1517" i="105"/>
  <c r="AK1517" i="105"/>
  <c r="AJ1517" i="105"/>
  <c r="AI1517" i="105"/>
  <c r="AH1517" i="105"/>
  <c r="AF1517" i="105"/>
  <c r="AE1517" i="105"/>
  <c r="AD1517" i="105"/>
  <c r="AC1517" i="105"/>
  <c r="AS1516" i="105"/>
  <c r="AR1516" i="105"/>
  <c r="AQ1516" i="105"/>
  <c r="AP1516" i="105"/>
  <c r="AO1516" i="105"/>
  <c r="AN1516" i="105"/>
  <c r="AM1516" i="105"/>
  <c r="AL1516" i="105"/>
  <c r="AK1516" i="105"/>
  <c r="AJ1516" i="105"/>
  <c r="AI1516" i="105"/>
  <c r="AH1516" i="105"/>
  <c r="AF1516" i="105"/>
  <c r="AE1516" i="105"/>
  <c r="AD1516" i="105"/>
  <c r="AC1516" i="105"/>
  <c r="AS1515" i="105"/>
  <c r="AR1515" i="105"/>
  <c r="AQ1515" i="105"/>
  <c r="AP1515" i="105"/>
  <c r="AO1515" i="105"/>
  <c r="AN1515" i="105"/>
  <c r="AM1515" i="105"/>
  <c r="AL1515" i="105"/>
  <c r="AK1515" i="105"/>
  <c r="AJ1515" i="105"/>
  <c r="AI1515" i="105"/>
  <c r="AH1515" i="105"/>
  <c r="AF1515" i="105"/>
  <c r="AE1515" i="105"/>
  <c r="AD1515" i="105"/>
  <c r="AC1515" i="105"/>
  <c r="AS1514" i="105"/>
  <c r="AR1514" i="105"/>
  <c r="AQ1514" i="105"/>
  <c r="AP1514" i="105"/>
  <c r="AO1514" i="105"/>
  <c r="AN1514" i="105"/>
  <c r="AM1514" i="105"/>
  <c r="AL1514" i="105"/>
  <c r="AK1514" i="105"/>
  <c r="AJ1514" i="105"/>
  <c r="AI1514" i="105"/>
  <c r="AH1514" i="105"/>
  <c r="AF1514" i="105"/>
  <c r="AE1514" i="105"/>
  <c r="AD1514" i="105"/>
  <c r="AC1514" i="105"/>
  <c r="AS1513" i="105"/>
  <c r="AR1513" i="105"/>
  <c r="AQ1513" i="105"/>
  <c r="AP1513" i="105"/>
  <c r="AO1513" i="105"/>
  <c r="AN1513" i="105"/>
  <c r="AM1513" i="105"/>
  <c r="AL1513" i="105"/>
  <c r="AK1513" i="105"/>
  <c r="AJ1513" i="105"/>
  <c r="AI1513" i="105"/>
  <c r="AH1513" i="105"/>
  <c r="AF1513" i="105"/>
  <c r="AE1513" i="105"/>
  <c r="AD1513" i="105"/>
  <c r="AC1513" i="105"/>
  <c r="AS1512" i="105"/>
  <c r="AR1512" i="105"/>
  <c r="AQ1512" i="105"/>
  <c r="AP1512" i="105"/>
  <c r="AO1512" i="105"/>
  <c r="AN1512" i="105"/>
  <c r="AM1512" i="105"/>
  <c r="AL1512" i="105"/>
  <c r="AK1512" i="105"/>
  <c r="AJ1512" i="105"/>
  <c r="AI1512" i="105"/>
  <c r="AH1512" i="105"/>
  <c r="AF1512" i="105"/>
  <c r="AE1512" i="105"/>
  <c r="AD1512" i="105"/>
  <c r="AC1512" i="105"/>
  <c r="AS1511" i="105"/>
  <c r="AR1511" i="105"/>
  <c r="AQ1511" i="105"/>
  <c r="AP1511" i="105"/>
  <c r="AO1511" i="105"/>
  <c r="AN1511" i="105"/>
  <c r="AM1511" i="105"/>
  <c r="AL1511" i="105"/>
  <c r="AK1511" i="105"/>
  <c r="AJ1511" i="105"/>
  <c r="AI1511" i="105"/>
  <c r="AH1511" i="105"/>
  <c r="AF1511" i="105"/>
  <c r="AE1511" i="105"/>
  <c r="AD1511" i="105"/>
  <c r="AC1511" i="105"/>
  <c r="AS1510" i="105"/>
  <c r="AR1510" i="105"/>
  <c r="AQ1510" i="105"/>
  <c r="AP1510" i="105"/>
  <c r="AO1510" i="105"/>
  <c r="AN1510" i="105"/>
  <c r="AM1510" i="105"/>
  <c r="AL1510" i="105"/>
  <c r="AK1510" i="105"/>
  <c r="AJ1510" i="105"/>
  <c r="AI1510" i="105"/>
  <c r="AH1510" i="105"/>
  <c r="AF1510" i="105"/>
  <c r="AE1510" i="105"/>
  <c r="AD1510" i="105"/>
  <c r="AC1510" i="105"/>
  <c r="AS1509" i="105"/>
  <c r="AR1509" i="105"/>
  <c r="AQ1509" i="105"/>
  <c r="AP1509" i="105"/>
  <c r="AO1509" i="105"/>
  <c r="AN1509" i="105"/>
  <c r="AM1509" i="105"/>
  <c r="AL1509" i="105"/>
  <c r="AK1509" i="105"/>
  <c r="AJ1509" i="105"/>
  <c r="AI1509" i="105"/>
  <c r="AH1509" i="105"/>
  <c r="AF1509" i="105"/>
  <c r="AE1509" i="105"/>
  <c r="AD1509" i="105"/>
  <c r="AC1509" i="105"/>
  <c r="AS1508" i="105"/>
  <c r="AR1508" i="105"/>
  <c r="AQ1508" i="105"/>
  <c r="AP1508" i="105"/>
  <c r="AO1508" i="105"/>
  <c r="AN1508" i="105"/>
  <c r="AM1508" i="105"/>
  <c r="AL1508" i="105"/>
  <c r="AK1508" i="105"/>
  <c r="AJ1508" i="105"/>
  <c r="AI1508" i="105"/>
  <c r="AH1508" i="105"/>
  <c r="AF1508" i="105"/>
  <c r="AE1508" i="105"/>
  <c r="AD1508" i="105"/>
  <c r="AC1508" i="105"/>
  <c r="AS1507" i="105"/>
  <c r="AR1507" i="105"/>
  <c r="AQ1507" i="105"/>
  <c r="AP1507" i="105"/>
  <c r="AO1507" i="105"/>
  <c r="AN1507" i="105"/>
  <c r="AM1507" i="105"/>
  <c r="AL1507" i="105"/>
  <c r="AK1507" i="105"/>
  <c r="AJ1507" i="105"/>
  <c r="AI1507" i="105"/>
  <c r="AH1507" i="105"/>
  <c r="AF1507" i="105"/>
  <c r="AE1507" i="105"/>
  <c r="AD1507" i="105"/>
  <c r="AC1507" i="105"/>
  <c r="AS1506" i="105"/>
  <c r="AR1506" i="105"/>
  <c r="AQ1506" i="105"/>
  <c r="AP1506" i="105"/>
  <c r="AO1506" i="105"/>
  <c r="AN1506" i="105"/>
  <c r="AM1506" i="105"/>
  <c r="AL1506" i="105"/>
  <c r="AK1506" i="105"/>
  <c r="AJ1506" i="105"/>
  <c r="AI1506" i="105"/>
  <c r="AH1506" i="105"/>
  <c r="AF1506" i="105"/>
  <c r="AE1506" i="105"/>
  <c r="AD1506" i="105"/>
  <c r="AC1506" i="105"/>
  <c r="AS1505" i="105"/>
  <c r="AR1505" i="105"/>
  <c r="AQ1505" i="105"/>
  <c r="AP1505" i="105"/>
  <c r="AO1505" i="105"/>
  <c r="AN1505" i="105"/>
  <c r="AM1505" i="105"/>
  <c r="AL1505" i="105"/>
  <c r="AK1505" i="105"/>
  <c r="AJ1505" i="105"/>
  <c r="AI1505" i="105"/>
  <c r="AH1505" i="105"/>
  <c r="AF1505" i="105"/>
  <c r="AE1505" i="105"/>
  <c r="AD1505" i="105"/>
  <c r="AC1505" i="105"/>
  <c r="AS1504" i="105"/>
  <c r="AR1504" i="105"/>
  <c r="AQ1504" i="105"/>
  <c r="AP1504" i="105"/>
  <c r="AO1504" i="105"/>
  <c r="AN1504" i="105"/>
  <c r="AM1504" i="105"/>
  <c r="AL1504" i="105"/>
  <c r="AK1504" i="105"/>
  <c r="AJ1504" i="105"/>
  <c r="AI1504" i="105"/>
  <c r="AH1504" i="105"/>
  <c r="AF1504" i="105"/>
  <c r="AE1504" i="105"/>
  <c r="AD1504" i="105"/>
  <c r="AC1504" i="105"/>
  <c r="AS1503" i="105"/>
  <c r="AR1503" i="105"/>
  <c r="AQ1503" i="105"/>
  <c r="AP1503" i="105"/>
  <c r="AO1503" i="105"/>
  <c r="AN1503" i="105"/>
  <c r="AM1503" i="105"/>
  <c r="AL1503" i="105"/>
  <c r="AK1503" i="105"/>
  <c r="AJ1503" i="105"/>
  <c r="AI1503" i="105"/>
  <c r="AH1503" i="105"/>
  <c r="AF1503" i="105"/>
  <c r="AE1503" i="105"/>
  <c r="AD1503" i="105"/>
  <c r="AC1503" i="105"/>
  <c r="AS1502" i="105"/>
  <c r="AR1502" i="105"/>
  <c r="AQ1502" i="105"/>
  <c r="AP1502" i="105"/>
  <c r="AO1502" i="105"/>
  <c r="AN1502" i="105"/>
  <c r="AM1502" i="105"/>
  <c r="AL1502" i="105"/>
  <c r="AK1502" i="105"/>
  <c r="AJ1502" i="105"/>
  <c r="AI1502" i="105"/>
  <c r="AH1502" i="105"/>
  <c r="AF1502" i="105"/>
  <c r="AE1502" i="105"/>
  <c r="AD1502" i="105"/>
  <c r="AC1502" i="105"/>
  <c r="AS1501" i="105"/>
  <c r="AR1501" i="105"/>
  <c r="AQ1501" i="105"/>
  <c r="AP1501" i="105"/>
  <c r="AO1501" i="105"/>
  <c r="AN1501" i="105"/>
  <c r="AM1501" i="105"/>
  <c r="AL1501" i="105"/>
  <c r="AK1501" i="105"/>
  <c r="AJ1501" i="105"/>
  <c r="AI1501" i="105"/>
  <c r="AH1501" i="105"/>
  <c r="AF1501" i="105"/>
  <c r="AE1501" i="105"/>
  <c r="AD1501" i="105"/>
  <c r="AC1501" i="105"/>
  <c r="AS1500" i="105"/>
  <c r="AR1500" i="105"/>
  <c r="AQ1500" i="105"/>
  <c r="AP1500" i="105"/>
  <c r="AO1500" i="105"/>
  <c r="AN1500" i="105"/>
  <c r="AM1500" i="105"/>
  <c r="AL1500" i="105"/>
  <c r="AK1500" i="105"/>
  <c r="AJ1500" i="105"/>
  <c r="AI1500" i="105"/>
  <c r="AH1500" i="105"/>
  <c r="AF1500" i="105"/>
  <c r="AE1500" i="105"/>
  <c r="AD1500" i="105"/>
  <c r="AC1500" i="105"/>
  <c r="AS1499" i="105"/>
  <c r="AR1499" i="105"/>
  <c r="AQ1499" i="105"/>
  <c r="AP1499" i="105"/>
  <c r="AO1499" i="105"/>
  <c r="AN1499" i="105"/>
  <c r="AM1499" i="105"/>
  <c r="AL1499" i="105"/>
  <c r="AK1499" i="105"/>
  <c r="AJ1499" i="105"/>
  <c r="AI1499" i="105"/>
  <c r="AH1499" i="105"/>
  <c r="AF1499" i="105"/>
  <c r="AE1499" i="105"/>
  <c r="AD1499" i="105"/>
  <c r="AC1499" i="105"/>
  <c r="AS1498" i="105"/>
  <c r="AR1498" i="105"/>
  <c r="AQ1498" i="105"/>
  <c r="AP1498" i="105"/>
  <c r="AO1498" i="105"/>
  <c r="AN1498" i="105"/>
  <c r="AM1498" i="105"/>
  <c r="AL1498" i="105"/>
  <c r="AK1498" i="105"/>
  <c r="AJ1498" i="105"/>
  <c r="AI1498" i="105"/>
  <c r="AH1498" i="105"/>
  <c r="AF1498" i="105"/>
  <c r="AE1498" i="105"/>
  <c r="AD1498" i="105"/>
  <c r="AC1498" i="105"/>
  <c r="AS1497" i="105"/>
  <c r="AR1497" i="105"/>
  <c r="AQ1497" i="105"/>
  <c r="AP1497" i="105"/>
  <c r="AO1497" i="105"/>
  <c r="AN1497" i="105"/>
  <c r="AM1497" i="105"/>
  <c r="AL1497" i="105"/>
  <c r="AK1497" i="105"/>
  <c r="AJ1497" i="105"/>
  <c r="AI1497" i="105"/>
  <c r="AH1497" i="105"/>
  <c r="AF1497" i="105"/>
  <c r="AE1497" i="105"/>
  <c r="AD1497" i="105"/>
  <c r="AC1497" i="105"/>
  <c r="AS1496" i="105"/>
  <c r="AR1496" i="105"/>
  <c r="AQ1496" i="105"/>
  <c r="AP1496" i="105"/>
  <c r="AO1496" i="105"/>
  <c r="AN1496" i="105"/>
  <c r="AM1496" i="105"/>
  <c r="AL1496" i="105"/>
  <c r="AK1496" i="105"/>
  <c r="AJ1496" i="105"/>
  <c r="AI1496" i="105"/>
  <c r="AH1496" i="105"/>
  <c r="AF1496" i="105"/>
  <c r="AE1496" i="105"/>
  <c r="AD1496" i="105"/>
  <c r="AC1496" i="105"/>
  <c r="AS1495" i="105"/>
  <c r="AR1495" i="105"/>
  <c r="AQ1495" i="105"/>
  <c r="AP1495" i="105"/>
  <c r="AO1495" i="105"/>
  <c r="AN1495" i="105"/>
  <c r="AM1495" i="105"/>
  <c r="AL1495" i="105"/>
  <c r="AK1495" i="105"/>
  <c r="AJ1495" i="105"/>
  <c r="AI1495" i="105"/>
  <c r="AH1495" i="105"/>
  <c r="AF1495" i="105"/>
  <c r="AE1495" i="105"/>
  <c r="AD1495" i="105"/>
  <c r="AC1495" i="105"/>
  <c r="AS1494" i="105"/>
  <c r="AR1494" i="105"/>
  <c r="AQ1494" i="105"/>
  <c r="AP1494" i="105"/>
  <c r="AO1494" i="105"/>
  <c r="AN1494" i="105"/>
  <c r="AM1494" i="105"/>
  <c r="AL1494" i="105"/>
  <c r="AK1494" i="105"/>
  <c r="AJ1494" i="105"/>
  <c r="AI1494" i="105"/>
  <c r="AH1494" i="105"/>
  <c r="AF1494" i="105"/>
  <c r="AE1494" i="105"/>
  <c r="AD1494" i="105"/>
  <c r="AC1494" i="105"/>
  <c r="AS1493" i="105"/>
  <c r="AR1493" i="105"/>
  <c r="AQ1493" i="105"/>
  <c r="AP1493" i="105"/>
  <c r="AO1493" i="105"/>
  <c r="AN1493" i="105"/>
  <c r="AM1493" i="105"/>
  <c r="AL1493" i="105"/>
  <c r="AK1493" i="105"/>
  <c r="AJ1493" i="105"/>
  <c r="AI1493" i="105"/>
  <c r="AH1493" i="105"/>
  <c r="AF1493" i="105"/>
  <c r="AE1493" i="105"/>
  <c r="AD1493" i="105"/>
  <c r="AC1493" i="105"/>
  <c r="AS1492" i="105"/>
  <c r="AR1492" i="105"/>
  <c r="AQ1492" i="105"/>
  <c r="AP1492" i="105"/>
  <c r="AO1492" i="105"/>
  <c r="AN1492" i="105"/>
  <c r="AM1492" i="105"/>
  <c r="AL1492" i="105"/>
  <c r="AK1492" i="105"/>
  <c r="AJ1492" i="105"/>
  <c r="AI1492" i="105"/>
  <c r="AH1492" i="105"/>
  <c r="AF1492" i="105"/>
  <c r="AE1492" i="105"/>
  <c r="AD1492" i="105"/>
  <c r="AC1492" i="105"/>
  <c r="AS1491" i="105"/>
  <c r="AR1491" i="105"/>
  <c r="AQ1491" i="105"/>
  <c r="AP1491" i="105"/>
  <c r="AO1491" i="105"/>
  <c r="AN1491" i="105"/>
  <c r="AM1491" i="105"/>
  <c r="AL1491" i="105"/>
  <c r="AK1491" i="105"/>
  <c r="AJ1491" i="105"/>
  <c r="AI1491" i="105"/>
  <c r="AH1491" i="105"/>
  <c r="AF1491" i="105"/>
  <c r="AE1491" i="105"/>
  <c r="AD1491" i="105"/>
  <c r="AC1491" i="105"/>
  <c r="AS1490" i="105"/>
  <c r="AR1490" i="105"/>
  <c r="AQ1490" i="105"/>
  <c r="AP1490" i="105"/>
  <c r="AO1490" i="105"/>
  <c r="AN1490" i="105"/>
  <c r="AM1490" i="105"/>
  <c r="AL1490" i="105"/>
  <c r="AK1490" i="105"/>
  <c r="AJ1490" i="105"/>
  <c r="AI1490" i="105"/>
  <c r="AH1490" i="105"/>
  <c r="AF1490" i="105"/>
  <c r="AE1490" i="105"/>
  <c r="AD1490" i="105"/>
  <c r="AC1490" i="105"/>
  <c r="AS1489" i="105"/>
  <c r="AR1489" i="105"/>
  <c r="AQ1489" i="105"/>
  <c r="AP1489" i="105"/>
  <c r="AO1489" i="105"/>
  <c r="AN1489" i="105"/>
  <c r="AM1489" i="105"/>
  <c r="AL1489" i="105"/>
  <c r="AK1489" i="105"/>
  <c r="AJ1489" i="105"/>
  <c r="AI1489" i="105"/>
  <c r="AH1489" i="105"/>
  <c r="AF1489" i="105"/>
  <c r="AE1489" i="105"/>
  <c r="AD1489" i="105"/>
  <c r="AC1489" i="105"/>
  <c r="AS1488" i="105"/>
  <c r="AR1488" i="105"/>
  <c r="AQ1488" i="105"/>
  <c r="AP1488" i="105"/>
  <c r="AO1488" i="105"/>
  <c r="AN1488" i="105"/>
  <c r="AM1488" i="105"/>
  <c r="AL1488" i="105"/>
  <c r="AK1488" i="105"/>
  <c r="AJ1488" i="105"/>
  <c r="AI1488" i="105"/>
  <c r="AH1488" i="105"/>
  <c r="AF1488" i="105"/>
  <c r="AE1488" i="105"/>
  <c r="AD1488" i="105"/>
  <c r="AC1488" i="105"/>
  <c r="AS1487" i="105"/>
  <c r="AR1487" i="105"/>
  <c r="AQ1487" i="105"/>
  <c r="AP1487" i="105"/>
  <c r="AO1487" i="105"/>
  <c r="AN1487" i="105"/>
  <c r="AM1487" i="105"/>
  <c r="AL1487" i="105"/>
  <c r="AK1487" i="105"/>
  <c r="AJ1487" i="105"/>
  <c r="AI1487" i="105"/>
  <c r="AH1487" i="105"/>
  <c r="AF1487" i="105"/>
  <c r="AE1487" i="105"/>
  <c r="AD1487" i="105"/>
  <c r="AC1487" i="105"/>
  <c r="AS1486" i="105"/>
  <c r="AR1486" i="105"/>
  <c r="AQ1486" i="105"/>
  <c r="AP1486" i="105"/>
  <c r="AO1486" i="105"/>
  <c r="AN1486" i="105"/>
  <c r="AM1486" i="105"/>
  <c r="AL1486" i="105"/>
  <c r="AK1486" i="105"/>
  <c r="AJ1486" i="105"/>
  <c r="AI1486" i="105"/>
  <c r="AH1486" i="105"/>
  <c r="AF1486" i="105"/>
  <c r="AE1486" i="105"/>
  <c r="AD1486" i="105"/>
  <c r="AC1486" i="105"/>
  <c r="AS1485" i="105"/>
  <c r="AR1485" i="105"/>
  <c r="AQ1485" i="105"/>
  <c r="AP1485" i="105"/>
  <c r="AO1485" i="105"/>
  <c r="AN1485" i="105"/>
  <c r="AM1485" i="105"/>
  <c r="AL1485" i="105"/>
  <c r="AK1485" i="105"/>
  <c r="AJ1485" i="105"/>
  <c r="AI1485" i="105"/>
  <c r="AH1485" i="105"/>
  <c r="AF1485" i="105"/>
  <c r="AE1485" i="105"/>
  <c r="AD1485" i="105"/>
  <c r="AC1485" i="105"/>
  <c r="AS1484" i="105"/>
  <c r="AR1484" i="105"/>
  <c r="AQ1484" i="105"/>
  <c r="AP1484" i="105"/>
  <c r="AO1484" i="105"/>
  <c r="AN1484" i="105"/>
  <c r="AM1484" i="105"/>
  <c r="AL1484" i="105"/>
  <c r="AK1484" i="105"/>
  <c r="AJ1484" i="105"/>
  <c r="AI1484" i="105"/>
  <c r="AH1484" i="105"/>
  <c r="AF1484" i="105"/>
  <c r="AE1484" i="105"/>
  <c r="AD1484" i="105"/>
  <c r="AC1484" i="105"/>
  <c r="AS1483" i="105"/>
  <c r="AR1483" i="105"/>
  <c r="AQ1483" i="105"/>
  <c r="AP1483" i="105"/>
  <c r="AO1483" i="105"/>
  <c r="AN1483" i="105"/>
  <c r="AM1483" i="105"/>
  <c r="AL1483" i="105"/>
  <c r="AK1483" i="105"/>
  <c r="AJ1483" i="105"/>
  <c r="AI1483" i="105"/>
  <c r="AH1483" i="105"/>
  <c r="AF1483" i="105"/>
  <c r="AE1483" i="105"/>
  <c r="AD1483" i="105"/>
  <c r="AC1483" i="105"/>
  <c r="AS1482" i="105"/>
  <c r="AR1482" i="105"/>
  <c r="AQ1482" i="105"/>
  <c r="AP1482" i="105"/>
  <c r="AO1482" i="105"/>
  <c r="AN1482" i="105"/>
  <c r="AM1482" i="105"/>
  <c r="AL1482" i="105"/>
  <c r="AK1482" i="105"/>
  <c r="AJ1482" i="105"/>
  <c r="AI1482" i="105"/>
  <c r="AH1482" i="105"/>
  <c r="AF1482" i="105"/>
  <c r="AE1482" i="105"/>
  <c r="AD1482" i="105"/>
  <c r="AC1482" i="105"/>
  <c r="AS1481" i="105"/>
  <c r="AR1481" i="105"/>
  <c r="AQ1481" i="105"/>
  <c r="AP1481" i="105"/>
  <c r="AO1481" i="105"/>
  <c r="AN1481" i="105"/>
  <c r="AM1481" i="105"/>
  <c r="AL1481" i="105"/>
  <c r="AK1481" i="105"/>
  <c r="AJ1481" i="105"/>
  <c r="AI1481" i="105"/>
  <c r="AH1481" i="105"/>
  <c r="AF1481" i="105"/>
  <c r="AE1481" i="105"/>
  <c r="AD1481" i="105"/>
  <c r="AC1481" i="105"/>
  <c r="AS1480" i="105"/>
  <c r="AR1480" i="105"/>
  <c r="AQ1480" i="105"/>
  <c r="AP1480" i="105"/>
  <c r="AO1480" i="105"/>
  <c r="AN1480" i="105"/>
  <c r="AM1480" i="105"/>
  <c r="AL1480" i="105"/>
  <c r="AK1480" i="105"/>
  <c r="AJ1480" i="105"/>
  <c r="AG1480" i="105" s="1"/>
  <c r="AI1480" i="105"/>
  <c r="AH1480" i="105"/>
  <c r="AF1480" i="105"/>
  <c r="AE1480" i="105"/>
  <c r="AD1480" i="105"/>
  <c r="AC1480" i="105"/>
  <c r="AS1479" i="105"/>
  <c r="AR1479" i="105"/>
  <c r="AQ1479" i="105"/>
  <c r="AP1479" i="105"/>
  <c r="AO1479" i="105"/>
  <c r="AN1479" i="105"/>
  <c r="AM1479" i="105"/>
  <c r="AL1479" i="105"/>
  <c r="AK1479" i="105"/>
  <c r="AJ1479" i="105"/>
  <c r="AI1479" i="105"/>
  <c r="AH1479" i="105"/>
  <c r="AF1479" i="105"/>
  <c r="AE1479" i="105"/>
  <c r="AD1479" i="105"/>
  <c r="AC1479" i="105"/>
  <c r="AS1478" i="105"/>
  <c r="AR1478" i="105"/>
  <c r="AQ1478" i="105"/>
  <c r="AP1478" i="105"/>
  <c r="AO1478" i="105"/>
  <c r="AN1478" i="105"/>
  <c r="AM1478" i="105"/>
  <c r="AL1478" i="105"/>
  <c r="AK1478" i="105"/>
  <c r="AJ1478" i="105"/>
  <c r="AI1478" i="105"/>
  <c r="AH1478" i="105"/>
  <c r="AF1478" i="105"/>
  <c r="AE1478" i="105"/>
  <c r="AD1478" i="105"/>
  <c r="AC1478" i="105"/>
  <c r="AS1477" i="105"/>
  <c r="AR1477" i="105"/>
  <c r="AQ1477" i="105"/>
  <c r="AP1477" i="105"/>
  <c r="AO1477" i="105"/>
  <c r="AN1477" i="105"/>
  <c r="AM1477" i="105"/>
  <c r="AL1477" i="105"/>
  <c r="AK1477" i="105"/>
  <c r="AJ1477" i="105"/>
  <c r="AI1477" i="105"/>
  <c r="AH1477" i="105"/>
  <c r="AF1477" i="105"/>
  <c r="AE1477" i="105"/>
  <c r="AD1477" i="105"/>
  <c r="AC1477" i="105"/>
  <c r="AS1476" i="105"/>
  <c r="AR1476" i="105"/>
  <c r="AQ1476" i="105"/>
  <c r="AP1476" i="105"/>
  <c r="AO1476" i="105"/>
  <c r="AN1476" i="105"/>
  <c r="AM1476" i="105"/>
  <c r="AL1476" i="105"/>
  <c r="AK1476" i="105"/>
  <c r="AJ1476" i="105"/>
  <c r="AI1476" i="105"/>
  <c r="AH1476" i="105"/>
  <c r="AF1476" i="105"/>
  <c r="AE1476" i="105"/>
  <c r="AD1476" i="105"/>
  <c r="AC1476" i="105"/>
  <c r="AS1475" i="105"/>
  <c r="AR1475" i="105"/>
  <c r="AQ1475" i="105"/>
  <c r="AP1475" i="105"/>
  <c r="AO1475" i="105"/>
  <c r="AN1475" i="105"/>
  <c r="AM1475" i="105"/>
  <c r="AL1475" i="105"/>
  <c r="AK1475" i="105"/>
  <c r="AJ1475" i="105"/>
  <c r="AI1475" i="105"/>
  <c r="AH1475" i="105"/>
  <c r="AF1475" i="105"/>
  <c r="AE1475" i="105"/>
  <c r="AD1475" i="105"/>
  <c r="AC1475" i="105"/>
  <c r="AS1474" i="105"/>
  <c r="AR1474" i="105"/>
  <c r="AQ1474" i="105"/>
  <c r="AP1474" i="105"/>
  <c r="AO1474" i="105"/>
  <c r="AN1474" i="105"/>
  <c r="AM1474" i="105"/>
  <c r="AL1474" i="105"/>
  <c r="AK1474" i="105"/>
  <c r="AJ1474" i="105"/>
  <c r="AI1474" i="105"/>
  <c r="AH1474" i="105"/>
  <c r="AF1474" i="105"/>
  <c r="AE1474" i="105"/>
  <c r="AD1474" i="105"/>
  <c r="AC1474" i="105"/>
  <c r="AS1473" i="105"/>
  <c r="AR1473" i="105"/>
  <c r="AQ1473" i="105"/>
  <c r="AP1473" i="105"/>
  <c r="AO1473" i="105"/>
  <c r="AN1473" i="105"/>
  <c r="AM1473" i="105"/>
  <c r="AL1473" i="105"/>
  <c r="AK1473" i="105"/>
  <c r="AJ1473" i="105"/>
  <c r="AI1473" i="105"/>
  <c r="AH1473" i="105"/>
  <c r="AF1473" i="105"/>
  <c r="AE1473" i="105"/>
  <c r="AD1473" i="105"/>
  <c r="AC1473" i="105"/>
  <c r="AS1472" i="105"/>
  <c r="AR1472" i="105"/>
  <c r="AQ1472" i="105"/>
  <c r="AP1472" i="105"/>
  <c r="AO1472" i="105"/>
  <c r="AN1472" i="105"/>
  <c r="AM1472" i="105"/>
  <c r="AL1472" i="105"/>
  <c r="AK1472" i="105"/>
  <c r="AJ1472" i="105"/>
  <c r="AI1472" i="105"/>
  <c r="AH1472" i="105"/>
  <c r="AF1472" i="105"/>
  <c r="AE1472" i="105"/>
  <c r="AD1472" i="105"/>
  <c r="AC1472" i="105"/>
  <c r="AS1471" i="105"/>
  <c r="AR1471" i="105"/>
  <c r="AQ1471" i="105"/>
  <c r="AP1471" i="105"/>
  <c r="AO1471" i="105"/>
  <c r="AN1471" i="105"/>
  <c r="AM1471" i="105"/>
  <c r="AL1471" i="105"/>
  <c r="AK1471" i="105"/>
  <c r="AJ1471" i="105"/>
  <c r="AI1471" i="105"/>
  <c r="AH1471" i="105"/>
  <c r="AF1471" i="105"/>
  <c r="AE1471" i="105"/>
  <c r="AD1471" i="105"/>
  <c r="AC1471" i="105"/>
  <c r="AS1470" i="105"/>
  <c r="AR1470" i="105"/>
  <c r="AQ1470" i="105"/>
  <c r="AP1470" i="105"/>
  <c r="AO1470" i="105"/>
  <c r="AN1470" i="105"/>
  <c r="AM1470" i="105"/>
  <c r="AL1470" i="105"/>
  <c r="AK1470" i="105"/>
  <c r="AJ1470" i="105"/>
  <c r="AI1470" i="105"/>
  <c r="AH1470" i="105"/>
  <c r="AF1470" i="105"/>
  <c r="AE1470" i="105"/>
  <c r="AD1470" i="105"/>
  <c r="AC1470" i="105"/>
  <c r="AS1469" i="105"/>
  <c r="AR1469" i="105"/>
  <c r="AQ1469" i="105"/>
  <c r="AP1469" i="105"/>
  <c r="AO1469" i="105"/>
  <c r="AN1469" i="105"/>
  <c r="AM1469" i="105"/>
  <c r="AL1469" i="105"/>
  <c r="AK1469" i="105"/>
  <c r="AJ1469" i="105"/>
  <c r="AI1469" i="105"/>
  <c r="AH1469" i="105"/>
  <c r="AF1469" i="105"/>
  <c r="AE1469" i="105"/>
  <c r="AD1469" i="105"/>
  <c r="AC1469" i="105"/>
  <c r="AS1468" i="105"/>
  <c r="AR1468" i="105"/>
  <c r="AQ1468" i="105"/>
  <c r="AP1468" i="105"/>
  <c r="AO1468" i="105"/>
  <c r="AN1468" i="105"/>
  <c r="AM1468" i="105"/>
  <c r="AL1468" i="105"/>
  <c r="AK1468" i="105"/>
  <c r="AJ1468" i="105"/>
  <c r="AI1468" i="105"/>
  <c r="AH1468" i="105"/>
  <c r="AF1468" i="105"/>
  <c r="AE1468" i="105"/>
  <c r="AD1468" i="105"/>
  <c r="AC1468" i="105"/>
  <c r="AS1467" i="105"/>
  <c r="AR1467" i="105"/>
  <c r="AQ1467" i="105"/>
  <c r="AP1467" i="105"/>
  <c r="AO1467" i="105"/>
  <c r="AN1467" i="105"/>
  <c r="AM1467" i="105"/>
  <c r="AL1467" i="105"/>
  <c r="AK1467" i="105"/>
  <c r="AJ1467" i="105"/>
  <c r="AI1467" i="105"/>
  <c r="AH1467" i="105"/>
  <c r="AF1467" i="105"/>
  <c r="AE1467" i="105"/>
  <c r="AD1467" i="105"/>
  <c r="AC1467" i="105"/>
  <c r="AS1466" i="105"/>
  <c r="AR1466" i="105"/>
  <c r="AQ1466" i="105"/>
  <c r="AP1466" i="105"/>
  <c r="AO1466" i="105"/>
  <c r="AN1466" i="105"/>
  <c r="AM1466" i="105"/>
  <c r="AL1466" i="105"/>
  <c r="AK1466" i="105"/>
  <c r="AJ1466" i="105"/>
  <c r="AI1466" i="105"/>
  <c r="AH1466" i="105"/>
  <c r="AF1466" i="105"/>
  <c r="AE1466" i="105"/>
  <c r="AD1466" i="105"/>
  <c r="AC1466" i="105"/>
  <c r="AS1465" i="105"/>
  <c r="AR1465" i="105"/>
  <c r="AQ1465" i="105"/>
  <c r="AP1465" i="105"/>
  <c r="AO1465" i="105"/>
  <c r="AN1465" i="105"/>
  <c r="AM1465" i="105"/>
  <c r="AL1465" i="105"/>
  <c r="AK1465" i="105"/>
  <c r="AJ1465" i="105"/>
  <c r="AI1465" i="105"/>
  <c r="AH1465" i="105"/>
  <c r="AF1465" i="105"/>
  <c r="AE1465" i="105"/>
  <c r="AD1465" i="105"/>
  <c r="AC1465" i="105"/>
  <c r="AS1464" i="105"/>
  <c r="AR1464" i="105"/>
  <c r="AQ1464" i="105"/>
  <c r="AP1464" i="105"/>
  <c r="AO1464" i="105"/>
  <c r="AN1464" i="105"/>
  <c r="AM1464" i="105"/>
  <c r="AL1464" i="105"/>
  <c r="AK1464" i="105"/>
  <c r="AJ1464" i="105"/>
  <c r="AI1464" i="105"/>
  <c r="AH1464" i="105"/>
  <c r="AF1464" i="105"/>
  <c r="AE1464" i="105"/>
  <c r="AD1464" i="105"/>
  <c r="AC1464" i="105"/>
  <c r="AS1463" i="105"/>
  <c r="AR1463" i="105"/>
  <c r="AQ1463" i="105"/>
  <c r="AP1463" i="105"/>
  <c r="AO1463" i="105"/>
  <c r="AN1463" i="105"/>
  <c r="AM1463" i="105"/>
  <c r="AL1463" i="105"/>
  <c r="AK1463" i="105"/>
  <c r="AJ1463" i="105"/>
  <c r="AI1463" i="105"/>
  <c r="AH1463" i="105"/>
  <c r="AF1463" i="105"/>
  <c r="AE1463" i="105"/>
  <c r="AD1463" i="105"/>
  <c r="AC1463" i="105"/>
  <c r="AS1462" i="105"/>
  <c r="AR1462" i="105"/>
  <c r="AQ1462" i="105"/>
  <c r="AP1462" i="105"/>
  <c r="AO1462" i="105"/>
  <c r="AN1462" i="105"/>
  <c r="AM1462" i="105"/>
  <c r="AL1462" i="105"/>
  <c r="AK1462" i="105"/>
  <c r="AJ1462" i="105"/>
  <c r="AI1462" i="105"/>
  <c r="AH1462" i="105"/>
  <c r="AF1462" i="105"/>
  <c r="AE1462" i="105"/>
  <c r="AD1462" i="105"/>
  <c r="AC1462" i="105"/>
  <c r="AS1461" i="105"/>
  <c r="AR1461" i="105"/>
  <c r="AQ1461" i="105"/>
  <c r="AP1461" i="105"/>
  <c r="AO1461" i="105"/>
  <c r="AN1461" i="105"/>
  <c r="AM1461" i="105"/>
  <c r="AL1461" i="105"/>
  <c r="AK1461" i="105"/>
  <c r="AJ1461" i="105"/>
  <c r="AI1461" i="105"/>
  <c r="AH1461" i="105"/>
  <c r="AF1461" i="105"/>
  <c r="AE1461" i="105"/>
  <c r="AD1461" i="105"/>
  <c r="AC1461" i="105"/>
  <c r="AS1460" i="105"/>
  <c r="AR1460" i="105"/>
  <c r="AQ1460" i="105"/>
  <c r="AP1460" i="105"/>
  <c r="AO1460" i="105"/>
  <c r="AN1460" i="105"/>
  <c r="AM1460" i="105"/>
  <c r="AL1460" i="105"/>
  <c r="AK1460" i="105"/>
  <c r="AJ1460" i="105"/>
  <c r="AI1460" i="105"/>
  <c r="AH1460" i="105"/>
  <c r="AF1460" i="105"/>
  <c r="AE1460" i="105"/>
  <c r="AD1460" i="105"/>
  <c r="AC1460" i="105"/>
  <c r="AS1459" i="105"/>
  <c r="AR1459" i="105"/>
  <c r="AQ1459" i="105"/>
  <c r="AP1459" i="105"/>
  <c r="AO1459" i="105"/>
  <c r="AN1459" i="105"/>
  <c r="AM1459" i="105"/>
  <c r="AL1459" i="105"/>
  <c r="AK1459" i="105"/>
  <c r="AJ1459" i="105"/>
  <c r="AI1459" i="105"/>
  <c r="AH1459" i="105"/>
  <c r="AF1459" i="105"/>
  <c r="AE1459" i="105"/>
  <c r="AD1459" i="105"/>
  <c r="AC1459" i="105"/>
  <c r="AS1458" i="105"/>
  <c r="AR1458" i="105"/>
  <c r="AQ1458" i="105"/>
  <c r="AP1458" i="105"/>
  <c r="AO1458" i="105"/>
  <c r="AN1458" i="105"/>
  <c r="AM1458" i="105"/>
  <c r="AL1458" i="105"/>
  <c r="AK1458" i="105"/>
  <c r="AJ1458" i="105"/>
  <c r="AI1458" i="105"/>
  <c r="AH1458" i="105"/>
  <c r="AF1458" i="105"/>
  <c r="AE1458" i="105"/>
  <c r="AD1458" i="105"/>
  <c r="AC1458" i="105"/>
  <c r="AS1457" i="105"/>
  <c r="AR1457" i="105"/>
  <c r="AQ1457" i="105"/>
  <c r="AP1457" i="105"/>
  <c r="AO1457" i="105"/>
  <c r="AN1457" i="105"/>
  <c r="AM1457" i="105"/>
  <c r="AL1457" i="105"/>
  <c r="AK1457" i="105"/>
  <c r="AJ1457" i="105"/>
  <c r="AI1457" i="105"/>
  <c r="AH1457" i="105"/>
  <c r="AF1457" i="105"/>
  <c r="AE1457" i="105"/>
  <c r="AD1457" i="105"/>
  <c r="AC1457" i="105"/>
  <c r="AS1456" i="105"/>
  <c r="AR1456" i="105"/>
  <c r="AQ1456" i="105"/>
  <c r="AP1456" i="105"/>
  <c r="AO1456" i="105"/>
  <c r="AN1456" i="105"/>
  <c r="AM1456" i="105"/>
  <c r="AL1456" i="105"/>
  <c r="AK1456" i="105"/>
  <c r="AJ1456" i="105"/>
  <c r="AI1456" i="105"/>
  <c r="AH1456" i="105"/>
  <c r="AF1456" i="105"/>
  <c r="AE1456" i="105"/>
  <c r="AD1456" i="105"/>
  <c r="AC1456" i="105"/>
  <c r="AS1455" i="105"/>
  <c r="AR1455" i="105"/>
  <c r="AQ1455" i="105"/>
  <c r="AP1455" i="105"/>
  <c r="AO1455" i="105"/>
  <c r="AN1455" i="105"/>
  <c r="AM1455" i="105"/>
  <c r="AL1455" i="105"/>
  <c r="AK1455" i="105"/>
  <c r="AJ1455" i="105"/>
  <c r="AI1455" i="105"/>
  <c r="AH1455" i="105"/>
  <c r="AF1455" i="105"/>
  <c r="AE1455" i="105"/>
  <c r="AD1455" i="105"/>
  <c r="AC1455" i="105"/>
  <c r="AS1454" i="105"/>
  <c r="AR1454" i="105"/>
  <c r="AQ1454" i="105"/>
  <c r="AP1454" i="105"/>
  <c r="AO1454" i="105"/>
  <c r="AN1454" i="105"/>
  <c r="AM1454" i="105"/>
  <c r="AL1454" i="105"/>
  <c r="AK1454" i="105"/>
  <c r="AJ1454" i="105"/>
  <c r="AI1454" i="105"/>
  <c r="AH1454" i="105"/>
  <c r="AF1454" i="105"/>
  <c r="AE1454" i="105"/>
  <c r="AD1454" i="105"/>
  <c r="AC1454" i="105"/>
  <c r="AS1453" i="105"/>
  <c r="AR1453" i="105"/>
  <c r="AQ1453" i="105"/>
  <c r="AP1453" i="105"/>
  <c r="AO1453" i="105"/>
  <c r="AN1453" i="105"/>
  <c r="AM1453" i="105"/>
  <c r="AL1453" i="105"/>
  <c r="AK1453" i="105"/>
  <c r="AJ1453" i="105"/>
  <c r="AI1453" i="105"/>
  <c r="AH1453" i="105"/>
  <c r="AF1453" i="105"/>
  <c r="AE1453" i="105"/>
  <c r="AD1453" i="105"/>
  <c r="AC1453" i="105"/>
  <c r="AS1452" i="105"/>
  <c r="AR1452" i="105"/>
  <c r="AQ1452" i="105"/>
  <c r="AP1452" i="105"/>
  <c r="AO1452" i="105"/>
  <c r="AN1452" i="105"/>
  <c r="AM1452" i="105"/>
  <c r="AL1452" i="105"/>
  <c r="AK1452" i="105"/>
  <c r="AJ1452" i="105"/>
  <c r="AI1452" i="105"/>
  <c r="AH1452" i="105"/>
  <c r="AF1452" i="105"/>
  <c r="AE1452" i="105"/>
  <c r="AD1452" i="105"/>
  <c r="AC1452" i="105"/>
  <c r="AS1451" i="105"/>
  <c r="AR1451" i="105"/>
  <c r="AQ1451" i="105"/>
  <c r="AP1451" i="105"/>
  <c r="AO1451" i="105"/>
  <c r="AN1451" i="105"/>
  <c r="AM1451" i="105"/>
  <c r="AL1451" i="105"/>
  <c r="AK1451" i="105"/>
  <c r="AJ1451" i="105"/>
  <c r="AI1451" i="105"/>
  <c r="AH1451" i="105"/>
  <c r="AF1451" i="105"/>
  <c r="AE1451" i="105"/>
  <c r="AD1451" i="105"/>
  <c r="AC1451" i="105"/>
  <c r="AS1450" i="105"/>
  <c r="AR1450" i="105"/>
  <c r="AQ1450" i="105"/>
  <c r="AP1450" i="105"/>
  <c r="AO1450" i="105"/>
  <c r="AN1450" i="105"/>
  <c r="AM1450" i="105"/>
  <c r="AL1450" i="105"/>
  <c r="AK1450" i="105"/>
  <c r="AJ1450" i="105"/>
  <c r="AI1450" i="105"/>
  <c r="AH1450" i="105"/>
  <c r="AF1450" i="105"/>
  <c r="AE1450" i="105"/>
  <c r="AD1450" i="105"/>
  <c r="AC1450" i="105"/>
  <c r="AS1449" i="105"/>
  <c r="AR1449" i="105"/>
  <c r="AQ1449" i="105"/>
  <c r="AP1449" i="105"/>
  <c r="AO1449" i="105"/>
  <c r="AN1449" i="105"/>
  <c r="AM1449" i="105"/>
  <c r="AL1449" i="105"/>
  <c r="AK1449" i="105"/>
  <c r="AJ1449" i="105"/>
  <c r="AG1449" i="105" s="1"/>
  <c r="AI1449" i="105"/>
  <c r="AH1449" i="105"/>
  <c r="AF1449" i="105"/>
  <c r="AE1449" i="105"/>
  <c r="AD1449" i="105"/>
  <c r="AC1449" i="105"/>
  <c r="AS1448" i="105"/>
  <c r="AR1448" i="105"/>
  <c r="AQ1448" i="105"/>
  <c r="AP1448" i="105"/>
  <c r="AO1448" i="105"/>
  <c r="AN1448" i="105"/>
  <c r="AM1448" i="105"/>
  <c r="AL1448" i="105"/>
  <c r="AK1448" i="105"/>
  <c r="AJ1448" i="105"/>
  <c r="AI1448" i="105"/>
  <c r="AH1448" i="105"/>
  <c r="AF1448" i="105"/>
  <c r="AE1448" i="105"/>
  <c r="AD1448" i="105"/>
  <c r="AC1448" i="105"/>
  <c r="AS1447" i="105"/>
  <c r="AR1447" i="105"/>
  <c r="AQ1447" i="105"/>
  <c r="AP1447" i="105"/>
  <c r="AO1447" i="105"/>
  <c r="AN1447" i="105"/>
  <c r="AM1447" i="105"/>
  <c r="AL1447" i="105"/>
  <c r="AK1447" i="105"/>
  <c r="AJ1447" i="105"/>
  <c r="AI1447" i="105"/>
  <c r="AH1447" i="105"/>
  <c r="AF1447" i="105"/>
  <c r="AE1447" i="105"/>
  <c r="AD1447" i="105"/>
  <c r="AC1447" i="105"/>
  <c r="AS1446" i="105"/>
  <c r="AR1446" i="105"/>
  <c r="AQ1446" i="105"/>
  <c r="AP1446" i="105"/>
  <c r="AO1446" i="105"/>
  <c r="AN1446" i="105"/>
  <c r="AM1446" i="105"/>
  <c r="AL1446" i="105"/>
  <c r="AK1446" i="105"/>
  <c r="AJ1446" i="105"/>
  <c r="AI1446" i="105"/>
  <c r="AH1446" i="105"/>
  <c r="AF1446" i="105"/>
  <c r="AE1446" i="105"/>
  <c r="AD1446" i="105"/>
  <c r="AC1446" i="105"/>
  <c r="AS1445" i="105"/>
  <c r="AR1445" i="105"/>
  <c r="AQ1445" i="105"/>
  <c r="AP1445" i="105"/>
  <c r="AO1445" i="105"/>
  <c r="AN1445" i="105"/>
  <c r="AM1445" i="105"/>
  <c r="AL1445" i="105"/>
  <c r="AK1445" i="105"/>
  <c r="AJ1445" i="105"/>
  <c r="AI1445" i="105"/>
  <c r="AH1445" i="105"/>
  <c r="AF1445" i="105"/>
  <c r="AE1445" i="105"/>
  <c r="AD1445" i="105"/>
  <c r="AC1445" i="105"/>
  <c r="AS1444" i="105"/>
  <c r="AR1444" i="105"/>
  <c r="AQ1444" i="105"/>
  <c r="AP1444" i="105"/>
  <c r="AO1444" i="105"/>
  <c r="AN1444" i="105"/>
  <c r="AM1444" i="105"/>
  <c r="AL1444" i="105"/>
  <c r="AK1444" i="105"/>
  <c r="AJ1444" i="105"/>
  <c r="AI1444" i="105"/>
  <c r="AH1444" i="105"/>
  <c r="AF1444" i="105"/>
  <c r="AE1444" i="105"/>
  <c r="AD1444" i="105"/>
  <c r="AC1444" i="105"/>
  <c r="AS1443" i="105"/>
  <c r="AR1443" i="105"/>
  <c r="AQ1443" i="105"/>
  <c r="AP1443" i="105"/>
  <c r="AO1443" i="105"/>
  <c r="AN1443" i="105"/>
  <c r="AM1443" i="105"/>
  <c r="AL1443" i="105"/>
  <c r="AK1443" i="105"/>
  <c r="AJ1443" i="105"/>
  <c r="AI1443" i="105"/>
  <c r="AH1443" i="105"/>
  <c r="AF1443" i="105"/>
  <c r="AE1443" i="105"/>
  <c r="AD1443" i="105"/>
  <c r="AC1443" i="105"/>
  <c r="AS1442" i="105"/>
  <c r="AR1442" i="105"/>
  <c r="AQ1442" i="105"/>
  <c r="AP1442" i="105"/>
  <c r="AO1442" i="105"/>
  <c r="AN1442" i="105"/>
  <c r="AM1442" i="105"/>
  <c r="AL1442" i="105"/>
  <c r="AK1442" i="105"/>
  <c r="AJ1442" i="105"/>
  <c r="AI1442" i="105"/>
  <c r="AH1442" i="105"/>
  <c r="AF1442" i="105"/>
  <c r="AE1442" i="105"/>
  <c r="AD1442" i="105"/>
  <c r="AC1442" i="105"/>
  <c r="AS1441" i="105"/>
  <c r="AR1441" i="105"/>
  <c r="AQ1441" i="105"/>
  <c r="AP1441" i="105"/>
  <c r="AO1441" i="105"/>
  <c r="AN1441" i="105"/>
  <c r="AM1441" i="105"/>
  <c r="AL1441" i="105"/>
  <c r="AK1441" i="105"/>
  <c r="AJ1441" i="105"/>
  <c r="AI1441" i="105"/>
  <c r="AH1441" i="105"/>
  <c r="AF1441" i="105"/>
  <c r="AE1441" i="105"/>
  <c r="AD1441" i="105"/>
  <c r="AC1441" i="105"/>
  <c r="AS1440" i="105"/>
  <c r="AR1440" i="105"/>
  <c r="AQ1440" i="105"/>
  <c r="AP1440" i="105"/>
  <c r="AO1440" i="105"/>
  <c r="AN1440" i="105"/>
  <c r="AM1440" i="105"/>
  <c r="AL1440" i="105"/>
  <c r="AK1440" i="105"/>
  <c r="AJ1440" i="105"/>
  <c r="AI1440" i="105"/>
  <c r="AH1440" i="105"/>
  <c r="AF1440" i="105"/>
  <c r="AE1440" i="105"/>
  <c r="AD1440" i="105"/>
  <c r="AC1440" i="105"/>
  <c r="AS1439" i="105"/>
  <c r="AR1439" i="105"/>
  <c r="AQ1439" i="105"/>
  <c r="AP1439" i="105"/>
  <c r="AO1439" i="105"/>
  <c r="AN1439" i="105"/>
  <c r="AM1439" i="105"/>
  <c r="AL1439" i="105"/>
  <c r="AK1439" i="105"/>
  <c r="AJ1439" i="105"/>
  <c r="AI1439" i="105"/>
  <c r="AH1439" i="105"/>
  <c r="AF1439" i="105"/>
  <c r="AE1439" i="105"/>
  <c r="AD1439" i="105"/>
  <c r="AC1439" i="105"/>
  <c r="AS1438" i="105"/>
  <c r="AR1438" i="105"/>
  <c r="AQ1438" i="105"/>
  <c r="AP1438" i="105"/>
  <c r="AO1438" i="105"/>
  <c r="AN1438" i="105"/>
  <c r="AM1438" i="105"/>
  <c r="AL1438" i="105"/>
  <c r="AK1438" i="105"/>
  <c r="AJ1438" i="105"/>
  <c r="AI1438" i="105"/>
  <c r="AH1438" i="105"/>
  <c r="AF1438" i="105"/>
  <c r="AE1438" i="105"/>
  <c r="AD1438" i="105"/>
  <c r="AC1438" i="105"/>
  <c r="AS1437" i="105"/>
  <c r="AR1437" i="105"/>
  <c r="AQ1437" i="105"/>
  <c r="AP1437" i="105"/>
  <c r="AO1437" i="105"/>
  <c r="AN1437" i="105"/>
  <c r="AM1437" i="105"/>
  <c r="AL1437" i="105"/>
  <c r="AK1437" i="105"/>
  <c r="AJ1437" i="105"/>
  <c r="AI1437" i="105"/>
  <c r="AH1437" i="105"/>
  <c r="AF1437" i="105"/>
  <c r="AE1437" i="105"/>
  <c r="AD1437" i="105"/>
  <c r="AC1437" i="105"/>
  <c r="AS1436" i="105"/>
  <c r="AR1436" i="105"/>
  <c r="AQ1436" i="105"/>
  <c r="AP1436" i="105"/>
  <c r="AO1436" i="105"/>
  <c r="AN1436" i="105"/>
  <c r="AM1436" i="105"/>
  <c r="AL1436" i="105"/>
  <c r="AK1436" i="105"/>
  <c r="AJ1436" i="105"/>
  <c r="AI1436" i="105"/>
  <c r="AH1436" i="105"/>
  <c r="AF1436" i="105"/>
  <c r="AE1436" i="105"/>
  <c r="AD1436" i="105"/>
  <c r="AC1436" i="105"/>
  <c r="AS1435" i="105"/>
  <c r="AR1435" i="105"/>
  <c r="AQ1435" i="105"/>
  <c r="AP1435" i="105"/>
  <c r="AO1435" i="105"/>
  <c r="AN1435" i="105"/>
  <c r="AM1435" i="105"/>
  <c r="AL1435" i="105"/>
  <c r="AK1435" i="105"/>
  <c r="AJ1435" i="105"/>
  <c r="AI1435" i="105"/>
  <c r="AH1435" i="105"/>
  <c r="AF1435" i="105"/>
  <c r="AE1435" i="105"/>
  <c r="AD1435" i="105"/>
  <c r="AC1435" i="105"/>
  <c r="AS1434" i="105"/>
  <c r="AR1434" i="105"/>
  <c r="AQ1434" i="105"/>
  <c r="AP1434" i="105"/>
  <c r="AO1434" i="105"/>
  <c r="AN1434" i="105"/>
  <c r="AM1434" i="105"/>
  <c r="AL1434" i="105"/>
  <c r="AK1434" i="105"/>
  <c r="AJ1434" i="105"/>
  <c r="AI1434" i="105"/>
  <c r="AH1434" i="105"/>
  <c r="AF1434" i="105"/>
  <c r="AE1434" i="105"/>
  <c r="AD1434" i="105"/>
  <c r="AC1434" i="105"/>
  <c r="AS1433" i="105"/>
  <c r="AR1433" i="105"/>
  <c r="AQ1433" i="105"/>
  <c r="AP1433" i="105"/>
  <c r="AO1433" i="105"/>
  <c r="AN1433" i="105"/>
  <c r="AM1433" i="105"/>
  <c r="AL1433" i="105"/>
  <c r="AK1433" i="105"/>
  <c r="AJ1433" i="105"/>
  <c r="AG1433" i="105" s="1"/>
  <c r="AI1433" i="105"/>
  <c r="AH1433" i="105"/>
  <c r="AF1433" i="105"/>
  <c r="AE1433" i="105"/>
  <c r="AD1433" i="105"/>
  <c r="AC1433" i="105"/>
  <c r="AS1432" i="105"/>
  <c r="AR1432" i="105"/>
  <c r="AQ1432" i="105"/>
  <c r="AP1432" i="105"/>
  <c r="AO1432" i="105"/>
  <c r="AN1432" i="105"/>
  <c r="AM1432" i="105"/>
  <c r="AL1432" i="105"/>
  <c r="AK1432" i="105"/>
  <c r="AJ1432" i="105"/>
  <c r="AI1432" i="105"/>
  <c r="AH1432" i="105"/>
  <c r="AF1432" i="105"/>
  <c r="AE1432" i="105"/>
  <c r="AD1432" i="105"/>
  <c r="AC1432" i="105"/>
  <c r="AS1431" i="105"/>
  <c r="AR1431" i="105"/>
  <c r="AQ1431" i="105"/>
  <c r="AP1431" i="105"/>
  <c r="AO1431" i="105"/>
  <c r="AN1431" i="105"/>
  <c r="AM1431" i="105"/>
  <c r="AL1431" i="105"/>
  <c r="AK1431" i="105"/>
  <c r="AJ1431" i="105"/>
  <c r="AI1431" i="105"/>
  <c r="AH1431" i="105"/>
  <c r="AF1431" i="105"/>
  <c r="AE1431" i="105"/>
  <c r="AD1431" i="105"/>
  <c r="AC1431" i="105"/>
  <c r="AS1430" i="105"/>
  <c r="AR1430" i="105"/>
  <c r="AQ1430" i="105"/>
  <c r="AP1430" i="105"/>
  <c r="AO1430" i="105"/>
  <c r="AN1430" i="105"/>
  <c r="AM1430" i="105"/>
  <c r="AL1430" i="105"/>
  <c r="AK1430" i="105"/>
  <c r="AJ1430" i="105"/>
  <c r="AI1430" i="105"/>
  <c r="AH1430" i="105"/>
  <c r="AF1430" i="105"/>
  <c r="AE1430" i="105"/>
  <c r="AD1430" i="105"/>
  <c r="AC1430" i="105"/>
  <c r="AS1429" i="105"/>
  <c r="AR1429" i="105"/>
  <c r="AQ1429" i="105"/>
  <c r="AP1429" i="105"/>
  <c r="AO1429" i="105"/>
  <c r="AN1429" i="105"/>
  <c r="AM1429" i="105"/>
  <c r="AL1429" i="105"/>
  <c r="AK1429" i="105"/>
  <c r="AJ1429" i="105"/>
  <c r="AI1429" i="105"/>
  <c r="AH1429" i="105"/>
  <c r="AF1429" i="105"/>
  <c r="AE1429" i="105"/>
  <c r="AD1429" i="105"/>
  <c r="AC1429" i="105"/>
  <c r="AS1428" i="105"/>
  <c r="AR1428" i="105"/>
  <c r="AQ1428" i="105"/>
  <c r="AP1428" i="105"/>
  <c r="AO1428" i="105"/>
  <c r="AN1428" i="105"/>
  <c r="AM1428" i="105"/>
  <c r="AL1428" i="105"/>
  <c r="AK1428" i="105"/>
  <c r="AJ1428" i="105"/>
  <c r="AI1428" i="105"/>
  <c r="AH1428" i="105"/>
  <c r="AF1428" i="105"/>
  <c r="AE1428" i="105"/>
  <c r="AD1428" i="105"/>
  <c r="AC1428" i="105"/>
  <c r="AS1427" i="105"/>
  <c r="AR1427" i="105"/>
  <c r="AQ1427" i="105"/>
  <c r="AP1427" i="105"/>
  <c r="AO1427" i="105"/>
  <c r="AN1427" i="105"/>
  <c r="AM1427" i="105"/>
  <c r="AL1427" i="105"/>
  <c r="AK1427" i="105"/>
  <c r="AJ1427" i="105"/>
  <c r="AI1427" i="105"/>
  <c r="AH1427" i="105"/>
  <c r="AF1427" i="105"/>
  <c r="AE1427" i="105"/>
  <c r="AD1427" i="105"/>
  <c r="AC1427" i="105"/>
  <c r="AS1426" i="105"/>
  <c r="AR1426" i="105"/>
  <c r="AQ1426" i="105"/>
  <c r="AP1426" i="105"/>
  <c r="AO1426" i="105"/>
  <c r="AN1426" i="105"/>
  <c r="AM1426" i="105"/>
  <c r="AL1426" i="105"/>
  <c r="AK1426" i="105"/>
  <c r="AJ1426" i="105"/>
  <c r="AI1426" i="105"/>
  <c r="AH1426" i="105"/>
  <c r="AF1426" i="105"/>
  <c r="AE1426" i="105"/>
  <c r="AD1426" i="105"/>
  <c r="AC1426" i="105"/>
  <c r="AS1425" i="105"/>
  <c r="AR1425" i="105"/>
  <c r="AQ1425" i="105"/>
  <c r="AP1425" i="105"/>
  <c r="AO1425" i="105"/>
  <c r="AN1425" i="105"/>
  <c r="AM1425" i="105"/>
  <c r="AL1425" i="105"/>
  <c r="AK1425" i="105"/>
  <c r="AJ1425" i="105"/>
  <c r="AI1425" i="105"/>
  <c r="AH1425" i="105"/>
  <c r="AF1425" i="105"/>
  <c r="AE1425" i="105"/>
  <c r="AD1425" i="105"/>
  <c r="AC1425" i="105"/>
  <c r="AS1424" i="105"/>
  <c r="AR1424" i="105"/>
  <c r="AQ1424" i="105"/>
  <c r="AP1424" i="105"/>
  <c r="AO1424" i="105"/>
  <c r="AN1424" i="105"/>
  <c r="AM1424" i="105"/>
  <c r="AL1424" i="105"/>
  <c r="AK1424" i="105"/>
  <c r="AJ1424" i="105"/>
  <c r="AI1424" i="105"/>
  <c r="AH1424" i="105"/>
  <c r="AF1424" i="105"/>
  <c r="AE1424" i="105"/>
  <c r="AD1424" i="105"/>
  <c r="AC1424" i="105"/>
  <c r="AS1423" i="105"/>
  <c r="AR1423" i="105"/>
  <c r="AQ1423" i="105"/>
  <c r="AP1423" i="105"/>
  <c r="AO1423" i="105"/>
  <c r="AN1423" i="105"/>
  <c r="AM1423" i="105"/>
  <c r="AL1423" i="105"/>
  <c r="AK1423" i="105"/>
  <c r="AJ1423" i="105"/>
  <c r="AI1423" i="105"/>
  <c r="AH1423" i="105"/>
  <c r="AF1423" i="105"/>
  <c r="AE1423" i="105"/>
  <c r="AD1423" i="105"/>
  <c r="AC1423" i="105"/>
  <c r="AS1422" i="105"/>
  <c r="AR1422" i="105"/>
  <c r="AQ1422" i="105"/>
  <c r="AP1422" i="105"/>
  <c r="AO1422" i="105"/>
  <c r="AN1422" i="105"/>
  <c r="AM1422" i="105"/>
  <c r="AL1422" i="105"/>
  <c r="AK1422" i="105"/>
  <c r="AJ1422" i="105"/>
  <c r="AI1422" i="105"/>
  <c r="AH1422" i="105"/>
  <c r="AF1422" i="105"/>
  <c r="AE1422" i="105"/>
  <c r="AD1422" i="105"/>
  <c r="AC1422" i="105"/>
  <c r="AS1421" i="105"/>
  <c r="AR1421" i="105"/>
  <c r="AQ1421" i="105"/>
  <c r="AP1421" i="105"/>
  <c r="AO1421" i="105"/>
  <c r="AN1421" i="105"/>
  <c r="AM1421" i="105"/>
  <c r="AL1421" i="105"/>
  <c r="AK1421" i="105"/>
  <c r="AJ1421" i="105"/>
  <c r="AI1421" i="105"/>
  <c r="AH1421" i="105"/>
  <c r="AF1421" i="105"/>
  <c r="AE1421" i="105"/>
  <c r="AD1421" i="105"/>
  <c r="AC1421" i="105"/>
  <c r="AS1420" i="105"/>
  <c r="AR1420" i="105"/>
  <c r="AQ1420" i="105"/>
  <c r="AP1420" i="105"/>
  <c r="AO1420" i="105"/>
  <c r="AN1420" i="105"/>
  <c r="AM1420" i="105"/>
  <c r="AL1420" i="105"/>
  <c r="AK1420" i="105"/>
  <c r="AJ1420" i="105"/>
  <c r="AI1420" i="105"/>
  <c r="AH1420" i="105"/>
  <c r="AF1420" i="105"/>
  <c r="AE1420" i="105"/>
  <c r="AD1420" i="105"/>
  <c r="AC1420" i="105"/>
  <c r="AS1419" i="105"/>
  <c r="AR1419" i="105"/>
  <c r="AQ1419" i="105"/>
  <c r="AP1419" i="105"/>
  <c r="AO1419" i="105"/>
  <c r="AN1419" i="105"/>
  <c r="AM1419" i="105"/>
  <c r="AL1419" i="105"/>
  <c r="AK1419" i="105"/>
  <c r="AJ1419" i="105"/>
  <c r="AI1419" i="105"/>
  <c r="AH1419" i="105"/>
  <c r="AF1419" i="105"/>
  <c r="AE1419" i="105"/>
  <c r="AD1419" i="105"/>
  <c r="AC1419" i="105"/>
  <c r="AS1418" i="105"/>
  <c r="AR1418" i="105"/>
  <c r="AQ1418" i="105"/>
  <c r="AP1418" i="105"/>
  <c r="AO1418" i="105"/>
  <c r="AN1418" i="105"/>
  <c r="AM1418" i="105"/>
  <c r="AL1418" i="105"/>
  <c r="AK1418" i="105"/>
  <c r="AJ1418" i="105"/>
  <c r="AI1418" i="105"/>
  <c r="AH1418" i="105"/>
  <c r="AF1418" i="105"/>
  <c r="AE1418" i="105"/>
  <c r="AD1418" i="105"/>
  <c r="AC1418" i="105"/>
  <c r="AS1417" i="105"/>
  <c r="AR1417" i="105"/>
  <c r="AQ1417" i="105"/>
  <c r="AP1417" i="105"/>
  <c r="AO1417" i="105"/>
  <c r="AN1417" i="105"/>
  <c r="AM1417" i="105"/>
  <c r="AL1417" i="105"/>
  <c r="AK1417" i="105"/>
  <c r="AJ1417" i="105"/>
  <c r="AI1417" i="105"/>
  <c r="AH1417" i="105"/>
  <c r="AF1417" i="105"/>
  <c r="AE1417" i="105"/>
  <c r="AD1417" i="105"/>
  <c r="AC1417" i="105"/>
  <c r="AS1416" i="105"/>
  <c r="AR1416" i="105"/>
  <c r="AQ1416" i="105"/>
  <c r="AP1416" i="105"/>
  <c r="AO1416" i="105"/>
  <c r="AN1416" i="105"/>
  <c r="AM1416" i="105"/>
  <c r="AL1416" i="105"/>
  <c r="AK1416" i="105"/>
  <c r="AJ1416" i="105"/>
  <c r="AI1416" i="105"/>
  <c r="AH1416" i="105"/>
  <c r="AF1416" i="105"/>
  <c r="AE1416" i="105"/>
  <c r="AD1416" i="105"/>
  <c r="AC1416" i="105"/>
  <c r="AS1415" i="105"/>
  <c r="AR1415" i="105"/>
  <c r="AQ1415" i="105"/>
  <c r="AP1415" i="105"/>
  <c r="AO1415" i="105"/>
  <c r="AN1415" i="105"/>
  <c r="AM1415" i="105"/>
  <c r="AL1415" i="105"/>
  <c r="AK1415" i="105"/>
  <c r="AJ1415" i="105"/>
  <c r="AI1415" i="105"/>
  <c r="AH1415" i="105"/>
  <c r="AF1415" i="105"/>
  <c r="AE1415" i="105"/>
  <c r="AD1415" i="105"/>
  <c r="AC1415" i="105"/>
  <c r="AS1414" i="105"/>
  <c r="AR1414" i="105"/>
  <c r="AQ1414" i="105"/>
  <c r="AP1414" i="105"/>
  <c r="AO1414" i="105"/>
  <c r="AN1414" i="105"/>
  <c r="AM1414" i="105"/>
  <c r="AL1414" i="105"/>
  <c r="AK1414" i="105"/>
  <c r="AJ1414" i="105"/>
  <c r="AI1414" i="105"/>
  <c r="AH1414" i="105"/>
  <c r="AF1414" i="105"/>
  <c r="AE1414" i="105"/>
  <c r="AD1414" i="105"/>
  <c r="AC1414" i="105"/>
  <c r="AS1413" i="105"/>
  <c r="AR1413" i="105"/>
  <c r="AQ1413" i="105"/>
  <c r="AP1413" i="105"/>
  <c r="AO1413" i="105"/>
  <c r="AN1413" i="105"/>
  <c r="AM1413" i="105"/>
  <c r="AL1413" i="105"/>
  <c r="AK1413" i="105"/>
  <c r="AJ1413" i="105"/>
  <c r="AI1413" i="105"/>
  <c r="AH1413" i="105"/>
  <c r="AF1413" i="105"/>
  <c r="AE1413" i="105"/>
  <c r="AD1413" i="105"/>
  <c r="AC1413" i="105"/>
  <c r="AS1412" i="105"/>
  <c r="AR1412" i="105"/>
  <c r="AQ1412" i="105"/>
  <c r="AP1412" i="105"/>
  <c r="AO1412" i="105"/>
  <c r="AN1412" i="105"/>
  <c r="AM1412" i="105"/>
  <c r="AL1412" i="105"/>
  <c r="AK1412" i="105"/>
  <c r="AJ1412" i="105"/>
  <c r="AI1412" i="105"/>
  <c r="AH1412" i="105"/>
  <c r="AF1412" i="105"/>
  <c r="AE1412" i="105"/>
  <c r="AD1412" i="105"/>
  <c r="AC1412" i="105"/>
  <c r="AS1411" i="105"/>
  <c r="AR1411" i="105"/>
  <c r="AQ1411" i="105"/>
  <c r="AP1411" i="105"/>
  <c r="AO1411" i="105"/>
  <c r="AN1411" i="105"/>
  <c r="AM1411" i="105"/>
  <c r="AL1411" i="105"/>
  <c r="AK1411" i="105"/>
  <c r="AJ1411" i="105"/>
  <c r="AI1411" i="105"/>
  <c r="AH1411" i="105"/>
  <c r="AF1411" i="105"/>
  <c r="AE1411" i="105"/>
  <c r="AD1411" i="105"/>
  <c r="AC1411" i="105"/>
  <c r="AS1410" i="105"/>
  <c r="AR1410" i="105"/>
  <c r="AQ1410" i="105"/>
  <c r="AP1410" i="105"/>
  <c r="AO1410" i="105"/>
  <c r="AN1410" i="105"/>
  <c r="AM1410" i="105"/>
  <c r="AL1410" i="105"/>
  <c r="AK1410" i="105"/>
  <c r="AJ1410" i="105"/>
  <c r="AI1410" i="105"/>
  <c r="AH1410" i="105"/>
  <c r="AF1410" i="105"/>
  <c r="AE1410" i="105"/>
  <c r="AD1410" i="105"/>
  <c r="AC1410" i="105"/>
  <c r="AS1409" i="105"/>
  <c r="AR1409" i="105"/>
  <c r="AQ1409" i="105"/>
  <c r="AP1409" i="105"/>
  <c r="AO1409" i="105"/>
  <c r="AN1409" i="105"/>
  <c r="AM1409" i="105"/>
  <c r="AL1409" i="105"/>
  <c r="AK1409" i="105"/>
  <c r="AJ1409" i="105"/>
  <c r="AI1409" i="105"/>
  <c r="AH1409" i="105"/>
  <c r="AF1409" i="105"/>
  <c r="AE1409" i="105"/>
  <c r="AD1409" i="105"/>
  <c r="AC1409" i="105"/>
  <c r="AS1408" i="105"/>
  <c r="AR1408" i="105"/>
  <c r="AQ1408" i="105"/>
  <c r="AP1408" i="105"/>
  <c r="AO1408" i="105"/>
  <c r="AN1408" i="105"/>
  <c r="AM1408" i="105"/>
  <c r="AL1408" i="105"/>
  <c r="AK1408" i="105"/>
  <c r="AJ1408" i="105"/>
  <c r="AI1408" i="105"/>
  <c r="AH1408" i="105"/>
  <c r="AF1408" i="105"/>
  <c r="AE1408" i="105"/>
  <c r="AD1408" i="105"/>
  <c r="AC1408" i="105"/>
  <c r="AS1407" i="105"/>
  <c r="AR1407" i="105"/>
  <c r="AQ1407" i="105"/>
  <c r="AP1407" i="105"/>
  <c r="AO1407" i="105"/>
  <c r="AN1407" i="105"/>
  <c r="AM1407" i="105"/>
  <c r="AL1407" i="105"/>
  <c r="AK1407" i="105"/>
  <c r="AJ1407" i="105"/>
  <c r="AI1407" i="105"/>
  <c r="AH1407" i="105"/>
  <c r="AF1407" i="105"/>
  <c r="AE1407" i="105"/>
  <c r="AD1407" i="105"/>
  <c r="AC1407" i="105"/>
  <c r="AS1406" i="105"/>
  <c r="AR1406" i="105"/>
  <c r="AQ1406" i="105"/>
  <c r="AP1406" i="105"/>
  <c r="AO1406" i="105"/>
  <c r="AN1406" i="105"/>
  <c r="AM1406" i="105"/>
  <c r="AL1406" i="105"/>
  <c r="AK1406" i="105"/>
  <c r="AJ1406" i="105"/>
  <c r="AI1406" i="105"/>
  <c r="AH1406" i="105"/>
  <c r="AF1406" i="105"/>
  <c r="AE1406" i="105"/>
  <c r="AD1406" i="105"/>
  <c r="AC1406" i="105"/>
  <c r="AS1405" i="105"/>
  <c r="AR1405" i="105"/>
  <c r="AQ1405" i="105"/>
  <c r="AP1405" i="105"/>
  <c r="AO1405" i="105"/>
  <c r="AN1405" i="105"/>
  <c r="AM1405" i="105"/>
  <c r="AL1405" i="105"/>
  <c r="AK1405" i="105"/>
  <c r="AJ1405" i="105"/>
  <c r="AI1405" i="105"/>
  <c r="AH1405" i="105"/>
  <c r="AF1405" i="105"/>
  <c r="AE1405" i="105"/>
  <c r="AD1405" i="105"/>
  <c r="AC1405" i="105"/>
  <c r="AS1404" i="105"/>
  <c r="AR1404" i="105"/>
  <c r="AQ1404" i="105"/>
  <c r="AP1404" i="105"/>
  <c r="AO1404" i="105"/>
  <c r="AN1404" i="105"/>
  <c r="AM1404" i="105"/>
  <c r="AL1404" i="105"/>
  <c r="AK1404" i="105"/>
  <c r="AJ1404" i="105"/>
  <c r="AI1404" i="105"/>
  <c r="AH1404" i="105"/>
  <c r="AF1404" i="105"/>
  <c r="AE1404" i="105"/>
  <c r="AD1404" i="105"/>
  <c r="AC1404" i="105"/>
  <c r="AS1403" i="105"/>
  <c r="AR1403" i="105"/>
  <c r="AQ1403" i="105"/>
  <c r="AP1403" i="105"/>
  <c r="AO1403" i="105"/>
  <c r="AN1403" i="105"/>
  <c r="AM1403" i="105"/>
  <c r="AL1403" i="105"/>
  <c r="AK1403" i="105"/>
  <c r="AJ1403" i="105"/>
  <c r="AI1403" i="105"/>
  <c r="AH1403" i="105"/>
  <c r="AF1403" i="105"/>
  <c r="AE1403" i="105"/>
  <c r="AD1403" i="105"/>
  <c r="AC1403" i="105"/>
  <c r="AS1402" i="105"/>
  <c r="AR1402" i="105"/>
  <c r="AQ1402" i="105"/>
  <c r="AP1402" i="105"/>
  <c r="AO1402" i="105"/>
  <c r="AN1402" i="105"/>
  <c r="AM1402" i="105"/>
  <c r="AL1402" i="105"/>
  <c r="AK1402" i="105"/>
  <c r="AJ1402" i="105"/>
  <c r="AI1402" i="105"/>
  <c r="AH1402" i="105"/>
  <c r="AF1402" i="105"/>
  <c r="AE1402" i="105"/>
  <c r="AD1402" i="105"/>
  <c r="AC1402" i="105"/>
  <c r="AS1401" i="105"/>
  <c r="AR1401" i="105"/>
  <c r="AQ1401" i="105"/>
  <c r="AP1401" i="105"/>
  <c r="AO1401" i="105"/>
  <c r="AN1401" i="105"/>
  <c r="AM1401" i="105"/>
  <c r="AL1401" i="105"/>
  <c r="AK1401" i="105"/>
  <c r="AJ1401" i="105"/>
  <c r="AI1401" i="105"/>
  <c r="AH1401" i="105"/>
  <c r="AF1401" i="105"/>
  <c r="AE1401" i="105"/>
  <c r="AD1401" i="105"/>
  <c r="AC1401" i="105"/>
  <c r="AS1400" i="105"/>
  <c r="AR1400" i="105"/>
  <c r="AQ1400" i="105"/>
  <c r="AP1400" i="105"/>
  <c r="AO1400" i="105"/>
  <c r="AN1400" i="105"/>
  <c r="AM1400" i="105"/>
  <c r="AL1400" i="105"/>
  <c r="AK1400" i="105"/>
  <c r="AJ1400" i="105"/>
  <c r="AI1400" i="105"/>
  <c r="AH1400" i="105"/>
  <c r="AF1400" i="105"/>
  <c r="AE1400" i="105"/>
  <c r="AD1400" i="105"/>
  <c r="AC1400" i="105"/>
  <c r="AS1399" i="105"/>
  <c r="AR1399" i="105"/>
  <c r="AQ1399" i="105"/>
  <c r="AP1399" i="105"/>
  <c r="AO1399" i="105"/>
  <c r="AN1399" i="105"/>
  <c r="AM1399" i="105"/>
  <c r="AL1399" i="105"/>
  <c r="AK1399" i="105"/>
  <c r="AJ1399" i="105"/>
  <c r="AI1399" i="105"/>
  <c r="AH1399" i="105"/>
  <c r="AF1399" i="105"/>
  <c r="AE1399" i="105"/>
  <c r="AD1399" i="105"/>
  <c r="AC1399" i="105"/>
  <c r="AS1398" i="105"/>
  <c r="AR1398" i="105"/>
  <c r="AQ1398" i="105"/>
  <c r="AP1398" i="105"/>
  <c r="AO1398" i="105"/>
  <c r="AN1398" i="105"/>
  <c r="AM1398" i="105"/>
  <c r="AL1398" i="105"/>
  <c r="AK1398" i="105"/>
  <c r="AJ1398" i="105"/>
  <c r="AI1398" i="105"/>
  <c r="AH1398" i="105"/>
  <c r="AF1398" i="105"/>
  <c r="AE1398" i="105"/>
  <c r="AD1398" i="105"/>
  <c r="AC1398" i="105"/>
  <c r="AS1397" i="105"/>
  <c r="AR1397" i="105"/>
  <c r="AQ1397" i="105"/>
  <c r="AP1397" i="105"/>
  <c r="AO1397" i="105"/>
  <c r="AN1397" i="105"/>
  <c r="AM1397" i="105"/>
  <c r="AL1397" i="105"/>
  <c r="AK1397" i="105"/>
  <c r="AJ1397" i="105"/>
  <c r="AI1397" i="105"/>
  <c r="AH1397" i="105"/>
  <c r="AG1397" i="105"/>
  <c r="AF1397" i="105"/>
  <c r="AE1397" i="105"/>
  <c r="AD1397" i="105"/>
  <c r="AC1397" i="105"/>
  <c r="AS1396" i="105"/>
  <c r="AR1396" i="105"/>
  <c r="AQ1396" i="105"/>
  <c r="AP1396" i="105"/>
  <c r="AO1396" i="105"/>
  <c r="AN1396" i="105"/>
  <c r="AM1396" i="105"/>
  <c r="AL1396" i="105"/>
  <c r="AK1396" i="105"/>
  <c r="AJ1396" i="105"/>
  <c r="AI1396" i="105"/>
  <c r="AH1396" i="105"/>
  <c r="AF1396" i="105"/>
  <c r="AE1396" i="105"/>
  <c r="AD1396" i="105"/>
  <c r="AC1396" i="105"/>
  <c r="AS1395" i="105"/>
  <c r="AR1395" i="105"/>
  <c r="AQ1395" i="105"/>
  <c r="AP1395" i="105"/>
  <c r="AO1395" i="105"/>
  <c r="AN1395" i="105"/>
  <c r="AM1395" i="105"/>
  <c r="AL1395" i="105"/>
  <c r="AK1395" i="105"/>
  <c r="AJ1395" i="105"/>
  <c r="AI1395" i="105"/>
  <c r="AH1395" i="105"/>
  <c r="AF1395" i="105"/>
  <c r="AE1395" i="105"/>
  <c r="AD1395" i="105"/>
  <c r="AC1395" i="105"/>
  <c r="AS1394" i="105"/>
  <c r="AR1394" i="105"/>
  <c r="AQ1394" i="105"/>
  <c r="AP1394" i="105"/>
  <c r="AO1394" i="105"/>
  <c r="AN1394" i="105"/>
  <c r="AM1394" i="105"/>
  <c r="AL1394" i="105"/>
  <c r="AK1394" i="105"/>
  <c r="AJ1394" i="105"/>
  <c r="AI1394" i="105"/>
  <c r="AH1394" i="105"/>
  <c r="AF1394" i="105"/>
  <c r="AE1394" i="105"/>
  <c r="AD1394" i="105"/>
  <c r="AC1394" i="105"/>
  <c r="AS1393" i="105"/>
  <c r="AR1393" i="105"/>
  <c r="AQ1393" i="105"/>
  <c r="AP1393" i="105"/>
  <c r="AO1393" i="105"/>
  <c r="AN1393" i="105"/>
  <c r="AM1393" i="105"/>
  <c r="AL1393" i="105"/>
  <c r="AK1393" i="105"/>
  <c r="AJ1393" i="105"/>
  <c r="AI1393" i="105"/>
  <c r="AH1393" i="105"/>
  <c r="AF1393" i="105"/>
  <c r="AE1393" i="105"/>
  <c r="AD1393" i="105"/>
  <c r="AC1393" i="105"/>
  <c r="AS1392" i="105"/>
  <c r="AR1392" i="105"/>
  <c r="AQ1392" i="105"/>
  <c r="AP1392" i="105"/>
  <c r="AO1392" i="105"/>
  <c r="AN1392" i="105"/>
  <c r="AM1392" i="105"/>
  <c r="AL1392" i="105"/>
  <c r="AK1392" i="105"/>
  <c r="AJ1392" i="105"/>
  <c r="AI1392" i="105"/>
  <c r="AH1392" i="105"/>
  <c r="AF1392" i="105"/>
  <c r="AE1392" i="105"/>
  <c r="AD1392" i="105"/>
  <c r="AC1392" i="105"/>
  <c r="AS1391" i="105"/>
  <c r="AR1391" i="105"/>
  <c r="AQ1391" i="105"/>
  <c r="AP1391" i="105"/>
  <c r="AO1391" i="105"/>
  <c r="AN1391" i="105"/>
  <c r="AM1391" i="105"/>
  <c r="AL1391" i="105"/>
  <c r="AK1391" i="105"/>
  <c r="AJ1391" i="105"/>
  <c r="AI1391" i="105"/>
  <c r="AH1391" i="105"/>
  <c r="AF1391" i="105"/>
  <c r="AE1391" i="105"/>
  <c r="AD1391" i="105"/>
  <c r="AC1391" i="105"/>
  <c r="AS1390" i="105"/>
  <c r="AR1390" i="105"/>
  <c r="AQ1390" i="105"/>
  <c r="AP1390" i="105"/>
  <c r="AO1390" i="105"/>
  <c r="AN1390" i="105"/>
  <c r="AM1390" i="105"/>
  <c r="AL1390" i="105"/>
  <c r="AK1390" i="105"/>
  <c r="AJ1390" i="105"/>
  <c r="AI1390" i="105"/>
  <c r="AH1390" i="105"/>
  <c r="AF1390" i="105"/>
  <c r="AE1390" i="105"/>
  <c r="AD1390" i="105"/>
  <c r="AC1390" i="105"/>
  <c r="AS1389" i="105"/>
  <c r="AR1389" i="105"/>
  <c r="AQ1389" i="105"/>
  <c r="AP1389" i="105"/>
  <c r="AO1389" i="105"/>
  <c r="AN1389" i="105"/>
  <c r="AM1389" i="105"/>
  <c r="AL1389" i="105"/>
  <c r="AK1389" i="105"/>
  <c r="AJ1389" i="105"/>
  <c r="AI1389" i="105"/>
  <c r="AH1389" i="105"/>
  <c r="AF1389" i="105"/>
  <c r="AE1389" i="105"/>
  <c r="AD1389" i="105"/>
  <c r="AC1389" i="105"/>
  <c r="AS1388" i="105"/>
  <c r="AR1388" i="105"/>
  <c r="AQ1388" i="105"/>
  <c r="AP1388" i="105"/>
  <c r="AO1388" i="105"/>
  <c r="AN1388" i="105"/>
  <c r="AM1388" i="105"/>
  <c r="AL1388" i="105"/>
  <c r="AK1388" i="105"/>
  <c r="AJ1388" i="105"/>
  <c r="AI1388" i="105"/>
  <c r="AH1388" i="105"/>
  <c r="AF1388" i="105"/>
  <c r="AE1388" i="105"/>
  <c r="AD1388" i="105"/>
  <c r="AC1388" i="105"/>
  <c r="AS1387" i="105"/>
  <c r="AR1387" i="105"/>
  <c r="AQ1387" i="105"/>
  <c r="AP1387" i="105"/>
  <c r="AO1387" i="105"/>
  <c r="AN1387" i="105"/>
  <c r="AM1387" i="105"/>
  <c r="AL1387" i="105"/>
  <c r="AK1387" i="105"/>
  <c r="AJ1387" i="105"/>
  <c r="AI1387" i="105"/>
  <c r="AH1387" i="105"/>
  <c r="AF1387" i="105"/>
  <c r="AE1387" i="105"/>
  <c r="AD1387" i="105"/>
  <c r="AC1387" i="105"/>
  <c r="AS1386" i="105"/>
  <c r="AR1386" i="105"/>
  <c r="AQ1386" i="105"/>
  <c r="AP1386" i="105"/>
  <c r="AO1386" i="105"/>
  <c r="AN1386" i="105"/>
  <c r="AM1386" i="105"/>
  <c r="AL1386" i="105"/>
  <c r="AK1386" i="105"/>
  <c r="AJ1386" i="105"/>
  <c r="AI1386" i="105"/>
  <c r="AH1386" i="105"/>
  <c r="AF1386" i="105"/>
  <c r="AE1386" i="105"/>
  <c r="AD1386" i="105"/>
  <c r="AC1386" i="105"/>
  <c r="AS1385" i="105"/>
  <c r="AR1385" i="105"/>
  <c r="AQ1385" i="105"/>
  <c r="AP1385" i="105"/>
  <c r="AO1385" i="105"/>
  <c r="AN1385" i="105"/>
  <c r="AM1385" i="105"/>
  <c r="AL1385" i="105"/>
  <c r="AK1385" i="105"/>
  <c r="AJ1385" i="105"/>
  <c r="AI1385" i="105"/>
  <c r="AH1385" i="105"/>
  <c r="AF1385" i="105"/>
  <c r="AE1385" i="105"/>
  <c r="AD1385" i="105"/>
  <c r="AC1385" i="105"/>
  <c r="AS1384" i="105"/>
  <c r="AR1384" i="105"/>
  <c r="AQ1384" i="105"/>
  <c r="AP1384" i="105"/>
  <c r="AO1384" i="105"/>
  <c r="AN1384" i="105"/>
  <c r="AM1384" i="105"/>
  <c r="AL1384" i="105"/>
  <c r="AK1384" i="105"/>
  <c r="AJ1384" i="105"/>
  <c r="AI1384" i="105"/>
  <c r="AH1384" i="105"/>
  <c r="AF1384" i="105"/>
  <c r="AE1384" i="105"/>
  <c r="AD1384" i="105"/>
  <c r="AC1384" i="105"/>
  <c r="AS1383" i="105"/>
  <c r="AR1383" i="105"/>
  <c r="AQ1383" i="105"/>
  <c r="AP1383" i="105"/>
  <c r="AO1383" i="105"/>
  <c r="AN1383" i="105"/>
  <c r="AM1383" i="105"/>
  <c r="AL1383" i="105"/>
  <c r="AK1383" i="105"/>
  <c r="AJ1383" i="105"/>
  <c r="AI1383" i="105"/>
  <c r="AH1383" i="105"/>
  <c r="AF1383" i="105"/>
  <c r="AE1383" i="105"/>
  <c r="AD1383" i="105"/>
  <c r="AC1383" i="105"/>
  <c r="AS1382" i="105"/>
  <c r="AR1382" i="105"/>
  <c r="AQ1382" i="105"/>
  <c r="AP1382" i="105"/>
  <c r="AO1382" i="105"/>
  <c r="AN1382" i="105"/>
  <c r="AM1382" i="105"/>
  <c r="AL1382" i="105"/>
  <c r="AK1382" i="105"/>
  <c r="AJ1382" i="105"/>
  <c r="AI1382" i="105"/>
  <c r="AH1382" i="105"/>
  <c r="AF1382" i="105"/>
  <c r="AE1382" i="105"/>
  <c r="AD1382" i="105"/>
  <c r="AC1382" i="105"/>
  <c r="AS1381" i="105"/>
  <c r="AR1381" i="105"/>
  <c r="AQ1381" i="105"/>
  <c r="AP1381" i="105"/>
  <c r="AO1381" i="105"/>
  <c r="AN1381" i="105"/>
  <c r="AM1381" i="105"/>
  <c r="AL1381" i="105"/>
  <c r="AK1381" i="105"/>
  <c r="AJ1381" i="105"/>
  <c r="AI1381" i="105"/>
  <c r="AH1381" i="105"/>
  <c r="AF1381" i="105"/>
  <c r="AE1381" i="105"/>
  <c r="AD1381" i="105"/>
  <c r="AC1381" i="105"/>
  <c r="AS1380" i="105"/>
  <c r="AR1380" i="105"/>
  <c r="AQ1380" i="105"/>
  <c r="AP1380" i="105"/>
  <c r="AO1380" i="105"/>
  <c r="AN1380" i="105"/>
  <c r="AM1380" i="105"/>
  <c r="AL1380" i="105"/>
  <c r="AK1380" i="105"/>
  <c r="AJ1380" i="105"/>
  <c r="AI1380" i="105"/>
  <c r="AH1380" i="105"/>
  <c r="AF1380" i="105"/>
  <c r="AE1380" i="105"/>
  <c r="AD1380" i="105"/>
  <c r="AC1380" i="105"/>
  <c r="AS1379" i="105"/>
  <c r="AR1379" i="105"/>
  <c r="AQ1379" i="105"/>
  <c r="AP1379" i="105"/>
  <c r="AO1379" i="105"/>
  <c r="AN1379" i="105"/>
  <c r="AM1379" i="105"/>
  <c r="AL1379" i="105"/>
  <c r="AK1379" i="105"/>
  <c r="AJ1379" i="105"/>
  <c r="AI1379" i="105"/>
  <c r="AH1379" i="105"/>
  <c r="AF1379" i="105"/>
  <c r="AE1379" i="105"/>
  <c r="AD1379" i="105"/>
  <c r="AC1379" i="105"/>
  <c r="AS1378" i="105"/>
  <c r="AR1378" i="105"/>
  <c r="AQ1378" i="105"/>
  <c r="AP1378" i="105"/>
  <c r="AO1378" i="105"/>
  <c r="AN1378" i="105"/>
  <c r="AM1378" i="105"/>
  <c r="AL1378" i="105"/>
  <c r="AK1378" i="105"/>
  <c r="AJ1378" i="105"/>
  <c r="AI1378" i="105"/>
  <c r="AH1378" i="105"/>
  <c r="AF1378" i="105"/>
  <c r="AE1378" i="105"/>
  <c r="AD1378" i="105"/>
  <c r="AC1378" i="105"/>
  <c r="AS1377" i="105"/>
  <c r="AR1377" i="105"/>
  <c r="AQ1377" i="105"/>
  <c r="AP1377" i="105"/>
  <c r="AO1377" i="105"/>
  <c r="AN1377" i="105"/>
  <c r="AM1377" i="105"/>
  <c r="AL1377" i="105"/>
  <c r="AK1377" i="105"/>
  <c r="AJ1377" i="105"/>
  <c r="AI1377" i="105"/>
  <c r="AH1377" i="105"/>
  <c r="AF1377" i="105"/>
  <c r="AE1377" i="105"/>
  <c r="AD1377" i="105"/>
  <c r="AC1377" i="105"/>
  <c r="AS1376" i="105"/>
  <c r="AR1376" i="105"/>
  <c r="AQ1376" i="105"/>
  <c r="AP1376" i="105"/>
  <c r="AO1376" i="105"/>
  <c r="AN1376" i="105"/>
  <c r="AM1376" i="105"/>
  <c r="AL1376" i="105"/>
  <c r="AK1376" i="105"/>
  <c r="AJ1376" i="105"/>
  <c r="AI1376" i="105"/>
  <c r="AH1376" i="105"/>
  <c r="AF1376" i="105"/>
  <c r="AE1376" i="105"/>
  <c r="AD1376" i="105"/>
  <c r="AC1376" i="105"/>
  <c r="AS1375" i="105"/>
  <c r="AR1375" i="105"/>
  <c r="AQ1375" i="105"/>
  <c r="AP1375" i="105"/>
  <c r="AO1375" i="105"/>
  <c r="AN1375" i="105"/>
  <c r="AM1375" i="105"/>
  <c r="AL1375" i="105"/>
  <c r="AK1375" i="105"/>
  <c r="AJ1375" i="105"/>
  <c r="AI1375" i="105"/>
  <c r="AH1375" i="105"/>
  <c r="AF1375" i="105"/>
  <c r="AE1375" i="105"/>
  <c r="AD1375" i="105"/>
  <c r="AC1375" i="105"/>
  <c r="AS1374" i="105"/>
  <c r="AR1374" i="105"/>
  <c r="AQ1374" i="105"/>
  <c r="AP1374" i="105"/>
  <c r="AO1374" i="105"/>
  <c r="AN1374" i="105"/>
  <c r="AM1374" i="105"/>
  <c r="AL1374" i="105"/>
  <c r="AK1374" i="105"/>
  <c r="AJ1374" i="105"/>
  <c r="AI1374" i="105"/>
  <c r="AH1374" i="105"/>
  <c r="AF1374" i="105"/>
  <c r="AE1374" i="105"/>
  <c r="AD1374" i="105"/>
  <c r="AC1374" i="105"/>
  <c r="AS1373" i="105"/>
  <c r="AR1373" i="105"/>
  <c r="AQ1373" i="105"/>
  <c r="AP1373" i="105"/>
  <c r="AO1373" i="105"/>
  <c r="AN1373" i="105"/>
  <c r="AM1373" i="105"/>
  <c r="AL1373" i="105"/>
  <c r="AK1373" i="105"/>
  <c r="AJ1373" i="105"/>
  <c r="AI1373" i="105"/>
  <c r="AH1373" i="105"/>
  <c r="AF1373" i="105"/>
  <c r="AE1373" i="105"/>
  <c r="AD1373" i="105"/>
  <c r="AC1373" i="105"/>
  <c r="AS1372" i="105"/>
  <c r="AR1372" i="105"/>
  <c r="AQ1372" i="105"/>
  <c r="AP1372" i="105"/>
  <c r="AO1372" i="105"/>
  <c r="AN1372" i="105"/>
  <c r="AM1372" i="105"/>
  <c r="AL1372" i="105"/>
  <c r="AK1372" i="105"/>
  <c r="AJ1372" i="105"/>
  <c r="AI1372" i="105"/>
  <c r="AH1372" i="105"/>
  <c r="AF1372" i="105"/>
  <c r="AE1372" i="105"/>
  <c r="AD1372" i="105"/>
  <c r="AC1372" i="105"/>
  <c r="AS1371" i="105"/>
  <c r="AR1371" i="105"/>
  <c r="AQ1371" i="105"/>
  <c r="AP1371" i="105"/>
  <c r="AO1371" i="105"/>
  <c r="AN1371" i="105"/>
  <c r="AM1371" i="105"/>
  <c r="AL1371" i="105"/>
  <c r="AK1371" i="105"/>
  <c r="AJ1371" i="105"/>
  <c r="AI1371" i="105"/>
  <c r="AH1371" i="105"/>
  <c r="AF1371" i="105"/>
  <c r="AE1371" i="105"/>
  <c r="AD1371" i="105"/>
  <c r="AC1371" i="105"/>
  <c r="AS1370" i="105"/>
  <c r="AR1370" i="105"/>
  <c r="AQ1370" i="105"/>
  <c r="AP1370" i="105"/>
  <c r="AO1370" i="105"/>
  <c r="AN1370" i="105"/>
  <c r="AM1370" i="105"/>
  <c r="AL1370" i="105"/>
  <c r="AK1370" i="105"/>
  <c r="AJ1370" i="105"/>
  <c r="AI1370" i="105"/>
  <c r="AH1370" i="105"/>
  <c r="AF1370" i="105"/>
  <c r="AE1370" i="105"/>
  <c r="AD1370" i="105"/>
  <c r="AC1370" i="105"/>
  <c r="AS1369" i="105"/>
  <c r="AR1369" i="105"/>
  <c r="AQ1369" i="105"/>
  <c r="AP1369" i="105"/>
  <c r="AO1369" i="105"/>
  <c r="AN1369" i="105"/>
  <c r="AM1369" i="105"/>
  <c r="AL1369" i="105"/>
  <c r="AK1369" i="105"/>
  <c r="AJ1369" i="105"/>
  <c r="AI1369" i="105"/>
  <c r="AH1369" i="105"/>
  <c r="AF1369" i="105"/>
  <c r="AE1369" i="105"/>
  <c r="AD1369" i="105"/>
  <c r="AC1369" i="105"/>
  <c r="AS1368" i="105"/>
  <c r="AR1368" i="105"/>
  <c r="AQ1368" i="105"/>
  <c r="AP1368" i="105"/>
  <c r="AO1368" i="105"/>
  <c r="AN1368" i="105"/>
  <c r="AM1368" i="105"/>
  <c r="AL1368" i="105"/>
  <c r="AK1368" i="105"/>
  <c r="AJ1368" i="105"/>
  <c r="AI1368" i="105"/>
  <c r="AH1368" i="105"/>
  <c r="AF1368" i="105"/>
  <c r="AE1368" i="105"/>
  <c r="AD1368" i="105"/>
  <c r="AC1368" i="105"/>
  <c r="AS1367" i="105"/>
  <c r="AR1367" i="105"/>
  <c r="AQ1367" i="105"/>
  <c r="AP1367" i="105"/>
  <c r="AO1367" i="105"/>
  <c r="AN1367" i="105"/>
  <c r="AM1367" i="105"/>
  <c r="AL1367" i="105"/>
  <c r="AK1367" i="105"/>
  <c r="AJ1367" i="105"/>
  <c r="AI1367" i="105"/>
  <c r="AH1367" i="105"/>
  <c r="AF1367" i="105"/>
  <c r="AE1367" i="105"/>
  <c r="AD1367" i="105"/>
  <c r="AC1367" i="105"/>
  <c r="AS1366" i="105"/>
  <c r="AR1366" i="105"/>
  <c r="AQ1366" i="105"/>
  <c r="AP1366" i="105"/>
  <c r="AO1366" i="105"/>
  <c r="AN1366" i="105"/>
  <c r="AM1366" i="105"/>
  <c r="AL1366" i="105"/>
  <c r="AK1366" i="105"/>
  <c r="AJ1366" i="105"/>
  <c r="AI1366" i="105"/>
  <c r="AH1366" i="105"/>
  <c r="AF1366" i="105"/>
  <c r="AE1366" i="105"/>
  <c r="AD1366" i="105"/>
  <c r="AC1366" i="105"/>
  <c r="AS1365" i="105"/>
  <c r="AR1365" i="105"/>
  <c r="AQ1365" i="105"/>
  <c r="AP1365" i="105"/>
  <c r="AO1365" i="105"/>
  <c r="AN1365" i="105"/>
  <c r="AM1365" i="105"/>
  <c r="AL1365" i="105"/>
  <c r="AK1365" i="105"/>
  <c r="AJ1365" i="105"/>
  <c r="AI1365" i="105"/>
  <c r="AH1365" i="105"/>
  <c r="AF1365" i="105"/>
  <c r="AE1365" i="105"/>
  <c r="AD1365" i="105"/>
  <c r="AC1365" i="105"/>
  <c r="AS1364" i="105"/>
  <c r="AR1364" i="105"/>
  <c r="AQ1364" i="105"/>
  <c r="AP1364" i="105"/>
  <c r="AO1364" i="105"/>
  <c r="AN1364" i="105"/>
  <c r="AM1364" i="105"/>
  <c r="AL1364" i="105"/>
  <c r="AK1364" i="105"/>
  <c r="AJ1364" i="105"/>
  <c r="AI1364" i="105"/>
  <c r="AH1364" i="105"/>
  <c r="AF1364" i="105"/>
  <c r="AE1364" i="105"/>
  <c r="AD1364" i="105"/>
  <c r="AC1364" i="105"/>
  <c r="AS1363" i="105"/>
  <c r="AR1363" i="105"/>
  <c r="AQ1363" i="105"/>
  <c r="AP1363" i="105"/>
  <c r="AO1363" i="105"/>
  <c r="AN1363" i="105"/>
  <c r="AM1363" i="105"/>
  <c r="AL1363" i="105"/>
  <c r="AK1363" i="105"/>
  <c r="AJ1363" i="105"/>
  <c r="AI1363" i="105"/>
  <c r="AH1363" i="105"/>
  <c r="AF1363" i="105"/>
  <c r="AE1363" i="105"/>
  <c r="AD1363" i="105"/>
  <c r="AC1363" i="105"/>
  <c r="AS1362" i="105"/>
  <c r="AR1362" i="105"/>
  <c r="AQ1362" i="105"/>
  <c r="AP1362" i="105"/>
  <c r="AO1362" i="105"/>
  <c r="AN1362" i="105"/>
  <c r="AM1362" i="105"/>
  <c r="AL1362" i="105"/>
  <c r="AK1362" i="105"/>
  <c r="AJ1362" i="105"/>
  <c r="AI1362" i="105"/>
  <c r="AH1362" i="105"/>
  <c r="AF1362" i="105"/>
  <c r="AE1362" i="105"/>
  <c r="AD1362" i="105"/>
  <c r="AC1362" i="105"/>
  <c r="AS1361" i="105"/>
  <c r="AR1361" i="105"/>
  <c r="AQ1361" i="105"/>
  <c r="AP1361" i="105"/>
  <c r="AO1361" i="105"/>
  <c r="AN1361" i="105"/>
  <c r="AM1361" i="105"/>
  <c r="AL1361" i="105"/>
  <c r="AK1361" i="105"/>
  <c r="AJ1361" i="105"/>
  <c r="AI1361" i="105"/>
  <c r="AH1361" i="105"/>
  <c r="AF1361" i="105"/>
  <c r="AE1361" i="105"/>
  <c r="AD1361" i="105"/>
  <c r="AC1361" i="105"/>
  <c r="AS1360" i="105"/>
  <c r="AR1360" i="105"/>
  <c r="AQ1360" i="105"/>
  <c r="AP1360" i="105"/>
  <c r="AO1360" i="105"/>
  <c r="AN1360" i="105"/>
  <c r="AM1360" i="105"/>
  <c r="AL1360" i="105"/>
  <c r="AK1360" i="105"/>
  <c r="AJ1360" i="105"/>
  <c r="AI1360" i="105"/>
  <c r="AG1360" i="105" s="1"/>
  <c r="AH1360" i="105"/>
  <c r="AF1360" i="105"/>
  <c r="AE1360" i="105"/>
  <c r="AD1360" i="105"/>
  <c r="AC1360" i="105"/>
  <c r="AS1359" i="105"/>
  <c r="AR1359" i="105"/>
  <c r="AQ1359" i="105"/>
  <c r="AP1359" i="105"/>
  <c r="AO1359" i="105"/>
  <c r="AN1359" i="105"/>
  <c r="AM1359" i="105"/>
  <c r="AL1359" i="105"/>
  <c r="AK1359" i="105"/>
  <c r="AJ1359" i="105"/>
  <c r="AI1359" i="105"/>
  <c r="AH1359" i="105"/>
  <c r="AF1359" i="105"/>
  <c r="AE1359" i="105"/>
  <c r="AD1359" i="105"/>
  <c r="AC1359" i="105"/>
  <c r="AS1358" i="105"/>
  <c r="AR1358" i="105"/>
  <c r="AQ1358" i="105"/>
  <c r="AP1358" i="105"/>
  <c r="AO1358" i="105"/>
  <c r="AN1358" i="105"/>
  <c r="AM1358" i="105"/>
  <c r="AL1358" i="105"/>
  <c r="AK1358" i="105"/>
  <c r="AJ1358" i="105"/>
  <c r="AI1358" i="105"/>
  <c r="AH1358" i="105"/>
  <c r="AF1358" i="105"/>
  <c r="AE1358" i="105"/>
  <c r="AD1358" i="105"/>
  <c r="AC1358" i="105"/>
  <c r="AS1357" i="105"/>
  <c r="AR1357" i="105"/>
  <c r="AQ1357" i="105"/>
  <c r="AP1357" i="105"/>
  <c r="AO1357" i="105"/>
  <c r="AN1357" i="105"/>
  <c r="AM1357" i="105"/>
  <c r="AL1357" i="105"/>
  <c r="AK1357" i="105"/>
  <c r="AJ1357" i="105"/>
  <c r="AI1357" i="105"/>
  <c r="AH1357" i="105"/>
  <c r="AF1357" i="105"/>
  <c r="AE1357" i="105"/>
  <c r="AD1357" i="105"/>
  <c r="AC1357" i="105"/>
  <c r="AS1356" i="105"/>
  <c r="AR1356" i="105"/>
  <c r="AQ1356" i="105"/>
  <c r="AP1356" i="105"/>
  <c r="AO1356" i="105"/>
  <c r="AN1356" i="105"/>
  <c r="AM1356" i="105"/>
  <c r="AL1356" i="105"/>
  <c r="AK1356" i="105"/>
  <c r="AJ1356" i="105"/>
  <c r="AI1356" i="105"/>
  <c r="AH1356" i="105"/>
  <c r="AF1356" i="105"/>
  <c r="AE1356" i="105"/>
  <c r="AD1356" i="105"/>
  <c r="AC1356" i="105"/>
  <c r="AS1355" i="105"/>
  <c r="AR1355" i="105"/>
  <c r="AQ1355" i="105"/>
  <c r="AP1355" i="105"/>
  <c r="AO1355" i="105"/>
  <c r="AN1355" i="105"/>
  <c r="AM1355" i="105"/>
  <c r="AL1355" i="105"/>
  <c r="AK1355" i="105"/>
  <c r="AJ1355" i="105"/>
  <c r="AI1355" i="105"/>
  <c r="AH1355" i="105"/>
  <c r="AF1355" i="105"/>
  <c r="AE1355" i="105"/>
  <c r="AD1355" i="105"/>
  <c r="AC1355" i="105"/>
  <c r="AS1354" i="105"/>
  <c r="AR1354" i="105"/>
  <c r="AQ1354" i="105"/>
  <c r="AP1354" i="105"/>
  <c r="AO1354" i="105"/>
  <c r="AN1354" i="105"/>
  <c r="AM1354" i="105"/>
  <c r="AL1354" i="105"/>
  <c r="AK1354" i="105"/>
  <c r="AJ1354" i="105"/>
  <c r="AI1354" i="105"/>
  <c r="AH1354" i="105"/>
  <c r="AF1354" i="105"/>
  <c r="AE1354" i="105"/>
  <c r="AD1354" i="105"/>
  <c r="AC1354" i="105"/>
  <c r="AS1353" i="105"/>
  <c r="AR1353" i="105"/>
  <c r="AQ1353" i="105"/>
  <c r="AP1353" i="105"/>
  <c r="AO1353" i="105"/>
  <c r="AN1353" i="105"/>
  <c r="AM1353" i="105"/>
  <c r="AL1353" i="105"/>
  <c r="AK1353" i="105"/>
  <c r="AJ1353" i="105"/>
  <c r="AI1353" i="105"/>
  <c r="AG1353" i="105" s="1"/>
  <c r="AH1353" i="105"/>
  <c r="AF1353" i="105"/>
  <c r="AE1353" i="105"/>
  <c r="AD1353" i="105"/>
  <c r="AC1353" i="105"/>
  <c r="AS1352" i="105"/>
  <c r="AR1352" i="105"/>
  <c r="AQ1352" i="105"/>
  <c r="AP1352" i="105"/>
  <c r="AO1352" i="105"/>
  <c r="AN1352" i="105"/>
  <c r="AM1352" i="105"/>
  <c r="AL1352" i="105"/>
  <c r="AK1352" i="105"/>
  <c r="AJ1352" i="105"/>
  <c r="AI1352" i="105"/>
  <c r="AH1352" i="105"/>
  <c r="AF1352" i="105"/>
  <c r="AE1352" i="105"/>
  <c r="AD1352" i="105"/>
  <c r="AC1352" i="105"/>
  <c r="AS1351" i="105"/>
  <c r="AR1351" i="105"/>
  <c r="AQ1351" i="105"/>
  <c r="AP1351" i="105"/>
  <c r="AO1351" i="105"/>
  <c r="AN1351" i="105"/>
  <c r="AM1351" i="105"/>
  <c r="AL1351" i="105"/>
  <c r="AK1351" i="105"/>
  <c r="AJ1351" i="105"/>
  <c r="AI1351" i="105"/>
  <c r="AH1351" i="105"/>
  <c r="AF1351" i="105"/>
  <c r="AE1351" i="105"/>
  <c r="AD1351" i="105"/>
  <c r="AC1351" i="105"/>
  <c r="AS1350" i="105"/>
  <c r="AR1350" i="105"/>
  <c r="AQ1350" i="105"/>
  <c r="AP1350" i="105"/>
  <c r="AO1350" i="105"/>
  <c r="AN1350" i="105"/>
  <c r="AM1350" i="105"/>
  <c r="AL1350" i="105"/>
  <c r="AK1350" i="105"/>
  <c r="AJ1350" i="105"/>
  <c r="AI1350" i="105"/>
  <c r="AH1350" i="105"/>
  <c r="AF1350" i="105"/>
  <c r="AE1350" i="105"/>
  <c r="AD1350" i="105"/>
  <c r="AC1350" i="105"/>
  <c r="AS1349" i="105"/>
  <c r="AR1349" i="105"/>
  <c r="AQ1349" i="105"/>
  <c r="AP1349" i="105"/>
  <c r="AO1349" i="105"/>
  <c r="AN1349" i="105"/>
  <c r="AM1349" i="105"/>
  <c r="AL1349" i="105"/>
  <c r="AK1349" i="105"/>
  <c r="AJ1349" i="105"/>
  <c r="AI1349" i="105"/>
  <c r="AH1349" i="105"/>
  <c r="AF1349" i="105"/>
  <c r="AE1349" i="105"/>
  <c r="AD1349" i="105"/>
  <c r="AC1349" i="105"/>
  <c r="AS1348" i="105"/>
  <c r="AR1348" i="105"/>
  <c r="AQ1348" i="105"/>
  <c r="AP1348" i="105"/>
  <c r="AO1348" i="105"/>
  <c r="AN1348" i="105"/>
  <c r="AM1348" i="105"/>
  <c r="AL1348" i="105"/>
  <c r="AK1348" i="105"/>
  <c r="AJ1348" i="105"/>
  <c r="AI1348" i="105"/>
  <c r="AH1348" i="105"/>
  <c r="AF1348" i="105"/>
  <c r="AE1348" i="105"/>
  <c r="AD1348" i="105"/>
  <c r="AC1348" i="105"/>
  <c r="AS1347" i="105"/>
  <c r="AR1347" i="105"/>
  <c r="AQ1347" i="105"/>
  <c r="AP1347" i="105"/>
  <c r="AO1347" i="105"/>
  <c r="AN1347" i="105"/>
  <c r="AM1347" i="105"/>
  <c r="AL1347" i="105"/>
  <c r="AK1347" i="105"/>
  <c r="AJ1347" i="105"/>
  <c r="AI1347" i="105"/>
  <c r="AH1347" i="105"/>
  <c r="AF1347" i="105"/>
  <c r="AE1347" i="105"/>
  <c r="AD1347" i="105"/>
  <c r="AC1347" i="105"/>
  <c r="AS1346" i="105"/>
  <c r="AR1346" i="105"/>
  <c r="AQ1346" i="105"/>
  <c r="AP1346" i="105"/>
  <c r="AO1346" i="105"/>
  <c r="AN1346" i="105"/>
  <c r="AM1346" i="105"/>
  <c r="AL1346" i="105"/>
  <c r="AK1346" i="105"/>
  <c r="AJ1346" i="105"/>
  <c r="AI1346" i="105"/>
  <c r="AH1346" i="105"/>
  <c r="AF1346" i="105"/>
  <c r="AE1346" i="105"/>
  <c r="AD1346" i="105"/>
  <c r="AC1346" i="105"/>
  <c r="AS1345" i="105"/>
  <c r="AR1345" i="105"/>
  <c r="AQ1345" i="105"/>
  <c r="AP1345" i="105"/>
  <c r="AO1345" i="105"/>
  <c r="AN1345" i="105"/>
  <c r="AM1345" i="105"/>
  <c r="AL1345" i="105"/>
  <c r="AK1345" i="105"/>
  <c r="AJ1345" i="105"/>
  <c r="AI1345" i="105"/>
  <c r="AH1345" i="105"/>
  <c r="AF1345" i="105"/>
  <c r="AE1345" i="105"/>
  <c r="AD1345" i="105"/>
  <c r="AC1345" i="105"/>
  <c r="AS1344" i="105"/>
  <c r="AR1344" i="105"/>
  <c r="AQ1344" i="105"/>
  <c r="AP1344" i="105"/>
  <c r="AO1344" i="105"/>
  <c r="AN1344" i="105"/>
  <c r="AM1344" i="105"/>
  <c r="AL1344" i="105"/>
  <c r="AK1344" i="105"/>
  <c r="AJ1344" i="105"/>
  <c r="AI1344" i="105"/>
  <c r="AH1344" i="105"/>
  <c r="AF1344" i="105"/>
  <c r="AE1344" i="105"/>
  <c r="AD1344" i="105"/>
  <c r="AC1344" i="105"/>
  <c r="AS1343" i="105"/>
  <c r="AR1343" i="105"/>
  <c r="AQ1343" i="105"/>
  <c r="AP1343" i="105"/>
  <c r="AO1343" i="105"/>
  <c r="AN1343" i="105"/>
  <c r="AM1343" i="105"/>
  <c r="AL1343" i="105"/>
  <c r="AK1343" i="105"/>
  <c r="AJ1343" i="105"/>
  <c r="AI1343" i="105"/>
  <c r="AH1343" i="105"/>
  <c r="AF1343" i="105"/>
  <c r="AE1343" i="105"/>
  <c r="AD1343" i="105"/>
  <c r="AC1343" i="105"/>
  <c r="AS1342" i="105"/>
  <c r="AR1342" i="105"/>
  <c r="AQ1342" i="105"/>
  <c r="AP1342" i="105"/>
  <c r="AO1342" i="105"/>
  <c r="AN1342" i="105"/>
  <c r="AM1342" i="105"/>
  <c r="AL1342" i="105"/>
  <c r="AK1342" i="105"/>
  <c r="AJ1342" i="105"/>
  <c r="AI1342" i="105"/>
  <c r="AH1342" i="105"/>
  <c r="AF1342" i="105"/>
  <c r="AE1342" i="105"/>
  <c r="AD1342" i="105"/>
  <c r="AC1342" i="105"/>
  <c r="AS1341" i="105"/>
  <c r="AR1341" i="105"/>
  <c r="AQ1341" i="105"/>
  <c r="AP1341" i="105"/>
  <c r="AO1341" i="105"/>
  <c r="AN1341" i="105"/>
  <c r="AM1341" i="105"/>
  <c r="AL1341" i="105"/>
  <c r="AK1341" i="105"/>
  <c r="AJ1341" i="105"/>
  <c r="AI1341" i="105"/>
  <c r="AG1341" i="105" s="1"/>
  <c r="AH1341" i="105"/>
  <c r="AF1341" i="105"/>
  <c r="AE1341" i="105"/>
  <c r="AD1341" i="105"/>
  <c r="AC1341" i="105"/>
  <c r="AS1340" i="105"/>
  <c r="AR1340" i="105"/>
  <c r="AQ1340" i="105"/>
  <c r="AP1340" i="105"/>
  <c r="AO1340" i="105"/>
  <c r="AN1340" i="105"/>
  <c r="AM1340" i="105"/>
  <c r="AL1340" i="105"/>
  <c r="AK1340" i="105"/>
  <c r="AJ1340" i="105"/>
  <c r="AI1340" i="105"/>
  <c r="AH1340" i="105"/>
  <c r="AF1340" i="105"/>
  <c r="AE1340" i="105"/>
  <c r="AD1340" i="105"/>
  <c r="AC1340" i="105"/>
  <c r="AS1339" i="105"/>
  <c r="AR1339" i="105"/>
  <c r="AQ1339" i="105"/>
  <c r="AP1339" i="105"/>
  <c r="AO1339" i="105"/>
  <c r="AN1339" i="105"/>
  <c r="AM1339" i="105"/>
  <c r="AL1339" i="105"/>
  <c r="AK1339" i="105"/>
  <c r="AJ1339" i="105"/>
  <c r="AI1339" i="105"/>
  <c r="AH1339" i="105"/>
  <c r="AF1339" i="105"/>
  <c r="AE1339" i="105"/>
  <c r="AD1339" i="105"/>
  <c r="AC1339" i="105"/>
  <c r="AS1338" i="105"/>
  <c r="AR1338" i="105"/>
  <c r="AQ1338" i="105"/>
  <c r="AP1338" i="105"/>
  <c r="AO1338" i="105"/>
  <c r="AN1338" i="105"/>
  <c r="AM1338" i="105"/>
  <c r="AL1338" i="105"/>
  <c r="AK1338" i="105"/>
  <c r="AJ1338" i="105"/>
  <c r="AI1338" i="105"/>
  <c r="AH1338" i="105"/>
  <c r="AF1338" i="105"/>
  <c r="AE1338" i="105"/>
  <c r="AD1338" i="105"/>
  <c r="AC1338" i="105"/>
  <c r="AS1337" i="105"/>
  <c r="AR1337" i="105"/>
  <c r="AQ1337" i="105"/>
  <c r="AP1337" i="105"/>
  <c r="AO1337" i="105"/>
  <c r="AN1337" i="105"/>
  <c r="AM1337" i="105"/>
  <c r="AL1337" i="105"/>
  <c r="AK1337" i="105"/>
  <c r="AJ1337" i="105"/>
  <c r="AI1337" i="105"/>
  <c r="AG1337" i="105" s="1"/>
  <c r="AH1337" i="105"/>
  <c r="AF1337" i="105"/>
  <c r="AE1337" i="105"/>
  <c r="AD1337" i="105"/>
  <c r="AC1337" i="105"/>
  <c r="AS1336" i="105"/>
  <c r="AR1336" i="105"/>
  <c r="AQ1336" i="105"/>
  <c r="AP1336" i="105"/>
  <c r="AO1336" i="105"/>
  <c r="AN1336" i="105"/>
  <c r="AM1336" i="105"/>
  <c r="AL1336" i="105"/>
  <c r="AK1336" i="105"/>
  <c r="AJ1336" i="105"/>
  <c r="AI1336" i="105"/>
  <c r="AH1336" i="105"/>
  <c r="AF1336" i="105"/>
  <c r="AE1336" i="105"/>
  <c r="AD1336" i="105"/>
  <c r="AC1336" i="105"/>
  <c r="AS1335" i="105"/>
  <c r="AR1335" i="105"/>
  <c r="AQ1335" i="105"/>
  <c r="AP1335" i="105"/>
  <c r="AO1335" i="105"/>
  <c r="AN1335" i="105"/>
  <c r="AM1335" i="105"/>
  <c r="AL1335" i="105"/>
  <c r="AK1335" i="105"/>
  <c r="AJ1335" i="105"/>
  <c r="AI1335" i="105"/>
  <c r="AH1335" i="105"/>
  <c r="AF1335" i="105"/>
  <c r="AE1335" i="105"/>
  <c r="AD1335" i="105"/>
  <c r="AC1335" i="105"/>
  <c r="AS1334" i="105"/>
  <c r="AR1334" i="105"/>
  <c r="AQ1334" i="105"/>
  <c r="AP1334" i="105"/>
  <c r="AO1334" i="105"/>
  <c r="AN1334" i="105"/>
  <c r="AM1334" i="105"/>
  <c r="AL1334" i="105"/>
  <c r="AK1334" i="105"/>
  <c r="AJ1334" i="105"/>
  <c r="AI1334" i="105"/>
  <c r="AH1334" i="105"/>
  <c r="AF1334" i="105"/>
  <c r="AE1334" i="105"/>
  <c r="AD1334" i="105"/>
  <c r="AC1334" i="105"/>
  <c r="AS1333" i="105"/>
  <c r="AR1333" i="105"/>
  <c r="AQ1333" i="105"/>
  <c r="AP1333" i="105"/>
  <c r="AO1333" i="105"/>
  <c r="AN1333" i="105"/>
  <c r="AM1333" i="105"/>
  <c r="AL1333" i="105"/>
  <c r="AK1333" i="105"/>
  <c r="AJ1333" i="105"/>
  <c r="AI1333" i="105"/>
  <c r="AG1333" i="105" s="1"/>
  <c r="AH1333" i="105"/>
  <c r="AF1333" i="105"/>
  <c r="AE1333" i="105"/>
  <c r="AD1333" i="105"/>
  <c r="AC1333" i="105"/>
  <c r="AS1332" i="105"/>
  <c r="AR1332" i="105"/>
  <c r="AQ1332" i="105"/>
  <c r="AP1332" i="105"/>
  <c r="AO1332" i="105"/>
  <c r="AN1332" i="105"/>
  <c r="AM1332" i="105"/>
  <c r="AL1332" i="105"/>
  <c r="AK1332" i="105"/>
  <c r="AJ1332" i="105"/>
  <c r="AI1332" i="105"/>
  <c r="AH1332" i="105"/>
  <c r="AF1332" i="105"/>
  <c r="AE1332" i="105"/>
  <c r="AD1332" i="105"/>
  <c r="AC1332" i="105"/>
  <c r="AS1331" i="105"/>
  <c r="AR1331" i="105"/>
  <c r="AQ1331" i="105"/>
  <c r="AP1331" i="105"/>
  <c r="AO1331" i="105"/>
  <c r="AN1331" i="105"/>
  <c r="AM1331" i="105"/>
  <c r="AL1331" i="105"/>
  <c r="AK1331" i="105"/>
  <c r="AJ1331" i="105"/>
  <c r="AI1331" i="105"/>
  <c r="AH1331" i="105"/>
  <c r="AF1331" i="105"/>
  <c r="AE1331" i="105"/>
  <c r="AD1331" i="105"/>
  <c r="AC1331" i="105"/>
  <c r="AS1330" i="105"/>
  <c r="AR1330" i="105"/>
  <c r="AQ1330" i="105"/>
  <c r="AP1330" i="105"/>
  <c r="AO1330" i="105"/>
  <c r="AN1330" i="105"/>
  <c r="AM1330" i="105"/>
  <c r="AL1330" i="105"/>
  <c r="AK1330" i="105"/>
  <c r="AJ1330" i="105"/>
  <c r="AI1330" i="105"/>
  <c r="AH1330" i="105"/>
  <c r="AF1330" i="105"/>
  <c r="AE1330" i="105"/>
  <c r="AD1330" i="105"/>
  <c r="AC1330" i="105"/>
  <c r="AS1329" i="105"/>
  <c r="AR1329" i="105"/>
  <c r="AQ1329" i="105"/>
  <c r="AP1329" i="105"/>
  <c r="AO1329" i="105"/>
  <c r="AN1329" i="105"/>
  <c r="AM1329" i="105"/>
  <c r="AL1329" i="105"/>
  <c r="AK1329" i="105"/>
  <c r="AJ1329" i="105"/>
  <c r="AI1329" i="105"/>
  <c r="AH1329" i="105"/>
  <c r="AF1329" i="105"/>
  <c r="AE1329" i="105"/>
  <c r="AD1329" i="105"/>
  <c r="AC1329" i="105"/>
  <c r="AS1328" i="105"/>
  <c r="AR1328" i="105"/>
  <c r="AQ1328" i="105"/>
  <c r="AP1328" i="105"/>
  <c r="AO1328" i="105"/>
  <c r="AN1328" i="105"/>
  <c r="AM1328" i="105"/>
  <c r="AL1328" i="105"/>
  <c r="AK1328" i="105"/>
  <c r="AJ1328" i="105"/>
  <c r="AI1328" i="105"/>
  <c r="AH1328" i="105"/>
  <c r="AF1328" i="105"/>
  <c r="AE1328" i="105"/>
  <c r="AD1328" i="105"/>
  <c r="AC1328" i="105"/>
  <c r="AS1327" i="105"/>
  <c r="AR1327" i="105"/>
  <c r="AQ1327" i="105"/>
  <c r="AP1327" i="105"/>
  <c r="AO1327" i="105"/>
  <c r="AN1327" i="105"/>
  <c r="AM1327" i="105"/>
  <c r="AL1327" i="105"/>
  <c r="AK1327" i="105"/>
  <c r="AJ1327" i="105"/>
  <c r="AI1327" i="105"/>
  <c r="AG1327" i="105" s="1"/>
  <c r="AH1327" i="105"/>
  <c r="AF1327" i="105"/>
  <c r="AE1327" i="105"/>
  <c r="AD1327" i="105"/>
  <c r="AC1327" i="105"/>
  <c r="AS1326" i="105"/>
  <c r="AR1326" i="105"/>
  <c r="AQ1326" i="105"/>
  <c r="AP1326" i="105"/>
  <c r="AO1326" i="105"/>
  <c r="AN1326" i="105"/>
  <c r="AM1326" i="105"/>
  <c r="AL1326" i="105"/>
  <c r="AK1326" i="105"/>
  <c r="AJ1326" i="105"/>
  <c r="AI1326" i="105"/>
  <c r="AH1326" i="105"/>
  <c r="AF1326" i="105"/>
  <c r="AE1326" i="105"/>
  <c r="AD1326" i="105"/>
  <c r="AC1326" i="105"/>
  <c r="AS1325" i="105"/>
  <c r="AR1325" i="105"/>
  <c r="AQ1325" i="105"/>
  <c r="AP1325" i="105"/>
  <c r="AO1325" i="105"/>
  <c r="AN1325" i="105"/>
  <c r="AM1325" i="105"/>
  <c r="AL1325" i="105"/>
  <c r="AK1325" i="105"/>
  <c r="AJ1325" i="105"/>
  <c r="AI1325" i="105"/>
  <c r="AH1325" i="105"/>
  <c r="AF1325" i="105"/>
  <c r="AE1325" i="105"/>
  <c r="AD1325" i="105"/>
  <c r="AC1325" i="105"/>
  <c r="AS1324" i="105"/>
  <c r="AR1324" i="105"/>
  <c r="AQ1324" i="105"/>
  <c r="AP1324" i="105"/>
  <c r="AO1324" i="105"/>
  <c r="AN1324" i="105"/>
  <c r="AM1324" i="105"/>
  <c r="AL1324" i="105"/>
  <c r="AK1324" i="105"/>
  <c r="AJ1324" i="105"/>
  <c r="AI1324" i="105"/>
  <c r="AH1324" i="105"/>
  <c r="AF1324" i="105"/>
  <c r="AE1324" i="105"/>
  <c r="AD1324" i="105"/>
  <c r="AC1324" i="105"/>
  <c r="AS1323" i="105"/>
  <c r="AR1323" i="105"/>
  <c r="AQ1323" i="105"/>
  <c r="AP1323" i="105"/>
  <c r="AO1323" i="105"/>
  <c r="AN1323" i="105"/>
  <c r="AM1323" i="105"/>
  <c r="AL1323" i="105"/>
  <c r="AK1323" i="105"/>
  <c r="AJ1323" i="105"/>
  <c r="AI1323" i="105"/>
  <c r="AG1323" i="105" s="1"/>
  <c r="AH1323" i="105"/>
  <c r="AF1323" i="105"/>
  <c r="AE1323" i="105"/>
  <c r="AD1323" i="105"/>
  <c r="AC1323" i="105"/>
  <c r="AS1322" i="105"/>
  <c r="AR1322" i="105"/>
  <c r="AQ1322" i="105"/>
  <c r="AP1322" i="105"/>
  <c r="AO1322" i="105"/>
  <c r="AN1322" i="105"/>
  <c r="AM1322" i="105"/>
  <c r="AL1322" i="105"/>
  <c r="AK1322" i="105"/>
  <c r="AJ1322" i="105"/>
  <c r="AI1322" i="105"/>
  <c r="AH1322" i="105"/>
  <c r="AF1322" i="105"/>
  <c r="AE1322" i="105"/>
  <c r="AD1322" i="105"/>
  <c r="AC1322" i="105"/>
  <c r="AS1321" i="105"/>
  <c r="AR1321" i="105"/>
  <c r="AQ1321" i="105"/>
  <c r="AP1321" i="105"/>
  <c r="AO1321" i="105"/>
  <c r="AN1321" i="105"/>
  <c r="AM1321" i="105"/>
  <c r="AL1321" i="105"/>
  <c r="AK1321" i="105"/>
  <c r="AJ1321" i="105"/>
  <c r="AI1321" i="105"/>
  <c r="AG1321" i="105" s="1"/>
  <c r="AH1321" i="105"/>
  <c r="AF1321" i="105"/>
  <c r="AE1321" i="105"/>
  <c r="AD1321" i="105"/>
  <c r="AC1321" i="105"/>
  <c r="AS1320" i="105"/>
  <c r="AR1320" i="105"/>
  <c r="AQ1320" i="105"/>
  <c r="AP1320" i="105"/>
  <c r="AO1320" i="105"/>
  <c r="AN1320" i="105"/>
  <c r="AM1320" i="105"/>
  <c r="AL1320" i="105"/>
  <c r="AK1320" i="105"/>
  <c r="AJ1320" i="105"/>
  <c r="AI1320" i="105"/>
  <c r="AH1320" i="105"/>
  <c r="AF1320" i="105"/>
  <c r="AE1320" i="105"/>
  <c r="AD1320" i="105"/>
  <c r="AC1320" i="105"/>
  <c r="AS1319" i="105"/>
  <c r="AR1319" i="105"/>
  <c r="AQ1319" i="105"/>
  <c r="AP1319" i="105"/>
  <c r="AO1319" i="105"/>
  <c r="AN1319" i="105"/>
  <c r="AM1319" i="105"/>
  <c r="AL1319" i="105"/>
  <c r="AK1319" i="105"/>
  <c r="AJ1319" i="105"/>
  <c r="AG1319" i="105" s="1"/>
  <c r="AI1319" i="105"/>
  <c r="AH1319" i="105"/>
  <c r="AF1319" i="105"/>
  <c r="AE1319" i="105"/>
  <c r="AD1319" i="105"/>
  <c r="AC1319" i="105"/>
  <c r="AS1318" i="105"/>
  <c r="AR1318" i="105"/>
  <c r="AQ1318" i="105"/>
  <c r="AP1318" i="105"/>
  <c r="AO1318" i="105"/>
  <c r="AN1318" i="105"/>
  <c r="AM1318" i="105"/>
  <c r="AL1318" i="105"/>
  <c r="AK1318" i="105"/>
  <c r="AJ1318" i="105"/>
  <c r="AI1318" i="105"/>
  <c r="AH1318" i="105"/>
  <c r="AF1318" i="105"/>
  <c r="AE1318" i="105"/>
  <c r="AD1318" i="105"/>
  <c r="AC1318" i="105"/>
  <c r="AS1317" i="105"/>
  <c r="AR1317" i="105"/>
  <c r="AQ1317" i="105"/>
  <c r="AP1317" i="105"/>
  <c r="AO1317" i="105"/>
  <c r="AN1317" i="105"/>
  <c r="AM1317" i="105"/>
  <c r="AL1317" i="105"/>
  <c r="AK1317" i="105"/>
  <c r="AJ1317" i="105"/>
  <c r="AI1317" i="105"/>
  <c r="AH1317" i="105"/>
  <c r="AF1317" i="105"/>
  <c r="AE1317" i="105"/>
  <c r="AD1317" i="105"/>
  <c r="AC1317" i="105"/>
  <c r="AS1316" i="105"/>
  <c r="AR1316" i="105"/>
  <c r="AQ1316" i="105"/>
  <c r="AP1316" i="105"/>
  <c r="AO1316" i="105"/>
  <c r="AN1316" i="105"/>
  <c r="AM1316" i="105"/>
  <c r="AL1316" i="105"/>
  <c r="AK1316" i="105"/>
  <c r="AJ1316" i="105"/>
  <c r="AI1316" i="105"/>
  <c r="AH1316" i="105"/>
  <c r="AF1316" i="105"/>
  <c r="AE1316" i="105"/>
  <c r="AD1316" i="105"/>
  <c r="AC1316" i="105"/>
  <c r="AS1315" i="105"/>
  <c r="AR1315" i="105"/>
  <c r="AQ1315" i="105"/>
  <c r="AP1315" i="105"/>
  <c r="AO1315" i="105"/>
  <c r="AN1315" i="105"/>
  <c r="AM1315" i="105"/>
  <c r="AL1315" i="105"/>
  <c r="AK1315" i="105"/>
  <c r="AJ1315" i="105"/>
  <c r="AI1315" i="105"/>
  <c r="AH1315" i="105"/>
  <c r="AF1315" i="105"/>
  <c r="AE1315" i="105"/>
  <c r="AD1315" i="105"/>
  <c r="AC1315" i="105"/>
  <c r="AS1314" i="105"/>
  <c r="AR1314" i="105"/>
  <c r="AQ1314" i="105"/>
  <c r="AP1314" i="105"/>
  <c r="AO1314" i="105"/>
  <c r="AN1314" i="105"/>
  <c r="AM1314" i="105"/>
  <c r="AL1314" i="105"/>
  <c r="AK1314" i="105"/>
  <c r="AJ1314" i="105"/>
  <c r="AI1314" i="105"/>
  <c r="AH1314" i="105"/>
  <c r="AF1314" i="105"/>
  <c r="AE1314" i="105"/>
  <c r="AD1314" i="105"/>
  <c r="AC1314" i="105"/>
  <c r="AS1313" i="105"/>
  <c r="AR1313" i="105"/>
  <c r="AQ1313" i="105"/>
  <c r="AP1313" i="105"/>
  <c r="AO1313" i="105"/>
  <c r="AN1313" i="105"/>
  <c r="AM1313" i="105"/>
  <c r="AL1313" i="105"/>
  <c r="AK1313" i="105"/>
  <c r="AJ1313" i="105"/>
  <c r="AI1313" i="105"/>
  <c r="AH1313" i="105"/>
  <c r="AF1313" i="105"/>
  <c r="AE1313" i="105"/>
  <c r="AD1313" i="105"/>
  <c r="AC1313" i="105"/>
  <c r="AS1312" i="105"/>
  <c r="AR1312" i="105"/>
  <c r="AQ1312" i="105"/>
  <c r="AP1312" i="105"/>
  <c r="AO1312" i="105"/>
  <c r="AN1312" i="105"/>
  <c r="AM1312" i="105"/>
  <c r="AL1312" i="105"/>
  <c r="AK1312" i="105"/>
  <c r="AJ1312" i="105"/>
  <c r="AI1312" i="105"/>
  <c r="AH1312" i="105"/>
  <c r="AF1312" i="105"/>
  <c r="AE1312" i="105"/>
  <c r="AD1312" i="105"/>
  <c r="AC1312" i="105"/>
  <c r="AS1311" i="105"/>
  <c r="AR1311" i="105"/>
  <c r="AQ1311" i="105"/>
  <c r="AP1311" i="105"/>
  <c r="AO1311" i="105"/>
  <c r="AN1311" i="105"/>
  <c r="AM1311" i="105"/>
  <c r="AL1311" i="105"/>
  <c r="AK1311" i="105"/>
  <c r="AJ1311" i="105"/>
  <c r="AI1311" i="105"/>
  <c r="AH1311" i="105"/>
  <c r="AF1311" i="105"/>
  <c r="AE1311" i="105"/>
  <c r="AD1311" i="105"/>
  <c r="AC1311" i="105"/>
  <c r="AS1310" i="105"/>
  <c r="AR1310" i="105"/>
  <c r="AQ1310" i="105"/>
  <c r="AP1310" i="105"/>
  <c r="AO1310" i="105"/>
  <c r="AN1310" i="105"/>
  <c r="AM1310" i="105"/>
  <c r="AL1310" i="105"/>
  <c r="AK1310" i="105"/>
  <c r="AJ1310" i="105"/>
  <c r="AI1310" i="105"/>
  <c r="AH1310" i="105"/>
  <c r="AF1310" i="105"/>
  <c r="AE1310" i="105"/>
  <c r="AD1310" i="105"/>
  <c r="AC1310" i="105"/>
  <c r="AS1309" i="105"/>
  <c r="AR1309" i="105"/>
  <c r="AQ1309" i="105"/>
  <c r="AP1309" i="105"/>
  <c r="AO1309" i="105"/>
  <c r="AN1309" i="105"/>
  <c r="AM1309" i="105"/>
  <c r="AL1309" i="105"/>
  <c r="AK1309" i="105"/>
  <c r="AJ1309" i="105"/>
  <c r="AI1309" i="105"/>
  <c r="AH1309" i="105"/>
  <c r="AF1309" i="105"/>
  <c r="AE1309" i="105"/>
  <c r="AD1309" i="105"/>
  <c r="AC1309" i="105"/>
  <c r="AS1308" i="105"/>
  <c r="AR1308" i="105"/>
  <c r="AQ1308" i="105"/>
  <c r="AP1308" i="105"/>
  <c r="AO1308" i="105"/>
  <c r="AN1308" i="105"/>
  <c r="AM1308" i="105"/>
  <c r="AL1308" i="105"/>
  <c r="AK1308" i="105"/>
  <c r="AJ1308" i="105"/>
  <c r="AI1308" i="105"/>
  <c r="AH1308" i="105"/>
  <c r="AF1308" i="105"/>
  <c r="AE1308" i="105"/>
  <c r="AD1308" i="105"/>
  <c r="AC1308" i="105"/>
  <c r="AS1307" i="105"/>
  <c r="AR1307" i="105"/>
  <c r="AQ1307" i="105"/>
  <c r="AP1307" i="105"/>
  <c r="AO1307" i="105"/>
  <c r="AN1307" i="105"/>
  <c r="AM1307" i="105"/>
  <c r="AL1307" i="105"/>
  <c r="AK1307" i="105"/>
  <c r="AJ1307" i="105"/>
  <c r="AI1307" i="105"/>
  <c r="AH1307" i="105"/>
  <c r="AF1307" i="105"/>
  <c r="AE1307" i="105"/>
  <c r="AD1307" i="105"/>
  <c r="AC1307" i="105"/>
  <c r="AS1306" i="105"/>
  <c r="AR1306" i="105"/>
  <c r="AQ1306" i="105"/>
  <c r="AP1306" i="105"/>
  <c r="AO1306" i="105"/>
  <c r="AN1306" i="105"/>
  <c r="AM1306" i="105"/>
  <c r="AL1306" i="105"/>
  <c r="AK1306" i="105"/>
  <c r="AJ1306" i="105"/>
  <c r="AI1306" i="105"/>
  <c r="AH1306" i="105"/>
  <c r="AF1306" i="105"/>
  <c r="AE1306" i="105"/>
  <c r="AD1306" i="105"/>
  <c r="AC1306" i="105"/>
  <c r="AS1305" i="105"/>
  <c r="AR1305" i="105"/>
  <c r="AQ1305" i="105"/>
  <c r="AP1305" i="105"/>
  <c r="AO1305" i="105"/>
  <c r="AN1305" i="105"/>
  <c r="AM1305" i="105"/>
  <c r="AL1305" i="105"/>
  <c r="AK1305" i="105"/>
  <c r="AJ1305" i="105"/>
  <c r="AI1305" i="105"/>
  <c r="AH1305" i="105"/>
  <c r="AF1305" i="105"/>
  <c r="AE1305" i="105"/>
  <c r="AD1305" i="105"/>
  <c r="AC1305" i="105"/>
  <c r="AS1304" i="105"/>
  <c r="AR1304" i="105"/>
  <c r="AQ1304" i="105"/>
  <c r="AP1304" i="105"/>
  <c r="AO1304" i="105"/>
  <c r="AN1304" i="105"/>
  <c r="AM1304" i="105"/>
  <c r="AL1304" i="105"/>
  <c r="AK1304" i="105"/>
  <c r="AJ1304" i="105"/>
  <c r="AI1304" i="105"/>
  <c r="AH1304" i="105"/>
  <c r="AF1304" i="105"/>
  <c r="AE1304" i="105"/>
  <c r="AD1304" i="105"/>
  <c r="AC1304" i="105"/>
  <c r="AS1303" i="105"/>
  <c r="AR1303" i="105"/>
  <c r="AQ1303" i="105"/>
  <c r="AP1303" i="105"/>
  <c r="AO1303" i="105"/>
  <c r="AN1303" i="105"/>
  <c r="AM1303" i="105"/>
  <c r="AL1303" i="105"/>
  <c r="AK1303" i="105"/>
  <c r="AJ1303" i="105"/>
  <c r="AI1303" i="105"/>
  <c r="AH1303" i="105"/>
  <c r="AF1303" i="105"/>
  <c r="AE1303" i="105"/>
  <c r="AD1303" i="105"/>
  <c r="AC1303" i="105"/>
  <c r="AS1302" i="105"/>
  <c r="AR1302" i="105"/>
  <c r="AQ1302" i="105"/>
  <c r="AP1302" i="105"/>
  <c r="AO1302" i="105"/>
  <c r="AN1302" i="105"/>
  <c r="AM1302" i="105"/>
  <c r="AL1302" i="105"/>
  <c r="AK1302" i="105"/>
  <c r="AJ1302" i="105"/>
  <c r="AI1302" i="105"/>
  <c r="AH1302" i="105"/>
  <c r="AF1302" i="105"/>
  <c r="AE1302" i="105"/>
  <c r="AD1302" i="105"/>
  <c r="AC1302" i="105"/>
  <c r="AS1301" i="105"/>
  <c r="AR1301" i="105"/>
  <c r="AQ1301" i="105"/>
  <c r="AP1301" i="105"/>
  <c r="AO1301" i="105"/>
  <c r="AN1301" i="105"/>
  <c r="AM1301" i="105"/>
  <c r="AL1301" i="105"/>
  <c r="AK1301" i="105"/>
  <c r="AJ1301" i="105"/>
  <c r="AI1301" i="105"/>
  <c r="AH1301" i="105"/>
  <c r="AF1301" i="105"/>
  <c r="AE1301" i="105"/>
  <c r="AD1301" i="105"/>
  <c r="AC1301" i="105"/>
  <c r="AS1300" i="105"/>
  <c r="AR1300" i="105"/>
  <c r="AQ1300" i="105"/>
  <c r="AP1300" i="105"/>
  <c r="AO1300" i="105"/>
  <c r="AN1300" i="105"/>
  <c r="AM1300" i="105"/>
  <c r="AL1300" i="105"/>
  <c r="AK1300" i="105"/>
  <c r="AJ1300" i="105"/>
  <c r="AI1300" i="105"/>
  <c r="AH1300" i="105"/>
  <c r="AF1300" i="105"/>
  <c r="AE1300" i="105"/>
  <c r="AD1300" i="105"/>
  <c r="AC1300" i="105"/>
  <c r="AS1299" i="105"/>
  <c r="AR1299" i="105"/>
  <c r="AQ1299" i="105"/>
  <c r="AP1299" i="105"/>
  <c r="AO1299" i="105"/>
  <c r="AN1299" i="105"/>
  <c r="AM1299" i="105"/>
  <c r="AL1299" i="105"/>
  <c r="AK1299" i="105"/>
  <c r="AJ1299" i="105"/>
  <c r="AI1299" i="105"/>
  <c r="AH1299" i="105"/>
  <c r="AF1299" i="105"/>
  <c r="AE1299" i="105"/>
  <c r="AD1299" i="105"/>
  <c r="AC1299" i="105"/>
  <c r="AS1298" i="105"/>
  <c r="AR1298" i="105"/>
  <c r="AQ1298" i="105"/>
  <c r="AP1298" i="105"/>
  <c r="AO1298" i="105"/>
  <c r="AN1298" i="105"/>
  <c r="AM1298" i="105"/>
  <c r="AL1298" i="105"/>
  <c r="AK1298" i="105"/>
  <c r="AJ1298" i="105"/>
  <c r="AI1298" i="105"/>
  <c r="AH1298" i="105"/>
  <c r="AF1298" i="105"/>
  <c r="AE1298" i="105"/>
  <c r="AD1298" i="105"/>
  <c r="AC1298" i="105"/>
  <c r="AS1297" i="105"/>
  <c r="AR1297" i="105"/>
  <c r="AQ1297" i="105"/>
  <c r="AP1297" i="105"/>
  <c r="AO1297" i="105"/>
  <c r="AN1297" i="105"/>
  <c r="AM1297" i="105"/>
  <c r="AL1297" i="105"/>
  <c r="AK1297" i="105"/>
  <c r="AJ1297" i="105"/>
  <c r="AI1297" i="105"/>
  <c r="AH1297" i="105"/>
  <c r="AF1297" i="105"/>
  <c r="AE1297" i="105"/>
  <c r="AD1297" i="105"/>
  <c r="AC1297" i="105"/>
  <c r="AS1296" i="105"/>
  <c r="AR1296" i="105"/>
  <c r="AQ1296" i="105"/>
  <c r="AP1296" i="105"/>
  <c r="AO1296" i="105"/>
  <c r="AN1296" i="105"/>
  <c r="AM1296" i="105"/>
  <c r="AL1296" i="105"/>
  <c r="AK1296" i="105"/>
  <c r="AJ1296" i="105"/>
  <c r="AI1296" i="105"/>
  <c r="AH1296" i="105"/>
  <c r="AF1296" i="105"/>
  <c r="AE1296" i="105"/>
  <c r="AD1296" i="105"/>
  <c r="AC1296" i="105"/>
  <c r="AS1295" i="105"/>
  <c r="AR1295" i="105"/>
  <c r="AQ1295" i="105"/>
  <c r="AP1295" i="105"/>
  <c r="AO1295" i="105"/>
  <c r="AN1295" i="105"/>
  <c r="AM1295" i="105"/>
  <c r="AL1295" i="105"/>
  <c r="AK1295" i="105"/>
  <c r="AJ1295" i="105"/>
  <c r="AG1295" i="105" s="1"/>
  <c r="AI1295" i="105"/>
  <c r="AH1295" i="105"/>
  <c r="AF1295" i="105"/>
  <c r="AE1295" i="105"/>
  <c r="AD1295" i="105"/>
  <c r="AC1295" i="105"/>
  <c r="AS1294" i="105"/>
  <c r="AR1294" i="105"/>
  <c r="AQ1294" i="105"/>
  <c r="AP1294" i="105"/>
  <c r="AO1294" i="105"/>
  <c r="AN1294" i="105"/>
  <c r="AM1294" i="105"/>
  <c r="AL1294" i="105"/>
  <c r="AK1294" i="105"/>
  <c r="AJ1294" i="105"/>
  <c r="AI1294" i="105"/>
  <c r="AH1294" i="105"/>
  <c r="AF1294" i="105"/>
  <c r="AE1294" i="105"/>
  <c r="AD1294" i="105"/>
  <c r="AC1294" i="105"/>
  <c r="AS1293" i="105"/>
  <c r="AR1293" i="105"/>
  <c r="AQ1293" i="105"/>
  <c r="AP1293" i="105"/>
  <c r="AO1293" i="105"/>
  <c r="AN1293" i="105"/>
  <c r="AM1293" i="105"/>
  <c r="AL1293" i="105"/>
  <c r="AK1293" i="105"/>
  <c r="AJ1293" i="105"/>
  <c r="AI1293" i="105"/>
  <c r="AH1293" i="105"/>
  <c r="AF1293" i="105"/>
  <c r="AE1293" i="105"/>
  <c r="AD1293" i="105"/>
  <c r="AC1293" i="105"/>
  <c r="AS1292" i="105"/>
  <c r="AR1292" i="105"/>
  <c r="AQ1292" i="105"/>
  <c r="AP1292" i="105"/>
  <c r="AO1292" i="105"/>
  <c r="AN1292" i="105"/>
  <c r="AM1292" i="105"/>
  <c r="AL1292" i="105"/>
  <c r="AK1292" i="105"/>
  <c r="AJ1292" i="105"/>
  <c r="AI1292" i="105"/>
  <c r="AH1292" i="105"/>
  <c r="AF1292" i="105"/>
  <c r="AE1292" i="105"/>
  <c r="AD1292" i="105"/>
  <c r="AC1292" i="105"/>
  <c r="AS1291" i="105"/>
  <c r="AR1291" i="105"/>
  <c r="AQ1291" i="105"/>
  <c r="AP1291" i="105"/>
  <c r="AO1291" i="105"/>
  <c r="AN1291" i="105"/>
  <c r="AM1291" i="105"/>
  <c r="AL1291" i="105"/>
  <c r="AK1291" i="105"/>
  <c r="AJ1291" i="105"/>
  <c r="AI1291" i="105"/>
  <c r="AH1291" i="105"/>
  <c r="AF1291" i="105"/>
  <c r="AE1291" i="105"/>
  <c r="AD1291" i="105"/>
  <c r="AC1291" i="105"/>
  <c r="AS1290" i="105"/>
  <c r="AR1290" i="105"/>
  <c r="AQ1290" i="105"/>
  <c r="AP1290" i="105"/>
  <c r="AO1290" i="105"/>
  <c r="AN1290" i="105"/>
  <c r="AM1290" i="105"/>
  <c r="AL1290" i="105"/>
  <c r="AK1290" i="105"/>
  <c r="AJ1290" i="105"/>
  <c r="AI1290" i="105"/>
  <c r="AH1290" i="105"/>
  <c r="AF1290" i="105"/>
  <c r="AE1290" i="105"/>
  <c r="AD1290" i="105"/>
  <c r="AC1290" i="105"/>
  <c r="AS1289" i="105"/>
  <c r="AR1289" i="105"/>
  <c r="AQ1289" i="105"/>
  <c r="AP1289" i="105"/>
  <c r="AO1289" i="105"/>
  <c r="AN1289" i="105"/>
  <c r="AM1289" i="105"/>
  <c r="AL1289" i="105"/>
  <c r="AK1289" i="105"/>
  <c r="AJ1289" i="105"/>
  <c r="AI1289" i="105"/>
  <c r="AH1289" i="105"/>
  <c r="AF1289" i="105"/>
  <c r="AE1289" i="105"/>
  <c r="AD1289" i="105"/>
  <c r="AC1289" i="105"/>
  <c r="AS1288" i="105"/>
  <c r="AR1288" i="105"/>
  <c r="AQ1288" i="105"/>
  <c r="AP1288" i="105"/>
  <c r="AO1288" i="105"/>
  <c r="AN1288" i="105"/>
  <c r="AM1288" i="105"/>
  <c r="AL1288" i="105"/>
  <c r="AK1288" i="105"/>
  <c r="AJ1288" i="105"/>
  <c r="AI1288" i="105"/>
  <c r="AH1288" i="105"/>
  <c r="AF1288" i="105"/>
  <c r="AE1288" i="105"/>
  <c r="AD1288" i="105"/>
  <c r="AC1288" i="105"/>
  <c r="AS1287" i="105"/>
  <c r="AR1287" i="105"/>
  <c r="AQ1287" i="105"/>
  <c r="AP1287" i="105"/>
  <c r="AO1287" i="105"/>
  <c r="AN1287" i="105"/>
  <c r="AM1287" i="105"/>
  <c r="AL1287" i="105"/>
  <c r="AK1287" i="105"/>
  <c r="AJ1287" i="105"/>
  <c r="AI1287" i="105"/>
  <c r="AH1287" i="105"/>
  <c r="AF1287" i="105"/>
  <c r="AE1287" i="105"/>
  <c r="AD1287" i="105"/>
  <c r="AC1287" i="105"/>
  <c r="AS1286" i="105"/>
  <c r="AR1286" i="105"/>
  <c r="AQ1286" i="105"/>
  <c r="AP1286" i="105"/>
  <c r="AO1286" i="105"/>
  <c r="AN1286" i="105"/>
  <c r="AM1286" i="105"/>
  <c r="AL1286" i="105"/>
  <c r="AK1286" i="105"/>
  <c r="AJ1286" i="105"/>
  <c r="AI1286" i="105"/>
  <c r="AH1286" i="105"/>
  <c r="AF1286" i="105"/>
  <c r="AE1286" i="105"/>
  <c r="AD1286" i="105"/>
  <c r="AC1286" i="105"/>
  <c r="AS1285" i="105"/>
  <c r="AR1285" i="105"/>
  <c r="AQ1285" i="105"/>
  <c r="AP1285" i="105"/>
  <c r="AO1285" i="105"/>
  <c r="AN1285" i="105"/>
  <c r="AM1285" i="105"/>
  <c r="AL1285" i="105"/>
  <c r="AK1285" i="105"/>
  <c r="AJ1285" i="105"/>
  <c r="AI1285" i="105"/>
  <c r="AH1285" i="105"/>
  <c r="AF1285" i="105"/>
  <c r="AE1285" i="105"/>
  <c r="AD1285" i="105"/>
  <c r="AC1285" i="105"/>
  <c r="AS1284" i="105"/>
  <c r="AR1284" i="105"/>
  <c r="AQ1284" i="105"/>
  <c r="AP1284" i="105"/>
  <c r="AO1284" i="105"/>
  <c r="AN1284" i="105"/>
  <c r="AM1284" i="105"/>
  <c r="AL1284" i="105"/>
  <c r="AK1284" i="105"/>
  <c r="AJ1284" i="105"/>
  <c r="AI1284" i="105"/>
  <c r="AH1284" i="105"/>
  <c r="AF1284" i="105"/>
  <c r="AE1284" i="105"/>
  <c r="AD1284" i="105"/>
  <c r="AC1284" i="105"/>
  <c r="AS1283" i="105"/>
  <c r="AR1283" i="105"/>
  <c r="AQ1283" i="105"/>
  <c r="AP1283" i="105"/>
  <c r="AO1283" i="105"/>
  <c r="AN1283" i="105"/>
  <c r="AM1283" i="105"/>
  <c r="AL1283" i="105"/>
  <c r="AK1283" i="105"/>
  <c r="AJ1283" i="105"/>
  <c r="AI1283" i="105"/>
  <c r="AH1283" i="105"/>
  <c r="AF1283" i="105"/>
  <c r="AE1283" i="105"/>
  <c r="AD1283" i="105"/>
  <c r="AC1283" i="105"/>
  <c r="AS1282" i="105"/>
  <c r="AR1282" i="105"/>
  <c r="AQ1282" i="105"/>
  <c r="AP1282" i="105"/>
  <c r="AO1282" i="105"/>
  <c r="AN1282" i="105"/>
  <c r="AM1282" i="105"/>
  <c r="AL1282" i="105"/>
  <c r="AK1282" i="105"/>
  <c r="AJ1282" i="105"/>
  <c r="AI1282" i="105"/>
  <c r="AH1282" i="105"/>
  <c r="AF1282" i="105"/>
  <c r="AE1282" i="105"/>
  <c r="AD1282" i="105"/>
  <c r="AC1282" i="105"/>
  <c r="AS1281" i="105"/>
  <c r="AR1281" i="105"/>
  <c r="AQ1281" i="105"/>
  <c r="AP1281" i="105"/>
  <c r="AO1281" i="105"/>
  <c r="AN1281" i="105"/>
  <c r="AM1281" i="105"/>
  <c r="AL1281" i="105"/>
  <c r="AK1281" i="105"/>
  <c r="AJ1281" i="105"/>
  <c r="AI1281" i="105"/>
  <c r="AH1281" i="105"/>
  <c r="AG1281" i="105"/>
  <c r="AF1281" i="105"/>
  <c r="AE1281" i="105"/>
  <c r="AD1281" i="105"/>
  <c r="AC1281" i="105"/>
  <c r="AS1280" i="105"/>
  <c r="AR1280" i="105"/>
  <c r="AQ1280" i="105"/>
  <c r="AP1280" i="105"/>
  <c r="AO1280" i="105"/>
  <c r="AN1280" i="105"/>
  <c r="AM1280" i="105"/>
  <c r="AL1280" i="105"/>
  <c r="AK1280" i="105"/>
  <c r="AJ1280" i="105"/>
  <c r="AI1280" i="105"/>
  <c r="AH1280" i="105"/>
  <c r="AF1280" i="105"/>
  <c r="AE1280" i="105"/>
  <c r="AD1280" i="105"/>
  <c r="AC1280" i="105"/>
  <c r="AS1279" i="105"/>
  <c r="AR1279" i="105"/>
  <c r="AQ1279" i="105"/>
  <c r="AP1279" i="105"/>
  <c r="AO1279" i="105"/>
  <c r="AN1279" i="105"/>
  <c r="AM1279" i="105"/>
  <c r="AL1279" i="105"/>
  <c r="AK1279" i="105"/>
  <c r="AJ1279" i="105"/>
  <c r="AI1279" i="105"/>
  <c r="AH1279" i="105"/>
  <c r="AF1279" i="105"/>
  <c r="AE1279" i="105"/>
  <c r="AD1279" i="105"/>
  <c r="AC1279" i="105"/>
  <c r="AS1278" i="105"/>
  <c r="AR1278" i="105"/>
  <c r="AQ1278" i="105"/>
  <c r="AP1278" i="105"/>
  <c r="AO1278" i="105"/>
  <c r="AN1278" i="105"/>
  <c r="AM1278" i="105"/>
  <c r="AL1278" i="105"/>
  <c r="AK1278" i="105"/>
  <c r="AJ1278" i="105"/>
  <c r="AI1278" i="105"/>
  <c r="AH1278" i="105"/>
  <c r="AF1278" i="105"/>
  <c r="AE1278" i="105"/>
  <c r="AD1278" i="105"/>
  <c r="AC1278" i="105"/>
  <c r="AS1277" i="105"/>
  <c r="AR1277" i="105"/>
  <c r="AQ1277" i="105"/>
  <c r="AP1277" i="105"/>
  <c r="AO1277" i="105"/>
  <c r="AN1277" i="105"/>
  <c r="AM1277" i="105"/>
  <c r="AL1277" i="105"/>
  <c r="AK1277" i="105"/>
  <c r="AJ1277" i="105"/>
  <c r="AI1277" i="105"/>
  <c r="AH1277" i="105"/>
  <c r="AF1277" i="105"/>
  <c r="AE1277" i="105"/>
  <c r="AD1277" i="105"/>
  <c r="AC1277" i="105"/>
  <c r="AS1276" i="105"/>
  <c r="AR1276" i="105"/>
  <c r="AQ1276" i="105"/>
  <c r="AP1276" i="105"/>
  <c r="AO1276" i="105"/>
  <c r="AN1276" i="105"/>
  <c r="AM1276" i="105"/>
  <c r="AL1276" i="105"/>
  <c r="AK1276" i="105"/>
  <c r="AJ1276" i="105"/>
  <c r="AI1276" i="105"/>
  <c r="AH1276" i="105"/>
  <c r="AF1276" i="105"/>
  <c r="AE1276" i="105"/>
  <c r="AD1276" i="105"/>
  <c r="AC1276" i="105"/>
  <c r="AS1275" i="105"/>
  <c r="AR1275" i="105"/>
  <c r="AQ1275" i="105"/>
  <c r="AP1275" i="105"/>
  <c r="AO1275" i="105"/>
  <c r="AN1275" i="105"/>
  <c r="AM1275" i="105"/>
  <c r="AL1275" i="105"/>
  <c r="AK1275" i="105"/>
  <c r="AJ1275" i="105"/>
  <c r="AI1275" i="105"/>
  <c r="AH1275" i="105"/>
  <c r="AF1275" i="105"/>
  <c r="AE1275" i="105"/>
  <c r="AD1275" i="105"/>
  <c r="AC1275" i="105"/>
  <c r="AS1274" i="105"/>
  <c r="AR1274" i="105"/>
  <c r="AQ1274" i="105"/>
  <c r="AP1274" i="105"/>
  <c r="AO1274" i="105"/>
  <c r="AN1274" i="105"/>
  <c r="AM1274" i="105"/>
  <c r="AL1274" i="105"/>
  <c r="AK1274" i="105"/>
  <c r="AJ1274" i="105"/>
  <c r="AI1274" i="105"/>
  <c r="AH1274" i="105"/>
  <c r="AF1274" i="105"/>
  <c r="AE1274" i="105"/>
  <c r="AD1274" i="105"/>
  <c r="AC1274" i="105"/>
  <c r="AS1273" i="105"/>
  <c r="AR1273" i="105"/>
  <c r="AQ1273" i="105"/>
  <c r="AP1273" i="105"/>
  <c r="AO1273" i="105"/>
  <c r="AN1273" i="105"/>
  <c r="AM1273" i="105"/>
  <c r="AL1273" i="105"/>
  <c r="AK1273" i="105"/>
  <c r="AJ1273" i="105"/>
  <c r="AI1273" i="105"/>
  <c r="AH1273" i="105"/>
  <c r="AF1273" i="105"/>
  <c r="AE1273" i="105"/>
  <c r="AD1273" i="105"/>
  <c r="AC1273" i="105"/>
  <c r="AS1272" i="105"/>
  <c r="AR1272" i="105"/>
  <c r="AQ1272" i="105"/>
  <c r="AP1272" i="105"/>
  <c r="AO1272" i="105"/>
  <c r="AN1272" i="105"/>
  <c r="AM1272" i="105"/>
  <c r="AL1272" i="105"/>
  <c r="AK1272" i="105"/>
  <c r="AJ1272" i="105"/>
  <c r="AI1272" i="105"/>
  <c r="AH1272" i="105"/>
  <c r="AF1272" i="105"/>
  <c r="AE1272" i="105"/>
  <c r="AD1272" i="105"/>
  <c r="AC1272" i="105"/>
  <c r="AS1271" i="105"/>
  <c r="AR1271" i="105"/>
  <c r="AQ1271" i="105"/>
  <c r="AP1271" i="105"/>
  <c r="AO1271" i="105"/>
  <c r="AN1271" i="105"/>
  <c r="AM1271" i="105"/>
  <c r="AL1271" i="105"/>
  <c r="AK1271" i="105"/>
  <c r="AJ1271" i="105"/>
  <c r="AI1271" i="105"/>
  <c r="AH1271" i="105"/>
  <c r="AF1271" i="105"/>
  <c r="AE1271" i="105"/>
  <c r="AD1271" i="105"/>
  <c r="AC1271" i="105"/>
  <c r="AS1270" i="105"/>
  <c r="AR1270" i="105"/>
  <c r="AQ1270" i="105"/>
  <c r="AP1270" i="105"/>
  <c r="AO1270" i="105"/>
  <c r="AN1270" i="105"/>
  <c r="AM1270" i="105"/>
  <c r="AL1270" i="105"/>
  <c r="AK1270" i="105"/>
  <c r="AJ1270" i="105"/>
  <c r="AI1270" i="105"/>
  <c r="AH1270" i="105"/>
  <c r="AF1270" i="105"/>
  <c r="AE1270" i="105"/>
  <c r="AD1270" i="105"/>
  <c r="AC1270" i="105"/>
  <c r="AS1269" i="105"/>
  <c r="AR1269" i="105"/>
  <c r="AQ1269" i="105"/>
  <c r="AP1269" i="105"/>
  <c r="AO1269" i="105"/>
  <c r="AN1269" i="105"/>
  <c r="AM1269" i="105"/>
  <c r="AL1269" i="105"/>
  <c r="AK1269" i="105"/>
  <c r="AJ1269" i="105"/>
  <c r="AI1269" i="105"/>
  <c r="AH1269" i="105"/>
  <c r="AF1269" i="105"/>
  <c r="AE1269" i="105"/>
  <c r="AD1269" i="105"/>
  <c r="AC1269" i="105"/>
  <c r="AS1268" i="105"/>
  <c r="AR1268" i="105"/>
  <c r="AQ1268" i="105"/>
  <c r="AP1268" i="105"/>
  <c r="AO1268" i="105"/>
  <c r="AN1268" i="105"/>
  <c r="AM1268" i="105"/>
  <c r="AL1268" i="105"/>
  <c r="AK1268" i="105"/>
  <c r="AJ1268" i="105"/>
  <c r="AI1268" i="105"/>
  <c r="AH1268" i="105"/>
  <c r="AF1268" i="105"/>
  <c r="AE1268" i="105"/>
  <c r="AD1268" i="105"/>
  <c r="AC1268" i="105"/>
  <c r="AS1267" i="105"/>
  <c r="AR1267" i="105"/>
  <c r="AQ1267" i="105"/>
  <c r="AP1267" i="105"/>
  <c r="AO1267" i="105"/>
  <c r="AN1267" i="105"/>
  <c r="AM1267" i="105"/>
  <c r="AL1267" i="105"/>
  <c r="AK1267" i="105"/>
  <c r="AJ1267" i="105"/>
  <c r="AI1267" i="105"/>
  <c r="AH1267" i="105"/>
  <c r="AF1267" i="105"/>
  <c r="AE1267" i="105"/>
  <c r="AD1267" i="105"/>
  <c r="AC1267" i="105"/>
  <c r="AS1266" i="105"/>
  <c r="AR1266" i="105"/>
  <c r="AQ1266" i="105"/>
  <c r="AP1266" i="105"/>
  <c r="AO1266" i="105"/>
  <c r="AN1266" i="105"/>
  <c r="AM1266" i="105"/>
  <c r="AL1266" i="105"/>
  <c r="AK1266" i="105"/>
  <c r="AJ1266" i="105"/>
  <c r="AI1266" i="105"/>
  <c r="AH1266" i="105"/>
  <c r="AF1266" i="105"/>
  <c r="AE1266" i="105"/>
  <c r="AD1266" i="105"/>
  <c r="AC1266" i="105"/>
  <c r="AS1265" i="105"/>
  <c r="AR1265" i="105"/>
  <c r="AQ1265" i="105"/>
  <c r="AP1265" i="105"/>
  <c r="AO1265" i="105"/>
  <c r="AN1265" i="105"/>
  <c r="AM1265" i="105"/>
  <c r="AL1265" i="105"/>
  <c r="AK1265" i="105"/>
  <c r="AJ1265" i="105"/>
  <c r="AI1265" i="105"/>
  <c r="AH1265" i="105"/>
  <c r="AF1265" i="105"/>
  <c r="AE1265" i="105"/>
  <c r="AD1265" i="105"/>
  <c r="AC1265" i="105"/>
  <c r="AS1264" i="105"/>
  <c r="AR1264" i="105"/>
  <c r="AQ1264" i="105"/>
  <c r="AP1264" i="105"/>
  <c r="AO1264" i="105"/>
  <c r="AN1264" i="105"/>
  <c r="AM1264" i="105"/>
  <c r="AL1264" i="105"/>
  <c r="AK1264" i="105"/>
  <c r="AJ1264" i="105"/>
  <c r="AI1264" i="105"/>
  <c r="AH1264" i="105"/>
  <c r="AF1264" i="105"/>
  <c r="AE1264" i="105"/>
  <c r="AD1264" i="105"/>
  <c r="AC1264" i="105"/>
  <c r="AS1263" i="105"/>
  <c r="AR1263" i="105"/>
  <c r="AQ1263" i="105"/>
  <c r="AP1263" i="105"/>
  <c r="AO1263" i="105"/>
  <c r="AN1263" i="105"/>
  <c r="AM1263" i="105"/>
  <c r="AL1263" i="105"/>
  <c r="AK1263" i="105"/>
  <c r="AJ1263" i="105"/>
  <c r="AI1263" i="105"/>
  <c r="AH1263" i="105"/>
  <c r="AF1263" i="105"/>
  <c r="AE1263" i="105"/>
  <c r="AD1263" i="105"/>
  <c r="AC1263" i="105"/>
  <c r="AS1262" i="105"/>
  <c r="AR1262" i="105"/>
  <c r="AQ1262" i="105"/>
  <c r="AP1262" i="105"/>
  <c r="AO1262" i="105"/>
  <c r="AN1262" i="105"/>
  <c r="AM1262" i="105"/>
  <c r="AL1262" i="105"/>
  <c r="AK1262" i="105"/>
  <c r="AJ1262" i="105"/>
  <c r="AI1262" i="105"/>
  <c r="AH1262" i="105"/>
  <c r="AF1262" i="105"/>
  <c r="AE1262" i="105"/>
  <c r="AD1262" i="105"/>
  <c r="AC1262" i="105"/>
  <c r="AS1261" i="105"/>
  <c r="AR1261" i="105"/>
  <c r="AQ1261" i="105"/>
  <c r="AP1261" i="105"/>
  <c r="AO1261" i="105"/>
  <c r="AN1261" i="105"/>
  <c r="AM1261" i="105"/>
  <c r="AL1261" i="105"/>
  <c r="AK1261" i="105"/>
  <c r="AJ1261" i="105"/>
  <c r="AI1261" i="105"/>
  <c r="AH1261" i="105"/>
  <c r="AF1261" i="105"/>
  <c r="AE1261" i="105"/>
  <c r="AD1261" i="105"/>
  <c r="AC1261" i="105"/>
  <c r="AS1260" i="105"/>
  <c r="AR1260" i="105"/>
  <c r="AQ1260" i="105"/>
  <c r="AP1260" i="105"/>
  <c r="AO1260" i="105"/>
  <c r="AN1260" i="105"/>
  <c r="AM1260" i="105"/>
  <c r="AL1260" i="105"/>
  <c r="AK1260" i="105"/>
  <c r="AJ1260" i="105"/>
  <c r="AI1260" i="105"/>
  <c r="AH1260" i="105"/>
  <c r="AF1260" i="105"/>
  <c r="AE1260" i="105"/>
  <c r="AD1260" i="105"/>
  <c r="AC1260" i="105"/>
  <c r="AS1259" i="105"/>
  <c r="AR1259" i="105"/>
  <c r="AQ1259" i="105"/>
  <c r="AP1259" i="105"/>
  <c r="AO1259" i="105"/>
  <c r="AN1259" i="105"/>
  <c r="AM1259" i="105"/>
  <c r="AL1259" i="105"/>
  <c r="AK1259" i="105"/>
  <c r="AJ1259" i="105"/>
  <c r="AI1259" i="105"/>
  <c r="AH1259" i="105"/>
  <c r="AF1259" i="105"/>
  <c r="AE1259" i="105"/>
  <c r="AD1259" i="105"/>
  <c r="AC1259" i="105"/>
  <c r="AS1258" i="105"/>
  <c r="AR1258" i="105"/>
  <c r="AQ1258" i="105"/>
  <c r="AP1258" i="105"/>
  <c r="AO1258" i="105"/>
  <c r="AN1258" i="105"/>
  <c r="AM1258" i="105"/>
  <c r="AL1258" i="105"/>
  <c r="AK1258" i="105"/>
  <c r="AJ1258" i="105"/>
  <c r="AI1258" i="105"/>
  <c r="AH1258" i="105"/>
  <c r="AF1258" i="105"/>
  <c r="AE1258" i="105"/>
  <c r="AD1258" i="105"/>
  <c r="AC1258" i="105"/>
  <c r="AS1257" i="105"/>
  <c r="AR1257" i="105"/>
  <c r="AQ1257" i="105"/>
  <c r="AP1257" i="105"/>
  <c r="AO1257" i="105"/>
  <c r="AN1257" i="105"/>
  <c r="AM1257" i="105"/>
  <c r="AL1257" i="105"/>
  <c r="AK1257" i="105"/>
  <c r="AJ1257" i="105"/>
  <c r="AI1257" i="105"/>
  <c r="AH1257" i="105"/>
  <c r="AF1257" i="105"/>
  <c r="AE1257" i="105"/>
  <c r="AD1257" i="105"/>
  <c r="AC1257" i="105"/>
  <c r="AS1256" i="105"/>
  <c r="AR1256" i="105"/>
  <c r="AQ1256" i="105"/>
  <c r="AP1256" i="105"/>
  <c r="AO1256" i="105"/>
  <c r="AN1256" i="105"/>
  <c r="AM1256" i="105"/>
  <c r="AL1256" i="105"/>
  <c r="AK1256" i="105"/>
  <c r="AJ1256" i="105"/>
  <c r="AI1256" i="105"/>
  <c r="AG1256" i="105" s="1"/>
  <c r="AH1256" i="105"/>
  <c r="AF1256" i="105"/>
  <c r="AE1256" i="105"/>
  <c r="AD1256" i="105"/>
  <c r="AC1256" i="105"/>
  <c r="AS1255" i="105"/>
  <c r="AR1255" i="105"/>
  <c r="AQ1255" i="105"/>
  <c r="AP1255" i="105"/>
  <c r="AO1255" i="105"/>
  <c r="AN1255" i="105"/>
  <c r="AM1255" i="105"/>
  <c r="AL1255" i="105"/>
  <c r="AK1255" i="105"/>
  <c r="AJ1255" i="105"/>
  <c r="AI1255" i="105"/>
  <c r="AH1255" i="105"/>
  <c r="AF1255" i="105"/>
  <c r="AE1255" i="105"/>
  <c r="AD1255" i="105"/>
  <c r="AC1255" i="105"/>
  <c r="AS1254" i="105"/>
  <c r="AR1254" i="105"/>
  <c r="AQ1254" i="105"/>
  <c r="AP1254" i="105"/>
  <c r="AO1254" i="105"/>
  <c r="AN1254" i="105"/>
  <c r="AM1254" i="105"/>
  <c r="AL1254" i="105"/>
  <c r="AK1254" i="105"/>
  <c r="AJ1254" i="105"/>
  <c r="AI1254" i="105"/>
  <c r="AH1254" i="105"/>
  <c r="AF1254" i="105"/>
  <c r="AE1254" i="105"/>
  <c r="AD1254" i="105"/>
  <c r="AC1254" i="105"/>
  <c r="AS1253" i="105"/>
  <c r="AR1253" i="105"/>
  <c r="AQ1253" i="105"/>
  <c r="AP1253" i="105"/>
  <c r="AO1253" i="105"/>
  <c r="AN1253" i="105"/>
  <c r="AM1253" i="105"/>
  <c r="AL1253" i="105"/>
  <c r="AK1253" i="105"/>
  <c r="AJ1253" i="105"/>
  <c r="AI1253" i="105"/>
  <c r="AH1253" i="105"/>
  <c r="AF1253" i="105"/>
  <c r="AE1253" i="105"/>
  <c r="AD1253" i="105"/>
  <c r="AC1253" i="105"/>
  <c r="AS1252" i="105"/>
  <c r="AR1252" i="105"/>
  <c r="AQ1252" i="105"/>
  <c r="AP1252" i="105"/>
  <c r="AO1252" i="105"/>
  <c r="AN1252" i="105"/>
  <c r="AM1252" i="105"/>
  <c r="AL1252" i="105"/>
  <c r="AK1252" i="105"/>
  <c r="AJ1252" i="105"/>
  <c r="AI1252" i="105"/>
  <c r="AH1252" i="105"/>
  <c r="AF1252" i="105"/>
  <c r="AE1252" i="105"/>
  <c r="AD1252" i="105"/>
  <c r="AC1252" i="105"/>
  <c r="AS1251" i="105"/>
  <c r="AR1251" i="105"/>
  <c r="AQ1251" i="105"/>
  <c r="AP1251" i="105"/>
  <c r="AO1251" i="105"/>
  <c r="AN1251" i="105"/>
  <c r="AM1251" i="105"/>
  <c r="AL1251" i="105"/>
  <c r="AK1251" i="105"/>
  <c r="AJ1251" i="105"/>
  <c r="AI1251" i="105"/>
  <c r="AH1251" i="105"/>
  <c r="AF1251" i="105"/>
  <c r="AE1251" i="105"/>
  <c r="AD1251" i="105"/>
  <c r="AC1251" i="105"/>
  <c r="AS1250" i="105"/>
  <c r="AR1250" i="105"/>
  <c r="AQ1250" i="105"/>
  <c r="AP1250" i="105"/>
  <c r="AO1250" i="105"/>
  <c r="AN1250" i="105"/>
  <c r="AM1250" i="105"/>
  <c r="AL1250" i="105"/>
  <c r="AK1250" i="105"/>
  <c r="AJ1250" i="105"/>
  <c r="AI1250" i="105"/>
  <c r="AH1250" i="105"/>
  <c r="AF1250" i="105"/>
  <c r="AE1250" i="105"/>
  <c r="AD1250" i="105"/>
  <c r="AC1250" i="105"/>
  <c r="AS1249" i="105"/>
  <c r="AR1249" i="105"/>
  <c r="AQ1249" i="105"/>
  <c r="AP1249" i="105"/>
  <c r="AO1249" i="105"/>
  <c r="AN1249" i="105"/>
  <c r="AM1249" i="105"/>
  <c r="AL1249" i="105"/>
  <c r="AK1249" i="105"/>
  <c r="AJ1249" i="105"/>
  <c r="AI1249" i="105"/>
  <c r="AH1249" i="105"/>
  <c r="AF1249" i="105"/>
  <c r="AE1249" i="105"/>
  <c r="AD1249" i="105"/>
  <c r="AC1249" i="105"/>
  <c r="AS1248" i="105"/>
  <c r="AR1248" i="105"/>
  <c r="AQ1248" i="105"/>
  <c r="AP1248" i="105"/>
  <c r="AO1248" i="105"/>
  <c r="AN1248" i="105"/>
  <c r="AM1248" i="105"/>
  <c r="AL1248" i="105"/>
  <c r="AK1248" i="105"/>
  <c r="AJ1248" i="105"/>
  <c r="AI1248" i="105"/>
  <c r="AH1248" i="105"/>
  <c r="AF1248" i="105"/>
  <c r="AE1248" i="105"/>
  <c r="AD1248" i="105"/>
  <c r="AC1248" i="105"/>
  <c r="AS1247" i="105"/>
  <c r="AR1247" i="105"/>
  <c r="AQ1247" i="105"/>
  <c r="AP1247" i="105"/>
  <c r="AO1247" i="105"/>
  <c r="AN1247" i="105"/>
  <c r="AM1247" i="105"/>
  <c r="AL1247" i="105"/>
  <c r="AK1247" i="105"/>
  <c r="AJ1247" i="105"/>
  <c r="AI1247" i="105"/>
  <c r="AH1247" i="105"/>
  <c r="AF1247" i="105"/>
  <c r="AE1247" i="105"/>
  <c r="AD1247" i="105"/>
  <c r="AC1247" i="105"/>
  <c r="AS1246" i="105"/>
  <c r="AR1246" i="105"/>
  <c r="AQ1246" i="105"/>
  <c r="AP1246" i="105"/>
  <c r="AO1246" i="105"/>
  <c r="AN1246" i="105"/>
  <c r="AM1246" i="105"/>
  <c r="AL1246" i="105"/>
  <c r="AK1246" i="105"/>
  <c r="AJ1246" i="105"/>
  <c r="AI1246" i="105"/>
  <c r="AH1246" i="105"/>
  <c r="AF1246" i="105"/>
  <c r="AE1246" i="105"/>
  <c r="AD1246" i="105"/>
  <c r="AC1246" i="105"/>
  <c r="AS1245" i="105"/>
  <c r="AR1245" i="105"/>
  <c r="AQ1245" i="105"/>
  <c r="AP1245" i="105"/>
  <c r="AO1245" i="105"/>
  <c r="AN1245" i="105"/>
  <c r="AM1245" i="105"/>
  <c r="AL1245" i="105"/>
  <c r="AK1245" i="105"/>
  <c r="AJ1245" i="105"/>
  <c r="AI1245" i="105"/>
  <c r="AG1245" i="105" s="1"/>
  <c r="AH1245" i="105"/>
  <c r="AF1245" i="105"/>
  <c r="AE1245" i="105"/>
  <c r="AD1245" i="105"/>
  <c r="AC1245" i="105"/>
  <c r="AS1244" i="105"/>
  <c r="AR1244" i="105"/>
  <c r="AQ1244" i="105"/>
  <c r="AP1244" i="105"/>
  <c r="AO1244" i="105"/>
  <c r="AN1244" i="105"/>
  <c r="AM1244" i="105"/>
  <c r="AL1244" i="105"/>
  <c r="AK1244" i="105"/>
  <c r="AJ1244" i="105"/>
  <c r="AI1244" i="105"/>
  <c r="AH1244" i="105"/>
  <c r="AF1244" i="105"/>
  <c r="AE1244" i="105"/>
  <c r="AD1244" i="105"/>
  <c r="AC1244" i="105"/>
  <c r="AS1243" i="105"/>
  <c r="AR1243" i="105"/>
  <c r="AQ1243" i="105"/>
  <c r="AP1243" i="105"/>
  <c r="AO1243" i="105"/>
  <c r="AN1243" i="105"/>
  <c r="AM1243" i="105"/>
  <c r="AL1243" i="105"/>
  <c r="AK1243" i="105"/>
  <c r="AJ1243" i="105"/>
  <c r="AI1243" i="105"/>
  <c r="AH1243" i="105"/>
  <c r="AF1243" i="105"/>
  <c r="AE1243" i="105"/>
  <c r="AD1243" i="105"/>
  <c r="AC1243" i="105"/>
  <c r="AS1242" i="105"/>
  <c r="AR1242" i="105"/>
  <c r="AQ1242" i="105"/>
  <c r="AP1242" i="105"/>
  <c r="AO1242" i="105"/>
  <c r="AN1242" i="105"/>
  <c r="AM1242" i="105"/>
  <c r="AL1242" i="105"/>
  <c r="AK1242" i="105"/>
  <c r="AJ1242" i="105"/>
  <c r="AI1242" i="105"/>
  <c r="AH1242" i="105"/>
  <c r="AF1242" i="105"/>
  <c r="AE1242" i="105"/>
  <c r="AD1242" i="105"/>
  <c r="AC1242" i="105"/>
  <c r="AS1241" i="105"/>
  <c r="AR1241" i="105"/>
  <c r="AQ1241" i="105"/>
  <c r="AP1241" i="105"/>
  <c r="AO1241" i="105"/>
  <c r="AN1241" i="105"/>
  <c r="AM1241" i="105"/>
  <c r="AL1241" i="105"/>
  <c r="AK1241" i="105"/>
  <c r="AJ1241" i="105"/>
  <c r="AI1241" i="105"/>
  <c r="AG1241" i="105" s="1"/>
  <c r="AH1241" i="105"/>
  <c r="AF1241" i="105"/>
  <c r="AE1241" i="105"/>
  <c r="AD1241" i="105"/>
  <c r="AC1241" i="105"/>
  <c r="AS1240" i="105"/>
  <c r="AR1240" i="105"/>
  <c r="AQ1240" i="105"/>
  <c r="AP1240" i="105"/>
  <c r="AO1240" i="105"/>
  <c r="AN1240" i="105"/>
  <c r="AM1240" i="105"/>
  <c r="AL1240" i="105"/>
  <c r="AK1240" i="105"/>
  <c r="AJ1240" i="105"/>
  <c r="AI1240" i="105"/>
  <c r="AH1240" i="105"/>
  <c r="AF1240" i="105"/>
  <c r="AE1240" i="105"/>
  <c r="AD1240" i="105"/>
  <c r="AC1240" i="105"/>
  <c r="AS1239" i="105"/>
  <c r="AR1239" i="105"/>
  <c r="AQ1239" i="105"/>
  <c r="AP1239" i="105"/>
  <c r="AO1239" i="105"/>
  <c r="AN1239" i="105"/>
  <c r="AM1239" i="105"/>
  <c r="AL1239" i="105"/>
  <c r="AK1239" i="105"/>
  <c r="AJ1239" i="105"/>
  <c r="AI1239" i="105"/>
  <c r="AH1239" i="105"/>
  <c r="AF1239" i="105"/>
  <c r="AE1239" i="105"/>
  <c r="AD1239" i="105"/>
  <c r="AC1239" i="105"/>
  <c r="AS1238" i="105"/>
  <c r="AR1238" i="105"/>
  <c r="AQ1238" i="105"/>
  <c r="AP1238" i="105"/>
  <c r="AO1238" i="105"/>
  <c r="AN1238" i="105"/>
  <c r="AM1238" i="105"/>
  <c r="AL1238" i="105"/>
  <c r="AK1238" i="105"/>
  <c r="AJ1238" i="105"/>
  <c r="AI1238" i="105"/>
  <c r="AH1238" i="105"/>
  <c r="AF1238" i="105"/>
  <c r="AE1238" i="105"/>
  <c r="AD1238" i="105"/>
  <c r="AC1238" i="105"/>
  <c r="AS1237" i="105"/>
  <c r="AR1237" i="105"/>
  <c r="AQ1237" i="105"/>
  <c r="AP1237" i="105"/>
  <c r="AO1237" i="105"/>
  <c r="AN1237" i="105"/>
  <c r="AM1237" i="105"/>
  <c r="AL1237" i="105"/>
  <c r="AK1237" i="105"/>
  <c r="AJ1237" i="105"/>
  <c r="AI1237" i="105"/>
  <c r="AH1237" i="105"/>
  <c r="AF1237" i="105"/>
  <c r="AE1237" i="105"/>
  <c r="AD1237" i="105"/>
  <c r="AC1237" i="105"/>
  <c r="AS1236" i="105"/>
  <c r="AR1236" i="105"/>
  <c r="AQ1236" i="105"/>
  <c r="AP1236" i="105"/>
  <c r="AO1236" i="105"/>
  <c r="AN1236" i="105"/>
  <c r="AM1236" i="105"/>
  <c r="AL1236" i="105"/>
  <c r="AK1236" i="105"/>
  <c r="AJ1236" i="105"/>
  <c r="AI1236" i="105"/>
  <c r="AH1236" i="105"/>
  <c r="AF1236" i="105"/>
  <c r="AE1236" i="105"/>
  <c r="AD1236" i="105"/>
  <c r="AC1236" i="105"/>
  <c r="AS1235" i="105"/>
  <c r="AR1235" i="105"/>
  <c r="AQ1235" i="105"/>
  <c r="AP1235" i="105"/>
  <c r="AO1235" i="105"/>
  <c r="AN1235" i="105"/>
  <c r="AM1235" i="105"/>
  <c r="AL1235" i="105"/>
  <c r="AK1235" i="105"/>
  <c r="AJ1235" i="105"/>
  <c r="AI1235" i="105"/>
  <c r="AH1235" i="105"/>
  <c r="AF1235" i="105"/>
  <c r="AE1235" i="105"/>
  <c r="AD1235" i="105"/>
  <c r="AC1235" i="105"/>
  <c r="AS1234" i="105"/>
  <c r="AR1234" i="105"/>
  <c r="AQ1234" i="105"/>
  <c r="AP1234" i="105"/>
  <c r="AO1234" i="105"/>
  <c r="AN1234" i="105"/>
  <c r="AM1234" i="105"/>
  <c r="AL1234" i="105"/>
  <c r="AK1234" i="105"/>
  <c r="AJ1234" i="105"/>
  <c r="AI1234" i="105"/>
  <c r="AH1234" i="105"/>
  <c r="AF1234" i="105"/>
  <c r="AE1234" i="105"/>
  <c r="AD1234" i="105"/>
  <c r="AC1234" i="105"/>
  <c r="AS1233" i="105"/>
  <c r="AR1233" i="105"/>
  <c r="AQ1233" i="105"/>
  <c r="AP1233" i="105"/>
  <c r="AO1233" i="105"/>
  <c r="AN1233" i="105"/>
  <c r="AM1233" i="105"/>
  <c r="AL1233" i="105"/>
  <c r="AK1233" i="105"/>
  <c r="AJ1233" i="105"/>
  <c r="AI1233" i="105"/>
  <c r="AG1233" i="105" s="1"/>
  <c r="AH1233" i="105"/>
  <c r="AF1233" i="105"/>
  <c r="AE1233" i="105"/>
  <c r="AD1233" i="105"/>
  <c r="AC1233" i="105"/>
  <c r="AS1232" i="105"/>
  <c r="AR1232" i="105"/>
  <c r="AQ1232" i="105"/>
  <c r="AP1232" i="105"/>
  <c r="AO1232" i="105"/>
  <c r="AN1232" i="105"/>
  <c r="AM1232" i="105"/>
  <c r="AL1232" i="105"/>
  <c r="AK1232" i="105"/>
  <c r="AJ1232" i="105"/>
  <c r="AI1232" i="105"/>
  <c r="AH1232" i="105"/>
  <c r="AF1232" i="105"/>
  <c r="AE1232" i="105"/>
  <c r="AD1232" i="105"/>
  <c r="AC1232" i="105"/>
  <c r="AS1231" i="105"/>
  <c r="AR1231" i="105"/>
  <c r="AQ1231" i="105"/>
  <c r="AP1231" i="105"/>
  <c r="AO1231" i="105"/>
  <c r="AN1231" i="105"/>
  <c r="AM1231" i="105"/>
  <c r="AL1231" i="105"/>
  <c r="AK1231" i="105"/>
  <c r="AJ1231" i="105"/>
  <c r="AI1231" i="105"/>
  <c r="AG1231" i="105" s="1"/>
  <c r="AH1231" i="105"/>
  <c r="AF1231" i="105"/>
  <c r="AE1231" i="105"/>
  <c r="AD1231" i="105"/>
  <c r="AC1231" i="105"/>
  <c r="AS1230" i="105"/>
  <c r="AR1230" i="105"/>
  <c r="AQ1230" i="105"/>
  <c r="AP1230" i="105"/>
  <c r="AO1230" i="105"/>
  <c r="AN1230" i="105"/>
  <c r="AM1230" i="105"/>
  <c r="AL1230" i="105"/>
  <c r="AK1230" i="105"/>
  <c r="AJ1230" i="105"/>
  <c r="AI1230" i="105"/>
  <c r="AH1230" i="105"/>
  <c r="AF1230" i="105"/>
  <c r="AE1230" i="105"/>
  <c r="AD1230" i="105"/>
  <c r="AC1230" i="105"/>
  <c r="AS1229" i="105"/>
  <c r="AR1229" i="105"/>
  <c r="AQ1229" i="105"/>
  <c r="AP1229" i="105"/>
  <c r="AO1229" i="105"/>
  <c r="AN1229" i="105"/>
  <c r="AM1229" i="105"/>
  <c r="AL1229" i="105"/>
  <c r="AK1229" i="105"/>
  <c r="AJ1229" i="105"/>
  <c r="AI1229" i="105"/>
  <c r="AH1229" i="105"/>
  <c r="AF1229" i="105"/>
  <c r="AE1229" i="105"/>
  <c r="AD1229" i="105"/>
  <c r="AC1229" i="105"/>
  <c r="AS1228" i="105"/>
  <c r="AR1228" i="105"/>
  <c r="AQ1228" i="105"/>
  <c r="AP1228" i="105"/>
  <c r="AO1228" i="105"/>
  <c r="AN1228" i="105"/>
  <c r="AM1228" i="105"/>
  <c r="AL1228" i="105"/>
  <c r="AK1228" i="105"/>
  <c r="AJ1228" i="105"/>
  <c r="AI1228" i="105"/>
  <c r="AH1228" i="105"/>
  <c r="AF1228" i="105"/>
  <c r="AE1228" i="105"/>
  <c r="AD1228" i="105"/>
  <c r="AC1228" i="105"/>
  <c r="AS1227" i="105"/>
  <c r="AR1227" i="105"/>
  <c r="AQ1227" i="105"/>
  <c r="AP1227" i="105"/>
  <c r="AO1227" i="105"/>
  <c r="AN1227" i="105"/>
  <c r="AM1227" i="105"/>
  <c r="AL1227" i="105"/>
  <c r="AK1227" i="105"/>
  <c r="AJ1227" i="105"/>
  <c r="AI1227" i="105"/>
  <c r="AH1227" i="105"/>
  <c r="AF1227" i="105"/>
  <c r="AE1227" i="105"/>
  <c r="AD1227" i="105"/>
  <c r="AC1227" i="105"/>
  <c r="AS1226" i="105"/>
  <c r="AR1226" i="105"/>
  <c r="AQ1226" i="105"/>
  <c r="AP1226" i="105"/>
  <c r="AO1226" i="105"/>
  <c r="AN1226" i="105"/>
  <c r="AM1226" i="105"/>
  <c r="AL1226" i="105"/>
  <c r="AK1226" i="105"/>
  <c r="AJ1226" i="105"/>
  <c r="AI1226" i="105"/>
  <c r="AH1226" i="105"/>
  <c r="AF1226" i="105"/>
  <c r="AE1226" i="105"/>
  <c r="AD1226" i="105"/>
  <c r="AC1226" i="105"/>
  <c r="AS1225" i="105"/>
  <c r="AR1225" i="105"/>
  <c r="AQ1225" i="105"/>
  <c r="AP1225" i="105"/>
  <c r="AO1225" i="105"/>
  <c r="AN1225" i="105"/>
  <c r="AM1225" i="105"/>
  <c r="AL1225" i="105"/>
  <c r="AK1225" i="105"/>
  <c r="AJ1225" i="105"/>
  <c r="AI1225" i="105"/>
  <c r="AG1225" i="105" s="1"/>
  <c r="AH1225" i="105"/>
  <c r="AF1225" i="105"/>
  <c r="AE1225" i="105"/>
  <c r="AD1225" i="105"/>
  <c r="AC1225" i="105"/>
  <c r="AS1224" i="105"/>
  <c r="AR1224" i="105"/>
  <c r="AQ1224" i="105"/>
  <c r="AP1224" i="105"/>
  <c r="AO1224" i="105"/>
  <c r="AN1224" i="105"/>
  <c r="AM1224" i="105"/>
  <c r="AL1224" i="105"/>
  <c r="AK1224" i="105"/>
  <c r="AJ1224" i="105"/>
  <c r="AI1224" i="105"/>
  <c r="AH1224" i="105"/>
  <c r="AF1224" i="105"/>
  <c r="AE1224" i="105"/>
  <c r="AD1224" i="105"/>
  <c r="AC1224" i="105"/>
  <c r="AS1223" i="105"/>
  <c r="AR1223" i="105"/>
  <c r="AQ1223" i="105"/>
  <c r="AP1223" i="105"/>
  <c r="AO1223" i="105"/>
  <c r="AN1223" i="105"/>
  <c r="AM1223" i="105"/>
  <c r="AL1223" i="105"/>
  <c r="AK1223" i="105"/>
  <c r="AJ1223" i="105"/>
  <c r="AI1223" i="105"/>
  <c r="AH1223" i="105"/>
  <c r="AF1223" i="105"/>
  <c r="AE1223" i="105"/>
  <c r="AD1223" i="105"/>
  <c r="AC1223" i="105"/>
  <c r="AS1222" i="105"/>
  <c r="AR1222" i="105"/>
  <c r="AQ1222" i="105"/>
  <c r="AP1222" i="105"/>
  <c r="AO1222" i="105"/>
  <c r="AN1222" i="105"/>
  <c r="AM1222" i="105"/>
  <c r="AL1222" i="105"/>
  <c r="AK1222" i="105"/>
  <c r="AJ1222" i="105"/>
  <c r="AI1222" i="105"/>
  <c r="AH1222" i="105"/>
  <c r="AF1222" i="105"/>
  <c r="AE1222" i="105"/>
  <c r="AD1222" i="105"/>
  <c r="AC1222" i="105"/>
  <c r="AS1221" i="105"/>
  <c r="AR1221" i="105"/>
  <c r="AQ1221" i="105"/>
  <c r="AP1221" i="105"/>
  <c r="AO1221" i="105"/>
  <c r="AN1221" i="105"/>
  <c r="AM1221" i="105"/>
  <c r="AL1221" i="105"/>
  <c r="AK1221" i="105"/>
  <c r="AJ1221" i="105"/>
  <c r="AI1221" i="105"/>
  <c r="AH1221" i="105"/>
  <c r="AF1221" i="105"/>
  <c r="AE1221" i="105"/>
  <c r="AD1221" i="105"/>
  <c r="AC1221" i="105"/>
  <c r="AS1220" i="105"/>
  <c r="AR1220" i="105"/>
  <c r="AQ1220" i="105"/>
  <c r="AP1220" i="105"/>
  <c r="AO1220" i="105"/>
  <c r="AN1220" i="105"/>
  <c r="AM1220" i="105"/>
  <c r="AL1220" i="105"/>
  <c r="AK1220" i="105"/>
  <c r="AJ1220" i="105"/>
  <c r="AI1220" i="105"/>
  <c r="AH1220" i="105"/>
  <c r="AF1220" i="105"/>
  <c r="AE1220" i="105"/>
  <c r="AD1220" i="105"/>
  <c r="AC1220" i="105"/>
  <c r="AS1219" i="105"/>
  <c r="AR1219" i="105"/>
  <c r="AQ1219" i="105"/>
  <c r="AP1219" i="105"/>
  <c r="AO1219" i="105"/>
  <c r="AN1219" i="105"/>
  <c r="AM1219" i="105"/>
  <c r="AL1219" i="105"/>
  <c r="AK1219" i="105"/>
  <c r="AJ1219" i="105"/>
  <c r="AI1219" i="105"/>
  <c r="AH1219" i="105"/>
  <c r="AF1219" i="105"/>
  <c r="AE1219" i="105"/>
  <c r="AD1219" i="105"/>
  <c r="AC1219" i="105"/>
  <c r="AS1218" i="105"/>
  <c r="AR1218" i="105"/>
  <c r="AQ1218" i="105"/>
  <c r="AP1218" i="105"/>
  <c r="AO1218" i="105"/>
  <c r="AN1218" i="105"/>
  <c r="AM1218" i="105"/>
  <c r="AL1218" i="105"/>
  <c r="AK1218" i="105"/>
  <c r="AJ1218" i="105"/>
  <c r="AI1218" i="105"/>
  <c r="AH1218" i="105"/>
  <c r="AF1218" i="105"/>
  <c r="AE1218" i="105"/>
  <c r="AD1218" i="105"/>
  <c r="AC1218" i="105"/>
  <c r="AS1217" i="105"/>
  <c r="AR1217" i="105"/>
  <c r="AQ1217" i="105"/>
  <c r="AP1217" i="105"/>
  <c r="AO1217" i="105"/>
  <c r="AN1217" i="105"/>
  <c r="AM1217" i="105"/>
  <c r="AL1217" i="105"/>
  <c r="AK1217" i="105"/>
  <c r="AJ1217" i="105"/>
  <c r="AI1217" i="105"/>
  <c r="AH1217" i="105"/>
  <c r="AF1217" i="105"/>
  <c r="AE1217" i="105"/>
  <c r="AD1217" i="105"/>
  <c r="AC1217" i="105"/>
  <c r="AS1216" i="105"/>
  <c r="AR1216" i="105"/>
  <c r="AQ1216" i="105"/>
  <c r="AP1216" i="105"/>
  <c r="AO1216" i="105"/>
  <c r="AN1216" i="105"/>
  <c r="AM1216" i="105"/>
  <c r="AL1216" i="105"/>
  <c r="AK1216" i="105"/>
  <c r="AJ1216" i="105"/>
  <c r="AI1216" i="105"/>
  <c r="AH1216" i="105"/>
  <c r="AF1216" i="105"/>
  <c r="AE1216" i="105"/>
  <c r="AD1216" i="105"/>
  <c r="AC1216" i="105"/>
  <c r="AS1215" i="105"/>
  <c r="AR1215" i="105"/>
  <c r="AQ1215" i="105"/>
  <c r="AP1215" i="105"/>
  <c r="AO1215" i="105"/>
  <c r="AN1215" i="105"/>
  <c r="AM1215" i="105"/>
  <c r="AL1215" i="105"/>
  <c r="AK1215" i="105"/>
  <c r="AJ1215" i="105"/>
  <c r="AI1215" i="105"/>
  <c r="AH1215" i="105"/>
  <c r="AF1215" i="105"/>
  <c r="AE1215" i="105"/>
  <c r="AD1215" i="105"/>
  <c r="AC1215" i="105"/>
  <c r="AS1214" i="105"/>
  <c r="AR1214" i="105"/>
  <c r="AQ1214" i="105"/>
  <c r="AP1214" i="105"/>
  <c r="AO1214" i="105"/>
  <c r="AN1214" i="105"/>
  <c r="AM1214" i="105"/>
  <c r="AL1214" i="105"/>
  <c r="AK1214" i="105"/>
  <c r="AJ1214" i="105"/>
  <c r="AI1214" i="105"/>
  <c r="AH1214" i="105"/>
  <c r="AF1214" i="105"/>
  <c r="AE1214" i="105"/>
  <c r="AD1214" i="105"/>
  <c r="AC1214" i="105"/>
  <c r="AS1213" i="105"/>
  <c r="AR1213" i="105"/>
  <c r="AQ1213" i="105"/>
  <c r="AP1213" i="105"/>
  <c r="AO1213" i="105"/>
  <c r="AN1213" i="105"/>
  <c r="AM1213" i="105"/>
  <c r="AL1213" i="105"/>
  <c r="AK1213" i="105"/>
  <c r="AJ1213" i="105"/>
  <c r="AI1213" i="105"/>
  <c r="AH1213" i="105"/>
  <c r="AF1213" i="105"/>
  <c r="AE1213" i="105"/>
  <c r="AD1213" i="105"/>
  <c r="AC1213" i="105"/>
  <c r="AS1212" i="105"/>
  <c r="AR1212" i="105"/>
  <c r="AQ1212" i="105"/>
  <c r="AP1212" i="105"/>
  <c r="AO1212" i="105"/>
  <c r="AN1212" i="105"/>
  <c r="AM1212" i="105"/>
  <c r="AL1212" i="105"/>
  <c r="AK1212" i="105"/>
  <c r="AJ1212" i="105"/>
  <c r="AI1212" i="105"/>
  <c r="AH1212" i="105"/>
  <c r="AF1212" i="105"/>
  <c r="AE1212" i="105"/>
  <c r="AD1212" i="105"/>
  <c r="AC1212" i="105"/>
  <c r="AS1211" i="105"/>
  <c r="AR1211" i="105"/>
  <c r="AQ1211" i="105"/>
  <c r="AP1211" i="105"/>
  <c r="AO1211" i="105"/>
  <c r="AN1211" i="105"/>
  <c r="AM1211" i="105"/>
  <c r="AL1211" i="105"/>
  <c r="AK1211" i="105"/>
  <c r="AJ1211" i="105"/>
  <c r="AI1211" i="105"/>
  <c r="AH1211" i="105"/>
  <c r="AF1211" i="105"/>
  <c r="AE1211" i="105"/>
  <c r="AD1211" i="105"/>
  <c r="AC1211" i="105"/>
  <c r="AS1210" i="105"/>
  <c r="AR1210" i="105"/>
  <c r="AQ1210" i="105"/>
  <c r="AP1210" i="105"/>
  <c r="AO1210" i="105"/>
  <c r="AN1210" i="105"/>
  <c r="AM1210" i="105"/>
  <c r="AL1210" i="105"/>
  <c r="AK1210" i="105"/>
  <c r="AJ1210" i="105"/>
  <c r="AI1210" i="105"/>
  <c r="AH1210" i="105"/>
  <c r="AF1210" i="105"/>
  <c r="AE1210" i="105"/>
  <c r="AD1210" i="105"/>
  <c r="AC1210" i="105"/>
  <c r="AS1209" i="105"/>
  <c r="AR1209" i="105"/>
  <c r="AQ1209" i="105"/>
  <c r="AP1209" i="105"/>
  <c r="AO1209" i="105"/>
  <c r="AN1209" i="105"/>
  <c r="AM1209" i="105"/>
  <c r="AL1209" i="105"/>
  <c r="AK1209" i="105"/>
  <c r="AJ1209" i="105"/>
  <c r="AI1209" i="105"/>
  <c r="AH1209" i="105"/>
  <c r="AF1209" i="105"/>
  <c r="AE1209" i="105"/>
  <c r="AD1209" i="105"/>
  <c r="AC1209" i="105"/>
  <c r="AS1208" i="105"/>
  <c r="AR1208" i="105"/>
  <c r="AQ1208" i="105"/>
  <c r="AP1208" i="105"/>
  <c r="AO1208" i="105"/>
  <c r="AN1208" i="105"/>
  <c r="AM1208" i="105"/>
  <c r="AL1208" i="105"/>
  <c r="AK1208" i="105"/>
  <c r="AJ1208" i="105"/>
  <c r="AI1208" i="105"/>
  <c r="AH1208" i="105"/>
  <c r="AF1208" i="105"/>
  <c r="AE1208" i="105"/>
  <c r="AD1208" i="105"/>
  <c r="AC1208" i="105"/>
  <c r="AS1207" i="105"/>
  <c r="AR1207" i="105"/>
  <c r="AQ1207" i="105"/>
  <c r="AP1207" i="105"/>
  <c r="AO1207" i="105"/>
  <c r="AN1207" i="105"/>
  <c r="AM1207" i="105"/>
  <c r="AL1207" i="105"/>
  <c r="AK1207" i="105"/>
  <c r="AJ1207" i="105"/>
  <c r="AI1207" i="105"/>
  <c r="AH1207" i="105"/>
  <c r="AF1207" i="105"/>
  <c r="AE1207" i="105"/>
  <c r="AD1207" i="105"/>
  <c r="AC1207" i="105"/>
  <c r="AS1206" i="105"/>
  <c r="AR1206" i="105"/>
  <c r="AQ1206" i="105"/>
  <c r="AP1206" i="105"/>
  <c r="AO1206" i="105"/>
  <c r="AN1206" i="105"/>
  <c r="AM1206" i="105"/>
  <c r="AL1206" i="105"/>
  <c r="AK1206" i="105"/>
  <c r="AJ1206" i="105"/>
  <c r="AI1206" i="105"/>
  <c r="AH1206" i="105"/>
  <c r="AF1206" i="105"/>
  <c r="AE1206" i="105"/>
  <c r="AD1206" i="105"/>
  <c r="AC1206" i="105"/>
  <c r="AS1205" i="105"/>
  <c r="AR1205" i="105"/>
  <c r="AQ1205" i="105"/>
  <c r="AP1205" i="105"/>
  <c r="AO1205" i="105"/>
  <c r="AN1205" i="105"/>
  <c r="AM1205" i="105"/>
  <c r="AL1205" i="105"/>
  <c r="AK1205" i="105"/>
  <c r="AJ1205" i="105"/>
  <c r="AI1205" i="105"/>
  <c r="AH1205" i="105"/>
  <c r="AF1205" i="105"/>
  <c r="AE1205" i="105"/>
  <c r="AD1205" i="105"/>
  <c r="AC1205" i="105"/>
  <c r="AS1204" i="105"/>
  <c r="AR1204" i="105"/>
  <c r="AQ1204" i="105"/>
  <c r="AP1204" i="105"/>
  <c r="AO1204" i="105"/>
  <c r="AN1204" i="105"/>
  <c r="AM1204" i="105"/>
  <c r="AL1204" i="105"/>
  <c r="AK1204" i="105"/>
  <c r="AJ1204" i="105"/>
  <c r="AI1204" i="105"/>
  <c r="AH1204" i="105"/>
  <c r="AF1204" i="105"/>
  <c r="AE1204" i="105"/>
  <c r="AD1204" i="105"/>
  <c r="AC1204" i="105"/>
  <c r="AS1203" i="105"/>
  <c r="AR1203" i="105"/>
  <c r="AQ1203" i="105"/>
  <c r="AP1203" i="105"/>
  <c r="AO1203" i="105"/>
  <c r="AN1203" i="105"/>
  <c r="AM1203" i="105"/>
  <c r="AL1203" i="105"/>
  <c r="AK1203" i="105"/>
  <c r="AJ1203" i="105"/>
  <c r="AI1203" i="105"/>
  <c r="AH1203" i="105"/>
  <c r="AF1203" i="105"/>
  <c r="AE1203" i="105"/>
  <c r="AD1203" i="105"/>
  <c r="AC1203" i="105"/>
  <c r="AS1202" i="105"/>
  <c r="AR1202" i="105"/>
  <c r="AQ1202" i="105"/>
  <c r="AP1202" i="105"/>
  <c r="AO1202" i="105"/>
  <c r="AN1202" i="105"/>
  <c r="AM1202" i="105"/>
  <c r="AL1202" i="105"/>
  <c r="AK1202" i="105"/>
  <c r="AJ1202" i="105"/>
  <c r="AI1202" i="105"/>
  <c r="AH1202" i="105"/>
  <c r="AF1202" i="105"/>
  <c r="AE1202" i="105"/>
  <c r="AD1202" i="105"/>
  <c r="AC1202" i="105"/>
  <c r="AS1201" i="105"/>
  <c r="AR1201" i="105"/>
  <c r="AQ1201" i="105"/>
  <c r="AP1201" i="105"/>
  <c r="AO1201" i="105"/>
  <c r="AN1201" i="105"/>
  <c r="AM1201" i="105"/>
  <c r="AL1201" i="105"/>
  <c r="AK1201" i="105"/>
  <c r="AJ1201" i="105"/>
  <c r="AI1201" i="105"/>
  <c r="AH1201" i="105"/>
  <c r="AF1201" i="105"/>
  <c r="AE1201" i="105"/>
  <c r="AD1201" i="105"/>
  <c r="AC1201" i="105"/>
  <c r="AS1200" i="105"/>
  <c r="AR1200" i="105"/>
  <c r="AQ1200" i="105"/>
  <c r="AP1200" i="105"/>
  <c r="AO1200" i="105"/>
  <c r="AN1200" i="105"/>
  <c r="AM1200" i="105"/>
  <c r="AL1200" i="105"/>
  <c r="AK1200" i="105"/>
  <c r="AJ1200" i="105"/>
  <c r="AI1200" i="105"/>
  <c r="AH1200" i="105"/>
  <c r="AF1200" i="105"/>
  <c r="AE1200" i="105"/>
  <c r="AD1200" i="105"/>
  <c r="AC1200" i="105"/>
  <c r="AS1199" i="105"/>
  <c r="AR1199" i="105"/>
  <c r="AQ1199" i="105"/>
  <c r="AP1199" i="105"/>
  <c r="AO1199" i="105"/>
  <c r="AN1199" i="105"/>
  <c r="AM1199" i="105"/>
  <c r="AL1199" i="105"/>
  <c r="AK1199" i="105"/>
  <c r="AJ1199" i="105"/>
  <c r="AI1199" i="105"/>
  <c r="AH1199" i="105"/>
  <c r="AF1199" i="105"/>
  <c r="AE1199" i="105"/>
  <c r="AD1199" i="105"/>
  <c r="AC1199" i="105"/>
  <c r="AS1198" i="105"/>
  <c r="AR1198" i="105"/>
  <c r="AQ1198" i="105"/>
  <c r="AP1198" i="105"/>
  <c r="AO1198" i="105"/>
  <c r="AN1198" i="105"/>
  <c r="AM1198" i="105"/>
  <c r="AL1198" i="105"/>
  <c r="AK1198" i="105"/>
  <c r="AJ1198" i="105"/>
  <c r="AI1198" i="105"/>
  <c r="AH1198" i="105"/>
  <c r="AF1198" i="105"/>
  <c r="AE1198" i="105"/>
  <c r="AD1198" i="105"/>
  <c r="AC1198" i="105"/>
  <c r="AS1197" i="105"/>
  <c r="AR1197" i="105"/>
  <c r="AQ1197" i="105"/>
  <c r="AP1197" i="105"/>
  <c r="AO1197" i="105"/>
  <c r="AN1197" i="105"/>
  <c r="AM1197" i="105"/>
  <c r="AL1197" i="105"/>
  <c r="AK1197" i="105"/>
  <c r="AJ1197" i="105"/>
  <c r="AI1197" i="105"/>
  <c r="AH1197" i="105"/>
  <c r="AF1197" i="105"/>
  <c r="AE1197" i="105"/>
  <c r="AD1197" i="105"/>
  <c r="AC1197" i="105"/>
  <c r="AS1196" i="105"/>
  <c r="AR1196" i="105"/>
  <c r="AQ1196" i="105"/>
  <c r="AP1196" i="105"/>
  <c r="AO1196" i="105"/>
  <c r="AN1196" i="105"/>
  <c r="AM1196" i="105"/>
  <c r="AL1196" i="105"/>
  <c r="AK1196" i="105"/>
  <c r="AJ1196" i="105"/>
  <c r="AI1196" i="105"/>
  <c r="AH1196" i="105"/>
  <c r="AF1196" i="105"/>
  <c r="AE1196" i="105"/>
  <c r="AD1196" i="105"/>
  <c r="AC1196" i="105"/>
  <c r="AS1195" i="105"/>
  <c r="AR1195" i="105"/>
  <c r="AQ1195" i="105"/>
  <c r="AP1195" i="105"/>
  <c r="AO1195" i="105"/>
  <c r="AN1195" i="105"/>
  <c r="AM1195" i="105"/>
  <c r="AL1195" i="105"/>
  <c r="AK1195" i="105"/>
  <c r="AJ1195" i="105"/>
  <c r="AI1195" i="105"/>
  <c r="AH1195" i="105"/>
  <c r="AF1195" i="105"/>
  <c r="AE1195" i="105"/>
  <c r="AD1195" i="105"/>
  <c r="AC1195" i="105"/>
  <c r="AS1194" i="105"/>
  <c r="AR1194" i="105"/>
  <c r="AQ1194" i="105"/>
  <c r="AP1194" i="105"/>
  <c r="AO1194" i="105"/>
  <c r="AN1194" i="105"/>
  <c r="AM1194" i="105"/>
  <c r="AL1194" i="105"/>
  <c r="AK1194" i="105"/>
  <c r="AJ1194" i="105"/>
  <c r="AI1194" i="105"/>
  <c r="AH1194" i="105"/>
  <c r="AF1194" i="105"/>
  <c r="AE1194" i="105"/>
  <c r="AD1194" i="105"/>
  <c r="AC1194" i="105"/>
  <c r="AS1193" i="105"/>
  <c r="AR1193" i="105"/>
  <c r="AQ1193" i="105"/>
  <c r="AP1193" i="105"/>
  <c r="AO1193" i="105"/>
  <c r="AN1193" i="105"/>
  <c r="AM1193" i="105"/>
  <c r="AL1193" i="105"/>
  <c r="AK1193" i="105"/>
  <c r="AJ1193" i="105"/>
  <c r="AI1193" i="105"/>
  <c r="AH1193" i="105"/>
  <c r="AF1193" i="105"/>
  <c r="AE1193" i="105"/>
  <c r="AD1193" i="105"/>
  <c r="AC1193" i="105"/>
  <c r="AS1192" i="105"/>
  <c r="AR1192" i="105"/>
  <c r="AQ1192" i="105"/>
  <c r="AP1192" i="105"/>
  <c r="AO1192" i="105"/>
  <c r="AN1192" i="105"/>
  <c r="AM1192" i="105"/>
  <c r="AL1192" i="105"/>
  <c r="AK1192" i="105"/>
  <c r="AJ1192" i="105"/>
  <c r="AI1192" i="105"/>
  <c r="AH1192" i="105"/>
  <c r="AF1192" i="105"/>
  <c r="AE1192" i="105"/>
  <c r="AD1192" i="105"/>
  <c r="AC1192" i="105"/>
  <c r="AS1191" i="105"/>
  <c r="AR1191" i="105"/>
  <c r="AQ1191" i="105"/>
  <c r="AP1191" i="105"/>
  <c r="AO1191" i="105"/>
  <c r="AN1191" i="105"/>
  <c r="AM1191" i="105"/>
  <c r="AL1191" i="105"/>
  <c r="AK1191" i="105"/>
  <c r="AJ1191" i="105"/>
  <c r="AI1191" i="105"/>
  <c r="AH1191" i="105"/>
  <c r="AF1191" i="105"/>
  <c r="AE1191" i="105"/>
  <c r="AD1191" i="105"/>
  <c r="AC1191" i="105"/>
  <c r="AS1190" i="105"/>
  <c r="AR1190" i="105"/>
  <c r="AQ1190" i="105"/>
  <c r="AP1190" i="105"/>
  <c r="AO1190" i="105"/>
  <c r="AN1190" i="105"/>
  <c r="AM1190" i="105"/>
  <c r="AL1190" i="105"/>
  <c r="AK1190" i="105"/>
  <c r="AJ1190" i="105"/>
  <c r="AI1190" i="105"/>
  <c r="AH1190" i="105"/>
  <c r="AF1190" i="105"/>
  <c r="AE1190" i="105"/>
  <c r="AD1190" i="105"/>
  <c r="AC1190" i="105"/>
  <c r="AS1189" i="105"/>
  <c r="AR1189" i="105"/>
  <c r="AQ1189" i="105"/>
  <c r="AP1189" i="105"/>
  <c r="AO1189" i="105"/>
  <c r="AN1189" i="105"/>
  <c r="AM1189" i="105"/>
  <c r="AL1189" i="105"/>
  <c r="AK1189" i="105"/>
  <c r="AJ1189" i="105"/>
  <c r="AI1189" i="105"/>
  <c r="AH1189" i="105"/>
  <c r="AF1189" i="105"/>
  <c r="AE1189" i="105"/>
  <c r="AD1189" i="105"/>
  <c r="AC1189" i="105"/>
  <c r="AS1188" i="105"/>
  <c r="AR1188" i="105"/>
  <c r="AQ1188" i="105"/>
  <c r="AP1188" i="105"/>
  <c r="AO1188" i="105"/>
  <c r="AN1188" i="105"/>
  <c r="AM1188" i="105"/>
  <c r="AL1188" i="105"/>
  <c r="AK1188" i="105"/>
  <c r="AJ1188" i="105"/>
  <c r="AI1188" i="105"/>
  <c r="AH1188" i="105"/>
  <c r="AF1188" i="105"/>
  <c r="AE1188" i="105"/>
  <c r="AD1188" i="105"/>
  <c r="AC1188" i="105"/>
  <c r="AS1187" i="105"/>
  <c r="AR1187" i="105"/>
  <c r="AQ1187" i="105"/>
  <c r="AP1187" i="105"/>
  <c r="AO1187" i="105"/>
  <c r="AN1187" i="105"/>
  <c r="AM1187" i="105"/>
  <c r="AL1187" i="105"/>
  <c r="AK1187" i="105"/>
  <c r="AJ1187" i="105"/>
  <c r="AI1187" i="105"/>
  <c r="AH1187" i="105"/>
  <c r="AF1187" i="105"/>
  <c r="AE1187" i="105"/>
  <c r="AD1187" i="105"/>
  <c r="AC1187" i="105"/>
  <c r="AS1186" i="105"/>
  <c r="AR1186" i="105"/>
  <c r="AQ1186" i="105"/>
  <c r="AP1186" i="105"/>
  <c r="AO1186" i="105"/>
  <c r="AN1186" i="105"/>
  <c r="AM1186" i="105"/>
  <c r="AL1186" i="105"/>
  <c r="AK1186" i="105"/>
  <c r="AJ1186" i="105"/>
  <c r="AI1186" i="105"/>
  <c r="AH1186" i="105"/>
  <c r="AF1186" i="105"/>
  <c r="AE1186" i="105"/>
  <c r="AD1186" i="105"/>
  <c r="AC1186" i="105"/>
  <c r="AS1185" i="105"/>
  <c r="AR1185" i="105"/>
  <c r="AQ1185" i="105"/>
  <c r="AP1185" i="105"/>
  <c r="AO1185" i="105"/>
  <c r="AN1185" i="105"/>
  <c r="AM1185" i="105"/>
  <c r="AL1185" i="105"/>
  <c r="AK1185" i="105"/>
  <c r="AJ1185" i="105"/>
  <c r="AI1185" i="105"/>
  <c r="AH1185" i="105"/>
  <c r="AF1185" i="105"/>
  <c r="AE1185" i="105"/>
  <c r="AD1185" i="105"/>
  <c r="AC1185" i="105"/>
  <c r="AS1184" i="105"/>
  <c r="AR1184" i="105"/>
  <c r="AQ1184" i="105"/>
  <c r="AP1184" i="105"/>
  <c r="AO1184" i="105"/>
  <c r="AN1184" i="105"/>
  <c r="AM1184" i="105"/>
  <c r="AL1184" i="105"/>
  <c r="AK1184" i="105"/>
  <c r="AJ1184" i="105"/>
  <c r="AI1184" i="105"/>
  <c r="AH1184" i="105"/>
  <c r="AF1184" i="105"/>
  <c r="AE1184" i="105"/>
  <c r="AD1184" i="105"/>
  <c r="AC1184" i="105"/>
  <c r="AS1183" i="105"/>
  <c r="AR1183" i="105"/>
  <c r="AQ1183" i="105"/>
  <c r="AP1183" i="105"/>
  <c r="AO1183" i="105"/>
  <c r="AN1183" i="105"/>
  <c r="AM1183" i="105"/>
  <c r="AL1183" i="105"/>
  <c r="AK1183" i="105"/>
  <c r="AJ1183" i="105"/>
  <c r="AI1183" i="105"/>
  <c r="AH1183" i="105"/>
  <c r="AF1183" i="105"/>
  <c r="AE1183" i="105"/>
  <c r="AD1183" i="105"/>
  <c r="AC1183" i="105"/>
  <c r="AS1182" i="105"/>
  <c r="AR1182" i="105"/>
  <c r="AQ1182" i="105"/>
  <c r="AP1182" i="105"/>
  <c r="AO1182" i="105"/>
  <c r="AN1182" i="105"/>
  <c r="AM1182" i="105"/>
  <c r="AL1182" i="105"/>
  <c r="AK1182" i="105"/>
  <c r="AJ1182" i="105"/>
  <c r="AI1182" i="105"/>
  <c r="AH1182" i="105"/>
  <c r="AF1182" i="105"/>
  <c r="AE1182" i="105"/>
  <c r="AD1182" i="105"/>
  <c r="AC1182" i="105"/>
  <c r="AS1181" i="105"/>
  <c r="AR1181" i="105"/>
  <c r="AQ1181" i="105"/>
  <c r="AP1181" i="105"/>
  <c r="AO1181" i="105"/>
  <c r="AN1181" i="105"/>
  <c r="AM1181" i="105"/>
  <c r="AL1181" i="105"/>
  <c r="AK1181" i="105"/>
  <c r="AJ1181" i="105"/>
  <c r="AI1181" i="105"/>
  <c r="AH1181" i="105"/>
  <c r="AF1181" i="105"/>
  <c r="AE1181" i="105"/>
  <c r="AD1181" i="105"/>
  <c r="AC1181" i="105"/>
  <c r="AS1180" i="105"/>
  <c r="AR1180" i="105"/>
  <c r="AQ1180" i="105"/>
  <c r="AP1180" i="105"/>
  <c r="AO1180" i="105"/>
  <c r="AN1180" i="105"/>
  <c r="AM1180" i="105"/>
  <c r="AL1180" i="105"/>
  <c r="AK1180" i="105"/>
  <c r="AJ1180" i="105"/>
  <c r="AI1180" i="105"/>
  <c r="AH1180" i="105"/>
  <c r="AF1180" i="105"/>
  <c r="AE1180" i="105"/>
  <c r="AD1180" i="105"/>
  <c r="AC1180" i="105"/>
  <c r="AS1179" i="105"/>
  <c r="AR1179" i="105"/>
  <c r="AQ1179" i="105"/>
  <c r="AP1179" i="105"/>
  <c r="AO1179" i="105"/>
  <c r="AN1179" i="105"/>
  <c r="AM1179" i="105"/>
  <c r="AL1179" i="105"/>
  <c r="AK1179" i="105"/>
  <c r="AJ1179" i="105"/>
  <c r="AI1179" i="105"/>
  <c r="AH1179" i="105"/>
  <c r="AF1179" i="105"/>
  <c r="AE1179" i="105"/>
  <c r="AD1179" i="105"/>
  <c r="AC1179" i="105"/>
  <c r="AS1178" i="105"/>
  <c r="AR1178" i="105"/>
  <c r="AQ1178" i="105"/>
  <c r="AP1178" i="105"/>
  <c r="AO1178" i="105"/>
  <c r="AN1178" i="105"/>
  <c r="AM1178" i="105"/>
  <c r="AL1178" i="105"/>
  <c r="AK1178" i="105"/>
  <c r="AJ1178" i="105"/>
  <c r="AI1178" i="105"/>
  <c r="AH1178" i="105"/>
  <c r="AF1178" i="105"/>
  <c r="AE1178" i="105"/>
  <c r="AD1178" i="105"/>
  <c r="AC1178" i="105"/>
  <c r="AS1177" i="105"/>
  <c r="AR1177" i="105"/>
  <c r="AQ1177" i="105"/>
  <c r="AP1177" i="105"/>
  <c r="AO1177" i="105"/>
  <c r="AN1177" i="105"/>
  <c r="AM1177" i="105"/>
  <c r="AL1177" i="105"/>
  <c r="AK1177" i="105"/>
  <c r="AJ1177" i="105"/>
  <c r="AI1177" i="105"/>
  <c r="AH1177" i="105"/>
  <c r="AF1177" i="105"/>
  <c r="AE1177" i="105"/>
  <c r="AD1177" i="105"/>
  <c r="AC1177" i="105"/>
  <c r="AS1176" i="105"/>
  <c r="AR1176" i="105"/>
  <c r="AQ1176" i="105"/>
  <c r="AP1176" i="105"/>
  <c r="AO1176" i="105"/>
  <c r="AN1176" i="105"/>
  <c r="AM1176" i="105"/>
  <c r="AL1176" i="105"/>
  <c r="AK1176" i="105"/>
  <c r="AJ1176" i="105"/>
  <c r="AI1176" i="105"/>
  <c r="AH1176" i="105"/>
  <c r="AF1176" i="105"/>
  <c r="AE1176" i="105"/>
  <c r="AD1176" i="105"/>
  <c r="AC1176" i="105"/>
  <c r="AS1175" i="105"/>
  <c r="AR1175" i="105"/>
  <c r="AQ1175" i="105"/>
  <c r="AP1175" i="105"/>
  <c r="AO1175" i="105"/>
  <c r="AN1175" i="105"/>
  <c r="AM1175" i="105"/>
  <c r="AL1175" i="105"/>
  <c r="AK1175" i="105"/>
  <c r="AJ1175" i="105"/>
  <c r="AI1175" i="105"/>
  <c r="AH1175" i="105"/>
  <c r="AF1175" i="105"/>
  <c r="AE1175" i="105"/>
  <c r="AD1175" i="105"/>
  <c r="AC1175" i="105"/>
  <c r="AS1174" i="105"/>
  <c r="AR1174" i="105"/>
  <c r="AQ1174" i="105"/>
  <c r="AP1174" i="105"/>
  <c r="AO1174" i="105"/>
  <c r="AN1174" i="105"/>
  <c r="AM1174" i="105"/>
  <c r="AL1174" i="105"/>
  <c r="AK1174" i="105"/>
  <c r="AJ1174" i="105"/>
  <c r="AI1174" i="105"/>
  <c r="AH1174" i="105"/>
  <c r="AF1174" i="105"/>
  <c r="AE1174" i="105"/>
  <c r="AD1174" i="105"/>
  <c r="AC1174" i="105"/>
  <c r="AS1173" i="105"/>
  <c r="AR1173" i="105"/>
  <c r="AQ1173" i="105"/>
  <c r="AP1173" i="105"/>
  <c r="AO1173" i="105"/>
  <c r="AN1173" i="105"/>
  <c r="AM1173" i="105"/>
  <c r="AL1173" i="105"/>
  <c r="AK1173" i="105"/>
  <c r="AJ1173" i="105"/>
  <c r="AI1173" i="105"/>
  <c r="AH1173" i="105"/>
  <c r="AF1173" i="105"/>
  <c r="AE1173" i="105"/>
  <c r="AD1173" i="105"/>
  <c r="AC1173" i="105"/>
  <c r="AS1172" i="105"/>
  <c r="AR1172" i="105"/>
  <c r="AQ1172" i="105"/>
  <c r="AP1172" i="105"/>
  <c r="AO1172" i="105"/>
  <c r="AN1172" i="105"/>
  <c r="AM1172" i="105"/>
  <c r="AL1172" i="105"/>
  <c r="AK1172" i="105"/>
  <c r="AJ1172" i="105"/>
  <c r="AI1172" i="105"/>
  <c r="AH1172" i="105"/>
  <c r="AF1172" i="105"/>
  <c r="AE1172" i="105"/>
  <c r="AD1172" i="105"/>
  <c r="AC1172" i="105"/>
  <c r="AS1171" i="105"/>
  <c r="AR1171" i="105"/>
  <c r="AQ1171" i="105"/>
  <c r="AP1171" i="105"/>
  <c r="AO1171" i="105"/>
  <c r="AN1171" i="105"/>
  <c r="AM1171" i="105"/>
  <c r="AL1171" i="105"/>
  <c r="AK1171" i="105"/>
  <c r="AJ1171" i="105"/>
  <c r="AI1171" i="105"/>
  <c r="AH1171" i="105"/>
  <c r="AF1171" i="105"/>
  <c r="AE1171" i="105"/>
  <c r="AD1171" i="105"/>
  <c r="AC1171" i="105"/>
  <c r="AS1170" i="105"/>
  <c r="AR1170" i="105"/>
  <c r="AQ1170" i="105"/>
  <c r="AP1170" i="105"/>
  <c r="AO1170" i="105"/>
  <c r="AN1170" i="105"/>
  <c r="AM1170" i="105"/>
  <c r="AL1170" i="105"/>
  <c r="AK1170" i="105"/>
  <c r="AJ1170" i="105"/>
  <c r="AI1170" i="105"/>
  <c r="AH1170" i="105"/>
  <c r="AF1170" i="105"/>
  <c r="AE1170" i="105"/>
  <c r="AD1170" i="105"/>
  <c r="AC1170" i="105"/>
  <c r="AS1169" i="105"/>
  <c r="AR1169" i="105"/>
  <c r="AQ1169" i="105"/>
  <c r="AP1169" i="105"/>
  <c r="AO1169" i="105"/>
  <c r="AN1169" i="105"/>
  <c r="AM1169" i="105"/>
  <c r="AL1169" i="105"/>
  <c r="AK1169" i="105"/>
  <c r="AJ1169" i="105"/>
  <c r="AI1169" i="105"/>
  <c r="AH1169" i="105"/>
  <c r="AF1169" i="105"/>
  <c r="AE1169" i="105"/>
  <c r="AD1169" i="105"/>
  <c r="AC1169" i="105"/>
  <c r="AS1168" i="105"/>
  <c r="AR1168" i="105"/>
  <c r="AQ1168" i="105"/>
  <c r="AP1168" i="105"/>
  <c r="AO1168" i="105"/>
  <c r="AN1168" i="105"/>
  <c r="AM1168" i="105"/>
  <c r="AL1168" i="105"/>
  <c r="AK1168" i="105"/>
  <c r="AJ1168" i="105"/>
  <c r="AI1168" i="105"/>
  <c r="AH1168" i="105"/>
  <c r="AF1168" i="105"/>
  <c r="AE1168" i="105"/>
  <c r="AD1168" i="105"/>
  <c r="AC1168" i="105"/>
  <c r="AS1167" i="105"/>
  <c r="AR1167" i="105"/>
  <c r="AQ1167" i="105"/>
  <c r="AP1167" i="105"/>
  <c r="AO1167" i="105"/>
  <c r="AN1167" i="105"/>
  <c r="AM1167" i="105"/>
  <c r="AL1167" i="105"/>
  <c r="AK1167" i="105"/>
  <c r="AJ1167" i="105"/>
  <c r="AI1167" i="105"/>
  <c r="AH1167" i="105"/>
  <c r="AF1167" i="105"/>
  <c r="AE1167" i="105"/>
  <c r="AD1167" i="105"/>
  <c r="AC1167" i="105"/>
  <c r="AS1166" i="105"/>
  <c r="AR1166" i="105"/>
  <c r="AQ1166" i="105"/>
  <c r="AP1166" i="105"/>
  <c r="AO1166" i="105"/>
  <c r="AN1166" i="105"/>
  <c r="AM1166" i="105"/>
  <c r="AL1166" i="105"/>
  <c r="AK1166" i="105"/>
  <c r="AJ1166" i="105"/>
  <c r="AI1166" i="105"/>
  <c r="AH1166" i="105"/>
  <c r="AF1166" i="105"/>
  <c r="AE1166" i="105"/>
  <c r="AD1166" i="105"/>
  <c r="AC1166" i="105"/>
  <c r="AS1165" i="105"/>
  <c r="AR1165" i="105"/>
  <c r="AQ1165" i="105"/>
  <c r="AP1165" i="105"/>
  <c r="AO1165" i="105"/>
  <c r="AN1165" i="105"/>
  <c r="AM1165" i="105"/>
  <c r="AL1165" i="105"/>
  <c r="AK1165" i="105"/>
  <c r="AJ1165" i="105"/>
  <c r="AI1165" i="105"/>
  <c r="AH1165" i="105"/>
  <c r="AF1165" i="105"/>
  <c r="AE1165" i="105"/>
  <c r="AD1165" i="105"/>
  <c r="AC1165" i="105"/>
  <c r="AS1164" i="105"/>
  <c r="AR1164" i="105"/>
  <c r="AQ1164" i="105"/>
  <c r="AP1164" i="105"/>
  <c r="AO1164" i="105"/>
  <c r="AN1164" i="105"/>
  <c r="AM1164" i="105"/>
  <c r="AL1164" i="105"/>
  <c r="AK1164" i="105"/>
  <c r="AJ1164" i="105"/>
  <c r="AI1164" i="105"/>
  <c r="AH1164" i="105"/>
  <c r="AF1164" i="105"/>
  <c r="AE1164" i="105"/>
  <c r="AD1164" i="105"/>
  <c r="AC1164" i="105"/>
  <c r="AS1163" i="105"/>
  <c r="AR1163" i="105"/>
  <c r="AQ1163" i="105"/>
  <c r="AP1163" i="105"/>
  <c r="AO1163" i="105"/>
  <c r="AN1163" i="105"/>
  <c r="AM1163" i="105"/>
  <c r="AL1163" i="105"/>
  <c r="AK1163" i="105"/>
  <c r="AJ1163" i="105"/>
  <c r="AI1163" i="105"/>
  <c r="AH1163" i="105"/>
  <c r="AF1163" i="105"/>
  <c r="AE1163" i="105"/>
  <c r="AD1163" i="105"/>
  <c r="AC1163" i="105"/>
  <c r="AS1162" i="105"/>
  <c r="AR1162" i="105"/>
  <c r="AQ1162" i="105"/>
  <c r="AP1162" i="105"/>
  <c r="AO1162" i="105"/>
  <c r="AN1162" i="105"/>
  <c r="AM1162" i="105"/>
  <c r="AL1162" i="105"/>
  <c r="AK1162" i="105"/>
  <c r="AJ1162" i="105"/>
  <c r="AI1162" i="105"/>
  <c r="AH1162" i="105"/>
  <c r="AF1162" i="105"/>
  <c r="AE1162" i="105"/>
  <c r="AD1162" i="105"/>
  <c r="AC1162" i="105"/>
  <c r="AS1161" i="105"/>
  <c r="AR1161" i="105"/>
  <c r="AQ1161" i="105"/>
  <c r="AP1161" i="105"/>
  <c r="AO1161" i="105"/>
  <c r="AN1161" i="105"/>
  <c r="AM1161" i="105"/>
  <c r="AL1161" i="105"/>
  <c r="AK1161" i="105"/>
  <c r="AJ1161" i="105"/>
  <c r="AI1161" i="105"/>
  <c r="AH1161" i="105"/>
  <c r="AF1161" i="105"/>
  <c r="AE1161" i="105"/>
  <c r="AD1161" i="105"/>
  <c r="AC1161" i="105"/>
  <c r="AS1160" i="105"/>
  <c r="AR1160" i="105"/>
  <c r="AQ1160" i="105"/>
  <c r="AP1160" i="105"/>
  <c r="AO1160" i="105"/>
  <c r="AN1160" i="105"/>
  <c r="AM1160" i="105"/>
  <c r="AL1160" i="105"/>
  <c r="AK1160" i="105"/>
  <c r="AJ1160" i="105"/>
  <c r="AI1160" i="105"/>
  <c r="AH1160" i="105"/>
  <c r="AF1160" i="105"/>
  <c r="AE1160" i="105"/>
  <c r="AD1160" i="105"/>
  <c r="AC1160" i="105"/>
  <c r="AS1159" i="105"/>
  <c r="AR1159" i="105"/>
  <c r="AQ1159" i="105"/>
  <c r="AP1159" i="105"/>
  <c r="AO1159" i="105"/>
  <c r="AN1159" i="105"/>
  <c r="AM1159" i="105"/>
  <c r="AL1159" i="105"/>
  <c r="AK1159" i="105"/>
  <c r="AJ1159" i="105"/>
  <c r="AI1159" i="105"/>
  <c r="AH1159" i="105"/>
  <c r="AF1159" i="105"/>
  <c r="AE1159" i="105"/>
  <c r="AD1159" i="105"/>
  <c r="AC1159" i="105"/>
  <c r="AS1158" i="105"/>
  <c r="AR1158" i="105"/>
  <c r="AQ1158" i="105"/>
  <c r="AP1158" i="105"/>
  <c r="AO1158" i="105"/>
  <c r="AN1158" i="105"/>
  <c r="AM1158" i="105"/>
  <c r="AL1158" i="105"/>
  <c r="AK1158" i="105"/>
  <c r="AJ1158" i="105"/>
  <c r="AI1158" i="105"/>
  <c r="AH1158" i="105"/>
  <c r="AF1158" i="105"/>
  <c r="AE1158" i="105"/>
  <c r="AD1158" i="105"/>
  <c r="AC1158" i="105"/>
  <c r="AS1157" i="105"/>
  <c r="AR1157" i="105"/>
  <c r="AQ1157" i="105"/>
  <c r="AP1157" i="105"/>
  <c r="AO1157" i="105"/>
  <c r="AN1157" i="105"/>
  <c r="AM1157" i="105"/>
  <c r="AL1157" i="105"/>
  <c r="AK1157" i="105"/>
  <c r="AJ1157" i="105"/>
  <c r="AI1157" i="105"/>
  <c r="AH1157" i="105"/>
  <c r="AF1157" i="105"/>
  <c r="AE1157" i="105"/>
  <c r="AD1157" i="105"/>
  <c r="AC1157" i="105"/>
  <c r="AS1156" i="105"/>
  <c r="AR1156" i="105"/>
  <c r="AQ1156" i="105"/>
  <c r="AP1156" i="105"/>
  <c r="AO1156" i="105"/>
  <c r="AN1156" i="105"/>
  <c r="AM1156" i="105"/>
  <c r="AL1156" i="105"/>
  <c r="AK1156" i="105"/>
  <c r="AJ1156" i="105"/>
  <c r="AI1156" i="105"/>
  <c r="AH1156" i="105"/>
  <c r="AF1156" i="105"/>
  <c r="AE1156" i="105"/>
  <c r="AD1156" i="105"/>
  <c r="AC1156" i="105"/>
  <c r="AS1155" i="105"/>
  <c r="AR1155" i="105"/>
  <c r="AQ1155" i="105"/>
  <c r="AP1155" i="105"/>
  <c r="AO1155" i="105"/>
  <c r="AN1155" i="105"/>
  <c r="AM1155" i="105"/>
  <c r="AL1155" i="105"/>
  <c r="AK1155" i="105"/>
  <c r="AJ1155" i="105"/>
  <c r="AI1155" i="105"/>
  <c r="AH1155" i="105"/>
  <c r="AF1155" i="105"/>
  <c r="AE1155" i="105"/>
  <c r="AD1155" i="105"/>
  <c r="AC1155" i="105"/>
  <c r="AS1154" i="105"/>
  <c r="AR1154" i="105"/>
  <c r="AQ1154" i="105"/>
  <c r="AP1154" i="105"/>
  <c r="AO1154" i="105"/>
  <c r="AN1154" i="105"/>
  <c r="AM1154" i="105"/>
  <c r="AL1154" i="105"/>
  <c r="AK1154" i="105"/>
  <c r="AJ1154" i="105"/>
  <c r="AI1154" i="105"/>
  <c r="AH1154" i="105"/>
  <c r="AF1154" i="105"/>
  <c r="AE1154" i="105"/>
  <c r="AD1154" i="105"/>
  <c r="AC1154" i="105"/>
  <c r="AS1153" i="105"/>
  <c r="AR1153" i="105"/>
  <c r="AQ1153" i="105"/>
  <c r="AP1153" i="105"/>
  <c r="AO1153" i="105"/>
  <c r="AN1153" i="105"/>
  <c r="AM1153" i="105"/>
  <c r="AL1153" i="105"/>
  <c r="AK1153" i="105"/>
  <c r="AJ1153" i="105"/>
  <c r="AI1153" i="105"/>
  <c r="AH1153" i="105"/>
  <c r="AF1153" i="105"/>
  <c r="AE1153" i="105"/>
  <c r="AD1153" i="105"/>
  <c r="AC1153" i="105"/>
  <c r="AS1152" i="105"/>
  <c r="AR1152" i="105"/>
  <c r="AQ1152" i="105"/>
  <c r="AP1152" i="105"/>
  <c r="AO1152" i="105"/>
  <c r="AN1152" i="105"/>
  <c r="AM1152" i="105"/>
  <c r="AL1152" i="105"/>
  <c r="AK1152" i="105"/>
  <c r="AJ1152" i="105"/>
  <c r="AI1152" i="105"/>
  <c r="AH1152" i="105"/>
  <c r="AF1152" i="105"/>
  <c r="AE1152" i="105"/>
  <c r="AD1152" i="105"/>
  <c r="AC1152" i="105"/>
  <c r="AS1151" i="105"/>
  <c r="AR1151" i="105"/>
  <c r="AQ1151" i="105"/>
  <c r="AP1151" i="105"/>
  <c r="AO1151" i="105"/>
  <c r="AN1151" i="105"/>
  <c r="AM1151" i="105"/>
  <c r="AL1151" i="105"/>
  <c r="AK1151" i="105"/>
  <c r="AJ1151" i="105"/>
  <c r="AI1151" i="105"/>
  <c r="AH1151" i="105"/>
  <c r="AF1151" i="105"/>
  <c r="AE1151" i="105"/>
  <c r="AD1151" i="105"/>
  <c r="AC1151" i="105"/>
  <c r="AS1150" i="105"/>
  <c r="AR1150" i="105"/>
  <c r="AQ1150" i="105"/>
  <c r="AP1150" i="105"/>
  <c r="AO1150" i="105"/>
  <c r="AN1150" i="105"/>
  <c r="AM1150" i="105"/>
  <c r="AL1150" i="105"/>
  <c r="AK1150" i="105"/>
  <c r="AJ1150" i="105"/>
  <c r="AI1150" i="105"/>
  <c r="AH1150" i="105"/>
  <c r="AF1150" i="105"/>
  <c r="AE1150" i="105"/>
  <c r="AD1150" i="105"/>
  <c r="AC1150" i="105"/>
  <c r="AS1149" i="105"/>
  <c r="AR1149" i="105"/>
  <c r="AQ1149" i="105"/>
  <c r="AP1149" i="105"/>
  <c r="AO1149" i="105"/>
  <c r="AN1149" i="105"/>
  <c r="AM1149" i="105"/>
  <c r="AL1149" i="105"/>
  <c r="AK1149" i="105"/>
  <c r="AJ1149" i="105"/>
  <c r="AI1149" i="105"/>
  <c r="AH1149" i="105"/>
  <c r="AF1149" i="105"/>
  <c r="AE1149" i="105"/>
  <c r="AD1149" i="105"/>
  <c r="AC1149" i="105"/>
  <c r="AS1148" i="105"/>
  <c r="AR1148" i="105"/>
  <c r="AQ1148" i="105"/>
  <c r="AP1148" i="105"/>
  <c r="AO1148" i="105"/>
  <c r="AN1148" i="105"/>
  <c r="AM1148" i="105"/>
  <c r="AL1148" i="105"/>
  <c r="AK1148" i="105"/>
  <c r="AJ1148" i="105"/>
  <c r="AI1148" i="105"/>
  <c r="AH1148" i="105"/>
  <c r="AF1148" i="105"/>
  <c r="AE1148" i="105"/>
  <c r="AD1148" i="105"/>
  <c r="AC1148" i="105"/>
  <c r="AS1147" i="105"/>
  <c r="AR1147" i="105"/>
  <c r="AQ1147" i="105"/>
  <c r="AP1147" i="105"/>
  <c r="AO1147" i="105"/>
  <c r="AN1147" i="105"/>
  <c r="AM1147" i="105"/>
  <c r="AL1147" i="105"/>
  <c r="AK1147" i="105"/>
  <c r="AJ1147" i="105"/>
  <c r="AI1147" i="105"/>
  <c r="AH1147" i="105"/>
  <c r="AF1147" i="105"/>
  <c r="AE1147" i="105"/>
  <c r="AD1147" i="105"/>
  <c r="AC1147" i="105"/>
  <c r="AS1146" i="105"/>
  <c r="AR1146" i="105"/>
  <c r="AQ1146" i="105"/>
  <c r="AP1146" i="105"/>
  <c r="AO1146" i="105"/>
  <c r="AN1146" i="105"/>
  <c r="AM1146" i="105"/>
  <c r="AL1146" i="105"/>
  <c r="AK1146" i="105"/>
  <c r="AJ1146" i="105"/>
  <c r="AI1146" i="105"/>
  <c r="AH1146" i="105"/>
  <c r="AF1146" i="105"/>
  <c r="AE1146" i="105"/>
  <c r="AD1146" i="105"/>
  <c r="AC1146" i="105"/>
  <c r="AS1145" i="105"/>
  <c r="AR1145" i="105"/>
  <c r="AQ1145" i="105"/>
  <c r="AP1145" i="105"/>
  <c r="AO1145" i="105"/>
  <c r="AN1145" i="105"/>
  <c r="AM1145" i="105"/>
  <c r="AL1145" i="105"/>
  <c r="AK1145" i="105"/>
  <c r="AJ1145" i="105"/>
  <c r="AI1145" i="105"/>
  <c r="AH1145" i="105"/>
  <c r="AF1145" i="105"/>
  <c r="AE1145" i="105"/>
  <c r="AD1145" i="105"/>
  <c r="AC1145" i="105"/>
  <c r="AS1144" i="105"/>
  <c r="AR1144" i="105"/>
  <c r="AQ1144" i="105"/>
  <c r="AP1144" i="105"/>
  <c r="AO1144" i="105"/>
  <c r="AN1144" i="105"/>
  <c r="AM1144" i="105"/>
  <c r="AL1144" i="105"/>
  <c r="AK1144" i="105"/>
  <c r="AJ1144" i="105"/>
  <c r="AI1144" i="105"/>
  <c r="AH1144" i="105"/>
  <c r="AF1144" i="105"/>
  <c r="AE1144" i="105"/>
  <c r="AD1144" i="105"/>
  <c r="AC1144" i="105"/>
  <c r="AS1143" i="105"/>
  <c r="AR1143" i="105"/>
  <c r="AQ1143" i="105"/>
  <c r="AP1143" i="105"/>
  <c r="AO1143" i="105"/>
  <c r="AN1143" i="105"/>
  <c r="AM1143" i="105"/>
  <c r="AL1143" i="105"/>
  <c r="AK1143" i="105"/>
  <c r="AJ1143" i="105"/>
  <c r="AI1143" i="105"/>
  <c r="AH1143" i="105"/>
  <c r="AF1143" i="105"/>
  <c r="AE1143" i="105"/>
  <c r="AD1143" i="105"/>
  <c r="AC1143" i="105"/>
  <c r="AS1142" i="105"/>
  <c r="AR1142" i="105"/>
  <c r="AQ1142" i="105"/>
  <c r="AP1142" i="105"/>
  <c r="AO1142" i="105"/>
  <c r="AN1142" i="105"/>
  <c r="AM1142" i="105"/>
  <c r="AL1142" i="105"/>
  <c r="AK1142" i="105"/>
  <c r="AJ1142" i="105"/>
  <c r="AI1142" i="105"/>
  <c r="AH1142" i="105"/>
  <c r="AF1142" i="105"/>
  <c r="AE1142" i="105"/>
  <c r="AD1142" i="105"/>
  <c r="AC1142" i="105"/>
  <c r="AS1141" i="105"/>
  <c r="AR1141" i="105"/>
  <c r="AQ1141" i="105"/>
  <c r="AP1141" i="105"/>
  <c r="AO1141" i="105"/>
  <c r="AN1141" i="105"/>
  <c r="AM1141" i="105"/>
  <c r="AL1141" i="105"/>
  <c r="AK1141" i="105"/>
  <c r="AJ1141" i="105"/>
  <c r="AI1141" i="105"/>
  <c r="AH1141" i="105"/>
  <c r="AF1141" i="105"/>
  <c r="AE1141" i="105"/>
  <c r="AD1141" i="105"/>
  <c r="AC1141" i="105"/>
  <c r="AS1140" i="105"/>
  <c r="AR1140" i="105"/>
  <c r="AQ1140" i="105"/>
  <c r="AP1140" i="105"/>
  <c r="AO1140" i="105"/>
  <c r="AN1140" i="105"/>
  <c r="AM1140" i="105"/>
  <c r="AL1140" i="105"/>
  <c r="AK1140" i="105"/>
  <c r="AJ1140" i="105"/>
  <c r="AI1140" i="105"/>
  <c r="AH1140" i="105"/>
  <c r="AF1140" i="105"/>
  <c r="AE1140" i="105"/>
  <c r="AD1140" i="105"/>
  <c r="AC1140" i="105"/>
  <c r="AS1139" i="105"/>
  <c r="AR1139" i="105"/>
  <c r="AQ1139" i="105"/>
  <c r="AP1139" i="105"/>
  <c r="AO1139" i="105"/>
  <c r="AN1139" i="105"/>
  <c r="AM1139" i="105"/>
  <c r="AL1139" i="105"/>
  <c r="AK1139" i="105"/>
  <c r="AJ1139" i="105"/>
  <c r="AI1139" i="105"/>
  <c r="AH1139" i="105"/>
  <c r="AF1139" i="105"/>
  <c r="AE1139" i="105"/>
  <c r="AD1139" i="105"/>
  <c r="AC1139" i="105"/>
  <c r="AS1138" i="105"/>
  <c r="AR1138" i="105"/>
  <c r="AQ1138" i="105"/>
  <c r="AP1138" i="105"/>
  <c r="AO1138" i="105"/>
  <c r="AN1138" i="105"/>
  <c r="AM1138" i="105"/>
  <c r="AL1138" i="105"/>
  <c r="AK1138" i="105"/>
  <c r="AJ1138" i="105"/>
  <c r="AI1138" i="105"/>
  <c r="AH1138" i="105"/>
  <c r="AF1138" i="105"/>
  <c r="AE1138" i="105"/>
  <c r="AD1138" i="105"/>
  <c r="AC1138" i="105"/>
  <c r="AS1137" i="105"/>
  <c r="AR1137" i="105"/>
  <c r="AQ1137" i="105"/>
  <c r="AP1137" i="105"/>
  <c r="AO1137" i="105"/>
  <c r="AN1137" i="105"/>
  <c r="AM1137" i="105"/>
  <c r="AL1137" i="105"/>
  <c r="AK1137" i="105"/>
  <c r="AJ1137" i="105"/>
  <c r="AI1137" i="105"/>
  <c r="AH1137" i="105"/>
  <c r="AF1137" i="105"/>
  <c r="AE1137" i="105"/>
  <c r="AD1137" i="105"/>
  <c r="AC1137" i="105"/>
  <c r="AS1136" i="105"/>
  <c r="AR1136" i="105"/>
  <c r="AQ1136" i="105"/>
  <c r="AP1136" i="105"/>
  <c r="AO1136" i="105"/>
  <c r="AN1136" i="105"/>
  <c r="AM1136" i="105"/>
  <c r="AL1136" i="105"/>
  <c r="AK1136" i="105"/>
  <c r="AJ1136" i="105"/>
  <c r="AI1136" i="105"/>
  <c r="AH1136" i="105"/>
  <c r="AF1136" i="105"/>
  <c r="AE1136" i="105"/>
  <c r="AD1136" i="105"/>
  <c r="AC1136" i="105"/>
  <c r="AS1135" i="105"/>
  <c r="AR1135" i="105"/>
  <c r="AQ1135" i="105"/>
  <c r="AP1135" i="105"/>
  <c r="AO1135" i="105"/>
  <c r="AN1135" i="105"/>
  <c r="AM1135" i="105"/>
  <c r="AL1135" i="105"/>
  <c r="AK1135" i="105"/>
  <c r="AJ1135" i="105"/>
  <c r="AI1135" i="105"/>
  <c r="AH1135" i="105"/>
  <c r="AF1135" i="105"/>
  <c r="AE1135" i="105"/>
  <c r="AD1135" i="105"/>
  <c r="AC1135" i="105"/>
  <c r="AS1134" i="105"/>
  <c r="AR1134" i="105"/>
  <c r="AQ1134" i="105"/>
  <c r="AP1134" i="105"/>
  <c r="AO1134" i="105"/>
  <c r="AN1134" i="105"/>
  <c r="AM1134" i="105"/>
  <c r="AL1134" i="105"/>
  <c r="AK1134" i="105"/>
  <c r="AJ1134" i="105"/>
  <c r="AI1134" i="105"/>
  <c r="AH1134" i="105"/>
  <c r="AF1134" i="105"/>
  <c r="AE1134" i="105"/>
  <c r="AD1134" i="105"/>
  <c r="AC1134" i="105"/>
  <c r="AS1133" i="105"/>
  <c r="AR1133" i="105"/>
  <c r="AQ1133" i="105"/>
  <c r="AP1133" i="105"/>
  <c r="AO1133" i="105"/>
  <c r="AN1133" i="105"/>
  <c r="AM1133" i="105"/>
  <c r="AL1133" i="105"/>
  <c r="AK1133" i="105"/>
  <c r="AJ1133" i="105"/>
  <c r="AI1133" i="105"/>
  <c r="AH1133" i="105"/>
  <c r="AF1133" i="105"/>
  <c r="AE1133" i="105"/>
  <c r="AD1133" i="105"/>
  <c r="AC1133" i="105"/>
  <c r="AS1132" i="105"/>
  <c r="AR1132" i="105"/>
  <c r="AQ1132" i="105"/>
  <c r="AP1132" i="105"/>
  <c r="AO1132" i="105"/>
  <c r="AN1132" i="105"/>
  <c r="AM1132" i="105"/>
  <c r="AL1132" i="105"/>
  <c r="AK1132" i="105"/>
  <c r="AJ1132" i="105"/>
  <c r="AI1132" i="105"/>
  <c r="AH1132" i="105"/>
  <c r="AF1132" i="105"/>
  <c r="AE1132" i="105"/>
  <c r="AD1132" i="105"/>
  <c r="AC1132" i="105"/>
  <c r="AS1131" i="105"/>
  <c r="AR1131" i="105"/>
  <c r="AQ1131" i="105"/>
  <c r="AP1131" i="105"/>
  <c r="AO1131" i="105"/>
  <c r="AN1131" i="105"/>
  <c r="AM1131" i="105"/>
  <c r="AL1131" i="105"/>
  <c r="AK1131" i="105"/>
  <c r="AJ1131" i="105"/>
  <c r="AI1131" i="105"/>
  <c r="AH1131" i="105"/>
  <c r="AF1131" i="105"/>
  <c r="AE1131" i="105"/>
  <c r="AD1131" i="105"/>
  <c r="AC1131" i="105"/>
  <c r="AS1130" i="105"/>
  <c r="AR1130" i="105"/>
  <c r="AQ1130" i="105"/>
  <c r="AP1130" i="105"/>
  <c r="AO1130" i="105"/>
  <c r="AN1130" i="105"/>
  <c r="AM1130" i="105"/>
  <c r="AL1130" i="105"/>
  <c r="AK1130" i="105"/>
  <c r="AJ1130" i="105"/>
  <c r="AI1130" i="105"/>
  <c r="AH1130" i="105"/>
  <c r="AF1130" i="105"/>
  <c r="AE1130" i="105"/>
  <c r="AD1130" i="105"/>
  <c r="AC1130" i="105"/>
  <c r="AS1129" i="105"/>
  <c r="AR1129" i="105"/>
  <c r="AQ1129" i="105"/>
  <c r="AP1129" i="105"/>
  <c r="AO1129" i="105"/>
  <c r="AN1129" i="105"/>
  <c r="AM1129" i="105"/>
  <c r="AL1129" i="105"/>
  <c r="AK1129" i="105"/>
  <c r="AJ1129" i="105"/>
  <c r="AI1129" i="105"/>
  <c r="AH1129" i="105"/>
  <c r="AF1129" i="105"/>
  <c r="AE1129" i="105"/>
  <c r="AD1129" i="105"/>
  <c r="AC1129" i="105"/>
  <c r="AS1128" i="105"/>
  <c r="AR1128" i="105"/>
  <c r="AQ1128" i="105"/>
  <c r="AP1128" i="105"/>
  <c r="AO1128" i="105"/>
  <c r="AN1128" i="105"/>
  <c r="AM1128" i="105"/>
  <c r="AL1128" i="105"/>
  <c r="AK1128" i="105"/>
  <c r="AJ1128" i="105"/>
  <c r="AI1128" i="105"/>
  <c r="AH1128" i="105"/>
  <c r="AF1128" i="105"/>
  <c r="AE1128" i="105"/>
  <c r="AD1128" i="105"/>
  <c r="AC1128" i="105"/>
  <c r="AS1127" i="105"/>
  <c r="AR1127" i="105"/>
  <c r="AQ1127" i="105"/>
  <c r="AP1127" i="105"/>
  <c r="AO1127" i="105"/>
  <c r="AN1127" i="105"/>
  <c r="AM1127" i="105"/>
  <c r="AL1127" i="105"/>
  <c r="AK1127" i="105"/>
  <c r="AJ1127" i="105"/>
  <c r="AI1127" i="105"/>
  <c r="AH1127" i="105"/>
  <c r="AF1127" i="105"/>
  <c r="AE1127" i="105"/>
  <c r="AD1127" i="105"/>
  <c r="AC1127" i="105"/>
  <c r="AS1126" i="105"/>
  <c r="AR1126" i="105"/>
  <c r="AQ1126" i="105"/>
  <c r="AP1126" i="105"/>
  <c r="AO1126" i="105"/>
  <c r="AN1126" i="105"/>
  <c r="AM1126" i="105"/>
  <c r="AL1126" i="105"/>
  <c r="AK1126" i="105"/>
  <c r="AJ1126" i="105"/>
  <c r="AI1126" i="105"/>
  <c r="AH1126" i="105"/>
  <c r="AF1126" i="105"/>
  <c r="AE1126" i="105"/>
  <c r="AD1126" i="105"/>
  <c r="AC1126" i="105"/>
  <c r="AS1125" i="105"/>
  <c r="AR1125" i="105"/>
  <c r="AQ1125" i="105"/>
  <c r="AP1125" i="105"/>
  <c r="AO1125" i="105"/>
  <c r="AN1125" i="105"/>
  <c r="AM1125" i="105"/>
  <c r="AL1125" i="105"/>
  <c r="AK1125" i="105"/>
  <c r="AJ1125" i="105"/>
  <c r="AI1125" i="105"/>
  <c r="AH1125" i="105"/>
  <c r="AF1125" i="105"/>
  <c r="AE1125" i="105"/>
  <c r="AD1125" i="105"/>
  <c r="AC1125" i="105"/>
  <c r="AS1124" i="105"/>
  <c r="AR1124" i="105"/>
  <c r="AQ1124" i="105"/>
  <c r="AP1124" i="105"/>
  <c r="AO1124" i="105"/>
  <c r="AN1124" i="105"/>
  <c r="AM1124" i="105"/>
  <c r="AL1124" i="105"/>
  <c r="AK1124" i="105"/>
  <c r="AJ1124" i="105"/>
  <c r="AI1124" i="105"/>
  <c r="AH1124" i="105"/>
  <c r="AF1124" i="105"/>
  <c r="AE1124" i="105"/>
  <c r="AD1124" i="105"/>
  <c r="AC1124" i="105"/>
  <c r="AS1123" i="105"/>
  <c r="AR1123" i="105"/>
  <c r="AQ1123" i="105"/>
  <c r="AP1123" i="105"/>
  <c r="AO1123" i="105"/>
  <c r="AN1123" i="105"/>
  <c r="AM1123" i="105"/>
  <c r="AL1123" i="105"/>
  <c r="AK1123" i="105"/>
  <c r="AJ1123" i="105"/>
  <c r="AI1123" i="105"/>
  <c r="AH1123" i="105"/>
  <c r="AF1123" i="105"/>
  <c r="AE1123" i="105"/>
  <c r="AD1123" i="105"/>
  <c r="AC1123" i="105"/>
  <c r="AS1122" i="105"/>
  <c r="AR1122" i="105"/>
  <c r="AQ1122" i="105"/>
  <c r="AP1122" i="105"/>
  <c r="AO1122" i="105"/>
  <c r="AN1122" i="105"/>
  <c r="AM1122" i="105"/>
  <c r="AL1122" i="105"/>
  <c r="AK1122" i="105"/>
  <c r="AJ1122" i="105"/>
  <c r="AI1122" i="105"/>
  <c r="AH1122" i="105"/>
  <c r="AF1122" i="105"/>
  <c r="AE1122" i="105"/>
  <c r="AD1122" i="105"/>
  <c r="AC1122" i="105"/>
  <c r="AS1121" i="105"/>
  <c r="AR1121" i="105"/>
  <c r="AQ1121" i="105"/>
  <c r="AP1121" i="105"/>
  <c r="AO1121" i="105"/>
  <c r="AN1121" i="105"/>
  <c r="AM1121" i="105"/>
  <c r="AL1121" i="105"/>
  <c r="AK1121" i="105"/>
  <c r="AJ1121" i="105"/>
  <c r="AI1121" i="105"/>
  <c r="AH1121" i="105"/>
  <c r="AF1121" i="105"/>
  <c r="AE1121" i="105"/>
  <c r="AD1121" i="105"/>
  <c r="AC1121" i="105"/>
  <c r="AS1120" i="105"/>
  <c r="AR1120" i="105"/>
  <c r="AQ1120" i="105"/>
  <c r="AP1120" i="105"/>
  <c r="AO1120" i="105"/>
  <c r="AN1120" i="105"/>
  <c r="AM1120" i="105"/>
  <c r="AL1120" i="105"/>
  <c r="AK1120" i="105"/>
  <c r="AJ1120" i="105"/>
  <c r="AI1120" i="105"/>
  <c r="AH1120" i="105"/>
  <c r="AF1120" i="105"/>
  <c r="AE1120" i="105"/>
  <c r="AD1120" i="105"/>
  <c r="AC1120" i="105"/>
  <c r="AS1119" i="105"/>
  <c r="AR1119" i="105"/>
  <c r="AQ1119" i="105"/>
  <c r="AP1119" i="105"/>
  <c r="AO1119" i="105"/>
  <c r="AN1119" i="105"/>
  <c r="AM1119" i="105"/>
  <c r="AL1119" i="105"/>
  <c r="AK1119" i="105"/>
  <c r="AJ1119" i="105"/>
  <c r="AI1119" i="105"/>
  <c r="AH1119" i="105"/>
  <c r="AF1119" i="105"/>
  <c r="AE1119" i="105"/>
  <c r="AD1119" i="105"/>
  <c r="AC1119" i="105"/>
  <c r="AS1118" i="105"/>
  <c r="AR1118" i="105"/>
  <c r="AQ1118" i="105"/>
  <c r="AP1118" i="105"/>
  <c r="AO1118" i="105"/>
  <c r="AN1118" i="105"/>
  <c r="AM1118" i="105"/>
  <c r="AL1118" i="105"/>
  <c r="AK1118" i="105"/>
  <c r="AJ1118" i="105"/>
  <c r="AI1118" i="105"/>
  <c r="AH1118" i="105"/>
  <c r="AF1118" i="105"/>
  <c r="AE1118" i="105"/>
  <c r="AD1118" i="105"/>
  <c r="AC1118" i="105"/>
  <c r="AS1117" i="105"/>
  <c r="AR1117" i="105"/>
  <c r="AQ1117" i="105"/>
  <c r="AP1117" i="105"/>
  <c r="AO1117" i="105"/>
  <c r="AN1117" i="105"/>
  <c r="AM1117" i="105"/>
  <c r="AL1117" i="105"/>
  <c r="AK1117" i="105"/>
  <c r="AJ1117" i="105"/>
  <c r="AI1117" i="105"/>
  <c r="AH1117" i="105"/>
  <c r="AF1117" i="105"/>
  <c r="AE1117" i="105"/>
  <c r="AD1117" i="105"/>
  <c r="AC1117" i="105"/>
  <c r="AS1116" i="105"/>
  <c r="AR1116" i="105"/>
  <c r="AQ1116" i="105"/>
  <c r="AP1116" i="105"/>
  <c r="AO1116" i="105"/>
  <c r="AN1116" i="105"/>
  <c r="AM1116" i="105"/>
  <c r="AL1116" i="105"/>
  <c r="AK1116" i="105"/>
  <c r="AJ1116" i="105"/>
  <c r="AI1116" i="105"/>
  <c r="AH1116" i="105"/>
  <c r="AF1116" i="105"/>
  <c r="AE1116" i="105"/>
  <c r="AD1116" i="105"/>
  <c r="AC1116" i="105"/>
  <c r="AS1115" i="105"/>
  <c r="AR1115" i="105"/>
  <c r="AQ1115" i="105"/>
  <c r="AP1115" i="105"/>
  <c r="AO1115" i="105"/>
  <c r="AN1115" i="105"/>
  <c r="AM1115" i="105"/>
  <c r="AL1115" i="105"/>
  <c r="AK1115" i="105"/>
  <c r="AJ1115" i="105"/>
  <c r="AI1115" i="105"/>
  <c r="AH1115" i="105"/>
  <c r="AF1115" i="105"/>
  <c r="AE1115" i="105"/>
  <c r="AD1115" i="105"/>
  <c r="AC1115" i="105"/>
  <c r="AS1114" i="105"/>
  <c r="AR1114" i="105"/>
  <c r="AQ1114" i="105"/>
  <c r="AP1114" i="105"/>
  <c r="AO1114" i="105"/>
  <c r="AN1114" i="105"/>
  <c r="AM1114" i="105"/>
  <c r="AL1114" i="105"/>
  <c r="AK1114" i="105"/>
  <c r="AJ1114" i="105"/>
  <c r="AI1114" i="105"/>
  <c r="AH1114" i="105"/>
  <c r="AF1114" i="105"/>
  <c r="AE1114" i="105"/>
  <c r="AD1114" i="105"/>
  <c r="AC1114" i="105"/>
  <c r="AS1113" i="105"/>
  <c r="AR1113" i="105"/>
  <c r="AQ1113" i="105"/>
  <c r="AP1113" i="105"/>
  <c r="AO1113" i="105"/>
  <c r="AN1113" i="105"/>
  <c r="AM1113" i="105"/>
  <c r="AL1113" i="105"/>
  <c r="AK1113" i="105"/>
  <c r="AJ1113" i="105"/>
  <c r="AI1113" i="105"/>
  <c r="AH1113" i="105"/>
  <c r="AF1113" i="105"/>
  <c r="AE1113" i="105"/>
  <c r="AD1113" i="105"/>
  <c r="AC1113" i="105"/>
  <c r="AS1112" i="105"/>
  <c r="AR1112" i="105"/>
  <c r="AQ1112" i="105"/>
  <c r="AP1112" i="105"/>
  <c r="AO1112" i="105"/>
  <c r="AN1112" i="105"/>
  <c r="AM1112" i="105"/>
  <c r="AL1112" i="105"/>
  <c r="AK1112" i="105"/>
  <c r="AJ1112" i="105"/>
  <c r="AI1112" i="105"/>
  <c r="AH1112" i="105"/>
  <c r="AF1112" i="105"/>
  <c r="AE1112" i="105"/>
  <c r="AD1112" i="105"/>
  <c r="AC1112" i="105"/>
  <c r="AS1111" i="105"/>
  <c r="AR1111" i="105"/>
  <c r="AQ1111" i="105"/>
  <c r="AP1111" i="105"/>
  <c r="AO1111" i="105"/>
  <c r="AN1111" i="105"/>
  <c r="AM1111" i="105"/>
  <c r="AL1111" i="105"/>
  <c r="AK1111" i="105"/>
  <c r="AJ1111" i="105"/>
  <c r="AI1111" i="105"/>
  <c r="AH1111" i="105"/>
  <c r="AF1111" i="105"/>
  <c r="AE1111" i="105"/>
  <c r="AD1111" i="105"/>
  <c r="AC1111" i="105"/>
  <c r="AS1110" i="105"/>
  <c r="AR1110" i="105"/>
  <c r="AQ1110" i="105"/>
  <c r="AP1110" i="105"/>
  <c r="AO1110" i="105"/>
  <c r="AN1110" i="105"/>
  <c r="AM1110" i="105"/>
  <c r="AL1110" i="105"/>
  <c r="AK1110" i="105"/>
  <c r="AJ1110" i="105"/>
  <c r="AI1110" i="105"/>
  <c r="AH1110" i="105"/>
  <c r="AF1110" i="105"/>
  <c r="AE1110" i="105"/>
  <c r="AD1110" i="105"/>
  <c r="AC1110" i="105"/>
  <c r="AS1109" i="105"/>
  <c r="AR1109" i="105"/>
  <c r="AQ1109" i="105"/>
  <c r="AP1109" i="105"/>
  <c r="AO1109" i="105"/>
  <c r="AN1109" i="105"/>
  <c r="AM1109" i="105"/>
  <c r="AL1109" i="105"/>
  <c r="AK1109" i="105"/>
  <c r="AJ1109" i="105"/>
  <c r="AI1109" i="105"/>
  <c r="AH1109" i="105"/>
  <c r="AF1109" i="105"/>
  <c r="AE1109" i="105"/>
  <c r="AD1109" i="105"/>
  <c r="AC1109" i="105"/>
  <c r="AS1108" i="105"/>
  <c r="AR1108" i="105"/>
  <c r="AQ1108" i="105"/>
  <c r="AP1108" i="105"/>
  <c r="AO1108" i="105"/>
  <c r="AN1108" i="105"/>
  <c r="AM1108" i="105"/>
  <c r="AL1108" i="105"/>
  <c r="AK1108" i="105"/>
  <c r="AJ1108" i="105"/>
  <c r="AI1108" i="105"/>
  <c r="AH1108" i="105"/>
  <c r="AF1108" i="105"/>
  <c r="AE1108" i="105"/>
  <c r="AD1108" i="105"/>
  <c r="AC1108" i="105"/>
  <c r="AS1107" i="105"/>
  <c r="AR1107" i="105"/>
  <c r="AQ1107" i="105"/>
  <c r="AP1107" i="105"/>
  <c r="AO1107" i="105"/>
  <c r="AN1107" i="105"/>
  <c r="AM1107" i="105"/>
  <c r="AL1107" i="105"/>
  <c r="AK1107" i="105"/>
  <c r="AJ1107" i="105"/>
  <c r="AI1107" i="105"/>
  <c r="AH1107" i="105"/>
  <c r="AF1107" i="105"/>
  <c r="AE1107" i="105"/>
  <c r="AD1107" i="105"/>
  <c r="AC1107" i="105"/>
  <c r="AS1106" i="105"/>
  <c r="AR1106" i="105"/>
  <c r="AQ1106" i="105"/>
  <c r="AP1106" i="105"/>
  <c r="AO1106" i="105"/>
  <c r="AN1106" i="105"/>
  <c r="AM1106" i="105"/>
  <c r="AL1106" i="105"/>
  <c r="AK1106" i="105"/>
  <c r="AJ1106" i="105"/>
  <c r="AI1106" i="105"/>
  <c r="AH1106" i="105"/>
  <c r="AF1106" i="105"/>
  <c r="AE1106" i="105"/>
  <c r="AD1106" i="105"/>
  <c r="AC1106" i="105"/>
  <c r="AS1105" i="105"/>
  <c r="AR1105" i="105"/>
  <c r="AQ1105" i="105"/>
  <c r="AP1105" i="105"/>
  <c r="AO1105" i="105"/>
  <c r="AN1105" i="105"/>
  <c r="AM1105" i="105"/>
  <c r="AL1105" i="105"/>
  <c r="AK1105" i="105"/>
  <c r="AJ1105" i="105"/>
  <c r="AI1105" i="105"/>
  <c r="AH1105" i="105"/>
  <c r="AF1105" i="105"/>
  <c r="AE1105" i="105"/>
  <c r="AD1105" i="105"/>
  <c r="AC1105" i="105"/>
  <c r="AS1104" i="105"/>
  <c r="AR1104" i="105"/>
  <c r="AQ1104" i="105"/>
  <c r="AP1104" i="105"/>
  <c r="AO1104" i="105"/>
  <c r="AN1104" i="105"/>
  <c r="AM1104" i="105"/>
  <c r="AL1104" i="105"/>
  <c r="AK1104" i="105"/>
  <c r="AJ1104" i="105"/>
  <c r="AI1104" i="105"/>
  <c r="AH1104" i="105"/>
  <c r="AF1104" i="105"/>
  <c r="AE1104" i="105"/>
  <c r="AD1104" i="105"/>
  <c r="AC1104" i="105"/>
  <c r="AS1103" i="105"/>
  <c r="AR1103" i="105"/>
  <c r="AQ1103" i="105"/>
  <c r="AP1103" i="105"/>
  <c r="AO1103" i="105"/>
  <c r="AN1103" i="105"/>
  <c r="AM1103" i="105"/>
  <c r="AL1103" i="105"/>
  <c r="AK1103" i="105"/>
  <c r="AJ1103" i="105"/>
  <c r="AI1103" i="105"/>
  <c r="AH1103" i="105"/>
  <c r="AF1103" i="105"/>
  <c r="AE1103" i="105"/>
  <c r="AD1103" i="105"/>
  <c r="AC1103" i="105"/>
  <c r="AS1102" i="105"/>
  <c r="AR1102" i="105"/>
  <c r="AQ1102" i="105"/>
  <c r="AP1102" i="105"/>
  <c r="AO1102" i="105"/>
  <c r="AN1102" i="105"/>
  <c r="AM1102" i="105"/>
  <c r="AL1102" i="105"/>
  <c r="AK1102" i="105"/>
  <c r="AJ1102" i="105"/>
  <c r="AI1102" i="105"/>
  <c r="AH1102" i="105"/>
  <c r="AF1102" i="105"/>
  <c r="AE1102" i="105"/>
  <c r="AD1102" i="105"/>
  <c r="AC1102" i="105"/>
  <c r="AS1101" i="105"/>
  <c r="AR1101" i="105"/>
  <c r="AQ1101" i="105"/>
  <c r="AP1101" i="105"/>
  <c r="AO1101" i="105"/>
  <c r="AN1101" i="105"/>
  <c r="AM1101" i="105"/>
  <c r="AL1101" i="105"/>
  <c r="AK1101" i="105"/>
  <c r="AJ1101" i="105"/>
  <c r="AI1101" i="105"/>
  <c r="AH1101" i="105"/>
  <c r="AF1101" i="105"/>
  <c r="AE1101" i="105"/>
  <c r="AD1101" i="105"/>
  <c r="AC1101" i="105"/>
  <c r="AS1100" i="105"/>
  <c r="AR1100" i="105"/>
  <c r="AQ1100" i="105"/>
  <c r="AP1100" i="105"/>
  <c r="AO1100" i="105"/>
  <c r="AN1100" i="105"/>
  <c r="AM1100" i="105"/>
  <c r="AL1100" i="105"/>
  <c r="AK1100" i="105"/>
  <c r="AJ1100" i="105"/>
  <c r="AI1100" i="105"/>
  <c r="AH1100" i="105"/>
  <c r="AF1100" i="105"/>
  <c r="AE1100" i="105"/>
  <c r="AD1100" i="105"/>
  <c r="AC1100" i="105"/>
  <c r="AS1099" i="105"/>
  <c r="AR1099" i="105"/>
  <c r="AQ1099" i="105"/>
  <c r="AP1099" i="105"/>
  <c r="AO1099" i="105"/>
  <c r="AN1099" i="105"/>
  <c r="AM1099" i="105"/>
  <c r="AL1099" i="105"/>
  <c r="AK1099" i="105"/>
  <c r="AJ1099" i="105"/>
  <c r="AI1099" i="105"/>
  <c r="AH1099" i="105"/>
  <c r="AF1099" i="105"/>
  <c r="AE1099" i="105"/>
  <c r="AD1099" i="105"/>
  <c r="AC1099" i="105"/>
  <c r="AS1098" i="105"/>
  <c r="AR1098" i="105"/>
  <c r="AQ1098" i="105"/>
  <c r="AP1098" i="105"/>
  <c r="AO1098" i="105"/>
  <c r="AN1098" i="105"/>
  <c r="AM1098" i="105"/>
  <c r="AL1098" i="105"/>
  <c r="AK1098" i="105"/>
  <c r="AJ1098" i="105"/>
  <c r="AI1098" i="105"/>
  <c r="AH1098" i="105"/>
  <c r="AF1098" i="105"/>
  <c r="AE1098" i="105"/>
  <c r="AD1098" i="105"/>
  <c r="AC1098" i="105"/>
  <c r="AS1097" i="105"/>
  <c r="AR1097" i="105"/>
  <c r="AQ1097" i="105"/>
  <c r="AP1097" i="105"/>
  <c r="AO1097" i="105"/>
  <c r="AN1097" i="105"/>
  <c r="AM1097" i="105"/>
  <c r="AL1097" i="105"/>
  <c r="AK1097" i="105"/>
  <c r="AJ1097" i="105"/>
  <c r="AI1097" i="105"/>
  <c r="AH1097" i="105"/>
  <c r="AF1097" i="105"/>
  <c r="AE1097" i="105"/>
  <c r="AD1097" i="105"/>
  <c r="AC1097" i="105"/>
  <c r="AS1096" i="105"/>
  <c r="AR1096" i="105"/>
  <c r="AQ1096" i="105"/>
  <c r="AP1096" i="105"/>
  <c r="AO1096" i="105"/>
  <c r="AN1096" i="105"/>
  <c r="AM1096" i="105"/>
  <c r="AL1096" i="105"/>
  <c r="AK1096" i="105"/>
  <c r="AJ1096" i="105"/>
  <c r="AI1096" i="105"/>
  <c r="AH1096" i="105"/>
  <c r="AF1096" i="105"/>
  <c r="AE1096" i="105"/>
  <c r="AD1096" i="105"/>
  <c r="AC1096" i="105"/>
  <c r="AS1095" i="105"/>
  <c r="AR1095" i="105"/>
  <c r="AQ1095" i="105"/>
  <c r="AP1095" i="105"/>
  <c r="AO1095" i="105"/>
  <c r="AN1095" i="105"/>
  <c r="AM1095" i="105"/>
  <c r="AL1095" i="105"/>
  <c r="AK1095" i="105"/>
  <c r="AJ1095" i="105"/>
  <c r="AI1095" i="105"/>
  <c r="AH1095" i="105"/>
  <c r="AF1095" i="105"/>
  <c r="AE1095" i="105"/>
  <c r="AD1095" i="105"/>
  <c r="AC1095" i="105"/>
  <c r="AS1094" i="105"/>
  <c r="AR1094" i="105"/>
  <c r="AQ1094" i="105"/>
  <c r="AP1094" i="105"/>
  <c r="AO1094" i="105"/>
  <c r="AN1094" i="105"/>
  <c r="AM1094" i="105"/>
  <c r="AL1094" i="105"/>
  <c r="AK1094" i="105"/>
  <c r="AJ1094" i="105"/>
  <c r="AI1094" i="105"/>
  <c r="AH1094" i="105"/>
  <c r="AF1094" i="105"/>
  <c r="AE1094" i="105"/>
  <c r="AD1094" i="105"/>
  <c r="AC1094" i="105"/>
  <c r="AS1093" i="105"/>
  <c r="AR1093" i="105"/>
  <c r="AQ1093" i="105"/>
  <c r="AP1093" i="105"/>
  <c r="AO1093" i="105"/>
  <c r="AN1093" i="105"/>
  <c r="AM1093" i="105"/>
  <c r="AL1093" i="105"/>
  <c r="AK1093" i="105"/>
  <c r="AJ1093" i="105"/>
  <c r="AI1093" i="105"/>
  <c r="AH1093" i="105"/>
  <c r="AF1093" i="105"/>
  <c r="AE1093" i="105"/>
  <c r="AD1093" i="105"/>
  <c r="AC1093" i="105"/>
  <c r="AS1092" i="105"/>
  <c r="AR1092" i="105"/>
  <c r="AQ1092" i="105"/>
  <c r="AP1092" i="105"/>
  <c r="AO1092" i="105"/>
  <c r="AN1092" i="105"/>
  <c r="AM1092" i="105"/>
  <c r="AL1092" i="105"/>
  <c r="AK1092" i="105"/>
  <c r="AJ1092" i="105"/>
  <c r="AI1092" i="105"/>
  <c r="AH1092" i="105"/>
  <c r="AF1092" i="105"/>
  <c r="AE1092" i="105"/>
  <c r="AD1092" i="105"/>
  <c r="AC1092" i="105"/>
  <c r="AS1091" i="105"/>
  <c r="AR1091" i="105"/>
  <c r="AQ1091" i="105"/>
  <c r="AP1091" i="105"/>
  <c r="AO1091" i="105"/>
  <c r="AN1091" i="105"/>
  <c r="AM1091" i="105"/>
  <c r="AL1091" i="105"/>
  <c r="AK1091" i="105"/>
  <c r="AJ1091" i="105"/>
  <c r="AI1091" i="105"/>
  <c r="AH1091" i="105"/>
  <c r="AF1091" i="105"/>
  <c r="AE1091" i="105"/>
  <c r="AD1091" i="105"/>
  <c r="AC1091" i="105"/>
  <c r="AS1090" i="105"/>
  <c r="AR1090" i="105"/>
  <c r="AQ1090" i="105"/>
  <c r="AP1090" i="105"/>
  <c r="AO1090" i="105"/>
  <c r="AN1090" i="105"/>
  <c r="AM1090" i="105"/>
  <c r="AL1090" i="105"/>
  <c r="AK1090" i="105"/>
  <c r="AJ1090" i="105"/>
  <c r="AI1090" i="105"/>
  <c r="AH1090" i="105"/>
  <c r="AF1090" i="105"/>
  <c r="AE1090" i="105"/>
  <c r="AD1090" i="105"/>
  <c r="AC1090" i="105"/>
  <c r="AS1089" i="105"/>
  <c r="AR1089" i="105"/>
  <c r="AQ1089" i="105"/>
  <c r="AP1089" i="105"/>
  <c r="AO1089" i="105"/>
  <c r="AN1089" i="105"/>
  <c r="AM1089" i="105"/>
  <c r="AL1089" i="105"/>
  <c r="AK1089" i="105"/>
  <c r="AJ1089" i="105"/>
  <c r="AI1089" i="105"/>
  <c r="AH1089" i="105"/>
  <c r="AF1089" i="105"/>
  <c r="AE1089" i="105"/>
  <c r="AD1089" i="105"/>
  <c r="AC1089" i="105"/>
  <c r="AS1088" i="105"/>
  <c r="AR1088" i="105"/>
  <c r="AQ1088" i="105"/>
  <c r="AP1088" i="105"/>
  <c r="AO1088" i="105"/>
  <c r="AN1088" i="105"/>
  <c r="AM1088" i="105"/>
  <c r="AL1088" i="105"/>
  <c r="AK1088" i="105"/>
  <c r="AJ1088" i="105"/>
  <c r="AI1088" i="105"/>
  <c r="AH1088" i="105"/>
  <c r="AF1088" i="105"/>
  <c r="AE1088" i="105"/>
  <c r="AD1088" i="105"/>
  <c r="AC1088" i="105"/>
  <c r="AS1087" i="105"/>
  <c r="AR1087" i="105"/>
  <c r="AQ1087" i="105"/>
  <c r="AP1087" i="105"/>
  <c r="AO1087" i="105"/>
  <c r="AN1087" i="105"/>
  <c r="AM1087" i="105"/>
  <c r="AL1087" i="105"/>
  <c r="AK1087" i="105"/>
  <c r="AJ1087" i="105"/>
  <c r="AI1087" i="105"/>
  <c r="AH1087" i="105"/>
  <c r="AF1087" i="105"/>
  <c r="AE1087" i="105"/>
  <c r="AD1087" i="105"/>
  <c r="AC1087" i="105"/>
  <c r="AS1086" i="105"/>
  <c r="AR1086" i="105"/>
  <c r="AQ1086" i="105"/>
  <c r="AP1086" i="105"/>
  <c r="AO1086" i="105"/>
  <c r="AN1086" i="105"/>
  <c r="AM1086" i="105"/>
  <c r="AL1086" i="105"/>
  <c r="AK1086" i="105"/>
  <c r="AJ1086" i="105"/>
  <c r="AI1086" i="105"/>
  <c r="AH1086" i="105"/>
  <c r="AF1086" i="105"/>
  <c r="AE1086" i="105"/>
  <c r="AD1086" i="105"/>
  <c r="AC1086" i="105"/>
  <c r="AS1085" i="105"/>
  <c r="AR1085" i="105"/>
  <c r="AQ1085" i="105"/>
  <c r="AP1085" i="105"/>
  <c r="AO1085" i="105"/>
  <c r="AN1085" i="105"/>
  <c r="AM1085" i="105"/>
  <c r="AL1085" i="105"/>
  <c r="AK1085" i="105"/>
  <c r="AJ1085" i="105"/>
  <c r="AG1085" i="105" s="1"/>
  <c r="AI1085" i="105"/>
  <c r="AH1085" i="105"/>
  <c r="AF1085" i="105"/>
  <c r="AE1085" i="105"/>
  <c r="AD1085" i="105"/>
  <c r="AC1085" i="105"/>
  <c r="AS1084" i="105"/>
  <c r="AR1084" i="105"/>
  <c r="AQ1084" i="105"/>
  <c r="AP1084" i="105"/>
  <c r="AO1084" i="105"/>
  <c r="AN1084" i="105"/>
  <c r="AM1084" i="105"/>
  <c r="AL1084" i="105"/>
  <c r="AK1084" i="105"/>
  <c r="AJ1084" i="105"/>
  <c r="AI1084" i="105"/>
  <c r="AH1084" i="105"/>
  <c r="AF1084" i="105"/>
  <c r="AE1084" i="105"/>
  <c r="AD1084" i="105"/>
  <c r="AC1084" i="105"/>
  <c r="AS1083" i="105"/>
  <c r="AR1083" i="105"/>
  <c r="AQ1083" i="105"/>
  <c r="AP1083" i="105"/>
  <c r="AO1083" i="105"/>
  <c r="AN1083" i="105"/>
  <c r="AM1083" i="105"/>
  <c r="AL1083" i="105"/>
  <c r="AK1083" i="105"/>
  <c r="AJ1083" i="105"/>
  <c r="AI1083" i="105"/>
  <c r="AH1083" i="105"/>
  <c r="AF1083" i="105"/>
  <c r="AE1083" i="105"/>
  <c r="AD1083" i="105"/>
  <c r="AC1083" i="105"/>
  <c r="AS1082" i="105"/>
  <c r="AR1082" i="105"/>
  <c r="AQ1082" i="105"/>
  <c r="AP1082" i="105"/>
  <c r="AO1082" i="105"/>
  <c r="AN1082" i="105"/>
  <c r="AM1082" i="105"/>
  <c r="AL1082" i="105"/>
  <c r="AK1082" i="105"/>
  <c r="AJ1082" i="105"/>
  <c r="AI1082" i="105"/>
  <c r="AH1082" i="105"/>
  <c r="AF1082" i="105"/>
  <c r="AE1082" i="105"/>
  <c r="AD1082" i="105"/>
  <c r="AC1082" i="105"/>
  <c r="AS1081" i="105"/>
  <c r="AR1081" i="105"/>
  <c r="AQ1081" i="105"/>
  <c r="AP1081" i="105"/>
  <c r="AO1081" i="105"/>
  <c r="AN1081" i="105"/>
  <c r="AM1081" i="105"/>
  <c r="AL1081" i="105"/>
  <c r="AK1081" i="105"/>
  <c r="AJ1081" i="105"/>
  <c r="AG1081" i="105" s="1"/>
  <c r="AI1081" i="105"/>
  <c r="AH1081" i="105"/>
  <c r="AF1081" i="105"/>
  <c r="AE1081" i="105"/>
  <c r="AD1081" i="105"/>
  <c r="AC1081" i="105"/>
  <c r="AS1080" i="105"/>
  <c r="AR1080" i="105"/>
  <c r="AQ1080" i="105"/>
  <c r="AP1080" i="105"/>
  <c r="AO1080" i="105"/>
  <c r="AN1080" i="105"/>
  <c r="AM1080" i="105"/>
  <c r="AL1080" i="105"/>
  <c r="AK1080" i="105"/>
  <c r="AJ1080" i="105"/>
  <c r="AI1080" i="105"/>
  <c r="AH1080" i="105"/>
  <c r="AF1080" i="105"/>
  <c r="AE1080" i="105"/>
  <c r="AD1080" i="105"/>
  <c r="AC1080" i="105"/>
  <c r="AS1079" i="105"/>
  <c r="AR1079" i="105"/>
  <c r="AQ1079" i="105"/>
  <c r="AP1079" i="105"/>
  <c r="AO1079" i="105"/>
  <c r="AN1079" i="105"/>
  <c r="AM1079" i="105"/>
  <c r="AL1079" i="105"/>
  <c r="AK1079" i="105"/>
  <c r="AJ1079" i="105"/>
  <c r="AI1079" i="105"/>
  <c r="AH1079" i="105"/>
  <c r="AF1079" i="105"/>
  <c r="AE1079" i="105"/>
  <c r="AD1079" i="105"/>
  <c r="AC1079" i="105"/>
  <c r="AS1078" i="105"/>
  <c r="AR1078" i="105"/>
  <c r="AQ1078" i="105"/>
  <c r="AP1078" i="105"/>
  <c r="AO1078" i="105"/>
  <c r="AN1078" i="105"/>
  <c r="AM1078" i="105"/>
  <c r="AL1078" i="105"/>
  <c r="AK1078" i="105"/>
  <c r="AJ1078" i="105"/>
  <c r="AI1078" i="105"/>
  <c r="AH1078" i="105"/>
  <c r="AF1078" i="105"/>
  <c r="AE1078" i="105"/>
  <c r="AD1078" i="105"/>
  <c r="AC1078" i="105"/>
  <c r="AS1077" i="105"/>
  <c r="AR1077" i="105"/>
  <c r="AQ1077" i="105"/>
  <c r="AP1077" i="105"/>
  <c r="AO1077" i="105"/>
  <c r="AN1077" i="105"/>
  <c r="AM1077" i="105"/>
  <c r="AL1077" i="105"/>
  <c r="AK1077" i="105"/>
  <c r="AJ1077" i="105"/>
  <c r="AI1077" i="105"/>
  <c r="AH1077" i="105"/>
  <c r="AF1077" i="105"/>
  <c r="AE1077" i="105"/>
  <c r="AD1077" i="105"/>
  <c r="AC1077" i="105"/>
  <c r="AS1076" i="105"/>
  <c r="AR1076" i="105"/>
  <c r="AQ1076" i="105"/>
  <c r="AP1076" i="105"/>
  <c r="AO1076" i="105"/>
  <c r="AN1076" i="105"/>
  <c r="AM1076" i="105"/>
  <c r="AL1076" i="105"/>
  <c r="AK1076" i="105"/>
  <c r="AJ1076" i="105"/>
  <c r="AI1076" i="105"/>
  <c r="AH1076" i="105"/>
  <c r="AF1076" i="105"/>
  <c r="AE1076" i="105"/>
  <c r="AD1076" i="105"/>
  <c r="AC1076" i="105"/>
  <c r="AS1075" i="105"/>
  <c r="AR1075" i="105"/>
  <c r="AQ1075" i="105"/>
  <c r="AP1075" i="105"/>
  <c r="AO1075" i="105"/>
  <c r="AN1075" i="105"/>
  <c r="AM1075" i="105"/>
  <c r="AL1075" i="105"/>
  <c r="AK1075" i="105"/>
  <c r="AJ1075" i="105"/>
  <c r="AI1075" i="105"/>
  <c r="AH1075" i="105"/>
  <c r="AF1075" i="105"/>
  <c r="AE1075" i="105"/>
  <c r="AD1075" i="105"/>
  <c r="AC1075" i="105"/>
  <c r="AS1074" i="105"/>
  <c r="AR1074" i="105"/>
  <c r="AQ1074" i="105"/>
  <c r="AP1074" i="105"/>
  <c r="AO1074" i="105"/>
  <c r="AN1074" i="105"/>
  <c r="AM1074" i="105"/>
  <c r="AL1074" i="105"/>
  <c r="AK1074" i="105"/>
  <c r="AJ1074" i="105"/>
  <c r="AI1074" i="105"/>
  <c r="AH1074" i="105"/>
  <c r="AF1074" i="105"/>
  <c r="AE1074" i="105"/>
  <c r="AD1074" i="105"/>
  <c r="AC1074" i="105"/>
  <c r="AS1073" i="105"/>
  <c r="AR1073" i="105"/>
  <c r="AQ1073" i="105"/>
  <c r="AP1073" i="105"/>
  <c r="AO1073" i="105"/>
  <c r="AN1073" i="105"/>
  <c r="AM1073" i="105"/>
  <c r="AL1073" i="105"/>
  <c r="AK1073" i="105"/>
  <c r="AJ1073" i="105"/>
  <c r="AG1073" i="105" s="1"/>
  <c r="AI1073" i="105"/>
  <c r="AH1073" i="105"/>
  <c r="AF1073" i="105"/>
  <c r="AE1073" i="105"/>
  <c r="AD1073" i="105"/>
  <c r="AC1073" i="105"/>
  <c r="AS1072" i="105"/>
  <c r="AR1072" i="105"/>
  <c r="AQ1072" i="105"/>
  <c r="AP1072" i="105"/>
  <c r="AO1072" i="105"/>
  <c r="AN1072" i="105"/>
  <c r="AM1072" i="105"/>
  <c r="AL1072" i="105"/>
  <c r="AK1072" i="105"/>
  <c r="AJ1072" i="105"/>
  <c r="AI1072" i="105"/>
  <c r="AH1072" i="105"/>
  <c r="AF1072" i="105"/>
  <c r="AE1072" i="105"/>
  <c r="AD1072" i="105"/>
  <c r="AC1072" i="105"/>
  <c r="AS1071" i="105"/>
  <c r="AR1071" i="105"/>
  <c r="AQ1071" i="105"/>
  <c r="AP1071" i="105"/>
  <c r="AO1071" i="105"/>
  <c r="AN1071" i="105"/>
  <c r="AM1071" i="105"/>
  <c r="AL1071" i="105"/>
  <c r="AK1071" i="105"/>
  <c r="AJ1071" i="105"/>
  <c r="AI1071" i="105"/>
  <c r="AH1071" i="105"/>
  <c r="AF1071" i="105"/>
  <c r="AE1071" i="105"/>
  <c r="AD1071" i="105"/>
  <c r="AC1071" i="105"/>
  <c r="AS1070" i="105"/>
  <c r="AR1070" i="105"/>
  <c r="AQ1070" i="105"/>
  <c r="AP1070" i="105"/>
  <c r="AO1070" i="105"/>
  <c r="AN1070" i="105"/>
  <c r="AM1070" i="105"/>
  <c r="AL1070" i="105"/>
  <c r="AK1070" i="105"/>
  <c r="AJ1070" i="105"/>
  <c r="AI1070" i="105"/>
  <c r="AH1070" i="105"/>
  <c r="AF1070" i="105"/>
  <c r="AE1070" i="105"/>
  <c r="AD1070" i="105"/>
  <c r="AC1070" i="105"/>
  <c r="AS1069" i="105"/>
  <c r="AR1069" i="105"/>
  <c r="AQ1069" i="105"/>
  <c r="AP1069" i="105"/>
  <c r="AO1069" i="105"/>
  <c r="AN1069" i="105"/>
  <c r="AM1069" i="105"/>
  <c r="AL1069" i="105"/>
  <c r="AK1069" i="105"/>
  <c r="AJ1069" i="105"/>
  <c r="AI1069" i="105"/>
  <c r="AH1069" i="105"/>
  <c r="AF1069" i="105"/>
  <c r="AE1069" i="105"/>
  <c r="AD1069" i="105"/>
  <c r="AC1069" i="105"/>
  <c r="AS1068" i="105"/>
  <c r="AR1068" i="105"/>
  <c r="AQ1068" i="105"/>
  <c r="AP1068" i="105"/>
  <c r="AO1068" i="105"/>
  <c r="AN1068" i="105"/>
  <c r="AM1068" i="105"/>
  <c r="AL1068" i="105"/>
  <c r="AK1068" i="105"/>
  <c r="AJ1068" i="105"/>
  <c r="AI1068" i="105"/>
  <c r="AH1068" i="105"/>
  <c r="AF1068" i="105"/>
  <c r="AE1068" i="105"/>
  <c r="AD1068" i="105"/>
  <c r="AC1068" i="105"/>
  <c r="AS1067" i="105"/>
  <c r="AR1067" i="105"/>
  <c r="AQ1067" i="105"/>
  <c r="AP1067" i="105"/>
  <c r="AO1067" i="105"/>
  <c r="AN1067" i="105"/>
  <c r="AM1067" i="105"/>
  <c r="AL1067" i="105"/>
  <c r="AK1067" i="105"/>
  <c r="AJ1067" i="105"/>
  <c r="AI1067" i="105"/>
  <c r="AH1067" i="105"/>
  <c r="AF1067" i="105"/>
  <c r="AE1067" i="105"/>
  <c r="AD1067" i="105"/>
  <c r="AC1067" i="105"/>
  <c r="AS1066" i="105"/>
  <c r="AR1066" i="105"/>
  <c r="AQ1066" i="105"/>
  <c r="AP1066" i="105"/>
  <c r="AO1066" i="105"/>
  <c r="AN1066" i="105"/>
  <c r="AM1066" i="105"/>
  <c r="AL1066" i="105"/>
  <c r="AK1066" i="105"/>
  <c r="AJ1066" i="105"/>
  <c r="AI1066" i="105"/>
  <c r="AH1066" i="105"/>
  <c r="AF1066" i="105"/>
  <c r="AE1066" i="105"/>
  <c r="AD1066" i="105"/>
  <c r="AC1066" i="105"/>
  <c r="AS1065" i="105"/>
  <c r="AR1065" i="105"/>
  <c r="AQ1065" i="105"/>
  <c r="AP1065" i="105"/>
  <c r="AO1065" i="105"/>
  <c r="AN1065" i="105"/>
  <c r="AM1065" i="105"/>
  <c r="AL1065" i="105"/>
  <c r="AK1065" i="105"/>
  <c r="AJ1065" i="105"/>
  <c r="AI1065" i="105"/>
  <c r="AH1065" i="105"/>
  <c r="AF1065" i="105"/>
  <c r="AE1065" i="105"/>
  <c r="AD1065" i="105"/>
  <c r="AC1065" i="105"/>
  <c r="AS1064" i="105"/>
  <c r="AR1064" i="105"/>
  <c r="AQ1064" i="105"/>
  <c r="AP1064" i="105"/>
  <c r="AO1064" i="105"/>
  <c r="AN1064" i="105"/>
  <c r="AM1064" i="105"/>
  <c r="AL1064" i="105"/>
  <c r="AK1064" i="105"/>
  <c r="AJ1064" i="105"/>
  <c r="AI1064" i="105"/>
  <c r="AH1064" i="105"/>
  <c r="AF1064" i="105"/>
  <c r="AE1064" i="105"/>
  <c r="AD1064" i="105"/>
  <c r="AC1064" i="105"/>
  <c r="AS1063" i="105"/>
  <c r="AR1063" i="105"/>
  <c r="AQ1063" i="105"/>
  <c r="AP1063" i="105"/>
  <c r="AO1063" i="105"/>
  <c r="AN1063" i="105"/>
  <c r="AM1063" i="105"/>
  <c r="AL1063" i="105"/>
  <c r="AK1063" i="105"/>
  <c r="AJ1063" i="105"/>
  <c r="AI1063" i="105"/>
  <c r="AH1063" i="105"/>
  <c r="AF1063" i="105"/>
  <c r="AE1063" i="105"/>
  <c r="AD1063" i="105"/>
  <c r="AC1063" i="105"/>
  <c r="AS1062" i="105"/>
  <c r="AR1062" i="105"/>
  <c r="AQ1062" i="105"/>
  <c r="AP1062" i="105"/>
  <c r="AO1062" i="105"/>
  <c r="AN1062" i="105"/>
  <c r="AM1062" i="105"/>
  <c r="AL1062" i="105"/>
  <c r="AK1062" i="105"/>
  <c r="AJ1062" i="105"/>
  <c r="AI1062" i="105"/>
  <c r="AH1062" i="105"/>
  <c r="AF1062" i="105"/>
  <c r="AE1062" i="105"/>
  <c r="AD1062" i="105"/>
  <c r="AC1062" i="105"/>
  <c r="AS1061" i="105"/>
  <c r="AR1061" i="105"/>
  <c r="AQ1061" i="105"/>
  <c r="AP1061" i="105"/>
  <c r="AO1061" i="105"/>
  <c r="AN1061" i="105"/>
  <c r="AM1061" i="105"/>
  <c r="AL1061" i="105"/>
  <c r="AK1061" i="105"/>
  <c r="AJ1061" i="105"/>
  <c r="AI1061" i="105"/>
  <c r="AH1061" i="105"/>
  <c r="AF1061" i="105"/>
  <c r="AE1061" i="105"/>
  <c r="AD1061" i="105"/>
  <c r="AC1061" i="105"/>
  <c r="AS1060" i="105"/>
  <c r="AR1060" i="105"/>
  <c r="AQ1060" i="105"/>
  <c r="AP1060" i="105"/>
  <c r="AO1060" i="105"/>
  <c r="AN1060" i="105"/>
  <c r="AM1060" i="105"/>
  <c r="AL1060" i="105"/>
  <c r="AK1060" i="105"/>
  <c r="AJ1060" i="105"/>
  <c r="AI1060" i="105"/>
  <c r="AH1060" i="105"/>
  <c r="AF1060" i="105"/>
  <c r="AE1060" i="105"/>
  <c r="AD1060" i="105"/>
  <c r="AC1060" i="105"/>
  <c r="AS1059" i="105"/>
  <c r="AR1059" i="105"/>
  <c r="AQ1059" i="105"/>
  <c r="AP1059" i="105"/>
  <c r="AO1059" i="105"/>
  <c r="AN1059" i="105"/>
  <c r="AM1059" i="105"/>
  <c r="AL1059" i="105"/>
  <c r="AK1059" i="105"/>
  <c r="AJ1059" i="105"/>
  <c r="AI1059" i="105"/>
  <c r="AH1059" i="105"/>
  <c r="AF1059" i="105"/>
  <c r="AE1059" i="105"/>
  <c r="AD1059" i="105"/>
  <c r="AC1059" i="105"/>
  <c r="AS1058" i="105"/>
  <c r="AR1058" i="105"/>
  <c r="AQ1058" i="105"/>
  <c r="AP1058" i="105"/>
  <c r="AO1058" i="105"/>
  <c r="AN1058" i="105"/>
  <c r="AM1058" i="105"/>
  <c r="AL1058" i="105"/>
  <c r="AK1058" i="105"/>
  <c r="AJ1058" i="105"/>
  <c r="AI1058" i="105"/>
  <c r="AH1058" i="105"/>
  <c r="AF1058" i="105"/>
  <c r="AE1058" i="105"/>
  <c r="AD1058" i="105"/>
  <c r="AC1058" i="105"/>
  <c r="AS1057" i="105"/>
  <c r="AR1057" i="105"/>
  <c r="AQ1057" i="105"/>
  <c r="AP1057" i="105"/>
  <c r="AO1057" i="105"/>
  <c r="AN1057" i="105"/>
  <c r="AM1057" i="105"/>
  <c r="AL1057" i="105"/>
  <c r="AK1057" i="105"/>
  <c r="AJ1057" i="105"/>
  <c r="AI1057" i="105"/>
  <c r="AH1057" i="105"/>
  <c r="AF1057" i="105"/>
  <c r="AE1057" i="105"/>
  <c r="AD1057" i="105"/>
  <c r="AC1057" i="105"/>
  <c r="AS1056" i="105"/>
  <c r="AR1056" i="105"/>
  <c r="AQ1056" i="105"/>
  <c r="AP1056" i="105"/>
  <c r="AO1056" i="105"/>
  <c r="AN1056" i="105"/>
  <c r="AM1056" i="105"/>
  <c r="AL1056" i="105"/>
  <c r="AK1056" i="105"/>
  <c r="AJ1056" i="105"/>
  <c r="AI1056" i="105"/>
  <c r="AH1056" i="105"/>
  <c r="AF1056" i="105"/>
  <c r="AE1056" i="105"/>
  <c r="AD1056" i="105"/>
  <c r="AC1056" i="105"/>
  <c r="AS1055" i="105"/>
  <c r="AR1055" i="105"/>
  <c r="AQ1055" i="105"/>
  <c r="AP1055" i="105"/>
  <c r="AO1055" i="105"/>
  <c r="AN1055" i="105"/>
  <c r="AM1055" i="105"/>
  <c r="AL1055" i="105"/>
  <c r="AK1055" i="105"/>
  <c r="AJ1055" i="105"/>
  <c r="AI1055" i="105"/>
  <c r="AH1055" i="105"/>
  <c r="AF1055" i="105"/>
  <c r="AE1055" i="105"/>
  <c r="AD1055" i="105"/>
  <c r="AC1055" i="105"/>
  <c r="AS1054" i="105"/>
  <c r="AR1054" i="105"/>
  <c r="AQ1054" i="105"/>
  <c r="AP1054" i="105"/>
  <c r="AO1054" i="105"/>
  <c r="AN1054" i="105"/>
  <c r="AM1054" i="105"/>
  <c r="AL1054" i="105"/>
  <c r="AK1054" i="105"/>
  <c r="AJ1054" i="105"/>
  <c r="AI1054" i="105"/>
  <c r="AH1054" i="105"/>
  <c r="AF1054" i="105"/>
  <c r="AE1054" i="105"/>
  <c r="AD1054" i="105"/>
  <c r="AC1054" i="105"/>
  <c r="AS1053" i="105"/>
  <c r="AR1053" i="105"/>
  <c r="AQ1053" i="105"/>
  <c r="AP1053" i="105"/>
  <c r="AO1053" i="105"/>
  <c r="AN1053" i="105"/>
  <c r="AM1053" i="105"/>
  <c r="AL1053" i="105"/>
  <c r="AK1053" i="105"/>
  <c r="AJ1053" i="105"/>
  <c r="AI1053" i="105"/>
  <c r="AH1053" i="105"/>
  <c r="AF1053" i="105"/>
  <c r="AE1053" i="105"/>
  <c r="AD1053" i="105"/>
  <c r="AC1053" i="105"/>
  <c r="AS1052" i="105"/>
  <c r="AR1052" i="105"/>
  <c r="AQ1052" i="105"/>
  <c r="AP1052" i="105"/>
  <c r="AO1052" i="105"/>
  <c r="AN1052" i="105"/>
  <c r="AM1052" i="105"/>
  <c r="AL1052" i="105"/>
  <c r="AK1052" i="105"/>
  <c r="AJ1052" i="105"/>
  <c r="AI1052" i="105"/>
  <c r="AH1052" i="105"/>
  <c r="AF1052" i="105"/>
  <c r="AE1052" i="105"/>
  <c r="AD1052" i="105"/>
  <c r="AC1052" i="105"/>
  <c r="AS1051" i="105"/>
  <c r="AR1051" i="105"/>
  <c r="AQ1051" i="105"/>
  <c r="AP1051" i="105"/>
  <c r="AO1051" i="105"/>
  <c r="AN1051" i="105"/>
  <c r="AM1051" i="105"/>
  <c r="AL1051" i="105"/>
  <c r="AK1051" i="105"/>
  <c r="AJ1051" i="105"/>
  <c r="AI1051" i="105"/>
  <c r="AH1051" i="105"/>
  <c r="AF1051" i="105"/>
  <c r="AE1051" i="105"/>
  <c r="AD1051" i="105"/>
  <c r="AC1051" i="105"/>
  <c r="AS1050" i="105"/>
  <c r="AR1050" i="105"/>
  <c r="AQ1050" i="105"/>
  <c r="AP1050" i="105"/>
  <c r="AO1050" i="105"/>
  <c r="AN1050" i="105"/>
  <c r="AM1050" i="105"/>
  <c r="AL1050" i="105"/>
  <c r="AK1050" i="105"/>
  <c r="AJ1050" i="105"/>
  <c r="AI1050" i="105"/>
  <c r="AH1050" i="105"/>
  <c r="AF1050" i="105"/>
  <c r="AE1050" i="105"/>
  <c r="AD1050" i="105"/>
  <c r="AC1050" i="105"/>
  <c r="AS1049" i="105"/>
  <c r="AR1049" i="105"/>
  <c r="AQ1049" i="105"/>
  <c r="AP1049" i="105"/>
  <c r="AO1049" i="105"/>
  <c r="AN1049" i="105"/>
  <c r="AM1049" i="105"/>
  <c r="AL1049" i="105"/>
  <c r="AK1049" i="105"/>
  <c r="AJ1049" i="105"/>
  <c r="AI1049" i="105"/>
  <c r="AH1049" i="105"/>
  <c r="AF1049" i="105"/>
  <c r="AE1049" i="105"/>
  <c r="AD1049" i="105"/>
  <c r="AC1049" i="105"/>
  <c r="AS1048" i="105"/>
  <c r="AR1048" i="105"/>
  <c r="AQ1048" i="105"/>
  <c r="AP1048" i="105"/>
  <c r="AO1048" i="105"/>
  <c r="AN1048" i="105"/>
  <c r="AM1048" i="105"/>
  <c r="AL1048" i="105"/>
  <c r="AK1048" i="105"/>
  <c r="AJ1048" i="105"/>
  <c r="AI1048" i="105"/>
  <c r="AH1048" i="105"/>
  <c r="AF1048" i="105"/>
  <c r="AE1048" i="105"/>
  <c r="AD1048" i="105"/>
  <c r="AC1048" i="105"/>
  <c r="AS1047" i="105"/>
  <c r="AR1047" i="105"/>
  <c r="AQ1047" i="105"/>
  <c r="AP1047" i="105"/>
  <c r="AO1047" i="105"/>
  <c r="AN1047" i="105"/>
  <c r="AM1047" i="105"/>
  <c r="AL1047" i="105"/>
  <c r="AK1047" i="105"/>
  <c r="AJ1047" i="105"/>
  <c r="AI1047" i="105"/>
  <c r="AH1047" i="105"/>
  <c r="AF1047" i="105"/>
  <c r="AE1047" i="105"/>
  <c r="AD1047" i="105"/>
  <c r="AC1047" i="105"/>
  <c r="AS1046" i="105"/>
  <c r="AR1046" i="105"/>
  <c r="AQ1046" i="105"/>
  <c r="AP1046" i="105"/>
  <c r="AO1046" i="105"/>
  <c r="AN1046" i="105"/>
  <c r="AM1046" i="105"/>
  <c r="AL1046" i="105"/>
  <c r="AK1046" i="105"/>
  <c r="AJ1046" i="105"/>
  <c r="AI1046" i="105"/>
  <c r="AH1046" i="105"/>
  <c r="AF1046" i="105"/>
  <c r="AE1046" i="105"/>
  <c r="AD1046" i="105"/>
  <c r="AC1046" i="105"/>
  <c r="AS1045" i="105"/>
  <c r="AR1045" i="105"/>
  <c r="AQ1045" i="105"/>
  <c r="AP1045" i="105"/>
  <c r="AO1045" i="105"/>
  <c r="AN1045" i="105"/>
  <c r="AM1045" i="105"/>
  <c r="AL1045" i="105"/>
  <c r="AK1045" i="105"/>
  <c r="AJ1045" i="105"/>
  <c r="AI1045" i="105"/>
  <c r="AH1045" i="105"/>
  <c r="AF1045" i="105"/>
  <c r="AE1045" i="105"/>
  <c r="AD1045" i="105"/>
  <c r="AC1045" i="105"/>
  <c r="AS1044" i="105"/>
  <c r="AR1044" i="105"/>
  <c r="AQ1044" i="105"/>
  <c r="AP1044" i="105"/>
  <c r="AO1044" i="105"/>
  <c r="AN1044" i="105"/>
  <c r="AM1044" i="105"/>
  <c r="AL1044" i="105"/>
  <c r="AK1044" i="105"/>
  <c r="AJ1044" i="105"/>
  <c r="AI1044" i="105"/>
  <c r="AH1044" i="105"/>
  <c r="AF1044" i="105"/>
  <c r="AE1044" i="105"/>
  <c r="AD1044" i="105"/>
  <c r="AC1044" i="105"/>
  <c r="AS1043" i="105"/>
  <c r="AR1043" i="105"/>
  <c r="AQ1043" i="105"/>
  <c r="AP1043" i="105"/>
  <c r="AO1043" i="105"/>
  <c r="AN1043" i="105"/>
  <c r="AM1043" i="105"/>
  <c r="AL1043" i="105"/>
  <c r="AK1043" i="105"/>
  <c r="AJ1043" i="105"/>
  <c r="AI1043" i="105"/>
  <c r="AH1043" i="105"/>
  <c r="AF1043" i="105"/>
  <c r="AE1043" i="105"/>
  <c r="AD1043" i="105"/>
  <c r="AC1043" i="105"/>
  <c r="AS1042" i="105"/>
  <c r="AR1042" i="105"/>
  <c r="AQ1042" i="105"/>
  <c r="AP1042" i="105"/>
  <c r="AO1042" i="105"/>
  <c r="AN1042" i="105"/>
  <c r="AM1042" i="105"/>
  <c r="AL1042" i="105"/>
  <c r="AK1042" i="105"/>
  <c r="AJ1042" i="105"/>
  <c r="AI1042" i="105"/>
  <c r="AH1042" i="105"/>
  <c r="AF1042" i="105"/>
  <c r="AE1042" i="105"/>
  <c r="AD1042" i="105"/>
  <c r="AC1042" i="105"/>
  <c r="AS1041" i="105"/>
  <c r="AR1041" i="105"/>
  <c r="AQ1041" i="105"/>
  <c r="AP1041" i="105"/>
  <c r="AO1041" i="105"/>
  <c r="AN1041" i="105"/>
  <c r="AM1041" i="105"/>
  <c r="AL1041" i="105"/>
  <c r="AK1041" i="105"/>
  <c r="AJ1041" i="105"/>
  <c r="AI1041" i="105"/>
  <c r="AH1041" i="105"/>
  <c r="AF1041" i="105"/>
  <c r="AE1041" i="105"/>
  <c r="AD1041" i="105"/>
  <c r="AC1041" i="105"/>
  <c r="AS1040" i="105"/>
  <c r="AR1040" i="105"/>
  <c r="AQ1040" i="105"/>
  <c r="AP1040" i="105"/>
  <c r="AO1040" i="105"/>
  <c r="AN1040" i="105"/>
  <c r="AM1040" i="105"/>
  <c r="AL1040" i="105"/>
  <c r="AK1040" i="105"/>
  <c r="AJ1040" i="105"/>
  <c r="AI1040" i="105"/>
  <c r="AH1040" i="105"/>
  <c r="AF1040" i="105"/>
  <c r="AE1040" i="105"/>
  <c r="AD1040" i="105"/>
  <c r="AC1040" i="105"/>
  <c r="AS1039" i="105"/>
  <c r="AR1039" i="105"/>
  <c r="AQ1039" i="105"/>
  <c r="AP1039" i="105"/>
  <c r="AO1039" i="105"/>
  <c r="AN1039" i="105"/>
  <c r="AM1039" i="105"/>
  <c r="AL1039" i="105"/>
  <c r="AK1039" i="105"/>
  <c r="AJ1039" i="105"/>
  <c r="AI1039" i="105"/>
  <c r="AH1039" i="105"/>
  <c r="AF1039" i="105"/>
  <c r="AE1039" i="105"/>
  <c r="AD1039" i="105"/>
  <c r="AC1039" i="105"/>
  <c r="AS1038" i="105"/>
  <c r="AR1038" i="105"/>
  <c r="AQ1038" i="105"/>
  <c r="AP1038" i="105"/>
  <c r="AO1038" i="105"/>
  <c r="AN1038" i="105"/>
  <c r="AM1038" i="105"/>
  <c r="AL1038" i="105"/>
  <c r="AK1038" i="105"/>
  <c r="AJ1038" i="105"/>
  <c r="AI1038" i="105"/>
  <c r="AH1038" i="105"/>
  <c r="AF1038" i="105"/>
  <c r="AE1038" i="105"/>
  <c r="AD1038" i="105"/>
  <c r="AC1038" i="105"/>
  <c r="AS1037" i="105"/>
  <c r="AR1037" i="105"/>
  <c r="AQ1037" i="105"/>
  <c r="AP1037" i="105"/>
  <c r="AO1037" i="105"/>
  <c r="AN1037" i="105"/>
  <c r="AM1037" i="105"/>
  <c r="AL1037" i="105"/>
  <c r="AK1037" i="105"/>
  <c r="AJ1037" i="105"/>
  <c r="AI1037" i="105"/>
  <c r="AH1037" i="105"/>
  <c r="AF1037" i="105"/>
  <c r="AE1037" i="105"/>
  <c r="AD1037" i="105"/>
  <c r="AC1037" i="105"/>
  <c r="AS1036" i="105"/>
  <c r="AR1036" i="105"/>
  <c r="AQ1036" i="105"/>
  <c r="AP1036" i="105"/>
  <c r="AO1036" i="105"/>
  <c r="AN1036" i="105"/>
  <c r="AM1036" i="105"/>
  <c r="AL1036" i="105"/>
  <c r="AK1036" i="105"/>
  <c r="AJ1036" i="105"/>
  <c r="AI1036" i="105"/>
  <c r="AH1036" i="105"/>
  <c r="AF1036" i="105"/>
  <c r="AE1036" i="105"/>
  <c r="AD1036" i="105"/>
  <c r="AC1036" i="105"/>
  <c r="AS1035" i="105"/>
  <c r="AR1035" i="105"/>
  <c r="AQ1035" i="105"/>
  <c r="AP1035" i="105"/>
  <c r="AO1035" i="105"/>
  <c r="AN1035" i="105"/>
  <c r="AM1035" i="105"/>
  <c r="AL1035" i="105"/>
  <c r="AK1035" i="105"/>
  <c r="AJ1035" i="105"/>
  <c r="AI1035" i="105"/>
  <c r="AH1035" i="105"/>
  <c r="AF1035" i="105"/>
  <c r="AE1035" i="105"/>
  <c r="AD1035" i="105"/>
  <c r="AC1035" i="105"/>
  <c r="AS1034" i="105"/>
  <c r="AR1034" i="105"/>
  <c r="AQ1034" i="105"/>
  <c r="AP1034" i="105"/>
  <c r="AO1034" i="105"/>
  <c r="AN1034" i="105"/>
  <c r="AM1034" i="105"/>
  <c r="AL1034" i="105"/>
  <c r="AK1034" i="105"/>
  <c r="AJ1034" i="105"/>
  <c r="AI1034" i="105"/>
  <c r="AH1034" i="105"/>
  <c r="AF1034" i="105"/>
  <c r="AE1034" i="105"/>
  <c r="AD1034" i="105"/>
  <c r="AC1034" i="105"/>
  <c r="AS1033" i="105"/>
  <c r="AR1033" i="105"/>
  <c r="AQ1033" i="105"/>
  <c r="AP1033" i="105"/>
  <c r="AO1033" i="105"/>
  <c r="AN1033" i="105"/>
  <c r="AM1033" i="105"/>
  <c r="AL1033" i="105"/>
  <c r="AK1033" i="105"/>
  <c r="AJ1033" i="105"/>
  <c r="AI1033" i="105"/>
  <c r="AH1033" i="105"/>
  <c r="AF1033" i="105"/>
  <c r="AE1033" i="105"/>
  <c r="AD1033" i="105"/>
  <c r="AC1033" i="105"/>
  <c r="AS1032" i="105"/>
  <c r="AR1032" i="105"/>
  <c r="AQ1032" i="105"/>
  <c r="AP1032" i="105"/>
  <c r="AO1032" i="105"/>
  <c r="AN1032" i="105"/>
  <c r="AM1032" i="105"/>
  <c r="AL1032" i="105"/>
  <c r="AK1032" i="105"/>
  <c r="AJ1032" i="105"/>
  <c r="AI1032" i="105"/>
  <c r="AH1032" i="105"/>
  <c r="AF1032" i="105"/>
  <c r="AE1032" i="105"/>
  <c r="AD1032" i="105"/>
  <c r="AC1032" i="105"/>
  <c r="AS1031" i="105"/>
  <c r="AR1031" i="105"/>
  <c r="AQ1031" i="105"/>
  <c r="AP1031" i="105"/>
  <c r="AO1031" i="105"/>
  <c r="AN1031" i="105"/>
  <c r="AM1031" i="105"/>
  <c r="AL1031" i="105"/>
  <c r="AK1031" i="105"/>
  <c r="AJ1031" i="105"/>
  <c r="AI1031" i="105"/>
  <c r="AH1031" i="105"/>
  <c r="AF1031" i="105"/>
  <c r="AE1031" i="105"/>
  <c r="AD1031" i="105"/>
  <c r="AC1031" i="105"/>
  <c r="AS1030" i="105"/>
  <c r="AR1030" i="105"/>
  <c r="AQ1030" i="105"/>
  <c r="AP1030" i="105"/>
  <c r="AO1030" i="105"/>
  <c r="AN1030" i="105"/>
  <c r="AM1030" i="105"/>
  <c r="AL1030" i="105"/>
  <c r="AK1030" i="105"/>
  <c r="AJ1030" i="105"/>
  <c r="AI1030" i="105"/>
  <c r="AH1030" i="105"/>
  <c r="AF1030" i="105"/>
  <c r="AE1030" i="105"/>
  <c r="AD1030" i="105"/>
  <c r="AC1030" i="105"/>
  <c r="AS1029" i="105"/>
  <c r="AR1029" i="105"/>
  <c r="AQ1029" i="105"/>
  <c r="AP1029" i="105"/>
  <c r="AO1029" i="105"/>
  <c r="AN1029" i="105"/>
  <c r="AM1029" i="105"/>
  <c r="AL1029" i="105"/>
  <c r="AK1029" i="105"/>
  <c r="AJ1029" i="105"/>
  <c r="AI1029" i="105"/>
  <c r="AH1029" i="105"/>
  <c r="AF1029" i="105"/>
  <c r="AE1029" i="105"/>
  <c r="AD1029" i="105"/>
  <c r="AC1029" i="105"/>
  <c r="AS1028" i="105"/>
  <c r="AR1028" i="105"/>
  <c r="AQ1028" i="105"/>
  <c r="AP1028" i="105"/>
  <c r="AO1028" i="105"/>
  <c r="AN1028" i="105"/>
  <c r="AM1028" i="105"/>
  <c r="AL1028" i="105"/>
  <c r="AK1028" i="105"/>
  <c r="AJ1028" i="105"/>
  <c r="AI1028" i="105"/>
  <c r="AH1028" i="105"/>
  <c r="AF1028" i="105"/>
  <c r="AE1028" i="105"/>
  <c r="AD1028" i="105"/>
  <c r="AC1028" i="105"/>
  <c r="AS1027" i="105"/>
  <c r="AR1027" i="105"/>
  <c r="AQ1027" i="105"/>
  <c r="AP1027" i="105"/>
  <c r="AO1027" i="105"/>
  <c r="AN1027" i="105"/>
  <c r="AM1027" i="105"/>
  <c r="AL1027" i="105"/>
  <c r="AK1027" i="105"/>
  <c r="AJ1027" i="105"/>
  <c r="AI1027" i="105"/>
  <c r="AH1027" i="105"/>
  <c r="AF1027" i="105"/>
  <c r="AE1027" i="105"/>
  <c r="AD1027" i="105"/>
  <c r="AC1027" i="105"/>
  <c r="AS1026" i="105"/>
  <c r="AR1026" i="105"/>
  <c r="AQ1026" i="105"/>
  <c r="AP1026" i="105"/>
  <c r="AO1026" i="105"/>
  <c r="AN1026" i="105"/>
  <c r="AM1026" i="105"/>
  <c r="AL1026" i="105"/>
  <c r="AK1026" i="105"/>
  <c r="AJ1026" i="105"/>
  <c r="AI1026" i="105"/>
  <c r="AH1026" i="105"/>
  <c r="AF1026" i="105"/>
  <c r="AE1026" i="105"/>
  <c r="AD1026" i="105"/>
  <c r="AC1026" i="105"/>
  <c r="AS1025" i="105"/>
  <c r="AR1025" i="105"/>
  <c r="AQ1025" i="105"/>
  <c r="AP1025" i="105"/>
  <c r="AO1025" i="105"/>
  <c r="AN1025" i="105"/>
  <c r="AM1025" i="105"/>
  <c r="AL1025" i="105"/>
  <c r="AK1025" i="105"/>
  <c r="AJ1025" i="105"/>
  <c r="AI1025" i="105"/>
  <c r="AH1025" i="105"/>
  <c r="AF1025" i="105"/>
  <c r="AE1025" i="105"/>
  <c r="AD1025" i="105"/>
  <c r="AC1025" i="105"/>
  <c r="AS1024" i="105"/>
  <c r="AR1024" i="105"/>
  <c r="AQ1024" i="105"/>
  <c r="AP1024" i="105"/>
  <c r="AO1024" i="105"/>
  <c r="AN1024" i="105"/>
  <c r="AM1024" i="105"/>
  <c r="AL1024" i="105"/>
  <c r="AK1024" i="105"/>
  <c r="AJ1024" i="105"/>
  <c r="AI1024" i="105"/>
  <c r="AH1024" i="105"/>
  <c r="AF1024" i="105"/>
  <c r="AE1024" i="105"/>
  <c r="AD1024" i="105"/>
  <c r="AC1024" i="105"/>
  <c r="AS1023" i="105"/>
  <c r="AR1023" i="105"/>
  <c r="AQ1023" i="105"/>
  <c r="AP1023" i="105"/>
  <c r="AO1023" i="105"/>
  <c r="AN1023" i="105"/>
  <c r="AM1023" i="105"/>
  <c r="AL1023" i="105"/>
  <c r="AK1023" i="105"/>
  <c r="AJ1023" i="105"/>
  <c r="AI1023" i="105"/>
  <c r="AH1023" i="105"/>
  <c r="AF1023" i="105"/>
  <c r="AE1023" i="105"/>
  <c r="AD1023" i="105"/>
  <c r="AC1023" i="105"/>
  <c r="AS1022" i="105"/>
  <c r="AR1022" i="105"/>
  <c r="AQ1022" i="105"/>
  <c r="AP1022" i="105"/>
  <c r="AO1022" i="105"/>
  <c r="AN1022" i="105"/>
  <c r="AM1022" i="105"/>
  <c r="AL1022" i="105"/>
  <c r="AK1022" i="105"/>
  <c r="AJ1022" i="105"/>
  <c r="AI1022" i="105"/>
  <c r="AH1022" i="105"/>
  <c r="AF1022" i="105"/>
  <c r="AE1022" i="105"/>
  <c r="AD1022" i="105"/>
  <c r="AC1022" i="105"/>
  <c r="AS1021" i="105"/>
  <c r="AR1021" i="105"/>
  <c r="AQ1021" i="105"/>
  <c r="AP1021" i="105"/>
  <c r="AO1021" i="105"/>
  <c r="AN1021" i="105"/>
  <c r="AM1021" i="105"/>
  <c r="AL1021" i="105"/>
  <c r="AK1021" i="105"/>
  <c r="AJ1021" i="105"/>
  <c r="AI1021" i="105"/>
  <c r="AH1021" i="105"/>
  <c r="AF1021" i="105"/>
  <c r="AE1021" i="105"/>
  <c r="AD1021" i="105"/>
  <c r="AC1021" i="105"/>
  <c r="AS1020" i="105"/>
  <c r="AR1020" i="105"/>
  <c r="AQ1020" i="105"/>
  <c r="AP1020" i="105"/>
  <c r="AO1020" i="105"/>
  <c r="AN1020" i="105"/>
  <c r="AM1020" i="105"/>
  <c r="AL1020" i="105"/>
  <c r="AK1020" i="105"/>
  <c r="AJ1020" i="105"/>
  <c r="AI1020" i="105"/>
  <c r="AH1020" i="105"/>
  <c r="AF1020" i="105"/>
  <c r="AE1020" i="105"/>
  <c r="AD1020" i="105"/>
  <c r="AC1020" i="105"/>
  <c r="AS1019" i="105"/>
  <c r="AR1019" i="105"/>
  <c r="AQ1019" i="105"/>
  <c r="AP1019" i="105"/>
  <c r="AO1019" i="105"/>
  <c r="AN1019" i="105"/>
  <c r="AM1019" i="105"/>
  <c r="AL1019" i="105"/>
  <c r="AK1019" i="105"/>
  <c r="AJ1019" i="105"/>
  <c r="AI1019" i="105"/>
  <c r="AH1019" i="105"/>
  <c r="AF1019" i="105"/>
  <c r="AE1019" i="105"/>
  <c r="AD1019" i="105"/>
  <c r="AC1019" i="105"/>
  <c r="AS1018" i="105"/>
  <c r="AR1018" i="105"/>
  <c r="AQ1018" i="105"/>
  <c r="AP1018" i="105"/>
  <c r="AO1018" i="105"/>
  <c r="AN1018" i="105"/>
  <c r="AM1018" i="105"/>
  <c r="AL1018" i="105"/>
  <c r="AK1018" i="105"/>
  <c r="AJ1018" i="105"/>
  <c r="AI1018" i="105"/>
  <c r="AH1018" i="105"/>
  <c r="AF1018" i="105"/>
  <c r="AE1018" i="105"/>
  <c r="AD1018" i="105"/>
  <c r="AC1018" i="105"/>
  <c r="AS1017" i="105"/>
  <c r="AR1017" i="105"/>
  <c r="AQ1017" i="105"/>
  <c r="AP1017" i="105"/>
  <c r="AO1017" i="105"/>
  <c r="AN1017" i="105"/>
  <c r="AM1017" i="105"/>
  <c r="AL1017" i="105"/>
  <c r="AK1017" i="105"/>
  <c r="AJ1017" i="105"/>
  <c r="AI1017" i="105"/>
  <c r="AH1017" i="105"/>
  <c r="AF1017" i="105"/>
  <c r="AE1017" i="105"/>
  <c r="AD1017" i="105"/>
  <c r="AC1017" i="105"/>
  <c r="AS1016" i="105"/>
  <c r="AR1016" i="105"/>
  <c r="AQ1016" i="105"/>
  <c r="AP1016" i="105"/>
  <c r="AO1016" i="105"/>
  <c r="AN1016" i="105"/>
  <c r="AM1016" i="105"/>
  <c r="AL1016" i="105"/>
  <c r="AK1016" i="105"/>
  <c r="AJ1016" i="105"/>
  <c r="AI1016" i="105"/>
  <c r="AH1016" i="105"/>
  <c r="AF1016" i="105"/>
  <c r="AE1016" i="105"/>
  <c r="AD1016" i="105"/>
  <c r="AC1016" i="105"/>
  <c r="AS1015" i="105"/>
  <c r="AR1015" i="105"/>
  <c r="AQ1015" i="105"/>
  <c r="AP1015" i="105"/>
  <c r="AO1015" i="105"/>
  <c r="AN1015" i="105"/>
  <c r="AM1015" i="105"/>
  <c r="AL1015" i="105"/>
  <c r="AK1015" i="105"/>
  <c r="AJ1015" i="105"/>
  <c r="AI1015" i="105"/>
  <c r="AH1015" i="105"/>
  <c r="AF1015" i="105"/>
  <c r="AE1015" i="105"/>
  <c r="AD1015" i="105"/>
  <c r="AC1015" i="105"/>
  <c r="AS1014" i="105"/>
  <c r="AR1014" i="105"/>
  <c r="AQ1014" i="105"/>
  <c r="AP1014" i="105"/>
  <c r="AO1014" i="105"/>
  <c r="AN1014" i="105"/>
  <c r="AM1014" i="105"/>
  <c r="AL1014" i="105"/>
  <c r="AK1014" i="105"/>
  <c r="AJ1014" i="105"/>
  <c r="AI1014" i="105"/>
  <c r="AH1014" i="105"/>
  <c r="AF1014" i="105"/>
  <c r="AE1014" i="105"/>
  <c r="AD1014" i="105"/>
  <c r="AC1014" i="105"/>
  <c r="AS1013" i="105"/>
  <c r="AR1013" i="105"/>
  <c r="AQ1013" i="105"/>
  <c r="AP1013" i="105"/>
  <c r="AO1013" i="105"/>
  <c r="AN1013" i="105"/>
  <c r="AM1013" i="105"/>
  <c r="AL1013" i="105"/>
  <c r="AK1013" i="105"/>
  <c r="AJ1013" i="105"/>
  <c r="AI1013" i="105"/>
  <c r="AH1013" i="105"/>
  <c r="AF1013" i="105"/>
  <c r="AE1013" i="105"/>
  <c r="AD1013" i="105"/>
  <c r="AC1013" i="105"/>
  <c r="AS1012" i="105"/>
  <c r="AR1012" i="105"/>
  <c r="AQ1012" i="105"/>
  <c r="AP1012" i="105"/>
  <c r="AO1012" i="105"/>
  <c r="AN1012" i="105"/>
  <c r="AM1012" i="105"/>
  <c r="AL1012" i="105"/>
  <c r="AK1012" i="105"/>
  <c r="AJ1012" i="105"/>
  <c r="AI1012" i="105"/>
  <c r="AH1012" i="105"/>
  <c r="AF1012" i="105"/>
  <c r="AE1012" i="105"/>
  <c r="AD1012" i="105"/>
  <c r="AC1012" i="105"/>
  <c r="AS1011" i="105"/>
  <c r="AR1011" i="105"/>
  <c r="AQ1011" i="105"/>
  <c r="AP1011" i="105"/>
  <c r="AO1011" i="105"/>
  <c r="AN1011" i="105"/>
  <c r="AM1011" i="105"/>
  <c r="AL1011" i="105"/>
  <c r="AK1011" i="105"/>
  <c r="AJ1011" i="105"/>
  <c r="AI1011" i="105"/>
  <c r="AH1011" i="105"/>
  <c r="AF1011" i="105"/>
  <c r="AE1011" i="105"/>
  <c r="AD1011" i="105"/>
  <c r="AC1011" i="105"/>
  <c r="AS1010" i="105"/>
  <c r="AR1010" i="105"/>
  <c r="AQ1010" i="105"/>
  <c r="AP1010" i="105"/>
  <c r="AO1010" i="105"/>
  <c r="AN1010" i="105"/>
  <c r="AM1010" i="105"/>
  <c r="AL1010" i="105"/>
  <c r="AK1010" i="105"/>
  <c r="AJ1010" i="105"/>
  <c r="AI1010" i="105"/>
  <c r="AH1010" i="105"/>
  <c r="AF1010" i="105"/>
  <c r="AE1010" i="105"/>
  <c r="AD1010" i="105"/>
  <c r="AC1010" i="105"/>
  <c r="AS1009" i="105"/>
  <c r="AR1009" i="105"/>
  <c r="AQ1009" i="105"/>
  <c r="AP1009" i="105"/>
  <c r="AO1009" i="105"/>
  <c r="AN1009" i="105"/>
  <c r="AM1009" i="105"/>
  <c r="AL1009" i="105"/>
  <c r="AK1009" i="105"/>
  <c r="AJ1009" i="105"/>
  <c r="AI1009" i="105"/>
  <c r="AH1009" i="105"/>
  <c r="AF1009" i="105"/>
  <c r="AE1009" i="105"/>
  <c r="AD1009" i="105"/>
  <c r="AC1009" i="105"/>
  <c r="AS1008" i="105"/>
  <c r="AR1008" i="105"/>
  <c r="AQ1008" i="105"/>
  <c r="AP1008" i="105"/>
  <c r="AO1008" i="105"/>
  <c r="AN1008" i="105"/>
  <c r="AM1008" i="105"/>
  <c r="AL1008" i="105"/>
  <c r="AK1008" i="105"/>
  <c r="AJ1008" i="105"/>
  <c r="AI1008" i="105"/>
  <c r="AH1008" i="105"/>
  <c r="AF1008" i="105"/>
  <c r="AE1008" i="105"/>
  <c r="AD1008" i="105"/>
  <c r="AC1008" i="105"/>
  <c r="AS1007" i="105"/>
  <c r="AR1007" i="105"/>
  <c r="AQ1007" i="105"/>
  <c r="AP1007" i="105"/>
  <c r="AO1007" i="105"/>
  <c r="AN1007" i="105"/>
  <c r="AM1007" i="105"/>
  <c r="AL1007" i="105"/>
  <c r="AK1007" i="105"/>
  <c r="AJ1007" i="105"/>
  <c r="AI1007" i="105"/>
  <c r="AH1007" i="105"/>
  <c r="AF1007" i="105"/>
  <c r="AE1007" i="105"/>
  <c r="AD1007" i="105"/>
  <c r="AC1007" i="105"/>
  <c r="AS1006" i="105"/>
  <c r="AR1006" i="105"/>
  <c r="AQ1006" i="105"/>
  <c r="AP1006" i="105"/>
  <c r="AO1006" i="105"/>
  <c r="AN1006" i="105"/>
  <c r="AM1006" i="105"/>
  <c r="AL1006" i="105"/>
  <c r="AK1006" i="105"/>
  <c r="AJ1006" i="105"/>
  <c r="AI1006" i="105"/>
  <c r="AH1006" i="105"/>
  <c r="AF1006" i="105"/>
  <c r="AE1006" i="105"/>
  <c r="AD1006" i="105"/>
  <c r="AC1006" i="105"/>
  <c r="AS1005" i="105"/>
  <c r="AR1005" i="105"/>
  <c r="AQ1005" i="105"/>
  <c r="AP1005" i="105"/>
  <c r="AO1005" i="105"/>
  <c r="AN1005" i="105"/>
  <c r="AM1005" i="105"/>
  <c r="AL1005" i="105"/>
  <c r="AK1005" i="105"/>
  <c r="AJ1005" i="105"/>
  <c r="AI1005" i="105"/>
  <c r="AH1005" i="105"/>
  <c r="AF1005" i="105"/>
  <c r="AE1005" i="105"/>
  <c r="AD1005" i="105"/>
  <c r="AC1005" i="105"/>
  <c r="AS1004" i="105"/>
  <c r="AR1004" i="105"/>
  <c r="AQ1004" i="105"/>
  <c r="AP1004" i="105"/>
  <c r="AO1004" i="105"/>
  <c r="AN1004" i="105"/>
  <c r="AM1004" i="105"/>
  <c r="AL1004" i="105"/>
  <c r="AK1004" i="105"/>
  <c r="AJ1004" i="105"/>
  <c r="AI1004" i="105"/>
  <c r="AH1004" i="105"/>
  <c r="AF1004" i="105"/>
  <c r="AE1004" i="105"/>
  <c r="AD1004" i="105"/>
  <c r="AC1004" i="105"/>
  <c r="AS1003" i="105"/>
  <c r="AR1003" i="105"/>
  <c r="AQ1003" i="105"/>
  <c r="AP1003" i="105"/>
  <c r="AO1003" i="105"/>
  <c r="AN1003" i="105"/>
  <c r="AM1003" i="105"/>
  <c r="AL1003" i="105"/>
  <c r="AK1003" i="105"/>
  <c r="AJ1003" i="105"/>
  <c r="AI1003" i="105"/>
  <c r="AH1003" i="105"/>
  <c r="AF1003" i="105"/>
  <c r="AE1003" i="105"/>
  <c r="AD1003" i="105"/>
  <c r="AC1003" i="105"/>
  <c r="AS1002" i="105"/>
  <c r="AR1002" i="105"/>
  <c r="AQ1002" i="105"/>
  <c r="AP1002" i="105"/>
  <c r="AO1002" i="105"/>
  <c r="AN1002" i="105"/>
  <c r="AM1002" i="105"/>
  <c r="AL1002" i="105"/>
  <c r="AK1002" i="105"/>
  <c r="AJ1002" i="105"/>
  <c r="AI1002" i="105"/>
  <c r="AH1002" i="105"/>
  <c r="AF1002" i="105"/>
  <c r="AE1002" i="105"/>
  <c r="AD1002" i="105"/>
  <c r="AC1002" i="105"/>
  <c r="AS1001" i="105"/>
  <c r="AR1001" i="105"/>
  <c r="AQ1001" i="105"/>
  <c r="AP1001" i="105"/>
  <c r="AO1001" i="105"/>
  <c r="AN1001" i="105"/>
  <c r="AM1001" i="105"/>
  <c r="AL1001" i="105"/>
  <c r="AK1001" i="105"/>
  <c r="AJ1001" i="105"/>
  <c r="AI1001" i="105"/>
  <c r="AH1001" i="105"/>
  <c r="AF1001" i="105"/>
  <c r="AE1001" i="105"/>
  <c r="AD1001" i="105"/>
  <c r="AC1001" i="105"/>
  <c r="AS1000" i="105"/>
  <c r="AR1000" i="105"/>
  <c r="AQ1000" i="105"/>
  <c r="AP1000" i="105"/>
  <c r="AO1000" i="105"/>
  <c r="AN1000" i="105"/>
  <c r="AM1000" i="105"/>
  <c r="AL1000" i="105"/>
  <c r="AK1000" i="105"/>
  <c r="AJ1000" i="105"/>
  <c r="AI1000" i="105"/>
  <c r="AH1000" i="105"/>
  <c r="AF1000" i="105"/>
  <c r="AE1000" i="105"/>
  <c r="AD1000" i="105"/>
  <c r="AC1000" i="105"/>
  <c r="AS999" i="105"/>
  <c r="AR999" i="105"/>
  <c r="AQ999" i="105"/>
  <c r="AP999" i="105"/>
  <c r="AO999" i="105"/>
  <c r="AN999" i="105"/>
  <c r="AM999" i="105"/>
  <c r="AL999" i="105"/>
  <c r="AK999" i="105"/>
  <c r="AJ999" i="105"/>
  <c r="AI999" i="105"/>
  <c r="AH999" i="105"/>
  <c r="AF999" i="105"/>
  <c r="AE999" i="105"/>
  <c r="AD999" i="105"/>
  <c r="AC999" i="105"/>
  <c r="AS998" i="105"/>
  <c r="AR998" i="105"/>
  <c r="AQ998" i="105"/>
  <c r="AP998" i="105"/>
  <c r="AO998" i="105"/>
  <c r="AN998" i="105"/>
  <c r="AM998" i="105"/>
  <c r="AL998" i="105"/>
  <c r="AK998" i="105"/>
  <c r="AJ998" i="105"/>
  <c r="AI998" i="105"/>
  <c r="AH998" i="105"/>
  <c r="AF998" i="105"/>
  <c r="AE998" i="105"/>
  <c r="AD998" i="105"/>
  <c r="AC998" i="105"/>
  <c r="AS997" i="105"/>
  <c r="AR997" i="105"/>
  <c r="AQ997" i="105"/>
  <c r="AP997" i="105"/>
  <c r="AO997" i="105"/>
  <c r="AN997" i="105"/>
  <c r="AM997" i="105"/>
  <c r="AL997" i="105"/>
  <c r="AK997" i="105"/>
  <c r="AJ997" i="105"/>
  <c r="AI997" i="105"/>
  <c r="AH997" i="105"/>
  <c r="AG997" i="105"/>
  <c r="AF997" i="105"/>
  <c r="AE997" i="105"/>
  <c r="AD997" i="105"/>
  <c r="AC997" i="105"/>
  <c r="AS996" i="105"/>
  <c r="AR996" i="105"/>
  <c r="AQ996" i="105"/>
  <c r="AP996" i="105"/>
  <c r="AO996" i="105"/>
  <c r="AN996" i="105"/>
  <c r="AM996" i="105"/>
  <c r="AL996" i="105"/>
  <c r="AK996" i="105"/>
  <c r="AJ996" i="105"/>
  <c r="AI996" i="105"/>
  <c r="AH996" i="105"/>
  <c r="AF996" i="105"/>
  <c r="AE996" i="105"/>
  <c r="AD996" i="105"/>
  <c r="AC996" i="105"/>
  <c r="AS995" i="105"/>
  <c r="AR995" i="105"/>
  <c r="AQ995" i="105"/>
  <c r="AP995" i="105"/>
  <c r="AO995" i="105"/>
  <c r="AN995" i="105"/>
  <c r="AM995" i="105"/>
  <c r="AL995" i="105"/>
  <c r="AK995" i="105"/>
  <c r="AJ995" i="105"/>
  <c r="AI995" i="105"/>
  <c r="AH995" i="105"/>
  <c r="AF995" i="105"/>
  <c r="AE995" i="105"/>
  <c r="AD995" i="105"/>
  <c r="AC995" i="105"/>
  <c r="AS994" i="105"/>
  <c r="AR994" i="105"/>
  <c r="AQ994" i="105"/>
  <c r="AP994" i="105"/>
  <c r="AO994" i="105"/>
  <c r="AN994" i="105"/>
  <c r="AM994" i="105"/>
  <c r="AL994" i="105"/>
  <c r="AK994" i="105"/>
  <c r="AJ994" i="105"/>
  <c r="AI994" i="105"/>
  <c r="AH994" i="105"/>
  <c r="AF994" i="105"/>
  <c r="AE994" i="105"/>
  <c r="AD994" i="105"/>
  <c r="AC994" i="105"/>
  <c r="AS993" i="105"/>
  <c r="AR993" i="105"/>
  <c r="AQ993" i="105"/>
  <c r="AP993" i="105"/>
  <c r="AO993" i="105"/>
  <c r="AN993" i="105"/>
  <c r="AM993" i="105"/>
  <c r="AL993" i="105"/>
  <c r="AK993" i="105"/>
  <c r="AJ993" i="105"/>
  <c r="AI993" i="105"/>
  <c r="AH993" i="105"/>
  <c r="AF993" i="105"/>
  <c r="AE993" i="105"/>
  <c r="AD993" i="105"/>
  <c r="AC993" i="105"/>
  <c r="AS992" i="105"/>
  <c r="AR992" i="105"/>
  <c r="AQ992" i="105"/>
  <c r="AP992" i="105"/>
  <c r="AO992" i="105"/>
  <c r="AN992" i="105"/>
  <c r="AM992" i="105"/>
  <c r="AL992" i="105"/>
  <c r="AK992" i="105"/>
  <c r="AJ992" i="105"/>
  <c r="AI992" i="105"/>
  <c r="AH992" i="105"/>
  <c r="AF992" i="105"/>
  <c r="AE992" i="105"/>
  <c r="AD992" i="105"/>
  <c r="AC992" i="105"/>
  <c r="AS991" i="105"/>
  <c r="AR991" i="105"/>
  <c r="AQ991" i="105"/>
  <c r="AP991" i="105"/>
  <c r="AO991" i="105"/>
  <c r="AN991" i="105"/>
  <c r="AM991" i="105"/>
  <c r="AL991" i="105"/>
  <c r="AK991" i="105"/>
  <c r="AJ991" i="105"/>
  <c r="AI991" i="105"/>
  <c r="AH991" i="105"/>
  <c r="AF991" i="105"/>
  <c r="AE991" i="105"/>
  <c r="AD991" i="105"/>
  <c r="AC991" i="105"/>
  <c r="AS990" i="105"/>
  <c r="AR990" i="105"/>
  <c r="AQ990" i="105"/>
  <c r="AP990" i="105"/>
  <c r="AO990" i="105"/>
  <c r="AN990" i="105"/>
  <c r="AM990" i="105"/>
  <c r="AL990" i="105"/>
  <c r="AK990" i="105"/>
  <c r="AJ990" i="105"/>
  <c r="AI990" i="105"/>
  <c r="AH990" i="105"/>
  <c r="AF990" i="105"/>
  <c r="AE990" i="105"/>
  <c r="AD990" i="105"/>
  <c r="AC990" i="105"/>
  <c r="AS989" i="105"/>
  <c r="AR989" i="105"/>
  <c r="AQ989" i="105"/>
  <c r="AP989" i="105"/>
  <c r="AO989" i="105"/>
  <c r="AN989" i="105"/>
  <c r="AM989" i="105"/>
  <c r="AL989" i="105"/>
  <c r="AK989" i="105"/>
  <c r="AJ989" i="105"/>
  <c r="AI989" i="105"/>
  <c r="AH989" i="105"/>
  <c r="AF989" i="105"/>
  <c r="AE989" i="105"/>
  <c r="AD989" i="105"/>
  <c r="AC989" i="105"/>
  <c r="AS988" i="105"/>
  <c r="AR988" i="105"/>
  <c r="AQ988" i="105"/>
  <c r="AP988" i="105"/>
  <c r="AO988" i="105"/>
  <c r="AN988" i="105"/>
  <c r="AM988" i="105"/>
  <c r="AL988" i="105"/>
  <c r="AK988" i="105"/>
  <c r="AJ988" i="105"/>
  <c r="AI988" i="105"/>
  <c r="AH988" i="105"/>
  <c r="AF988" i="105"/>
  <c r="AE988" i="105"/>
  <c r="AD988" i="105"/>
  <c r="AC988" i="105"/>
  <c r="AS987" i="105"/>
  <c r="AR987" i="105"/>
  <c r="AQ987" i="105"/>
  <c r="AP987" i="105"/>
  <c r="AO987" i="105"/>
  <c r="AN987" i="105"/>
  <c r="AM987" i="105"/>
  <c r="AL987" i="105"/>
  <c r="AK987" i="105"/>
  <c r="AJ987" i="105"/>
  <c r="AI987" i="105"/>
  <c r="AH987" i="105"/>
  <c r="AF987" i="105"/>
  <c r="AE987" i="105"/>
  <c r="AD987" i="105"/>
  <c r="AC987" i="105"/>
  <c r="AS986" i="105"/>
  <c r="AR986" i="105"/>
  <c r="AQ986" i="105"/>
  <c r="AP986" i="105"/>
  <c r="AO986" i="105"/>
  <c r="AN986" i="105"/>
  <c r="AM986" i="105"/>
  <c r="AL986" i="105"/>
  <c r="AK986" i="105"/>
  <c r="AJ986" i="105"/>
  <c r="AI986" i="105"/>
  <c r="AH986" i="105"/>
  <c r="AF986" i="105"/>
  <c r="AE986" i="105"/>
  <c r="AD986" i="105"/>
  <c r="AC986" i="105"/>
  <c r="AS985" i="105"/>
  <c r="AR985" i="105"/>
  <c r="AQ985" i="105"/>
  <c r="AP985" i="105"/>
  <c r="AO985" i="105"/>
  <c r="AN985" i="105"/>
  <c r="AM985" i="105"/>
  <c r="AL985" i="105"/>
  <c r="AK985" i="105"/>
  <c r="AJ985" i="105"/>
  <c r="AI985" i="105"/>
  <c r="AH985" i="105"/>
  <c r="AF985" i="105"/>
  <c r="AE985" i="105"/>
  <c r="AD985" i="105"/>
  <c r="AC985" i="105"/>
  <c r="AS984" i="105"/>
  <c r="AR984" i="105"/>
  <c r="AQ984" i="105"/>
  <c r="AP984" i="105"/>
  <c r="AO984" i="105"/>
  <c r="AN984" i="105"/>
  <c r="AM984" i="105"/>
  <c r="AL984" i="105"/>
  <c r="AK984" i="105"/>
  <c r="AJ984" i="105"/>
  <c r="AI984" i="105"/>
  <c r="AH984" i="105"/>
  <c r="AF984" i="105"/>
  <c r="AE984" i="105"/>
  <c r="AD984" i="105"/>
  <c r="AC984" i="105"/>
  <c r="AS983" i="105"/>
  <c r="AR983" i="105"/>
  <c r="AQ983" i="105"/>
  <c r="AP983" i="105"/>
  <c r="AO983" i="105"/>
  <c r="AN983" i="105"/>
  <c r="AM983" i="105"/>
  <c r="AL983" i="105"/>
  <c r="AK983" i="105"/>
  <c r="AJ983" i="105"/>
  <c r="AI983" i="105"/>
  <c r="AH983" i="105"/>
  <c r="AF983" i="105"/>
  <c r="AE983" i="105"/>
  <c r="AD983" i="105"/>
  <c r="AC983" i="105"/>
  <c r="AS982" i="105"/>
  <c r="AR982" i="105"/>
  <c r="AQ982" i="105"/>
  <c r="AP982" i="105"/>
  <c r="AO982" i="105"/>
  <c r="AN982" i="105"/>
  <c r="AM982" i="105"/>
  <c r="AL982" i="105"/>
  <c r="AK982" i="105"/>
  <c r="AJ982" i="105"/>
  <c r="AI982" i="105"/>
  <c r="AH982" i="105"/>
  <c r="AF982" i="105"/>
  <c r="AE982" i="105"/>
  <c r="AD982" i="105"/>
  <c r="AC982" i="105"/>
  <c r="AS981" i="105"/>
  <c r="AR981" i="105"/>
  <c r="AQ981" i="105"/>
  <c r="AP981" i="105"/>
  <c r="AO981" i="105"/>
  <c r="AN981" i="105"/>
  <c r="AM981" i="105"/>
  <c r="AL981" i="105"/>
  <c r="AK981" i="105"/>
  <c r="AJ981" i="105"/>
  <c r="AI981" i="105"/>
  <c r="AH981" i="105"/>
  <c r="AF981" i="105"/>
  <c r="AE981" i="105"/>
  <c r="AD981" i="105"/>
  <c r="AC981" i="105"/>
  <c r="AS980" i="105"/>
  <c r="AR980" i="105"/>
  <c r="AQ980" i="105"/>
  <c r="AP980" i="105"/>
  <c r="AO980" i="105"/>
  <c r="AN980" i="105"/>
  <c r="AM980" i="105"/>
  <c r="AL980" i="105"/>
  <c r="AK980" i="105"/>
  <c r="AJ980" i="105"/>
  <c r="AI980" i="105"/>
  <c r="AH980" i="105"/>
  <c r="AF980" i="105"/>
  <c r="AE980" i="105"/>
  <c r="AD980" i="105"/>
  <c r="AC980" i="105"/>
  <c r="AS979" i="105"/>
  <c r="AR979" i="105"/>
  <c r="AQ979" i="105"/>
  <c r="AP979" i="105"/>
  <c r="AO979" i="105"/>
  <c r="AN979" i="105"/>
  <c r="AM979" i="105"/>
  <c r="AL979" i="105"/>
  <c r="AK979" i="105"/>
  <c r="AJ979" i="105"/>
  <c r="AI979" i="105"/>
  <c r="AH979" i="105"/>
  <c r="AF979" i="105"/>
  <c r="AE979" i="105"/>
  <c r="AD979" i="105"/>
  <c r="AC979" i="105"/>
  <c r="AS978" i="105"/>
  <c r="AR978" i="105"/>
  <c r="AQ978" i="105"/>
  <c r="AP978" i="105"/>
  <c r="AO978" i="105"/>
  <c r="AN978" i="105"/>
  <c r="AM978" i="105"/>
  <c r="AL978" i="105"/>
  <c r="AK978" i="105"/>
  <c r="AJ978" i="105"/>
  <c r="AI978" i="105"/>
  <c r="AH978" i="105"/>
  <c r="AF978" i="105"/>
  <c r="AE978" i="105"/>
  <c r="AD978" i="105"/>
  <c r="AC978" i="105"/>
  <c r="AS977" i="105"/>
  <c r="AR977" i="105"/>
  <c r="AQ977" i="105"/>
  <c r="AP977" i="105"/>
  <c r="AO977" i="105"/>
  <c r="AN977" i="105"/>
  <c r="AM977" i="105"/>
  <c r="AL977" i="105"/>
  <c r="AK977" i="105"/>
  <c r="AJ977" i="105"/>
  <c r="AI977" i="105"/>
  <c r="AH977" i="105"/>
  <c r="AF977" i="105"/>
  <c r="AE977" i="105"/>
  <c r="AD977" i="105"/>
  <c r="AC977" i="105"/>
  <c r="AS976" i="105"/>
  <c r="AR976" i="105"/>
  <c r="AQ976" i="105"/>
  <c r="AP976" i="105"/>
  <c r="AO976" i="105"/>
  <c r="AN976" i="105"/>
  <c r="AM976" i="105"/>
  <c r="AL976" i="105"/>
  <c r="AK976" i="105"/>
  <c r="AJ976" i="105"/>
  <c r="AI976" i="105"/>
  <c r="AH976" i="105"/>
  <c r="AF976" i="105"/>
  <c r="AE976" i="105"/>
  <c r="AD976" i="105"/>
  <c r="AC976" i="105"/>
  <c r="AS975" i="105"/>
  <c r="AR975" i="105"/>
  <c r="AQ975" i="105"/>
  <c r="AP975" i="105"/>
  <c r="AO975" i="105"/>
  <c r="AN975" i="105"/>
  <c r="AM975" i="105"/>
  <c r="AL975" i="105"/>
  <c r="AK975" i="105"/>
  <c r="AJ975" i="105"/>
  <c r="AI975" i="105"/>
  <c r="AH975" i="105"/>
  <c r="AF975" i="105"/>
  <c r="AE975" i="105"/>
  <c r="AD975" i="105"/>
  <c r="AC975" i="105"/>
  <c r="AS974" i="105"/>
  <c r="AR974" i="105"/>
  <c r="AQ974" i="105"/>
  <c r="AP974" i="105"/>
  <c r="AO974" i="105"/>
  <c r="AN974" i="105"/>
  <c r="AM974" i="105"/>
  <c r="AL974" i="105"/>
  <c r="AK974" i="105"/>
  <c r="AJ974" i="105"/>
  <c r="AI974" i="105"/>
  <c r="AH974" i="105"/>
  <c r="AF974" i="105"/>
  <c r="AE974" i="105"/>
  <c r="AD974" i="105"/>
  <c r="AC974" i="105"/>
  <c r="AS973" i="105"/>
  <c r="AR973" i="105"/>
  <c r="AQ973" i="105"/>
  <c r="AP973" i="105"/>
  <c r="AO973" i="105"/>
  <c r="AN973" i="105"/>
  <c r="AM973" i="105"/>
  <c r="AL973" i="105"/>
  <c r="AK973" i="105"/>
  <c r="AJ973" i="105"/>
  <c r="AI973" i="105"/>
  <c r="AH973" i="105"/>
  <c r="AF973" i="105"/>
  <c r="AE973" i="105"/>
  <c r="AD973" i="105"/>
  <c r="AC973" i="105"/>
  <c r="AS972" i="105"/>
  <c r="AR972" i="105"/>
  <c r="AQ972" i="105"/>
  <c r="AP972" i="105"/>
  <c r="AO972" i="105"/>
  <c r="AN972" i="105"/>
  <c r="AM972" i="105"/>
  <c r="AL972" i="105"/>
  <c r="AK972" i="105"/>
  <c r="AJ972" i="105"/>
  <c r="AI972" i="105"/>
  <c r="AH972" i="105"/>
  <c r="AF972" i="105"/>
  <c r="AE972" i="105"/>
  <c r="AD972" i="105"/>
  <c r="AC972" i="105"/>
  <c r="AS971" i="105"/>
  <c r="AR971" i="105"/>
  <c r="AQ971" i="105"/>
  <c r="AP971" i="105"/>
  <c r="AO971" i="105"/>
  <c r="AN971" i="105"/>
  <c r="AM971" i="105"/>
  <c r="AL971" i="105"/>
  <c r="AK971" i="105"/>
  <c r="AJ971" i="105"/>
  <c r="AI971" i="105"/>
  <c r="AH971" i="105"/>
  <c r="AF971" i="105"/>
  <c r="AE971" i="105"/>
  <c r="AD971" i="105"/>
  <c r="AC971" i="105"/>
  <c r="AS970" i="105"/>
  <c r="AR970" i="105"/>
  <c r="AQ970" i="105"/>
  <c r="AP970" i="105"/>
  <c r="AO970" i="105"/>
  <c r="AN970" i="105"/>
  <c r="AM970" i="105"/>
  <c r="AL970" i="105"/>
  <c r="AK970" i="105"/>
  <c r="AJ970" i="105"/>
  <c r="AI970" i="105"/>
  <c r="AH970" i="105"/>
  <c r="AF970" i="105"/>
  <c r="AE970" i="105"/>
  <c r="AD970" i="105"/>
  <c r="AC970" i="105"/>
  <c r="AS969" i="105"/>
  <c r="AR969" i="105"/>
  <c r="AQ969" i="105"/>
  <c r="AP969" i="105"/>
  <c r="AO969" i="105"/>
  <c r="AN969" i="105"/>
  <c r="AM969" i="105"/>
  <c r="AL969" i="105"/>
  <c r="AK969" i="105"/>
  <c r="AJ969" i="105"/>
  <c r="AI969" i="105"/>
  <c r="AH969" i="105"/>
  <c r="AF969" i="105"/>
  <c r="AE969" i="105"/>
  <c r="AD969" i="105"/>
  <c r="AC969" i="105"/>
  <c r="AS968" i="105"/>
  <c r="AR968" i="105"/>
  <c r="AQ968" i="105"/>
  <c r="AP968" i="105"/>
  <c r="AO968" i="105"/>
  <c r="AN968" i="105"/>
  <c r="AM968" i="105"/>
  <c r="AL968" i="105"/>
  <c r="AK968" i="105"/>
  <c r="AJ968" i="105"/>
  <c r="AI968" i="105"/>
  <c r="AH968" i="105"/>
  <c r="AF968" i="105"/>
  <c r="AE968" i="105"/>
  <c r="AD968" i="105"/>
  <c r="AC968" i="105"/>
  <c r="AS967" i="105"/>
  <c r="AR967" i="105"/>
  <c r="AQ967" i="105"/>
  <c r="AP967" i="105"/>
  <c r="AO967" i="105"/>
  <c r="AN967" i="105"/>
  <c r="AM967" i="105"/>
  <c r="AL967" i="105"/>
  <c r="AK967" i="105"/>
  <c r="AJ967" i="105"/>
  <c r="AI967" i="105"/>
  <c r="AH967" i="105"/>
  <c r="AF967" i="105"/>
  <c r="AE967" i="105"/>
  <c r="AD967" i="105"/>
  <c r="AC967" i="105"/>
  <c r="AS966" i="105"/>
  <c r="AR966" i="105"/>
  <c r="AQ966" i="105"/>
  <c r="AP966" i="105"/>
  <c r="AO966" i="105"/>
  <c r="AN966" i="105"/>
  <c r="AM966" i="105"/>
  <c r="AL966" i="105"/>
  <c r="AK966" i="105"/>
  <c r="AJ966" i="105"/>
  <c r="AI966" i="105"/>
  <c r="AH966" i="105"/>
  <c r="AF966" i="105"/>
  <c r="AE966" i="105"/>
  <c r="AD966" i="105"/>
  <c r="AC966" i="105"/>
  <c r="AS965" i="105"/>
  <c r="AR965" i="105"/>
  <c r="AQ965" i="105"/>
  <c r="AP965" i="105"/>
  <c r="AO965" i="105"/>
  <c r="AN965" i="105"/>
  <c r="AM965" i="105"/>
  <c r="AL965" i="105"/>
  <c r="AK965" i="105"/>
  <c r="AJ965" i="105"/>
  <c r="AI965" i="105"/>
  <c r="AH965" i="105"/>
  <c r="AF965" i="105"/>
  <c r="AE965" i="105"/>
  <c r="AD965" i="105"/>
  <c r="AC965" i="105"/>
  <c r="AS964" i="105"/>
  <c r="AR964" i="105"/>
  <c r="AQ964" i="105"/>
  <c r="AP964" i="105"/>
  <c r="AO964" i="105"/>
  <c r="AN964" i="105"/>
  <c r="AM964" i="105"/>
  <c r="AL964" i="105"/>
  <c r="AK964" i="105"/>
  <c r="AJ964" i="105"/>
  <c r="AI964" i="105"/>
  <c r="AH964" i="105"/>
  <c r="AF964" i="105"/>
  <c r="AE964" i="105"/>
  <c r="AD964" i="105"/>
  <c r="AC964" i="105"/>
  <c r="AS963" i="105"/>
  <c r="AR963" i="105"/>
  <c r="AQ963" i="105"/>
  <c r="AP963" i="105"/>
  <c r="AO963" i="105"/>
  <c r="AN963" i="105"/>
  <c r="AM963" i="105"/>
  <c r="AL963" i="105"/>
  <c r="AK963" i="105"/>
  <c r="AJ963" i="105"/>
  <c r="AI963" i="105"/>
  <c r="AH963" i="105"/>
  <c r="AF963" i="105"/>
  <c r="AE963" i="105"/>
  <c r="AD963" i="105"/>
  <c r="AC963" i="105"/>
  <c r="AS962" i="105"/>
  <c r="AR962" i="105"/>
  <c r="AQ962" i="105"/>
  <c r="AP962" i="105"/>
  <c r="AO962" i="105"/>
  <c r="AN962" i="105"/>
  <c r="AM962" i="105"/>
  <c r="AL962" i="105"/>
  <c r="AK962" i="105"/>
  <c r="AJ962" i="105"/>
  <c r="AI962" i="105"/>
  <c r="AH962" i="105"/>
  <c r="AF962" i="105"/>
  <c r="AE962" i="105"/>
  <c r="AD962" i="105"/>
  <c r="AC962" i="105"/>
  <c r="AS961" i="105"/>
  <c r="AR961" i="105"/>
  <c r="AQ961" i="105"/>
  <c r="AP961" i="105"/>
  <c r="AO961" i="105"/>
  <c r="AN961" i="105"/>
  <c r="AM961" i="105"/>
  <c r="AL961" i="105"/>
  <c r="AK961" i="105"/>
  <c r="AJ961" i="105"/>
  <c r="AI961" i="105"/>
  <c r="AH961" i="105"/>
  <c r="AF961" i="105"/>
  <c r="AE961" i="105"/>
  <c r="AD961" i="105"/>
  <c r="AC961" i="105"/>
  <c r="AS960" i="105"/>
  <c r="AR960" i="105"/>
  <c r="AQ960" i="105"/>
  <c r="AP960" i="105"/>
  <c r="AO960" i="105"/>
  <c r="AN960" i="105"/>
  <c r="AM960" i="105"/>
  <c r="AL960" i="105"/>
  <c r="AK960" i="105"/>
  <c r="AJ960" i="105"/>
  <c r="AI960" i="105"/>
  <c r="AH960" i="105"/>
  <c r="AF960" i="105"/>
  <c r="AE960" i="105"/>
  <c r="AD960" i="105"/>
  <c r="AC960" i="105"/>
  <c r="AS959" i="105"/>
  <c r="AR959" i="105"/>
  <c r="AQ959" i="105"/>
  <c r="AP959" i="105"/>
  <c r="AO959" i="105"/>
  <c r="AN959" i="105"/>
  <c r="AM959" i="105"/>
  <c r="AL959" i="105"/>
  <c r="AG959" i="105" s="1"/>
  <c r="AK959" i="105"/>
  <c r="AJ959" i="105"/>
  <c r="AI959" i="105"/>
  <c r="AH959" i="105"/>
  <c r="AF959" i="105"/>
  <c r="AE959" i="105"/>
  <c r="AD959" i="105"/>
  <c r="AC959" i="105"/>
  <c r="AS958" i="105"/>
  <c r="AR958" i="105"/>
  <c r="AQ958" i="105"/>
  <c r="AP958" i="105"/>
  <c r="AO958" i="105"/>
  <c r="AN958" i="105"/>
  <c r="AM958" i="105"/>
  <c r="AL958" i="105"/>
  <c r="AK958" i="105"/>
  <c r="AJ958" i="105"/>
  <c r="AI958" i="105"/>
  <c r="AH958" i="105"/>
  <c r="AF958" i="105"/>
  <c r="AE958" i="105"/>
  <c r="AD958" i="105"/>
  <c r="AC958" i="105"/>
  <c r="AS957" i="105"/>
  <c r="AR957" i="105"/>
  <c r="AQ957" i="105"/>
  <c r="AP957" i="105"/>
  <c r="AO957" i="105"/>
  <c r="AN957" i="105"/>
  <c r="AM957" i="105"/>
  <c r="AL957" i="105"/>
  <c r="AK957" i="105"/>
  <c r="AJ957" i="105"/>
  <c r="AI957" i="105"/>
  <c r="AH957" i="105"/>
  <c r="AF957" i="105"/>
  <c r="AE957" i="105"/>
  <c r="AD957" i="105"/>
  <c r="AC957" i="105"/>
  <c r="AS956" i="105"/>
  <c r="AR956" i="105"/>
  <c r="AQ956" i="105"/>
  <c r="AP956" i="105"/>
  <c r="AO956" i="105"/>
  <c r="AN956" i="105"/>
  <c r="AM956" i="105"/>
  <c r="AL956" i="105"/>
  <c r="AK956" i="105"/>
  <c r="AJ956" i="105"/>
  <c r="AI956" i="105"/>
  <c r="AH956" i="105"/>
  <c r="AF956" i="105"/>
  <c r="AE956" i="105"/>
  <c r="AD956" i="105"/>
  <c r="AC956" i="105"/>
  <c r="AS955" i="105"/>
  <c r="AR955" i="105"/>
  <c r="AQ955" i="105"/>
  <c r="AP955" i="105"/>
  <c r="AO955" i="105"/>
  <c r="AN955" i="105"/>
  <c r="AM955" i="105"/>
  <c r="AL955" i="105"/>
  <c r="AK955" i="105"/>
  <c r="AJ955" i="105"/>
  <c r="AI955" i="105"/>
  <c r="AH955" i="105"/>
  <c r="AF955" i="105"/>
  <c r="AE955" i="105"/>
  <c r="AD955" i="105"/>
  <c r="AC955" i="105"/>
  <c r="AS954" i="105"/>
  <c r="AR954" i="105"/>
  <c r="AQ954" i="105"/>
  <c r="AP954" i="105"/>
  <c r="AO954" i="105"/>
  <c r="AN954" i="105"/>
  <c r="AM954" i="105"/>
  <c r="AL954" i="105"/>
  <c r="AK954" i="105"/>
  <c r="AJ954" i="105"/>
  <c r="AI954" i="105"/>
  <c r="AH954" i="105"/>
  <c r="AF954" i="105"/>
  <c r="AE954" i="105"/>
  <c r="AD954" i="105"/>
  <c r="AC954" i="105"/>
  <c r="AS953" i="105"/>
  <c r="AR953" i="105"/>
  <c r="AQ953" i="105"/>
  <c r="AP953" i="105"/>
  <c r="AO953" i="105"/>
  <c r="AN953" i="105"/>
  <c r="AM953" i="105"/>
  <c r="AL953" i="105"/>
  <c r="AK953" i="105"/>
  <c r="AJ953" i="105"/>
  <c r="AI953" i="105"/>
  <c r="AH953" i="105"/>
  <c r="AF953" i="105"/>
  <c r="AE953" i="105"/>
  <c r="AD953" i="105"/>
  <c r="AC953" i="105"/>
  <c r="AS952" i="105"/>
  <c r="AR952" i="105"/>
  <c r="AQ952" i="105"/>
  <c r="AP952" i="105"/>
  <c r="AO952" i="105"/>
  <c r="AN952" i="105"/>
  <c r="AM952" i="105"/>
  <c r="AL952" i="105"/>
  <c r="AK952" i="105"/>
  <c r="AJ952" i="105"/>
  <c r="AI952" i="105"/>
  <c r="AH952" i="105"/>
  <c r="AF952" i="105"/>
  <c r="AE952" i="105"/>
  <c r="AD952" i="105"/>
  <c r="AC952" i="105"/>
  <c r="AS951" i="105"/>
  <c r="AR951" i="105"/>
  <c r="AQ951" i="105"/>
  <c r="AP951" i="105"/>
  <c r="AO951" i="105"/>
  <c r="AN951" i="105"/>
  <c r="AM951" i="105"/>
  <c r="AL951" i="105"/>
  <c r="AK951" i="105"/>
  <c r="AJ951" i="105"/>
  <c r="AI951" i="105"/>
  <c r="AH951" i="105"/>
  <c r="AF951" i="105"/>
  <c r="AE951" i="105"/>
  <c r="AD951" i="105"/>
  <c r="AC951" i="105"/>
  <c r="AS950" i="105"/>
  <c r="AR950" i="105"/>
  <c r="AQ950" i="105"/>
  <c r="AP950" i="105"/>
  <c r="AO950" i="105"/>
  <c r="AN950" i="105"/>
  <c r="AM950" i="105"/>
  <c r="AL950" i="105"/>
  <c r="AK950" i="105"/>
  <c r="AJ950" i="105"/>
  <c r="AI950" i="105"/>
  <c r="AH950" i="105"/>
  <c r="AF950" i="105"/>
  <c r="AE950" i="105"/>
  <c r="AD950" i="105"/>
  <c r="AC950" i="105"/>
  <c r="AS949" i="105"/>
  <c r="AR949" i="105"/>
  <c r="AQ949" i="105"/>
  <c r="AP949" i="105"/>
  <c r="AO949" i="105"/>
  <c r="AN949" i="105"/>
  <c r="AM949" i="105"/>
  <c r="AL949" i="105"/>
  <c r="AK949" i="105"/>
  <c r="AJ949" i="105"/>
  <c r="AI949" i="105"/>
  <c r="AH949" i="105"/>
  <c r="AF949" i="105"/>
  <c r="AE949" i="105"/>
  <c r="AD949" i="105"/>
  <c r="AC949" i="105"/>
  <c r="AS948" i="105"/>
  <c r="AR948" i="105"/>
  <c r="AQ948" i="105"/>
  <c r="AP948" i="105"/>
  <c r="AO948" i="105"/>
  <c r="AN948" i="105"/>
  <c r="AM948" i="105"/>
  <c r="AL948" i="105"/>
  <c r="AK948" i="105"/>
  <c r="AJ948" i="105"/>
  <c r="AI948" i="105"/>
  <c r="AH948" i="105"/>
  <c r="AF948" i="105"/>
  <c r="AE948" i="105"/>
  <c r="AD948" i="105"/>
  <c r="AC948" i="105"/>
  <c r="AS947" i="105"/>
  <c r="AR947" i="105"/>
  <c r="AQ947" i="105"/>
  <c r="AP947" i="105"/>
  <c r="AO947" i="105"/>
  <c r="AN947" i="105"/>
  <c r="AM947" i="105"/>
  <c r="AL947" i="105"/>
  <c r="AK947" i="105"/>
  <c r="AJ947" i="105"/>
  <c r="AI947" i="105"/>
  <c r="AH947" i="105"/>
  <c r="AF947" i="105"/>
  <c r="AE947" i="105"/>
  <c r="AD947" i="105"/>
  <c r="AC947" i="105"/>
  <c r="AS946" i="105"/>
  <c r="AR946" i="105"/>
  <c r="AQ946" i="105"/>
  <c r="AP946" i="105"/>
  <c r="AO946" i="105"/>
  <c r="AN946" i="105"/>
  <c r="AM946" i="105"/>
  <c r="AL946" i="105"/>
  <c r="AK946" i="105"/>
  <c r="AJ946" i="105"/>
  <c r="AI946" i="105"/>
  <c r="AH946" i="105"/>
  <c r="AF946" i="105"/>
  <c r="AE946" i="105"/>
  <c r="AD946" i="105"/>
  <c r="AC946" i="105"/>
  <c r="AS945" i="105"/>
  <c r="AR945" i="105"/>
  <c r="AQ945" i="105"/>
  <c r="AP945" i="105"/>
  <c r="AO945" i="105"/>
  <c r="AN945" i="105"/>
  <c r="AM945" i="105"/>
  <c r="AL945" i="105"/>
  <c r="AK945" i="105"/>
  <c r="AJ945" i="105"/>
  <c r="AI945" i="105"/>
  <c r="AH945" i="105"/>
  <c r="AF945" i="105"/>
  <c r="AE945" i="105"/>
  <c r="AD945" i="105"/>
  <c r="AC945" i="105"/>
  <c r="AS944" i="105"/>
  <c r="AR944" i="105"/>
  <c r="AQ944" i="105"/>
  <c r="AP944" i="105"/>
  <c r="AO944" i="105"/>
  <c r="AN944" i="105"/>
  <c r="AM944" i="105"/>
  <c r="AL944" i="105"/>
  <c r="AK944" i="105"/>
  <c r="AJ944" i="105"/>
  <c r="AI944" i="105"/>
  <c r="AH944" i="105"/>
  <c r="AF944" i="105"/>
  <c r="AE944" i="105"/>
  <c r="AD944" i="105"/>
  <c r="AC944" i="105"/>
  <c r="AS943" i="105"/>
  <c r="AR943" i="105"/>
  <c r="AQ943" i="105"/>
  <c r="AP943" i="105"/>
  <c r="AO943" i="105"/>
  <c r="AN943" i="105"/>
  <c r="AM943" i="105"/>
  <c r="AL943" i="105"/>
  <c r="AK943" i="105"/>
  <c r="AJ943" i="105"/>
  <c r="AG943" i="105" s="1"/>
  <c r="AI943" i="105"/>
  <c r="AH943" i="105"/>
  <c r="AF943" i="105"/>
  <c r="AE943" i="105"/>
  <c r="AD943" i="105"/>
  <c r="AC943" i="105"/>
  <c r="AS942" i="105"/>
  <c r="AR942" i="105"/>
  <c r="AQ942" i="105"/>
  <c r="AP942" i="105"/>
  <c r="AO942" i="105"/>
  <c r="AN942" i="105"/>
  <c r="AM942" i="105"/>
  <c r="AL942" i="105"/>
  <c r="AK942" i="105"/>
  <c r="AJ942" i="105"/>
  <c r="AI942" i="105"/>
  <c r="AH942" i="105"/>
  <c r="AF942" i="105"/>
  <c r="AE942" i="105"/>
  <c r="AD942" i="105"/>
  <c r="AC942" i="105"/>
  <c r="AS941" i="105"/>
  <c r="AR941" i="105"/>
  <c r="AQ941" i="105"/>
  <c r="AP941" i="105"/>
  <c r="AO941" i="105"/>
  <c r="AN941" i="105"/>
  <c r="AM941" i="105"/>
  <c r="AL941" i="105"/>
  <c r="AK941" i="105"/>
  <c r="AJ941" i="105"/>
  <c r="AI941" i="105"/>
  <c r="AH941" i="105"/>
  <c r="AF941" i="105"/>
  <c r="AE941" i="105"/>
  <c r="AD941" i="105"/>
  <c r="AC941" i="105"/>
  <c r="AS940" i="105"/>
  <c r="AR940" i="105"/>
  <c r="AQ940" i="105"/>
  <c r="AP940" i="105"/>
  <c r="AO940" i="105"/>
  <c r="AN940" i="105"/>
  <c r="AM940" i="105"/>
  <c r="AL940" i="105"/>
  <c r="AK940" i="105"/>
  <c r="AJ940" i="105"/>
  <c r="AI940" i="105"/>
  <c r="AH940" i="105"/>
  <c r="AF940" i="105"/>
  <c r="AE940" i="105"/>
  <c r="AD940" i="105"/>
  <c r="AC940" i="105"/>
  <c r="AS939" i="105"/>
  <c r="AR939" i="105"/>
  <c r="AQ939" i="105"/>
  <c r="AP939" i="105"/>
  <c r="AO939" i="105"/>
  <c r="AN939" i="105"/>
  <c r="AM939" i="105"/>
  <c r="AL939" i="105"/>
  <c r="AK939" i="105"/>
  <c r="AJ939" i="105"/>
  <c r="AI939" i="105"/>
  <c r="AH939" i="105"/>
  <c r="AF939" i="105"/>
  <c r="AE939" i="105"/>
  <c r="AD939" i="105"/>
  <c r="AC939" i="105"/>
  <c r="AS938" i="105"/>
  <c r="AR938" i="105"/>
  <c r="AQ938" i="105"/>
  <c r="AP938" i="105"/>
  <c r="AO938" i="105"/>
  <c r="AN938" i="105"/>
  <c r="AM938" i="105"/>
  <c r="AL938" i="105"/>
  <c r="AK938" i="105"/>
  <c r="AJ938" i="105"/>
  <c r="AI938" i="105"/>
  <c r="AH938" i="105"/>
  <c r="AF938" i="105"/>
  <c r="AE938" i="105"/>
  <c r="AD938" i="105"/>
  <c r="AC938" i="105"/>
  <c r="AS937" i="105"/>
  <c r="AR937" i="105"/>
  <c r="AQ937" i="105"/>
  <c r="AP937" i="105"/>
  <c r="AO937" i="105"/>
  <c r="AN937" i="105"/>
  <c r="AM937" i="105"/>
  <c r="AL937" i="105"/>
  <c r="AK937" i="105"/>
  <c r="AJ937" i="105"/>
  <c r="AI937" i="105"/>
  <c r="AH937" i="105"/>
  <c r="AF937" i="105"/>
  <c r="AE937" i="105"/>
  <c r="AD937" i="105"/>
  <c r="AC937" i="105"/>
  <c r="AS936" i="105"/>
  <c r="AR936" i="105"/>
  <c r="AQ936" i="105"/>
  <c r="AP936" i="105"/>
  <c r="AO936" i="105"/>
  <c r="AN936" i="105"/>
  <c r="AM936" i="105"/>
  <c r="AL936" i="105"/>
  <c r="AK936" i="105"/>
  <c r="AJ936" i="105"/>
  <c r="AI936" i="105"/>
  <c r="AH936" i="105"/>
  <c r="AF936" i="105"/>
  <c r="AE936" i="105"/>
  <c r="AD936" i="105"/>
  <c r="AC936" i="105"/>
  <c r="AS935" i="105"/>
  <c r="AR935" i="105"/>
  <c r="AQ935" i="105"/>
  <c r="AP935" i="105"/>
  <c r="AO935" i="105"/>
  <c r="AN935" i="105"/>
  <c r="AM935" i="105"/>
  <c r="AL935" i="105"/>
  <c r="AK935" i="105"/>
  <c r="AJ935" i="105"/>
  <c r="AI935" i="105"/>
  <c r="AH935" i="105"/>
  <c r="AF935" i="105"/>
  <c r="AE935" i="105"/>
  <c r="AD935" i="105"/>
  <c r="AC935" i="105"/>
  <c r="AS934" i="105"/>
  <c r="AR934" i="105"/>
  <c r="AQ934" i="105"/>
  <c r="AP934" i="105"/>
  <c r="AO934" i="105"/>
  <c r="AN934" i="105"/>
  <c r="AM934" i="105"/>
  <c r="AL934" i="105"/>
  <c r="AK934" i="105"/>
  <c r="AJ934" i="105"/>
  <c r="AI934" i="105"/>
  <c r="AH934" i="105"/>
  <c r="AF934" i="105"/>
  <c r="AE934" i="105"/>
  <c r="AD934" i="105"/>
  <c r="AC934" i="105"/>
  <c r="AS933" i="105"/>
  <c r="AR933" i="105"/>
  <c r="AQ933" i="105"/>
  <c r="AP933" i="105"/>
  <c r="AO933" i="105"/>
  <c r="AN933" i="105"/>
  <c r="AM933" i="105"/>
  <c r="AL933" i="105"/>
  <c r="AK933" i="105"/>
  <c r="AJ933" i="105"/>
  <c r="AI933" i="105"/>
  <c r="AH933" i="105"/>
  <c r="AF933" i="105"/>
  <c r="AE933" i="105"/>
  <c r="AD933" i="105"/>
  <c r="AC933" i="105"/>
  <c r="AS932" i="105"/>
  <c r="AR932" i="105"/>
  <c r="AQ932" i="105"/>
  <c r="AP932" i="105"/>
  <c r="AO932" i="105"/>
  <c r="AN932" i="105"/>
  <c r="AM932" i="105"/>
  <c r="AL932" i="105"/>
  <c r="AK932" i="105"/>
  <c r="AJ932" i="105"/>
  <c r="AI932" i="105"/>
  <c r="AH932" i="105"/>
  <c r="AF932" i="105"/>
  <c r="AE932" i="105"/>
  <c r="AD932" i="105"/>
  <c r="AC932" i="105"/>
  <c r="AS931" i="105"/>
  <c r="AR931" i="105"/>
  <c r="AQ931" i="105"/>
  <c r="AP931" i="105"/>
  <c r="AO931" i="105"/>
  <c r="AN931" i="105"/>
  <c r="AM931" i="105"/>
  <c r="AL931" i="105"/>
  <c r="AK931" i="105"/>
  <c r="AJ931" i="105"/>
  <c r="AI931" i="105"/>
  <c r="AH931" i="105"/>
  <c r="AF931" i="105"/>
  <c r="AE931" i="105"/>
  <c r="AD931" i="105"/>
  <c r="AC931" i="105"/>
  <c r="AS930" i="105"/>
  <c r="AR930" i="105"/>
  <c r="AQ930" i="105"/>
  <c r="AP930" i="105"/>
  <c r="AO930" i="105"/>
  <c r="AN930" i="105"/>
  <c r="AM930" i="105"/>
  <c r="AL930" i="105"/>
  <c r="AK930" i="105"/>
  <c r="AJ930" i="105"/>
  <c r="AI930" i="105"/>
  <c r="AH930" i="105"/>
  <c r="AF930" i="105"/>
  <c r="AE930" i="105"/>
  <c r="AD930" i="105"/>
  <c r="AC930" i="105"/>
  <c r="AS929" i="105"/>
  <c r="AR929" i="105"/>
  <c r="AQ929" i="105"/>
  <c r="AP929" i="105"/>
  <c r="AO929" i="105"/>
  <c r="AN929" i="105"/>
  <c r="AM929" i="105"/>
  <c r="AL929" i="105"/>
  <c r="AK929" i="105"/>
  <c r="AJ929" i="105"/>
  <c r="AI929" i="105"/>
  <c r="AH929" i="105"/>
  <c r="AF929" i="105"/>
  <c r="AE929" i="105"/>
  <c r="AD929" i="105"/>
  <c r="AC929" i="105"/>
  <c r="AS928" i="105"/>
  <c r="AR928" i="105"/>
  <c r="AQ928" i="105"/>
  <c r="AP928" i="105"/>
  <c r="AO928" i="105"/>
  <c r="AN928" i="105"/>
  <c r="AM928" i="105"/>
  <c r="AL928" i="105"/>
  <c r="AK928" i="105"/>
  <c r="AJ928" i="105"/>
  <c r="AI928" i="105"/>
  <c r="AH928" i="105"/>
  <c r="AF928" i="105"/>
  <c r="AE928" i="105"/>
  <c r="AD928" i="105"/>
  <c r="AC928" i="105"/>
  <c r="AS927" i="105"/>
  <c r="AR927" i="105"/>
  <c r="AQ927" i="105"/>
  <c r="AP927" i="105"/>
  <c r="AO927" i="105"/>
  <c r="AN927" i="105"/>
  <c r="AM927" i="105"/>
  <c r="AL927" i="105"/>
  <c r="AK927" i="105"/>
  <c r="AJ927" i="105"/>
  <c r="AI927" i="105"/>
  <c r="AH927" i="105"/>
  <c r="AF927" i="105"/>
  <c r="AE927" i="105"/>
  <c r="AD927" i="105"/>
  <c r="AC927" i="105"/>
  <c r="AS926" i="105"/>
  <c r="AR926" i="105"/>
  <c r="AQ926" i="105"/>
  <c r="AP926" i="105"/>
  <c r="AO926" i="105"/>
  <c r="AN926" i="105"/>
  <c r="AM926" i="105"/>
  <c r="AL926" i="105"/>
  <c r="AK926" i="105"/>
  <c r="AJ926" i="105"/>
  <c r="AI926" i="105"/>
  <c r="AH926" i="105"/>
  <c r="AF926" i="105"/>
  <c r="AE926" i="105"/>
  <c r="AD926" i="105"/>
  <c r="AC926" i="105"/>
  <c r="AS925" i="105"/>
  <c r="AR925" i="105"/>
  <c r="AQ925" i="105"/>
  <c r="AP925" i="105"/>
  <c r="AO925" i="105"/>
  <c r="AN925" i="105"/>
  <c r="AM925" i="105"/>
  <c r="AL925" i="105"/>
  <c r="AK925" i="105"/>
  <c r="AJ925" i="105"/>
  <c r="AI925" i="105"/>
  <c r="AH925" i="105"/>
  <c r="AF925" i="105"/>
  <c r="AE925" i="105"/>
  <c r="AD925" i="105"/>
  <c r="AC925" i="105"/>
  <c r="AS924" i="105"/>
  <c r="AR924" i="105"/>
  <c r="AQ924" i="105"/>
  <c r="AP924" i="105"/>
  <c r="AO924" i="105"/>
  <c r="AN924" i="105"/>
  <c r="AM924" i="105"/>
  <c r="AL924" i="105"/>
  <c r="AK924" i="105"/>
  <c r="AJ924" i="105"/>
  <c r="AI924" i="105"/>
  <c r="AH924" i="105"/>
  <c r="AF924" i="105"/>
  <c r="AE924" i="105"/>
  <c r="AD924" i="105"/>
  <c r="AC924" i="105"/>
  <c r="AS923" i="105"/>
  <c r="AR923" i="105"/>
  <c r="AQ923" i="105"/>
  <c r="AP923" i="105"/>
  <c r="AO923" i="105"/>
  <c r="AN923" i="105"/>
  <c r="AM923" i="105"/>
  <c r="AL923" i="105"/>
  <c r="AK923" i="105"/>
  <c r="AJ923" i="105"/>
  <c r="AI923" i="105"/>
  <c r="AH923" i="105"/>
  <c r="AF923" i="105"/>
  <c r="AE923" i="105"/>
  <c r="AD923" i="105"/>
  <c r="AC923" i="105"/>
  <c r="AS922" i="105"/>
  <c r="AR922" i="105"/>
  <c r="AQ922" i="105"/>
  <c r="AP922" i="105"/>
  <c r="AO922" i="105"/>
  <c r="AN922" i="105"/>
  <c r="AM922" i="105"/>
  <c r="AL922" i="105"/>
  <c r="AK922" i="105"/>
  <c r="AJ922" i="105"/>
  <c r="AI922" i="105"/>
  <c r="AH922" i="105"/>
  <c r="AF922" i="105"/>
  <c r="AE922" i="105"/>
  <c r="AD922" i="105"/>
  <c r="AC922" i="105"/>
  <c r="AS921" i="105"/>
  <c r="AR921" i="105"/>
  <c r="AQ921" i="105"/>
  <c r="AP921" i="105"/>
  <c r="AO921" i="105"/>
  <c r="AN921" i="105"/>
  <c r="AM921" i="105"/>
  <c r="AL921" i="105"/>
  <c r="AK921" i="105"/>
  <c r="AJ921" i="105"/>
  <c r="AI921" i="105"/>
  <c r="AH921" i="105"/>
  <c r="AF921" i="105"/>
  <c r="AE921" i="105"/>
  <c r="AD921" i="105"/>
  <c r="AC921" i="105"/>
  <c r="AS920" i="105"/>
  <c r="AR920" i="105"/>
  <c r="AQ920" i="105"/>
  <c r="AP920" i="105"/>
  <c r="AO920" i="105"/>
  <c r="AN920" i="105"/>
  <c r="AM920" i="105"/>
  <c r="AL920" i="105"/>
  <c r="AK920" i="105"/>
  <c r="AJ920" i="105"/>
  <c r="AI920" i="105"/>
  <c r="AH920" i="105"/>
  <c r="AF920" i="105"/>
  <c r="AE920" i="105"/>
  <c r="AD920" i="105"/>
  <c r="AC920" i="105"/>
  <c r="AS919" i="105"/>
  <c r="AR919" i="105"/>
  <c r="AQ919" i="105"/>
  <c r="AP919" i="105"/>
  <c r="AO919" i="105"/>
  <c r="AN919" i="105"/>
  <c r="AM919" i="105"/>
  <c r="AL919" i="105"/>
  <c r="AK919" i="105"/>
  <c r="AJ919" i="105"/>
  <c r="AI919" i="105"/>
  <c r="AH919" i="105"/>
  <c r="AF919" i="105"/>
  <c r="AE919" i="105"/>
  <c r="AD919" i="105"/>
  <c r="AC919" i="105"/>
  <c r="AS918" i="105"/>
  <c r="AR918" i="105"/>
  <c r="AQ918" i="105"/>
  <c r="AP918" i="105"/>
  <c r="AO918" i="105"/>
  <c r="AN918" i="105"/>
  <c r="AM918" i="105"/>
  <c r="AL918" i="105"/>
  <c r="AK918" i="105"/>
  <c r="AJ918" i="105"/>
  <c r="AI918" i="105"/>
  <c r="AH918" i="105"/>
  <c r="AF918" i="105"/>
  <c r="AE918" i="105"/>
  <c r="AD918" i="105"/>
  <c r="AC918" i="105"/>
  <c r="AS917" i="105"/>
  <c r="AR917" i="105"/>
  <c r="AQ917" i="105"/>
  <c r="AP917" i="105"/>
  <c r="AO917" i="105"/>
  <c r="AN917" i="105"/>
  <c r="AM917" i="105"/>
  <c r="AL917" i="105"/>
  <c r="AK917" i="105"/>
  <c r="AJ917" i="105"/>
  <c r="AI917" i="105"/>
  <c r="AH917" i="105"/>
  <c r="AF917" i="105"/>
  <c r="AE917" i="105"/>
  <c r="AD917" i="105"/>
  <c r="AC917" i="105"/>
  <c r="AS916" i="105"/>
  <c r="AR916" i="105"/>
  <c r="AQ916" i="105"/>
  <c r="AP916" i="105"/>
  <c r="AO916" i="105"/>
  <c r="AN916" i="105"/>
  <c r="AM916" i="105"/>
  <c r="AL916" i="105"/>
  <c r="AK916" i="105"/>
  <c r="AJ916" i="105"/>
  <c r="AI916" i="105"/>
  <c r="AH916" i="105"/>
  <c r="AF916" i="105"/>
  <c r="AE916" i="105"/>
  <c r="AD916" i="105"/>
  <c r="AC916" i="105"/>
  <c r="AS915" i="105"/>
  <c r="AR915" i="105"/>
  <c r="AQ915" i="105"/>
  <c r="AP915" i="105"/>
  <c r="AO915" i="105"/>
  <c r="AN915" i="105"/>
  <c r="AM915" i="105"/>
  <c r="AL915" i="105"/>
  <c r="AK915" i="105"/>
  <c r="AJ915" i="105"/>
  <c r="AI915" i="105"/>
  <c r="AH915" i="105"/>
  <c r="AF915" i="105"/>
  <c r="AE915" i="105"/>
  <c r="AD915" i="105"/>
  <c r="AC915" i="105"/>
  <c r="AS914" i="105"/>
  <c r="AR914" i="105"/>
  <c r="AQ914" i="105"/>
  <c r="AP914" i="105"/>
  <c r="AO914" i="105"/>
  <c r="AN914" i="105"/>
  <c r="AM914" i="105"/>
  <c r="AL914" i="105"/>
  <c r="AK914" i="105"/>
  <c r="AJ914" i="105"/>
  <c r="AI914" i="105"/>
  <c r="AH914" i="105"/>
  <c r="AF914" i="105"/>
  <c r="AE914" i="105"/>
  <c r="AD914" i="105"/>
  <c r="AC914" i="105"/>
  <c r="AS913" i="105"/>
  <c r="AR913" i="105"/>
  <c r="AQ913" i="105"/>
  <c r="AP913" i="105"/>
  <c r="AO913" i="105"/>
  <c r="AN913" i="105"/>
  <c r="AM913" i="105"/>
  <c r="AL913" i="105"/>
  <c r="AK913" i="105"/>
  <c r="AJ913" i="105"/>
  <c r="AI913" i="105"/>
  <c r="AH913" i="105"/>
  <c r="AF913" i="105"/>
  <c r="AE913" i="105"/>
  <c r="AD913" i="105"/>
  <c r="AC913" i="105"/>
  <c r="AS912" i="105"/>
  <c r="AR912" i="105"/>
  <c r="AQ912" i="105"/>
  <c r="AP912" i="105"/>
  <c r="AO912" i="105"/>
  <c r="AN912" i="105"/>
  <c r="AM912" i="105"/>
  <c r="AL912" i="105"/>
  <c r="AK912" i="105"/>
  <c r="AJ912" i="105"/>
  <c r="AI912" i="105"/>
  <c r="AH912" i="105"/>
  <c r="AF912" i="105"/>
  <c r="AE912" i="105"/>
  <c r="AD912" i="105"/>
  <c r="AC912" i="105"/>
  <c r="AS911" i="105"/>
  <c r="AR911" i="105"/>
  <c r="AQ911" i="105"/>
  <c r="AP911" i="105"/>
  <c r="AO911" i="105"/>
  <c r="AN911" i="105"/>
  <c r="AM911" i="105"/>
  <c r="AL911" i="105"/>
  <c r="AK911" i="105"/>
  <c r="AJ911" i="105"/>
  <c r="AI911" i="105"/>
  <c r="AH911" i="105"/>
  <c r="AF911" i="105"/>
  <c r="AE911" i="105"/>
  <c r="AD911" i="105"/>
  <c r="AC911" i="105"/>
  <c r="AS910" i="105"/>
  <c r="AR910" i="105"/>
  <c r="AQ910" i="105"/>
  <c r="AP910" i="105"/>
  <c r="AO910" i="105"/>
  <c r="AN910" i="105"/>
  <c r="AM910" i="105"/>
  <c r="AL910" i="105"/>
  <c r="AK910" i="105"/>
  <c r="AJ910" i="105"/>
  <c r="AI910" i="105"/>
  <c r="AH910" i="105"/>
  <c r="AF910" i="105"/>
  <c r="AE910" i="105"/>
  <c r="AD910" i="105"/>
  <c r="AC910" i="105"/>
  <c r="AS909" i="105"/>
  <c r="AR909" i="105"/>
  <c r="AQ909" i="105"/>
  <c r="AP909" i="105"/>
  <c r="AO909" i="105"/>
  <c r="AN909" i="105"/>
  <c r="AM909" i="105"/>
  <c r="AL909" i="105"/>
  <c r="AK909" i="105"/>
  <c r="AJ909" i="105"/>
  <c r="AI909" i="105"/>
  <c r="AH909" i="105"/>
  <c r="AF909" i="105"/>
  <c r="AE909" i="105"/>
  <c r="AD909" i="105"/>
  <c r="AC909" i="105"/>
  <c r="AS908" i="105"/>
  <c r="AR908" i="105"/>
  <c r="AQ908" i="105"/>
  <c r="AP908" i="105"/>
  <c r="AO908" i="105"/>
  <c r="AN908" i="105"/>
  <c r="AM908" i="105"/>
  <c r="AL908" i="105"/>
  <c r="AK908" i="105"/>
  <c r="AJ908" i="105"/>
  <c r="AI908" i="105"/>
  <c r="AH908" i="105"/>
  <c r="AF908" i="105"/>
  <c r="AE908" i="105"/>
  <c r="AD908" i="105"/>
  <c r="AC908" i="105"/>
  <c r="AS907" i="105"/>
  <c r="AR907" i="105"/>
  <c r="AQ907" i="105"/>
  <c r="AP907" i="105"/>
  <c r="AO907" i="105"/>
  <c r="AN907" i="105"/>
  <c r="AM907" i="105"/>
  <c r="AL907" i="105"/>
  <c r="AK907" i="105"/>
  <c r="AJ907" i="105"/>
  <c r="AI907" i="105"/>
  <c r="AH907" i="105"/>
  <c r="AF907" i="105"/>
  <c r="AE907" i="105"/>
  <c r="AD907" i="105"/>
  <c r="AC907" i="105"/>
  <c r="AS906" i="105"/>
  <c r="AR906" i="105"/>
  <c r="AQ906" i="105"/>
  <c r="AP906" i="105"/>
  <c r="AO906" i="105"/>
  <c r="AN906" i="105"/>
  <c r="AM906" i="105"/>
  <c r="AL906" i="105"/>
  <c r="AK906" i="105"/>
  <c r="AJ906" i="105"/>
  <c r="AI906" i="105"/>
  <c r="AH906" i="105"/>
  <c r="AF906" i="105"/>
  <c r="AE906" i="105"/>
  <c r="AD906" i="105"/>
  <c r="AC906" i="105"/>
  <c r="AS905" i="105"/>
  <c r="AR905" i="105"/>
  <c r="AQ905" i="105"/>
  <c r="AP905" i="105"/>
  <c r="AO905" i="105"/>
  <c r="AN905" i="105"/>
  <c r="AM905" i="105"/>
  <c r="AL905" i="105"/>
  <c r="AK905" i="105"/>
  <c r="AJ905" i="105"/>
  <c r="AI905" i="105"/>
  <c r="AH905" i="105"/>
  <c r="AF905" i="105"/>
  <c r="AE905" i="105"/>
  <c r="AD905" i="105"/>
  <c r="AC905" i="105"/>
  <c r="AS904" i="105"/>
  <c r="AR904" i="105"/>
  <c r="AQ904" i="105"/>
  <c r="AP904" i="105"/>
  <c r="AO904" i="105"/>
  <c r="AN904" i="105"/>
  <c r="AM904" i="105"/>
  <c r="AL904" i="105"/>
  <c r="AK904" i="105"/>
  <c r="AJ904" i="105"/>
  <c r="AI904" i="105"/>
  <c r="AH904" i="105"/>
  <c r="AF904" i="105"/>
  <c r="AE904" i="105"/>
  <c r="AD904" i="105"/>
  <c r="AC904" i="105"/>
  <c r="AS903" i="105"/>
  <c r="AR903" i="105"/>
  <c r="AQ903" i="105"/>
  <c r="AP903" i="105"/>
  <c r="AO903" i="105"/>
  <c r="AN903" i="105"/>
  <c r="AM903" i="105"/>
  <c r="AL903" i="105"/>
  <c r="AK903" i="105"/>
  <c r="AJ903" i="105"/>
  <c r="AI903" i="105"/>
  <c r="AH903" i="105"/>
  <c r="AF903" i="105"/>
  <c r="AE903" i="105"/>
  <c r="AD903" i="105"/>
  <c r="AC903" i="105"/>
  <c r="AS902" i="105"/>
  <c r="AR902" i="105"/>
  <c r="AQ902" i="105"/>
  <c r="AP902" i="105"/>
  <c r="AO902" i="105"/>
  <c r="AN902" i="105"/>
  <c r="AM902" i="105"/>
  <c r="AL902" i="105"/>
  <c r="AK902" i="105"/>
  <c r="AJ902" i="105"/>
  <c r="AI902" i="105"/>
  <c r="AH902" i="105"/>
  <c r="AF902" i="105"/>
  <c r="AE902" i="105"/>
  <c r="AD902" i="105"/>
  <c r="AC902" i="105"/>
  <c r="AS901" i="105"/>
  <c r="AR901" i="105"/>
  <c r="AQ901" i="105"/>
  <c r="AP901" i="105"/>
  <c r="AO901" i="105"/>
  <c r="AN901" i="105"/>
  <c r="AM901" i="105"/>
  <c r="AL901" i="105"/>
  <c r="AK901" i="105"/>
  <c r="AJ901" i="105"/>
  <c r="AI901" i="105"/>
  <c r="AH901" i="105"/>
  <c r="AF901" i="105"/>
  <c r="AE901" i="105"/>
  <c r="AD901" i="105"/>
  <c r="AC901" i="105"/>
  <c r="AS900" i="105"/>
  <c r="AR900" i="105"/>
  <c r="AQ900" i="105"/>
  <c r="AP900" i="105"/>
  <c r="AO900" i="105"/>
  <c r="AN900" i="105"/>
  <c r="AM900" i="105"/>
  <c r="AL900" i="105"/>
  <c r="AK900" i="105"/>
  <c r="AJ900" i="105"/>
  <c r="AI900" i="105"/>
  <c r="AH900" i="105"/>
  <c r="AF900" i="105"/>
  <c r="AE900" i="105"/>
  <c r="AD900" i="105"/>
  <c r="AC900" i="105"/>
  <c r="AS899" i="105"/>
  <c r="AR899" i="105"/>
  <c r="AQ899" i="105"/>
  <c r="AP899" i="105"/>
  <c r="AO899" i="105"/>
  <c r="AN899" i="105"/>
  <c r="AM899" i="105"/>
  <c r="AL899" i="105"/>
  <c r="AK899" i="105"/>
  <c r="AJ899" i="105"/>
  <c r="AI899" i="105"/>
  <c r="AH899" i="105"/>
  <c r="AF899" i="105"/>
  <c r="AE899" i="105"/>
  <c r="AD899" i="105"/>
  <c r="AC899" i="105"/>
  <c r="AS898" i="105"/>
  <c r="AR898" i="105"/>
  <c r="AQ898" i="105"/>
  <c r="AP898" i="105"/>
  <c r="AO898" i="105"/>
  <c r="AN898" i="105"/>
  <c r="AM898" i="105"/>
  <c r="AL898" i="105"/>
  <c r="AK898" i="105"/>
  <c r="AJ898" i="105"/>
  <c r="AI898" i="105"/>
  <c r="AH898" i="105"/>
  <c r="AF898" i="105"/>
  <c r="AE898" i="105"/>
  <c r="AD898" i="105"/>
  <c r="AC898" i="105"/>
  <c r="AS897" i="105"/>
  <c r="AR897" i="105"/>
  <c r="AQ897" i="105"/>
  <c r="AP897" i="105"/>
  <c r="AO897" i="105"/>
  <c r="AN897" i="105"/>
  <c r="AM897" i="105"/>
  <c r="AL897" i="105"/>
  <c r="AK897" i="105"/>
  <c r="AJ897" i="105"/>
  <c r="AI897" i="105"/>
  <c r="AH897" i="105"/>
  <c r="AF897" i="105"/>
  <c r="AE897" i="105"/>
  <c r="AD897" i="105"/>
  <c r="AC897" i="105"/>
  <c r="AS896" i="105"/>
  <c r="AR896" i="105"/>
  <c r="AQ896" i="105"/>
  <c r="AP896" i="105"/>
  <c r="AO896" i="105"/>
  <c r="AN896" i="105"/>
  <c r="AM896" i="105"/>
  <c r="AL896" i="105"/>
  <c r="AK896" i="105"/>
  <c r="AJ896" i="105"/>
  <c r="AI896" i="105"/>
  <c r="AH896" i="105"/>
  <c r="AF896" i="105"/>
  <c r="AE896" i="105"/>
  <c r="AD896" i="105"/>
  <c r="AC896" i="105"/>
  <c r="AS895" i="105"/>
  <c r="AR895" i="105"/>
  <c r="AQ895" i="105"/>
  <c r="AP895" i="105"/>
  <c r="AO895" i="105"/>
  <c r="AN895" i="105"/>
  <c r="AM895" i="105"/>
  <c r="AL895" i="105"/>
  <c r="AK895" i="105"/>
  <c r="AJ895" i="105"/>
  <c r="AI895" i="105"/>
  <c r="AH895" i="105"/>
  <c r="AF895" i="105"/>
  <c r="AE895" i="105"/>
  <c r="AD895" i="105"/>
  <c r="AC895" i="105"/>
  <c r="AS894" i="105"/>
  <c r="AR894" i="105"/>
  <c r="AQ894" i="105"/>
  <c r="AP894" i="105"/>
  <c r="AO894" i="105"/>
  <c r="AN894" i="105"/>
  <c r="AM894" i="105"/>
  <c r="AL894" i="105"/>
  <c r="AK894" i="105"/>
  <c r="AJ894" i="105"/>
  <c r="AI894" i="105"/>
  <c r="AH894" i="105"/>
  <c r="AF894" i="105"/>
  <c r="AE894" i="105"/>
  <c r="AD894" i="105"/>
  <c r="AC894" i="105"/>
  <c r="AS893" i="105"/>
  <c r="AR893" i="105"/>
  <c r="AQ893" i="105"/>
  <c r="AP893" i="105"/>
  <c r="AO893" i="105"/>
  <c r="AN893" i="105"/>
  <c r="AM893" i="105"/>
  <c r="AL893" i="105"/>
  <c r="AK893" i="105"/>
  <c r="AJ893" i="105"/>
  <c r="AG893" i="105" s="1"/>
  <c r="AI893" i="105"/>
  <c r="AH893" i="105"/>
  <c r="AF893" i="105"/>
  <c r="AE893" i="105"/>
  <c r="AD893" i="105"/>
  <c r="AC893" i="105"/>
  <c r="AS892" i="105"/>
  <c r="AR892" i="105"/>
  <c r="AQ892" i="105"/>
  <c r="AP892" i="105"/>
  <c r="AO892" i="105"/>
  <c r="AN892" i="105"/>
  <c r="AM892" i="105"/>
  <c r="AL892" i="105"/>
  <c r="AK892" i="105"/>
  <c r="AJ892" i="105"/>
  <c r="AI892" i="105"/>
  <c r="AH892" i="105"/>
  <c r="AF892" i="105"/>
  <c r="AE892" i="105"/>
  <c r="AD892" i="105"/>
  <c r="AC892" i="105"/>
  <c r="AS891" i="105"/>
  <c r="AR891" i="105"/>
  <c r="AQ891" i="105"/>
  <c r="AP891" i="105"/>
  <c r="AO891" i="105"/>
  <c r="AN891" i="105"/>
  <c r="AM891" i="105"/>
  <c r="AL891" i="105"/>
  <c r="AK891" i="105"/>
  <c r="AJ891" i="105"/>
  <c r="AI891" i="105"/>
  <c r="AH891" i="105"/>
  <c r="AF891" i="105"/>
  <c r="AE891" i="105"/>
  <c r="AD891" i="105"/>
  <c r="AC891" i="105"/>
  <c r="AS890" i="105"/>
  <c r="AR890" i="105"/>
  <c r="AQ890" i="105"/>
  <c r="AP890" i="105"/>
  <c r="AO890" i="105"/>
  <c r="AN890" i="105"/>
  <c r="AM890" i="105"/>
  <c r="AL890" i="105"/>
  <c r="AK890" i="105"/>
  <c r="AJ890" i="105"/>
  <c r="AI890" i="105"/>
  <c r="AH890" i="105"/>
  <c r="AF890" i="105"/>
  <c r="AE890" i="105"/>
  <c r="AD890" i="105"/>
  <c r="AC890" i="105"/>
  <c r="AS889" i="105"/>
  <c r="AR889" i="105"/>
  <c r="AQ889" i="105"/>
  <c r="AP889" i="105"/>
  <c r="AO889" i="105"/>
  <c r="AN889" i="105"/>
  <c r="AM889" i="105"/>
  <c r="AL889" i="105"/>
  <c r="AK889" i="105"/>
  <c r="AJ889" i="105"/>
  <c r="AI889" i="105"/>
  <c r="AH889" i="105"/>
  <c r="AF889" i="105"/>
  <c r="AE889" i="105"/>
  <c r="AD889" i="105"/>
  <c r="AC889" i="105"/>
  <c r="AS888" i="105"/>
  <c r="AR888" i="105"/>
  <c r="AQ888" i="105"/>
  <c r="AP888" i="105"/>
  <c r="AO888" i="105"/>
  <c r="AN888" i="105"/>
  <c r="AM888" i="105"/>
  <c r="AL888" i="105"/>
  <c r="AK888" i="105"/>
  <c r="AJ888" i="105"/>
  <c r="AI888" i="105"/>
  <c r="AH888" i="105"/>
  <c r="AF888" i="105"/>
  <c r="AE888" i="105"/>
  <c r="AD888" i="105"/>
  <c r="AC888" i="105"/>
  <c r="AS887" i="105"/>
  <c r="AR887" i="105"/>
  <c r="AQ887" i="105"/>
  <c r="AP887" i="105"/>
  <c r="AO887" i="105"/>
  <c r="AN887" i="105"/>
  <c r="AM887" i="105"/>
  <c r="AL887" i="105"/>
  <c r="AK887" i="105"/>
  <c r="AJ887" i="105"/>
  <c r="AI887" i="105"/>
  <c r="AH887" i="105"/>
  <c r="AF887" i="105"/>
  <c r="AE887" i="105"/>
  <c r="AD887" i="105"/>
  <c r="AC887" i="105"/>
  <c r="AS886" i="105"/>
  <c r="AR886" i="105"/>
  <c r="AQ886" i="105"/>
  <c r="AP886" i="105"/>
  <c r="AO886" i="105"/>
  <c r="AN886" i="105"/>
  <c r="AM886" i="105"/>
  <c r="AL886" i="105"/>
  <c r="AK886" i="105"/>
  <c r="AJ886" i="105"/>
  <c r="AI886" i="105"/>
  <c r="AH886" i="105"/>
  <c r="AF886" i="105"/>
  <c r="AE886" i="105"/>
  <c r="AD886" i="105"/>
  <c r="AC886" i="105"/>
  <c r="AS885" i="105"/>
  <c r="AR885" i="105"/>
  <c r="AQ885" i="105"/>
  <c r="AP885" i="105"/>
  <c r="AO885" i="105"/>
  <c r="AN885" i="105"/>
  <c r="AM885" i="105"/>
  <c r="AL885" i="105"/>
  <c r="AK885" i="105"/>
  <c r="AJ885" i="105"/>
  <c r="AI885" i="105"/>
  <c r="AH885" i="105"/>
  <c r="AF885" i="105"/>
  <c r="AE885" i="105"/>
  <c r="AD885" i="105"/>
  <c r="AC885" i="105"/>
  <c r="AS884" i="105"/>
  <c r="AR884" i="105"/>
  <c r="AQ884" i="105"/>
  <c r="AP884" i="105"/>
  <c r="AO884" i="105"/>
  <c r="AN884" i="105"/>
  <c r="AM884" i="105"/>
  <c r="AL884" i="105"/>
  <c r="AK884" i="105"/>
  <c r="AJ884" i="105"/>
  <c r="AI884" i="105"/>
  <c r="AH884" i="105"/>
  <c r="AF884" i="105"/>
  <c r="AE884" i="105"/>
  <c r="AD884" i="105"/>
  <c r="AC884" i="105"/>
  <c r="AS883" i="105"/>
  <c r="AR883" i="105"/>
  <c r="AQ883" i="105"/>
  <c r="AP883" i="105"/>
  <c r="AO883" i="105"/>
  <c r="AN883" i="105"/>
  <c r="AM883" i="105"/>
  <c r="AL883" i="105"/>
  <c r="AK883" i="105"/>
  <c r="AJ883" i="105"/>
  <c r="AI883" i="105"/>
  <c r="AH883" i="105"/>
  <c r="AF883" i="105"/>
  <c r="AE883" i="105"/>
  <c r="AD883" i="105"/>
  <c r="AC883" i="105"/>
  <c r="AS882" i="105"/>
  <c r="AR882" i="105"/>
  <c r="AQ882" i="105"/>
  <c r="AP882" i="105"/>
  <c r="AO882" i="105"/>
  <c r="AN882" i="105"/>
  <c r="AM882" i="105"/>
  <c r="AL882" i="105"/>
  <c r="AK882" i="105"/>
  <c r="AJ882" i="105"/>
  <c r="AI882" i="105"/>
  <c r="AH882" i="105"/>
  <c r="AF882" i="105"/>
  <c r="AE882" i="105"/>
  <c r="AD882" i="105"/>
  <c r="AC882" i="105"/>
  <c r="AS881" i="105"/>
  <c r="AR881" i="105"/>
  <c r="AQ881" i="105"/>
  <c r="AP881" i="105"/>
  <c r="AO881" i="105"/>
  <c r="AN881" i="105"/>
  <c r="AM881" i="105"/>
  <c r="AL881" i="105"/>
  <c r="AK881" i="105"/>
  <c r="AJ881" i="105"/>
  <c r="AI881" i="105"/>
  <c r="AH881" i="105"/>
  <c r="AF881" i="105"/>
  <c r="AE881" i="105"/>
  <c r="AD881" i="105"/>
  <c r="AC881" i="105"/>
  <c r="AS880" i="105"/>
  <c r="AR880" i="105"/>
  <c r="AQ880" i="105"/>
  <c r="AP880" i="105"/>
  <c r="AO880" i="105"/>
  <c r="AN880" i="105"/>
  <c r="AM880" i="105"/>
  <c r="AL880" i="105"/>
  <c r="AK880" i="105"/>
  <c r="AJ880" i="105"/>
  <c r="AI880" i="105"/>
  <c r="AH880" i="105"/>
  <c r="AF880" i="105"/>
  <c r="AE880" i="105"/>
  <c r="AD880" i="105"/>
  <c r="AC880" i="105"/>
  <c r="AS879" i="105"/>
  <c r="AR879" i="105"/>
  <c r="AQ879" i="105"/>
  <c r="AP879" i="105"/>
  <c r="AO879" i="105"/>
  <c r="AN879" i="105"/>
  <c r="AM879" i="105"/>
  <c r="AL879" i="105"/>
  <c r="AK879" i="105"/>
  <c r="AJ879" i="105"/>
  <c r="AI879" i="105"/>
  <c r="AH879" i="105"/>
  <c r="AF879" i="105"/>
  <c r="AE879" i="105"/>
  <c r="AD879" i="105"/>
  <c r="AC879" i="105"/>
  <c r="AS878" i="105"/>
  <c r="AR878" i="105"/>
  <c r="AQ878" i="105"/>
  <c r="AP878" i="105"/>
  <c r="AO878" i="105"/>
  <c r="AN878" i="105"/>
  <c r="AM878" i="105"/>
  <c r="AL878" i="105"/>
  <c r="AK878" i="105"/>
  <c r="AJ878" i="105"/>
  <c r="AI878" i="105"/>
  <c r="AH878" i="105"/>
  <c r="AF878" i="105"/>
  <c r="AE878" i="105"/>
  <c r="AD878" i="105"/>
  <c r="AC878" i="105"/>
  <c r="AS877" i="105"/>
  <c r="AR877" i="105"/>
  <c r="AQ877" i="105"/>
  <c r="AP877" i="105"/>
  <c r="AO877" i="105"/>
  <c r="AN877" i="105"/>
  <c r="AM877" i="105"/>
  <c r="AL877" i="105"/>
  <c r="AK877" i="105"/>
  <c r="AJ877" i="105"/>
  <c r="AI877" i="105"/>
  <c r="AH877" i="105"/>
  <c r="AF877" i="105"/>
  <c r="AE877" i="105"/>
  <c r="AD877" i="105"/>
  <c r="AC877" i="105"/>
  <c r="AS876" i="105"/>
  <c r="AR876" i="105"/>
  <c r="AQ876" i="105"/>
  <c r="AP876" i="105"/>
  <c r="AO876" i="105"/>
  <c r="AN876" i="105"/>
  <c r="AM876" i="105"/>
  <c r="AL876" i="105"/>
  <c r="AK876" i="105"/>
  <c r="AJ876" i="105"/>
  <c r="AI876" i="105"/>
  <c r="AH876" i="105"/>
  <c r="AF876" i="105"/>
  <c r="AE876" i="105"/>
  <c r="AD876" i="105"/>
  <c r="AC876" i="105"/>
  <c r="AS875" i="105"/>
  <c r="AR875" i="105"/>
  <c r="AQ875" i="105"/>
  <c r="AP875" i="105"/>
  <c r="AO875" i="105"/>
  <c r="AN875" i="105"/>
  <c r="AM875" i="105"/>
  <c r="AL875" i="105"/>
  <c r="AK875" i="105"/>
  <c r="AJ875" i="105"/>
  <c r="AI875" i="105"/>
  <c r="AH875" i="105"/>
  <c r="AF875" i="105"/>
  <c r="AE875" i="105"/>
  <c r="AD875" i="105"/>
  <c r="AC875" i="105"/>
  <c r="AS874" i="105"/>
  <c r="AR874" i="105"/>
  <c r="AQ874" i="105"/>
  <c r="AP874" i="105"/>
  <c r="AO874" i="105"/>
  <c r="AN874" i="105"/>
  <c r="AM874" i="105"/>
  <c r="AL874" i="105"/>
  <c r="AK874" i="105"/>
  <c r="AJ874" i="105"/>
  <c r="AI874" i="105"/>
  <c r="AH874" i="105"/>
  <c r="AF874" i="105"/>
  <c r="AE874" i="105"/>
  <c r="AD874" i="105"/>
  <c r="AC874" i="105"/>
  <c r="AS873" i="105"/>
  <c r="AR873" i="105"/>
  <c r="AQ873" i="105"/>
  <c r="AP873" i="105"/>
  <c r="AO873" i="105"/>
  <c r="AN873" i="105"/>
  <c r="AM873" i="105"/>
  <c r="AL873" i="105"/>
  <c r="AK873" i="105"/>
  <c r="AJ873" i="105"/>
  <c r="AI873" i="105"/>
  <c r="AH873" i="105"/>
  <c r="AF873" i="105"/>
  <c r="AE873" i="105"/>
  <c r="AD873" i="105"/>
  <c r="AC873" i="105"/>
  <c r="AS872" i="105"/>
  <c r="AR872" i="105"/>
  <c r="AQ872" i="105"/>
  <c r="AP872" i="105"/>
  <c r="AO872" i="105"/>
  <c r="AN872" i="105"/>
  <c r="AM872" i="105"/>
  <c r="AL872" i="105"/>
  <c r="AK872" i="105"/>
  <c r="AJ872" i="105"/>
  <c r="AI872" i="105"/>
  <c r="AH872" i="105"/>
  <c r="AF872" i="105"/>
  <c r="AE872" i="105"/>
  <c r="AD872" i="105"/>
  <c r="AC872" i="105"/>
  <c r="AS871" i="105"/>
  <c r="AR871" i="105"/>
  <c r="AQ871" i="105"/>
  <c r="AP871" i="105"/>
  <c r="AO871" i="105"/>
  <c r="AN871" i="105"/>
  <c r="AM871" i="105"/>
  <c r="AL871" i="105"/>
  <c r="AK871" i="105"/>
  <c r="AJ871" i="105"/>
  <c r="AI871" i="105"/>
  <c r="AH871" i="105"/>
  <c r="AF871" i="105"/>
  <c r="AE871" i="105"/>
  <c r="AD871" i="105"/>
  <c r="AC871" i="105"/>
  <c r="AS870" i="105"/>
  <c r="AR870" i="105"/>
  <c r="AQ870" i="105"/>
  <c r="AP870" i="105"/>
  <c r="AO870" i="105"/>
  <c r="AN870" i="105"/>
  <c r="AM870" i="105"/>
  <c r="AL870" i="105"/>
  <c r="AK870" i="105"/>
  <c r="AJ870" i="105"/>
  <c r="AI870" i="105"/>
  <c r="AH870" i="105"/>
  <c r="AF870" i="105"/>
  <c r="AE870" i="105"/>
  <c r="AD870" i="105"/>
  <c r="AC870" i="105"/>
  <c r="AS869" i="105"/>
  <c r="AR869" i="105"/>
  <c r="AQ869" i="105"/>
  <c r="AP869" i="105"/>
  <c r="AO869" i="105"/>
  <c r="AN869" i="105"/>
  <c r="AM869" i="105"/>
  <c r="AL869" i="105"/>
  <c r="AK869" i="105"/>
  <c r="AJ869" i="105"/>
  <c r="AI869" i="105"/>
  <c r="AH869" i="105"/>
  <c r="AF869" i="105"/>
  <c r="AE869" i="105"/>
  <c r="AD869" i="105"/>
  <c r="AC869" i="105"/>
  <c r="AS868" i="105"/>
  <c r="AR868" i="105"/>
  <c r="AQ868" i="105"/>
  <c r="AP868" i="105"/>
  <c r="AO868" i="105"/>
  <c r="AN868" i="105"/>
  <c r="AM868" i="105"/>
  <c r="AL868" i="105"/>
  <c r="AK868" i="105"/>
  <c r="AJ868" i="105"/>
  <c r="AI868" i="105"/>
  <c r="AH868" i="105"/>
  <c r="AF868" i="105"/>
  <c r="AE868" i="105"/>
  <c r="AD868" i="105"/>
  <c r="AC868" i="105"/>
  <c r="AS867" i="105"/>
  <c r="AR867" i="105"/>
  <c r="AQ867" i="105"/>
  <c r="AP867" i="105"/>
  <c r="AO867" i="105"/>
  <c r="AN867" i="105"/>
  <c r="AM867" i="105"/>
  <c r="AL867" i="105"/>
  <c r="AK867" i="105"/>
  <c r="AJ867" i="105"/>
  <c r="AI867" i="105"/>
  <c r="AH867" i="105"/>
  <c r="AF867" i="105"/>
  <c r="AE867" i="105"/>
  <c r="AD867" i="105"/>
  <c r="AC867" i="105"/>
  <c r="AS866" i="105"/>
  <c r="AR866" i="105"/>
  <c r="AQ866" i="105"/>
  <c r="AP866" i="105"/>
  <c r="AO866" i="105"/>
  <c r="AN866" i="105"/>
  <c r="AM866" i="105"/>
  <c r="AL866" i="105"/>
  <c r="AK866" i="105"/>
  <c r="AJ866" i="105"/>
  <c r="AI866" i="105"/>
  <c r="AH866" i="105"/>
  <c r="AF866" i="105"/>
  <c r="AE866" i="105"/>
  <c r="AD866" i="105"/>
  <c r="AC866" i="105"/>
  <c r="AS865" i="105"/>
  <c r="AR865" i="105"/>
  <c r="AQ865" i="105"/>
  <c r="AP865" i="105"/>
  <c r="AO865" i="105"/>
  <c r="AN865" i="105"/>
  <c r="AM865" i="105"/>
  <c r="AL865" i="105"/>
  <c r="AK865" i="105"/>
  <c r="AJ865" i="105"/>
  <c r="AI865" i="105"/>
  <c r="AH865" i="105"/>
  <c r="AF865" i="105"/>
  <c r="AE865" i="105"/>
  <c r="AD865" i="105"/>
  <c r="AC865" i="105"/>
  <c r="AS864" i="105"/>
  <c r="AR864" i="105"/>
  <c r="AQ864" i="105"/>
  <c r="AP864" i="105"/>
  <c r="AO864" i="105"/>
  <c r="AN864" i="105"/>
  <c r="AM864" i="105"/>
  <c r="AL864" i="105"/>
  <c r="AK864" i="105"/>
  <c r="AJ864" i="105"/>
  <c r="AI864" i="105"/>
  <c r="AH864" i="105"/>
  <c r="AF864" i="105"/>
  <c r="AE864" i="105"/>
  <c r="AD864" i="105"/>
  <c r="AC864" i="105"/>
  <c r="AS863" i="105"/>
  <c r="AR863" i="105"/>
  <c r="AQ863" i="105"/>
  <c r="AP863" i="105"/>
  <c r="AO863" i="105"/>
  <c r="AN863" i="105"/>
  <c r="AM863" i="105"/>
  <c r="AL863" i="105"/>
  <c r="AK863" i="105"/>
  <c r="AJ863" i="105"/>
  <c r="AI863" i="105"/>
  <c r="AH863" i="105"/>
  <c r="AF863" i="105"/>
  <c r="AE863" i="105"/>
  <c r="AD863" i="105"/>
  <c r="AC863" i="105"/>
  <c r="AS862" i="105"/>
  <c r="AR862" i="105"/>
  <c r="AQ862" i="105"/>
  <c r="AP862" i="105"/>
  <c r="AO862" i="105"/>
  <c r="AN862" i="105"/>
  <c r="AM862" i="105"/>
  <c r="AL862" i="105"/>
  <c r="AK862" i="105"/>
  <c r="AJ862" i="105"/>
  <c r="AI862" i="105"/>
  <c r="AH862" i="105"/>
  <c r="AF862" i="105"/>
  <c r="AE862" i="105"/>
  <c r="AD862" i="105"/>
  <c r="AC862" i="105"/>
  <c r="AS861" i="105"/>
  <c r="AR861" i="105"/>
  <c r="AQ861" i="105"/>
  <c r="AP861" i="105"/>
  <c r="AO861" i="105"/>
  <c r="AN861" i="105"/>
  <c r="AM861" i="105"/>
  <c r="AL861" i="105"/>
  <c r="AK861" i="105"/>
  <c r="AJ861" i="105"/>
  <c r="AI861" i="105"/>
  <c r="AH861" i="105"/>
  <c r="AF861" i="105"/>
  <c r="AE861" i="105"/>
  <c r="AD861" i="105"/>
  <c r="AC861" i="105"/>
  <c r="AS860" i="105"/>
  <c r="AR860" i="105"/>
  <c r="AQ860" i="105"/>
  <c r="AP860" i="105"/>
  <c r="AO860" i="105"/>
  <c r="AN860" i="105"/>
  <c r="AM860" i="105"/>
  <c r="AL860" i="105"/>
  <c r="AK860" i="105"/>
  <c r="AJ860" i="105"/>
  <c r="AI860" i="105"/>
  <c r="AH860" i="105"/>
  <c r="AF860" i="105"/>
  <c r="AE860" i="105"/>
  <c r="AD860" i="105"/>
  <c r="AC860" i="105"/>
  <c r="AS859" i="105"/>
  <c r="AR859" i="105"/>
  <c r="AQ859" i="105"/>
  <c r="AP859" i="105"/>
  <c r="AO859" i="105"/>
  <c r="AN859" i="105"/>
  <c r="AM859" i="105"/>
  <c r="AL859" i="105"/>
  <c r="AK859" i="105"/>
  <c r="AJ859" i="105"/>
  <c r="AI859" i="105"/>
  <c r="AH859" i="105"/>
  <c r="AF859" i="105"/>
  <c r="AE859" i="105"/>
  <c r="AD859" i="105"/>
  <c r="AC859" i="105"/>
  <c r="AS858" i="105"/>
  <c r="AR858" i="105"/>
  <c r="AQ858" i="105"/>
  <c r="AP858" i="105"/>
  <c r="AO858" i="105"/>
  <c r="AN858" i="105"/>
  <c r="AM858" i="105"/>
  <c r="AL858" i="105"/>
  <c r="AK858" i="105"/>
  <c r="AJ858" i="105"/>
  <c r="AI858" i="105"/>
  <c r="AH858" i="105"/>
  <c r="AF858" i="105"/>
  <c r="AE858" i="105"/>
  <c r="AD858" i="105"/>
  <c r="AC858" i="105"/>
  <c r="AS857" i="105"/>
  <c r="AR857" i="105"/>
  <c r="AQ857" i="105"/>
  <c r="AP857" i="105"/>
  <c r="AO857" i="105"/>
  <c r="AN857" i="105"/>
  <c r="AM857" i="105"/>
  <c r="AL857" i="105"/>
  <c r="AK857" i="105"/>
  <c r="AJ857" i="105"/>
  <c r="AI857" i="105"/>
  <c r="AH857" i="105"/>
  <c r="AF857" i="105"/>
  <c r="AE857" i="105"/>
  <c r="AD857" i="105"/>
  <c r="AC857" i="105"/>
  <c r="AS856" i="105"/>
  <c r="AR856" i="105"/>
  <c r="AQ856" i="105"/>
  <c r="AP856" i="105"/>
  <c r="AO856" i="105"/>
  <c r="AN856" i="105"/>
  <c r="AM856" i="105"/>
  <c r="AL856" i="105"/>
  <c r="AK856" i="105"/>
  <c r="AJ856" i="105"/>
  <c r="AI856" i="105"/>
  <c r="AH856" i="105"/>
  <c r="AF856" i="105"/>
  <c r="AE856" i="105"/>
  <c r="AD856" i="105"/>
  <c r="AC856" i="105"/>
  <c r="AS855" i="105"/>
  <c r="AR855" i="105"/>
  <c r="AQ855" i="105"/>
  <c r="AP855" i="105"/>
  <c r="AO855" i="105"/>
  <c r="AN855" i="105"/>
  <c r="AM855" i="105"/>
  <c r="AL855" i="105"/>
  <c r="AK855" i="105"/>
  <c r="AJ855" i="105"/>
  <c r="AI855" i="105"/>
  <c r="AH855" i="105"/>
  <c r="AF855" i="105"/>
  <c r="AE855" i="105"/>
  <c r="AD855" i="105"/>
  <c r="AC855" i="105"/>
  <c r="AS854" i="105"/>
  <c r="AR854" i="105"/>
  <c r="AQ854" i="105"/>
  <c r="AP854" i="105"/>
  <c r="AO854" i="105"/>
  <c r="AN854" i="105"/>
  <c r="AM854" i="105"/>
  <c r="AL854" i="105"/>
  <c r="AK854" i="105"/>
  <c r="AJ854" i="105"/>
  <c r="AI854" i="105"/>
  <c r="AH854" i="105"/>
  <c r="AF854" i="105"/>
  <c r="AE854" i="105"/>
  <c r="AD854" i="105"/>
  <c r="AC854" i="105"/>
  <c r="AS853" i="105"/>
  <c r="AR853" i="105"/>
  <c r="AQ853" i="105"/>
  <c r="AP853" i="105"/>
  <c r="AO853" i="105"/>
  <c r="AN853" i="105"/>
  <c r="AM853" i="105"/>
  <c r="AL853" i="105"/>
  <c r="AK853" i="105"/>
  <c r="AJ853" i="105"/>
  <c r="AI853" i="105"/>
  <c r="AH853" i="105"/>
  <c r="AF853" i="105"/>
  <c r="AE853" i="105"/>
  <c r="AD853" i="105"/>
  <c r="AC853" i="105"/>
  <c r="AS852" i="105"/>
  <c r="AR852" i="105"/>
  <c r="AQ852" i="105"/>
  <c r="AP852" i="105"/>
  <c r="AO852" i="105"/>
  <c r="AN852" i="105"/>
  <c r="AM852" i="105"/>
  <c r="AL852" i="105"/>
  <c r="AK852" i="105"/>
  <c r="AJ852" i="105"/>
  <c r="AI852" i="105"/>
  <c r="AH852" i="105"/>
  <c r="AF852" i="105"/>
  <c r="AE852" i="105"/>
  <c r="AD852" i="105"/>
  <c r="AC852" i="105"/>
  <c r="AS851" i="105"/>
  <c r="AR851" i="105"/>
  <c r="AQ851" i="105"/>
  <c r="AP851" i="105"/>
  <c r="AO851" i="105"/>
  <c r="AN851" i="105"/>
  <c r="AM851" i="105"/>
  <c r="AL851" i="105"/>
  <c r="AK851" i="105"/>
  <c r="AJ851" i="105"/>
  <c r="AI851" i="105"/>
  <c r="AH851" i="105"/>
  <c r="AF851" i="105"/>
  <c r="AE851" i="105"/>
  <c r="AD851" i="105"/>
  <c r="AC851" i="105"/>
  <c r="AS850" i="105"/>
  <c r="AR850" i="105"/>
  <c r="AQ850" i="105"/>
  <c r="AP850" i="105"/>
  <c r="AO850" i="105"/>
  <c r="AN850" i="105"/>
  <c r="AM850" i="105"/>
  <c r="AL850" i="105"/>
  <c r="AK850" i="105"/>
  <c r="AJ850" i="105"/>
  <c r="AI850" i="105"/>
  <c r="AH850" i="105"/>
  <c r="AF850" i="105"/>
  <c r="AE850" i="105"/>
  <c r="AD850" i="105"/>
  <c r="AC850" i="105"/>
  <c r="AS849" i="105"/>
  <c r="AR849" i="105"/>
  <c r="AQ849" i="105"/>
  <c r="AP849" i="105"/>
  <c r="AO849" i="105"/>
  <c r="AN849" i="105"/>
  <c r="AM849" i="105"/>
  <c r="AL849" i="105"/>
  <c r="AK849" i="105"/>
  <c r="AJ849" i="105"/>
  <c r="AI849" i="105"/>
  <c r="AH849" i="105"/>
  <c r="AF849" i="105"/>
  <c r="AE849" i="105"/>
  <c r="AD849" i="105"/>
  <c r="AC849" i="105"/>
  <c r="AS848" i="105"/>
  <c r="AR848" i="105"/>
  <c r="AQ848" i="105"/>
  <c r="AP848" i="105"/>
  <c r="AO848" i="105"/>
  <c r="AN848" i="105"/>
  <c r="AM848" i="105"/>
  <c r="AL848" i="105"/>
  <c r="AK848" i="105"/>
  <c r="AJ848" i="105"/>
  <c r="AI848" i="105"/>
  <c r="AH848" i="105"/>
  <c r="AF848" i="105"/>
  <c r="AE848" i="105"/>
  <c r="AD848" i="105"/>
  <c r="AC848" i="105"/>
  <c r="AS847" i="105"/>
  <c r="AR847" i="105"/>
  <c r="AQ847" i="105"/>
  <c r="AP847" i="105"/>
  <c r="AO847" i="105"/>
  <c r="AN847" i="105"/>
  <c r="AM847" i="105"/>
  <c r="AL847" i="105"/>
  <c r="AK847" i="105"/>
  <c r="AJ847" i="105"/>
  <c r="AI847" i="105"/>
  <c r="AH847" i="105"/>
  <c r="AF847" i="105"/>
  <c r="AE847" i="105"/>
  <c r="AD847" i="105"/>
  <c r="AC847" i="105"/>
  <c r="AS846" i="105"/>
  <c r="AR846" i="105"/>
  <c r="AQ846" i="105"/>
  <c r="AP846" i="105"/>
  <c r="AO846" i="105"/>
  <c r="AN846" i="105"/>
  <c r="AM846" i="105"/>
  <c r="AL846" i="105"/>
  <c r="AK846" i="105"/>
  <c r="AJ846" i="105"/>
  <c r="AI846" i="105"/>
  <c r="AH846" i="105"/>
  <c r="AF846" i="105"/>
  <c r="AE846" i="105"/>
  <c r="AD846" i="105"/>
  <c r="AC846" i="105"/>
  <c r="AS845" i="105"/>
  <c r="AR845" i="105"/>
  <c r="AQ845" i="105"/>
  <c r="AP845" i="105"/>
  <c r="AO845" i="105"/>
  <c r="AN845" i="105"/>
  <c r="AM845" i="105"/>
  <c r="AL845" i="105"/>
  <c r="AK845" i="105"/>
  <c r="AJ845" i="105"/>
  <c r="AI845" i="105"/>
  <c r="AH845" i="105"/>
  <c r="AF845" i="105"/>
  <c r="AE845" i="105"/>
  <c r="AD845" i="105"/>
  <c r="AC845" i="105"/>
  <c r="AS844" i="105"/>
  <c r="AR844" i="105"/>
  <c r="AQ844" i="105"/>
  <c r="AP844" i="105"/>
  <c r="AO844" i="105"/>
  <c r="AN844" i="105"/>
  <c r="AM844" i="105"/>
  <c r="AL844" i="105"/>
  <c r="AK844" i="105"/>
  <c r="AJ844" i="105"/>
  <c r="AI844" i="105"/>
  <c r="AH844" i="105"/>
  <c r="AF844" i="105"/>
  <c r="AE844" i="105"/>
  <c r="AD844" i="105"/>
  <c r="AC844" i="105"/>
  <c r="AS843" i="105"/>
  <c r="AR843" i="105"/>
  <c r="AQ843" i="105"/>
  <c r="AP843" i="105"/>
  <c r="AO843" i="105"/>
  <c r="AN843" i="105"/>
  <c r="AM843" i="105"/>
  <c r="AL843" i="105"/>
  <c r="AK843" i="105"/>
  <c r="AJ843" i="105"/>
  <c r="AI843" i="105"/>
  <c r="AH843" i="105"/>
  <c r="AF843" i="105"/>
  <c r="AE843" i="105"/>
  <c r="AD843" i="105"/>
  <c r="AC843" i="105"/>
  <c r="AS842" i="105"/>
  <c r="AR842" i="105"/>
  <c r="AQ842" i="105"/>
  <c r="AP842" i="105"/>
  <c r="AO842" i="105"/>
  <c r="AN842" i="105"/>
  <c r="AM842" i="105"/>
  <c r="AL842" i="105"/>
  <c r="AK842" i="105"/>
  <c r="AJ842" i="105"/>
  <c r="AI842" i="105"/>
  <c r="AH842" i="105"/>
  <c r="AF842" i="105"/>
  <c r="AE842" i="105"/>
  <c r="AD842" i="105"/>
  <c r="AC842" i="105"/>
  <c r="AS841" i="105"/>
  <c r="AR841" i="105"/>
  <c r="AQ841" i="105"/>
  <c r="AP841" i="105"/>
  <c r="AO841" i="105"/>
  <c r="AN841" i="105"/>
  <c r="AM841" i="105"/>
  <c r="AL841" i="105"/>
  <c r="AK841" i="105"/>
  <c r="AJ841" i="105"/>
  <c r="AI841" i="105"/>
  <c r="AH841" i="105"/>
  <c r="AF841" i="105"/>
  <c r="AE841" i="105"/>
  <c r="AD841" i="105"/>
  <c r="AC841" i="105"/>
  <c r="AS840" i="105"/>
  <c r="AR840" i="105"/>
  <c r="AQ840" i="105"/>
  <c r="AP840" i="105"/>
  <c r="AO840" i="105"/>
  <c r="AN840" i="105"/>
  <c r="AM840" i="105"/>
  <c r="AL840" i="105"/>
  <c r="AK840" i="105"/>
  <c r="AJ840" i="105"/>
  <c r="AI840" i="105"/>
  <c r="AH840" i="105"/>
  <c r="AF840" i="105"/>
  <c r="AE840" i="105"/>
  <c r="AD840" i="105"/>
  <c r="AC840" i="105"/>
  <c r="AS839" i="105"/>
  <c r="AR839" i="105"/>
  <c r="AQ839" i="105"/>
  <c r="AP839" i="105"/>
  <c r="AO839" i="105"/>
  <c r="AN839" i="105"/>
  <c r="AM839" i="105"/>
  <c r="AL839" i="105"/>
  <c r="AK839" i="105"/>
  <c r="AJ839" i="105"/>
  <c r="AI839" i="105"/>
  <c r="AH839" i="105"/>
  <c r="AF839" i="105"/>
  <c r="AE839" i="105"/>
  <c r="AD839" i="105"/>
  <c r="AC839" i="105"/>
  <c r="AS838" i="105"/>
  <c r="AR838" i="105"/>
  <c r="AQ838" i="105"/>
  <c r="AP838" i="105"/>
  <c r="AO838" i="105"/>
  <c r="AN838" i="105"/>
  <c r="AM838" i="105"/>
  <c r="AL838" i="105"/>
  <c r="AK838" i="105"/>
  <c r="AJ838" i="105"/>
  <c r="AI838" i="105"/>
  <c r="AH838" i="105"/>
  <c r="AF838" i="105"/>
  <c r="AE838" i="105"/>
  <c r="AD838" i="105"/>
  <c r="AC838" i="105"/>
  <c r="AS837" i="105"/>
  <c r="AR837" i="105"/>
  <c r="AQ837" i="105"/>
  <c r="AP837" i="105"/>
  <c r="AO837" i="105"/>
  <c r="AN837" i="105"/>
  <c r="AM837" i="105"/>
  <c r="AL837" i="105"/>
  <c r="AK837" i="105"/>
  <c r="AJ837" i="105"/>
  <c r="AI837" i="105"/>
  <c r="AH837" i="105"/>
  <c r="AF837" i="105"/>
  <c r="AE837" i="105"/>
  <c r="AD837" i="105"/>
  <c r="AC837" i="105"/>
  <c r="AS836" i="105"/>
  <c r="AR836" i="105"/>
  <c r="AQ836" i="105"/>
  <c r="AP836" i="105"/>
  <c r="AO836" i="105"/>
  <c r="AN836" i="105"/>
  <c r="AM836" i="105"/>
  <c r="AL836" i="105"/>
  <c r="AK836" i="105"/>
  <c r="AJ836" i="105"/>
  <c r="AI836" i="105"/>
  <c r="AH836" i="105"/>
  <c r="AF836" i="105"/>
  <c r="AE836" i="105"/>
  <c r="AD836" i="105"/>
  <c r="AC836" i="105"/>
  <c r="AS835" i="105"/>
  <c r="AR835" i="105"/>
  <c r="AQ835" i="105"/>
  <c r="AP835" i="105"/>
  <c r="AO835" i="105"/>
  <c r="AN835" i="105"/>
  <c r="AM835" i="105"/>
  <c r="AL835" i="105"/>
  <c r="AK835" i="105"/>
  <c r="AJ835" i="105"/>
  <c r="AG835" i="105" s="1"/>
  <c r="AI835" i="105"/>
  <c r="AH835" i="105"/>
  <c r="AF835" i="105"/>
  <c r="AE835" i="105"/>
  <c r="AD835" i="105"/>
  <c r="AC835" i="105"/>
  <c r="AS834" i="105"/>
  <c r="AR834" i="105"/>
  <c r="AQ834" i="105"/>
  <c r="AP834" i="105"/>
  <c r="AO834" i="105"/>
  <c r="AN834" i="105"/>
  <c r="AM834" i="105"/>
  <c r="AL834" i="105"/>
  <c r="AK834" i="105"/>
  <c r="AJ834" i="105"/>
  <c r="AI834" i="105"/>
  <c r="AH834" i="105"/>
  <c r="AF834" i="105"/>
  <c r="AE834" i="105"/>
  <c r="AD834" i="105"/>
  <c r="AC834" i="105"/>
  <c r="AS833" i="105"/>
  <c r="AR833" i="105"/>
  <c r="AQ833" i="105"/>
  <c r="AP833" i="105"/>
  <c r="AO833" i="105"/>
  <c r="AN833" i="105"/>
  <c r="AM833" i="105"/>
  <c r="AL833" i="105"/>
  <c r="AK833" i="105"/>
  <c r="AJ833" i="105"/>
  <c r="AI833" i="105"/>
  <c r="AH833" i="105"/>
  <c r="AF833" i="105"/>
  <c r="AE833" i="105"/>
  <c r="AD833" i="105"/>
  <c r="AC833" i="105"/>
  <c r="AS832" i="105"/>
  <c r="AR832" i="105"/>
  <c r="AQ832" i="105"/>
  <c r="AP832" i="105"/>
  <c r="AO832" i="105"/>
  <c r="AN832" i="105"/>
  <c r="AM832" i="105"/>
  <c r="AL832" i="105"/>
  <c r="AK832" i="105"/>
  <c r="AJ832" i="105"/>
  <c r="AI832" i="105"/>
  <c r="AH832" i="105"/>
  <c r="AF832" i="105"/>
  <c r="AE832" i="105"/>
  <c r="AD832" i="105"/>
  <c r="AC832" i="105"/>
  <c r="AS831" i="105"/>
  <c r="AR831" i="105"/>
  <c r="AQ831" i="105"/>
  <c r="AP831" i="105"/>
  <c r="AO831" i="105"/>
  <c r="AN831" i="105"/>
  <c r="AM831" i="105"/>
  <c r="AL831" i="105"/>
  <c r="AK831" i="105"/>
  <c r="AJ831" i="105"/>
  <c r="AI831" i="105"/>
  <c r="AH831" i="105"/>
  <c r="AF831" i="105"/>
  <c r="AE831" i="105"/>
  <c r="AD831" i="105"/>
  <c r="AC831" i="105"/>
  <c r="AS830" i="105"/>
  <c r="AR830" i="105"/>
  <c r="AQ830" i="105"/>
  <c r="AP830" i="105"/>
  <c r="AO830" i="105"/>
  <c r="AN830" i="105"/>
  <c r="AM830" i="105"/>
  <c r="AL830" i="105"/>
  <c r="AK830" i="105"/>
  <c r="AJ830" i="105"/>
  <c r="AI830" i="105"/>
  <c r="AH830" i="105"/>
  <c r="AF830" i="105"/>
  <c r="AE830" i="105"/>
  <c r="AD830" i="105"/>
  <c r="AC830" i="105"/>
  <c r="AS829" i="105"/>
  <c r="AR829" i="105"/>
  <c r="AQ829" i="105"/>
  <c r="AP829" i="105"/>
  <c r="AO829" i="105"/>
  <c r="AN829" i="105"/>
  <c r="AM829" i="105"/>
  <c r="AL829" i="105"/>
  <c r="AK829" i="105"/>
  <c r="AJ829" i="105"/>
  <c r="AI829" i="105"/>
  <c r="AH829" i="105"/>
  <c r="AF829" i="105"/>
  <c r="AE829" i="105"/>
  <c r="AD829" i="105"/>
  <c r="AC829" i="105"/>
  <c r="AS828" i="105"/>
  <c r="AR828" i="105"/>
  <c r="AQ828" i="105"/>
  <c r="AP828" i="105"/>
  <c r="AO828" i="105"/>
  <c r="AN828" i="105"/>
  <c r="AM828" i="105"/>
  <c r="AL828" i="105"/>
  <c r="AK828" i="105"/>
  <c r="AJ828" i="105"/>
  <c r="AI828" i="105"/>
  <c r="AH828" i="105"/>
  <c r="AF828" i="105"/>
  <c r="AE828" i="105"/>
  <c r="AD828" i="105"/>
  <c r="AC828" i="105"/>
  <c r="AS827" i="105"/>
  <c r="AR827" i="105"/>
  <c r="AQ827" i="105"/>
  <c r="AP827" i="105"/>
  <c r="AO827" i="105"/>
  <c r="AN827" i="105"/>
  <c r="AM827" i="105"/>
  <c r="AL827" i="105"/>
  <c r="AK827" i="105"/>
  <c r="AJ827" i="105"/>
  <c r="AI827" i="105"/>
  <c r="AH827" i="105"/>
  <c r="AF827" i="105"/>
  <c r="AE827" i="105"/>
  <c r="AD827" i="105"/>
  <c r="AC827" i="105"/>
  <c r="AS826" i="105"/>
  <c r="AR826" i="105"/>
  <c r="AQ826" i="105"/>
  <c r="AP826" i="105"/>
  <c r="AO826" i="105"/>
  <c r="AN826" i="105"/>
  <c r="AM826" i="105"/>
  <c r="AL826" i="105"/>
  <c r="AK826" i="105"/>
  <c r="AJ826" i="105"/>
  <c r="AI826" i="105"/>
  <c r="AH826" i="105"/>
  <c r="AF826" i="105"/>
  <c r="AE826" i="105"/>
  <c r="AD826" i="105"/>
  <c r="AC826" i="105"/>
  <c r="AS825" i="105"/>
  <c r="AR825" i="105"/>
  <c r="AQ825" i="105"/>
  <c r="AP825" i="105"/>
  <c r="AO825" i="105"/>
  <c r="AN825" i="105"/>
  <c r="AM825" i="105"/>
  <c r="AL825" i="105"/>
  <c r="AK825" i="105"/>
  <c r="AJ825" i="105"/>
  <c r="AG825" i="105" s="1"/>
  <c r="AI825" i="105"/>
  <c r="AH825" i="105"/>
  <c r="AF825" i="105"/>
  <c r="AE825" i="105"/>
  <c r="AD825" i="105"/>
  <c r="AC825" i="105"/>
  <c r="AS824" i="105"/>
  <c r="AR824" i="105"/>
  <c r="AQ824" i="105"/>
  <c r="AP824" i="105"/>
  <c r="AO824" i="105"/>
  <c r="AN824" i="105"/>
  <c r="AM824" i="105"/>
  <c r="AL824" i="105"/>
  <c r="AK824" i="105"/>
  <c r="AJ824" i="105"/>
  <c r="AI824" i="105"/>
  <c r="AH824" i="105"/>
  <c r="AF824" i="105"/>
  <c r="AE824" i="105"/>
  <c r="AD824" i="105"/>
  <c r="AC824" i="105"/>
  <c r="AS823" i="105"/>
  <c r="AR823" i="105"/>
  <c r="AQ823" i="105"/>
  <c r="AP823" i="105"/>
  <c r="AO823" i="105"/>
  <c r="AN823" i="105"/>
  <c r="AM823" i="105"/>
  <c r="AL823" i="105"/>
  <c r="AK823" i="105"/>
  <c r="AJ823" i="105"/>
  <c r="AI823" i="105"/>
  <c r="AH823" i="105"/>
  <c r="AF823" i="105"/>
  <c r="AE823" i="105"/>
  <c r="AD823" i="105"/>
  <c r="AC823" i="105"/>
  <c r="AS822" i="105"/>
  <c r="AR822" i="105"/>
  <c r="AQ822" i="105"/>
  <c r="AP822" i="105"/>
  <c r="AO822" i="105"/>
  <c r="AN822" i="105"/>
  <c r="AM822" i="105"/>
  <c r="AL822" i="105"/>
  <c r="AK822" i="105"/>
  <c r="AJ822" i="105"/>
  <c r="AI822" i="105"/>
  <c r="AH822" i="105"/>
  <c r="AF822" i="105"/>
  <c r="AE822" i="105"/>
  <c r="AD822" i="105"/>
  <c r="AC822" i="105"/>
  <c r="AS821" i="105"/>
  <c r="AR821" i="105"/>
  <c r="AQ821" i="105"/>
  <c r="AP821" i="105"/>
  <c r="AO821" i="105"/>
  <c r="AN821" i="105"/>
  <c r="AM821" i="105"/>
  <c r="AL821" i="105"/>
  <c r="AK821" i="105"/>
  <c r="AJ821" i="105"/>
  <c r="AI821" i="105"/>
  <c r="AH821" i="105"/>
  <c r="AF821" i="105"/>
  <c r="AE821" i="105"/>
  <c r="AD821" i="105"/>
  <c r="AC821" i="105"/>
  <c r="AS820" i="105"/>
  <c r="AR820" i="105"/>
  <c r="AQ820" i="105"/>
  <c r="AP820" i="105"/>
  <c r="AO820" i="105"/>
  <c r="AN820" i="105"/>
  <c r="AM820" i="105"/>
  <c r="AL820" i="105"/>
  <c r="AK820" i="105"/>
  <c r="AJ820" i="105"/>
  <c r="AI820" i="105"/>
  <c r="AH820" i="105"/>
  <c r="AF820" i="105"/>
  <c r="AE820" i="105"/>
  <c r="AD820" i="105"/>
  <c r="AC820" i="105"/>
  <c r="AS819" i="105"/>
  <c r="AR819" i="105"/>
  <c r="AQ819" i="105"/>
  <c r="AP819" i="105"/>
  <c r="AO819" i="105"/>
  <c r="AN819" i="105"/>
  <c r="AM819" i="105"/>
  <c r="AL819" i="105"/>
  <c r="AK819" i="105"/>
  <c r="AJ819" i="105"/>
  <c r="AI819" i="105"/>
  <c r="AH819" i="105"/>
  <c r="AF819" i="105"/>
  <c r="AE819" i="105"/>
  <c r="AD819" i="105"/>
  <c r="AC819" i="105"/>
  <c r="AS818" i="105"/>
  <c r="AR818" i="105"/>
  <c r="AQ818" i="105"/>
  <c r="AP818" i="105"/>
  <c r="AO818" i="105"/>
  <c r="AN818" i="105"/>
  <c r="AM818" i="105"/>
  <c r="AL818" i="105"/>
  <c r="AK818" i="105"/>
  <c r="AJ818" i="105"/>
  <c r="AI818" i="105"/>
  <c r="AH818" i="105"/>
  <c r="AF818" i="105"/>
  <c r="AE818" i="105"/>
  <c r="AD818" i="105"/>
  <c r="AC818" i="105"/>
  <c r="AS817" i="105"/>
  <c r="AR817" i="105"/>
  <c r="AQ817" i="105"/>
  <c r="AP817" i="105"/>
  <c r="AO817" i="105"/>
  <c r="AN817" i="105"/>
  <c r="AM817" i="105"/>
  <c r="AL817" i="105"/>
  <c r="AK817" i="105"/>
  <c r="AJ817" i="105"/>
  <c r="AI817" i="105"/>
  <c r="AH817" i="105"/>
  <c r="AF817" i="105"/>
  <c r="AE817" i="105"/>
  <c r="AD817" i="105"/>
  <c r="AC817" i="105"/>
  <c r="AS816" i="105"/>
  <c r="AR816" i="105"/>
  <c r="AQ816" i="105"/>
  <c r="AP816" i="105"/>
  <c r="AO816" i="105"/>
  <c r="AN816" i="105"/>
  <c r="AM816" i="105"/>
  <c r="AL816" i="105"/>
  <c r="AK816" i="105"/>
  <c r="AJ816" i="105"/>
  <c r="AI816" i="105"/>
  <c r="AH816" i="105"/>
  <c r="AF816" i="105"/>
  <c r="AE816" i="105"/>
  <c r="AD816" i="105"/>
  <c r="AC816" i="105"/>
  <c r="AS815" i="105"/>
  <c r="AR815" i="105"/>
  <c r="AQ815" i="105"/>
  <c r="AP815" i="105"/>
  <c r="AO815" i="105"/>
  <c r="AN815" i="105"/>
  <c r="AM815" i="105"/>
  <c r="AL815" i="105"/>
  <c r="AK815" i="105"/>
  <c r="AJ815" i="105"/>
  <c r="AI815" i="105"/>
  <c r="AH815" i="105"/>
  <c r="AF815" i="105"/>
  <c r="AE815" i="105"/>
  <c r="AD815" i="105"/>
  <c r="AC815" i="105"/>
  <c r="AS814" i="105"/>
  <c r="AR814" i="105"/>
  <c r="AQ814" i="105"/>
  <c r="AP814" i="105"/>
  <c r="AO814" i="105"/>
  <c r="AN814" i="105"/>
  <c r="AM814" i="105"/>
  <c r="AL814" i="105"/>
  <c r="AK814" i="105"/>
  <c r="AJ814" i="105"/>
  <c r="AI814" i="105"/>
  <c r="AH814" i="105"/>
  <c r="AF814" i="105"/>
  <c r="AE814" i="105"/>
  <c r="AD814" i="105"/>
  <c r="AC814" i="105"/>
  <c r="AS813" i="105"/>
  <c r="AR813" i="105"/>
  <c r="AQ813" i="105"/>
  <c r="AP813" i="105"/>
  <c r="AO813" i="105"/>
  <c r="AN813" i="105"/>
  <c r="AM813" i="105"/>
  <c r="AL813" i="105"/>
  <c r="AK813" i="105"/>
  <c r="AJ813" i="105"/>
  <c r="AI813" i="105"/>
  <c r="AH813" i="105"/>
  <c r="AF813" i="105"/>
  <c r="AE813" i="105"/>
  <c r="AD813" i="105"/>
  <c r="AC813" i="105"/>
  <c r="AS812" i="105"/>
  <c r="AR812" i="105"/>
  <c r="AQ812" i="105"/>
  <c r="AP812" i="105"/>
  <c r="AO812" i="105"/>
  <c r="AN812" i="105"/>
  <c r="AM812" i="105"/>
  <c r="AL812" i="105"/>
  <c r="AK812" i="105"/>
  <c r="AJ812" i="105"/>
  <c r="AI812" i="105"/>
  <c r="AH812" i="105"/>
  <c r="AF812" i="105"/>
  <c r="AE812" i="105"/>
  <c r="AD812" i="105"/>
  <c r="AC812" i="105"/>
  <c r="AS811" i="105"/>
  <c r="AR811" i="105"/>
  <c r="AQ811" i="105"/>
  <c r="AP811" i="105"/>
  <c r="AO811" i="105"/>
  <c r="AN811" i="105"/>
  <c r="AM811" i="105"/>
  <c r="AL811" i="105"/>
  <c r="AK811" i="105"/>
  <c r="AJ811" i="105"/>
  <c r="AG811" i="105" s="1"/>
  <c r="AI811" i="105"/>
  <c r="AH811" i="105"/>
  <c r="AF811" i="105"/>
  <c r="AE811" i="105"/>
  <c r="AD811" i="105"/>
  <c r="AC811" i="105"/>
  <c r="AS810" i="105"/>
  <c r="AR810" i="105"/>
  <c r="AQ810" i="105"/>
  <c r="AP810" i="105"/>
  <c r="AO810" i="105"/>
  <c r="AN810" i="105"/>
  <c r="AM810" i="105"/>
  <c r="AL810" i="105"/>
  <c r="AK810" i="105"/>
  <c r="AJ810" i="105"/>
  <c r="AI810" i="105"/>
  <c r="AH810" i="105"/>
  <c r="AF810" i="105"/>
  <c r="AE810" i="105"/>
  <c r="AD810" i="105"/>
  <c r="AC810" i="105"/>
  <c r="AS809" i="105"/>
  <c r="AR809" i="105"/>
  <c r="AQ809" i="105"/>
  <c r="AP809" i="105"/>
  <c r="AO809" i="105"/>
  <c r="AN809" i="105"/>
  <c r="AM809" i="105"/>
  <c r="AL809" i="105"/>
  <c r="AK809" i="105"/>
  <c r="AJ809" i="105"/>
  <c r="AI809" i="105"/>
  <c r="AH809" i="105"/>
  <c r="AF809" i="105"/>
  <c r="AE809" i="105"/>
  <c r="AD809" i="105"/>
  <c r="AC809" i="105"/>
  <c r="AS808" i="105"/>
  <c r="AR808" i="105"/>
  <c r="AQ808" i="105"/>
  <c r="AP808" i="105"/>
  <c r="AO808" i="105"/>
  <c r="AN808" i="105"/>
  <c r="AM808" i="105"/>
  <c r="AL808" i="105"/>
  <c r="AK808" i="105"/>
  <c r="AJ808" i="105"/>
  <c r="AI808" i="105"/>
  <c r="AH808" i="105"/>
  <c r="AF808" i="105"/>
  <c r="AE808" i="105"/>
  <c r="AD808" i="105"/>
  <c r="AC808" i="105"/>
  <c r="AS807" i="105"/>
  <c r="AR807" i="105"/>
  <c r="AQ807" i="105"/>
  <c r="AP807" i="105"/>
  <c r="AO807" i="105"/>
  <c r="AN807" i="105"/>
  <c r="AM807" i="105"/>
  <c r="AL807" i="105"/>
  <c r="AK807" i="105"/>
  <c r="AJ807" i="105"/>
  <c r="AI807" i="105"/>
  <c r="AH807" i="105"/>
  <c r="AF807" i="105"/>
  <c r="AE807" i="105"/>
  <c r="AD807" i="105"/>
  <c r="AC807" i="105"/>
  <c r="AS806" i="105"/>
  <c r="AR806" i="105"/>
  <c r="AQ806" i="105"/>
  <c r="AP806" i="105"/>
  <c r="AO806" i="105"/>
  <c r="AN806" i="105"/>
  <c r="AM806" i="105"/>
  <c r="AL806" i="105"/>
  <c r="AK806" i="105"/>
  <c r="AJ806" i="105"/>
  <c r="AI806" i="105"/>
  <c r="AH806" i="105"/>
  <c r="AF806" i="105"/>
  <c r="AE806" i="105"/>
  <c r="AD806" i="105"/>
  <c r="AC806" i="105"/>
  <c r="AS805" i="105"/>
  <c r="AR805" i="105"/>
  <c r="AQ805" i="105"/>
  <c r="AP805" i="105"/>
  <c r="AO805" i="105"/>
  <c r="AN805" i="105"/>
  <c r="AM805" i="105"/>
  <c r="AL805" i="105"/>
  <c r="AK805" i="105"/>
  <c r="AJ805" i="105"/>
  <c r="AI805" i="105"/>
  <c r="AH805" i="105"/>
  <c r="AF805" i="105"/>
  <c r="AE805" i="105"/>
  <c r="AD805" i="105"/>
  <c r="AC805" i="105"/>
  <c r="AS804" i="105"/>
  <c r="AR804" i="105"/>
  <c r="AQ804" i="105"/>
  <c r="AP804" i="105"/>
  <c r="AO804" i="105"/>
  <c r="AN804" i="105"/>
  <c r="AM804" i="105"/>
  <c r="AL804" i="105"/>
  <c r="AK804" i="105"/>
  <c r="AJ804" i="105"/>
  <c r="AI804" i="105"/>
  <c r="AH804" i="105"/>
  <c r="AF804" i="105"/>
  <c r="AE804" i="105"/>
  <c r="AD804" i="105"/>
  <c r="AC804" i="105"/>
  <c r="AS803" i="105"/>
  <c r="AR803" i="105"/>
  <c r="AQ803" i="105"/>
  <c r="AP803" i="105"/>
  <c r="AO803" i="105"/>
  <c r="AN803" i="105"/>
  <c r="AM803" i="105"/>
  <c r="AL803" i="105"/>
  <c r="AK803" i="105"/>
  <c r="AJ803" i="105"/>
  <c r="AG803" i="105" s="1"/>
  <c r="AI803" i="105"/>
  <c r="AH803" i="105"/>
  <c r="AF803" i="105"/>
  <c r="AE803" i="105"/>
  <c r="AD803" i="105"/>
  <c r="AC803" i="105"/>
  <c r="AS802" i="105"/>
  <c r="AR802" i="105"/>
  <c r="AQ802" i="105"/>
  <c r="AP802" i="105"/>
  <c r="AO802" i="105"/>
  <c r="AN802" i="105"/>
  <c r="AM802" i="105"/>
  <c r="AL802" i="105"/>
  <c r="AK802" i="105"/>
  <c r="AJ802" i="105"/>
  <c r="AI802" i="105"/>
  <c r="AH802" i="105"/>
  <c r="AF802" i="105"/>
  <c r="AE802" i="105"/>
  <c r="AD802" i="105"/>
  <c r="AC802" i="105"/>
  <c r="AS801" i="105"/>
  <c r="AR801" i="105"/>
  <c r="AQ801" i="105"/>
  <c r="AP801" i="105"/>
  <c r="AO801" i="105"/>
  <c r="AN801" i="105"/>
  <c r="AM801" i="105"/>
  <c r="AL801" i="105"/>
  <c r="AK801" i="105"/>
  <c r="AJ801" i="105"/>
  <c r="AI801" i="105"/>
  <c r="AH801" i="105"/>
  <c r="AF801" i="105"/>
  <c r="AE801" i="105"/>
  <c r="AD801" i="105"/>
  <c r="AC801" i="105"/>
  <c r="AS800" i="105"/>
  <c r="AR800" i="105"/>
  <c r="AQ800" i="105"/>
  <c r="AP800" i="105"/>
  <c r="AO800" i="105"/>
  <c r="AN800" i="105"/>
  <c r="AM800" i="105"/>
  <c r="AL800" i="105"/>
  <c r="AK800" i="105"/>
  <c r="AJ800" i="105"/>
  <c r="AI800" i="105"/>
  <c r="AH800" i="105"/>
  <c r="AF800" i="105"/>
  <c r="AE800" i="105"/>
  <c r="AD800" i="105"/>
  <c r="AC800" i="105"/>
  <c r="AS799" i="105"/>
  <c r="AR799" i="105"/>
  <c r="AQ799" i="105"/>
  <c r="AP799" i="105"/>
  <c r="AO799" i="105"/>
  <c r="AN799" i="105"/>
  <c r="AM799" i="105"/>
  <c r="AL799" i="105"/>
  <c r="AK799" i="105"/>
  <c r="AJ799" i="105"/>
  <c r="AI799" i="105"/>
  <c r="AH799" i="105"/>
  <c r="AF799" i="105"/>
  <c r="AE799" i="105"/>
  <c r="AD799" i="105"/>
  <c r="AC799" i="105"/>
  <c r="AS798" i="105"/>
  <c r="AR798" i="105"/>
  <c r="AQ798" i="105"/>
  <c r="AP798" i="105"/>
  <c r="AO798" i="105"/>
  <c r="AN798" i="105"/>
  <c r="AM798" i="105"/>
  <c r="AL798" i="105"/>
  <c r="AK798" i="105"/>
  <c r="AJ798" i="105"/>
  <c r="AI798" i="105"/>
  <c r="AH798" i="105"/>
  <c r="AF798" i="105"/>
  <c r="AE798" i="105"/>
  <c r="AD798" i="105"/>
  <c r="AC798" i="105"/>
  <c r="AS797" i="105"/>
  <c r="AR797" i="105"/>
  <c r="AQ797" i="105"/>
  <c r="AP797" i="105"/>
  <c r="AO797" i="105"/>
  <c r="AN797" i="105"/>
  <c r="AM797" i="105"/>
  <c r="AL797" i="105"/>
  <c r="AK797" i="105"/>
  <c r="AJ797" i="105"/>
  <c r="AI797" i="105"/>
  <c r="AH797" i="105"/>
  <c r="AF797" i="105"/>
  <c r="AE797" i="105"/>
  <c r="AD797" i="105"/>
  <c r="AC797" i="105"/>
  <c r="AS796" i="105"/>
  <c r="AR796" i="105"/>
  <c r="AQ796" i="105"/>
  <c r="AP796" i="105"/>
  <c r="AO796" i="105"/>
  <c r="AN796" i="105"/>
  <c r="AM796" i="105"/>
  <c r="AL796" i="105"/>
  <c r="AK796" i="105"/>
  <c r="AJ796" i="105"/>
  <c r="AI796" i="105"/>
  <c r="AH796" i="105"/>
  <c r="AF796" i="105"/>
  <c r="AE796" i="105"/>
  <c r="AD796" i="105"/>
  <c r="AC796" i="105"/>
  <c r="AS795" i="105"/>
  <c r="AR795" i="105"/>
  <c r="AQ795" i="105"/>
  <c r="AP795" i="105"/>
  <c r="AO795" i="105"/>
  <c r="AN795" i="105"/>
  <c r="AM795" i="105"/>
  <c r="AL795" i="105"/>
  <c r="AK795" i="105"/>
  <c r="AJ795" i="105"/>
  <c r="AG795" i="105" s="1"/>
  <c r="AI795" i="105"/>
  <c r="AH795" i="105"/>
  <c r="AF795" i="105"/>
  <c r="AE795" i="105"/>
  <c r="AD795" i="105"/>
  <c r="AC795" i="105"/>
  <c r="AS794" i="105"/>
  <c r="AR794" i="105"/>
  <c r="AQ794" i="105"/>
  <c r="AP794" i="105"/>
  <c r="AO794" i="105"/>
  <c r="AN794" i="105"/>
  <c r="AM794" i="105"/>
  <c r="AL794" i="105"/>
  <c r="AK794" i="105"/>
  <c r="AJ794" i="105"/>
  <c r="AI794" i="105"/>
  <c r="AH794" i="105"/>
  <c r="AF794" i="105"/>
  <c r="AE794" i="105"/>
  <c r="AD794" i="105"/>
  <c r="AC794" i="105"/>
  <c r="AS793" i="105"/>
  <c r="AR793" i="105"/>
  <c r="AQ793" i="105"/>
  <c r="AP793" i="105"/>
  <c r="AO793" i="105"/>
  <c r="AN793" i="105"/>
  <c r="AM793" i="105"/>
  <c r="AL793" i="105"/>
  <c r="AK793" i="105"/>
  <c r="AJ793" i="105"/>
  <c r="AI793" i="105"/>
  <c r="AH793" i="105"/>
  <c r="AF793" i="105"/>
  <c r="AE793" i="105"/>
  <c r="AD793" i="105"/>
  <c r="AC793" i="105"/>
  <c r="AS792" i="105"/>
  <c r="AR792" i="105"/>
  <c r="AQ792" i="105"/>
  <c r="AP792" i="105"/>
  <c r="AO792" i="105"/>
  <c r="AN792" i="105"/>
  <c r="AM792" i="105"/>
  <c r="AL792" i="105"/>
  <c r="AK792" i="105"/>
  <c r="AJ792" i="105"/>
  <c r="AI792" i="105"/>
  <c r="AH792" i="105"/>
  <c r="AF792" i="105"/>
  <c r="AE792" i="105"/>
  <c r="AD792" i="105"/>
  <c r="AC792" i="105"/>
  <c r="AS791" i="105"/>
  <c r="AR791" i="105"/>
  <c r="AQ791" i="105"/>
  <c r="AP791" i="105"/>
  <c r="AO791" i="105"/>
  <c r="AN791" i="105"/>
  <c r="AM791" i="105"/>
  <c r="AL791" i="105"/>
  <c r="AK791" i="105"/>
  <c r="AJ791" i="105"/>
  <c r="AI791" i="105"/>
  <c r="AH791" i="105"/>
  <c r="AF791" i="105"/>
  <c r="AE791" i="105"/>
  <c r="AD791" i="105"/>
  <c r="AC791" i="105"/>
  <c r="AS790" i="105"/>
  <c r="AR790" i="105"/>
  <c r="AQ790" i="105"/>
  <c r="AP790" i="105"/>
  <c r="AO790" i="105"/>
  <c r="AN790" i="105"/>
  <c r="AM790" i="105"/>
  <c r="AL790" i="105"/>
  <c r="AK790" i="105"/>
  <c r="AJ790" i="105"/>
  <c r="AI790" i="105"/>
  <c r="AH790" i="105"/>
  <c r="AF790" i="105"/>
  <c r="AE790" i="105"/>
  <c r="AD790" i="105"/>
  <c r="AC790" i="105"/>
  <c r="AS789" i="105"/>
  <c r="AR789" i="105"/>
  <c r="AQ789" i="105"/>
  <c r="AP789" i="105"/>
  <c r="AO789" i="105"/>
  <c r="AN789" i="105"/>
  <c r="AM789" i="105"/>
  <c r="AL789" i="105"/>
  <c r="AK789" i="105"/>
  <c r="AJ789" i="105"/>
  <c r="AI789" i="105"/>
  <c r="AH789" i="105"/>
  <c r="AF789" i="105"/>
  <c r="AE789" i="105"/>
  <c r="AD789" i="105"/>
  <c r="AC789" i="105"/>
  <c r="AS788" i="105"/>
  <c r="AR788" i="105"/>
  <c r="AQ788" i="105"/>
  <c r="AP788" i="105"/>
  <c r="AO788" i="105"/>
  <c r="AN788" i="105"/>
  <c r="AM788" i="105"/>
  <c r="AL788" i="105"/>
  <c r="AK788" i="105"/>
  <c r="AJ788" i="105"/>
  <c r="AI788" i="105"/>
  <c r="AH788" i="105"/>
  <c r="AF788" i="105"/>
  <c r="AE788" i="105"/>
  <c r="AD788" i="105"/>
  <c r="AC788" i="105"/>
  <c r="AS787" i="105"/>
  <c r="AR787" i="105"/>
  <c r="AQ787" i="105"/>
  <c r="AP787" i="105"/>
  <c r="AO787" i="105"/>
  <c r="AN787" i="105"/>
  <c r="AM787" i="105"/>
  <c r="AL787" i="105"/>
  <c r="AK787" i="105"/>
  <c r="AJ787" i="105"/>
  <c r="AI787" i="105"/>
  <c r="AH787" i="105"/>
  <c r="AF787" i="105"/>
  <c r="AE787" i="105"/>
  <c r="AD787" i="105"/>
  <c r="AC787" i="105"/>
  <c r="AS786" i="105"/>
  <c r="AR786" i="105"/>
  <c r="AQ786" i="105"/>
  <c r="AP786" i="105"/>
  <c r="AO786" i="105"/>
  <c r="AN786" i="105"/>
  <c r="AM786" i="105"/>
  <c r="AL786" i="105"/>
  <c r="AK786" i="105"/>
  <c r="AJ786" i="105"/>
  <c r="AI786" i="105"/>
  <c r="AH786" i="105"/>
  <c r="AF786" i="105"/>
  <c r="AE786" i="105"/>
  <c r="AD786" i="105"/>
  <c r="AC786" i="105"/>
  <c r="AS785" i="105"/>
  <c r="AR785" i="105"/>
  <c r="AQ785" i="105"/>
  <c r="AP785" i="105"/>
  <c r="AO785" i="105"/>
  <c r="AN785" i="105"/>
  <c r="AM785" i="105"/>
  <c r="AL785" i="105"/>
  <c r="AK785" i="105"/>
  <c r="AJ785" i="105"/>
  <c r="AI785" i="105"/>
  <c r="AH785" i="105"/>
  <c r="AF785" i="105"/>
  <c r="AE785" i="105"/>
  <c r="AD785" i="105"/>
  <c r="AC785" i="105"/>
  <c r="AS784" i="105"/>
  <c r="AR784" i="105"/>
  <c r="AQ784" i="105"/>
  <c r="AP784" i="105"/>
  <c r="AO784" i="105"/>
  <c r="AN784" i="105"/>
  <c r="AM784" i="105"/>
  <c r="AL784" i="105"/>
  <c r="AK784" i="105"/>
  <c r="AJ784" i="105"/>
  <c r="AI784" i="105"/>
  <c r="AH784" i="105"/>
  <c r="AF784" i="105"/>
  <c r="AE784" i="105"/>
  <c r="AD784" i="105"/>
  <c r="AC784" i="105"/>
  <c r="AS783" i="105"/>
  <c r="AR783" i="105"/>
  <c r="AQ783" i="105"/>
  <c r="AP783" i="105"/>
  <c r="AO783" i="105"/>
  <c r="AN783" i="105"/>
  <c r="AM783" i="105"/>
  <c r="AL783" i="105"/>
  <c r="AK783" i="105"/>
  <c r="AJ783" i="105"/>
  <c r="AI783" i="105"/>
  <c r="AH783" i="105"/>
  <c r="AF783" i="105"/>
  <c r="AE783" i="105"/>
  <c r="AD783" i="105"/>
  <c r="AC783" i="105"/>
  <c r="AS782" i="105"/>
  <c r="AR782" i="105"/>
  <c r="AQ782" i="105"/>
  <c r="AP782" i="105"/>
  <c r="AO782" i="105"/>
  <c r="AN782" i="105"/>
  <c r="AM782" i="105"/>
  <c r="AL782" i="105"/>
  <c r="AK782" i="105"/>
  <c r="AJ782" i="105"/>
  <c r="AI782" i="105"/>
  <c r="AH782" i="105"/>
  <c r="AF782" i="105"/>
  <c r="AE782" i="105"/>
  <c r="AD782" i="105"/>
  <c r="AC782" i="105"/>
  <c r="AS781" i="105"/>
  <c r="AR781" i="105"/>
  <c r="AQ781" i="105"/>
  <c r="AP781" i="105"/>
  <c r="AO781" i="105"/>
  <c r="AN781" i="105"/>
  <c r="AM781" i="105"/>
  <c r="AL781" i="105"/>
  <c r="AK781" i="105"/>
  <c r="AJ781" i="105"/>
  <c r="AI781" i="105"/>
  <c r="AH781" i="105"/>
  <c r="AF781" i="105"/>
  <c r="AE781" i="105"/>
  <c r="AD781" i="105"/>
  <c r="AC781" i="105"/>
  <c r="AS780" i="105"/>
  <c r="AR780" i="105"/>
  <c r="AQ780" i="105"/>
  <c r="AP780" i="105"/>
  <c r="AO780" i="105"/>
  <c r="AN780" i="105"/>
  <c r="AM780" i="105"/>
  <c r="AL780" i="105"/>
  <c r="AK780" i="105"/>
  <c r="AJ780" i="105"/>
  <c r="AI780" i="105"/>
  <c r="AH780" i="105"/>
  <c r="AF780" i="105"/>
  <c r="AE780" i="105"/>
  <c r="AD780" i="105"/>
  <c r="AC780" i="105"/>
  <c r="AS779" i="105"/>
  <c r="AR779" i="105"/>
  <c r="AQ779" i="105"/>
  <c r="AP779" i="105"/>
  <c r="AO779" i="105"/>
  <c r="AN779" i="105"/>
  <c r="AM779" i="105"/>
  <c r="AL779" i="105"/>
  <c r="AK779" i="105"/>
  <c r="AJ779" i="105"/>
  <c r="AI779" i="105"/>
  <c r="AH779" i="105"/>
  <c r="AF779" i="105"/>
  <c r="AE779" i="105"/>
  <c r="AD779" i="105"/>
  <c r="AC779" i="105"/>
  <c r="AS778" i="105"/>
  <c r="AR778" i="105"/>
  <c r="AQ778" i="105"/>
  <c r="AP778" i="105"/>
  <c r="AO778" i="105"/>
  <c r="AN778" i="105"/>
  <c r="AM778" i="105"/>
  <c r="AL778" i="105"/>
  <c r="AK778" i="105"/>
  <c r="AJ778" i="105"/>
  <c r="AI778" i="105"/>
  <c r="AH778" i="105"/>
  <c r="AF778" i="105"/>
  <c r="AE778" i="105"/>
  <c r="AD778" i="105"/>
  <c r="AC778" i="105"/>
  <c r="AS777" i="105"/>
  <c r="AR777" i="105"/>
  <c r="AQ777" i="105"/>
  <c r="AP777" i="105"/>
  <c r="AO777" i="105"/>
  <c r="AN777" i="105"/>
  <c r="AM777" i="105"/>
  <c r="AL777" i="105"/>
  <c r="AK777" i="105"/>
  <c r="AJ777" i="105"/>
  <c r="AI777" i="105"/>
  <c r="AH777" i="105"/>
  <c r="AF777" i="105"/>
  <c r="AE777" i="105"/>
  <c r="AD777" i="105"/>
  <c r="AC777" i="105"/>
  <c r="AS776" i="105"/>
  <c r="AR776" i="105"/>
  <c r="AQ776" i="105"/>
  <c r="AP776" i="105"/>
  <c r="AO776" i="105"/>
  <c r="AN776" i="105"/>
  <c r="AM776" i="105"/>
  <c r="AL776" i="105"/>
  <c r="AK776" i="105"/>
  <c r="AJ776" i="105"/>
  <c r="AI776" i="105"/>
  <c r="AH776" i="105"/>
  <c r="AF776" i="105"/>
  <c r="AE776" i="105"/>
  <c r="AD776" i="105"/>
  <c r="AC776" i="105"/>
  <c r="AS775" i="105"/>
  <c r="AR775" i="105"/>
  <c r="AQ775" i="105"/>
  <c r="AP775" i="105"/>
  <c r="AO775" i="105"/>
  <c r="AN775" i="105"/>
  <c r="AM775" i="105"/>
  <c r="AL775" i="105"/>
  <c r="AK775" i="105"/>
  <c r="AJ775" i="105"/>
  <c r="AI775" i="105"/>
  <c r="AH775" i="105"/>
  <c r="AF775" i="105"/>
  <c r="AE775" i="105"/>
  <c r="AD775" i="105"/>
  <c r="AC775" i="105"/>
  <c r="AS774" i="105"/>
  <c r="AR774" i="105"/>
  <c r="AQ774" i="105"/>
  <c r="AP774" i="105"/>
  <c r="AO774" i="105"/>
  <c r="AN774" i="105"/>
  <c r="AM774" i="105"/>
  <c r="AL774" i="105"/>
  <c r="AK774" i="105"/>
  <c r="AJ774" i="105"/>
  <c r="AI774" i="105"/>
  <c r="AH774" i="105"/>
  <c r="AF774" i="105"/>
  <c r="AE774" i="105"/>
  <c r="AD774" i="105"/>
  <c r="AC774" i="105"/>
  <c r="AS773" i="105"/>
  <c r="AR773" i="105"/>
  <c r="AQ773" i="105"/>
  <c r="AP773" i="105"/>
  <c r="AO773" i="105"/>
  <c r="AN773" i="105"/>
  <c r="AM773" i="105"/>
  <c r="AL773" i="105"/>
  <c r="AK773" i="105"/>
  <c r="AJ773" i="105"/>
  <c r="AI773" i="105"/>
  <c r="AH773" i="105"/>
  <c r="AF773" i="105"/>
  <c r="AE773" i="105"/>
  <c r="AD773" i="105"/>
  <c r="AC773" i="105"/>
  <c r="AS772" i="105"/>
  <c r="AR772" i="105"/>
  <c r="AQ772" i="105"/>
  <c r="AP772" i="105"/>
  <c r="AO772" i="105"/>
  <c r="AN772" i="105"/>
  <c r="AM772" i="105"/>
  <c r="AL772" i="105"/>
  <c r="AK772" i="105"/>
  <c r="AJ772" i="105"/>
  <c r="AI772" i="105"/>
  <c r="AH772" i="105"/>
  <c r="AF772" i="105"/>
  <c r="AE772" i="105"/>
  <c r="AD772" i="105"/>
  <c r="AC772" i="105"/>
  <c r="AS771" i="105"/>
  <c r="AR771" i="105"/>
  <c r="AQ771" i="105"/>
  <c r="AP771" i="105"/>
  <c r="AO771" i="105"/>
  <c r="AN771" i="105"/>
  <c r="AM771" i="105"/>
  <c r="AL771" i="105"/>
  <c r="AK771" i="105"/>
  <c r="AJ771" i="105"/>
  <c r="AI771" i="105"/>
  <c r="AH771" i="105"/>
  <c r="AF771" i="105"/>
  <c r="AE771" i="105"/>
  <c r="AD771" i="105"/>
  <c r="AC771" i="105"/>
  <c r="AS770" i="105"/>
  <c r="AR770" i="105"/>
  <c r="AQ770" i="105"/>
  <c r="AP770" i="105"/>
  <c r="AO770" i="105"/>
  <c r="AN770" i="105"/>
  <c r="AM770" i="105"/>
  <c r="AL770" i="105"/>
  <c r="AK770" i="105"/>
  <c r="AJ770" i="105"/>
  <c r="AI770" i="105"/>
  <c r="AH770" i="105"/>
  <c r="AF770" i="105"/>
  <c r="AE770" i="105"/>
  <c r="AD770" i="105"/>
  <c r="AC770" i="105"/>
  <c r="AS769" i="105"/>
  <c r="AR769" i="105"/>
  <c r="AQ769" i="105"/>
  <c r="AP769" i="105"/>
  <c r="AO769" i="105"/>
  <c r="AN769" i="105"/>
  <c r="AM769" i="105"/>
  <c r="AL769" i="105"/>
  <c r="AK769" i="105"/>
  <c r="AJ769" i="105"/>
  <c r="AI769" i="105"/>
  <c r="AH769" i="105"/>
  <c r="AF769" i="105"/>
  <c r="AE769" i="105"/>
  <c r="AD769" i="105"/>
  <c r="AC769" i="105"/>
  <c r="AS768" i="105"/>
  <c r="AR768" i="105"/>
  <c r="AQ768" i="105"/>
  <c r="AP768" i="105"/>
  <c r="AO768" i="105"/>
  <c r="AN768" i="105"/>
  <c r="AM768" i="105"/>
  <c r="AL768" i="105"/>
  <c r="AK768" i="105"/>
  <c r="AJ768" i="105"/>
  <c r="AI768" i="105"/>
  <c r="AH768" i="105"/>
  <c r="AF768" i="105"/>
  <c r="AE768" i="105"/>
  <c r="AD768" i="105"/>
  <c r="AC768" i="105"/>
  <c r="AS767" i="105"/>
  <c r="AR767" i="105"/>
  <c r="AQ767" i="105"/>
  <c r="AP767" i="105"/>
  <c r="AO767" i="105"/>
  <c r="AN767" i="105"/>
  <c r="AM767" i="105"/>
  <c r="AL767" i="105"/>
  <c r="AK767" i="105"/>
  <c r="AJ767" i="105"/>
  <c r="AI767" i="105"/>
  <c r="AH767" i="105"/>
  <c r="AF767" i="105"/>
  <c r="AE767" i="105"/>
  <c r="AD767" i="105"/>
  <c r="AC767" i="105"/>
  <c r="AS766" i="105"/>
  <c r="AR766" i="105"/>
  <c r="AQ766" i="105"/>
  <c r="AP766" i="105"/>
  <c r="AO766" i="105"/>
  <c r="AN766" i="105"/>
  <c r="AM766" i="105"/>
  <c r="AL766" i="105"/>
  <c r="AK766" i="105"/>
  <c r="AJ766" i="105"/>
  <c r="AI766" i="105"/>
  <c r="AH766" i="105"/>
  <c r="AF766" i="105"/>
  <c r="AE766" i="105"/>
  <c r="AD766" i="105"/>
  <c r="AC766" i="105"/>
  <c r="AS765" i="105"/>
  <c r="AR765" i="105"/>
  <c r="AQ765" i="105"/>
  <c r="AP765" i="105"/>
  <c r="AO765" i="105"/>
  <c r="AN765" i="105"/>
  <c r="AM765" i="105"/>
  <c r="AL765" i="105"/>
  <c r="AK765" i="105"/>
  <c r="AJ765" i="105"/>
  <c r="AI765" i="105"/>
  <c r="AH765" i="105"/>
  <c r="AF765" i="105"/>
  <c r="AE765" i="105"/>
  <c r="AD765" i="105"/>
  <c r="AC765" i="105"/>
  <c r="AS764" i="105"/>
  <c r="AR764" i="105"/>
  <c r="AQ764" i="105"/>
  <c r="AP764" i="105"/>
  <c r="AO764" i="105"/>
  <c r="AN764" i="105"/>
  <c r="AM764" i="105"/>
  <c r="AL764" i="105"/>
  <c r="AK764" i="105"/>
  <c r="AJ764" i="105"/>
  <c r="AI764" i="105"/>
  <c r="AH764" i="105"/>
  <c r="AF764" i="105"/>
  <c r="AE764" i="105"/>
  <c r="AD764" i="105"/>
  <c r="AC764" i="105"/>
  <c r="AS763" i="105"/>
  <c r="AR763" i="105"/>
  <c r="AQ763" i="105"/>
  <c r="AP763" i="105"/>
  <c r="AO763" i="105"/>
  <c r="AN763" i="105"/>
  <c r="AM763" i="105"/>
  <c r="AL763" i="105"/>
  <c r="AK763" i="105"/>
  <c r="AJ763" i="105"/>
  <c r="AI763" i="105"/>
  <c r="AH763" i="105"/>
  <c r="AF763" i="105"/>
  <c r="AE763" i="105"/>
  <c r="AD763" i="105"/>
  <c r="AC763" i="105"/>
  <c r="AS762" i="105"/>
  <c r="AR762" i="105"/>
  <c r="AQ762" i="105"/>
  <c r="AP762" i="105"/>
  <c r="AO762" i="105"/>
  <c r="AN762" i="105"/>
  <c r="AM762" i="105"/>
  <c r="AL762" i="105"/>
  <c r="AK762" i="105"/>
  <c r="AJ762" i="105"/>
  <c r="AI762" i="105"/>
  <c r="AH762" i="105"/>
  <c r="AF762" i="105"/>
  <c r="AE762" i="105"/>
  <c r="AD762" i="105"/>
  <c r="AC762" i="105"/>
  <c r="AS761" i="105"/>
  <c r="AR761" i="105"/>
  <c r="AQ761" i="105"/>
  <c r="AP761" i="105"/>
  <c r="AO761" i="105"/>
  <c r="AN761" i="105"/>
  <c r="AM761" i="105"/>
  <c r="AL761" i="105"/>
  <c r="AK761" i="105"/>
  <c r="AJ761" i="105"/>
  <c r="AI761" i="105"/>
  <c r="AH761" i="105"/>
  <c r="AF761" i="105"/>
  <c r="AE761" i="105"/>
  <c r="AD761" i="105"/>
  <c r="AC761" i="105"/>
  <c r="AS760" i="105"/>
  <c r="AR760" i="105"/>
  <c r="AQ760" i="105"/>
  <c r="AP760" i="105"/>
  <c r="AO760" i="105"/>
  <c r="AN760" i="105"/>
  <c r="AM760" i="105"/>
  <c r="AL760" i="105"/>
  <c r="AK760" i="105"/>
  <c r="AJ760" i="105"/>
  <c r="AI760" i="105"/>
  <c r="AH760" i="105"/>
  <c r="AF760" i="105"/>
  <c r="AE760" i="105"/>
  <c r="AD760" i="105"/>
  <c r="AC760" i="105"/>
  <c r="AS759" i="105"/>
  <c r="AR759" i="105"/>
  <c r="AQ759" i="105"/>
  <c r="AP759" i="105"/>
  <c r="AO759" i="105"/>
  <c r="AN759" i="105"/>
  <c r="AM759" i="105"/>
  <c r="AL759" i="105"/>
  <c r="AK759" i="105"/>
  <c r="AJ759" i="105"/>
  <c r="AI759" i="105"/>
  <c r="AH759" i="105"/>
  <c r="AF759" i="105"/>
  <c r="AE759" i="105"/>
  <c r="AD759" i="105"/>
  <c r="AC759" i="105"/>
  <c r="AS758" i="105"/>
  <c r="AR758" i="105"/>
  <c r="AQ758" i="105"/>
  <c r="AP758" i="105"/>
  <c r="AO758" i="105"/>
  <c r="AN758" i="105"/>
  <c r="AM758" i="105"/>
  <c r="AL758" i="105"/>
  <c r="AK758" i="105"/>
  <c r="AJ758" i="105"/>
  <c r="AI758" i="105"/>
  <c r="AH758" i="105"/>
  <c r="AF758" i="105"/>
  <c r="AE758" i="105"/>
  <c r="AD758" i="105"/>
  <c r="AC758" i="105"/>
  <c r="AS757" i="105"/>
  <c r="AR757" i="105"/>
  <c r="AQ757" i="105"/>
  <c r="AP757" i="105"/>
  <c r="AO757" i="105"/>
  <c r="AN757" i="105"/>
  <c r="AM757" i="105"/>
  <c r="AL757" i="105"/>
  <c r="AK757" i="105"/>
  <c r="AJ757" i="105"/>
  <c r="AI757" i="105"/>
  <c r="AH757" i="105"/>
  <c r="AG757" i="105"/>
  <c r="AF757" i="105"/>
  <c r="AE757" i="105"/>
  <c r="AD757" i="105"/>
  <c r="AC757" i="105"/>
  <c r="AS756" i="105"/>
  <c r="AR756" i="105"/>
  <c r="AQ756" i="105"/>
  <c r="AP756" i="105"/>
  <c r="AO756" i="105"/>
  <c r="AN756" i="105"/>
  <c r="AM756" i="105"/>
  <c r="AL756" i="105"/>
  <c r="AK756" i="105"/>
  <c r="AJ756" i="105"/>
  <c r="AI756" i="105"/>
  <c r="AH756" i="105"/>
  <c r="AF756" i="105"/>
  <c r="AE756" i="105"/>
  <c r="AD756" i="105"/>
  <c r="AC756" i="105"/>
  <c r="AS755" i="105"/>
  <c r="AR755" i="105"/>
  <c r="AQ755" i="105"/>
  <c r="AP755" i="105"/>
  <c r="AO755" i="105"/>
  <c r="AN755" i="105"/>
  <c r="AM755" i="105"/>
  <c r="AL755" i="105"/>
  <c r="AK755" i="105"/>
  <c r="AJ755" i="105"/>
  <c r="AI755" i="105"/>
  <c r="AH755" i="105"/>
  <c r="AF755" i="105"/>
  <c r="AE755" i="105"/>
  <c r="AD755" i="105"/>
  <c r="AC755" i="105"/>
  <c r="AS754" i="105"/>
  <c r="AR754" i="105"/>
  <c r="AQ754" i="105"/>
  <c r="AP754" i="105"/>
  <c r="AO754" i="105"/>
  <c r="AN754" i="105"/>
  <c r="AM754" i="105"/>
  <c r="AL754" i="105"/>
  <c r="AK754" i="105"/>
  <c r="AJ754" i="105"/>
  <c r="AI754" i="105"/>
  <c r="AH754" i="105"/>
  <c r="AF754" i="105"/>
  <c r="AE754" i="105"/>
  <c r="AD754" i="105"/>
  <c r="AC754" i="105"/>
  <c r="AS753" i="105"/>
  <c r="AR753" i="105"/>
  <c r="AQ753" i="105"/>
  <c r="AP753" i="105"/>
  <c r="AO753" i="105"/>
  <c r="AN753" i="105"/>
  <c r="AM753" i="105"/>
  <c r="AL753" i="105"/>
  <c r="AK753" i="105"/>
  <c r="AJ753" i="105"/>
  <c r="AI753" i="105"/>
  <c r="AH753" i="105"/>
  <c r="AF753" i="105"/>
  <c r="AE753" i="105"/>
  <c r="AD753" i="105"/>
  <c r="AC753" i="105"/>
  <c r="AS752" i="105"/>
  <c r="AR752" i="105"/>
  <c r="AQ752" i="105"/>
  <c r="AP752" i="105"/>
  <c r="AO752" i="105"/>
  <c r="AN752" i="105"/>
  <c r="AM752" i="105"/>
  <c r="AL752" i="105"/>
  <c r="AK752" i="105"/>
  <c r="AJ752" i="105"/>
  <c r="AI752" i="105"/>
  <c r="AH752" i="105"/>
  <c r="AF752" i="105"/>
  <c r="AE752" i="105"/>
  <c r="AD752" i="105"/>
  <c r="AC752" i="105"/>
  <c r="AS751" i="105"/>
  <c r="AR751" i="105"/>
  <c r="AQ751" i="105"/>
  <c r="AP751" i="105"/>
  <c r="AO751" i="105"/>
  <c r="AN751" i="105"/>
  <c r="AM751" i="105"/>
  <c r="AL751" i="105"/>
  <c r="AK751" i="105"/>
  <c r="AJ751" i="105"/>
  <c r="AI751" i="105"/>
  <c r="AH751" i="105"/>
  <c r="AF751" i="105"/>
  <c r="AE751" i="105"/>
  <c r="AD751" i="105"/>
  <c r="AC751" i="105"/>
  <c r="AS750" i="105"/>
  <c r="AR750" i="105"/>
  <c r="AQ750" i="105"/>
  <c r="AP750" i="105"/>
  <c r="AO750" i="105"/>
  <c r="AN750" i="105"/>
  <c r="AM750" i="105"/>
  <c r="AL750" i="105"/>
  <c r="AK750" i="105"/>
  <c r="AJ750" i="105"/>
  <c r="AI750" i="105"/>
  <c r="AH750" i="105"/>
  <c r="AF750" i="105"/>
  <c r="AE750" i="105"/>
  <c r="AD750" i="105"/>
  <c r="AC750" i="105"/>
  <c r="AS749" i="105"/>
  <c r="AR749" i="105"/>
  <c r="AQ749" i="105"/>
  <c r="AP749" i="105"/>
  <c r="AO749" i="105"/>
  <c r="AN749" i="105"/>
  <c r="AM749" i="105"/>
  <c r="AL749" i="105"/>
  <c r="AG749" i="105" s="1"/>
  <c r="AK749" i="105"/>
  <c r="AJ749" i="105"/>
  <c r="AI749" i="105"/>
  <c r="AH749" i="105"/>
  <c r="AF749" i="105"/>
  <c r="AE749" i="105"/>
  <c r="AD749" i="105"/>
  <c r="AC749" i="105"/>
  <c r="AS748" i="105"/>
  <c r="AR748" i="105"/>
  <c r="AQ748" i="105"/>
  <c r="AP748" i="105"/>
  <c r="AO748" i="105"/>
  <c r="AN748" i="105"/>
  <c r="AM748" i="105"/>
  <c r="AL748" i="105"/>
  <c r="AK748" i="105"/>
  <c r="AJ748" i="105"/>
  <c r="AI748" i="105"/>
  <c r="AH748" i="105"/>
  <c r="AF748" i="105"/>
  <c r="AE748" i="105"/>
  <c r="AD748" i="105"/>
  <c r="AC748" i="105"/>
  <c r="AS747" i="105"/>
  <c r="AR747" i="105"/>
  <c r="AQ747" i="105"/>
  <c r="AP747" i="105"/>
  <c r="AO747" i="105"/>
  <c r="AN747" i="105"/>
  <c r="AM747" i="105"/>
  <c r="AL747" i="105"/>
  <c r="AK747" i="105"/>
  <c r="AJ747" i="105"/>
  <c r="AI747" i="105"/>
  <c r="AH747" i="105"/>
  <c r="AF747" i="105"/>
  <c r="AE747" i="105"/>
  <c r="AD747" i="105"/>
  <c r="AC747" i="105"/>
  <c r="AS746" i="105"/>
  <c r="AR746" i="105"/>
  <c r="AQ746" i="105"/>
  <c r="AP746" i="105"/>
  <c r="AO746" i="105"/>
  <c r="AN746" i="105"/>
  <c r="AM746" i="105"/>
  <c r="AL746" i="105"/>
  <c r="AK746" i="105"/>
  <c r="AJ746" i="105"/>
  <c r="AI746" i="105"/>
  <c r="AH746" i="105"/>
  <c r="AF746" i="105"/>
  <c r="AE746" i="105"/>
  <c r="AD746" i="105"/>
  <c r="AC746" i="105"/>
  <c r="AS745" i="105"/>
  <c r="AR745" i="105"/>
  <c r="AQ745" i="105"/>
  <c r="AP745" i="105"/>
  <c r="AO745" i="105"/>
  <c r="AN745" i="105"/>
  <c r="AM745" i="105"/>
  <c r="AL745" i="105"/>
  <c r="AK745" i="105"/>
  <c r="AJ745" i="105"/>
  <c r="AI745" i="105"/>
  <c r="AH745" i="105"/>
  <c r="AF745" i="105"/>
  <c r="AE745" i="105"/>
  <c r="AD745" i="105"/>
  <c r="AC745" i="105"/>
  <c r="AS744" i="105"/>
  <c r="AR744" i="105"/>
  <c r="AQ744" i="105"/>
  <c r="AP744" i="105"/>
  <c r="AO744" i="105"/>
  <c r="AN744" i="105"/>
  <c r="AM744" i="105"/>
  <c r="AL744" i="105"/>
  <c r="AK744" i="105"/>
  <c r="AJ744" i="105"/>
  <c r="AI744" i="105"/>
  <c r="AH744" i="105"/>
  <c r="AF744" i="105"/>
  <c r="AE744" i="105"/>
  <c r="AD744" i="105"/>
  <c r="AC744" i="105"/>
  <c r="AS743" i="105"/>
  <c r="AR743" i="105"/>
  <c r="AQ743" i="105"/>
  <c r="AP743" i="105"/>
  <c r="AO743" i="105"/>
  <c r="AN743" i="105"/>
  <c r="AM743" i="105"/>
  <c r="AL743" i="105"/>
  <c r="AK743" i="105"/>
  <c r="AJ743" i="105"/>
  <c r="AI743" i="105"/>
  <c r="AH743" i="105"/>
  <c r="AF743" i="105"/>
  <c r="AE743" i="105"/>
  <c r="AD743" i="105"/>
  <c r="AC743" i="105"/>
  <c r="AS742" i="105"/>
  <c r="AR742" i="105"/>
  <c r="AQ742" i="105"/>
  <c r="AP742" i="105"/>
  <c r="AO742" i="105"/>
  <c r="AN742" i="105"/>
  <c r="AM742" i="105"/>
  <c r="AL742" i="105"/>
  <c r="AK742" i="105"/>
  <c r="AJ742" i="105"/>
  <c r="AI742" i="105"/>
  <c r="AH742" i="105"/>
  <c r="AF742" i="105"/>
  <c r="AE742" i="105"/>
  <c r="AD742" i="105"/>
  <c r="AC742" i="105"/>
  <c r="AS741" i="105"/>
  <c r="AR741" i="105"/>
  <c r="AQ741" i="105"/>
  <c r="AP741" i="105"/>
  <c r="AO741" i="105"/>
  <c r="AN741" i="105"/>
  <c r="AM741" i="105"/>
  <c r="AL741" i="105"/>
  <c r="AK741" i="105"/>
  <c r="AJ741" i="105"/>
  <c r="AI741" i="105"/>
  <c r="AH741" i="105"/>
  <c r="AF741" i="105"/>
  <c r="AE741" i="105"/>
  <c r="AD741" i="105"/>
  <c r="AC741" i="105"/>
  <c r="AS740" i="105"/>
  <c r="AR740" i="105"/>
  <c r="AQ740" i="105"/>
  <c r="AP740" i="105"/>
  <c r="AO740" i="105"/>
  <c r="AN740" i="105"/>
  <c r="AM740" i="105"/>
  <c r="AL740" i="105"/>
  <c r="AK740" i="105"/>
  <c r="AJ740" i="105"/>
  <c r="AI740" i="105"/>
  <c r="AH740" i="105"/>
  <c r="AF740" i="105"/>
  <c r="AE740" i="105"/>
  <c r="AD740" i="105"/>
  <c r="AC740" i="105"/>
  <c r="AS739" i="105"/>
  <c r="AR739" i="105"/>
  <c r="AQ739" i="105"/>
  <c r="AP739" i="105"/>
  <c r="AO739" i="105"/>
  <c r="AN739" i="105"/>
  <c r="AM739" i="105"/>
  <c r="AL739" i="105"/>
  <c r="AK739" i="105"/>
  <c r="AJ739" i="105"/>
  <c r="AI739" i="105"/>
  <c r="AH739" i="105"/>
  <c r="AF739" i="105"/>
  <c r="AE739" i="105"/>
  <c r="AD739" i="105"/>
  <c r="AC739" i="105"/>
  <c r="AS738" i="105"/>
  <c r="AR738" i="105"/>
  <c r="AQ738" i="105"/>
  <c r="AP738" i="105"/>
  <c r="AO738" i="105"/>
  <c r="AN738" i="105"/>
  <c r="AM738" i="105"/>
  <c r="AL738" i="105"/>
  <c r="AK738" i="105"/>
  <c r="AJ738" i="105"/>
  <c r="AI738" i="105"/>
  <c r="AH738" i="105"/>
  <c r="AF738" i="105"/>
  <c r="AE738" i="105"/>
  <c r="AD738" i="105"/>
  <c r="AC738" i="105"/>
  <c r="AS737" i="105"/>
  <c r="AR737" i="105"/>
  <c r="AQ737" i="105"/>
  <c r="AP737" i="105"/>
  <c r="AO737" i="105"/>
  <c r="AN737" i="105"/>
  <c r="AM737" i="105"/>
  <c r="AL737" i="105"/>
  <c r="AK737" i="105"/>
  <c r="AJ737" i="105"/>
  <c r="AI737" i="105"/>
  <c r="AH737" i="105"/>
  <c r="AF737" i="105"/>
  <c r="AE737" i="105"/>
  <c r="AD737" i="105"/>
  <c r="AC737" i="105"/>
  <c r="AS736" i="105"/>
  <c r="AR736" i="105"/>
  <c r="AQ736" i="105"/>
  <c r="AP736" i="105"/>
  <c r="AO736" i="105"/>
  <c r="AN736" i="105"/>
  <c r="AM736" i="105"/>
  <c r="AL736" i="105"/>
  <c r="AK736" i="105"/>
  <c r="AJ736" i="105"/>
  <c r="AI736" i="105"/>
  <c r="AH736" i="105"/>
  <c r="AF736" i="105"/>
  <c r="AE736" i="105"/>
  <c r="AD736" i="105"/>
  <c r="AC736" i="105"/>
  <c r="AS735" i="105"/>
  <c r="AR735" i="105"/>
  <c r="AQ735" i="105"/>
  <c r="AP735" i="105"/>
  <c r="AO735" i="105"/>
  <c r="AN735" i="105"/>
  <c r="AM735" i="105"/>
  <c r="AL735" i="105"/>
  <c r="AK735" i="105"/>
  <c r="AJ735" i="105"/>
  <c r="AI735" i="105"/>
  <c r="AH735" i="105"/>
  <c r="AF735" i="105"/>
  <c r="AE735" i="105"/>
  <c r="AD735" i="105"/>
  <c r="AC735" i="105"/>
  <c r="AS734" i="105"/>
  <c r="AR734" i="105"/>
  <c r="AQ734" i="105"/>
  <c r="AP734" i="105"/>
  <c r="AO734" i="105"/>
  <c r="AN734" i="105"/>
  <c r="AM734" i="105"/>
  <c r="AL734" i="105"/>
  <c r="AK734" i="105"/>
  <c r="AJ734" i="105"/>
  <c r="AI734" i="105"/>
  <c r="AH734" i="105"/>
  <c r="AF734" i="105"/>
  <c r="AE734" i="105"/>
  <c r="AD734" i="105"/>
  <c r="AC734" i="105"/>
  <c r="AS733" i="105"/>
  <c r="AR733" i="105"/>
  <c r="AQ733" i="105"/>
  <c r="AP733" i="105"/>
  <c r="AO733" i="105"/>
  <c r="AN733" i="105"/>
  <c r="AM733" i="105"/>
  <c r="AL733" i="105"/>
  <c r="AK733" i="105"/>
  <c r="AJ733" i="105"/>
  <c r="AI733" i="105"/>
  <c r="AH733" i="105"/>
  <c r="AF733" i="105"/>
  <c r="AE733" i="105"/>
  <c r="AD733" i="105"/>
  <c r="AC733" i="105"/>
  <c r="AS732" i="105"/>
  <c r="AR732" i="105"/>
  <c r="AQ732" i="105"/>
  <c r="AP732" i="105"/>
  <c r="AO732" i="105"/>
  <c r="AN732" i="105"/>
  <c r="AM732" i="105"/>
  <c r="AL732" i="105"/>
  <c r="AK732" i="105"/>
  <c r="AJ732" i="105"/>
  <c r="AI732" i="105"/>
  <c r="AH732" i="105"/>
  <c r="AF732" i="105"/>
  <c r="AE732" i="105"/>
  <c r="AD732" i="105"/>
  <c r="AC732" i="105"/>
  <c r="AS731" i="105"/>
  <c r="AR731" i="105"/>
  <c r="AQ731" i="105"/>
  <c r="AP731" i="105"/>
  <c r="AO731" i="105"/>
  <c r="AN731" i="105"/>
  <c r="AM731" i="105"/>
  <c r="AL731" i="105"/>
  <c r="AK731" i="105"/>
  <c r="AJ731" i="105"/>
  <c r="AI731" i="105"/>
  <c r="AH731" i="105"/>
  <c r="AF731" i="105"/>
  <c r="AE731" i="105"/>
  <c r="AD731" i="105"/>
  <c r="AC731" i="105"/>
  <c r="AS730" i="105"/>
  <c r="AR730" i="105"/>
  <c r="AQ730" i="105"/>
  <c r="AP730" i="105"/>
  <c r="AO730" i="105"/>
  <c r="AN730" i="105"/>
  <c r="AM730" i="105"/>
  <c r="AL730" i="105"/>
  <c r="AK730" i="105"/>
  <c r="AJ730" i="105"/>
  <c r="AI730" i="105"/>
  <c r="AH730" i="105"/>
  <c r="AF730" i="105"/>
  <c r="AE730" i="105"/>
  <c r="AD730" i="105"/>
  <c r="AC730" i="105"/>
  <c r="AS729" i="105"/>
  <c r="AR729" i="105"/>
  <c r="AQ729" i="105"/>
  <c r="AP729" i="105"/>
  <c r="AO729" i="105"/>
  <c r="AN729" i="105"/>
  <c r="AM729" i="105"/>
  <c r="AL729" i="105"/>
  <c r="AK729" i="105"/>
  <c r="AJ729" i="105"/>
  <c r="AI729" i="105"/>
  <c r="AH729" i="105"/>
  <c r="AF729" i="105"/>
  <c r="AE729" i="105"/>
  <c r="AD729" i="105"/>
  <c r="AC729" i="105"/>
  <c r="AS728" i="105"/>
  <c r="AR728" i="105"/>
  <c r="AQ728" i="105"/>
  <c r="AP728" i="105"/>
  <c r="AO728" i="105"/>
  <c r="AN728" i="105"/>
  <c r="AM728" i="105"/>
  <c r="AL728" i="105"/>
  <c r="AK728" i="105"/>
  <c r="AJ728" i="105"/>
  <c r="AI728" i="105"/>
  <c r="AH728" i="105"/>
  <c r="AF728" i="105"/>
  <c r="AE728" i="105"/>
  <c r="AD728" i="105"/>
  <c r="AC728" i="105"/>
  <c r="AS727" i="105"/>
  <c r="AR727" i="105"/>
  <c r="AQ727" i="105"/>
  <c r="AP727" i="105"/>
  <c r="AO727" i="105"/>
  <c r="AN727" i="105"/>
  <c r="AM727" i="105"/>
  <c r="AL727" i="105"/>
  <c r="AK727" i="105"/>
  <c r="AJ727" i="105"/>
  <c r="AI727" i="105"/>
  <c r="AH727" i="105"/>
  <c r="AF727" i="105"/>
  <c r="AE727" i="105"/>
  <c r="AD727" i="105"/>
  <c r="AC727" i="105"/>
  <c r="AS726" i="105"/>
  <c r="AR726" i="105"/>
  <c r="AQ726" i="105"/>
  <c r="AP726" i="105"/>
  <c r="AO726" i="105"/>
  <c r="AN726" i="105"/>
  <c r="AM726" i="105"/>
  <c r="AL726" i="105"/>
  <c r="AK726" i="105"/>
  <c r="AJ726" i="105"/>
  <c r="AI726" i="105"/>
  <c r="AH726" i="105"/>
  <c r="AF726" i="105"/>
  <c r="AE726" i="105"/>
  <c r="AD726" i="105"/>
  <c r="AC726" i="105"/>
  <c r="AS725" i="105"/>
  <c r="AR725" i="105"/>
  <c r="AQ725" i="105"/>
  <c r="AP725" i="105"/>
  <c r="AO725" i="105"/>
  <c r="AN725" i="105"/>
  <c r="AM725" i="105"/>
  <c r="AL725" i="105"/>
  <c r="AK725" i="105"/>
  <c r="AJ725" i="105"/>
  <c r="AI725" i="105"/>
  <c r="AH725" i="105"/>
  <c r="AF725" i="105"/>
  <c r="AE725" i="105"/>
  <c r="AD725" i="105"/>
  <c r="AC725" i="105"/>
  <c r="AS724" i="105"/>
  <c r="AR724" i="105"/>
  <c r="AQ724" i="105"/>
  <c r="AP724" i="105"/>
  <c r="AO724" i="105"/>
  <c r="AN724" i="105"/>
  <c r="AM724" i="105"/>
  <c r="AL724" i="105"/>
  <c r="AK724" i="105"/>
  <c r="AJ724" i="105"/>
  <c r="AI724" i="105"/>
  <c r="AH724" i="105"/>
  <c r="AF724" i="105"/>
  <c r="AE724" i="105"/>
  <c r="AD724" i="105"/>
  <c r="AC724" i="105"/>
  <c r="AS723" i="105"/>
  <c r="AR723" i="105"/>
  <c r="AQ723" i="105"/>
  <c r="AP723" i="105"/>
  <c r="AO723" i="105"/>
  <c r="AN723" i="105"/>
  <c r="AM723" i="105"/>
  <c r="AL723" i="105"/>
  <c r="AK723" i="105"/>
  <c r="AJ723" i="105"/>
  <c r="AI723" i="105"/>
  <c r="AH723" i="105"/>
  <c r="AF723" i="105"/>
  <c r="AE723" i="105"/>
  <c r="AD723" i="105"/>
  <c r="AC723" i="105"/>
  <c r="AS722" i="105"/>
  <c r="AR722" i="105"/>
  <c r="AQ722" i="105"/>
  <c r="AP722" i="105"/>
  <c r="AO722" i="105"/>
  <c r="AN722" i="105"/>
  <c r="AM722" i="105"/>
  <c r="AL722" i="105"/>
  <c r="AK722" i="105"/>
  <c r="AJ722" i="105"/>
  <c r="AI722" i="105"/>
  <c r="AH722" i="105"/>
  <c r="AF722" i="105"/>
  <c r="AE722" i="105"/>
  <c r="AD722" i="105"/>
  <c r="AC722" i="105"/>
  <c r="AS721" i="105"/>
  <c r="AR721" i="105"/>
  <c r="AQ721" i="105"/>
  <c r="AP721" i="105"/>
  <c r="AO721" i="105"/>
  <c r="AN721" i="105"/>
  <c r="AM721" i="105"/>
  <c r="AL721" i="105"/>
  <c r="AK721" i="105"/>
  <c r="AJ721" i="105"/>
  <c r="AI721" i="105"/>
  <c r="AH721" i="105"/>
  <c r="AF721" i="105"/>
  <c r="AE721" i="105"/>
  <c r="AD721" i="105"/>
  <c r="AC721" i="105"/>
  <c r="AS720" i="105"/>
  <c r="AR720" i="105"/>
  <c r="AQ720" i="105"/>
  <c r="AP720" i="105"/>
  <c r="AO720" i="105"/>
  <c r="AN720" i="105"/>
  <c r="AM720" i="105"/>
  <c r="AL720" i="105"/>
  <c r="AK720" i="105"/>
  <c r="AJ720" i="105"/>
  <c r="AI720" i="105"/>
  <c r="AH720" i="105"/>
  <c r="AF720" i="105"/>
  <c r="AE720" i="105"/>
  <c r="AD720" i="105"/>
  <c r="AC720" i="105"/>
  <c r="AS719" i="105"/>
  <c r="AR719" i="105"/>
  <c r="AQ719" i="105"/>
  <c r="AP719" i="105"/>
  <c r="AO719" i="105"/>
  <c r="AN719" i="105"/>
  <c r="AM719" i="105"/>
  <c r="AL719" i="105"/>
  <c r="AK719" i="105"/>
  <c r="AJ719" i="105"/>
  <c r="AI719" i="105"/>
  <c r="AH719" i="105"/>
  <c r="AF719" i="105"/>
  <c r="AE719" i="105"/>
  <c r="AD719" i="105"/>
  <c r="AC719" i="105"/>
  <c r="AS718" i="105"/>
  <c r="AR718" i="105"/>
  <c r="AQ718" i="105"/>
  <c r="AP718" i="105"/>
  <c r="AO718" i="105"/>
  <c r="AN718" i="105"/>
  <c r="AM718" i="105"/>
  <c r="AL718" i="105"/>
  <c r="AK718" i="105"/>
  <c r="AJ718" i="105"/>
  <c r="AI718" i="105"/>
  <c r="AH718" i="105"/>
  <c r="AF718" i="105"/>
  <c r="AE718" i="105"/>
  <c r="AD718" i="105"/>
  <c r="AC718" i="105"/>
  <c r="AS717" i="105"/>
  <c r="AR717" i="105"/>
  <c r="AQ717" i="105"/>
  <c r="AP717" i="105"/>
  <c r="AO717" i="105"/>
  <c r="AN717" i="105"/>
  <c r="AM717" i="105"/>
  <c r="AL717" i="105"/>
  <c r="AK717" i="105"/>
  <c r="AJ717" i="105"/>
  <c r="AI717" i="105"/>
  <c r="AH717" i="105"/>
  <c r="AF717" i="105"/>
  <c r="AE717" i="105"/>
  <c r="AD717" i="105"/>
  <c r="AC717" i="105"/>
  <c r="AS716" i="105"/>
  <c r="AR716" i="105"/>
  <c r="AQ716" i="105"/>
  <c r="AP716" i="105"/>
  <c r="AO716" i="105"/>
  <c r="AN716" i="105"/>
  <c r="AM716" i="105"/>
  <c r="AL716" i="105"/>
  <c r="AK716" i="105"/>
  <c r="AJ716" i="105"/>
  <c r="AI716" i="105"/>
  <c r="AH716" i="105"/>
  <c r="AF716" i="105"/>
  <c r="AE716" i="105"/>
  <c r="AD716" i="105"/>
  <c r="AC716" i="105"/>
  <c r="AS715" i="105"/>
  <c r="AR715" i="105"/>
  <c r="AQ715" i="105"/>
  <c r="AP715" i="105"/>
  <c r="AO715" i="105"/>
  <c r="AN715" i="105"/>
  <c r="AM715" i="105"/>
  <c r="AL715" i="105"/>
  <c r="AK715" i="105"/>
  <c r="AJ715" i="105"/>
  <c r="AI715" i="105"/>
  <c r="AH715" i="105"/>
  <c r="AF715" i="105"/>
  <c r="AE715" i="105"/>
  <c r="AD715" i="105"/>
  <c r="AC715" i="105"/>
  <c r="AS714" i="105"/>
  <c r="AR714" i="105"/>
  <c r="AQ714" i="105"/>
  <c r="AP714" i="105"/>
  <c r="AO714" i="105"/>
  <c r="AN714" i="105"/>
  <c r="AM714" i="105"/>
  <c r="AL714" i="105"/>
  <c r="AK714" i="105"/>
  <c r="AJ714" i="105"/>
  <c r="AI714" i="105"/>
  <c r="AH714" i="105"/>
  <c r="AF714" i="105"/>
  <c r="AE714" i="105"/>
  <c r="AD714" i="105"/>
  <c r="AC714" i="105"/>
  <c r="AS713" i="105"/>
  <c r="AR713" i="105"/>
  <c r="AQ713" i="105"/>
  <c r="AP713" i="105"/>
  <c r="AO713" i="105"/>
  <c r="AN713" i="105"/>
  <c r="AM713" i="105"/>
  <c r="AL713" i="105"/>
  <c r="AK713" i="105"/>
  <c r="AJ713" i="105"/>
  <c r="AI713" i="105"/>
  <c r="AH713" i="105"/>
  <c r="AF713" i="105"/>
  <c r="AE713" i="105"/>
  <c r="AD713" i="105"/>
  <c r="AC713" i="105"/>
  <c r="AS712" i="105"/>
  <c r="AR712" i="105"/>
  <c r="AQ712" i="105"/>
  <c r="AP712" i="105"/>
  <c r="AO712" i="105"/>
  <c r="AN712" i="105"/>
  <c r="AM712" i="105"/>
  <c r="AL712" i="105"/>
  <c r="AK712" i="105"/>
  <c r="AJ712" i="105"/>
  <c r="AI712" i="105"/>
  <c r="AH712" i="105"/>
  <c r="AF712" i="105"/>
  <c r="AE712" i="105"/>
  <c r="AD712" i="105"/>
  <c r="AC712" i="105"/>
  <c r="AS711" i="105"/>
  <c r="AR711" i="105"/>
  <c r="AQ711" i="105"/>
  <c r="AP711" i="105"/>
  <c r="AO711" i="105"/>
  <c r="AN711" i="105"/>
  <c r="AM711" i="105"/>
  <c r="AL711" i="105"/>
  <c r="AK711" i="105"/>
  <c r="AJ711" i="105"/>
  <c r="AI711" i="105"/>
  <c r="AH711" i="105"/>
  <c r="AF711" i="105"/>
  <c r="AE711" i="105"/>
  <c r="AD711" i="105"/>
  <c r="AC711" i="105"/>
  <c r="AS710" i="105"/>
  <c r="AR710" i="105"/>
  <c r="AQ710" i="105"/>
  <c r="AP710" i="105"/>
  <c r="AO710" i="105"/>
  <c r="AN710" i="105"/>
  <c r="AM710" i="105"/>
  <c r="AL710" i="105"/>
  <c r="AK710" i="105"/>
  <c r="AJ710" i="105"/>
  <c r="AI710" i="105"/>
  <c r="AH710" i="105"/>
  <c r="AF710" i="105"/>
  <c r="AE710" i="105"/>
  <c r="AD710" i="105"/>
  <c r="AC710" i="105"/>
  <c r="AS709" i="105"/>
  <c r="AR709" i="105"/>
  <c r="AQ709" i="105"/>
  <c r="AP709" i="105"/>
  <c r="AO709" i="105"/>
  <c r="AN709" i="105"/>
  <c r="AM709" i="105"/>
  <c r="AL709" i="105"/>
  <c r="AK709" i="105"/>
  <c r="AJ709" i="105"/>
  <c r="AI709" i="105"/>
  <c r="AH709" i="105"/>
  <c r="AF709" i="105"/>
  <c r="AE709" i="105"/>
  <c r="AD709" i="105"/>
  <c r="AC709" i="105"/>
  <c r="AS708" i="105"/>
  <c r="AR708" i="105"/>
  <c r="AQ708" i="105"/>
  <c r="AP708" i="105"/>
  <c r="AO708" i="105"/>
  <c r="AN708" i="105"/>
  <c r="AM708" i="105"/>
  <c r="AL708" i="105"/>
  <c r="AK708" i="105"/>
  <c r="AJ708" i="105"/>
  <c r="AI708" i="105"/>
  <c r="AH708" i="105"/>
  <c r="AF708" i="105"/>
  <c r="AE708" i="105"/>
  <c r="AD708" i="105"/>
  <c r="AC708" i="105"/>
  <c r="AS707" i="105"/>
  <c r="AR707" i="105"/>
  <c r="AQ707" i="105"/>
  <c r="AP707" i="105"/>
  <c r="AO707" i="105"/>
  <c r="AN707" i="105"/>
  <c r="AM707" i="105"/>
  <c r="AL707" i="105"/>
  <c r="AK707" i="105"/>
  <c r="AJ707" i="105"/>
  <c r="AI707" i="105"/>
  <c r="AH707" i="105"/>
  <c r="AF707" i="105"/>
  <c r="AE707" i="105"/>
  <c r="AD707" i="105"/>
  <c r="AC707" i="105"/>
  <c r="AS706" i="105"/>
  <c r="AR706" i="105"/>
  <c r="AQ706" i="105"/>
  <c r="AP706" i="105"/>
  <c r="AO706" i="105"/>
  <c r="AN706" i="105"/>
  <c r="AM706" i="105"/>
  <c r="AL706" i="105"/>
  <c r="AK706" i="105"/>
  <c r="AJ706" i="105"/>
  <c r="AI706" i="105"/>
  <c r="AH706" i="105"/>
  <c r="AF706" i="105"/>
  <c r="AE706" i="105"/>
  <c r="AD706" i="105"/>
  <c r="AC706" i="105"/>
  <c r="AS705" i="105"/>
  <c r="AR705" i="105"/>
  <c r="AQ705" i="105"/>
  <c r="AP705" i="105"/>
  <c r="AO705" i="105"/>
  <c r="AN705" i="105"/>
  <c r="AM705" i="105"/>
  <c r="AL705" i="105"/>
  <c r="AK705" i="105"/>
  <c r="AJ705" i="105"/>
  <c r="AI705" i="105"/>
  <c r="AH705" i="105"/>
  <c r="AF705" i="105"/>
  <c r="AE705" i="105"/>
  <c r="AD705" i="105"/>
  <c r="AC705" i="105"/>
  <c r="AS704" i="105"/>
  <c r="AR704" i="105"/>
  <c r="AQ704" i="105"/>
  <c r="AP704" i="105"/>
  <c r="AO704" i="105"/>
  <c r="AN704" i="105"/>
  <c r="AM704" i="105"/>
  <c r="AL704" i="105"/>
  <c r="AK704" i="105"/>
  <c r="AJ704" i="105"/>
  <c r="AI704" i="105"/>
  <c r="AH704" i="105"/>
  <c r="AF704" i="105"/>
  <c r="AE704" i="105"/>
  <c r="AD704" i="105"/>
  <c r="AC704" i="105"/>
  <c r="AS703" i="105"/>
  <c r="AR703" i="105"/>
  <c r="AQ703" i="105"/>
  <c r="AP703" i="105"/>
  <c r="AO703" i="105"/>
  <c r="AN703" i="105"/>
  <c r="AM703" i="105"/>
  <c r="AL703" i="105"/>
  <c r="AK703" i="105"/>
  <c r="AJ703" i="105"/>
  <c r="AI703" i="105"/>
  <c r="AH703" i="105"/>
  <c r="AF703" i="105"/>
  <c r="AE703" i="105"/>
  <c r="AD703" i="105"/>
  <c r="AC703" i="105"/>
  <c r="AS702" i="105"/>
  <c r="AR702" i="105"/>
  <c r="AQ702" i="105"/>
  <c r="AP702" i="105"/>
  <c r="AO702" i="105"/>
  <c r="AN702" i="105"/>
  <c r="AM702" i="105"/>
  <c r="AL702" i="105"/>
  <c r="AK702" i="105"/>
  <c r="AJ702" i="105"/>
  <c r="AI702" i="105"/>
  <c r="AH702" i="105"/>
  <c r="AF702" i="105"/>
  <c r="AE702" i="105"/>
  <c r="AD702" i="105"/>
  <c r="AC702" i="105"/>
  <c r="AS701" i="105"/>
  <c r="AR701" i="105"/>
  <c r="AQ701" i="105"/>
  <c r="AP701" i="105"/>
  <c r="AO701" i="105"/>
  <c r="AN701" i="105"/>
  <c r="AM701" i="105"/>
  <c r="AL701" i="105"/>
  <c r="AK701" i="105"/>
  <c r="AJ701" i="105"/>
  <c r="AI701" i="105"/>
  <c r="AH701" i="105"/>
  <c r="AF701" i="105"/>
  <c r="AE701" i="105"/>
  <c r="AD701" i="105"/>
  <c r="AC701" i="105"/>
  <c r="AS700" i="105"/>
  <c r="AR700" i="105"/>
  <c r="AQ700" i="105"/>
  <c r="AP700" i="105"/>
  <c r="AO700" i="105"/>
  <c r="AN700" i="105"/>
  <c r="AM700" i="105"/>
  <c r="AL700" i="105"/>
  <c r="AK700" i="105"/>
  <c r="AJ700" i="105"/>
  <c r="AI700" i="105"/>
  <c r="AH700" i="105"/>
  <c r="AF700" i="105"/>
  <c r="AE700" i="105"/>
  <c r="AD700" i="105"/>
  <c r="AC700" i="105"/>
  <c r="AS699" i="105"/>
  <c r="AR699" i="105"/>
  <c r="AQ699" i="105"/>
  <c r="AP699" i="105"/>
  <c r="AO699" i="105"/>
  <c r="AN699" i="105"/>
  <c r="AM699" i="105"/>
  <c r="AL699" i="105"/>
  <c r="AK699" i="105"/>
  <c r="AJ699" i="105"/>
  <c r="AG699" i="105" s="1"/>
  <c r="AI699" i="105"/>
  <c r="AH699" i="105"/>
  <c r="AF699" i="105"/>
  <c r="AE699" i="105"/>
  <c r="AD699" i="105"/>
  <c r="AC699" i="105"/>
  <c r="AS698" i="105"/>
  <c r="AR698" i="105"/>
  <c r="AQ698" i="105"/>
  <c r="AP698" i="105"/>
  <c r="AO698" i="105"/>
  <c r="AN698" i="105"/>
  <c r="AM698" i="105"/>
  <c r="AL698" i="105"/>
  <c r="AK698" i="105"/>
  <c r="AJ698" i="105"/>
  <c r="AI698" i="105"/>
  <c r="AH698" i="105"/>
  <c r="AF698" i="105"/>
  <c r="AE698" i="105"/>
  <c r="AD698" i="105"/>
  <c r="AC698" i="105"/>
  <c r="AS697" i="105"/>
  <c r="AR697" i="105"/>
  <c r="AQ697" i="105"/>
  <c r="AP697" i="105"/>
  <c r="AO697" i="105"/>
  <c r="AN697" i="105"/>
  <c r="AM697" i="105"/>
  <c r="AL697" i="105"/>
  <c r="AK697" i="105"/>
  <c r="AJ697" i="105"/>
  <c r="AI697" i="105"/>
  <c r="AH697" i="105"/>
  <c r="AF697" i="105"/>
  <c r="AE697" i="105"/>
  <c r="AD697" i="105"/>
  <c r="AC697" i="105"/>
  <c r="AS696" i="105"/>
  <c r="AR696" i="105"/>
  <c r="AQ696" i="105"/>
  <c r="AP696" i="105"/>
  <c r="AO696" i="105"/>
  <c r="AN696" i="105"/>
  <c r="AM696" i="105"/>
  <c r="AL696" i="105"/>
  <c r="AK696" i="105"/>
  <c r="AJ696" i="105"/>
  <c r="AI696" i="105"/>
  <c r="AH696" i="105"/>
  <c r="AF696" i="105"/>
  <c r="AE696" i="105"/>
  <c r="AD696" i="105"/>
  <c r="AC696" i="105"/>
  <c r="AS695" i="105"/>
  <c r="AR695" i="105"/>
  <c r="AQ695" i="105"/>
  <c r="AP695" i="105"/>
  <c r="AO695" i="105"/>
  <c r="AN695" i="105"/>
  <c r="AM695" i="105"/>
  <c r="AL695" i="105"/>
  <c r="AK695" i="105"/>
  <c r="AJ695" i="105"/>
  <c r="AI695" i="105"/>
  <c r="AH695" i="105"/>
  <c r="AF695" i="105"/>
  <c r="AE695" i="105"/>
  <c r="AD695" i="105"/>
  <c r="AC695" i="105"/>
  <c r="AS694" i="105"/>
  <c r="AR694" i="105"/>
  <c r="AQ694" i="105"/>
  <c r="AP694" i="105"/>
  <c r="AO694" i="105"/>
  <c r="AN694" i="105"/>
  <c r="AM694" i="105"/>
  <c r="AL694" i="105"/>
  <c r="AK694" i="105"/>
  <c r="AJ694" i="105"/>
  <c r="AI694" i="105"/>
  <c r="AH694" i="105"/>
  <c r="AF694" i="105"/>
  <c r="AE694" i="105"/>
  <c r="AD694" i="105"/>
  <c r="AC694" i="105"/>
  <c r="AS693" i="105"/>
  <c r="AR693" i="105"/>
  <c r="AQ693" i="105"/>
  <c r="AP693" i="105"/>
  <c r="AO693" i="105"/>
  <c r="AN693" i="105"/>
  <c r="AM693" i="105"/>
  <c r="AL693" i="105"/>
  <c r="AK693" i="105"/>
  <c r="AJ693" i="105"/>
  <c r="AI693" i="105"/>
  <c r="AH693" i="105"/>
  <c r="AF693" i="105"/>
  <c r="AE693" i="105"/>
  <c r="AD693" i="105"/>
  <c r="AC693" i="105"/>
  <c r="AS692" i="105"/>
  <c r="AR692" i="105"/>
  <c r="AQ692" i="105"/>
  <c r="AP692" i="105"/>
  <c r="AO692" i="105"/>
  <c r="AN692" i="105"/>
  <c r="AM692" i="105"/>
  <c r="AL692" i="105"/>
  <c r="AK692" i="105"/>
  <c r="AJ692" i="105"/>
  <c r="AI692" i="105"/>
  <c r="AH692" i="105"/>
  <c r="AF692" i="105"/>
  <c r="AE692" i="105"/>
  <c r="AD692" i="105"/>
  <c r="AC692" i="105"/>
  <c r="AS691" i="105"/>
  <c r="AR691" i="105"/>
  <c r="AQ691" i="105"/>
  <c r="AP691" i="105"/>
  <c r="AO691" i="105"/>
  <c r="AN691" i="105"/>
  <c r="AM691" i="105"/>
  <c r="AL691" i="105"/>
  <c r="AK691" i="105"/>
  <c r="AJ691" i="105"/>
  <c r="AI691" i="105"/>
  <c r="AH691" i="105"/>
  <c r="AF691" i="105"/>
  <c r="AE691" i="105"/>
  <c r="AD691" i="105"/>
  <c r="AC691" i="105"/>
  <c r="AS690" i="105"/>
  <c r="AR690" i="105"/>
  <c r="AQ690" i="105"/>
  <c r="AP690" i="105"/>
  <c r="AO690" i="105"/>
  <c r="AN690" i="105"/>
  <c r="AM690" i="105"/>
  <c r="AL690" i="105"/>
  <c r="AK690" i="105"/>
  <c r="AJ690" i="105"/>
  <c r="AI690" i="105"/>
  <c r="AH690" i="105"/>
  <c r="AF690" i="105"/>
  <c r="AE690" i="105"/>
  <c r="AD690" i="105"/>
  <c r="AC690" i="105"/>
  <c r="AS689" i="105"/>
  <c r="AR689" i="105"/>
  <c r="AQ689" i="105"/>
  <c r="AP689" i="105"/>
  <c r="AO689" i="105"/>
  <c r="AN689" i="105"/>
  <c r="AM689" i="105"/>
  <c r="AL689" i="105"/>
  <c r="AK689" i="105"/>
  <c r="AJ689" i="105"/>
  <c r="AI689" i="105"/>
  <c r="AH689" i="105"/>
  <c r="AF689" i="105"/>
  <c r="AE689" i="105"/>
  <c r="AD689" i="105"/>
  <c r="AC689" i="105"/>
  <c r="AS688" i="105"/>
  <c r="AR688" i="105"/>
  <c r="AQ688" i="105"/>
  <c r="AP688" i="105"/>
  <c r="AO688" i="105"/>
  <c r="AN688" i="105"/>
  <c r="AM688" i="105"/>
  <c r="AL688" i="105"/>
  <c r="AK688" i="105"/>
  <c r="AJ688" i="105"/>
  <c r="AI688" i="105"/>
  <c r="AH688" i="105"/>
  <c r="AF688" i="105"/>
  <c r="AE688" i="105"/>
  <c r="AD688" i="105"/>
  <c r="AC688" i="105"/>
  <c r="AS687" i="105"/>
  <c r="AR687" i="105"/>
  <c r="AQ687" i="105"/>
  <c r="AP687" i="105"/>
  <c r="AO687" i="105"/>
  <c r="AN687" i="105"/>
  <c r="AM687" i="105"/>
  <c r="AL687" i="105"/>
  <c r="AK687" i="105"/>
  <c r="AJ687" i="105"/>
  <c r="AI687" i="105"/>
  <c r="AH687" i="105"/>
  <c r="AF687" i="105"/>
  <c r="AE687" i="105"/>
  <c r="AD687" i="105"/>
  <c r="AC687" i="105"/>
  <c r="AS686" i="105"/>
  <c r="AR686" i="105"/>
  <c r="AQ686" i="105"/>
  <c r="AP686" i="105"/>
  <c r="AO686" i="105"/>
  <c r="AN686" i="105"/>
  <c r="AM686" i="105"/>
  <c r="AL686" i="105"/>
  <c r="AK686" i="105"/>
  <c r="AJ686" i="105"/>
  <c r="AI686" i="105"/>
  <c r="AH686" i="105"/>
  <c r="AF686" i="105"/>
  <c r="AE686" i="105"/>
  <c r="AD686" i="105"/>
  <c r="AC686" i="105"/>
  <c r="AS685" i="105"/>
  <c r="AR685" i="105"/>
  <c r="AQ685" i="105"/>
  <c r="AP685" i="105"/>
  <c r="AO685" i="105"/>
  <c r="AN685" i="105"/>
  <c r="AM685" i="105"/>
  <c r="AL685" i="105"/>
  <c r="AK685" i="105"/>
  <c r="AJ685" i="105"/>
  <c r="AI685" i="105"/>
  <c r="AH685" i="105"/>
  <c r="AF685" i="105"/>
  <c r="AE685" i="105"/>
  <c r="AD685" i="105"/>
  <c r="AC685" i="105"/>
  <c r="AS684" i="105"/>
  <c r="AR684" i="105"/>
  <c r="AQ684" i="105"/>
  <c r="AP684" i="105"/>
  <c r="AO684" i="105"/>
  <c r="AN684" i="105"/>
  <c r="AM684" i="105"/>
  <c r="AL684" i="105"/>
  <c r="AK684" i="105"/>
  <c r="AJ684" i="105"/>
  <c r="AI684" i="105"/>
  <c r="AH684" i="105"/>
  <c r="AF684" i="105"/>
  <c r="AE684" i="105"/>
  <c r="AD684" i="105"/>
  <c r="AC684" i="105"/>
  <c r="AS683" i="105"/>
  <c r="AR683" i="105"/>
  <c r="AQ683" i="105"/>
  <c r="AP683" i="105"/>
  <c r="AO683" i="105"/>
  <c r="AN683" i="105"/>
  <c r="AM683" i="105"/>
  <c r="AL683" i="105"/>
  <c r="AK683" i="105"/>
  <c r="AJ683" i="105"/>
  <c r="AI683" i="105"/>
  <c r="AH683" i="105"/>
  <c r="AF683" i="105"/>
  <c r="AE683" i="105"/>
  <c r="AD683" i="105"/>
  <c r="AC683" i="105"/>
  <c r="AS682" i="105"/>
  <c r="AR682" i="105"/>
  <c r="AQ682" i="105"/>
  <c r="AP682" i="105"/>
  <c r="AO682" i="105"/>
  <c r="AN682" i="105"/>
  <c r="AM682" i="105"/>
  <c r="AL682" i="105"/>
  <c r="AK682" i="105"/>
  <c r="AJ682" i="105"/>
  <c r="AI682" i="105"/>
  <c r="AH682" i="105"/>
  <c r="AF682" i="105"/>
  <c r="AE682" i="105"/>
  <c r="AD682" i="105"/>
  <c r="AC682" i="105"/>
  <c r="AS681" i="105"/>
  <c r="AR681" i="105"/>
  <c r="AQ681" i="105"/>
  <c r="AP681" i="105"/>
  <c r="AO681" i="105"/>
  <c r="AN681" i="105"/>
  <c r="AM681" i="105"/>
  <c r="AL681" i="105"/>
  <c r="AK681" i="105"/>
  <c r="AJ681" i="105"/>
  <c r="AI681" i="105"/>
  <c r="AH681" i="105"/>
  <c r="AF681" i="105"/>
  <c r="AE681" i="105"/>
  <c r="AD681" i="105"/>
  <c r="AC681" i="105"/>
  <c r="AS680" i="105"/>
  <c r="AR680" i="105"/>
  <c r="AQ680" i="105"/>
  <c r="AP680" i="105"/>
  <c r="AO680" i="105"/>
  <c r="AN680" i="105"/>
  <c r="AM680" i="105"/>
  <c r="AL680" i="105"/>
  <c r="AK680" i="105"/>
  <c r="AJ680" i="105"/>
  <c r="AI680" i="105"/>
  <c r="AH680" i="105"/>
  <c r="AF680" i="105"/>
  <c r="AE680" i="105"/>
  <c r="AD680" i="105"/>
  <c r="AC680" i="105"/>
  <c r="AS679" i="105"/>
  <c r="AR679" i="105"/>
  <c r="AQ679" i="105"/>
  <c r="AP679" i="105"/>
  <c r="AO679" i="105"/>
  <c r="AN679" i="105"/>
  <c r="AM679" i="105"/>
  <c r="AL679" i="105"/>
  <c r="AK679" i="105"/>
  <c r="AJ679" i="105"/>
  <c r="AI679" i="105"/>
  <c r="AH679" i="105"/>
  <c r="AF679" i="105"/>
  <c r="AE679" i="105"/>
  <c r="AD679" i="105"/>
  <c r="AC679" i="105"/>
  <c r="AS678" i="105"/>
  <c r="AR678" i="105"/>
  <c r="AQ678" i="105"/>
  <c r="AP678" i="105"/>
  <c r="AO678" i="105"/>
  <c r="AN678" i="105"/>
  <c r="AM678" i="105"/>
  <c r="AL678" i="105"/>
  <c r="AK678" i="105"/>
  <c r="AJ678" i="105"/>
  <c r="AI678" i="105"/>
  <c r="AH678" i="105"/>
  <c r="AF678" i="105"/>
  <c r="AE678" i="105"/>
  <c r="AD678" i="105"/>
  <c r="AC678" i="105"/>
  <c r="AS677" i="105"/>
  <c r="AR677" i="105"/>
  <c r="AQ677" i="105"/>
  <c r="AP677" i="105"/>
  <c r="AO677" i="105"/>
  <c r="AN677" i="105"/>
  <c r="AM677" i="105"/>
  <c r="AL677" i="105"/>
  <c r="AK677" i="105"/>
  <c r="AJ677" i="105"/>
  <c r="AG677" i="105" s="1"/>
  <c r="AI677" i="105"/>
  <c r="AH677" i="105"/>
  <c r="AF677" i="105"/>
  <c r="AE677" i="105"/>
  <c r="AD677" i="105"/>
  <c r="AC677" i="105"/>
  <c r="AS676" i="105"/>
  <c r="AR676" i="105"/>
  <c r="AQ676" i="105"/>
  <c r="AP676" i="105"/>
  <c r="AO676" i="105"/>
  <c r="AN676" i="105"/>
  <c r="AM676" i="105"/>
  <c r="AL676" i="105"/>
  <c r="AK676" i="105"/>
  <c r="AJ676" i="105"/>
  <c r="AI676" i="105"/>
  <c r="AH676" i="105"/>
  <c r="AF676" i="105"/>
  <c r="AE676" i="105"/>
  <c r="AD676" i="105"/>
  <c r="AC676" i="105"/>
  <c r="AS675" i="105"/>
  <c r="AR675" i="105"/>
  <c r="AQ675" i="105"/>
  <c r="AP675" i="105"/>
  <c r="AO675" i="105"/>
  <c r="AN675" i="105"/>
  <c r="AM675" i="105"/>
  <c r="AL675" i="105"/>
  <c r="AK675" i="105"/>
  <c r="AJ675" i="105"/>
  <c r="AI675" i="105"/>
  <c r="AH675" i="105"/>
  <c r="AF675" i="105"/>
  <c r="AE675" i="105"/>
  <c r="AD675" i="105"/>
  <c r="AC675" i="105"/>
  <c r="AS674" i="105"/>
  <c r="AR674" i="105"/>
  <c r="AQ674" i="105"/>
  <c r="AP674" i="105"/>
  <c r="AO674" i="105"/>
  <c r="AN674" i="105"/>
  <c r="AM674" i="105"/>
  <c r="AL674" i="105"/>
  <c r="AK674" i="105"/>
  <c r="AJ674" i="105"/>
  <c r="AI674" i="105"/>
  <c r="AH674" i="105"/>
  <c r="AF674" i="105"/>
  <c r="AE674" i="105"/>
  <c r="AD674" i="105"/>
  <c r="AC674" i="105"/>
  <c r="AS673" i="105"/>
  <c r="AR673" i="105"/>
  <c r="AQ673" i="105"/>
  <c r="AP673" i="105"/>
  <c r="AO673" i="105"/>
  <c r="AN673" i="105"/>
  <c r="AM673" i="105"/>
  <c r="AL673" i="105"/>
  <c r="AK673" i="105"/>
  <c r="AJ673" i="105"/>
  <c r="AI673" i="105"/>
  <c r="AH673" i="105"/>
  <c r="AF673" i="105"/>
  <c r="AE673" i="105"/>
  <c r="AD673" i="105"/>
  <c r="AC673" i="105"/>
  <c r="AS672" i="105"/>
  <c r="AR672" i="105"/>
  <c r="AQ672" i="105"/>
  <c r="AP672" i="105"/>
  <c r="AO672" i="105"/>
  <c r="AN672" i="105"/>
  <c r="AM672" i="105"/>
  <c r="AL672" i="105"/>
  <c r="AK672" i="105"/>
  <c r="AJ672" i="105"/>
  <c r="AI672" i="105"/>
  <c r="AH672" i="105"/>
  <c r="AF672" i="105"/>
  <c r="AE672" i="105"/>
  <c r="AD672" i="105"/>
  <c r="AC672" i="105"/>
  <c r="AS671" i="105"/>
  <c r="AR671" i="105"/>
  <c r="AQ671" i="105"/>
  <c r="AP671" i="105"/>
  <c r="AO671" i="105"/>
  <c r="AN671" i="105"/>
  <c r="AM671" i="105"/>
  <c r="AL671" i="105"/>
  <c r="AK671" i="105"/>
  <c r="AJ671" i="105"/>
  <c r="AI671" i="105"/>
  <c r="AH671" i="105"/>
  <c r="AF671" i="105"/>
  <c r="AE671" i="105"/>
  <c r="AD671" i="105"/>
  <c r="AC671" i="105"/>
  <c r="AS670" i="105"/>
  <c r="AR670" i="105"/>
  <c r="AQ670" i="105"/>
  <c r="AP670" i="105"/>
  <c r="AO670" i="105"/>
  <c r="AN670" i="105"/>
  <c r="AM670" i="105"/>
  <c r="AL670" i="105"/>
  <c r="AK670" i="105"/>
  <c r="AJ670" i="105"/>
  <c r="AI670" i="105"/>
  <c r="AH670" i="105"/>
  <c r="AF670" i="105"/>
  <c r="AE670" i="105"/>
  <c r="AD670" i="105"/>
  <c r="AC670" i="105"/>
  <c r="AS669" i="105"/>
  <c r="AR669" i="105"/>
  <c r="AQ669" i="105"/>
  <c r="AP669" i="105"/>
  <c r="AO669" i="105"/>
  <c r="AN669" i="105"/>
  <c r="AM669" i="105"/>
  <c r="AL669" i="105"/>
  <c r="AK669" i="105"/>
  <c r="AJ669" i="105"/>
  <c r="AI669" i="105"/>
  <c r="AH669" i="105"/>
  <c r="AF669" i="105"/>
  <c r="AE669" i="105"/>
  <c r="AD669" i="105"/>
  <c r="AC669" i="105"/>
  <c r="AS668" i="105"/>
  <c r="AR668" i="105"/>
  <c r="AQ668" i="105"/>
  <c r="AP668" i="105"/>
  <c r="AO668" i="105"/>
  <c r="AN668" i="105"/>
  <c r="AM668" i="105"/>
  <c r="AL668" i="105"/>
  <c r="AK668" i="105"/>
  <c r="AJ668" i="105"/>
  <c r="AI668" i="105"/>
  <c r="AH668" i="105"/>
  <c r="AF668" i="105"/>
  <c r="AE668" i="105"/>
  <c r="AD668" i="105"/>
  <c r="AC668" i="105"/>
  <c r="AS667" i="105"/>
  <c r="AR667" i="105"/>
  <c r="AQ667" i="105"/>
  <c r="AP667" i="105"/>
  <c r="AO667" i="105"/>
  <c r="AN667" i="105"/>
  <c r="AM667" i="105"/>
  <c r="AL667" i="105"/>
  <c r="AK667" i="105"/>
  <c r="AJ667" i="105"/>
  <c r="AI667" i="105"/>
  <c r="AH667" i="105"/>
  <c r="AF667" i="105"/>
  <c r="AE667" i="105"/>
  <c r="AD667" i="105"/>
  <c r="AC667" i="105"/>
  <c r="AS666" i="105"/>
  <c r="AR666" i="105"/>
  <c r="AQ666" i="105"/>
  <c r="AP666" i="105"/>
  <c r="AO666" i="105"/>
  <c r="AN666" i="105"/>
  <c r="AM666" i="105"/>
  <c r="AL666" i="105"/>
  <c r="AK666" i="105"/>
  <c r="AJ666" i="105"/>
  <c r="AI666" i="105"/>
  <c r="AH666" i="105"/>
  <c r="AF666" i="105"/>
  <c r="AE666" i="105"/>
  <c r="AD666" i="105"/>
  <c r="AC666" i="105"/>
  <c r="AS665" i="105"/>
  <c r="AR665" i="105"/>
  <c r="AQ665" i="105"/>
  <c r="AP665" i="105"/>
  <c r="AO665" i="105"/>
  <c r="AN665" i="105"/>
  <c r="AM665" i="105"/>
  <c r="AL665" i="105"/>
  <c r="AK665" i="105"/>
  <c r="AJ665" i="105"/>
  <c r="AI665" i="105"/>
  <c r="AH665" i="105"/>
  <c r="AF665" i="105"/>
  <c r="AE665" i="105"/>
  <c r="AD665" i="105"/>
  <c r="AC665" i="105"/>
  <c r="AS664" i="105"/>
  <c r="AR664" i="105"/>
  <c r="AQ664" i="105"/>
  <c r="AP664" i="105"/>
  <c r="AO664" i="105"/>
  <c r="AN664" i="105"/>
  <c r="AM664" i="105"/>
  <c r="AL664" i="105"/>
  <c r="AK664" i="105"/>
  <c r="AJ664" i="105"/>
  <c r="AI664" i="105"/>
  <c r="AH664" i="105"/>
  <c r="AF664" i="105"/>
  <c r="AE664" i="105"/>
  <c r="AD664" i="105"/>
  <c r="AC664" i="105"/>
  <c r="AS663" i="105"/>
  <c r="AR663" i="105"/>
  <c r="AQ663" i="105"/>
  <c r="AP663" i="105"/>
  <c r="AO663" i="105"/>
  <c r="AN663" i="105"/>
  <c r="AM663" i="105"/>
  <c r="AL663" i="105"/>
  <c r="AK663" i="105"/>
  <c r="AJ663" i="105"/>
  <c r="AI663" i="105"/>
  <c r="AH663" i="105"/>
  <c r="AF663" i="105"/>
  <c r="AE663" i="105"/>
  <c r="AD663" i="105"/>
  <c r="AC663" i="105"/>
  <c r="AS662" i="105"/>
  <c r="AR662" i="105"/>
  <c r="AQ662" i="105"/>
  <c r="AP662" i="105"/>
  <c r="AO662" i="105"/>
  <c r="AN662" i="105"/>
  <c r="AM662" i="105"/>
  <c r="AL662" i="105"/>
  <c r="AK662" i="105"/>
  <c r="AJ662" i="105"/>
  <c r="AI662" i="105"/>
  <c r="AH662" i="105"/>
  <c r="AF662" i="105"/>
  <c r="AE662" i="105"/>
  <c r="AD662" i="105"/>
  <c r="AC662" i="105"/>
  <c r="AS661" i="105"/>
  <c r="AR661" i="105"/>
  <c r="AQ661" i="105"/>
  <c r="AP661" i="105"/>
  <c r="AO661" i="105"/>
  <c r="AN661" i="105"/>
  <c r="AM661" i="105"/>
  <c r="AL661" i="105"/>
  <c r="AK661" i="105"/>
  <c r="AJ661" i="105"/>
  <c r="AI661" i="105"/>
  <c r="AH661" i="105"/>
  <c r="AF661" i="105"/>
  <c r="AE661" i="105"/>
  <c r="AD661" i="105"/>
  <c r="AC661" i="105"/>
  <c r="AS660" i="105"/>
  <c r="AR660" i="105"/>
  <c r="AQ660" i="105"/>
  <c r="AP660" i="105"/>
  <c r="AO660" i="105"/>
  <c r="AN660" i="105"/>
  <c r="AM660" i="105"/>
  <c r="AL660" i="105"/>
  <c r="AK660" i="105"/>
  <c r="AJ660" i="105"/>
  <c r="AI660" i="105"/>
  <c r="AH660" i="105"/>
  <c r="AF660" i="105"/>
  <c r="AE660" i="105"/>
  <c r="AD660" i="105"/>
  <c r="AC660" i="105"/>
  <c r="AS659" i="105"/>
  <c r="AR659" i="105"/>
  <c r="AQ659" i="105"/>
  <c r="AP659" i="105"/>
  <c r="AO659" i="105"/>
  <c r="AN659" i="105"/>
  <c r="AM659" i="105"/>
  <c r="AL659" i="105"/>
  <c r="AK659" i="105"/>
  <c r="AJ659" i="105"/>
  <c r="AI659" i="105"/>
  <c r="AH659" i="105"/>
  <c r="AF659" i="105"/>
  <c r="AE659" i="105"/>
  <c r="AD659" i="105"/>
  <c r="AC659" i="105"/>
  <c r="AS658" i="105"/>
  <c r="AR658" i="105"/>
  <c r="AQ658" i="105"/>
  <c r="AP658" i="105"/>
  <c r="AO658" i="105"/>
  <c r="AN658" i="105"/>
  <c r="AM658" i="105"/>
  <c r="AL658" i="105"/>
  <c r="AK658" i="105"/>
  <c r="AJ658" i="105"/>
  <c r="AI658" i="105"/>
  <c r="AH658" i="105"/>
  <c r="AF658" i="105"/>
  <c r="AE658" i="105"/>
  <c r="AD658" i="105"/>
  <c r="AC658" i="105"/>
  <c r="AS657" i="105"/>
  <c r="AR657" i="105"/>
  <c r="AQ657" i="105"/>
  <c r="AP657" i="105"/>
  <c r="AO657" i="105"/>
  <c r="AN657" i="105"/>
  <c r="AM657" i="105"/>
  <c r="AL657" i="105"/>
  <c r="AK657" i="105"/>
  <c r="AJ657" i="105"/>
  <c r="AI657" i="105"/>
  <c r="AH657" i="105"/>
  <c r="AF657" i="105"/>
  <c r="AE657" i="105"/>
  <c r="AD657" i="105"/>
  <c r="AC657" i="105"/>
  <c r="AS656" i="105"/>
  <c r="AR656" i="105"/>
  <c r="AQ656" i="105"/>
  <c r="AP656" i="105"/>
  <c r="AO656" i="105"/>
  <c r="AN656" i="105"/>
  <c r="AM656" i="105"/>
  <c r="AL656" i="105"/>
  <c r="AK656" i="105"/>
  <c r="AJ656" i="105"/>
  <c r="AI656" i="105"/>
  <c r="AH656" i="105"/>
  <c r="AF656" i="105"/>
  <c r="AE656" i="105"/>
  <c r="AD656" i="105"/>
  <c r="AC656" i="105"/>
  <c r="AS655" i="105"/>
  <c r="AR655" i="105"/>
  <c r="AQ655" i="105"/>
  <c r="AP655" i="105"/>
  <c r="AO655" i="105"/>
  <c r="AN655" i="105"/>
  <c r="AM655" i="105"/>
  <c r="AL655" i="105"/>
  <c r="AK655" i="105"/>
  <c r="AJ655" i="105"/>
  <c r="AI655" i="105"/>
  <c r="AH655" i="105"/>
  <c r="AF655" i="105"/>
  <c r="AE655" i="105"/>
  <c r="AD655" i="105"/>
  <c r="AC655" i="105"/>
  <c r="AS654" i="105"/>
  <c r="AR654" i="105"/>
  <c r="AQ654" i="105"/>
  <c r="AP654" i="105"/>
  <c r="AO654" i="105"/>
  <c r="AN654" i="105"/>
  <c r="AM654" i="105"/>
  <c r="AL654" i="105"/>
  <c r="AK654" i="105"/>
  <c r="AJ654" i="105"/>
  <c r="AI654" i="105"/>
  <c r="AH654" i="105"/>
  <c r="AF654" i="105"/>
  <c r="AE654" i="105"/>
  <c r="AD654" i="105"/>
  <c r="AC654" i="105"/>
  <c r="AS653" i="105"/>
  <c r="AR653" i="105"/>
  <c r="AQ653" i="105"/>
  <c r="AP653" i="105"/>
  <c r="AO653" i="105"/>
  <c r="AN653" i="105"/>
  <c r="AM653" i="105"/>
  <c r="AL653" i="105"/>
  <c r="AK653" i="105"/>
  <c r="AJ653" i="105"/>
  <c r="AI653" i="105"/>
  <c r="AH653" i="105"/>
  <c r="AF653" i="105"/>
  <c r="AE653" i="105"/>
  <c r="AD653" i="105"/>
  <c r="AC653" i="105"/>
  <c r="AS652" i="105"/>
  <c r="AR652" i="105"/>
  <c r="AQ652" i="105"/>
  <c r="AP652" i="105"/>
  <c r="AO652" i="105"/>
  <c r="AN652" i="105"/>
  <c r="AM652" i="105"/>
  <c r="AL652" i="105"/>
  <c r="AK652" i="105"/>
  <c r="AJ652" i="105"/>
  <c r="AI652" i="105"/>
  <c r="AH652" i="105"/>
  <c r="AF652" i="105"/>
  <c r="AE652" i="105"/>
  <c r="AD652" i="105"/>
  <c r="AC652" i="105"/>
  <c r="AS651" i="105"/>
  <c r="AR651" i="105"/>
  <c r="AQ651" i="105"/>
  <c r="AP651" i="105"/>
  <c r="AO651" i="105"/>
  <c r="AN651" i="105"/>
  <c r="AM651" i="105"/>
  <c r="AL651" i="105"/>
  <c r="AK651" i="105"/>
  <c r="AJ651" i="105"/>
  <c r="AG651" i="105" s="1"/>
  <c r="AI651" i="105"/>
  <c r="AH651" i="105"/>
  <c r="AF651" i="105"/>
  <c r="AE651" i="105"/>
  <c r="AD651" i="105"/>
  <c r="AC651" i="105"/>
  <c r="AS650" i="105"/>
  <c r="AR650" i="105"/>
  <c r="AQ650" i="105"/>
  <c r="AP650" i="105"/>
  <c r="AO650" i="105"/>
  <c r="AN650" i="105"/>
  <c r="AM650" i="105"/>
  <c r="AL650" i="105"/>
  <c r="AK650" i="105"/>
  <c r="AJ650" i="105"/>
  <c r="AI650" i="105"/>
  <c r="AH650" i="105"/>
  <c r="AF650" i="105"/>
  <c r="AE650" i="105"/>
  <c r="AD650" i="105"/>
  <c r="AC650" i="105"/>
  <c r="AS649" i="105"/>
  <c r="AR649" i="105"/>
  <c r="AQ649" i="105"/>
  <c r="AP649" i="105"/>
  <c r="AO649" i="105"/>
  <c r="AN649" i="105"/>
  <c r="AM649" i="105"/>
  <c r="AL649" i="105"/>
  <c r="AK649" i="105"/>
  <c r="AJ649" i="105"/>
  <c r="AI649" i="105"/>
  <c r="AH649" i="105"/>
  <c r="AF649" i="105"/>
  <c r="AE649" i="105"/>
  <c r="AD649" i="105"/>
  <c r="AC649" i="105"/>
  <c r="AS648" i="105"/>
  <c r="AR648" i="105"/>
  <c r="AQ648" i="105"/>
  <c r="AP648" i="105"/>
  <c r="AO648" i="105"/>
  <c r="AN648" i="105"/>
  <c r="AM648" i="105"/>
  <c r="AL648" i="105"/>
  <c r="AK648" i="105"/>
  <c r="AJ648" i="105"/>
  <c r="AI648" i="105"/>
  <c r="AH648" i="105"/>
  <c r="AF648" i="105"/>
  <c r="AE648" i="105"/>
  <c r="AD648" i="105"/>
  <c r="AC648" i="105"/>
  <c r="AS647" i="105"/>
  <c r="AR647" i="105"/>
  <c r="AQ647" i="105"/>
  <c r="AP647" i="105"/>
  <c r="AO647" i="105"/>
  <c r="AN647" i="105"/>
  <c r="AM647" i="105"/>
  <c r="AL647" i="105"/>
  <c r="AK647" i="105"/>
  <c r="AJ647" i="105"/>
  <c r="AI647" i="105"/>
  <c r="AH647" i="105"/>
  <c r="AF647" i="105"/>
  <c r="AE647" i="105"/>
  <c r="AD647" i="105"/>
  <c r="AC647" i="105"/>
  <c r="AS646" i="105"/>
  <c r="AR646" i="105"/>
  <c r="AQ646" i="105"/>
  <c r="AP646" i="105"/>
  <c r="AO646" i="105"/>
  <c r="AN646" i="105"/>
  <c r="AM646" i="105"/>
  <c r="AL646" i="105"/>
  <c r="AK646" i="105"/>
  <c r="AJ646" i="105"/>
  <c r="AI646" i="105"/>
  <c r="AH646" i="105"/>
  <c r="AF646" i="105"/>
  <c r="AE646" i="105"/>
  <c r="AD646" i="105"/>
  <c r="AC646" i="105"/>
  <c r="AS645" i="105"/>
  <c r="AR645" i="105"/>
  <c r="AQ645" i="105"/>
  <c r="AP645" i="105"/>
  <c r="AO645" i="105"/>
  <c r="AN645" i="105"/>
  <c r="AM645" i="105"/>
  <c r="AL645" i="105"/>
  <c r="AK645" i="105"/>
  <c r="AJ645" i="105"/>
  <c r="AI645" i="105"/>
  <c r="AH645" i="105"/>
  <c r="AF645" i="105"/>
  <c r="AE645" i="105"/>
  <c r="AD645" i="105"/>
  <c r="AC645" i="105"/>
  <c r="AS644" i="105"/>
  <c r="AR644" i="105"/>
  <c r="AQ644" i="105"/>
  <c r="AP644" i="105"/>
  <c r="AO644" i="105"/>
  <c r="AN644" i="105"/>
  <c r="AM644" i="105"/>
  <c r="AL644" i="105"/>
  <c r="AK644" i="105"/>
  <c r="AJ644" i="105"/>
  <c r="AI644" i="105"/>
  <c r="AH644" i="105"/>
  <c r="AF644" i="105"/>
  <c r="AE644" i="105"/>
  <c r="AD644" i="105"/>
  <c r="AC644" i="105"/>
  <c r="AS643" i="105"/>
  <c r="AR643" i="105"/>
  <c r="AQ643" i="105"/>
  <c r="AP643" i="105"/>
  <c r="AO643" i="105"/>
  <c r="AN643" i="105"/>
  <c r="AM643" i="105"/>
  <c r="AL643" i="105"/>
  <c r="AK643" i="105"/>
  <c r="AJ643" i="105"/>
  <c r="AI643" i="105"/>
  <c r="AH643" i="105"/>
  <c r="AF643" i="105"/>
  <c r="AE643" i="105"/>
  <c r="AD643" i="105"/>
  <c r="AC643" i="105"/>
  <c r="AS642" i="105"/>
  <c r="AR642" i="105"/>
  <c r="AQ642" i="105"/>
  <c r="AP642" i="105"/>
  <c r="AO642" i="105"/>
  <c r="AN642" i="105"/>
  <c r="AM642" i="105"/>
  <c r="AL642" i="105"/>
  <c r="AK642" i="105"/>
  <c r="AJ642" i="105"/>
  <c r="AI642" i="105"/>
  <c r="AH642" i="105"/>
  <c r="AF642" i="105"/>
  <c r="AE642" i="105"/>
  <c r="AD642" i="105"/>
  <c r="AC642" i="105"/>
  <c r="AS641" i="105"/>
  <c r="AR641" i="105"/>
  <c r="AQ641" i="105"/>
  <c r="AP641" i="105"/>
  <c r="AO641" i="105"/>
  <c r="AN641" i="105"/>
  <c r="AM641" i="105"/>
  <c r="AL641" i="105"/>
  <c r="AK641" i="105"/>
  <c r="AJ641" i="105"/>
  <c r="AI641" i="105"/>
  <c r="AH641" i="105"/>
  <c r="AF641" i="105"/>
  <c r="AE641" i="105"/>
  <c r="AD641" i="105"/>
  <c r="AC641" i="105"/>
  <c r="AS640" i="105"/>
  <c r="AR640" i="105"/>
  <c r="AQ640" i="105"/>
  <c r="AP640" i="105"/>
  <c r="AO640" i="105"/>
  <c r="AN640" i="105"/>
  <c r="AM640" i="105"/>
  <c r="AL640" i="105"/>
  <c r="AK640" i="105"/>
  <c r="AJ640" i="105"/>
  <c r="AI640" i="105"/>
  <c r="AH640" i="105"/>
  <c r="AF640" i="105"/>
  <c r="AE640" i="105"/>
  <c r="AD640" i="105"/>
  <c r="AC640" i="105"/>
  <c r="AS639" i="105"/>
  <c r="AR639" i="105"/>
  <c r="AQ639" i="105"/>
  <c r="AP639" i="105"/>
  <c r="AO639" i="105"/>
  <c r="AN639" i="105"/>
  <c r="AM639" i="105"/>
  <c r="AL639" i="105"/>
  <c r="AK639" i="105"/>
  <c r="AJ639" i="105"/>
  <c r="AI639" i="105"/>
  <c r="AH639" i="105"/>
  <c r="AF639" i="105"/>
  <c r="AE639" i="105"/>
  <c r="AD639" i="105"/>
  <c r="AC639" i="105"/>
  <c r="AS638" i="105"/>
  <c r="AR638" i="105"/>
  <c r="AQ638" i="105"/>
  <c r="AP638" i="105"/>
  <c r="AO638" i="105"/>
  <c r="AN638" i="105"/>
  <c r="AM638" i="105"/>
  <c r="AL638" i="105"/>
  <c r="AK638" i="105"/>
  <c r="AJ638" i="105"/>
  <c r="AI638" i="105"/>
  <c r="AH638" i="105"/>
  <c r="AF638" i="105"/>
  <c r="AE638" i="105"/>
  <c r="AD638" i="105"/>
  <c r="AC638" i="105"/>
  <c r="AS637" i="105"/>
  <c r="AR637" i="105"/>
  <c r="AQ637" i="105"/>
  <c r="AP637" i="105"/>
  <c r="AO637" i="105"/>
  <c r="AN637" i="105"/>
  <c r="AM637" i="105"/>
  <c r="AL637" i="105"/>
  <c r="AK637" i="105"/>
  <c r="AJ637" i="105"/>
  <c r="AI637" i="105"/>
  <c r="AH637" i="105"/>
  <c r="AF637" i="105"/>
  <c r="AE637" i="105"/>
  <c r="AD637" i="105"/>
  <c r="AC637" i="105"/>
  <c r="AS636" i="105"/>
  <c r="AR636" i="105"/>
  <c r="AQ636" i="105"/>
  <c r="AP636" i="105"/>
  <c r="AO636" i="105"/>
  <c r="AN636" i="105"/>
  <c r="AM636" i="105"/>
  <c r="AL636" i="105"/>
  <c r="AK636" i="105"/>
  <c r="AJ636" i="105"/>
  <c r="AI636" i="105"/>
  <c r="AH636" i="105"/>
  <c r="AF636" i="105"/>
  <c r="AE636" i="105"/>
  <c r="AD636" i="105"/>
  <c r="AC636" i="105"/>
  <c r="AS635" i="105"/>
  <c r="AR635" i="105"/>
  <c r="AQ635" i="105"/>
  <c r="AP635" i="105"/>
  <c r="AO635" i="105"/>
  <c r="AN635" i="105"/>
  <c r="AM635" i="105"/>
  <c r="AL635" i="105"/>
  <c r="AK635" i="105"/>
  <c r="AJ635" i="105"/>
  <c r="AI635" i="105"/>
  <c r="AH635" i="105"/>
  <c r="AF635" i="105"/>
  <c r="AE635" i="105"/>
  <c r="AD635" i="105"/>
  <c r="AC635" i="105"/>
  <c r="AS634" i="105"/>
  <c r="AR634" i="105"/>
  <c r="AQ634" i="105"/>
  <c r="AP634" i="105"/>
  <c r="AO634" i="105"/>
  <c r="AN634" i="105"/>
  <c r="AM634" i="105"/>
  <c r="AL634" i="105"/>
  <c r="AK634" i="105"/>
  <c r="AJ634" i="105"/>
  <c r="AI634" i="105"/>
  <c r="AH634" i="105"/>
  <c r="AF634" i="105"/>
  <c r="AE634" i="105"/>
  <c r="AD634" i="105"/>
  <c r="AC634" i="105"/>
  <c r="AS633" i="105"/>
  <c r="AR633" i="105"/>
  <c r="AQ633" i="105"/>
  <c r="AP633" i="105"/>
  <c r="AO633" i="105"/>
  <c r="AN633" i="105"/>
  <c r="AM633" i="105"/>
  <c r="AL633" i="105"/>
  <c r="AK633" i="105"/>
  <c r="AJ633" i="105"/>
  <c r="AI633" i="105"/>
  <c r="AH633" i="105"/>
  <c r="AF633" i="105"/>
  <c r="AE633" i="105"/>
  <c r="AD633" i="105"/>
  <c r="AC633" i="105"/>
  <c r="AS632" i="105"/>
  <c r="AR632" i="105"/>
  <c r="AQ632" i="105"/>
  <c r="AP632" i="105"/>
  <c r="AO632" i="105"/>
  <c r="AN632" i="105"/>
  <c r="AM632" i="105"/>
  <c r="AL632" i="105"/>
  <c r="AK632" i="105"/>
  <c r="AJ632" i="105"/>
  <c r="AI632" i="105"/>
  <c r="AH632" i="105"/>
  <c r="AF632" i="105"/>
  <c r="AE632" i="105"/>
  <c r="AD632" i="105"/>
  <c r="AC632" i="105"/>
  <c r="AS631" i="105"/>
  <c r="AR631" i="105"/>
  <c r="AQ631" i="105"/>
  <c r="AP631" i="105"/>
  <c r="AO631" i="105"/>
  <c r="AN631" i="105"/>
  <c r="AM631" i="105"/>
  <c r="AL631" i="105"/>
  <c r="AK631" i="105"/>
  <c r="AJ631" i="105"/>
  <c r="AI631" i="105"/>
  <c r="AH631" i="105"/>
  <c r="AF631" i="105"/>
  <c r="AE631" i="105"/>
  <c r="AD631" i="105"/>
  <c r="AC631" i="105"/>
  <c r="AS630" i="105"/>
  <c r="AR630" i="105"/>
  <c r="AQ630" i="105"/>
  <c r="AP630" i="105"/>
  <c r="AO630" i="105"/>
  <c r="AN630" i="105"/>
  <c r="AM630" i="105"/>
  <c r="AL630" i="105"/>
  <c r="AK630" i="105"/>
  <c r="AJ630" i="105"/>
  <c r="AI630" i="105"/>
  <c r="AH630" i="105"/>
  <c r="AF630" i="105"/>
  <c r="AE630" i="105"/>
  <c r="AD630" i="105"/>
  <c r="AC630" i="105"/>
  <c r="AS629" i="105"/>
  <c r="AR629" i="105"/>
  <c r="AQ629" i="105"/>
  <c r="AP629" i="105"/>
  <c r="AO629" i="105"/>
  <c r="AN629" i="105"/>
  <c r="AM629" i="105"/>
  <c r="AL629" i="105"/>
  <c r="AK629" i="105"/>
  <c r="AJ629" i="105"/>
  <c r="AI629" i="105"/>
  <c r="AH629" i="105"/>
  <c r="AF629" i="105"/>
  <c r="AE629" i="105"/>
  <c r="AD629" i="105"/>
  <c r="AC629" i="105"/>
  <c r="AS628" i="105"/>
  <c r="AR628" i="105"/>
  <c r="AQ628" i="105"/>
  <c r="AP628" i="105"/>
  <c r="AO628" i="105"/>
  <c r="AN628" i="105"/>
  <c r="AM628" i="105"/>
  <c r="AL628" i="105"/>
  <c r="AK628" i="105"/>
  <c r="AJ628" i="105"/>
  <c r="AI628" i="105"/>
  <c r="AH628" i="105"/>
  <c r="AF628" i="105"/>
  <c r="AE628" i="105"/>
  <c r="AD628" i="105"/>
  <c r="AC628" i="105"/>
  <c r="AS627" i="105"/>
  <c r="AR627" i="105"/>
  <c r="AQ627" i="105"/>
  <c r="AP627" i="105"/>
  <c r="AO627" i="105"/>
  <c r="AN627" i="105"/>
  <c r="AM627" i="105"/>
  <c r="AL627" i="105"/>
  <c r="AK627" i="105"/>
  <c r="AJ627" i="105"/>
  <c r="AI627" i="105"/>
  <c r="AH627" i="105"/>
  <c r="AF627" i="105"/>
  <c r="AE627" i="105"/>
  <c r="AD627" i="105"/>
  <c r="AC627" i="105"/>
  <c r="AS626" i="105"/>
  <c r="AR626" i="105"/>
  <c r="AQ626" i="105"/>
  <c r="AP626" i="105"/>
  <c r="AO626" i="105"/>
  <c r="AN626" i="105"/>
  <c r="AM626" i="105"/>
  <c r="AL626" i="105"/>
  <c r="AK626" i="105"/>
  <c r="AJ626" i="105"/>
  <c r="AI626" i="105"/>
  <c r="AH626" i="105"/>
  <c r="AF626" i="105"/>
  <c r="AE626" i="105"/>
  <c r="AD626" i="105"/>
  <c r="AC626" i="105"/>
  <c r="AS625" i="105"/>
  <c r="AR625" i="105"/>
  <c r="AQ625" i="105"/>
  <c r="AP625" i="105"/>
  <c r="AO625" i="105"/>
  <c r="AN625" i="105"/>
  <c r="AM625" i="105"/>
  <c r="AL625" i="105"/>
  <c r="AK625" i="105"/>
  <c r="AJ625" i="105"/>
  <c r="AI625" i="105"/>
  <c r="AH625" i="105"/>
  <c r="AF625" i="105"/>
  <c r="AE625" i="105"/>
  <c r="AD625" i="105"/>
  <c r="AC625" i="105"/>
  <c r="AS624" i="105"/>
  <c r="AR624" i="105"/>
  <c r="AQ624" i="105"/>
  <c r="AP624" i="105"/>
  <c r="AO624" i="105"/>
  <c r="AN624" i="105"/>
  <c r="AM624" i="105"/>
  <c r="AL624" i="105"/>
  <c r="AK624" i="105"/>
  <c r="AJ624" i="105"/>
  <c r="AI624" i="105"/>
  <c r="AH624" i="105"/>
  <c r="AF624" i="105"/>
  <c r="AE624" i="105"/>
  <c r="AD624" i="105"/>
  <c r="AC624" i="105"/>
  <c r="AS623" i="105"/>
  <c r="AR623" i="105"/>
  <c r="AQ623" i="105"/>
  <c r="AP623" i="105"/>
  <c r="AO623" i="105"/>
  <c r="AN623" i="105"/>
  <c r="AM623" i="105"/>
  <c r="AL623" i="105"/>
  <c r="AK623" i="105"/>
  <c r="AJ623" i="105"/>
  <c r="AI623" i="105"/>
  <c r="AH623" i="105"/>
  <c r="AF623" i="105"/>
  <c r="AE623" i="105"/>
  <c r="AD623" i="105"/>
  <c r="AC623" i="105"/>
  <c r="AS622" i="105"/>
  <c r="AR622" i="105"/>
  <c r="AQ622" i="105"/>
  <c r="AP622" i="105"/>
  <c r="AO622" i="105"/>
  <c r="AN622" i="105"/>
  <c r="AM622" i="105"/>
  <c r="AL622" i="105"/>
  <c r="AK622" i="105"/>
  <c r="AJ622" i="105"/>
  <c r="AI622" i="105"/>
  <c r="AH622" i="105"/>
  <c r="AF622" i="105"/>
  <c r="AE622" i="105"/>
  <c r="AD622" i="105"/>
  <c r="AC622" i="105"/>
  <c r="AS621" i="105"/>
  <c r="AR621" i="105"/>
  <c r="AQ621" i="105"/>
  <c r="AP621" i="105"/>
  <c r="AO621" i="105"/>
  <c r="AN621" i="105"/>
  <c r="AM621" i="105"/>
  <c r="AL621" i="105"/>
  <c r="AK621" i="105"/>
  <c r="AJ621" i="105"/>
  <c r="AG621" i="105" s="1"/>
  <c r="AI621" i="105"/>
  <c r="AH621" i="105"/>
  <c r="AF621" i="105"/>
  <c r="AE621" i="105"/>
  <c r="AD621" i="105"/>
  <c r="AC621" i="105"/>
  <c r="AS620" i="105"/>
  <c r="AR620" i="105"/>
  <c r="AQ620" i="105"/>
  <c r="AP620" i="105"/>
  <c r="AO620" i="105"/>
  <c r="AN620" i="105"/>
  <c r="AM620" i="105"/>
  <c r="AL620" i="105"/>
  <c r="AK620" i="105"/>
  <c r="AJ620" i="105"/>
  <c r="AI620" i="105"/>
  <c r="AH620" i="105"/>
  <c r="AF620" i="105"/>
  <c r="AE620" i="105"/>
  <c r="AD620" i="105"/>
  <c r="AC620" i="105"/>
  <c r="AS619" i="105"/>
  <c r="AR619" i="105"/>
  <c r="AQ619" i="105"/>
  <c r="AP619" i="105"/>
  <c r="AO619" i="105"/>
  <c r="AN619" i="105"/>
  <c r="AM619" i="105"/>
  <c r="AL619" i="105"/>
  <c r="AK619" i="105"/>
  <c r="AJ619" i="105"/>
  <c r="AI619" i="105"/>
  <c r="AH619" i="105"/>
  <c r="AF619" i="105"/>
  <c r="AE619" i="105"/>
  <c r="AD619" i="105"/>
  <c r="AC619" i="105"/>
  <c r="AS618" i="105"/>
  <c r="AR618" i="105"/>
  <c r="AQ618" i="105"/>
  <c r="AP618" i="105"/>
  <c r="AO618" i="105"/>
  <c r="AN618" i="105"/>
  <c r="AM618" i="105"/>
  <c r="AL618" i="105"/>
  <c r="AK618" i="105"/>
  <c r="AJ618" i="105"/>
  <c r="AI618" i="105"/>
  <c r="AH618" i="105"/>
  <c r="AF618" i="105"/>
  <c r="AE618" i="105"/>
  <c r="AD618" i="105"/>
  <c r="AC618" i="105"/>
  <c r="AS617" i="105"/>
  <c r="AR617" i="105"/>
  <c r="AQ617" i="105"/>
  <c r="AP617" i="105"/>
  <c r="AO617" i="105"/>
  <c r="AN617" i="105"/>
  <c r="AM617" i="105"/>
  <c r="AL617" i="105"/>
  <c r="AK617" i="105"/>
  <c r="AJ617" i="105"/>
  <c r="AG617" i="105" s="1"/>
  <c r="AI617" i="105"/>
  <c r="AH617" i="105"/>
  <c r="AF617" i="105"/>
  <c r="AE617" i="105"/>
  <c r="AD617" i="105"/>
  <c r="AC617" i="105"/>
  <c r="AS616" i="105"/>
  <c r="AR616" i="105"/>
  <c r="AQ616" i="105"/>
  <c r="AP616" i="105"/>
  <c r="AO616" i="105"/>
  <c r="AN616" i="105"/>
  <c r="AM616" i="105"/>
  <c r="AL616" i="105"/>
  <c r="AK616" i="105"/>
  <c r="AJ616" i="105"/>
  <c r="AI616" i="105"/>
  <c r="AH616" i="105"/>
  <c r="AF616" i="105"/>
  <c r="AE616" i="105"/>
  <c r="AD616" i="105"/>
  <c r="AC616" i="105"/>
  <c r="AS615" i="105"/>
  <c r="AR615" i="105"/>
  <c r="AQ615" i="105"/>
  <c r="AP615" i="105"/>
  <c r="AO615" i="105"/>
  <c r="AN615" i="105"/>
  <c r="AM615" i="105"/>
  <c r="AL615" i="105"/>
  <c r="AK615" i="105"/>
  <c r="AJ615" i="105"/>
  <c r="AI615" i="105"/>
  <c r="AH615" i="105"/>
  <c r="AF615" i="105"/>
  <c r="AE615" i="105"/>
  <c r="AD615" i="105"/>
  <c r="AC615" i="105"/>
  <c r="AS614" i="105"/>
  <c r="AR614" i="105"/>
  <c r="AQ614" i="105"/>
  <c r="AP614" i="105"/>
  <c r="AO614" i="105"/>
  <c r="AN614" i="105"/>
  <c r="AM614" i="105"/>
  <c r="AL614" i="105"/>
  <c r="AK614" i="105"/>
  <c r="AJ614" i="105"/>
  <c r="AI614" i="105"/>
  <c r="AH614" i="105"/>
  <c r="AF614" i="105"/>
  <c r="AE614" i="105"/>
  <c r="AD614" i="105"/>
  <c r="AC614" i="105"/>
  <c r="AS613" i="105"/>
  <c r="AR613" i="105"/>
  <c r="AQ613" i="105"/>
  <c r="AP613" i="105"/>
  <c r="AO613" i="105"/>
  <c r="AN613" i="105"/>
  <c r="AM613" i="105"/>
  <c r="AL613" i="105"/>
  <c r="AK613" i="105"/>
  <c r="AJ613" i="105"/>
  <c r="AI613" i="105"/>
  <c r="AH613" i="105"/>
  <c r="AF613" i="105"/>
  <c r="AE613" i="105"/>
  <c r="AD613" i="105"/>
  <c r="AC613" i="105"/>
  <c r="AS612" i="105"/>
  <c r="AR612" i="105"/>
  <c r="AQ612" i="105"/>
  <c r="AP612" i="105"/>
  <c r="AO612" i="105"/>
  <c r="AN612" i="105"/>
  <c r="AM612" i="105"/>
  <c r="AL612" i="105"/>
  <c r="AK612" i="105"/>
  <c r="AJ612" i="105"/>
  <c r="AI612" i="105"/>
  <c r="AH612" i="105"/>
  <c r="AF612" i="105"/>
  <c r="AE612" i="105"/>
  <c r="AD612" i="105"/>
  <c r="AC612" i="105"/>
  <c r="AS611" i="105"/>
  <c r="AR611" i="105"/>
  <c r="AQ611" i="105"/>
  <c r="AP611" i="105"/>
  <c r="AO611" i="105"/>
  <c r="AN611" i="105"/>
  <c r="AM611" i="105"/>
  <c r="AL611" i="105"/>
  <c r="AK611" i="105"/>
  <c r="AJ611" i="105"/>
  <c r="AI611" i="105"/>
  <c r="AH611" i="105"/>
  <c r="AF611" i="105"/>
  <c r="AE611" i="105"/>
  <c r="AD611" i="105"/>
  <c r="AC611" i="105"/>
  <c r="AS610" i="105"/>
  <c r="AR610" i="105"/>
  <c r="AQ610" i="105"/>
  <c r="AP610" i="105"/>
  <c r="AO610" i="105"/>
  <c r="AN610" i="105"/>
  <c r="AM610" i="105"/>
  <c r="AL610" i="105"/>
  <c r="AK610" i="105"/>
  <c r="AJ610" i="105"/>
  <c r="AI610" i="105"/>
  <c r="AH610" i="105"/>
  <c r="AF610" i="105"/>
  <c r="AE610" i="105"/>
  <c r="AD610" i="105"/>
  <c r="AC610" i="105"/>
  <c r="AS609" i="105"/>
  <c r="AR609" i="105"/>
  <c r="AQ609" i="105"/>
  <c r="AP609" i="105"/>
  <c r="AO609" i="105"/>
  <c r="AN609" i="105"/>
  <c r="AM609" i="105"/>
  <c r="AL609" i="105"/>
  <c r="AK609" i="105"/>
  <c r="AJ609" i="105"/>
  <c r="AI609" i="105"/>
  <c r="AH609" i="105"/>
  <c r="AF609" i="105"/>
  <c r="AE609" i="105"/>
  <c r="AD609" i="105"/>
  <c r="AC609" i="105"/>
  <c r="AS608" i="105"/>
  <c r="AR608" i="105"/>
  <c r="AQ608" i="105"/>
  <c r="AP608" i="105"/>
  <c r="AO608" i="105"/>
  <c r="AN608" i="105"/>
  <c r="AM608" i="105"/>
  <c r="AL608" i="105"/>
  <c r="AK608" i="105"/>
  <c r="AJ608" i="105"/>
  <c r="AI608" i="105"/>
  <c r="AH608" i="105"/>
  <c r="AF608" i="105"/>
  <c r="AE608" i="105"/>
  <c r="AD608" i="105"/>
  <c r="AC608" i="105"/>
  <c r="AS607" i="105"/>
  <c r="AR607" i="105"/>
  <c r="AQ607" i="105"/>
  <c r="AP607" i="105"/>
  <c r="AO607" i="105"/>
  <c r="AN607" i="105"/>
  <c r="AM607" i="105"/>
  <c r="AL607" i="105"/>
  <c r="AK607" i="105"/>
  <c r="AJ607" i="105"/>
  <c r="AI607" i="105"/>
  <c r="AH607" i="105"/>
  <c r="AF607" i="105"/>
  <c r="AE607" i="105"/>
  <c r="AD607" i="105"/>
  <c r="AC607" i="105"/>
  <c r="AS606" i="105"/>
  <c r="AR606" i="105"/>
  <c r="AQ606" i="105"/>
  <c r="AP606" i="105"/>
  <c r="AO606" i="105"/>
  <c r="AN606" i="105"/>
  <c r="AM606" i="105"/>
  <c r="AL606" i="105"/>
  <c r="AK606" i="105"/>
  <c r="AJ606" i="105"/>
  <c r="AI606" i="105"/>
  <c r="AH606" i="105"/>
  <c r="AF606" i="105"/>
  <c r="AE606" i="105"/>
  <c r="AD606" i="105"/>
  <c r="AC606" i="105"/>
  <c r="AS605" i="105"/>
  <c r="AR605" i="105"/>
  <c r="AQ605" i="105"/>
  <c r="AP605" i="105"/>
  <c r="AO605" i="105"/>
  <c r="AN605" i="105"/>
  <c r="AM605" i="105"/>
  <c r="AL605" i="105"/>
  <c r="AK605" i="105"/>
  <c r="AJ605" i="105"/>
  <c r="AI605" i="105"/>
  <c r="AH605" i="105"/>
  <c r="AF605" i="105"/>
  <c r="AE605" i="105"/>
  <c r="AD605" i="105"/>
  <c r="AC605" i="105"/>
  <c r="AS604" i="105"/>
  <c r="AR604" i="105"/>
  <c r="AQ604" i="105"/>
  <c r="AP604" i="105"/>
  <c r="AO604" i="105"/>
  <c r="AN604" i="105"/>
  <c r="AM604" i="105"/>
  <c r="AL604" i="105"/>
  <c r="AK604" i="105"/>
  <c r="AJ604" i="105"/>
  <c r="AI604" i="105"/>
  <c r="AH604" i="105"/>
  <c r="AF604" i="105"/>
  <c r="AE604" i="105"/>
  <c r="AD604" i="105"/>
  <c r="AC604" i="105"/>
  <c r="AS603" i="105"/>
  <c r="AR603" i="105"/>
  <c r="AQ603" i="105"/>
  <c r="AP603" i="105"/>
  <c r="AO603" i="105"/>
  <c r="AN603" i="105"/>
  <c r="AM603" i="105"/>
  <c r="AL603" i="105"/>
  <c r="AK603" i="105"/>
  <c r="AJ603" i="105"/>
  <c r="AI603" i="105"/>
  <c r="AH603" i="105"/>
  <c r="AF603" i="105"/>
  <c r="AE603" i="105"/>
  <c r="AD603" i="105"/>
  <c r="AC603" i="105"/>
  <c r="AS602" i="105"/>
  <c r="AR602" i="105"/>
  <c r="AQ602" i="105"/>
  <c r="AP602" i="105"/>
  <c r="AO602" i="105"/>
  <c r="AN602" i="105"/>
  <c r="AM602" i="105"/>
  <c r="AL602" i="105"/>
  <c r="AK602" i="105"/>
  <c r="AJ602" i="105"/>
  <c r="AI602" i="105"/>
  <c r="AH602" i="105"/>
  <c r="AF602" i="105"/>
  <c r="AE602" i="105"/>
  <c r="AD602" i="105"/>
  <c r="AC602" i="105"/>
  <c r="AS601" i="105"/>
  <c r="AR601" i="105"/>
  <c r="AQ601" i="105"/>
  <c r="AP601" i="105"/>
  <c r="AO601" i="105"/>
  <c r="AN601" i="105"/>
  <c r="AM601" i="105"/>
  <c r="AL601" i="105"/>
  <c r="AK601" i="105"/>
  <c r="AJ601" i="105"/>
  <c r="AI601" i="105"/>
  <c r="AH601" i="105"/>
  <c r="AF601" i="105"/>
  <c r="AE601" i="105"/>
  <c r="AD601" i="105"/>
  <c r="AC601" i="105"/>
  <c r="AS600" i="105"/>
  <c r="AR600" i="105"/>
  <c r="AQ600" i="105"/>
  <c r="AP600" i="105"/>
  <c r="AO600" i="105"/>
  <c r="AN600" i="105"/>
  <c r="AM600" i="105"/>
  <c r="AL600" i="105"/>
  <c r="AK600" i="105"/>
  <c r="AJ600" i="105"/>
  <c r="AI600" i="105"/>
  <c r="AH600" i="105"/>
  <c r="AF600" i="105"/>
  <c r="AE600" i="105"/>
  <c r="AD600" i="105"/>
  <c r="AC600" i="105"/>
  <c r="AS599" i="105"/>
  <c r="AR599" i="105"/>
  <c r="AQ599" i="105"/>
  <c r="AP599" i="105"/>
  <c r="AO599" i="105"/>
  <c r="AN599" i="105"/>
  <c r="AM599" i="105"/>
  <c r="AL599" i="105"/>
  <c r="AK599" i="105"/>
  <c r="AJ599" i="105"/>
  <c r="AI599" i="105"/>
  <c r="AH599" i="105"/>
  <c r="AG599" i="105"/>
  <c r="AF599" i="105"/>
  <c r="AE599" i="105"/>
  <c r="AD599" i="105"/>
  <c r="AC599" i="105"/>
  <c r="AS598" i="105"/>
  <c r="AR598" i="105"/>
  <c r="AQ598" i="105"/>
  <c r="AP598" i="105"/>
  <c r="AO598" i="105"/>
  <c r="AN598" i="105"/>
  <c r="AM598" i="105"/>
  <c r="AL598" i="105"/>
  <c r="AK598" i="105"/>
  <c r="AJ598" i="105"/>
  <c r="AI598" i="105"/>
  <c r="AH598" i="105"/>
  <c r="AF598" i="105"/>
  <c r="AE598" i="105"/>
  <c r="AD598" i="105"/>
  <c r="AC598" i="105"/>
  <c r="AS597" i="105"/>
  <c r="AR597" i="105"/>
  <c r="AQ597" i="105"/>
  <c r="AP597" i="105"/>
  <c r="AO597" i="105"/>
  <c r="AN597" i="105"/>
  <c r="AM597" i="105"/>
  <c r="AL597" i="105"/>
  <c r="AK597" i="105"/>
  <c r="AJ597" i="105"/>
  <c r="AI597" i="105"/>
  <c r="AH597" i="105"/>
  <c r="AF597" i="105"/>
  <c r="AE597" i="105"/>
  <c r="AD597" i="105"/>
  <c r="AC597" i="105"/>
  <c r="AS596" i="105"/>
  <c r="AR596" i="105"/>
  <c r="AQ596" i="105"/>
  <c r="AP596" i="105"/>
  <c r="AO596" i="105"/>
  <c r="AN596" i="105"/>
  <c r="AM596" i="105"/>
  <c r="AL596" i="105"/>
  <c r="AK596" i="105"/>
  <c r="AJ596" i="105"/>
  <c r="AI596" i="105"/>
  <c r="AH596" i="105"/>
  <c r="AF596" i="105"/>
  <c r="AE596" i="105"/>
  <c r="AD596" i="105"/>
  <c r="AC596" i="105"/>
  <c r="AS595" i="105"/>
  <c r="AR595" i="105"/>
  <c r="AQ595" i="105"/>
  <c r="AP595" i="105"/>
  <c r="AO595" i="105"/>
  <c r="AN595" i="105"/>
  <c r="AM595" i="105"/>
  <c r="AL595" i="105"/>
  <c r="AK595" i="105"/>
  <c r="AJ595" i="105"/>
  <c r="AI595" i="105"/>
  <c r="AH595" i="105"/>
  <c r="AF595" i="105"/>
  <c r="AE595" i="105"/>
  <c r="AD595" i="105"/>
  <c r="AC595" i="105"/>
  <c r="AS594" i="105"/>
  <c r="AR594" i="105"/>
  <c r="AQ594" i="105"/>
  <c r="AP594" i="105"/>
  <c r="AO594" i="105"/>
  <c r="AN594" i="105"/>
  <c r="AM594" i="105"/>
  <c r="AL594" i="105"/>
  <c r="AK594" i="105"/>
  <c r="AJ594" i="105"/>
  <c r="AI594" i="105"/>
  <c r="AH594" i="105"/>
  <c r="AF594" i="105"/>
  <c r="AE594" i="105"/>
  <c r="AD594" i="105"/>
  <c r="AC594" i="105"/>
  <c r="AS593" i="105"/>
  <c r="AR593" i="105"/>
  <c r="AQ593" i="105"/>
  <c r="AP593" i="105"/>
  <c r="AO593" i="105"/>
  <c r="AN593" i="105"/>
  <c r="AM593" i="105"/>
  <c r="AL593" i="105"/>
  <c r="AK593" i="105"/>
  <c r="AJ593" i="105"/>
  <c r="AI593" i="105"/>
  <c r="AH593" i="105"/>
  <c r="AF593" i="105"/>
  <c r="AE593" i="105"/>
  <c r="AD593" i="105"/>
  <c r="AC593" i="105"/>
  <c r="AS592" i="105"/>
  <c r="AR592" i="105"/>
  <c r="AQ592" i="105"/>
  <c r="AP592" i="105"/>
  <c r="AO592" i="105"/>
  <c r="AN592" i="105"/>
  <c r="AM592" i="105"/>
  <c r="AL592" i="105"/>
  <c r="AK592" i="105"/>
  <c r="AJ592" i="105"/>
  <c r="AI592" i="105"/>
  <c r="AH592" i="105"/>
  <c r="AF592" i="105"/>
  <c r="AE592" i="105"/>
  <c r="AD592" i="105"/>
  <c r="AC592" i="105"/>
  <c r="AS591" i="105"/>
  <c r="AR591" i="105"/>
  <c r="AQ591" i="105"/>
  <c r="AP591" i="105"/>
  <c r="AO591" i="105"/>
  <c r="AN591" i="105"/>
  <c r="AM591" i="105"/>
  <c r="AL591" i="105"/>
  <c r="AK591" i="105"/>
  <c r="AJ591" i="105"/>
  <c r="AI591" i="105"/>
  <c r="AH591" i="105"/>
  <c r="AF591" i="105"/>
  <c r="AE591" i="105"/>
  <c r="AD591" i="105"/>
  <c r="AC591" i="105"/>
  <c r="AS590" i="105"/>
  <c r="AR590" i="105"/>
  <c r="AQ590" i="105"/>
  <c r="AP590" i="105"/>
  <c r="AO590" i="105"/>
  <c r="AN590" i="105"/>
  <c r="AM590" i="105"/>
  <c r="AL590" i="105"/>
  <c r="AK590" i="105"/>
  <c r="AJ590" i="105"/>
  <c r="AI590" i="105"/>
  <c r="AH590" i="105"/>
  <c r="AF590" i="105"/>
  <c r="AE590" i="105"/>
  <c r="AD590" i="105"/>
  <c r="AC590" i="105"/>
  <c r="AS589" i="105"/>
  <c r="AR589" i="105"/>
  <c r="AQ589" i="105"/>
  <c r="AP589" i="105"/>
  <c r="AO589" i="105"/>
  <c r="AN589" i="105"/>
  <c r="AM589" i="105"/>
  <c r="AL589" i="105"/>
  <c r="AK589" i="105"/>
  <c r="AJ589" i="105"/>
  <c r="AI589" i="105"/>
  <c r="AH589" i="105"/>
  <c r="AF589" i="105"/>
  <c r="AE589" i="105"/>
  <c r="AD589" i="105"/>
  <c r="AC589" i="105"/>
  <c r="AS588" i="105"/>
  <c r="AR588" i="105"/>
  <c r="AQ588" i="105"/>
  <c r="AP588" i="105"/>
  <c r="AO588" i="105"/>
  <c r="AN588" i="105"/>
  <c r="AM588" i="105"/>
  <c r="AL588" i="105"/>
  <c r="AK588" i="105"/>
  <c r="AJ588" i="105"/>
  <c r="AI588" i="105"/>
  <c r="AH588" i="105"/>
  <c r="AF588" i="105"/>
  <c r="AE588" i="105"/>
  <c r="AD588" i="105"/>
  <c r="AC588" i="105"/>
  <c r="AS587" i="105"/>
  <c r="AR587" i="105"/>
  <c r="AQ587" i="105"/>
  <c r="AP587" i="105"/>
  <c r="AO587" i="105"/>
  <c r="AN587" i="105"/>
  <c r="AM587" i="105"/>
  <c r="AL587" i="105"/>
  <c r="AK587" i="105"/>
  <c r="AJ587" i="105"/>
  <c r="AI587" i="105"/>
  <c r="AH587" i="105"/>
  <c r="AF587" i="105"/>
  <c r="AE587" i="105"/>
  <c r="AD587" i="105"/>
  <c r="AC587" i="105"/>
  <c r="AS586" i="105"/>
  <c r="AR586" i="105"/>
  <c r="AQ586" i="105"/>
  <c r="AP586" i="105"/>
  <c r="AO586" i="105"/>
  <c r="AN586" i="105"/>
  <c r="AM586" i="105"/>
  <c r="AL586" i="105"/>
  <c r="AK586" i="105"/>
  <c r="AJ586" i="105"/>
  <c r="AI586" i="105"/>
  <c r="AH586" i="105"/>
  <c r="AF586" i="105"/>
  <c r="AE586" i="105"/>
  <c r="AD586" i="105"/>
  <c r="AC586" i="105"/>
  <c r="AS585" i="105"/>
  <c r="AR585" i="105"/>
  <c r="AQ585" i="105"/>
  <c r="AP585" i="105"/>
  <c r="AO585" i="105"/>
  <c r="AN585" i="105"/>
  <c r="AM585" i="105"/>
  <c r="AL585" i="105"/>
  <c r="AK585" i="105"/>
  <c r="AJ585" i="105"/>
  <c r="AI585" i="105"/>
  <c r="AH585" i="105"/>
  <c r="AF585" i="105"/>
  <c r="AE585" i="105"/>
  <c r="AD585" i="105"/>
  <c r="AC585" i="105"/>
  <c r="AS584" i="105"/>
  <c r="AR584" i="105"/>
  <c r="AQ584" i="105"/>
  <c r="AP584" i="105"/>
  <c r="AO584" i="105"/>
  <c r="AN584" i="105"/>
  <c r="AM584" i="105"/>
  <c r="AL584" i="105"/>
  <c r="AK584" i="105"/>
  <c r="AJ584" i="105"/>
  <c r="AI584" i="105"/>
  <c r="AH584" i="105"/>
  <c r="AF584" i="105"/>
  <c r="AE584" i="105"/>
  <c r="AD584" i="105"/>
  <c r="AC584" i="105"/>
  <c r="AS583" i="105"/>
  <c r="AR583" i="105"/>
  <c r="AQ583" i="105"/>
  <c r="AP583" i="105"/>
  <c r="AO583" i="105"/>
  <c r="AN583" i="105"/>
  <c r="AM583" i="105"/>
  <c r="AL583" i="105"/>
  <c r="AK583" i="105"/>
  <c r="AJ583" i="105"/>
  <c r="AI583" i="105"/>
  <c r="AH583" i="105"/>
  <c r="AF583" i="105"/>
  <c r="AE583" i="105"/>
  <c r="AD583" i="105"/>
  <c r="AC583" i="105"/>
  <c r="AS582" i="105"/>
  <c r="AR582" i="105"/>
  <c r="AQ582" i="105"/>
  <c r="AP582" i="105"/>
  <c r="AO582" i="105"/>
  <c r="AN582" i="105"/>
  <c r="AM582" i="105"/>
  <c r="AL582" i="105"/>
  <c r="AK582" i="105"/>
  <c r="AJ582" i="105"/>
  <c r="AI582" i="105"/>
  <c r="AH582" i="105"/>
  <c r="AF582" i="105"/>
  <c r="AE582" i="105"/>
  <c r="AD582" i="105"/>
  <c r="AC582" i="105"/>
  <c r="AS581" i="105"/>
  <c r="AR581" i="105"/>
  <c r="AQ581" i="105"/>
  <c r="AP581" i="105"/>
  <c r="AO581" i="105"/>
  <c r="AN581" i="105"/>
  <c r="AM581" i="105"/>
  <c r="AL581" i="105"/>
  <c r="AK581" i="105"/>
  <c r="AJ581" i="105"/>
  <c r="AI581" i="105"/>
  <c r="AH581" i="105"/>
  <c r="AF581" i="105"/>
  <c r="AE581" i="105"/>
  <c r="AD581" i="105"/>
  <c r="AC581" i="105"/>
  <c r="AS580" i="105"/>
  <c r="AR580" i="105"/>
  <c r="AQ580" i="105"/>
  <c r="AP580" i="105"/>
  <c r="AO580" i="105"/>
  <c r="AN580" i="105"/>
  <c r="AM580" i="105"/>
  <c r="AL580" i="105"/>
  <c r="AK580" i="105"/>
  <c r="AJ580" i="105"/>
  <c r="AI580" i="105"/>
  <c r="AH580" i="105"/>
  <c r="AF580" i="105"/>
  <c r="AE580" i="105"/>
  <c r="AD580" i="105"/>
  <c r="AC580" i="105"/>
  <c r="AS579" i="105"/>
  <c r="AR579" i="105"/>
  <c r="AQ579" i="105"/>
  <c r="AP579" i="105"/>
  <c r="AO579" i="105"/>
  <c r="AN579" i="105"/>
  <c r="AM579" i="105"/>
  <c r="AL579" i="105"/>
  <c r="AK579" i="105"/>
  <c r="AJ579" i="105"/>
  <c r="AI579" i="105"/>
  <c r="AH579" i="105"/>
  <c r="AF579" i="105"/>
  <c r="AE579" i="105"/>
  <c r="AD579" i="105"/>
  <c r="AC579" i="105"/>
  <c r="AS578" i="105"/>
  <c r="AR578" i="105"/>
  <c r="AQ578" i="105"/>
  <c r="AP578" i="105"/>
  <c r="AO578" i="105"/>
  <c r="AN578" i="105"/>
  <c r="AM578" i="105"/>
  <c r="AL578" i="105"/>
  <c r="AK578" i="105"/>
  <c r="AJ578" i="105"/>
  <c r="AI578" i="105"/>
  <c r="AH578" i="105"/>
  <c r="AF578" i="105"/>
  <c r="AE578" i="105"/>
  <c r="AD578" i="105"/>
  <c r="AC578" i="105"/>
  <c r="AS577" i="105"/>
  <c r="AR577" i="105"/>
  <c r="AQ577" i="105"/>
  <c r="AP577" i="105"/>
  <c r="AO577" i="105"/>
  <c r="AN577" i="105"/>
  <c r="AM577" i="105"/>
  <c r="AL577" i="105"/>
  <c r="AK577" i="105"/>
  <c r="AJ577" i="105"/>
  <c r="AI577" i="105"/>
  <c r="AH577" i="105"/>
  <c r="AF577" i="105"/>
  <c r="AE577" i="105"/>
  <c r="AD577" i="105"/>
  <c r="AC577" i="105"/>
  <c r="AS576" i="105"/>
  <c r="AR576" i="105"/>
  <c r="AQ576" i="105"/>
  <c r="AP576" i="105"/>
  <c r="AO576" i="105"/>
  <c r="AN576" i="105"/>
  <c r="AM576" i="105"/>
  <c r="AL576" i="105"/>
  <c r="AK576" i="105"/>
  <c r="AJ576" i="105"/>
  <c r="AI576" i="105"/>
  <c r="AH576" i="105"/>
  <c r="AF576" i="105"/>
  <c r="AE576" i="105"/>
  <c r="AD576" i="105"/>
  <c r="AC576" i="105"/>
  <c r="AS575" i="105"/>
  <c r="AR575" i="105"/>
  <c r="AQ575" i="105"/>
  <c r="AP575" i="105"/>
  <c r="AO575" i="105"/>
  <c r="AN575" i="105"/>
  <c r="AM575" i="105"/>
  <c r="AL575" i="105"/>
  <c r="AK575" i="105"/>
  <c r="AJ575" i="105"/>
  <c r="AI575" i="105"/>
  <c r="AH575" i="105"/>
  <c r="AF575" i="105"/>
  <c r="AE575" i="105"/>
  <c r="AD575" i="105"/>
  <c r="AC575" i="105"/>
  <c r="AS574" i="105"/>
  <c r="AR574" i="105"/>
  <c r="AQ574" i="105"/>
  <c r="AP574" i="105"/>
  <c r="AO574" i="105"/>
  <c r="AN574" i="105"/>
  <c r="AM574" i="105"/>
  <c r="AL574" i="105"/>
  <c r="AK574" i="105"/>
  <c r="AJ574" i="105"/>
  <c r="AI574" i="105"/>
  <c r="AH574" i="105"/>
  <c r="AF574" i="105"/>
  <c r="AE574" i="105"/>
  <c r="AD574" i="105"/>
  <c r="AC574" i="105"/>
  <c r="AS573" i="105"/>
  <c r="AR573" i="105"/>
  <c r="AQ573" i="105"/>
  <c r="AP573" i="105"/>
  <c r="AO573" i="105"/>
  <c r="AN573" i="105"/>
  <c r="AM573" i="105"/>
  <c r="AL573" i="105"/>
  <c r="AK573" i="105"/>
  <c r="AJ573" i="105"/>
  <c r="AI573" i="105"/>
  <c r="AH573" i="105"/>
  <c r="AF573" i="105"/>
  <c r="AE573" i="105"/>
  <c r="AD573" i="105"/>
  <c r="AC573" i="105"/>
  <c r="AS572" i="105"/>
  <c r="AR572" i="105"/>
  <c r="AQ572" i="105"/>
  <c r="AP572" i="105"/>
  <c r="AO572" i="105"/>
  <c r="AN572" i="105"/>
  <c r="AM572" i="105"/>
  <c r="AL572" i="105"/>
  <c r="AK572" i="105"/>
  <c r="AJ572" i="105"/>
  <c r="AI572" i="105"/>
  <c r="AH572" i="105"/>
  <c r="AF572" i="105"/>
  <c r="AE572" i="105"/>
  <c r="AD572" i="105"/>
  <c r="AC572" i="105"/>
  <c r="AS571" i="105"/>
  <c r="AR571" i="105"/>
  <c r="AQ571" i="105"/>
  <c r="AP571" i="105"/>
  <c r="AO571" i="105"/>
  <c r="AN571" i="105"/>
  <c r="AM571" i="105"/>
  <c r="AL571" i="105"/>
  <c r="AK571" i="105"/>
  <c r="AJ571" i="105"/>
  <c r="AI571" i="105"/>
  <c r="AH571" i="105"/>
  <c r="AF571" i="105"/>
  <c r="AE571" i="105"/>
  <c r="AD571" i="105"/>
  <c r="AC571" i="105"/>
  <c r="AS570" i="105"/>
  <c r="AR570" i="105"/>
  <c r="AQ570" i="105"/>
  <c r="AP570" i="105"/>
  <c r="AO570" i="105"/>
  <c r="AN570" i="105"/>
  <c r="AM570" i="105"/>
  <c r="AL570" i="105"/>
  <c r="AK570" i="105"/>
  <c r="AJ570" i="105"/>
  <c r="AI570" i="105"/>
  <c r="AH570" i="105"/>
  <c r="AF570" i="105"/>
  <c r="AE570" i="105"/>
  <c r="AD570" i="105"/>
  <c r="AC570" i="105"/>
  <c r="AS569" i="105"/>
  <c r="AR569" i="105"/>
  <c r="AQ569" i="105"/>
  <c r="AP569" i="105"/>
  <c r="AO569" i="105"/>
  <c r="AN569" i="105"/>
  <c r="AM569" i="105"/>
  <c r="AL569" i="105"/>
  <c r="AK569" i="105"/>
  <c r="AJ569" i="105"/>
  <c r="AI569" i="105"/>
  <c r="AH569" i="105"/>
  <c r="AF569" i="105"/>
  <c r="AE569" i="105"/>
  <c r="AD569" i="105"/>
  <c r="AC569" i="105"/>
  <c r="AS568" i="105"/>
  <c r="AR568" i="105"/>
  <c r="AQ568" i="105"/>
  <c r="AP568" i="105"/>
  <c r="AO568" i="105"/>
  <c r="AN568" i="105"/>
  <c r="AM568" i="105"/>
  <c r="AL568" i="105"/>
  <c r="AK568" i="105"/>
  <c r="AJ568" i="105"/>
  <c r="AI568" i="105"/>
  <c r="AH568" i="105"/>
  <c r="AF568" i="105"/>
  <c r="AE568" i="105"/>
  <c r="AD568" i="105"/>
  <c r="AC568" i="105"/>
  <c r="AS567" i="105"/>
  <c r="AR567" i="105"/>
  <c r="AQ567" i="105"/>
  <c r="AP567" i="105"/>
  <c r="AO567" i="105"/>
  <c r="AN567" i="105"/>
  <c r="AM567" i="105"/>
  <c r="AL567" i="105"/>
  <c r="AK567" i="105"/>
  <c r="AJ567" i="105"/>
  <c r="AI567" i="105"/>
  <c r="AH567" i="105"/>
  <c r="AF567" i="105"/>
  <c r="AE567" i="105"/>
  <c r="AD567" i="105"/>
  <c r="AC567" i="105"/>
  <c r="AS566" i="105"/>
  <c r="AR566" i="105"/>
  <c r="AQ566" i="105"/>
  <c r="AP566" i="105"/>
  <c r="AO566" i="105"/>
  <c r="AN566" i="105"/>
  <c r="AM566" i="105"/>
  <c r="AL566" i="105"/>
  <c r="AK566" i="105"/>
  <c r="AJ566" i="105"/>
  <c r="AI566" i="105"/>
  <c r="AH566" i="105"/>
  <c r="AF566" i="105"/>
  <c r="AE566" i="105"/>
  <c r="AD566" i="105"/>
  <c r="AC566" i="105"/>
  <c r="AS565" i="105"/>
  <c r="AR565" i="105"/>
  <c r="AQ565" i="105"/>
  <c r="AP565" i="105"/>
  <c r="AO565" i="105"/>
  <c r="AN565" i="105"/>
  <c r="AM565" i="105"/>
  <c r="AL565" i="105"/>
  <c r="AK565" i="105"/>
  <c r="AJ565" i="105"/>
  <c r="AG565" i="105" s="1"/>
  <c r="AI565" i="105"/>
  <c r="AH565" i="105"/>
  <c r="AF565" i="105"/>
  <c r="AE565" i="105"/>
  <c r="AD565" i="105"/>
  <c r="AC565" i="105"/>
  <c r="AS564" i="105"/>
  <c r="AR564" i="105"/>
  <c r="AQ564" i="105"/>
  <c r="AP564" i="105"/>
  <c r="AO564" i="105"/>
  <c r="AN564" i="105"/>
  <c r="AM564" i="105"/>
  <c r="AL564" i="105"/>
  <c r="AK564" i="105"/>
  <c r="AJ564" i="105"/>
  <c r="AI564" i="105"/>
  <c r="AH564" i="105"/>
  <c r="AF564" i="105"/>
  <c r="AE564" i="105"/>
  <c r="AD564" i="105"/>
  <c r="AC564" i="105"/>
  <c r="AS563" i="105"/>
  <c r="AR563" i="105"/>
  <c r="AQ563" i="105"/>
  <c r="AP563" i="105"/>
  <c r="AO563" i="105"/>
  <c r="AN563" i="105"/>
  <c r="AM563" i="105"/>
  <c r="AL563" i="105"/>
  <c r="AK563" i="105"/>
  <c r="AJ563" i="105"/>
  <c r="AI563" i="105"/>
  <c r="AH563" i="105"/>
  <c r="AF563" i="105"/>
  <c r="AE563" i="105"/>
  <c r="AD563" i="105"/>
  <c r="AC563" i="105"/>
  <c r="AS562" i="105"/>
  <c r="AR562" i="105"/>
  <c r="AQ562" i="105"/>
  <c r="AP562" i="105"/>
  <c r="AO562" i="105"/>
  <c r="AN562" i="105"/>
  <c r="AM562" i="105"/>
  <c r="AL562" i="105"/>
  <c r="AK562" i="105"/>
  <c r="AJ562" i="105"/>
  <c r="AI562" i="105"/>
  <c r="AH562" i="105"/>
  <c r="AF562" i="105"/>
  <c r="AE562" i="105"/>
  <c r="AD562" i="105"/>
  <c r="AC562" i="105"/>
  <c r="AS561" i="105"/>
  <c r="AR561" i="105"/>
  <c r="AQ561" i="105"/>
  <c r="AP561" i="105"/>
  <c r="AO561" i="105"/>
  <c r="AN561" i="105"/>
  <c r="AM561" i="105"/>
  <c r="AL561" i="105"/>
  <c r="AK561" i="105"/>
  <c r="AJ561" i="105"/>
  <c r="AG561" i="105" s="1"/>
  <c r="AI561" i="105"/>
  <c r="AH561" i="105"/>
  <c r="AF561" i="105"/>
  <c r="AE561" i="105"/>
  <c r="AD561" i="105"/>
  <c r="AC561" i="105"/>
  <c r="AS560" i="105"/>
  <c r="AR560" i="105"/>
  <c r="AQ560" i="105"/>
  <c r="AP560" i="105"/>
  <c r="AO560" i="105"/>
  <c r="AN560" i="105"/>
  <c r="AM560" i="105"/>
  <c r="AL560" i="105"/>
  <c r="AK560" i="105"/>
  <c r="AJ560" i="105"/>
  <c r="AI560" i="105"/>
  <c r="AH560" i="105"/>
  <c r="AF560" i="105"/>
  <c r="AE560" i="105"/>
  <c r="AD560" i="105"/>
  <c r="AC560" i="105"/>
  <c r="AS559" i="105"/>
  <c r="AR559" i="105"/>
  <c r="AQ559" i="105"/>
  <c r="AP559" i="105"/>
  <c r="AO559" i="105"/>
  <c r="AN559" i="105"/>
  <c r="AM559" i="105"/>
  <c r="AL559" i="105"/>
  <c r="AK559" i="105"/>
  <c r="AJ559" i="105"/>
  <c r="AI559" i="105"/>
  <c r="AH559" i="105"/>
  <c r="AF559" i="105"/>
  <c r="AE559" i="105"/>
  <c r="AD559" i="105"/>
  <c r="AC559" i="105"/>
  <c r="AS558" i="105"/>
  <c r="AR558" i="105"/>
  <c r="AQ558" i="105"/>
  <c r="AP558" i="105"/>
  <c r="AO558" i="105"/>
  <c r="AN558" i="105"/>
  <c r="AM558" i="105"/>
  <c r="AL558" i="105"/>
  <c r="AK558" i="105"/>
  <c r="AJ558" i="105"/>
  <c r="AI558" i="105"/>
  <c r="AH558" i="105"/>
  <c r="AF558" i="105"/>
  <c r="AE558" i="105"/>
  <c r="AD558" i="105"/>
  <c r="AC558" i="105"/>
  <c r="AS557" i="105"/>
  <c r="AR557" i="105"/>
  <c r="AQ557" i="105"/>
  <c r="AP557" i="105"/>
  <c r="AO557" i="105"/>
  <c r="AN557" i="105"/>
  <c r="AM557" i="105"/>
  <c r="AL557" i="105"/>
  <c r="AK557" i="105"/>
  <c r="AJ557" i="105"/>
  <c r="AI557" i="105"/>
  <c r="AH557" i="105"/>
  <c r="AF557" i="105"/>
  <c r="AE557" i="105"/>
  <c r="AD557" i="105"/>
  <c r="AC557" i="105"/>
  <c r="AS556" i="105"/>
  <c r="AR556" i="105"/>
  <c r="AQ556" i="105"/>
  <c r="AP556" i="105"/>
  <c r="AO556" i="105"/>
  <c r="AN556" i="105"/>
  <c r="AM556" i="105"/>
  <c r="AL556" i="105"/>
  <c r="AK556" i="105"/>
  <c r="AJ556" i="105"/>
  <c r="AI556" i="105"/>
  <c r="AH556" i="105"/>
  <c r="AF556" i="105"/>
  <c r="AE556" i="105"/>
  <c r="AD556" i="105"/>
  <c r="AC556" i="105"/>
  <c r="AS555" i="105"/>
  <c r="AR555" i="105"/>
  <c r="AQ555" i="105"/>
  <c r="AP555" i="105"/>
  <c r="AO555" i="105"/>
  <c r="AN555" i="105"/>
  <c r="AM555" i="105"/>
  <c r="AL555" i="105"/>
  <c r="AK555" i="105"/>
  <c r="AJ555" i="105"/>
  <c r="AI555" i="105"/>
  <c r="AH555" i="105"/>
  <c r="AF555" i="105"/>
  <c r="AE555" i="105"/>
  <c r="AD555" i="105"/>
  <c r="AC555" i="105"/>
  <c r="AS554" i="105"/>
  <c r="AR554" i="105"/>
  <c r="AQ554" i="105"/>
  <c r="AP554" i="105"/>
  <c r="AO554" i="105"/>
  <c r="AN554" i="105"/>
  <c r="AM554" i="105"/>
  <c r="AL554" i="105"/>
  <c r="AK554" i="105"/>
  <c r="AJ554" i="105"/>
  <c r="AI554" i="105"/>
  <c r="AH554" i="105"/>
  <c r="AF554" i="105"/>
  <c r="AE554" i="105"/>
  <c r="AD554" i="105"/>
  <c r="AC554" i="105"/>
  <c r="AS553" i="105"/>
  <c r="AR553" i="105"/>
  <c r="AQ553" i="105"/>
  <c r="AP553" i="105"/>
  <c r="AO553" i="105"/>
  <c r="AN553" i="105"/>
  <c r="AM553" i="105"/>
  <c r="AL553" i="105"/>
  <c r="AK553" i="105"/>
  <c r="AJ553" i="105"/>
  <c r="AI553" i="105"/>
  <c r="AH553" i="105"/>
  <c r="AF553" i="105"/>
  <c r="AE553" i="105"/>
  <c r="AD553" i="105"/>
  <c r="AC553" i="105"/>
  <c r="AS552" i="105"/>
  <c r="AR552" i="105"/>
  <c r="AQ552" i="105"/>
  <c r="AP552" i="105"/>
  <c r="AO552" i="105"/>
  <c r="AN552" i="105"/>
  <c r="AM552" i="105"/>
  <c r="AL552" i="105"/>
  <c r="AK552" i="105"/>
  <c r="AJ552" i="105"/>
  <c r="AI552" i="105"/>
  <c r="AH552" i="105"/>
  <c r="AF552" i="105"/>
  <c r="AE552" i="105"/>
  <c r="AD552" i="105"/>
  <c r="AC552" i="105"/>
  <c r="AS551" i="105"/>
  <c r="AR551" i="105"/>
  <c r="AQ551" i="105"/>
  <c r="AP551" i="105"/>
  <c r="AO551" i="105"/>
  <c r="AN551" i="105"/>
  <c r="AM551" i="105"/>
  <c r="AL551" i="105"/>
  <c r="AK551" i="105"/>
  <c r="AJ551" i="105"/>
  <c r="AI551" i="105"/>
  <c r="AH551" i="105"/>
  <c r="AF551" i="105"/>
  <c r="AE551" i="105"/>
  <c r="AD551" i="105"/>
  <c r="AC551" i="105"/>
  <c r="AS550" i="105"/>
  <c r="AR550" i="105"/>
  <c r="AQ550" i="105"/>
  <c r="AP550" i="105"/>
  <c r="AO550" i="105"/>
  <c r="AN550" i="105"/>
  <c r="AM550" i="105"/>
  <c r="AL550" i="105"/>
  <c r="AK550" i="105"/>
  <c r="AJ550" i="105"/>
  <c r="AI550" i="105"/>
  <c r="AH550" i="105"/>
  <c r="AF550" i="105"/>
  <c r="AE550" i="105"/>
  <c r="AD550" i="105"/>
  <c r="AC550" i="105"/>
  <c r="AS549" i="105"/>
  <c r="AR549" i="105"/>
  <c r="AQ549" i="105"/>
  <c r="AP549" i="105"/>
  <c r="AO549" i="105"/>
  <c r="AN549" i="105"/>
  <c r="AM549" i="105"/>
  <c r="AL549" i="105"/>
  <c r="AK549" i="105"/>
  <c r="AJ549" i="105"/>
  <c r="AI549" i="105"/>
  <c r="AH549" i="105"/>
  <c r="AF549" i="105"/>
  <c r="AE549" i="105"/>
  <c r="AD549" i="105"/>
  <c r="AC549" i="105"/>
  <c r="AS548" i="105"/>
  <c r="AR548" i="105"/>
  <c r="AQ548" i="105"/>
  <c r="AP548" i="105"/>
  <c r="AO548" i="105"/>
  <c r="AN548" i="105"/>
  <c r="AM548" i="105"/>
  <c r="AL548" i="105"/>
  <c r="AK548" i="105"/>
  <c r="AJ548" i="105"/>
  <c r="AI548" i="105"/>
  <c r="AH548" i="105"/>
  <c r="AF548" i="105"/>
  <c r="AE548" i="105"/>
  <c r="AD548" i="105"/>
  <c r="AC548" i="105"/>
  <c r="AS547" i="105"/>
  <c r="AR547" i="105"/>
  <c r="AQ547" i="105"/>
  <c r="AP547" i="105"/>
  <c r="AO547" i="105"/>
  <c r="AN547" i="105"/>
  <c r="AM547" i="105"/>
  <c r="AL547" i="105"/>
  <c r="AK547" i="105"/>
  <c r="AJ547" i="105"/>
  <c r="AI547" i="105"/>
  <c r="AH547" i="105"/>
  <c r="AF547" i="105"/>
  <c r="AE547" i="105"/>
  <c r="AD547" i="105"/>
  <c r="AC547" i="105"/>
  <c r="AS546" i="105"/>
  <c r="AR546" i="105"/>
  <c r="AQ546" i="105"/>
  <c r="AP546" i="105"/>
  <c r="AO546" i="105"/>
  <c r="AN546" i="105"/>
  <c r="AM546" i="105"/>
  <c r="AL546" i="105"/>
  <c r="AK546" i="105"/>
  <c r="AJ546" i="105"/>
  <c r="AI546" i="105"/>
  <c r="AH546" i="105"/>
  <c r="AF546" i="105"/>
  <c r="AE546" i="105"/>
  <c r="AD546" i="105"/>
  <c r="AC546" i="105"/>
  <c r="AS545" i="105"/>
  <c r="AR545" i="105"/>
  <c r="AQ545" i="105"/>
  <c r="AP545" i="105"/>
  <c r="AO545" i="105"/>
  <c r="AN545" i="105"/>
  <c r="AM545" i="105"/>
  <c r="AL545" i="105"/>
  <c r="AK545" i="105"/>
  <c r="AJ545" i="105"/>
  <c r="AI545" i="105"/>
  <c r="AH545" i="105"/>
  <c r="AF545" i="105"/>
  <c r="AE545" i="105"/>
  <c r="AD545" i="105"/>
  <c r="AC545" i="105"/>
  <c r="AS544" i="105"/>
  <c r="AR544" i="105"/>
  <c r="AQ544" i="105"/>
  <c r="AP544" i="105"/>
  <c r="AO544" i="105"/>
  <c r="AN544" i="105"/>
  <c r="AM544" i="105"/>
  <c r="AL544" i="105"/>
  <c r="AK544" i="105"/>
  <c r="AJ544" i="105"/>
  <c r="AI544" i="105"/>
  <c r="AH544" i="105"/>
  <c r="AF544" i="105"/>
  <c r="AE544" i="105"/>
  <c r="AD544" i="105"/>
  <c r="AC544" i="105"/>
  <c r="AS543" i="105"/>
  <c r="AR543" i="105"/>
  <c r="AQ543" i="105"/>
  <c r="AP543" i="105"/>
  <c r="AO543" i="105"/>
  <c r="AN543" i="105"/>
  <c r="AM543" i="105"/>
  <c r="AL543" i="105"/>
  <c r="AK543" i="105"/>
  <c r="AJ543" i="105"/>
  <c r="AI543" i="105"/>
  <c r="AH543" i="105"/>
  <c r="AF543" i="105"/>
  <c r="AE543" i="105"/>
  <c r="AD543" i="105"/>
  <c r="AC543" i="105"/>
  <c r="AS542" i="105"/>
  <c r="AR542" i="105"/>
  <c r="AQ542" i="105"/>
  <c r="AP542" i="105"/>
  <c r="AO542" i="105"/>
  <c r="AN542" i="105"/>
  <c r="AM542" i="105"/>
  <c r="AL542" i="105"/>
  <c r="AK542" i="105"/>
  <c r="AJ542" i="105"/>
  <c r="AI542" i="105"/>
  <c r="AH542" i="105"/>
  <c r="AF542" i="105"/>
  <c r="AE542" i="105"/>
  <c r="AD542" i="105"/>
  <c r="AC542" i="105"/>
  <c r="AS541" i="105"/>
  <c r="AR541" i="105"/>
  <c r="AQ541" i="105"/>
  <c r="AP541" i="105"/>
  <c r="AO541" i="105"/>
  <c r="AN541" i="105"/>
  <c r="AM541" i="105"/>
  <c r="AL541" i="105"/>
  <c r="AK541" i="105"/>
  <c r="AJ541" i="105"/>
  <c r="AI541" i="105"/>
  <c r="AH541" i="105"/>
  <c r="AF541" i="105"/>
  <c r="AE541" i="105"/>
  <c r="AD541" i="105"/>
  <c r="AC541" i="105"/>
  <c r="AS540" i="105"/>
  <c r="AR540" i="105"/>
  <c r="AQ540" i="105"/>
  <c r="AP540" i="105"/>
  <c r="AO540" i="105"/>
  <c r="AN540" i="105"/>
  <c r="AM540" i="105"/>
  <c r="AL540" i="105"/>
  <c r="AK540" i="105"/>
  <c r="AJ540" i="105"/>
  <c r="AI540" i="105"/>
  <c r="AH540" i="105"/>
  <c r="AF540" i="105"/>
  <c r="AE540" i="105"/>
  <c r="AD540" i="105"/>
  <c r="AC540" i="105"/>
  <c r="AS539" i="105"/>
  <c r="AR539" i="105"/>
  <c r="AQ539" i="105"/>
  <c r="AP539" i="105"/>
  <c r="AO539" i="105"/>
  <c r="AN539" i="105"/>
  <c r="AM539" i="105"/>
  <c r="AL539" i="105"/>
  <c r="AK539" i="105"/>
  <c r="AJ539" i="105"/>
  <c r="AI539" i="105"/>
  <c r="AH539" i="105"/>
  <c r="AF539" i="105"/>
  <c r="AE539" i="105"/>
  <c r="AD539" i="105"/>
  <c r="AC539" i="105"/>
  <c r="AS538" i="105"/>
  <c r="AR538" i="105"/>
  <c r="AQ538" i="105"/>
  <c r="AP538" i="105"/>
  <c r="AO538" i="105"/>
  <c r="AN538" i="105"/>
  <c r="AM538" i="105"/>
  <c r="AL538" i="105"/>
  <c r="AK538" i="105"/>
  <c r="AJ538" i="105"/>
  <c r="AI538" i="105"/>
  <c r="AH538" i="105"/>
  <c r="AF538" i="105"/>
  <c r="AE538" i="105"/>
  <c r="AD538" i="105"/>
  <c r="AC538" i="105"/>
  <c r="AS537" i="105"/>
  <c r="AR537" i="105"/>
  <c r="AQ537" i="105"/>
  <c r="AP537" i="105"/>
  <c r="AO537" i="105"/>
  <c r="AN537" i="105"/>
  <c r="AM537" i="105"/>
  <c r="AL537" i="105"/>
  <c r="AK537" i="105"/>
  <c r="AJ537" i="105"/>
  <c r="AI537" i="105"/>
  <c r="AH537" i="105"/>
  <c r="AF537" i="105"/>
  <c r="AE537" i="105"/>
  <c r="AD537" i="105"/>
  <c r="AC537" i="105"/>
  <c r="AS536" i="105"/>
  <c r="AR536" i="105"/>
  <c r="AQ536" i="105"/>
  <c r="AP536" i="105"/>
  <c r="AO536" i="105"/>
  <c r="AN536" i="105"/>
  <c r="AM536" i="105"/>
  <c r="AL536" i="105"/>
  <c r="AK536" i="105"/>
  <c r="AJ536" i="105"/>
  <c r="AI536" i="105"/>
  <c r="AH536" i="105"/>
  <c r="AF536" i="105"/>
  <c r="AE536" i="105"/>
  <c r="AD536" i="105"/>
  <c r="AC536" i="105"/>
  <c r="AS535" i="105"/>
  <c r="AR535" i="105"/>
  <c r="AQ535" i="105"/>
  <c r="AP535" i="105"/>
  <c r="AO535" i="105"/>
  <c r="AN535" i="105"/>
  <c r="AM535" i="105"/>
  <c r="AL535" i="105"/>
  <c r="AK535" i="105"/>
  <c r="AJ535" i="105"/>
  <c r="AI535" i="105"/>
  <c r="AH535" i="105"/>
  <c r="AF535" i="105"/>
  <c r="AE535" i="105"/>
  <c r="AD535" i="105"/>
  <c r="AC535" i="105"/>
  <c r="AS534" i="105"/>
  <c r="AR534" i="105"/>
  <c r="AQ534" i="105"/>
  <c r="AP534" i="105"/>
  <c r="AO534" i="105"/>
  <c r="AN534" i="105"/>
  <c r="AM534" i="105"/>
  <c r="AL534" i="105"/>
  <c r="AK534" i="105"/>
  <c r="AJ534" i="105"/>
  <c r="AI534" i="105"/>
  <c r="AH534" i="105"/>
  <c r="AF534" i="105"/>
  <c r="AE534" i="105"/>
  <c r="AD534" i="105"/>
  <c r="AC534" i="105"/>
  <c r="AS533" i="105"/>
  <c r="AR533" i="105"/>
  <c r="AQ533" i="105"/>
  <c r="AP533" i="105"/>
  <c r="AO533" i="105"/>
  <c r="AN533" i="105"/>
  <c r="AM533" i="105"/>
  <c r="AL533" i="105"/>
  <c r="AK533" i="105"/>
  <c r="AJ533" i="105"/>
  <c r="AG533" i="105" s="1"/>
  <c r="AI533" i="105"/>
  <c r="AH533" i="105"/>
  <c r="AF533" i="105"/>
  <c r="AE533" i="105"/>
  <c r="AD533" i="105"/>
  <c r="AC533" i="105"/>
  <c r="AS532" i="105"/>
  <c r="AR532" i="105"/>
  <c r="AQ532" i="105"/>
  <c r="AP532" i="105"/>
  <c r="AO532" i="105"/>
  <c r="AN532" i="105"/>
  <c r="AM532" i="105"/>
  <c r="AL532" i="105"/>
  <c r="AK532" i="105"/>
  <c r="AJ532" i="105"/>
  <c r="AI532" i="105"/>
  <c r="AH532" i="105"/>
  <c r="AF532" i="105"/>
  <c r="AE532" i="105"/>
  <c r="AD532" i="105"/>
  <c r="AC532" i="105"/>
  <c r="AS531" i="105"/>
  <c r="AR531" i="105"/>
  <c r="AQ531" i="105"/>
  <c r="AP531" i="105"/>
  <c r="AO531" i="105"/>
  <c r="AN531" i="105"/>
  <c r="AM531" i="105"/>
  <c r="AL531" i="105"/>
  <c r="AK531" i="105"/>
  <c r="AJ531" i="105"/>
  <c r="AI531" i="105"/>
  <c r="AH531" i="105"/>
  <c r="AF531" i="105"/>
  <c r="AE531" i="105"/>
  <c r="AD531" i="105"/>
  <c r="AC531" i="105"/>
  <c r="AS530" i="105"/>
  <c r="AR530" i="105"/>
  <c r="AQ530" i="105"/>
  <c r="AP530" i="105"/>
  <c r="AO530" i="105"/>
  <c r="AN530" i="105"/>
  <c r="AM530" i="105"/>
  <c r="AL530" i="105"/>
  <c r="AK530" i="105"/>
  <c r="AJ530" i="105"/>
  <c r="AI530" i="105"/>
  <c r="AH530" i="105"/>
  <c r="AF530" i="105"/>
  <c r="AE530" i="105"/>
  <c r="AD530" i="105"/>
  <c r="AC530" i="105"/>
  <c r="AS529" i="105"/>
  <c r="AR529" i="105"/>
  <c r="AQ529" i="105"/>
  <c r="AP529" i="105"/>
  <c r="AO529" i="105"/>
  <c r="AN529" i="105"/>
  <c r="AM529" i="105"/>
  <c r="AL529" i="105"/>
  <c r="AK529" i="105"/>
  <c r="AJ529" i="105"/>
  <c r="AG529" i="105" s="1"/>
  <c r="AI529" i="105"/>
  <c r="AH529" i="105"/>
  <c r="AF529" i="105"/>
  <c r="AE529" i="105"/>
  <c r="AD529" i="105"/>
  <c r="AC529" i="105"/>
  <c r="AS528" i="105"/>
  <c r="AR528" i="105"/>
  <c r="AQ528" i="105"/>
  <c r="AP528" i="105"/>
  <c r="AO528" i="105"/>
  <c r="AN528" i="105"/>
  <c r="AM528" i="105"/>
  <c r="AL528" i="105"/>
  <c r="AK528" i="105"/>
  <c r="AJ528" i="105"/>
  <c r="AI528" i="105"/>
  <c r="AH528" i="105"/>
  <c r="AF528" i="105"/>
  <c r="AE528" i="105"/>
  <c r="AD528" i="105"/>
  <c r="AC528" i="105"/>
  <c r="AS527" i="105"/>
  <c r="AR527" i="105"/>
  <c r="AQ527" i="105"/>
  <c r="AP527" i="105"/>
  <c r="AO527" i="105"/>
  <c r="AN527" i="105"/>
  <c r="AM527" i="105"/>
  <c r="AL527" i="105"/>
  <c r="AK527" i="105"/>
  <c r="AJ527" i="105"/>
  <c r="AI527" i="105"/>
  <c r="AH527" i="105"/>
  <c r="AF527" i="105"/>
  <c r="AE527" i="105"/>
  <c r="AD527" i="105"/>
  <c r="AC527" i="105"/>
  <c r="AS526" i="105"/>
  <c r="AR526" i="105"/>
  <c r="AQ526" i="105"/>
  <c r="AP526" i="105"/>
  <c r="AO526" i="105"/>
  <c r="AN526" i="105"/>
  <c r="AM526" i="105"/>
  <c r="AL526" i="105"/>
  <c r="AK526" i="105"/>
  <c r="AJ526" i="105"/>
  <c r="AI526" i="105"/>
  <c r="AH526" i="105"/>
  <c r="AF526" i="105"/>
  <c r="AE526" i="105"/>
  <c r="AD526" i="105"/>
  <c r="AC526" i="105"/>
  <c r="AS525" i="105"/>
  <c r="AR525" i="105"/>
  <c r="AQ525" i="105"/>
  <c r="AP525" i="105"/>
  <c r="AO525" i="105"/>
  <c r="AN525" i="105"/>
  <c r="AM525" i="105"/>
  <c r="AL525" i="105"/>
  <c r="AK525" i="105"/>
  <c r="AJ525" i="105"/>
  <c r="AI525" i="105"/>
  <c r="AH525" i="105"/>
  <c r="AF525" i="105"/>
  <c r="AE525" i="105"/>
  <c r="AD525" i="105"/>
  <c r="AC525" i="105"/>
  <c r="AS524" i="105"/>
  <c r="AR524" i="105"/>
  <c r="AQ524" i="105"/>
  <c r="AP524" i="105"/>
  <c r="AO524" i="105"/>
  <c r="AN524" i="105"/>
  <c r="AM524" i="105"/>
  <c r="AL524" i="105"/>
  <c r="AK524" i="105"/>
  <c r="AJ524" i="105"/>
  <c r="AI524" i="105"/>
  <c r="AH524" i="105"/>
  <c r="AF524" i="105"/>
  <c r="AE524" i="105"/>
  <c r="AD524" i="105"/>
  <c r="AC524" i="105"/>
  <c r="AS523" i="105"/>
  <c r="AR523" i="105"/>
  <c r="AQ523" i="105"/>
  <c r="AP523" i="105"/>
  <c r="AO523" i="105"/>
  <c r="AN523" i="105"/>
  <c r="AM523" i="105"/>
  <c r="AL523" i="105"/>
  <c r="AK523" i="105"/>
  <c r="AJ523" i="105"/>
  <c r="AI523" i="105"/>
  <c r="AH523" i="105"/>
  <c r="AF523" i="105"/>
  <c r="AE523" i="105"/>
  <c r="AD523" i="105"/>
  <c r="AC523" i="105"/>
  <c r="AS522" i="105"/>
  <c r="AR522" i="105"/>
  <c r="AQ522" i="105"/>
  <c r="AP522" i="105"/>
  <c r="AO522" i="105"/>
  <c r="AN522" i="105"/>
  <c r="AM522" i="105"/>
  <c r="AL522" i="105"/>
  <c r="AK522" i="105"/>
  <c r="AJ522" i="105"/>
  <c r="AI522" i="105"/>
  <c r="AH522" i="105"/>
  <c r="AF522" i="105"/>
  <c r="AE522" i="105"/>
  <c r="AD522" i="105"/>
  <c r="AC522" i="105"/>
  <c r="AS521" i="105"/>
  <c r="AR521" i="105"/>
  <c r="AQ521" i="105"/>
  <c r="AP521" i="105"/>
  <c r="AO521" i="105"/>
  <c r="AN521" i="105"/>
  <c r="AM521" i="105"/>
  <c r="AL521" i="105"/>
  <c r="AK521" i="105"/>
  <c r="AJ521" i="105"/>
  <c r="AI521" i="105"/>
  <c r="AH521" i="105"/>
  <c r="AF521" i="105"/>
  <c r="AE521" i="105"/>
  <c r="AD521" i="105"/>
  <c r="AC521" i="105"/>
  <c r="AS520" i="105"/>
  <c r="AR520" i="105"/>
  <c r="AQ520" i="105"/>
  <c r="AP520" i="105"/>
  <c r="AO520" i="105"/>
  <c r="AN520" i="105"/>
  <c r="AM520" i="105"/>
  <c r="AL520" i="105"/>
  <c r="AK520" i="105"/>
  <c r="AJ520" i="105"/>
  <c r="AI520" i="105"/>
  <c r="AH520" i="105"/>
  <c r="AF520" i="105"/>
  <c r="AE520" i="105"/>
  <c r="AD520" i="105"/>
  <c r="AC520" i="105"/>
  <c r="AS519" i="105"/>
  <c r="AR519" i="105"/>
  <c r="AQ519" i="105"/>
  <c r="AP519" i="105"/>
  <c r="AO519" i="105"/>
  <c r="AN519" i="105"/>
  <c r="AM519" i="105"/>
  <c r="AL519" i="105"/>
  <c r="AK519" i="105"/>
  <c r="AJ519" i="105"/>
  <c r="AI519" i="105"/>
  <c r="AH519" i="105"/>
  <c r="AF519" i="105"/>
  <c r="AE519" i="105"/>
  <c r="AD519" i="105"/>
  <c r="AC519" i="105"/>
  <c r="AS518" i="105"/>
  <c r="AR518" i="105"/>
  <c r="AQ518" i="105"/>
  <c r="AP518" i="105"/>
  <c r="AO518" i="105"/>
  <c r="AN518" i="105"/>
  <c r="AM518" i="105"/>
  <c r="AL518" i="105"/>
  <c r="AK518" i="105"/>
  <c r="AJ518" i="105"/>
  <c r="AI518" i="105"/>
  <c r="AH518" i="105"/>
  <c r="AF518" i="105"/>
  <c r="AE518" i="105"/>
  <c r="AD518" i="105"/>
  <c r="AC518" i="105"/>
  <c r="AS517" i="105"/>
  <c r="AR517" i="105"/>
  <c r="AQ517" i="105"/>
  <c r="AP517" i="105"/>
  <c r="AO517" i="105"/>
  <c r="AN517" i="105"/>
  <c r="AM517" i="105"/>
  <c r="AL517" i="105"/>
  <c r="AK517" i="105"/>
  <c r="AJ517" i="105"/>
  <c r="AI517" i="105"/>
  <c r="AH517" i="105"/>
  <c r="AF517" i="105"/>
  <c r="AE517" i="105"/>
  <c r="AD517" i="105"/>
  <c r="AC517" i="105"/>
  <c r="AS516" i="105"/>
  <c r="AR516" i="105"/>
  <c r="AQ516" i="105"/>
  <c r="AP516" i="105"/>
  <c r="AO516" i="105"/>
  <c r="AN516" i="105"/>
  <c r="AM516" i="105"/>
  <c r="AL516" i="105"/>
  <c r="AK516" i="105"/>
  <c r="AJ516" i="105"/>
  <c r="AI516" i="105"/>
  <c r="AH516" i="105"/>
  <c r="AF516" i="105"/>
  <c r="AE516" i="105"/>
  <c r="AD516" i="105"/>
  <c r="AC516" i="105"/>
  <c r="AS515" i="105"/>
  <c r="AR515" i="105"/>
  <c r="AQ515" i="105"/>
  <c r="AP515" i="105"/>
  <c r="AO515" i="105"/>
  <c r="AN515" i="105"/>
  <c r="AM515" i="105"/>
  <c r="AL515" i="105"/>
  <c r="AK515" i="105"/>
  <c r="AJ515" i="105"/>
  <c r="AI515" i="105"/>
  <c r="AH515" i="105"/>
  <c r="AF515" i="105"/>
  <c r="AE515" i="105"/>
  <c r="AD515" i="105"/>
  <c r="AC515" i="105"/>
  <c r="AS514" i="105"/>
  <c r="AR514" i="105"/>
  <c r="AQ514" i="105"/>
  <c r="AP514" i="105"/>
  <c r="AO514" i="105"/>
  <c r="AN514" i="105"/>
  <c r="AM514" i="105"/>
  <c r="AL514" i="105"/>
  <c r="AK514" i="105"/>
  <c r="AJ514" i="105"/>
  <c r="AI514" i="105"/>
  <c r="AH514" i="105"/>
  <c r="AF514" i="105"/>
  <c r="AE514" i="105"/>
  <c r="AD514" i="105"/>
  <c r="AC514" i="105"/>
  <c r="AS513" i="105"/>
  <c r="AR513" i="105"/>
  <c r="AQ513" i="105"/>
  <c r="AP513" i="105"/>
  <c r="AO513" i="105"/>
  <c r="AN513" i="105"/>
  <c r="AM513" i="105"/>
  <c r="AL513" i="105"/>
  <c r="AK513" i="105"/>
  <c r="AJ513" i="105"/>
  <c r="AI513" i="105"/>
  <c r="AH513" i="105"/>
  <c r="AF513" i="105"/>
  <c r="AE513" i="105"/>
  <c r="AD513" i="105"/>
  <c r="AC513" i="105"/>
  <c r="AS512" i="105"/>
  <c r="AR512" i="105"/>
  <c r="AQ512" i="105"/>
  <c r="AP512" i="105"/>
  <c r="AO512" i="105"/>
  <c r="AN512" i="105"/>
  <c r="AM512" i="105"/>
  <c r="AL512" i="105"/>
  <c r="AK512" i="105"/>
  <c r="AJ512" i="105"/>
  <c r="AI512" i="105"/>
  <c r="AH512" i="105"/>
  <c r="AF512" i="105"/>
  <c r="AE512" i="105"/>
  <c r="AD512" i="105"/>
  <c r="AC512" i="105"/>
  <c r="AS511" i="105"/>
  <c r="AR511" i="105"/>
  <c r="AQ511" i="105"/>
  <c r="AP511" i="105"/>
  <c r="AO511" i="105"/>
  <c r="AN511" i="105"/>
  <c r="AM511" i="105"/>
  <c r="AL511" i="105"/>
  <c r="AK511" i="105"/>
  <c r="AJ511" i="105"/>
  <c r="AI511" i="105"/>
  <c r="AH511" i="105"/>
  <c r="AF511" i="105"/>
  <c r="AE511" i="105"/>
  <c r="AD511" i="105"/>
  <c r="AC511" i="105"/>
  <c r="AS510" i="105"/>
  <c r="AR510" i="105"/>
  <c r="AQ510" i="105"/>
  <c r="AP510" i="105"/>
  <c r="AO510" i="105"/>
  <c r="AN510" i="105"/>
  <c r="AM510" i="105"/>
  <c r="AL510" i="105"/>
  <c r="AK510" i="105"/>
  <c r="AJ510" i="105"/>
  <c r="AI510" i="105"/>
  <c r="AH510" i="105"/>
  <c r="AF510" i="105"/>
  <c r="AE510" i="105"/>
  <c r="AD510" i="105"/>
  <c r="AC510" i="105"/>
  <c r="AS509" i="105"/>
  <c r="AR509" i="105"/>
  <c r="AQ509" i="105"/>
  <c r="AP509" i="105"/>
  <c r="AO509" i="105"/>
  <c r="AN509" i="105"/>
  <c r="AM509" i="105"/>
  <c r="AL509" i="105"/>
  <c r="AK509" i="105"/>
  <c r="AJ509" i="105"/>
  <c r="AI509" i="105"/>
  <c r="AH509" i="105"/>
  <c r="AF509" i="105"/>
  <c r="AE509" i="105"/>
  <c r="AD509" i="105"/>
  <c r="AC509" i="105"/>
  <c r="AS508" i="105"/>
  <c r="AR508" i="105"/>
  <c r="AQ508" i="105"/>
  <c r="AP508" i="105"/>
  <c r="AO508" i="105"/>
  <c r="AN508" i="105"/>
  <c r="AM508" i="105"/>
  <c r="AL508" i="105"/>
  <c r="AK508" i="105"/>
  <c r="AJ508" i="105"/>
  <c r="AI508" i="105"/>
  <c r="AH508" i="105"/>
  <c r="AF508" i="105"/>
  <c r="AE508" i="105"/>
  <c r="AD508" i="105"/>
  <c r="AC508" i="105"/>
  <c r="AS507" i="105"/>
  <c r="AR507" i="105"/>
  <c r="AQ507" i="105"/>
  <c r="AP507" i="105"/>
  <c r="AO507" i="105"/>
  <c r="AN507" i="105"/>
  <c r="AM507" i="105"/>
  <c r="AL507" i="105"/>
  <c r="AK507" i="105"/>
  <c r="AJ507" i="105"/>
  <c r="AI507" i="105"/>
  <c r="AH507" i="105"/>
  <c r="AF507" i="105"/>
  <c r="AE507" i="105"/>
  <c r="AD507" i="105"/>
  <c r="AC507" i="105"/>
  <c r="AS506" i="105"/>
  <c r="AR506" i="105"/>
  <c r="AQ506" i="105"/>
  <c r="AP506" i="105"/>
  <c r="AO506" i="105"/>
  <c r="AN506" i="105"/>
  <c r="AM506" i="105"/>
  <c r="AL506" i="105"/>
  <c r="AK506" i="105"/>
  <c r="AJ506" i="105"/>
  <c r="AI506" i="105"/>
  <c r="AH506" i="105"/>
  <c r="AF506" i="105"/>
  <c r="AE506" i="105"/>
  <c r="AD506" i="105"/>
  <c r="AC506" i="105"/>
  <c r="AS505" i="105"/>
  <c r="AR505" i="105"/>
  <c r="AQ505" i="105"/>
  <c r="AP505" i="105"/>
  <c r="AO505" i="105"/>
  <c r="AN505" i="105"/>
  <c r="AM505" i="105"/>
  <c r="AL505" i="105"/>
  <c r="AK505" i="105"/>
  <c r="AJ505" i="105"/>
  <c r="AI505" i="105"/>
  <c r="AH505" i="105"/>
  <c r="AF505" i="105"/>
  <c r="AE505" i="105"/>
  <c r="AD505" i="105"/>
  <c r="AC505" i="105"/>
  <c r="AS504" i="105"/>
  <c r="AR504" i="105"/>
  <c r="AQ504" i="105"/>
  <c r="AP504" i="105"/>
  <c r="AO504" i="105"/>
  <c r="AN504" i="105"/>
  <c r="AM504" i="105"/>
  <c r="AL504" i="105"/>
  <c r="AK504" i="105"/>
  <c r="AJ504" i="105"/>
  <c r="AI504" i="105"/>
  <c r="AH504" i="105"/>
  <c r="AF504" i="105"/>
  <c r="AE504" i="105"/>
  <c r="AD504" i="105"/>
  <c r="AC504" i="105"/>
  <c r="AS503" i="105"/>
  <c r="AR503" i="105"/>
  <c r="AQ503" i="105"/>
  <c r="AP503" i="105"/>
  <c r="AO503" i="105"/>
  <c r="AN503" i="105"/>
  <c r="AM503" i="105"/>
  <c r="AL503" i="105"/>
  <c r="AK503" i="105"/>
  <c r="AJ503" i="105"/>
  <c r="AG503" i="105" s="1"/>
  <c r="AI503" i="105"/>
  <c r="AH503" i="105"/>
  <c r="AF503" i="105"/>
  <c r="AE503" i="105"/>
  <c r="AD503" i="105"/>
  <c r="AC503" i="105"/>
  <c r="AS502" i="105"/>
  <c r="AR502" i="105"/>
  <c r="AQ502" i="105"/>
  <c r="AP502" i="105"/>
  <c r="AO502" i="105"/>
  <c r="AN502" i="105"/>
  <c r="AM502" i="105"/>
  <c r="AL502" i="105"/>
  <c r="AK502" i="105"/>
  <c r="AJ502" i="105"/>
  <c r="AI502" i="105"/>
  <c r="AH502" i="105"/>
  <c r="AF502" i="105"/>
  <c r="AE502" i="105"/>
  <c r="AD502" i="105"/>
  <c r="AC502" i="105"/>
  <c r="AS501" i="105"/>
  <c r="AR501" i="105"/>
  <c r="AQ501" i="105"/>
  <c r="AP501" i="105"/>
  <c r="AO501" i="105"/>
  <c r="AN501" i="105"/>
  <c r="AM501" i="105"/>
  <c r="AL501" i="105"/>
  <c r="AK501" i="105"/>
  <c r="AJ501" i="105"/>
  <c r="AI501" i="105"/>
  <c r="AH501" i="105"/>
  <c r="AF501" i="105"/>
  <c r="AE501" i="105"/>
  <c r="AD501" i="105"/>
  <c r="AC501" i="105"/>
  <c r="AS500" i="105"/>
  <c r="AR500" i="105"/>
  <c r="AQ500" i="105"/>
  <c r="AP500" i="105"/>
  <c r="AO500" i="105"/>
  <c r="AN500" i="105"/>
  <c r="AM500" i="105"/>
  <c r="AL500" i="105"/>
  <c r="AK500" i="105"/>
  <c r="AJ500" i="105"/>
  <c r="AI500" i="105"/>
  <c r="AH500" i="105"/>
  <c r="AF500" i="105"/>
  <c r="AE500" i="105"/>
  <c r="AD500" i="105"/>
  <c r="AC500" i="105"/>
  <c r="AS499" i="105"/>
  <c r="AR499" i="105"/>
  <c r="AQ499" i="105"/>
  <c r="AP499" i="105"/>
  <c r="AO499" i="105"/>
  <c r="AN499" i="105"/>
  <c r="AM499" i="105"/>
  <c r="AL499" i="105"/>
  <c r="AK499" i="105"/>
  <c r="AJ499" i="105"/>
  <c r="AI499" i="105"/>
  <c r="AH499" i="105"/>
  <c r="AF499" i="105"/>
  <c r="AE499" i="105"/>
  <c r="AD499" i="105"/>
  <c r="AC499" i="105"/>
  <c r="AS498" i="105"/>
  <c r="AR498" i="105"/>
  <c r="AQ498" i="105"/>
  <c r="AP498" i="105"/>
  <c r="AO498" i="105"/>
  <c r="AN498" i="105"/>
  <c r="AM498" i="105"/>
  <c r="AL498" i="105"/>
  <c r="AK498" i="105"/>
  <c r="AJ498" i="105"/>
  <c r="AI498" i="105"/>
  <c r="AH498" i="105"/>
  <c r="AF498" i="105"/>
  <c r="AE498" i="105"/>
  <c r="AD498" i="105"/>
  <c r="AC498" i="105"/>
  <c r="AS497" i="105"/>
  <c r="AR497" i="105"/>
  <c r="AQ497" i="105"/>
  <c r="AP497" i="105"/>
  <c r="AO497" i="105"/>
  <c r="AN497" i="105"/>
  <c r="AM497" i="105"/>
  <c r="AL497" i="105"/>
  <c r="AK497" i="105"/>
  <c r="AJ497" i="105"/>
  <c r="AI497" i="105"/>
  <c r="AH497" i="105"/>
  <c r="AF497" i="105"/>
  <c r="AE497" i="105"/>
  <c r="AD497" i="105"/>
  <c r="AC497" i="105"/>
  <c r="AS496" i="105"/>
  <c r="AR496" i="105"/>
  <c r="AQ496" i="105"/>
  <c r="AP496" i="105"/>
  <c r="AO496" i="105"/>
  <c r="AN496" i="105"/>
  <c r="AM496" i="105"/>
  <c r="AL496" i="105"/>
  <c r="AK496" i="105"/>
  <c r="AJ496" i="105"/>
  <c r="AI496" i="105"/>
  <c r="AH496" i="105"/>
  <c r="AF496" i="105"/>
  <c r="AE496" i="105"/>
  <c r="AD496" i="105"/>
  <c r="AC496" i="105"/>
  <c r="AS495" i="105"/>
  <c r="AR495" i="105"/>
  <c r="AQ495" i="105"/>
  <c r="AP495" i="105"/>
  <c r="AO495" i="105"/>
  <c r="AN495" i="105"/>
  <c r="AM495" i="105"/>
  <c r="AL495" i="105"/>
  <c r="AK495" i="105"/>
  <c r="AJ495" i="105"/>
  <c r="AI495" i="105"/>
  <c r="AH495" i="105"/>
  <c r="AF495" i="105"/>
  <c r="AE495" i="105"/>
  <c r="AD495" i="105"/>
  <c r="AC495" i="105"/>
  <c r="AS494" i="105"/>
  <c r="AR494" i="105"/>
  <c r="AQ494" i="105"/>
  <c r="AP494" i="105"/>
  <c r="AO494" i="105"/>
  <c r="AN494" i="105"/>
  <c r="AM494" i="105"/>
  <c r="AL494" i="105"/>
  <c r="AK494" i="105"/>
  <c r="AJ494" i="105"/>
  <c r="AI494" i="105"/>
  <c r="AH494" i="105"/>
  <c r="AF494" i="105"/>
  <c r="AE494" i="105"/>
  <c r="AD494" i="105"/>
  <c r="AC494" i="105"/>
  <c r="AS493" i="105"/>
  <c r="AR493" i="105"/>
  <c r="AQ493" i="105"/>
  <c r="AP493" i="105"/>
  <c r="AO493" i="105"/>
  <c r="AN493" i="105"/>
  <c r="AM493" i="105"/>
  <c r="AL493" i="105"/>
  <c r="AK493" i="105"/>
  <c r="AJ493" i="105"/>
  <c r="AI493" i="105"/>
  <c r="AH493" i="105"/>
  <c r="AF493" i="105"/>
  <c r="AE493" i="105"/>
  <c r="AD493" i="105"/>
  <c r="AC493" i="105"/>
  <c r="AS492" i="105"/>
  <c r="AR492" i="105"/>
  <c r="AQ492" i="105"/>
  <c r="AP492" i="105"/>
  <c r="AO492" i="105"/>
  <c r="AN492" i="105"/>
  <c r="AM492" i="105"/>
  <c r="AL492" i="105"/>
  <c r="AK492" i="105"/>
  <c r="AJ492" i="105"/>
  <c r="AI492" i="105"/>
  <c r="AH492" i="105"/>
  <c r="AF492" i="105"/>
  <c r="AE492" i="105"/>
  <c r="AD492" i="105"/>
  <c r="AC492" i="105"/>
  <c r="AS491" i="105"/>
  <c r="AR491" i="105"/>
  <c r="AQ491" i="105"/>
  <c r="AP491" i="105"/>
  <c r="AO491" i="105"/>
  <c r="AN491" i="105"/>
  <c r="AM491" i="105"/>
  <c r="AL491" i="105"/>
  <c r="AK491" i="105"/>
  <c r="AJ491" i="105"/>
  <c r="AI491" i="105"/>
  <c r="AH491" i="105"/>
  <c r="AF491" i="105"/>
  <c r="AE491" i="105"/>
  <c r="AD491" i="105"/>
  <c r="AC491" i="105"/>
  <c r="AS490" i="105"/>
  <c r="AR490" i="105"/>
  <c r="AQ490" i="105"/>
  <c r="AP490" i="105"/>
  <c r="AO490" i="105"/>
  <c r="AN490" i="105"/>
  <c r="AM490" i="105"/>
  <c r="AL490" i="105"/>
  <c r="AK490" i="105"/>
  <c r="AJ490" i="105"/>
  <c r="AI490" i="105"/>
  <c r="AH490" i="105"/>
  <c r="AF490" i="105"/>
  <c r="AE490" i="105"/>
  <c r="AD490" i="105"/>
  <c r="AC490" i="105"/>
  <c r="AS489" i="105"/>
  <c r="AR489" i="105"/>
  <c r="AQ489" i="105"/>
  <c r="AP489" i="105"/>
  <c r="AO489" i="105"/>
  <c r="AN489" i="105"/>
  <c r="AM489" i="105"/>
  <c r="AL489" i="105"/>
  <c r="AK489" i="105"/>
  <c r="AJ489" i="105"/>
  <c r="AI489" i="105"/>
  <c r="AH489" i="105"/>
  <c r="AF489" i="105"/>
  <c r="AE489" i="105"/>
  <c r="AD489" i="105"/>
  <c r="AC489" i="105"/>
  <c r="AS488" i="105"/>
  <c r="AR488" i="105"/>
  <c r="AQ488" i="105"/>
  <c r="AP488" i="105"/>
  <c r="AO488" i="105"/>
  <c r="AN488" i="105"/>
  <c r="AM488" i="105"/>
  <c r="AL488" i="105"/>
  <c r="AK488" i="105"/>
  <c r="AJ488" i="105"/>
  <c r="AI488" i="105"/>
  <c r="AH488" i="105"/>
  <c r="AF488" i="105"/>
  <c r="AE488" i="105"/>
  <c r="AD488" i="105"/>
  <c r="AC488" i="105"/>
  <c r="AS487" i="105"/>
  <c r="AR487" i="105"/>
  <c r="AQ487" i="105"/>
  <c r="AP487" i="105"/>
  <c r="AO487" i="105"/>
  <c r="AN487" i="105"/>
  <c r="AM487" i="105"/>
  <c r="AL487" i="105"/>
  <c r="AK487" i="105"/>
  <c r="AJ487" i="105"/>
  <c r="AI487" i="105"/>
  <c r="AH487" i="105"/>
  <c r="AF487" i="105"/>
  <c r="AE487" i="105"/>
  <c r="AD487" i="105"/>
  <c r="AC487" i="105"/>
  <c r="AS486" i="105"/>
  <c r="AR486" i="105"/>
  <c r="AQ486" i="105"/>
  <c r="AP486" i="105"/>
  <c r="AO486" i="105"/>
  <c r="AN486" i="105"/>
  <c r="AM486" i="105"/>
  <c r="AL486" i="105"/>
  <c r="AK486" i="105"/>
  <c r="AJ486" i="105"/>
  <c r="AI486" i="105"/>
  <c r="AH486" i="105"/>
  <c r="AF486" i="105"/>
  <c r="AE486" i="105"/>
  <c r="AD486" i="105"/>
  <c r="AC486" i="105"/>
  <c r="AS485" i="105"/>
  <c r="AR485" i="105"/>
  <c r="AQ485" i="105"/>
  <c r="AP485" i="105"/>
  <c r="AO485" i="105"/>
  <c r="AN485" i="105"/>
  <c r="AM485" i="105"/>
  <c r="AL485" i="105"/>
  <c r="AK485" i="105"/>
  <c r="AJ485" i="105"/>
  <c r="AI485" i="105"/>
  <c r="AH485" i="105"/>
  <c r="AF485" i="105"/>
  <c r="AE485" i="105"/>
  <c r="AD485" i="105"/>
  <c r="AC485" i="105"/>
  <c r="AS484" i="105"/>
  <c r="AR484" i="105"/>
  <c r="AQ484" i="105"/>
  <c r="AP484" i="105"/>
  <c r="AO484" i="105"/>
  <c r="AN484" i="105"/>
  <c r="AM484" i="105"/>
  <c r="AL484" i="105"/>
  <c r="AK484" i="105"/>
  <c r="AJ484" i="105"/>
  <c r="AI484" i="105"/>
  <c r="AH484" i="105"/>
  <c r="AF484" i="105"/>
  <c r="AE484" i="105"/>
  <c r="AD484" i="105"/>
  <c r="AC484" i="105"/>
  <c r="AS483" i="105"/>
  <c r="AR483" i="105"/>
  <c r="AQ483" i="105"/>
  <c r="AP483" i="105"/>
  <c r="AO483" i="105"/>
  <c r="AN483" i="105"/>
  <c r="AM483" i="105"/>
  <c r="AL483" i="105"/>
  <c r="AK483" i="105"/>
  <c r="AJ483" i="105"/>
  <c r="AI483" i="105"/>
  <c r="AH483" i="105"/>
  <c r="AF483" i="105"/>
  <c r="AE483" i="105"/>
  <c r="AD483" i="105"/>
  <c r="AC483" i="105"/>
  <c r="AS482" i="105"/>
  <c r="AR482" i="105"/>
  <c r="AQ482" i="105"/>
  <c r="AP482" i="105"/>
  <c r="AO482" i="105"/>
  <c r="AN482" i="105"/>
  <c r="AM482" i="105"/>
  <c r="AL482" i="105"/>
  <c r="AK482" i="105"/>
  <c r="AJ482" i="105"/>
  <c r="AI482" i="105"/>
  <c r="AH482" i="105"/>
  <c r="AF482" i="105"/>
  <c r="AE482" i="105"/>
  <c r="AD482" i="105"/>
  <c r="AC482" i="105"/>
  <c r="AS481" i="105"/>
  <c r="AR481" i="105"/>
  <c r="AQ481" i="105"/>
  <c r="AP481" i="105"/>
  <c r="AO481" i="105"/>
  <c r="AN481" i="105"/>
  <c r="AM481" i="105"/>
  <c r="AL481" i="105"/>
  <c r="AK481" i="105"/>
  <c r="AJ481" i="105"/>
  <c r="AI481" i="105"/>
  <c r="AH481" i="105"/>
  <c r="AF481" i="105"/>
  <c r="AE481" i="105"/>
  <c r="AD481" i="105"/>
  <c r="AC481" i="105"/>
  <c r="AS480" i="105"/>
  <c r="AR480" i="105"/>
  <c r="AQ480" i="105"/>
  <c r="AP480" i="105"/>
  <c r="AO480" i="105"/>
  <c r="AN480" i="105"/>
  <c r="AM480" i="105"/>
  <c r="AL480" i="105"/>
  <c r="AK480" i="105"/>
  <c r="AJ480" i="105"/>
  <c r="AI480" i="105"/>
  <c r="AH480" i="105"/>
  <c r="AF480" i="105"/>
  <c r="AE480" i="105"/>
  <c r="AD480" i="105"/>
  <c r="AC480" i="105"/>
  <c r="AS479" i="105"/>
  <c r="AR479" i="105"/>
  <c r="AQ479" i="105"/>
  <c r="AP479" i="105"/>
  <c r="AO479" i="105"/>
  <c r="AN479" i="105"/>
  <c r="AM479" i="105"/>
  <c r="AL479" i="105"/>
  <c r="AK479" i="105"/>
  <c r="AJ479" i="105"/>
  <c r="AI479" i="105"/>
  <c r="AH479" i="105"/>
  <c r="AF479" i="105"/>
  <c r="AE479" i="105"/>
  <c r="AD479" i="105"/>
  <c r="AC479" i="105"/>
  <c r="AS478" i="105"/>
  <c r="AR478" i="105"/>
  <c r="AQ478" i="105"/>
  <c r="AP478" i="105"/>
  <c r="AO478" i="105"/>
  <c r="AN478" i="105"/>
  <c r="AM478" i="105"/>
  <c r="AL478" i="105"/>
  <c r="AK478" i="105"/>
  <c r="AJ478" i="105"/>
  <c r="AI478" i="105"/>
  <c r="AH478" i="105"/>
  <c r="AF478" i="105"/>
  <c r="AE478" i="105"/>
  <c r="AD478" i="105"/>
  <c r="AC478" i="105"/>
  <c r="AS477" i="105"/>
  <c r="AR477" i="105"/>
  <c r="AQ477" i="105"/>
  <c r="AP477" i="105"/>
  <c r="AO477" i="105"/>
  <c r="AN477" i="105"/>
  <c r="AM477" i="105"/>
  <c r="AL477" i="105"/>
  <c r="AK477" i="105"/>
  <c r="AJ477" i="105"/>
  <c r="AI477" i="105"/>
  <c r="AH477" i="105"/>
  <c r="AF477" i="105"/>
  <c r="AE477" i="105"/>
  <c r="AD477" i="105"/>
  <c r="AC477" i="105"/>
  <c r="AS476" i="105"/>
  <c r="AR476" i="105"/>
  <c r="AQ476" i="105"/>
  <c r="AP476" i="105"/>
  <c r="AO476" i="105"/>
  <c r="AN476" i="105"/>
  <c r="AM476" i="105"/>
  <c r="AL476" i="105"/>
  <c r="AK476" i="105"/>
  <c r="AJ476" i="105"/>
  <c r="AI476" i="105"/>
  <c r="AH476" i="105"/>
  <c r="AF476" i="105"/>
  <c r="AE476" i="105"/>
  <c r="AD476" i="105"/>
  <c r="AC476" i="105"/>
  <c r="AS475" i="105"/>
  <c r="AR475" i="105"/>
  <c r="AQ475" i="105"/>
  <c r="AP475" i="105"/>
  <c r="AO475" i="105"/>
  <c r="AN475" i="105"/>
  <c r="AM475" i="105"/>
  <c r="AL475" i="105"/>
  <c r="AK475" i="105"/>
  <c r="AJ475" i="105"/>
  <c r="AI475" i="105"/>
  <c r="AH475" i="105"/>
  <c r="AF475" i="105"/>
  <c r="AE475" i="105"/>
  <c r="AD475" i="105"/>
  <c r="AC475" i="105"/>
  <c r="AS474" i="105"/>
  <c r="AR474" i="105"/>
  <c r="AQ474" i="105"/>
  <c r="AP474" i="105"/>
  <c r="AO474" i="105"/>
  <c r="AN474" i="105"/>
  <c r="AM474" i="105"/>
  <c r="AL474" i="105"/>
  <c r="AK474" i="105"/>
  <c r="AJ474" i="105"/>
  <c r="AI474" i="105"/>
  <c r="AH474" i="105"/>
  <c r="AF474" i="105"/>
  <c r="AE474" i="105"/>
  <c r="AD474" i="105"/>
  <c r="AC474" i="105"/>
  <c r="AS473" i="105"/>
  <c r="AR473" i="105"/>
  <c r="AQ473" i="105"/>
  <c r="AP473" i="105"/>
  <c r="AO473" i="105"/>
  <c r="AN473" i="105"/>
  <c r="AM473" i="105"/>
  <c r="AL473" i="105"/>
  <c r="AK473" i="105"/>
  <c r="AJ473" i="105"/>
  <c r="AI473" i="105"/>
  <c r="AH473" i="105"/>
  <c r="AF473" i="105"/>
  <c r="AE473" i="105"/>
  <c r="AD473" i="105"/>
  <c r="AC473" i="105"/>
  <c r="AS472" i="105"/>
  <c r="AR472" i="105"/>
  <c r="AQ472" i="105"/>
  <c r="AP472" i="105"/>
  <c r="AO472" i="105"/>
  <c r="AN472" i="105"/>
  <c r="AM472" i="105"/>
  <c r="AL472" i="105"/>
  <c r="AK472" i="105"/>
  <c r="AJ472" i="105"/>
  <c r="AI472" i="105"/>
  <c r="AH472" i="105"/>
  <c r="AF472" i="105"/>
  <c r="AE472" i="105"/>
  <c r="AD472" i="105"/>
  <c r="AC472" i="105"/>
  <c r="AS471" i="105"/>
  <c r="AR471" i="105"/>
  <c r="AQ471" i="105"/>
  <c r="AP471" i="105"/>
  <c r="AO471" i="105"/>
  <c r="AN471" i="105"/>
  <c r="AM471" i="105"/>
  <c r="AL471" i="105"/>
  <c r="AK471" i="105"/>
  <c r="AJ471" i="105"/>
  <c r="AI471" i="105"/>
  <c r="AH471" i="105"/>
  <c r="AG471" i="105"/>
  <c r="AF471" i="105"/>
  <c r="AE471" i="105"/>
  <c r="AD471" i="105"/>
  <c r="AC471" i="105"/>
  <c r="AS470" i="105"/>
  <c r="AR470" i="105"/>
  <c r="AQ470" i="105"/>
  <c r="AP470" i="105"/>
  <c r="AO470" i="105"/>
  <c r="AN470" i="105"/>
  <c r="AM470" i="105"/>
  <c r="AL470" i="105"/>
  <c r="AK470" i="105"/>
  <c r="AJ470" i="105"/>
  <c r="AI470" i="105"/>
  <c r="AH470" i="105"/>
  <c r="AF470" i="105"/>
  <c r="AE470" i="105"/>
  <c r="AD470" i="105"/>
  <c r="AC470" i="105"/>
  <c r="AS469" i="105"/>
  <c r="AR469" i="105"/>
  <c r="AQ469" i="105"/>
  <c r="AP469" i="105"/>
  <c r="AO469" i="105"/>
  <c r="AN469" i="105"/>
  <c r="AM469" i="105"/>
  <c r="AL469" i="105"/>
  <c r="AK469" i="105"/>
  <c r="AJ469" i="105"/>
  <c r="AI469" i="105"/>
  <c r="AH469" i="105"/>
  <c r="AF469" i="105"/>
  <c r="AE469" i="105"/>
  <c r="AD469" i="105"/>
  <c r="AC469" i="105"/>
  <c r="AS468" i="105"/>
  <c r="AR468" i="105"/>
  <c r="AQ468" i="105"/>
  <c r="AP468" i="105"/>
  <c r="AO468" i="105"/>
  <c r="AN468" i="105"/>
  <c r="AM468" i="105"/>
  <c r="AL468" i="105"/>
  <c r="AK468" i="105"/>
  <c r="AJ468" i="105"/>
  <c r="AI468" i="105"/>
  <c r="AH468" i="105"/>
  <c r="AF468" i="105"/>
  <c r="AE468" i="105"/>
  <c r="AD468" i="105"/>
  <c r="AC468" i="105"/>
  <c r="AS467" i="105"/>
  <c r="AR467" i="105"/>
  <c r="AQ467" i="105"/>
  <c r="AP467" i="105"/>
  <c r="AO467" i="105"/>
  <c r="AN467" i="105"/>
  <c r="AM467" i="105"/>
  <c r="AL467" i="105"/>
  <c r="AK467" i="105"/>
  <c r="AJ467" i="105"/>
  <c r="AI467" i="105"/>
  <c r="AH467" i="105"/>
  <c r="AF467" i="105"/>
  <c r="AE467" i="105"/>
  <c r="AD467" i="105"/>
  <c r="AC467" i="105"/>
  <c r="AS466" i="105"/>
  <c r="AR466" i="105"/>
  <c r="AQ466" i="105"/>
  <c r="AP466" i="105"/>
  <c r="AO466" i="105"/>
  <c r="AN466" i="105"/>
  <c r="AM466" i="105"/>
  <c r="AL466" i="105"/>
  <c r="AK466" i="105"/>
  <c r="AJ466" i="105"/>
  <c r="AI466" i="105"/>
  <c r="AH466" i="105"/>
  <c r="AF466" i="105"/>
  <c r="AE466" i="105"/>
  <c r="AD466" i="105"/>
  <c r="AC466" i="105"/>
  <c r="AS465" i="105"/>
  <c r="AR465" i="105"/>
  <c r="AQ465" i="105"/>
  <c r="AP465" i="105"/>
  <c r="AO465" i="105"/>
  <c r="AN465" i="105"/>
  <c r="AM465" i="105"/>
  <c r="AL465" i="105"/>
  <c r="AK465" i="105"/>
  <c r="AJ465" i="105"/>
  <c r="AI465" i="105"/>
  <c r="AH465" i="105"/>
  <c r="AF465" i="105"/>
  <c r="AE465" i="105"/>
  <c r="AD465" i="105"/>
  <c r="AC465" i="105"/>
  <c r="AS464" i="105"/>
  <c r="AR464" i="105"/>
  <c r="AQ464" i="105"/>
  <c r="AP464" i="105"/>
  <c r="AO464" i="105"/>
  <c r="AN464" i="105"/>
  <c r="AM464" i="105"/>
  <c r="AL464" i="105"/>
  <c r="AK464" i="105"/>
  <c r="AJ464" i="105"/>
  <c r="AI464" i="105"/>
  <c r="AH464" i="105"/>
  <c r="AF464" i="105"/>
  <c r="AE464" i="105"/>
  <c r="AD464" i="105"/>
  <c r="AC464" i="105"/>
  <c r="AS463" i="105"/>
  <c r="AR463" i="105"/>
  <c r="AQ463" i="105"/>
  <c r="AP463" i="105"/>
  <c r="AO463" i="105"/>
  <c r="AN463" i="105"/>
  <c r="AM463" i="105"/>
  <c r="AL463" i="105"/>
  <c r="AK463" i="105"/>
  <c r="AJ463" i="105"/>
  <c r="AI463" i="105"/>
  <c r="AH463" i="105"/>
  <c r="AF463" i="105"/>
  <c r="AE463" i="105"/>
  <c r="AD463" i="105"/>
  <c r="AC463" i="105"/>
  <c r="AS462" i="105"/>
  <c r="AR462" i="105"/>
  <c r="AQ462" i="105"/>
  <c r="AP462" i="105"/>
  <c r="AO462" i="105"/>
  <c r="AN462" i="105"/>
  <c r="AM462" i="105"/>
  <c r="AL462" i="105"/>
  <c r="AK462" i="105"/>
  <c r="AJ462" i="105"/>
  <c r="AI462" i="105"/>
  <c r="AH462" i="105"/>
  <c r="AF462" i="105"/>
  <c r="AE462" i="105"/>
  <c r="AD462" i="105"/>
  <c r="AC462" i="105"/>
  <c r="AS461" i="105"/>
  <c r="AR461" i="105"/>
  <c r="AQ461" i="105"/>
  <c r="AP461" i="105"/>
  <c r="AO461" i="105"/>
  <c r="AN461" i="105"/>
  <c r="AM461" i="105"/>
  <c r="AL461" i="105"/>
  <c r="AK461" i="105"/>
  <c r="AJ461" i="105"/>
  <c r="AI461" i="105"/>
  <c r="AH461" i="105"/>
  <c r="AF461" i="105"/>
  <c r="AE461" i="105"/>
  <c r="AD461" i="105"/>
  <c r="AC461" i="105"/>
  <c r="AS460" i="105"/>
  <c r="AR460" i="105"/>
  <c r="AQ460" i="105"/>
  <c r="AP460" i="105"/>
  <c r="AO460" i="105"/>
  <c r="AN460" i="105"/>
  <c r="AM460" i="105"/>
  <c r="AL460" i="105"/>
  <c r="AK460" i="105"/>
  <c r="AJ460" i="105"/>
  <c r="AI460" i="105"/>
  <c r="AH460" i="105"/>
  <c r="AF460" i="105"/>
  <c r="AE460" i="105"/>
  <c r="AD460" i="105"/>
  <c r="AC460" i="105"/>
  <c r="AS459" i="105"/>
  <c r="AR459" i="105"/>
  <c r="AQ459" i="105"/>
  <c r="AP459" i="105"/>
  <c r="AO459" i="105"/>
  <c r="AN459" i="105"/>
  <c r="AM459" i="105"/>
  <c r="AL459" i="105"/>
  <c r="AK459" i="105"/>
  <c r="AJ459" i="105"/>
  <c r="AI459" i="105"/>
  <c r="AH459" i="105"/>
  <c r="AF459" i="105"/>
  <c r="AE459" i="105"/>
  <c r="AD459" i="105"/>
  <c r="AC459" i="105"/>
  <c r="AS458" i="105"/>
  <c r="AR458" i="105"/>
  <c r="AQ458" i="105"/>
  <c r="AP458" i="105"/>
  <c r="AO458" i="105"/>
  <c r="AN458" i="105"/>
  <c r="AM458" i="105"/>
  <c r="AL458" i="105"/>
  <c r="AK458" i="105"/>
  <c r="AJ458" i="105"/>
  <c r="AI458" i="105"/>
  <c r="AH458" i="105"/>
  <c r="AF458" i="105"/>
  <c r="AE458" i="105"/>
  <c r="AD458" i="105"/>
  <c r="AC458" i="105"/>
  <c r="AS457" i="105"/>
  <c r="AR457" i="105"/>
  <c r="AQ457" i="105"/>
  <c r="AP457" i="105"/>
  <c r="AO457" i="105"/>
  <c r="AN457" i="105"/>
  <c r="AM457" i="105"/>
  <c r="AL457" i="105"/>
  <c r="AK457" i="105"/>
  <c r="AJ457" i="105"/>
  <c r="AI457" i="105"/>
  <c r="AH457" i="105"/>
  <c r="AF457" i="105"/>
  <c r="AE457" i="105"/>
  <c r="AD457" i="105"/>
  <c r="AC457" i="105"/>
  <c r="AS456" i="105"/>
  <c r="AR456" i="105"/>
  <c r="AQ456" i="105"/>
  <c r="AP456" i="105"/>
  <c r="AO456" i="105"/>
  <c r="AN456" i="105"/>
  <c r="AM456" i="105"/>
  <c r="AL456" i="105"/>
  <c r="AK456" i="105"/>
  <c r="AJ456" i="105"/>
  <c r="AI456" i="105"/>
  <c r="AH456" i="105"/>
  <c r="AF456" i="105"/>
  <c r="AE456" i="105"/>
  <c r="AD456" i="105"/>
  <c r="AC456" i="105"/>
  <c r="AS455" i="105"/>
  <c r="AR455" i="105"/>
  <c r="AQ455" i="105"/>
  <c r="AP455" i="105"/>
  <c r="AO455" i="105"/>
  <c r="AN455" i="105"/>
  <c r="AM455" i="105"/>
  <c r="AL455" i="105"/>
  <c r="AK455" i="105"/>
  <c r="AJ455" i="105"/>
  <c r="AI455" i="105"/>
  <c r="AH455" i="105"/>
  <c r="AF455" i="105"/>
  <c r="AE455" i="105"/>
  <c r="AD455" i="105"/>
  <c r="AC455" i="105"/>
  <c r="AS454" i="105"/>
  <c r="AR454" i="105"/>
  <c r="AQ454" i="105"/>
  <c r="AP454" i="105"/>
  <c r="AO454" i="105"/>
  <c r="AN454" i="105"/>
  <c r="AM454" i="105"/>
  <c r="AL454" i="105"/>
  <c r="AK454" i="105"/>
  <c r="AJ454" i="105"/>
  <c r="AI454" i="105"/>
  <c r="AH454" i="105"/>
  <c r="AF454" i="105"/>
  <c r="AE454" i="105"/>
  <c r="AD454" i="105"/>
  <c r="AC454" i="105"/>
  <c r="AS453" i="105"/>
  <c r="AR453" i="105"/>
  <c r="AQ453" i="105"/>
  <c r="AP453" i="105"/>
  <c r="AO453" i="105"/>
  <c r="AN453" i="105"/>
  <c r="AM453" i="105"/>
  <c r="AL453" i="105"/>
  <c r="AK453" i="105"/>
  <c r="AJ453" i="105"/>
  <c r="AG453" i="105" s="1"/>
  <c r="AI453" i="105"/>
  <c r="AH453" i="105"/>
  <c r="AF453" i="105"/>
  <c r="AE453" i="105"/>
  <c r="AD453" i="105"/>
  <c r="AC453" i="105"/>
  <c r="AS452" i="105"/>
  <c r="AR452" i="105"/>
  <c r="AQ452" i="105"/>
  <c r="AP452" i="105"/>
  <c r="AO452" i="105"/>
  <c r="AN452" i="105"/>
  <c r="AM452" i="105"/>
  <c r="AL452" i="105"/>
  <c r="AK452" i="105"/>
  <c r="AJ452" i="105"/>
  <c r="AI452" i="105"/>
  <c r="AH452" i="105"/>
  <c r="AF452" i="105"/>
  <c r="AE452" i="105"/>
  <c r="AD452" i="105"/>
  <c r="AC452" i="105"/>
  <c r="AS451" i="105"/>
  <c r="AR451" i="105"/>
  <c r="AQ451" i="105"/>
  <c r="AP451" i="105"/>
  <c r="AO451" i="105"/>
  <c r="AN451" i="105"/>
  <c r="AM451" i="105"/>
  <c r="AL451" i="105"/>
  <c r="AK451" i="105"/>
  <c r="AJ451" i="105"/>
  <c r="AI451" i="105"/>
  <c r="AH451" i="105"/>
  <c r="AF451" i="105"/>
  <c r="AE451" i="105"/>
  <c r="AD451" i="105"/>
  <c r="AC451" i="105"/>
  <c r="AS450" i="105"/>
  <c r="AR450" i="105"/>
  <c r="AQ450" i="105"/>
  <c r="AP450" i="105"/>
  <c r="AO450" i="105"/>
  <c r="AN450" i="105"/>
  <c r="AM450" i="105"/>
  <c r="AL450" i="105"/>
  <c r="AK450" i="105"/>
  <c r="AJ450" i="105"/>
  <c r="AI450" i="105"/>
  <c r="AH450" i="105"/>
  <c r="AF450" i="105"/>
  <c r="AE450" i="105"/>
  <c r="AD450" i="105"/>
  <c r="AC450" i="105"/>
  <c r="AS449" i="105"/>
  <c r="AR449" i="105"/>
  <c r="AQ449" i="105"/>
  <c r="AP449" i="105"/>
  <c r="AO449" i="105"/>
  <c r="AN449" i="105"/>
  <c r="AM449" i="105"/>
  <c r="AL449" i="105"/>
  <c r="AK449" i="105"/>
  <c r="AJ449" i="105"/>
  <c r="AI449" i="105"/>
  <c r="AH449" i="105"/>
  <c r="AF449" i="105"/>
  <c r="AE449" i="105"/>
  <c r="AD449" i="105"/>
  <c r="AC449" i="105"/>
  <c r="AS448" i="105"/>
  <c r="AR448" i="105"/>
  <c r="AQ448" i="105"/>
  <c r="AP448" i="105"/>
  <c r="AO448" i="105"/>
  <c r="AN448" i="105"/>
  <c r="AM448" i="105"/>
  <c r="AL448" i="105"/>
  <c r="AK448" i="105"/>
  <c r="AJ448" i="105"/>
  <c r="AI448" i="105"/>
  <c r="AH448" i="105"/>
  <c r="AF448" i="105"/>
  <c r="AE448" i="105"/>
  <c r="AD448" i="105"/>
  <c r="AC448" i="105"/>
  <c r="AS447" i="105"/>
  <c r="AR447" i="105"/>
  <c r="AQ447" i="105"/>
  <c r="AP447" i="105"/>
  <c r="AO447" i="105"/>
  <c r="AN447" i="105"/>
  <c r="AM447" i="105"/>
  <c r="AL447" i="105"/>
  <c r="AK447" i="105"/>
  <c r="AJ447" i="105"/>
  <c r="AI447" i="105"/>
  <c r="AH447" i="105"/>
  <c r="AF447" i="105"/>
  <c r="AE447" i="105"/>
  <c r="AD447" i="105"/>
  <c r="AC447" i="105"/>
  <c r="AS446" i="105"/>
  <c r="AR446" i="105"/>
  <c r="AQ446" i="105"/>
  <c r="AP446" i="105"/>
  <c r="AO446" i="105"/>
  <c r="AN446" i="105"/>
  <c r="AM446" i="105"/>
  <c r="AL446" i="105"/>
  <c r="AK446" i="105"/>
  <c r="AJ446" i="105"/>
  <c r="AI446" i="105"/>
  <c r="AH446" i="105"/>
  <c r="AF446" i="105"/>
  <c r="AE446" i="105"/>
  <c r="AD446" i="105"/>
  <c r="AC446" i="105"/>
  <c r="AS445" i="105"/>
  <c r="AR445" i="105"/>
  <c r="AQ445" i="105"/>
  <c r="AP445" i="105"/>
  <c r="AO445" i="105"/>
  <c r="AN445" i="105"/>
  <c r="AM445" i="105"/>
  <c r="AL445" i="105"/>
  <c r="AK445" i="105"/>
  <c r="AJ445" i="105"/>
  <c r="AG445" i="105" s="1"/>
  <c r="AI445" i="105"/>
  <c r="AH445" i="105"/>
  <c r="AF445" i="105"/>
  <c r="AE445" i="105"/>
  <c r="AD445" i="105"/>
  <c r="AC445" i="105"/>
  <c r="AS444" i="105"/>
  <c r="AR444" i="105"/>
  <c r="AQ444" i="105"/>
  <c r="AP444" i="105"/>
  <c r="AO444" i="105"/>
  <c r="AN444" i="105"/>
  <c r="AM444" i="105"/>
  <c r="AL444" i="105"/>
  <c r="AK444" i="105"/>
  <c r="AJ444" i="105"/>
  <c r="AI444" i="105"/>
  <c r="AH444" i="105"/>
  <c r="AF444" i="105"/>
  <c r="AE444" i="105"/>
  <c r="AD444" i="105"/>
  <c r="AC444" i="105"/>
  <c r="AS443" i="105"/>
  <c r="AR443" i="105"/>
  <c r="AQ443" i="105"/>
  <c r="AP443" i="105"/>
  <c r="AO443" i="105"/>
  <c r="AN443" i="105"/>
  <c r="AM443" i="105"/>
  <c r="AL443" i="105"/>
  <c r="AK443" i="105"/>
  <c r="AJ443" i="105"/>
  <c r="AI443" i="105"/>
  <c r="AH443" i="105"/>
  <c r="AF443" i="105"/>
  <c r="AE443" i="105"/>
  <c r="AD443" i="105"/>
  <c r="AC443" i="105"/>
  <c r="AS442" i="105"/>
  <c r="AR442" i="105"/>
  <c r="AQ442" i="105"/>
  <c r="AP442" i="105"/>
  <c r="AO442" i="105"/>
  <c r="AN442" i="105"/>
  <c r="AM442" i="105"/>
  <c r="AL442" i="105"/>
  <c r="AK442" i="105"/>
  <c r="AJ442" i="105"/>
  <c r="AI442" i="105"/>
  <c r="AH442" i="105"/>
  <c r="AF442" i="105"/>
  <c r="AE442" i="105"/>
  <c r="AD442" i="105"/>
  <c r="AC442" i="105"/>
  <c r="AS441" i="105"/>
  <c r="AR441" i="105"/>
  <c r="AQ441" i="105"/>
  <c r="AP441" i="105"/>
  <c r="AO441" i="105"/>
  <c r="AN441" i="105"/>
  <c r="AM441" i="105"/>
  <c r="AL441" i="105"/>
  <c r="AK441" i="105"/>
  <c r="AJ441" i="105"/>
  <c r="AI441" i="105"/>
  <c r="AH441" i="105"/>
  <c r="AF441" i="105"/>
  <c r="AE441" i="105"/>
  <c r="AD441" i="105"/>
  <c r="AC441" i="105"/>
  <c r="AS440" i="105"/>
  <c r="AR440" i="105"/>
  <c r="AQ440" i="105"/>
  <c r="AP440" i="105"/>
  <c r="AO440" i="105"/>
  <c r="AN440" i="105"/>
  <c r="AM440" i="105"/>
  <c r="AL440" i="105"/>
  <c r="AK440" i="105"/>
  <c r="AJ440" i="105"/>
  <c r="AI440" i="105"/>
  <c r="AH440" i="105"/>
  <c r="AF440" i="105"/>
  <c r="AE440" i="105"/>
  <c r="AD440" i="105"/>
  <c r="AC440" i="105"/>
  <c r="AS439" i="105"/>
  <c r="AR439" i="105"/>
  <c r="AQ439" i="105"/>
  <c r="AP439" i="105"/>
  <c r="AO439" i="105"/>
  <c r="AN439" i="105"/>
  <c r="AM439" i="105"/>
  <c r="AL439" i="105"/>
  <c r="AK439" i="105"/>
  <c r="AJ439" i="105"/>
  <c r="AI439" i="105"/>
  <c r="AH439" i="105"/>
  <c r="AF439" i="105"/>
  <c r="AE439" i="105"/>
  <c r="AD439" i="105"/>
  <c r="AC439" i="105"/>
  <c r="AS438" i="105"/>
  <c r="AR438" i="105"/>
  <c r="AQ438" i="105"/>
  <c r="AP438" i="105"/>
  <c r="AO438" i="105"/>
  <c r="AN438" i="105"/>
  <c r="AM438" i="105"/>
  <c r="AL438" i="105"/>
  <c r="AK438" i="105"/>
  <c r="AJ438" i="105"/>
  <c r="AI438" i="105"/>
  <c r="AH438" i="105"/>
  <c r="AF438" i="105"/>
  <c r="AE438" i="105"/>
  <c r="AD438" i="105"/>
  <c r="AC438" i="105"/>
  <c r="AS437" i="105"/>
  <c r="AR437" i="105"/>
  <c r="AQ437" i="105"/>
  <c r="AP437" i="105"/>
  <c r="AO437" i="105"/>
  <c r="AN437" i="105"/>
  <c r="AM437" i="105"/>
  <c r="AL437" i="105"/>
  <c r="AK437" i="105"/>
  <c r="AJ437" i="105"/>
  <c r="AI437" i="105"/>
  <c r="AH437" i="105"/>
  <c r="AF437" i="105"/>
  <c r="AE437" i="105"/>
  <c r="AD437" i="105"/>
  <c r="AC437" i="105"/>
  <c r="AS436" i="105"/>
  <c r="AR436" i="105"/>
  <c r="AQ436" i="105"/>
  <c r="AP436" i="105"/>
  <c r="AO436" i="105"/>
  <c r="AN436" i="105"/>
  <c r="AM436" i="105"/>
  <c r="AL436" i="105"/>
  <c r="AK436" i="105"/>
  <c r="AJ436" i="105"/>
  <c r="AI436" i="105"/>
  <c r="AH436" i="105"/>
  <c r="AF436" i="105"/>
  <c r="AE436" i="105"/>
  <c r="AD436" i="105"/>
  <c r="AC436" i="105"/>
  <c r="AS435" i="105"/>
  <c r="AR435" i="105"/>
  <c r="AQ435" i="105"/>
  <c r="AP435" i="105"/>
  <c r="AO435" i="105"/>
  <c r="AN435" i="105"/>
  <c r="AM435" i="105"/>
  <c r="AL435" i="105"/>
  <c r="AK435" i="105"/>
  <c r="AJ435" i="105"/>
  <c r="AI435" i="105"/>
  <c r="AH435" i="105"/>
  <c r="AF435" i="105"/>
  <c r="AE435" i="105"/>
  <c r="AD435" i="105"/>
  <c r="AC435" i="105"/>
  <c r="AS434" i="105"/>
  <c r="AR434" i="105"/>
  <c r="AQ434" i="105"/>
  <c r="AP434" i="105"/>
  <c r="AO434" i="105"/>
  <c r="AN434" i="105"/>
  <c r="AM434" i="105"/>
  <c r="AL434" i="105"/>
  <c r="AK434" i="105"/>
  <c r="AJ434" i="105"/>
  <c r="AI434" i="105"/>
  <c r="AH434" i="105"/>
  <c r="AF434" i="105"/>
  <c r="AE434" i="105"/>
  <c r="AD434" i="105"/>
  <c r="AC434" i="105"/>
  <c r="AS433" i="105"/>
  <c r="AR433" i="105"/>
  <c r="AQ433" i="105"/>
  <c r="AP433" i="105"/>
  <c r="AO433" i="105"/>
  <c r="AN433" i="105"/>
  <c r="AM433" i="105"/>
  <c r="AL433" i="105"/>
  <c r="AK433" i="105"/>
  <c r="AJ433" i="105"/>
  <c r="AG433" i="105" s="1"/>
  <c r="AI433" i="105"/>
  <c r="AH433" i="105"/>
  <c r="AF433" i="105"/>
  <c r="AE433" i="105"/>
  <c r="AD433" i="105"/>
  <c r="AC433" i="105"/>
  <c r="AS432" i="105"/>
  <c r="AR432" i="105"/>
  <c r="AQ432" i="105"/>
  <c r="AP432" i="105"/>
  <c r="AO432" i="105"/>
  <c r="AN432" i="105"/>
  <c r="AM432" i="105"/>
  <c r="AL432" i="105"/>
  <c r="AK432" i="105"/>
  <c r="AJ432" i="105"/>
  <c r="AI432" i="105"/>
  <c r="AH432" i="105"/>
  <c r="AF432" i="105"/>
  <c r="AE432" i="105"/>
  <c r="AD432" i="105"/>
  <c r="AC432" i="105"/>
  <c r="AS431" i="105"/>
  <c r="AR431" i="105"/>
  <c r="AQ431" i="105"/>
  <c r="AP431" i="105"/>
  <c r="AO431" i="105"/>
  <c r="AN431" i="105"/>
  <c r="AM431" i="105"/>
  <c r="AL431" i="105"/>
  <c r="AK431" i="105"/>
  <c r="AJ431" i="105"/>
  <c r="AI431" i="105"/>
  <c r="AH431" i="105"/>
  <c r="AF431" i="105"/>
  <c r="AE431" i="105"/>
  <c r="AD431" i="105"/>
  <c r="AC431" i="105"/>
  <c r="AS430" i="105"/>
  <c r="AR430" i="105"/>
  <c r="AQ430" i="105"/>
  <c r="AP430" i="105"/>
  <c r="AO430" i="105"/>
  <c r="AN430" i="105"/>
  <c r="AM430" i="105"/>
  <c r="AL430" i="105"/>
  <c r="AK430" i="105"/>
  <c r="AJ430" i="105"/>
  <c r="AI430" i="105"/>
  <c r="AH430" i="105"/>
  <c r="AF430" i="105"/>
  <c r="AE430" i="105"/>
  <c r="AD430" i="105"/>
  <c r="AC430" i="105"/>
  <c r="AS429" i="105"/>
  <c r="AR429" i="105"/>
  <c r="AQ429" i="105"/>
  <c r="AP429" i="105"/>
  <c r="AO429" i="105"/>
  <c r="AN429" i="105"/>
  <c r="AM429" i="105"/>
  <c r="AL429" i="105"/>
  <c r="AK429" i="105"/>
  <c r="AJ429" i="105"/>
  <c r="AI429" i="105"/>
  <c r="AH429" i="105"/>
  <c r="AF429" i="105"/>
  <c r="AE429" i="105"/>
  <c r="AD429" i="105"/>
  <c r="AC429" i="105"/>
  <c r="AS428" i="105"/>
  <c r="AR428" i="105"/>
  <c r="AQ428" i="105"/>
  <c r="AP428" i="105"/>
  <c r="AO428" i="105"/>
  <c r="AN428" i="105"/>
  <c r="AM428" i="105"/>
  <c r="AL428" i="105"/>
  <c r="AK428" i="105"/>
  <c r="AJ428" i="105"/>
  <c r="AI428" i="105"/>
  <c r="AH428" i="105"/>
  <c r="AF428" i="105"/>
  <c r="AE428" i="105"/>
  <c r="AD428" i="105"/>
  <c r="AC428" i="105"/>
  <c r="AS427" i="105"/>
  <c r="AR427" i="105"/>
  <c r="AQ427" i="105"/>
  <c r="AP427" i="105"/>
  <c r="AO427" i="105"/>
  <c r="AN427" i="105"/>
  <c r="AM427" i="105"/>
  <c r="AL427" i="105"/>
  <c r="AK427" i="105"/>
  <c r="AJ427" i="105"/>
  <c r="AI427" i="105"/>
  <c r="AH427" i="105"/>
  <c r="AF427" i="105"/>
  <c r="AE427" i="105"/>
  <c r="AD427" i="105"/>
  <c r="AC427" i="105"/>
  <c r="AS426" i="105"/>
  <c r="AR426" i="105"/>
  <c r="AQ426" i="105"/>
  <c r="AP426" i="105"/>
  <c r="AO426" i="105"/>
  <c r="AN426" i="105"/>
  <c r="AM426" i="105"/>
  <c r="AL426" i="105"/>
  <c r="AK426" i="105"/>
  <c r="AJ426" i="105"/>
  <c r="AI426" i="105"/>
  <c r="AH426" i="105"/>
  <c r="AF426" i="105"/>
  <c r="AE426" i="105"/>
  <c r="AD426" i="105"/>
  <c r="AC426" i="105"/>
  <c r="AS425" i="105"/>
  <c r="AR425" i="105"/>
  <c r="AQ425" i="105"/>
  <c r="AP425" i="105"/>
  <c r="AO425" i="105"/>
  <c r="AN425" i="105"/>
  <c r="AM425" i="105"/>
  <c r="AL425" i="105"/>
  <c r="AK425" i="105"/>
  <c r="AJ425" i="105"/>
  <c r="AI425" i="105"/>
  <c r="AH425" i="105"/>
  <c r="AF425" i="105"/>
  <c r="AE425" i="105"/>
  <c r="AD425" i="105"/>
  <c r="AC425" i="105"/>
  <c r="AS424" i="105"/>
  <c r="AR424" i="105"/>
  <c r="AQ424" i="105"/>
  <c r="AP424" i="105"/>
  <c r="AO424" i="105"/>
  <c r="AN424" i="105"/>
  <c r="AM424" i="105"/>
  <c r="AL424" i="105"/>
  <c r="AK424" i="105"/>
  <c r="AJ424" i="105"/>
  <c r="AI424" i="105"/>
  <c r="AH424" i="105"/>
  <c r="AF424" i="105"/>
  <c r="AE424" i="105"/>
  <c r="AD424" i="105"/>
  <c r="AC424" i="105"/>
  <c r="AS423" i="105"/>
  <c r="AR423" i="105"/>
  <c r="AQ423" i="105"/>
  <c r="AP423" i="105"/>
  <c r="AO423" i="105"/>
  <c r="AN423" i="105"/>
  <c r="AM423" i="105"/>
  <c r="AL423" i="105"/>
  <c r="AK423" i="105"/>
  <c r="AJ423" i="105"/>
  <c r="AI423" i="105"/>
  <c r="AH423" i="105"/>
  <c r="AF423" i="105"/>
  <c r="AE423" i="105"/>
  <c r="AD423" i="105"/>
  <c r="AC423" i="105"/>
  <c r="AS422" i="105"/>
  <c r="AR422" i="105"/>
  <c r="AQ422" i="105"/>
  <c r="AP422" i="105"/>
  <c r="AO422" i="105"/>
  <c r="AN422" i="105"/>
  <c r="AM422" i="105"/>
  <c r="AL422" i="105"/>
  <c r="AK422" i="105"/>
  <c r="AJ422" i="105"/>
  <c r="AI422" i="105"/>
  <c r="AH422" i="105"/>
  <c r="AF422" i="105"/>
  <c r="AE422" i="105"/>
  <c r="AD422" i="105"/>
  <c r="AC422" i="105"/>
  <c r="AS421" i="105"/>
  <c r="AR421" i="105"/>
  <c r="AQ421" i="105"/>
  <c r="AP421" i="105"/>
  <c r="AO421" i="105"/>
  <c r="AN421" i="105"/>
  <c r="AM421" i="105"/>
  <c r="AL421" i="105"/>
  <c r="AK421" i="105"/>
  <c r="AJ421" i="105"/>
  <c r="AI421" i="105"/>
  <c r="AH421" i="105"/>
  <c r="AF421" i="105"/>
  <c r="AE421" i="105"/>
  <c r="AD421" i="105"/>
  <c r="AC421" i="105"/>
  <c r="AS420" i="105"/>
  <c r="AR420" i="105"/>
  <c r="AQ420" i="105"/>
  <c r="AP420" i="105"/>
  <c r="AO420" i="105"/>
  <c r="AN420" i="105"/>
  <c r="AM420" i="105"/>
  <c r="AL420" i="105"/>
  <c r="AK420" i="105"/>
  <c r="AJ420" i="105"/>
  <c r="AI420" i="105"/>
  <c r="AH420" i="105"/>
  <c r="AF420" i="105"/>
  <c r="AE420" i="105"/>
  <c r="AD420" i="105"/>
  <c r="AC420" i="105"/>
  <c r="AS419" i="105"/>
  <c r="AR419" i="105"/>
  <c r="AQ419" i="105"/>
  <c r="AP419" i="105"/>
  <c r="AO419" i="105"/>
  <c r="AN419" i="105"/>
  <c r="AM419" i="105"/>
  <c r="AL419" i="105"/>
  <c r="AK419" i="105"/>
  <c r="AJ419" i="105"/>
  <c r="AI419" i="105"/>
  <c r="AH419" i="105"/>
  <c r="AF419" i="105"/>
  <c r="AE419" i="105"/>
  <c r="AD419" i="105"/>
  <c r="AC419" i="105"/>
  <c r="AS418" i="105"/>
  <c r="AR418" i="105"/>
  <c r="AQ418" i="105"/>
  <c r="AP418" i="105"/>
  <c r="AO418" i="105"/>
  <c r="AN418" i="105"/>
  <c r="AM418" i="105"/>
  <c r="AL418" i="105"/>
  <c r="AK418" i="105"/>
  <c r="AJ418" i="105"/>
  <c r="AI418" i="105"/>
  <c r="AH418" i="105"/>
  <c r="AF418" i="105"/>
  <c r="AE418" i="105"/>
  <c r="AD418" i="105"/>
  <c r="AC418" i="105"/>
  <c r="AS417" i="105"/>
  <c r="AR417" i="105"/>
  <c r="AQ417" i="105"/>
  <c r="AP417" i="105"/>
  <c r="AO417" i="105"/>
  <c r="AN417" i="105"/>
  <c r="AM417" i="105"/>
  <c r="AL417" i="105"/>
  <c r="AK417" i="105"/>
  <c r="AJ417" i="105"/>
  <c r="AI417" i="105"/>
  <c r="AH417" i="105"/>
  <c r="AF417" i="105"/>
  <c r="AE417" i="105"/>
  <c r="AD417" i="105"/>
  <c r="AC417" i="105"/>
  <c r="AS416" i="105"/>
  <c r="AR416" i="105"/>
  <c r="AQ416" i="105"/>
  <c r="AP416" i="105"/>
  <c r="AO416" i="105"/>
  <c r="AN416" i="105"/>
  <c r="AM416" i="105"/>
  <c r="AL416" i="105"/>
  <c r="AK416" i="105"/>
  <c r="AJ416" i="105"/>
  <c r="AI416" i="105"/>
  <c r="AH416" i="105"/>
  <c r="AF416" i="105"/>
  <c r="AE416" i="105"/>
  <c r="AD416" i="105"/>
  <c r="AC416" i="105"/>
  <c r="AS415" i="105"/>
  <c r="AR415" i="105"/>
  <c r="AQ415" i="105"/>
  <c r="AP415" i="105"/>
  <c r="AO415" i="105"/>
  <c r="AN415" i="105"/>
  <c r="AM415" i="105"/>
  <c r="AL415" i="105"/>
  <c r="AK415" i="105"/>
  <c r="AJ415" i="105"/>
  <c r="AI415" i="105"/>
  <c r="AH415" i="105"/>
  <c r="AF415" i="105"/>
  <c r="AE415" i="105"/>
  <c r="AD415" i="105"/>
  <c r="AC415" i="105"/>
  <c r="AS414" i="105"/>
  <c r="AR414" i="105"/>
  <c r="AQ414" i="105"/>
  <c r="AP414" i="105"/>
  <c r="AO414" i="105"/>
  <c r="AN414" i="105"/>
  <c r="AM414" i="105"/>
  <c r="AL414" i="105"/>
  <c r="AK414" i="105"/>
  <c r="AJ414" i="105"/>
  <c r="AI414" i="105"/>
  <c r="AH414" i="105"/>
  <c r="AF414" i="105"/>
  <c r="AE414" i="105"/>
  <c r="AD414" i="105"/>
  <c r="AC414" i="105"/>
  <c r="AS413" i="105"/>
  <c r="AR413" i="105"/>
  <c r="AQ413" i="105"/>
  <c r="AP413" i="105"/>
  <c r="AO413" i="105"/>
  <c r="AN413" i="105"/>
  <c r="AM413" i="105"/>
  <c r="AL413" i="105"/>
  <c r="AK413" i="105"/>
  <c r="AJ413" i="105"/>
  <c r="AI413" i="105"/>
  <c r="AH413" i="105"/>
  <c r="AF413" i="105"/>
  <c r="AE413" i="105"/>
  <c r="AD413" i="105"/>
  <c r="AC413" i="105"/>
  <c r="AS412" i="105"/>
  <c r="AR412" i="105"/>
  <c r="AQ412" i="105"/>
  <c r="AP412" i="105"/>
  <c r="AO412" i="105"/>
  <c r="AN412" i="105"/>
  <c r="AM412" i="105"/>
  <c r="AL412" i="105"/>
  <c r="AK412" i="105"/>
  <c r="AJ412" i="105"/>
  <c r="AI412" i="105"/>
  <c r="AH412" i="105"/>
  <c r="AF412" i="105"/>
  <c r="AE412" i="105"/>
  <c r="AD412" i="105"/>
  <c r="AC412" i="105"/>
  <c r="AS411" i="105"/>
  <c r="AR411" i="105"/>
  <c r="AQ411" i="105"/>
  <c r="AP411" i="105"/>
  <c r="AO411" i="105"/>
  <c r="AN411" i="105"/>
  <c r="AM411" i="105"/>
  <c r="AL411" i="105"/>
  <c r="AK411" i="105"/>
  <c r="AJ411" i="105"/>
  <c r="AI411" i="105"/>
  <c r="AH411" i="105"/>
  <c r="AF411" i="105"/>
  <c r="AE411" i="105"/>
  <c r="AD411" i="105"/>
  <c r="AC411" i="105"/>
  <c r="AS410" i="105"/>
  <c r="AR410" i="105"/>
  <c r="AQ410" i="105"/>
  <c r="AP410" i="105"/>
  <c r="AO410" i="105"/>
  <c r="AN410" i="105"/>
  <c r="AM410" i="105"/>
  <c r="AL410" i="105"/>
  <c r="AK410" i="105"/>
  <c r="AJ410" i="105"/>
  <c r="AI410" i="105"/>
  <c r="AH410" i="105"/>
  <c r="AF410" i="105"/>
  <c r="AE410" i="105"/>
  <c r="AD410" i="105"/>
  <c r="AC410" i="105"/>
  <c r="AS409" i="105"/>
  <c r="AR409" i="105"/>
  <c r="AQ409" i="105"/>
  <c r="AP409" i="105"/>
  <c r="AO409" i="105"/>
  <c r="AN409" i="105"/>
  <c r="AM409" i="105"/>
  <c r="AL409" i="105"/>
  <c r="AK409" i="105"/>
  <c r="AJ409" i="105"/>
  <c r="AI409" i="105"/>
  <c r="AH409" i="105"/>
  <c r="AF409" i="105"/>
  <c r="AE409" i="105"/>
  <c r="AD409" i="105"/>
  <c r="AC409" i="105"/>
  <c r="AS408" i="105"/>
  <c r="AR408" i="105"/>
  <c r="AQ408" i="105"/>
  <c r="AP408" i="105"/>
  <c r="AO408" i="105"/>
  <c r="AN408" i="105"/>
  <c r="AM408" i="105"/>
  <c r="AL408" i="105"/>
  <c r="AK408" i="105"/>
  <c r="AJ408" i="105"/>
  <c r="AI408" i="105"/>
  <c r="AH408" i="105"/>
  <c r="AF408" i="105"/>
  <c r="AE408" i="105"/>
  <c r="AD408" i="105"/>
  <c r="AC408" i="105"/>
  <c r="AS407" i="105"/>
  <c r="AR407" i="105"/>
  <c r="AQ407" i="105"/>
  <c r="AP407" i="105"/>
  <c r="AO407" i="105"/>
  <c r="AN407" i="105"/>
  <c r="AM407" i="105"/>
  <c r="AL407" i="105"/>
  <c r="AK407" i="105"/>
  <c r="AJ407" i="105"/>
  <c r="AI407" i="105"/>
  <c r="AH407" i="105"/>
  <c r="AF407" i="105"/>
  <c r="AE407" i="105"/>
  <c r="AD407" i="105"/>
  <c r="AC407" i="105"/>
  <c r="AS406" i="105"/>
  <c r="AR406" i="105"/>
  <c r="AQ406" i="105"/>
  <c r="AP406" i="105"/>
  <c r="AO406" i="105"/>
  <c r="AN406" i="105"/>
  <c r="AM406" i="105"/>
  <c r="AL406" i="105"/>
  <c r="AK406" i="105"/>
  <c r="AJ406" i="105"/>
  <c r="AI406" i="105"/>
  <c r="AH406" i="105"/>
  <c r="AF406" i="105"/>
  <c r="AE406" i="105"/>
  <c r="AD406" i="105"/>
  <c r="AC406" i="105"/>
  <c r="AS405" i="105"/>
  <c r="AR405" i="105"/>
  <c r="AQ405" i="105"/>
  <c r="AP405" i="105"/>
  <c r="AO405" i="105"/>
  <c r="AN405" i="105"/>
  <c r="AM405" i="105"/>
  <c r="AL405" i="105"/>
  <c r="AK405" i="105"/>
  <c r="AJ405" i="105"/>
  <c r="AI405" i="105"/>
  <c r="AH405" i="105"/>
  <c r="AF405" i="105"/>
  <c r="AE405" i="105"/>
  <c r="AD405" i="105"/>
  <c r="AC405" i="105"/>
  <c r="AS404" i="105"/>
  <c r="AR404" i="105"/>
  <c r="AQ404" i="105"/>
  <c r="AP404" i="105"/>
  <c r="AO404" i="105"/>
  <c r="AN404" i="105"/>
  <c r="AM404" i="105"/>
  <c r="AL404" i="105"/>
  <c r="AK404" i="105"/>
  <c r="AJ404" i="105"/>
  <c r="AI404" i="105"/>
  <c r="AH404" i="105"/>
  <c r="AF404" i="105"/>
  <c r="AE404" i="105"/>
  <c r="AD404" i="105"/>
  <c r="AC404" i="105"/>
  <c r="AS403" i="105"/>
  <c r="AR403" i="105"/>
  <c r="AQ403" i="105"/>
  <c r="AP403" i="105"/>
  <c r="AO403" i="105"/>
  <c r="AN403" i="105"/>
  <c r="AM403" i="105"/>
  <c r="AL403" i="105"/>
  <c r="AK403" i="105"/>
  <c r="AJ403" i="105"/>
  <c r="AI403" i="105"/>
  <c r="AH403" i="105"/>
  <c r="AF403" i="105"/>
  <c r="AE403" i="105"/>
  <c r="AD403" i="105"/>
  <c r="AC403" i="105"/>
  <c r="AS402" i="105"/>
  <c r="AR402" i="105"/>
  <c r="AQ402" i="105"/>
  <c r="AP402" i="105"/>
  <c r="AO402" i="105"/>
  <c r="AN402" i="105"/>
  <c r="AM402" i="105"/>
  <c r="AL402" i="105"/>
  <c r="AK402" i="105"/>
  <c r="AJ402" i="105"/>
  <c r="AI402" i="105"/>
  <c r="AH402" i="105"/>
  <c r="AF402" i="105"/>
  <c r="AE402" i="105"/>
  <c r="AD402" i="105"/>
  <c r="AC402" i="105"/>
  <c r="AS401" i="105"/>
  <c r="AR401" i="105"/>
  <c r="AQ401" i="105"/>
  <c r="AP401" i="105"/>
  <c r="AO401" i="105"/>
  <c r="AN401" i="105"/>
  <c r="AM401" i="105"/>
  <c r="AL401" i="105"/>
  <c r="AK401" i="105"/>
  <c r="AJ401" i="105"/>
  <c r="AG401" i="105" s="1"/>
  <c r="AI401" i="105"/>
  <c r="AH401" i="105"/>
  <c r="AF401" i="105"/>
  <c r="AE401" i="105"/>
  <c r="AD401" i="105"/>
  <c r="AC401" i="105"/>
  <c r="AS400" i="105"/>
  <c r="AR400" i="105"/>
  <c r="AQ400" i="105"/>
  <c r="AP400" i="105"/>
  <c r="AO400" i="105"/>
  <c r="AN400" i="105"/>
  <c r="AM400" i="105"/>
  <c r="AL400" i="105"/>
  <c r="AK400" i="105"/>
  <c r="AJ400" i="105"/>
  <c r="AI400" i="105"/>
  <c r="AH400" i="105"/>
  <c r="AF400" i="105"/>
  <c r="AE400" i="105"/>
  <c r="AD400" i="105"/>
  <c r="AC400" i="105"/>
  <c r="AS399" i="105"/>
  <c r="AR399" i="105"/>
  <c r="AQ399" i="105"/>
  <c r="AP399" i="105"/>
  <c r="AO399" i="105"/>
  <c r="AN399" i="105"/>
  <c r="AM399" i="105"/>
  <c r="AL399" i="105"/>
  <c r="AK399" i="105"/>
  <c r="AJ399" i="105"/>
  <c r="AI399" i="105"/>
  <c r="AH399" i="105"/>
  <c r="AF399" i="105"/>
  <c r="AE399" i="105"/>
  <c r="AD399" i="105"/>
  <c r="AC399" i="105"/>
  <c r="AS398" i="105"/>
  <c r="AR398" i="105"/>
  <c r="AQ398" i="105"/>
  <c r="AP398" i="105"/>
  <c r="AO398" i="105"/>
  <c r="AN398" i="105"/>
  <c r="AM398" i="105"/>
  <c r="AL398" i="105"/>
  <c r="AK398" i="105"/>
  <c r="AJ398" i="105"/>
  <c r="AI398" i="105"/>
  <c r="AH398" i="105"/>
  <c r="AF398" i="105"/>
  <c r="AE398" i="105"/>
  <c r="AD398" i="105"/>
  <c r="AC398" i="105"/>
  <c r="AS397" i="105"/>
  <c r="AR397" i="105"/>
  <c r="AQ397" i="105"/>
  <c r="AP397" i="105"/>
  <c r="AO397" i="105"/>
  <c r="AN397" i="105"/>
  <c r="AM397" i="105"/>
  <c r="AL397" i="105"/>
  <c r="AK397" i="105"/>
  <c r="AJ397" i="105"/>
  <c r="AI397" i="105"/>
  <c r="AH397" i="105"/>
  <c r="AF397" i="105"/>
  <c r="AE397" i="105"/>
  <c r="AD397" i="105"/>
  <c r="AC397" i="105"/>
  <c r="AS396" i="105"/>
  <c r="AR396" i="105"/>
  <c r="AQ396" i="105"/>
  <c r="AP396" i="105"/>
  <c r="AO396" i="105"/>
  <c r="AN396" i="105"/>
  <c r="AM396" i="105"/>
  <c r="AL396" i="105"/>
  <c r="AK396" i="105"/>
  <c r="AJ396" i="105"/>
  <c r="AI396" i="105"/>
  <c r="AH396" i="105"/>
  <c r="AF396" i="105"/>
  <c r="AE396" i="105"/>
  <c r="AD396" i="105"/>
  <c r="AC396" i="105"/>
  <c r="AS395" i="105"/>
  <c r="AR395" i="105"/>
  <c r="AQ395" i="105"/>
  <c r="AP395" i="105"/>
  <c r="AO395" i="105"/>
  <c r="AN395" i="105"/>
  <c r="AM395" i="105"/>
  <c r="AL395" i="105"/>
  <c r="AK395" i="105"/>
  <c r="AJ395" i="105"/>
  <c r="AI395" i="105"/>
  <c r="AH395" i="105"/>
  <c r="AF395" i="105"/>
  <c r="AE395" i="105"/>
  <c r="AD395" i="105"/>
  <c r="AC395" i="105"/>
  <c r="AS394" i="105"/>
  <c r="AR394" i="105"/>
  <c r="AQ394" i="105"/>
  <c r="AP394" i="105"/>
  <c r="AO394" i="105"/>
  <c r="AN394" i="105"/>
  <c r="AM394" i="105"/>
  <c r="AL394" i="105"/>
  <c r="AK394" i="105"/>
  <c r="AJ394" i="105"/>
  <c r="AI394" i="105"/>
  <c r="AH394" i="105"/>
  <c r="AF394" i="105"/>
  <c r="AE394" i="105"/>
  <c r="AD394" i="105"/>
  <c r="AC394" i="105"/>
  <c r="AS393" i="105"/>
  <c r="AR393" i="105"/>
  <c r="AQ393" i="105"/>
  <c r="AP393" i="105"/>
  <c r="AO393" i="105"/>
  <c r="AN393" i="105"/>
  <c r="AM393" i="105"/>
  <c r="AL393" i="105"/>
  <c r="AK393" i="105"/>
  <c r="AJ393" i="105"/>
  <c r="AI393" i="105"/>
  <c r="AH393" i="105"/>
  <c r="AF393" i="105"/>
  <c r="AE393" i="105"/>
  <c r="AD393" i="105"/>
  <c r="AC393" i="105"/>
  <c r="AS392" i="105"/>
  <c r="AR392" i="105"/>
  <c r="AQ392" i="105"/>
  <c r="AP392" i="105"/>
  <c r="AO392" i="105"/>
  <c r="AN392" i="105"/>
  <c r="AM392" i="105"/>
  <c r="AL392" i="105"/>
  <c r="AK392" i="105"/>
  <c r="AJ392" i="105"/>
  <c r="AI392" i="105"/>
  <c r="AH392" i="105"/>
  <c r="AF392" i="105"/>
  <c r="AE392" i="105"/>
  <c r="AD392" i="105"/>
  <c r="AC392" i="105"/>
  <c r="AS391" i="105"/>
  <c r="AR391" i="105"/>
  <c r="AQ391" i="105"/>
  <c r="AP391" i="105"/>
  <c r="AO391" i="105"/>
  <c r="AN391" i="105"/>
  <c r="AM391" i="105"/>
  <c r="AL391" i="105"/>
  <c r="AK391" i="105"/>
  <c r="AJ391" i="105"/>
  <c r="AI391" i="105"/>
  <c r="AH391" i="105"/>
  <c r="AF391" i="105"/>
  <c r="AE391" i="105"/>
  <c r="AD391" i="105"/>
  <c r="AC391" i="105"/>
  <c r="AS390" i="105"/>
  <c r="AR390" i="105"/>
  <c r="AQ390" i="105"/>
  <c r="AP390" i="105"/>
  <c r="AO390" i="105"/>
  <c r="AN390" i="105"/>
  <c r="AM390" i="105"/>
  <c r="AL390" i="105"/>
  <c r="AK390" i="105"/>
  <c r="AJ390" i="105"/>
  <c r="AI390" i="105"/>
  <c r="AH390" i="105"/>
  <c r="AF390" i="105"/>
  <c r="AE390" i="105"/>
  <c r="AD390" i="105"/>
  <c r="AC390" i="105"/>
  <c r="AS389" i="105"/>
  <c r="AR389" i="105"/>
  <c r="AQ389" i="105"/>
  <c r="AP389" i="105"/>
  <c r="AO389" i="105"/>
  <c r="AN389" i="105"/>
  <c r="AM389" i="105"/>
  <c r="AL389" i="105"/>
  <c r="AK389" i="105"/>
  <c r="AJ389" i="105"/>
  <c r="AI389" i="105"/>
  <c r="AH389" i="105"/>
  <c r="AF389" i="105"/>
  <c r="AE389" i="105"/>
  <c r="AD389" i="105"/>
  <c r="AC389" i="105"/>
  <c r="AS388" i="105"/>
  <c r="AR388" i="105"/>
  <c r="AQ388" i="105"/>
  <c r="AP388" i="105"/>
  <c r="AO388" i="105"/>
  <c r="AN388" i="105"/>
  <c r="AM388" i="105"/>
  <c r="AL388" i="105"/>
  <c r="AK388" i="105"/>
  <c r="AJ388" i="105"/>
  <c r="AI388" i="105"/>
  <c r="AH388" i="105"/>
  <c r="AF388" i="105"/>
  <c r="AE388" i="105"/>
  <c r="AD388" i="105"/>
  <c r="AC388" i="105"/>
  <c r="AS387" i="105"/>
  <c r="AR387" i="105"/>
  <c r="AQ387" i="105"/>
  <c r="AP387" i="105"/>
  <c r="AO387" i="105"/>
  <c r="AN387" i="105"/>
  <c r="AM387" i="105"/>
  <c r="AL387" i="105"/>
  <c r="AK387" i="105"/>
  <c r="AJ387" i="105"/>
  <c r="AI387" i="105"/>
  <c r="AH387" i="105"/>
  <c r="AF387" i="105"/>
  <c r="AE387" i="105"/>
  <c r="AD387" i="105"/>
  <c r="AC387" i="105"/>
  <c r="AS386" i="105"/>
  <c r="AR386" i="105"/>
  <c r="AQ386" i="105"/>
  <c r="AP386" i="105"/>
  <c r="AO386" i="105"/>
  <c r="AN386" i="105"/>
  <c r="AM386" i="105"/>
  <c r="AL386" i="105"/>
  <c r="AK386" i="105"/>
  <c r="AJ386" i="105"/>
  <c r="AI386" i="105"/>
  <c r="AH386" i="105"/>
  <c r="AF386" i="105"/>
  <c r="AE386" i="105"/>
  <c r="AD386" i="105"/>
  <c r="AC386" i="105"/>
  <c r="AS385" i="105"/>
  <c r="AR385" i="105"/>
  <c r="AQ385" i="105"/>
  <c r="AP385" i="105"/>
  <c r="AO385" i="105"/>
  <c r="AN385" i="105"/>
  <c r="AM385" i="105"/>
  <c r="AL385" i="105"/>
  <c r="AK385" i="105"/>
  <c r="AJ385" i="105"/>
  <c r="AI385" i="105"/>
  <c r="AH385" i="105"/>
  <c r="AF385" i="105"/>
  <c r="AE385" i="105"/>
  <c r="AD385" i="105"/>
  <c r="AC385" i="105"/>
  <c r="AS384" i="105"/>
  <c r="AR384" i="105"/>
  <c r="AQ384" i="105"/>
  <c r="AP384" i="105"/>
  <c r="AO384" i="105"/>
  <c r="AN384" i="105"/>
  <c r="AM384" i="105"/>
  <c r="AL384" i="105"/>
  <c r="AK384" i="105"/>
  <c r="AJ384" i="105"/>
  <c r="AI384" i="105"/>
  <c r="AH384" i="105"/>
  <c r="AF384" i="105"/>
  <c r="AE384" i="105"/>
  <c r="AD384" i="105"/>
  <c r="AC384" i="105"/>
  <c r="AS383" i="105"/>
  <c r="AR383" i="105"/>
  <c r="AQ383" i="105"/>
  <c r="AP383" i="105"/>
  <c r="AO383" i="105"/>
  <c r="AN383" i="105"/>
  <c r="AM383" i="105"/>
  <c r="AL383" i="105"/>
  <c r="AK383" i="105"/>
  <c r="AJ383" i="105"/>
  <c r="AI383" i="105"/>
  <c r="AH383" i="105"/>
  <c r="AF383" i="105"/>
  <c r="AE383" i="105"/>
  <c r="AD383" i="105"/>
  <c r="AC383" i="105"/>
  <c r="AS382" i="105"/>
  <c r="AR382" i="105"/>
  <c r="AQ382" i="105"/>
  <c r="AP382" i="105"/>
  <c r="AO382" i="105"/>
  <c r="AN382" i="105"/>
  <c r="AM382" i="105"/>
  <c r="AL382" i="105"/>
  <c r="AK382" i="105"/>
  <c r="AJ382" i="105"/>
  <c r="AI382" i="105"/>
  <c r="AH382" i="105"/>
  <c r="AF382" i="105"/>
  <c r="AE382" i="105"/>
  <c r="AD382" i="105"/>
  <c r="AC382" i="105"/>
  <c r="AS381" i="105"/>
  <c r="AR381" i="105"/>
  <c r="AQ381" i="105"/>
  <c r="AP381" i="105"/>
  <c r="AO381" i="105"/>
  <c r="AN381" i="105"/>
  <c r="AM381" i="105"/>
  <c r="AL381" i="105"/>
  <c r="AK381" i="105"/>
  <c r="AJ381" i="105"/>
  <c r="AI381" i="105"/>
  <c r="AH381" i="105"/>
  <c r="AF381" i="105"/>
  <c r="AE381" i="105"/>
  <c r="AD381" i="105"/>
  <c r="AC381" i="105"/>
  <c r="AS380" i="105"/>
  <c r="AR380" i="105"/>
  <c r="AQ380" i="105"/>
  <c r="AP380" i="105"/>
  <c r="AO380" i="105"/>
  <c r="AN380" i="105"/>
  <c r="AM380" i="105"/>
  <c r="AL380" i="105"/>
  <c r="AK380" i="105"/>
  <c r="AJ380" i="105"/>
  <c r="AI380" i="105"/>
  <c r="AH380" i="105"/>
  <c r="AF380" i="105"/>
  <c r="AE380" i="105"/>
  <c r="AD380" i="105"/>
  <c r="AC380" i="105"/>
  <c r="AS379" i="105"/>
  <c r="AR379" i="105"/>
  <c r="AQ379" i="105"/>
  <c r="AP379" i="105"/>
  <c r="AO379" i="105"/>
  <c r="AN379" i="105"/>
  <c r="AM379" i="105"/>
  <c r="AL379" i="105"/>
  <c r="AK379" i="105"/>
  <c r="AJ379" i="105"/>
  <c r="AI379" i="105"/>
  <c r="AH379" i="105"/>
  <c r="AF379" i="105"/>
  <c r="AE379" i="105"/>
  <c r="AD379" i="105"/>
  <c r="AC379" i="105"/>
  <c r="AS378" i="105"/>
  <c r="AR378" i="105"/>
  <c r="AQ378" i="105"/>
  <c r="AP378" i="105"/>
  <c r="AO378" i="105"/>
  <c r="AN378" i="105"/>
  <c r="AM378" i="105"/>
  <c r="AL378" i="105"/>
  <c r="AK378" i="105"/>
  <c r="AJ378" i="105"/>
  <c r="AI378" i="105"/>
  <c r="AH378" i="105"/>
  <c r="AF378" i="105"/>
  <c r="AE378" i="105"/>
  <c r="AD378" i="105"/>
  <c r="AC378" i="105"/>
  <c r="AS377" i="105"/>
  <c r="AR377" i="105"/>
  <c r="AQ377" i="105"/>
  <c r="AP377" i="105"/>
  <c r="AO377" i="105"/>
  <c r="AN377" i="105"/>
  <c r="AM377" i="105"/>
  <c r="AL377" i="105"/>
  <c r="AK377" i="105"/>
  <c r="AJ377" i="105"/>
  <c r="AI377" i="105"/>
  <c r="AH377" i="105"/>
  <c r="AF377" i="105"/>
  <c r="AE377" i="105"/>
  <c r="AD377" i="105"/>
  <c r="AC377" i="105"/>
  <c r="AS376" i="105"/>
  <c r="AR376" i="105"/>
  <c r="AQ376" i="105"/>
  <c r="AP376" i="105"/>
  <c r="AO376" i="105"/>
  <c r="AN376" i="105"/>
  <c r="AM376" i="105"/>
  <c r="AL376" i="105"/>
  <c r="AK376" i="105"/>
  <c r="AJ376" i="105"/>
  <c r="AI376" i="105"/>
  <c r="AH376" i="105"/>
  <c r="AF376" i="105"/>
  <c r="AE376" i="105"/>
  <c r="AD376" i="105"/>
  <c r="AC376" i="105"/>
  <c r="AS375" i="105"/>
  <c r="AR375" i="105"/>
  <c r="AQ375" i="105"/>
  <c r="AP375" i="105"/>
  <c r="AO375" i="105"/>
  <c r="AN375" i="105"/>
  <c r="AM375" i="105"/>
  <c r="AL375" i="105"/>
  <c r="AK375" i="105"/>
  <c r="AJ375" i="105"/>
  <c r="AI375" i="105"/>
  <c r="AH375" i="105"/>
  <c r="AF375" i="105"/>
  <c r="AE375" i="105"/>
  <c r="AD375" i="105"/>
  <c r="AC375" i="105"/>
  <c r="AS374" i="105"/>
  <c r="AR374" i="105"/>
  <c r="AQ374" i="105"/>
  <c r="AP374" i="105"/>
  <c r="AO374" i="105"/>
  <c r="AN374" i="105"/>
  <c r="AM374" i="105"/>
  <c r="AL374" i="105"/>
  <c r="AK374" i="105"/>
  <c r="AJ374" i="105"/>
  <c r="AI374" i="105"/>
  <c r="AH374" i="105"/>
  <c r="AF374" i="105"/>
  <c r="AE374" i="105"/>
  <c r="AD374" i="105"/>
  <c r="AC374" i="105"/>
  <c r="AS373" i="105"/>
  <c r="AR373" i="105"/>
  <c r="AQ373" i="105"/>
  <c r="AP373" i="105"/>
  <c r="AO373" i="105"/>
  <c r="AN373" i="105"/>
  <c r="AM373" i="105"/>
  <c r="AL373" i="105"/>
  <c r="AK373" i="105"/>
  <c r="AJ373" i="105"/>
  <c r="AI373" i="105"/>
  <c r="AH373" i="105"/>
  <c r="AF373" i="105"/>
  <c r="AE373" i="105"/>
  <c r="AD373" i="105"/>
  <c r="AC373" i="105"/>
  <c r="AS372" i="105"/>
  <c r="AR372" i="105"/>
  <c r="AQ372" i="105"/>
  <c r="AP372" i="105"/>
  <c r="AO372" i="105"/>
  <c r="AN372" i="105"/>
  <c r="AM372" i="105"/>
  <c r="AL372" i="105"/>
  <c r="AK372" i="105"/>
  <c r="AJ372" i="105"/>
  <c r="AI372" i="105"/>
  <c r="AH372" i="105"/>
  <c r="AF372" i="105"/>
  <c r="AE372" i="105"/>
  <c r="AD372" i="105"/>
  <c r="AC372" i="105"/>
  <c r="AS371" i="105"/>
  <c r="AR371" i="105"/>
  <c r="AQ371" i="105"/>
  <c r="AP371" i="105"/>
  <c r="AO371" i="105"/>
  <c r="AN371" i="105"/>
  <c r="AM371" i="105"/>
  <c r="AL371" i="105"/>
  <c r="AK371" i="105"/>
  <c r="AJ371" i="105"/>
  <c r="AI371" i="105"/>
  <c r="AH371" i="105"/>
  <c r="AF371" i="105"/>
  <c r="AE371" i="105"/>
  <c r="AD371" i="105"/>
  <c r="AC371" i="105"/>
  <c r="AS370" i="105"/>
  <c r="AR370" i="105"/>
  <c r="AQ370" i="105"/>
  <c r="AP370" i="105"/>
  <c r="AO370" i="105"/>
  <c r="AN370" i="105"/>
  <c r="AM370" i="105"/>
  <c r="AL370" i="105"/>
  <c r="AK370" i="105"/>
  <c r="AJ370" i="105"/>
  <c r="AI370" i="105"/>
  <c r="AH370" i="105"/>
  <c r="AF370" i="105"/>
  <c r="AE370" i="105"/>
  <c r="AD370" i="105"/>
  <c r="AC370" i="105"/>
  <c r="AS369" i="105"/>
  <c r="AR369" i="105"/>
  <c r="AQ369" i="105"/>
  <c r="AP369" i="105"/>
  <c r="AO369" i="105"/>
  <c r="AN369" i="105"/>
  <c r="AM369" i="105"/>
  <c r="AL369" i="105"/>
  <c r="AK369" i="105"/>
  <c r="AJ369" i="105"/>
  <c r="AI369" i="105"/>
  <c r="AH369" i="105"/>
  <c r="AF369" i="105"/>
  <c r="AE369" i="105"/>
  <c r="AD369" i="105"/>
  <c r="AC369" i="105"/>
  <c r="AS368" i="105"/>
  <c r="AR368" i="105"/>
  <c r="AQ368" i="105"/>
  <c r="AP368" i="105"/>
  <c r="AO368" i="105"/>
  <c r="AN368" i="105"/>
  <c r="AM368" i="105"/>
  <c r="AL368" i="105"/>
  <c r="AK368" i="105"/>
  <c r="AJ368" i="105"/>
  <c r="AI368" i="105"/>
  <c r="AH368" i="105"/>
  <c r="AF368" i="105"/>
  <c r="AE368" i="105"/>
  <c r="AD368" i="105"/>
  <c r="AC368" i="105"/>
  <c r="AS367" i="105"/>
  <c r="AR367" i="105"/>
  <c r="AQ367" i="105"/>
  <c r="AP367" i="105"/>
  <c r="AO367" i="105"/>
  <c r="AN367" i="105"/>
  <c r="AM367" i="105"/>
  <c r="AL367" i="105"/>
  <c r="AK367" i="105"/>
  <c r="AJ367" i="105"/>
  <c r="AI367" i="105"/>
  <c r="AH367" i="105"/>
  <c r="AF367" i="105"/>
  <c r="AE367" i="105"/>
  <c r="AD367" i="105"/>
  <c r="AC367" i="105"/>
  <c r="AS366" i="105"/>
  <c r="AR366" i="105"/>
  <c r="AQ366" i="105"/>
  <c r="AP366" i="105"/>
  <c r="AO366" i="105"/>
  <c r="AN366" i="105"/>
  <c r="AM366" i="105"/>
  <c r="AL366" i="105"/>
  <c r="AK366" i="105"/>
  <c r="AJ366" i="105"/>
  <c r="AI366" i="105"/>
  <c r="AH366" i="105"/>
  <c r="AF366" i="105"/>
  <c r="AE366" i="105"/>
  <c r="AD366" i="105"/>
  <c r="AC366" i="105"/>
  <c r="AS365" i="105"/>
  <c r="AR365" i="105"/>
  <c r="AQ365" i="105"/>
  <c r="AP365" i="105"/>
  <c r="AO365" i="105"/>
  <c r="AN365" i="105"/>
  <c r="AM365" i="105"/>
  <c r="AL365" i="105"/>
  <c r="AK365" i="105"/>
  <c r="AJ365" i="105"/>
  <c r="AI365" i="105"/>
  <c r="AH365" i="105"/>
  <c r="AF365" i="105"/>
  <c r="AE365" i="105"/>
  <c r="AD365" i="105"/>
  <c r="AC365" i="105"/>
  <c r="AS364" i="105"/>
  <c r="AR364" i="105"/>
  <c r="AQ364" i="105"/>
  <c r="AP364" i="105"/>
  <c r="AO364" i="105"/>
  <c r="AN364" i="105"/>
  <c r="AM364" i="105"/>
  <c r="AL364" i="105"/>
  <c r="AK364" i="105"/>
  <c r="AJ364" i="105"/>
  <c r="AI364" i="105"/>
  <c r="AH364" i="105"/>
  <c r="AF364" i="105"/>
  <c r="AE364" i="105"/>
  <c r="AD364" i="105"/>
  <c r="AC364" i="105"/>
  <c r="AS363" i="105"/>
  <c r="AR363" i="105"/>
  <c r="AQ363" i="105"/>
  <c r="AP363" i="105"/>
  <c r="AO363" i="105"/>
  <c r="AN363" i="105"/>
  <c r="AM363" i="105"/>
  <c r="AL363" i="105"/>
  <c r="AK363" i="105"/>
  <c r="AJ363" i="105"/>
  <c r="AI363" i="105"/>
  <c r="AH363" i="105"/>
  <c r="AF363" i="105"/>
  <c r="AE363" i="105"/>
  <c r="AD363" i="105"/>
  <c r="AC363" i="105"/>
  <c r="AS362" i="105"/>
  <c r="AR362" i="105"/>
  <c r="AQ362" i="105"/>
  <c r="AP362" i="105"/>
  <c r="AO362" i="105"/>
  <c r="AN362" i="105"/>
  <c r="AM362" i="105"/>
  <c r="AL362" i="105"/>
  <c r="AK362" i="105"/>
  <c r="AJ362" i="105"/>
  <c r="AI362" i="105"/>
  <c r="AH362" i="105"/>
  <c r="AF362" i="105"/>
  <c r="AE362" i="105"/>
  <c r="AD362" i="105"/>
  <c r="AC362" i="105"/>
  <c r="AS361" i="105"/>
  <c r="AR361" i="105"/>
  <c r="AQ361" i="105"/>
  <c r="AP361" i="105"/>
  <c r="AO361" i="105"/>
  <c r="AN361" i="105"/>
  <c r="AM361" i="105"/>
  <c r="AL361" i="105"/>
  <c r="AK361" i="105"/>
  <c r="AJ361" i="105"/>
  <c r="AG361" i="105" s="1"/>
  <c r="AI361" i="105"/>
  <c r="AH361" i="105"/>
  <c r="AF361" i="105"/>
  <c r="AE361" i="105"/>
  <c r="AD361" i="105"/>
  <c r="AC361" i="105"/>
  <c r="AS360" i="105"/>
  <c r="AR360" i="105"/>
  <c r="AQ360" i="105"/>
  <c r="AP360" i="105"/>
  <c r="AO360" i="105"/>
  <c r="AN360" i="105"/>
  <c r="AM360" i="105"/>
  <c r="AL360" i="105"/>
  <c r="AK360" i="105"/>
  <c r="AJ360" i="105"/>
  <c r="AI360" i="105"/>
  <c r="AH360" i="105"/>
  <c r="AF360" i="105"/>
  <c r="AE360" i="105"/>
  <c r="AD360" i="105"/>
  <c r="AC360" i="105"/>
  <c r="AS359" i="105"/>
  <c r="AR359" i="105"/>
  <c r="AQ359" i="105"/>
  <c r="AP359" i="105"/>
  <c r="AO359" i="105"/>
  <c r="AN359" i="105"/>
  <c r="AM359" i="105"/>
  <c r="AL359" i="105"/>
  <c r="AK359" i="105"/>
  <c r="AJ359" i="105"/>
  <c r="AI359" i="105"/>
  <c r="AH359" i="105"/>
  <c r="AF359" i="105"/>
  <c r="AE359" i="105"/>
  <c r="AD359" i="105"/>
  <c r="AC359" i="105"/>
  <c r="AS358" i="105"/>
  <c r="AR358" i="105"/>
  <c r="AQ358" i="105"/>
  <c r="AP358" i="105"/>
  <c r="AO358" i="105"/>
  <c r="AN358" i="105"/>
  <c r="AM358" i="105"/>
  <c r="AL358" i="105"/>
  <c r="AK358" i="105"/>
  <c r="AJ358" i="105"/>
  <c r="AI358" i="105"/>
  <c r="AH358" i="105"/>
  <c r="AF358" i="105"/>
  <c r="AE358" i="105"/>
  <c r="AD358" i="105"/>
  <c r="AC358" i="105"/>
  <c r="AS357" i="105"/>
  <c r="AR357" i="105"/>
  <c r="AQ357" i="105"/>
  <c r="AP357" i="105"/>
  <c r="AO357" i="105"/>
  <c r="AN357" i="105"/>
  <c r="AM357" i="105"/>
  <c r="AL357" i="105"/>
  <c r="AK357" i="105"/>
  <c r="AJ357" i="105"/>
  <c r="AG357" i="105" s="1"/>
  <c r="AI357" i="105"/>
  <c r="AH357" i="105"/>
  <c r="AF357" i="105"/>
  <c r="AE357" i="105"/>
  <c r="AD357" i="105"/>
  <c r="AC357" i="105"/>
  <c r="AS356" i="105"/>
  <c r="AR356" i="105"/>
  <c r="AQ356" i="105"/>
  <c r="AP356" i="105"/>
  <c r="AO356" i="105"/>
  <c r="AN356" i="105"/>
  <c r="AM356" i="105"/>
  <c r="AL356" i="105"/>
  <c r="AK356" i="105"/>
  <c r="AJ356" i="105"/>
  <c r="AI356" i="105"/>
  <c r="AH356" i="105"/>
  <c r="AF356" i="105"/>
  <c r="AE356" i="105"/>
  <c r="AD356" i="105"/>
  <c r="AC356" i="105"/>
  <c r="AS355" i="105"/>
  <c r="AR355" i="105"/>
  <c r="AQ355" i="105"/>
  <c r="AP355" i="105"/>
  <c r="AO355" i="105"/>
  <c r="AN355" i="105"/>
  <c r="AM355" i="105"/>
  <c r="AL355" i="105"/>
  <c r="AK355" i="105"/>
  <c r="AJ355" i="105"/>
  <c r="AI355" i="105"/>
  <c r="AH355" i="105"/>
  <c r="AF355" i="105"/>
  <c r="AE355" i="105"/>
  <c r="AD355" i="105"/>
  <c r="AC355" i="105"/>
  <c r="AS354" i="105"/>
  <c r="AR354" i="105"/>
  <c r="AQ354" i="105"/>
  <c r="AP354" i="105"/>
  <c r="AO354" i="105"/>
  <c r="AN354" i="105"/>
  <c r="AM354" i="105"/>
  <c r="AL354" i="105"/>
  <c r="AK354" i="105"/>
  <c r="AJ354" i="105"/>
  <c r="AI354" i="105"/>
  <c r="AH354" i="105"/>
  <c r="AF354" i="105"/>
  <c r="AE354" i="105"/>
  <c r="AD354" i="105"/>
  <c r="AC354" i="105"/>
  <c r="AS353" i="105"/>
  <c r="AR353" i="105"/>
  <c r="AQ353" i="105"/>
  <c r="AP353" i="105"/>
  <c r="AO353" i="105"/>
  <c r="AN353" i="105"/>
  <c r="AM353" i="105"/>
  <c r="AL353" i="105"/>
  <c r="AK353" i="105"/>
  <c r="AJ353" i="105"/>
  <c r="AI353" i="105"/>
  <c r="AH353" i="105"/>
  <c r="AF353" i="105"/>
  <c r="AE353" i="105"/>
  <c r="AD353" i="105"/>
  <c r="AC353" i="105"/>
  <c r="AS352" i="105"/>
  <c r="AR352" i="105"/>
  <c r="AQ352" i="105"/>
  <c r="AP352" i="105"/>
  <c r="AO352" i="105"/>
  <c r="AN352" i="105"/>
  <c r="AM352" i="105"/>
  <c r="AL352" i="105"/>
  <c r="AK352" i="105"/>
  <c r="AJ352" i="105"/>
  <c r="AI352" i="105"/>
  <c r="AH352" i="105"/>
  <c r="AF352" i="105"/>
  <c r="AE352" i="105"/>
  <c r="AD352" i="105"/>
  <c r="AC352" i="105"/>
  <c r="AS351" i="105"/>
  <c r="AR351" i="105"/>
  <c r="AQ351" i="105"/>
  <c r="AP351" i="105"/>
  <c r="AO351" i="105"/>
  <c r="AN351" i="105"/>
  <c r="AM351" i="105"/>
  <c r="AL351" i="105"/>
  <c r="AK351" i="105"/>
  <c r="AJ351" i="105"/>
  <c r="AI351" i="105"/>
  <c r="AH351" i="105"/>
  <c r="AF351" i="105"/>
  <c r="AE351" i="105"/>
  <c r="AD351" i="105"/>
  <c r="AC351" i="105"/>
  <c r="AS350" i="105"/>
  <c r="AR350" i="105"/>
  <c r="AQ350" i="105"/>
  <c r="AP350" i="105"/>
  <c r="AO350" i="105"/>
  <c r="AN350" i="105"/>
  <c r="AM350" i="105"/>
  <c r="AL350" i="105"/>
  <c r="AK350" i="105"/>
  <c r="AJ350" i="105"/>
  <c r="AI350" i="105"/>
  <c r="AH350" i="105"/>
  <c r="AF350" i="105"/>
  <c r="AE350" i="105"/>
  <c r="AD350" i="105"/>
  <c r="AC350" i="105"/>
  <c r="AS349" i="105"/>
  <c r="AR349" i="105"/>
  <c r="AQ349" i="105"/>
  <c r="AP349" i="105"/>
  <c r="AO349" i="105"/>
  <c r="AN349" i="105"/>
  <c r="AM349" i="105"/>
  <c r="AL349" i="105"/>
  <c r="AK349" i="105"/>
  <c r="AJ349" i="105"/>
  <c r="AI349" i="105"/>
  <c r="AH349" i="105"/>
  <c r="AF349" i="105"/>
  <c r="AE349" i="105"/>
  <c r="AD349" i="105"/>
  <c r="AC349" i="105"/>
  <c r="AS348" i="105"/>
  <c r="AR348" i="105"/>
  <c r="AQ348" i="105"/>
  <c r="AP348" i="105"/>
  <c r="AO348" i="105"/>
  <c r="AN348" i="105"/>
  <c r="AM348" i="105"/>
  <c r="AL348" i="105"/>
  <c r="AK348" i="105"/>
  <c r="AJ348" i="105"/>
  <c r="AI348" i="105"/>
  <c r="AH348" i="105"/>
  <c r="AF348" i="105"/>
  <c r="AE348" i="105"/>
  <c r="AD348" i="105"/>
  <c r="AC348" i="105"/>
  <c r="AS347" i="105"/>
  <c r="AR347" i="105"/>
  <c r="AQ347" i="105"/>
  <c r="AP347" i="105"/>
  <c r="AO347" i="105"/>
  <c r="AN347" i="105"/>
  <c r="AM347" i="105"/>
  <c r="AL347" i="105"/>
  <c r="AK347" i="105"/>
  <c r="AJ347" i="105"/>
  <c r="AI347" i="105"/>
  <c r="AH347" i="105"/>
  <c r="AF347" i="105"/>
  <c r="AE347" i="105"/>
  <c r="AD347" i="105"/>
  <c r="AC347" i="105"/>
  <c r="AS346" i="105"/>
  <c r="AR346" i="105"/>
  <c r="AQ346" i="105"/>
  <c r="AP346" i="105"/>
  <c r="AO346" i="105"/>
  <c r="AN346" i="105"/>
  <c r="AM346" i="105"/>
  <c r="AL346" i="105"/>
  <c r="AK346" i="105"/>
  <c r="AJ346" i="105"/>
  <c r="AI346" i="105"/>
  <c r="AH346" i="105"/>
  <c r="AF346" i="105"/>
  <c r="AE346" i="105"/>
  <c r="AD346" i="105"/>
  <c r="AC346" i="105"/>
  <c r="AS345" i="105"/>
  <c r="AR345" i="105"/>
  <c r="AQ345" i="105"/>
  <c r="AP345" i="105"/>
  <c r="AO345" i="105"/>
  <c r="AN345" i="105"/>
  <c r="AM345" i="105"/>
  <c r="AL345" i="105"/>
  <c r="AK345" i="105"/>
  <c r="AJ345" i="105"/>
  <c r="AI345" i="105"/>
  <c r="AH345" i="105"/>
  <c r="AF345" i="105"/>
  <c r="AE345" i="105"/>
  <c r="AD345" i="105"/>
  <c r="AC345" i="105"/>
  <c r="AS344" i="105"/>
  <c r="AR344" i="105"/>
  <c r="AQ344" i="105"/>
  <c r="AP344" i="105"/>
  <c r="AO344" i="105"/>
  <c r="AN344" i="105"/>
  <c r="AM344" i="105"/>
  <c r="AL344" i="105"/>
  <c r="AK344" i="105"/>
  <c r="AJ344" i="105"/>
  <c r="AI344" i="105"/>
  <c r="AH344" i="105"/>
  <c r="AF344" i="105"/>
  <c r="AE344" i="105"/>
  <c r="AD344" i="105"/>
  <c r="AC344" i="105"/>
  <c r="AS343" i="105"/>
  <c r="AR343" i="105"/>
  <c r="AQ343" i="105"/>
  <c r="AP343" i="105"/>
  <c r="AO343" i="105"/>
  <c r="AN343" i="105"/>
  <c r="AM343" i="105"/>
  <c r="AL343" i="105"/>
  <c r="AK343" i="105"/>
  <c r="AJ343" i="105"/>
  <c r="AI343" i="105"/>
  <c r="AH343" i="105"/>
  <c r="AF343" i="105"/>
  <c r="AE343" i="105"/>
  <c r="AD343" i="105"/>
  <c r="AC343" i="105"/>
  <c r="AS342" i="105"/>
  <c r="AR342" i="105"/>
  <c r="AQ342" i="105"/>
  <c r="AP342" i="105"/>
  <c r="AO342" i="105"/>
  <c r="AN342" i="105"/>
  <c r="AM342" i="105"/>
  <c r="AL342" i="105"/>
  <c r="AK342" i="105"/>
  <c r="AJ342" i="105"/>
  <c r="AI342" i="105"/>
  <c r="AH342" i="105"/>
  <c r="AF342" i="105"/>
  <c r="AE342" i="105"/>
  <c r="AD342" i="105"/>
  <c r="AC342" i="105"/>
  <c r="AS341" i="105"/>
  <c r="AR341" i="105"/>
  <c r="AQ341" i="105"/>
  <c r="AP341" i="105"/>
  <c r="AO341" i="105"/>
  <c r="AN341" i="105"/>
  <c r="AM341" i="105"/>
  <c r="AL341" i="105"/>
  <c r="AK341" i="105"/>
  <c r="AJ341" i="105"/>
  <c r="AI341" i="105"/>
  <c r="AH341" i="105"/>
  <c r="AF341" i="105"/>
  <c r="AE341" i="105"/>
  <c r="AD341" i="105"/>
  <c r="AC341" i="105"/>
  <c r="AS340" i="105"/>
  <c r="AR340" i="105"/>
  <c r="AQ340" i="105"/>
  <c r="AP340" i="105"/>
  <c r="AO340" i="105"/>
  <c r="AN340" i="105"/>
  <c r="AM340" i="105"/>
  <c r="AL340" i="105"/>
  <c r="AK340" i="105"/>
  <c r="AJ340" i="105"/>
  <c r="AI340" i="105"/>
  <c r="AH340" i="105"/>
  <c r="AF340" i="105"/>
  <c r="AE340" i="105"/>
  <c r="AD340" i="105"/>
  <c r="AC340" i="105"/>
  <c r="AS339" i="105"/>
  <c r="AR339" i="105"/>
  <c r="AQ339" i="105"/>
  <c r="AP339" i="105"/>
  <c r="AO339" i="105"/>
  <c r="AN339" i="105"/>
  <c r="AM339" i="105"/>
  <c r="AL339" i="105"/>
  <c r="AK339" i="105"/>
  <c r="AJ339" i="105"/>
  <c r="AI339" i="105"/>
  <c r="AH339" i="105"/>
  <c r="AF339" i="105"/>
  <c r="AE339" i="105"/>
  <c r="AD339" i="105"/>
  <c r="AC339" i="105"/>
  <c r="AS338" i="105"/>
  <c r="AR338" i="105"/>
  <c r="AQ338" i="105"/>
  <c r="AP338" i="105"/>
  <c r="AO338" i="105"/>
  <c r="AN338" i="105"/>
  <c r="AM338" i="105"/>
  <c r="AL338" i="105"/>
  <c r="AK338" i="105"/>
  <c r="AJ338" i="105"/>
  <c r="AI338" i="105"/>
  <c r="AH338" i="105"/>
  <c r="AF338" i="105"/>
  <c r="AE338" i="105"/>
  <c r="AD338" i="105"/>
  <c r="AC338" i="105"/>
  <c r="AS337" i="105"/>
  <c r="AR337" i="105"/>
  <c r="AQ337" i="105"/>
  <c r="AP337" i="105"/>
  <c r="AO337" i="105"/>
  <c r="AN337" i="105"/>
  <c r="AM337" i="105"/>
  <c r="AL337" i="105"/>
  <c r="AK337" i="105"/>
  <c r="AJ337" i="105"/>
  <c r="AI337" i="105"/>
  <c r="AH337" i="105"/>
  <c r="AF337" i="105"/>
  <c r="AE337" i="105"/>
  <c r="AD337" i="105"/>
  <c r="AC337" i="105"/>
  <c r="AS336" i="105"/>
  <c r="AR336" i="105"/>
  <c r="AQ336" i="105"/>
  <c r="AP336" i="105"/>
  <c r="AO336" i="105"/>
  <c r="AN336" i="105"/>
  <c r="AM336" i="105"/>
  <c r="AL336" i="105"/>
  <c r="AK336" i="105"/>
  <c r="AJ336" i="105"/>
  <c r="AI336" i="105"/>
  <c r="AH336" i="105"/>
  <c r="AF336" i="105"/>
  <c r="AE336" i="105"/>
  <c r="AD336" i="105"/>
  <c r="AC336" i="105"/>
  <c r="AS335" i="105"/>
  <c r="AR335" i="105"/>
  <c r="AQ335" i="105"/>
  <c r="AP335" i="105"/>
  <c r="AO335" i="105"/>
  <c r="AN335" i="105"/>
  <c r="AM335" i="105"/>
  <c r="AL335" i="105"/>
  <c r="AK335" i="105"/>
  <c r="AJ335" i="105"/>
  <c r="AI335" i="105"/>
  <c r="AH335" i="105"/>
  <c r="AF335" i="105"/>
  <c r="AE335" i="105"/>
  <c r="AD335" i="105"/>
  <c r="AC335" i="105"/>
  <c r="AS334" i="105"/>
  <c r="AR334" i="105"/>
  <c r="AQ334" i="105"/>
  <c r="AP334" i="105"/>
  <c r="AO334" i="105"/>
  <c r="AN334" i="105"/>
  <c r="AM334" i="105"/>
  <c r="AL334" i="105"/>
  <c r="AK334" i="105"/>
  <c r="AJ334" i="105"/>
  <c r="AI334" i="105"/>
  <c r="AH334" i="105"/>
  <c r="AF334" i="105"/>
  <c r="AE334" i="105"/>
  <c r="AD334" i="105"/>
  <c r="AC334" i="105"/>
  <c r="AS333" i="105"/>
  <c r="AR333" i="105"/>
  <c r="AQ333" i="105"/>
  <c r="AP333" i="105"/>
  <c r="AO333" i="105"/>
  <c r="AN333" i="105"/>
  <c r="AM333" i="105"/>
  <c r="AL333" i="105"/>
  <c r="AK333" i="105"/>
  <c r="AJ333" i="105"/>
  <c r="AI333" i="105"/>
  <c r="AH333" i="105"/>
  <c r="AF333" i="105"/>
  <c r="AE333" i="105"/>
  <c r="AD333" i="105"/>
  <c r="AC333" i="105"/>
  <c r="AS332" i="105"/>
  <c r="AR332" i="105"/>
  <c r="AQ332" i="105"/>
  <c r="AP332" i="105"/>
  <c r="AO332" i="105"/>
  <c r="AN332" i="105"/>
  <c r="AM332" i="105"/>
  <c r="AL332" i="105"/>
  <c r="AK332" i="105"/>
  <c r="AJ332" i="105"/>
  <c r="AI332" i="105"/>
  <c r="AH332" i="105"/>
  <c r="AF332" i="105"/>
  <c r="AE332" i="105"/>
  <c r="AD332" i="105"/>
  <c r="AC332" i="105"/>
  <c r="AS331" i="105"/>
  <c r="AR331" i="105"/>
  <c r="AQ331" i="105"/>
  <c r="AP331" i="105"/>
  <c r="AO331" i="105"/>
  <c r="AN331" i="105"/>
  <c r="AM331" i="105"/>
  <c r="AL331" i="105"/>
  <c r="AK331" i="105"/>
  <c r="AJ331" i="105"/>
  <c r="AI331" i="105"/>
  <c r="AH331" i="105"/>
  <c r="AF331" i="105"/>
  <c r="AE331" i="105"/>
  <c r="AD331" i="105"/>
  <c r="AC331" i="105"/>
  <c r="AS330" i="105"/>
  <c r="AR330" i="105"/>
  <c r="AQ330" i="105"/>
  <c r="AP330" i="105"/>
  <c r="AO330" i="105"/>
  <c r="AN330" i="105"/>
  <c r="AM330" i="105"/>
  <c r="AL330" i="105"/>
  <c r="AK330" i="105"/>
  <c r="AJ330" i="105"/>
  <c r="AI330" i="105"/>
  <c r="AH330" i="105"/>
  <c r="AF330" i="105"/>
  <c r="AE330" i="105"/>
  <c r="AD330" i="105"/>
  <c r="AC330" i="105"/>
  <c r="AS329" i="105"/>
  <c r="AR329" i="105"/>
  <c r="AQ329" i="105"/>
  <c r="AP329" i="105"/>
  <c r="AO329" i="105"/>
  <c r="AN329" i="105"/>
  <c r="AM329" i="105"/>
  <c r="AL329" i="105"/>
  <c r="AK329" i="105"/>
  <c r="AJ329" i="105"/>
  <c r="AI329" i="105"/>
  <c r="AH329" i="105"/>
  <c r="AF329" i="105"/>
  <c r="AE329" i="105"/>
  <c r="AD329" i="105"/>
  <c r="AC329" i="105"/>
  <c r="AS328" i="105"/>
  <c r="AR328" i="105"/>
  <c r="AQ328" i="105"/>
  <c r="AP328" i="105"/>
  <c r="AO328" i="105"/>
  <c r="AN328" i="105"/>
  <c r="AM328" i="105"/>
  <c r="AL328" i="105"/>
  <c r="AK328" i="105"/>
  <c r="AJ328" i="105"/>
  <c r="AI328" i="105"/>
  <c r="AH328" i="105"/>
  <c r="AF328" i="105"/>
  <c r="AE328" i="105"/>
  <c r="AD328" i="105"/>
  <c r="AC328" i="105"/>
  <c r="AS327" i="105"/>
  <c r="AR327" i="105"/>
  <c r="AQ327" i="105"/>
  <c r="AP327" i="105"/>
  <c r="AO327" i="105"/>
  <c r="AN327" i="105"/>
  <c r="AM327" i="105"/>
  <c r="AL327" i="105"/>
  <c r="AK327" i="105"/>
  <c r="AJ327" i="105"/>
  <c r="AI327" i="105"/>
  <c r="AH327" i="105"/>
  <c r="AF327" i="105"/>
  <c r="AE327" i="105"/>
  <c r="AD327" i="105"/>
  <c r="AC327" i="105"/>
  <c r="AS326" i="105"/>
  <c r="AR326" i="105"/>
  <c r="AQ326" i="105"/>
  <c r="AP326" i="105"/>
  <c r="AO326" i="105"/>
  <c r="AN326" i="105"/>
  <c r="AM326" i="105"/>
  <c r="AL326" i="105"/>
  <c r="AK326" i="105"/>
  <c r="AJ326" i="105"/>
  <c r="AI326" i="105"/>
  <c r="AH326" i="105"/>
  <c r="AF326" i="105"/>
  <c r="AE326" i="105"/>
  <c r="AD326" i="105"/>
  <c r="AC326" i="105"/>
  <c r="AS325" i="105"/>
  <c r="AR325" i="105"/>
  <c r="AQ325" i="105"/>
  <c r="AP325" i="105"/>
  <c r="AO325" i="105"/>
  <c r="AN325" i="105"/>
  <c r="AM325" i="105"/>
  <c r="AL325" i="105"/>
  <c r="AK325" i="105"/>
  <c r="AJ325" i="105"/>
  <c r="AI325" i="105"/>
  <c r="AH325" i="105"/>
  <c r="AF325" i="105"/>
  <c r="AE325" i="105"/>
  <c r="AD325" i="105"/>
  <c r="AC325" i="105"/>
  <c r="AS324" i="105"/>
  <c r="AR324" i="105"/>
  <c r="AQ324" i="105"/>
  <c r="AP324" i="105"/>
  <c r="AO324" i="105"/>
  <c r="AN324" i="105"/>
  <c r="AM324" i="105"/>
  <c r="AL324" i="105"/>
  <c r="AK324" i="105"/>
  <c r="AJ324" i="105"/>
  <c r="AI324" i="105"/>
  <c r="AH324" i="105"/>
  <c r="AF324" i="105"/>
  <c r="AE324" i="105"/>
  <c r="AD324" i="105"/>
  <c r="AC324" i="105"/>
  <c r="AS323" i="105"/>
  <c r="AR323" i="105"/>
  <c r="AQ323" i="105"/>
  <c r="AP323" i="105"/>
  <c r="AO323" i="105"/>
  <c r="AN323" i="105"/>
  <c r="AM323" i="105"/>
  <c r="AL323" i="105"/>
  <c r="AK323" i="105"/>
  <c r="AJ323" i="105"/>
  <c r="AI323" i="105"/>
  <c r="AH323" i="105"/>
  <c r="AF323" i="105"/>
  <c r="AE323" i="105"/>
  <c r="AD323" i="105"/>
  <c r="AC323" i="105"/>
  <c r="AS322" i="105"/>
  <c r="AR322" i="105"/>
  <c r="AQ322" i="105"/>
  <c r="AP322" i="105"/>
  <c r="AO322" i="105"/>
  <c r="AN322" i="105"/>
  <c r="AM322" i="105"/>
  <c r="AL322" i="105"/>
  <c r="AK322" i="105"/>
  <c r="AJ322" i="105"/>
  <c r="AI322" i="105"/>
  <c r="AH322" i="105"/>
  <c r="AF322" i="105"/>
  <c r="AE322" i="105"/>
  <c r="AD322" i="105"/>
  <c r="AC322" i="105"/>
  <c r="AS321" i="105"/>
  <c r="AR321" i="105"/>
  <c r="AQ321" i="105"/>
  <c r="AP321" i="105"/>
  <c r="AO321" i="105"/>
  <c r="AN321" i="105"/>
  <c r="AM321" i="105"/>
  <c r="AL321" i="105"/>
  <c r="AK321" i="105"/>
  <c r="AJ321" i="105"/>
  <c r="AI321" i="105"/>
  <c r="AH321" i="105"/>
  <c r="AF321" i="105"/>
  <c r="AE321" i="105"/>
  <c r="AD321" i="105"/>
  <c r="AC321" i="105"/>
  <c r="AS320" i="105"/>
  <c r="AR320" i="105"/>
  <c r="AQ320" i="105"/>
  <c r="AP320" i="105"/>
  <c r="AO320" i="105"/>
  <c r="AN320" i="105"/>
  <c r="AM320" i="105"/>
  <c r="AL320" i="105"/>
  <c r="AK320" i="105"/>
  <c r="AJ320" i="105"/>
  <c r="AI320" i="105"/>
  <c r="AH320" i="105"/>
  <c r="AF320" i="105"/>
  <c r="AE320" i="105"/>
  <c r="AD320" i="105"/>
  <c r="AC320" i="105"/>
  <c r="AS319" i="105"/>
  <c r="AR319" i="105"/>
  <c r="AQ319" i="105"/>
  <c r="AP319" i="105"/>
  <c r="AO319" i="105"/>
  <c r="AN319" i="105"/>
  <c r="AM319" i="105"/>
  <c r="AL319" i="105"/>
  <c r="AK319" i="105"/>
  <c r="AJ319" i="105"/>
  <c r="AI319" i="105"/>
  <c r="AH319" i="105"/>
  <c r="AF319" i="105"/>
  <c r="AE319" i="105"/>
  <c r="AD319" i="105"/>
  <c r="AC319" i="105"/>
  <c r="AS318" i="105"/>
  <c r="AR318" i="105"/>
  <c r="AQ318" i="105"/>
  <c r="AP318" i="105"/>
  <c r="AO318" i="105"/>
  <c r="AN318" i="105"/>
  <c r="AM318" i="105"/>
  <c r="AL318" i="105"/>
  <c r="AK318" i="105"/>
  <c r="AJ318" i="105"/>
  <c r="AI318" i="105"/>
  <c r="AH318" i="105"/>
  <c r="AF318" i="105"/>
  <c r="AE318" i="105"/>
  <c r="AD318" i="105"/>
  <c r="AC318" i="105"/>
  <c r="AS317" i="105"/>
  <c r="AR317" i="105"/>
  <c r="AQ317" i="105"/>
  <c r="AP317" i="105"/>
  <c r="AO317" i="105"/>
  <c r="AN317" i="105"/>
  <c r="AM317" i="105"/>
  <c r="AL317" i="105"/>
  <c r="AK317" i="105"/>
  <c r="AJ317" i="105"/>
  <c r="AI317" i="105"/>
  <c r="AH317" i="105"/>
  <c r="AF317" i="105"/>
  <c r="AE317" i="105"/>
  <c r="AD317" i="105"/>
  <c r="AC317" i="105"/>
  <c r="AS316" i="105"/>
  <c r="AR316" i="105"/>
  <c r="AQ316" i="105"/>
  <c r="AP316" i="105"/>
  <c r="AO316" i="105"/>
  <c r="AN316" i="105"/>
  <c r="AM316" i="105"/>
  <c r="AL316" i="105"/>
  <c r="AK316" i="105"/>
  <c r="AJ316" i="105"/>
  <c r="AI316" i="105"/>
  <c r="AH316" i="105"/>
  <c r="AF316" i="105"/>
  <c r="AE316" i="105"/>
  <c r="AD316" i="105"/>
  <c r="AC316" i="105"/>
  <c r="AS315" i="105"/>
  <c r="AR315" i="105"/>
  <c r="AQ315" i="105"/>
  <c r="AP315" i="105"/>
  <c r="AO315" i="105"/>
  <c r="AN315" i="105"/>
  <c r="AM315" i="105"/>
  <c r="AL315" i="105"/>
  <c r="AK315" i="105"/>
  <c r="AJ315" i="105"/>
  <c r="AI315" i="105"/>
  <c r="AH315" i="105"/>
  <c r="AF315" i="105"/>
  <c r="AE315" i="105"/>
  <c r="AD315" i="105"/>
  <c r="AC315" i="105"/>
  <c r="AS314" i="105"/>
  <c r="AR314" i="105"/>
  <c r="AQ314" i="105"/>
  <c r="AP314" i="105"/>
  <c r="AO314" i="105"/>
  <c r="AN314" i="105"/>
  <c r="AM314" i="105"/>
  <c r="AL314" i="105"/>
  <c r="AK314" i="105"/>
  <c r="AJ314" i="105"/>
  <c r="AI314" i="105"/>
  <c r="AH314" i="105"/>
  <c r="AF314" i="105"/>
  <c r="AE314" i="105"/>
  <c r="AD314" i="105"/>
  <c r="AC314" i="105"/>
  <c r="AS313" i="105"/>
  <c r="AR313" i="105"/>
  <c r="AQ313" i="105"/>
  <c r="AP313" i="105"/>
  <c r="AO313" i="105"/>
  <c r="AN313" i="105"/>
  <c r="AM313" i="105"/>
  <c r="AL313" i="105"/>
  <c r="AK313" i="105"/>
  <c r="AJ313" i="105"/>
  <c r="AI313" i="105"/>
  <c r="AH313" i="105"/>
  <c r="AG313" i="105"/>
  <c r="AF313" i="105"/>
  <c r="AE313" i="105"/>
  <c r="AD313" i="105"/>
  <c r="AC313" i="105"/>
  <c r="AS312" i="105"/>
  <c r="AR312" i="105"/>
  <c r="AQ312" i="105"/>
  <c r="AP312" i="105"/>
  <c r="AO312" i="105"/>
  <c r="AN312" i="105"/>
  <c r="AM312" i="105"/>
  <c r="AL312" i="105"/>
  <c r="AK312" i="105"/>
  <c r="AJ312" i="105"/>
  <c r="AI312" i="105"/>
  <c r="AH312" i="105"/>
  <c r="AF312" i="105"/>
  <c r="AE312" i="105"/>
  <c r="AD312" i="105"/>
  <c r="AC312" i="105"/>
  <c r="AS311" i="105"/>
  <c r="AR311" i="105"/>
  <c r="AQ311" i="105"/>
  <c r="AP311" i="105"/>
  <c r="AO311" i="105"/>
  <c r="AN311" i="105"/>
  <c r="AM311" i="105"/>
  <c r="AL311" i="105"/>
  <c r="AK311" i="105"/>
  <c r="AJ311" i="105"/>
  <c r="AI311" i="105"/>
  <c r="AH311" i="105"/>
  <c r="AF311" i="105"/>
  <c r="AE311" i="105"/>
  <c r="AD311" i="105"/>
  <c r="AC311" i="105"/>
  <c r="AS310" i="105"/>
  <c r="AR310" i="105"/>
  <c r="AQ310" i="105"/>
  <c r="AP310" i="105"/>
  <c r="AO310" i="105"/>
  <c r="AN310" i="105"/>
  <c r="AM310" i="105"/>
  <c r="AL310" i="105"/>
  <c r="AK310" i="105"/>
  <c r="AJ310" i="105"/>
  <c r="AI310" i="105"/>
  <c r="AH310" i="105"/>
  <c r="AF310" i="105"/>
  <c r="AE310" i="105"/>
  <c r="AD310" i="105"/>
  <c r="AC310" i="105"/>
  <c r="AS309" i="105"/>
  <c r="AR309" i="105"/>
  <c r="AQ309" i="105"/>
  <c r="AP309" i="105"/>
  <c r="AO309" i="105"/>
  <c r="AN309" i="105"/>
  <c r="AM309" i="105"/>
  <c r="AL309" i="105"/>
  <c r="AK309" i="105"/>
  <c r="AJ309" i="105"/>
  <c r="AI309" i="105"/>
  <c r="AH309" i="105"/>
  <c r="AF309" i="105"/>
  <c r="AE309" i="105"/>
  <c r="AD309" i="105"/>
  <c r="AC309" i="105"/>
  <c r="AS308" i="105"/>
  <c r="AR308" i="105"/>
  <c r="AQ308" i="105"/>
  <c r="AP308" i="105"/>
  <c r="AO308" i="105"/>
  <c r="AN308" i="105"/>
  <c r="AM308" i="105"/>
  <c r="AL308" i="105"/>
  <c r="AK308" i="105"/>
  <c r="AJ308" i="105"/>
  <c r="AI308" i="105"/>
  <c r="AH308" i="105"/>
  <c r="AF308" i="105"/>
  <c r="AE308" i="105"/>
  <c r="AD308" i="105"/>
  <c r="AC308" i="105"/>
  <c r="AS307" i="105"/>
  <c r="AR307" i="105"/>
  <c r="AQ307" i="105"/>
  <c r="AP307" i="105"/>
  <c r="AO307" i="105"/>
  <c r="AN307" i="105"/>
  <c r="AM307" i="105"/>
  <c r="AL307" i="105"/>
  <c r="AK307" i="105"/>
  <c r="AJ307" i="105"/>
  <c r="AI307" i="105"/>
  <c r="AH307" i="105"/>
  <c r="AF307" i="105"/>
  <c r="AE307" i="105"/>
  <c r="AD307" i="105"/>
  <c r="AC307" i="105"/>
  <c r="AS306" i="105"/>
  <c r="AR306" i="105"/>
  <c r="AQ306" i="105"/>
  <c r="AP306" i="105"/>
  <c r="AO306" i="105"/>
  <c r="AN306" i="105"/>
  <c r="AM306" i="105"/>
  <c r="AL306" i="105"/>
  <c r="AK306" i="105"/>
  <c r="AJ306" i="105"/>
  <c r="AI306" i="105"/>
  <c r="AH306" i="105"/>
  <c r="AF306" i="105"/>
  <c r="AE306" i="105"/>
  <c r="AD306" i="105"/>
  <c r="AC306" i="105"/>
  <c r="AS305" i="105"/>
  <c r="AR305" i="105"/>
  <c r="AQ305" i="105"/>
  <c r="AP305" i="105"/>
  <c r="AO305" i="105"/>
  <c r="AN305" i="105"/>
  <c r="AM305" i="105"/>
  <c r="AL305" i="105"/>
  <c r="AK305" i="105"/>
  <c r="AJ305" i="105"/>
  <c r="AI305" i="105"/>
  <c r="AH305" i="105"/>
  <c r="AF305" i="105"/>
  <c r="AE305" i="105"/>
  <c r="AD305" i="105"/>
  <c r="AC305" i="105"/>
  <c r="AS304" i="105"/>
  <c r="AR304" i="105"/>
  <c r="AQ304" i="105"/>
  <c r="AP304" i="105"/>
  <c r="AO304" i="105"/>
  <c r="AN304" i="105"/>
  <c r="AM304" i="105"/>
  <c r="AL304" i="105"/>
  <c r="AK304" i="105"/>
  <c r="AJ304" i="105"/>
  <c r="AI304" i="105"/>
  <c r="AH304" i="105"/>
  <c r="AF304" i="105"/>
  <c r="AE304" i="105"/>
  <c r="AD304" i="105"/>
  <c r="AC304" i="105"/>
  <c r="AS303" i="105"/>
  <c r="AR303" i="105"/>
  <c r="AQ303" i="105"/>
  <c r="AP303" i="105"/>
  <c r="AO303" i="105"/>
  <c r="AN303" i="105"/>
  <c r="AM303" i="105"/>
  <c r="AL303" i="105"/>
  <c r="AK303" i="105"/>
  <c r="AJ303" i="105"/>
  <c r="AI303" i="105"/>
  <c r="AH303" i="105"/>
  <c r="AF303" i="105"/>
  <c r="AE303" i="105"/>
  <c r="AD303" i="105"/>
  <c r="AC303" i="105"/>
  <c r="AS302" i="105"/>
  <c r="AR302" i="105"/>
  <c r="AQ302" i="105"/>
  <c r="AP302" i="105"/>
  <c r="AO302" i="105"/>
  <c r="AN302" i="105"/>
  <c r="AM302" i="105"/>
  <c r="AL302" i="105"/>
  <c r="AK302" i="105"/>
  <c r="AJ302" i="105"/>
  <c r="AI302" i="105"/>
  <c r="AH302" i="105"/>
  <c r="AF302" i="105"/>
  <c r="AE302" i="105"/>
  <c r="AD302" i="105"/>
  <c r="AC302" i="105"/>
  <c r="AS301" i="105"/>
  <c r="AR301" i="105"/>
  <c r="AQ301" i="105"/>
  <c r="AP301" i="105"/>
  <c r="AO301" i="105"/>
  <c r="AN301" i="105"/>
  <c r="AM301" i="105"/>
  <c r="AL301" i="105"/>
  <c r="AK301" i="105"/>
  <c r="AJ301" i="105"/>
  <c r="AI301" i="105"/>
  <c r="AH301" i="105"/>
  <c r="AF301" i="105"/>
  <c r="AE301" i="105"/>
  <c r="AD301" i="105"/>
  <c r="AC301" i="105"/>
  <c r="AS300" i="105"/>
  <c r="AR300" i="105"/>
  <c r="AQ300" i="105"/>
  <c r="AP300" i="105"/>
  <c r="AO300" i="105"/>
  <c r="AN300" i="105"/>
  <c r="AM300" i="105"/>
  <c r="AL300" i="105"/>
  <c r="AK300" i="105"/>
  <c r="AJ300" i="105"/>
  <c r="AI300" i="105"/>
  <c r="AH300" i="105"/>
  <c r="AF300" i="105"/>
  <c r="AE300" i="105"/>
  <c r="AD300" i="105"/>
  <c r="AC300" i="105"/>
  <c r="AS299" i="105"/>
  <c r="AR299" i="105"/>
  <c r="AQ299" i="105"/>
  <c r="AP299" i="105"/>
  <c r="AO299" i="105"/>
  <c r="AN299" i="105"/>
  <c r="AM299" i="105"/>
  <c r="AL299" i="105"/>
  <c r="AK299" i="105"/>
  <c r="AJ299" i="105"/>
  <c r="AI299" i="105"/>
  <c r="AH299" i="105"/>
  <c r="AF299" i="105"/>
  <c r="AE299" i="105"/>
  <c r="AD299" i="105"/>
  <c r="AC299" i="105"/>
  <c r="AS298" i="105"/>
  <c r="AR298" i="105"/>
  <c r="AQ298" i="105"/>
  <c r="AP298" i="105"/>
  <c r="AO298" i="105"/>
  <c r="AN298" i="105"/>
  <c r="AM298" i="105"/>
  <c r="AL298" i="105"/>
  <c r="AK298" i="105"/>
  <c r="AJ298" i="105"/>
  <c r="AI298" i="105"/>
  <c r="AH298" i="105"/>
  <c r="AF298" i="105"/>
  <c r="AE298" i="105"/>
  <c r="AD298" i="105"/>
  <c r="AC298" i="105"/>
  <c r="AS297" i="105"/>
  <c r="AR297" i="105"/>
  <c r="AQ297" i="105"/>
  <c r="AP297" i="105"/>
  <c r="AO297" i="105"/>
  <c r="AN297" i="105"/>
  <c r="AM297" i="105"/>
  <c r="AL297" i="105"/>
  <c r="AK297" i="105"/>
  <c r="AJ297" i="105"/>
  <c r="AI297" i="105"/>
  <c r="AH297" i="105"/>
  <c r="AF297" i="105"/>
  <c r="AE297" i="105"/>
  <c r="AD297" i="105"/>
  <c r="AC297" i="105"/>
  <c r="AS296" i="105"/>
  <c r="AR296" i="105"/>
  <c r="AQ296" i="105"/>
  <c r="AP296" i="105"/>
  <c r="AO296" i="105"/>
  <c r="AN296" i="105"/>
  <c r="AM296" i="105"/>
  <c r="AL296" i="105"/>
  <c r="AK296" i="105"/>
  <c r="AJ296" i="105"/>
  <c r="AI296" i="105"/>
  <c r="AH296" i="105"/>
  <c r="AF296" i="105"/>
  <c r="AE296" i="105"/>
  <c r="AD296" i="105"/>
  <c r="AC296" i="105"/>
  <c r="AS295" i="105"/>
  <c r="AR295" i="105"/>
  <c r="AQ295" i="105"/>
  <c r="AP295" i="105"/>
  <c r="AO295" i="105"/>
  <c r="AN295" i="105"/>
  <c r="AM295" i="105"/>
  <c r="AL295" i="105"/>
  <c r="AK295" i="105"/>
  <c r="AJ295" i="105"/>
  <c r="AI295" i="105"/>
  <c r="AH295" i="105"/>
  <c r="AF295" i="105"/>
  <c r="AE295" i="105"/>
  <c r="AD295" i="105"/>
  <c r="AC295" i="105"/>
  <c r="AS294" i="105"/>
  <c r="AR294" i="105"/>
  <c r="AQ294" i="105"/>
  <c r="AP294" i="105"/>
  <c r="AO294" i="105"/>
  <c r="AN294" i="105"/>
  <c r="AM294" i="105"/>
  <c r="AL294" i="105"/>
  <c r="AK294" i="105"/>
  <c r="AJ294" i="105"/>
  <c r="AI294" i="105"/>
  <c r="AH294" i="105"/>
  <c r="AF294" i="105"/>
  <c r="AE294" i="105"/>
  <c r="AD294" i="105"/>
  <c r="AC294" i="105"/>
  <c r="AS293" i="105"/>
  <c r="AR293" i="105"/>
  <c r="AQ293" i="105"/>
  <c r="AP293" i="105"/>
  <c r="AO293" i="105"/>
  <c r="AN293" i="105"/>
  <c r="AM293" i="105"/>
  <c r="AL293" i="105"/>
  <c r="AK293" i="105"/>
  <c r="AJ293" i="105"/>
  <c r="AI293" i="105"/>
  <c r="AH293" i="105"/>
  <c r="AF293" i="105"/>
  <c r="AE293" i="105"/>
  <c r="AD293" i="105"/>
  <c r="AC293" i="105"/>
  <c r="AS292" i="105"/>
  <c r="AR292" i="105"/>
  <c r="AQ292" i="105"/>
  <c r="AP292" i="105"/>
  <c r="AO292" i="105"/>
  <c r="AN292" i="105"/>
  <c r="AM292" i="105"/>
  <c r="AL292" i="105"/>
  <c r="AK292" i="105"/>
  <c r="AJ292" i="105"/>
  <c r="AI292" i="105"/>
  <c r="AH292" i="105"/>
  <c r="AF292" i="105"/>
  <c r="AE292" i="105"/>
  <c r="AD292" i="105"/>
  <c r="AC292" i="105"/>
  <c r="AS291" i="105"/>
  <c r="AR291" i="105"/>
  <c r="AQ291" i="105"/>
  <c r="AP291" i="105"/>
  <c r="AO291" i="105"/>
  <c r="AN291" i="105"/>
  <c r="AM291" i="105"/>
  <c r="AL291" i="105"/>
  <c r="AK291" i="105"/>
  <c r="AJ291" i="105"/>
  <c r="AI291" i="105"/>
  <c r="AH291" i="105"/>
  <c r="AF291" i="105"/>
  <c r="AE291" i="105"/>
  <c r="AD291" i="105"/>
  <c r="AC291" i="105"/>
  <c r="AS290" i="105"/>
  <c r="AR290" i="105"/>
  <c r="AQ290" i="105"/>
  <c r="AP290" i="105"/>
  <c r="AO290" i="105"/>
  <c r="AN290" i="105"/>
  <c r="AM290" i="105"/>
  <c r="AL290" i="105"/>
  <c r="AK290" i="105"/>
  <c r="AJ290" i="105"/>
  <c r="AI290" i="105"/>
  <c r="AH290" i="105"/>
  <c r="AF290" i="105"/>
  <c r="AE290" i="105"/>
  <c r="AD290" i="105"/>
  <c r="AC290" i="105"/>
  <c r="AS289" i="105"/>
  <c r="AR289" i="105"/>
  <c r="AQ289" i="105"/>
  <c r="AP289" i="105"/>
  <c r="AO289" i="105"/>
  <c r="AN289" i="105"/>
  <c r="AM289" i="105"/>
  <c r="AL289" i="105"/>
  <c r="AK289" i="105"/>
  <c r="AJ289" i="105"/>
  <c r="AI289" i="105"/>
  <c r="AH289" i="105"/>
  <c r="AF289" i="105"/>
  <c r="AE289" i="105"/>
  <c r="AD289" i="105"/>
  <c r="AC289" i="105"/>
  <c r="AS288" i="105"/>
  <c r="AR288" i="105"/>
  <c r="AQ288" i="105"/>
  <c r="AP288" i="105"/>
  <c r="AO288" i="105"/>
  <c r="AN288" i="105"/>
  <c r="AM288" i="105"/>
  <c r="AL288" i="105"/>
  <c r="AK288" i="105"/>
  <c r="AJ288" i="105"/>
  <c r="AI288" i="105"/>
  <c r="AH288" i="105"/>
  <c r="AF288" i="105"/>
  <c r="AE288" i="105"/>
  <c r="AD288" i="105"/>
  <c r="AC288" i="105"/>
  <c r="AS287" i="105"/>
  <c r="AR287" i="105"/>
  <c r="AQ287" i="105"/>
  <c r="AP287" i="105"/>
  <c r="AO287" i="105"/>
  <c r="AN287" i="105"/>
  <c r="AM287" i="105"/>
  <c r="AL287" i="105"/>
  <c r="AK287" i="105"/>
  <c r="AJ287" i="105"/>
  <c r="AI287" i="105"/>
  <c r="AH287" i="105"/>
  <c r="AF287" i="105"/>
  <c r="AE287" i="105"/>
  <c r="AD287" i="105"/>
  <c r="AC287" i="105"/>
  <c r="AS286" i="105"/>
  <c r="AR286" i="105"/>
  <c r="AQ286" i="105"/>
  <c r="AP286" i="105"/>
  <c r="AO286" i="105"/>
  <c r="AN286" i="105"/>
  <c r="AM286" i="105"/>
  <c r="AL286" i="105"/>
  <c r="AK286" i="105"/>
  <c r="AJ286" i="105"/>
  <c r="AI286" i="105"/>
  <c r="AH286" i="105"/>
  <c r="AF286" i="105"/>
  <c r="AE286" i="105"/>
  <c r="AD286" i="105"/>
  <c r="AC286" i="105"/>
  <c r="AS250" i="105"/>
  <c r="AR250" i="105"/>
  <c r="AQ250" i="105"/>
  <c r="AP250" i="105"/>
  <c r="AO250" i="105"/>
  <c r="AN250" i="105"/>
  <c r="AM250" i="105"/>
  <c r="AL250" i="105"/>
  <c r="AK250" i="105"/>
  <c r="AJ250" i="105"/>
  <c r="AI250" i="105"/>
  <c r="AH250" i="105"/>
  <c r="AF250" i="105"/>
  <c r="AE250" i="105"/>
  <c r="AD250" i="105"/>
  <c r="AC250" i="105"/>
  <c r="AS249" i="105"/>
  <c r="AR249" i="105"/>
  <c r="AQ249" i="105"/>
  <c r="AP249" i="105"/>
  <c r="AO249" i="105"/>
  <c r="AN249" i="105"/>
  <c r="AM249" i="105"/>
  <c r="AL249" i="105"/>
  <c r="AK249" i="105"/>
  <c r="AJ249" i="105"/>
  <c r="AI249" i="105"/>
  <c r="AH249" i="105"/>
  <c r="AF249" i="105"/>
  <c r="AE249" i="105"/>
  <c r="AD249" i="105"/>
  <c r="AC249" i="105"/>
  <c r="AS248" i="105"/>
  <c r="AR248" i="105"/>
  <c r="AQ248" i="105"/>
  <c r="AP248" i="105"/>
  <c r="AO248" i="105"/>
  <c r="AN248" i="105"/>
  <c r="AM248" i="105"/>
  <c r="AL248" i="105"/>
  <c r="AK248" i="105"/>
  <c r="AJ248" i="105"/>
  <c r="AI248" i="105"/>
  <c r="AH248" i="105"/>
  <c r="AF248" i="105"/>
  <c r="AE248" i="105"/>
  <c r="AD248" i="105"/>
  <c r="AC248" i="105"/>
  <c r="AS247" i="105"/>
  <c r="AR247" i="105"/>
  <c r="AQ247" i="105"/>
  <c r="AP247" i="105"/>
  <c r="AO247" i="105"/>
  <c r="AN247" i="105"/>
  <c r="AM247" i="105"/>
  <c r="AL247" i="105"/>
  <c r="AK247" i="105"/>
  <c r="AJ247" i="105"/>
  <c r="AI247" i="105"/>
  <c r="AH247" i="105"/>
  <c r="AF247" i="105"/>
  <c r="AE247" i="105"/>
  <c r="AD247" i="105"/>
  <c r="AC247" i="105"/>
  <c r="AS246" i="105"/>
  <c r="AR246" i="105"/>
  <c r="AQ246" i="105"/>
  <c r="AP246" i="105"/>
  <c r="AO246" i="105"/>
  <c r="AN246" i="105"/>
  <c r="AM246" i="105"/>
  <c r="AL246" i="105"/>
  <c r="AK246" i="105"/>
  <c r="AJ246" i="105"/>
  <c r="AI246" i="105"/>
  <c r="AH246" i="105"/>
  <c r="AF246" i="105"/>
  <c r="AE246" i="105"/>
  <c r="AD246" i="105"/>
  <c r="AC246" i="105"/>
  <c r="AS245" i="105"/>
  <c r="AR245" i="105"/>
  <c r="AQ245" i="105"/>
  <c r="AP245" i="105"/>
  <c r="AO245" i="105"/>
  <c r="AN245" i="105"/>
  <c r="AM245" i="105"/>
  <c r="AL245" i="105"/>
  <c r="AK245" i="105"/>
  <c r="AJ245" i="105"/>
  <c r="AI245" i="105"/>
  <c r="AH245" i="105"/>
  <c r="AF245" i="105"/>
  <c r="AE245" i="105"/>
  <c r="AD245" i="105"/>
  <c r="AC245" i="105"/>
  <c r="AS244" i="105"/>
  <c r="AR244" i="105"/>
  <c r="AQ244" i="105"/>
  <c r="AP244" i="105"/>
  <c r="AO244" i="105"/>
  <c r="AN244" i="105"/>
  <c r="AM244" i="105"/>
  <c r="AL244" i="105"/>
  <c r="AK244" i="105"/>
  <c r="AJ244" i="105"/>
  <c r="AI244" i="105"/>
  <c r="AH244" i="105"/>
  <c r="AF244" i="105"/>
  <c r="AE244" i="105"/>
  <c r="AD244" i="105"/>
  <c r="AC244" i="105"/>
  <c r="AS243" i="105"/>
  <c r="AR243" i="105"/>
  <c r="AQ243" i="105"/>
  <c r="AP243" i="105"/>
  <c r="AO243" i="105"/>
  <c r="AN243" i="105"/>
  <c r="AM243" i="105"/>
  <c r="AL243" i="105"/>
  <c r="AK243" i="105"/>
  <c r="AJ243" i="105"/>
  <c r="AI243" i="105"/>
  <c r="AH243" i="105"/>
  <c r="AF243" i="105"/>
  <c r="AE243" i="105"/>
  <c r="AD243" i="105"/>
  <c r="AC243" i="105"/>
  <c r="AS242" i="105"/>
  <c r="AR242" i="105"/>
  <c r="AQ242" i="105"/>
  <c r="AP242" i="105"/>
  <c r="AO242" i="105"/>
  <c r="AN242" i="105"/>
  <c r="AM242" i="105"/>
  <c r="AL242" i="105"/>
  <c r="AK242" i="105"/>
  <c r="AJ242" i="105"/>
  <c r="AI242" i="105"/>
  <c r="AH242" i="105"/>
  <c r="AF242" i="105"/>
  <c r="AE242" i="105"/>
  <c r="AD242" i="105"/>
  <c r="AC242" i="105"/>
  <c r="AS241" i="105"/>
  <c r="AR241" i="105"/>
  <c r="AQ241" i="105"/>
  <c r="AP241" i="105"/>
  <c r="AO241" i="105"/>
  <c r="AN241" i="105"/>
  <c r="AM241" i="105"/>
  <c r="AL241" i="105"/>
  <c r="AK241" i="105"/>
  <c r="AJ241" i="105"/>
  <c r="AI241" i="105"/>
  <c r="AH241" i="105"/>
  <c r="AF241" i="105"/>
  <c r="AE241" i="105"/>
  <c r="AD241" i="105"/>
  <c r="AC241" i="105"/>
  <c r="AS240" i="105"/>
  <c r="AR240" i="105"/>
  <c r="AQ240" i="105"/>
  <c r="AP240" i="105"/>
  <c r="AO240" i="105"/>
  <c r="AN240" i="105"/>
  <c r="AM240" i="105"/>
  <c r="AL240" i="105"/>
  <c r="AK240" i="105"/>
  <c r="AJ240" i="105"/>
  <c r="AI240" i="105"/>
  <c r="AH240" i="105"/>
  <c r="AF240" i="105"/>
  <c r="AE240" i="105"/>
  <c r="AD240" i="105"/>
  <c r="AC240" i="105"/>
  <c r="AS239" i="105"/>
  <c r="AR239" i="105"/>
  <c r="AQ239" i="105"/>
  <c r="AP239" i="105"/>
  <c r="AO239" i="105"/>
  <c r="AN239" i="105"/>
  <c r="AM239" i="105"/>
  <c r="AL239" i="105"/>
  <c r="AK239" i="105"/>
  <c r="AJ239" i="105"/>
  <c r="AI239" i="105"/>
  <c r="AH239" i="105"/>
  <c r="AF239" i="105"/>
  <c r="AE239" i="105"/>
  <c r="AD239" i="105"/>
  <c r="AC239" i="105"/>
  <c r="AS238" i="105"/>
  <c r="AR238" i="105"/>
  <c r="AQ238" i="105"/>
  <c r="AP238" i="105"/>
  <c r="AO238" i="105"/>
  <c r="AN238" i="105"/>
  <c r="AM238" i="105"/>
  <c r="AL238" i="105"/>
  <c r="AK238" i="105"/>
  <c r="AJ238" i="105"/>
  <c r="AI238" i="105"/>
  <c r="AH238" i="105"/>
  <c r="AF238" i="105"/>
  <c r="AE238" i="105"/>
  <c r="AD238" i="105"/>
  <c r="AC238" i="105"/>
  <c r="AS237" i="105"/>
  <c r="AR237" i="105"/>
  <c r="AQ237" i="105"/>
  <c r="AP237" i="105"/>
  <c r="AO237" i="105"/>
  <c r="AN237" i="105"/>
  <c r="AM237" i="105"/>
  <c r="AL237" i="105"/>
  <c r="AK237" i="105"/>
  <c r="AJ237" i="105"/>
  <c r="AI237" i="105"/>
  <c r="AH237" i="105"/>
  <c r="AF237" i="105"/>
  <c r="AE237" i="105"/>
  <c r="AD237" i="105"/>
  <c r="AC237" i="105"/>
  <c r="AS236" i="105"/>
  <c r="AR236" i="105"/>
  <c r="AQ236" i="105"/>
  <c r="AP236" i="105"/>
  <c r="AO236" i="105"/>
  <c r="AN236" i="105"/>
  <c r="AM236" i="105"/>
  <c r="AL236" i="105"/>
  <c r="AK236" i="105"/>
  <c r="AJ236" i="105"/>
  <c r="AI236" i="105"/>
  <c r="AH236" i="105"/>
  <c r="AF236" i="105"/>
  <c r="AE236" i="105"/>
  <c r="AD236" i="105"/>
  <c r="AC236" i="105"/>
  <c r="AS235" i="105"/>
  <c r="AR235" i="105"/>
  <c r="AQ235" i="105"/>
  <c r="AP235" i="105"/>
  <c r="AO235" i="105"/>
  <c r="AN235" i="105"/>
  <c r="AM235" i="105"/>
  <c r="AL235" i="105"/>
  <c r="AK235" i="105"/>
  <c r="AJ235" i="105"/>
  <c r="AI235" i="105"/>
  <c r="AH235" i="105"/>
  <c r="AF235" i="105"/>
  <c r="AE235" i="105"/>
  <c r="AD235" i="105"/>
  <c r="AC235" i="105"/>
  <c r="AS234" i="105"/>
  <c r="AR234" i="105"/>
  <c r="AQ234" i="105"/>
  <c r="AP234" i="105"/>
  <c r="AO234" i="105"/>
  <c r="AN234" i="105"/>
  <c r="AM234" i="105"/>
  <c r="AL234" i="105"/>
  <c r="AK234" i="105"/>
  <c r="AJ234" i="105"/>
  <c r="AI234" i="105"/>
  <c r="AH234" i="105"/>
  <c r="AF234" i="105"/>
  <c r="AE234" i="105"/>
  <c r="AD234" i="105"/>
  <c r="AC234" i="105"/>
  <c r="AS233" i="105"/>
  <c r="AR233" i="105"/>
  <c r="AQ233" i="105"/>
  <c r="AP233" i="105"/>
  <c r="AO233" i="105"/>
  <c r="AN233" i="105"/>
  <c r="AM233" i="105"/>
  <c r="AL233" i="105"/>
  <c r="AK233" i="105"/>
  <c r="AJ233" i="105"/>
  <c r="AI233" i="105"/>
  <c r="AH233" i="105"/>
  <c r="AF233" i="105"/>
  <c r="AE233" i="105"/>
  <c r="AD233" i="105"/>
  <c r="AC233" i="105"/>
  <c r="AS232" i="105"/>
  <c r="AR232" i="105"/>
  <c r="AQ232" i="105"/>
  <c r="AP232" i="105"/>
  <c r="AO232" i="105"/>
  <c r="AN232" i="105"/>
  <c r="AM232" i="105"/>
  <c r="AL232" i="105"/>
  <c r="AK232" i="105"/>
  <c r="AJ232" i="105"/>
  <c r="AI232" i="105"/>
  <c r="AH232" i="105"/>
  <c r="AF232" i="105"/>
  <c r="AE232" i="105"/>
  <c r="AD232" i="105"/>
  <c r="AC232" i="105"/>
  <c r="AS231" i="105"/>
  <c r="AR231" i="105"/>
  <c r="AQ231" i="105"/>
  <c r="AP231" i="105"/>
  <c r="AO231" i="105"/>
  <c r="AN231" i="105"/>
  <c r="AM231" i="105"/>
  <c r="AL231" i="105"/>
  <c r="AK231" i="105"/>
  <c r="AJ231" i="105"/>
  <c r="AI231" i="105"/>
  <c r="AH231" i="105"/>
  <c r="AF231" i="105"/>
  <c r="AE231" i="105"/>
  <c r="AD231" i="105"/>
  <c r="AC231" i="105"/>
  <c r="AS230" i="105"/>
  <c r="AR230" i="105"/>
  <c r="AQ230" i="105"/>
  <c r="AP230" i="105"/>
  <c r="AO230" i="105"/>
  <c r="AN230" i="105"/>
  <c r="AM230" i="105"/>
  <c r="AL230" i="105"/>
  <c r="AK230" i="105"/>
  <c r="AJ230" i="105"/>
  <c r="AI230" i="105"/>
  <c r="AH230" i="105"/>
  <c r="AF230" i="105"/>
  <c r="AE230" i="105"/>
  <c r="AD230" i="105"/>
  <c r="AC230" i="105"/>
  <c r="AS229" i="105"/>
  <c r="AR229" i="105"/>
  <c r="AQ229" i="105"/>
  <c r="AP229" i="105"/>
  <c r="AO229" i="105"/>
  <c r="AN229" i="105"/>
  <c r="AM229" i="105"/>
  <c r="AL229" i="105"/>
  <c r="AK229" i="105"/>
  <c r="AJ229" i="105"/>
  <c r="AI229" i="105"/>
  <c r="AH229" i="105"/>
  <c r="AF229" i="105"/>
  <c r="AE229" i="105"/>
  <c r="AD229" i="105"/>
  <c r="AC229" i="105"/>
  <c r="AS228" i="105"/>
  <c r="AR228" i="105"/>
  <c r="AQ228" i="105"/>
  <c r="AP228" i="105"/>
  <c r="AO228" i="105"/>
  <c r="AN228" i="105"/>
  <c r="AM228" i="105"/>
  <c r="AL228" i="105"/>
  <c r="AK228" i="105"/>
  <c r="AJ228" i="105"/>
  <c r="AI228" i="105"/>
  <c r="AH228" i="105"/>
  <c r="AF228" i="105"/>
  <c r="AE228" i="105"/>
  <c r="AD228" i="105"/>
  <c r="AC228" i="105"/>
  <c r="AS227" i="105"/>
  <c r="AR227" i="105"/>
  <c r="AQ227" i="105"/>
  <c r="AP227" i="105"/>
  <c r="AO227" i="105"/>
  <c r="AN227" i="105"/>
  <c r="AM227" i="105"/>
  <c r="AL227" i="105"/>
  <c r="AK227" i="105"/>
  <c r="AJ227" i="105"/>
  <c r="AI227" i="105"/>
  <c r="AH227" i="105"/>
  <c r="AF227" i="105"/>
  <c r="AE227" i="105"/>
  <c r="AD227" i="105"/>
  <c r="AC227" i="105"/>
  <c r="AS226" i="105"/>
  <c r="AR226" i="105"/>
  <c r="AQ226" i="105"/>
  <c r="AP226" i="105"/>
  <c r="AO226" i="105"/>
  <c r="AN226" i="105"/>
  <c r="AM226" i="105"/>
  <c r="AL226" i="105"/>
  <c r="AK226" i="105"/>
  <c r="AJ226" i="105"/>
  <c r="AI226" i="105"/>
  <c r="AH226" i="105"/>
  <c r="AF226" i="105"/>
  <c r="AE226" i="105"/>
  <c r="AD226" i="105"/>
  <c r="AC226" i="105"/>
  <c r="AS225" i="105"/>
  <c r="AR225" i="105"/>
  <c r="AQ225" i="105"/>
  <c r="AP225" i="105"/>
  <c r="AO225" i="105"/>
  <c r="AN225" i="105"/>
  <c r="AM225" i="105"/>
  <c r="AL225" i="105"/>
  <c r="AK225" i="105"/>
  <c r="AJ225" i="105"/>
  <c r="AI225" i="105"/>
  <c r="AH225" i="105"/>
  <c r="AF225" i="105"/>
  <c r="AE225" i="105"/>
  <c r="AD225" i="105"/>
  <c r="AC225" i="105"/>
  <c r="AS224" i="105"/>
  <c r="AR224" i="105"/>
  <c r="AQ224" i="105"/>
  <c r="AP224" i="105"/>
  <c r="AO224" i="105"/>
  <c r="AN224" i="105"/>
  <c r="AM224" i="105"/>
  <c r="AL224" i="105"/>
  <c r="AK224" i="105"/>
  <c r="AJ224" i="105"/>
  <c r="AI224" i="105"/>
  <c r="AH224" i="105"/>
  <c r="AF224" i="105"/>
  <c r="AE224" i="105"/>
  <c r="AD224" i="105"/>
  <c r="AC224" i="105"/>
  <c r="AS223" i="105"/>
  <c r="AR223" i="105"/>
  <c r="AQ223" i="105"/>
  <c r="AP223" i="105"/>
  <c r="AO223" i="105"/>
  <c r="AN223" i="105"/>
  <c r="AM223" i="105"/>
  <c r="AL223" i="105"/>
  <c r="AK223" i="105"/>
  <c r="AJ223" i="105"/>
  <c r="AI223" i="105"/>
  <c r="AH223" i="105"/>
  <c r="AF223" i="105"/>
  <c r="AE223" i="105"/>
  <c r="AD223" i="105"/>
  <c r="AC223" i="105"/>
  <c r="AS222" i="105"/>
  <c r="AR222" i="105"/>
  <c r="AQ222" i="105"/>
  <c r="AP222" i="105"/>
  <c r="AO222" i="105"/>
  <c r="AN222" i="105"/>
  <c r="AM222" i="105"/>
  <c r="AL222" i="105"/>
  <c r="AK222" i="105"/>
  <c r="AJ222" i="105"/>
  <c r="AI222" i="105"/>
  <c r="AH222" i="105"/>
  <c r="AF222" i="105"/>
  <c r="AE222" i="105"/>
  <c r="AD222" i="105"/>
  <c r="AC222" i="105"/>
  <c r="AS221" i="105"/>
  <c r="AR221" i="105"/>
  <c r="AQ221" i="105"/>
  <c r="AP221" i="105"/>
  <c r="AO221" i="105"/>
  <c r="AN221" i="105"/>
  <c r="AM221" i="105"/>
  <c r="AL221" i="105"/>
  <c r="AK221" i="105"/>
  <c r="AJ221" i="105"/>
  <c r="AI221" i="105"/>
  <c r="AH221" i="105"/>
  <c r="AF221" i="105"/>
  <c r="AE221" i="105"/>
  <c r="AD221" i="105"/>
  <c r="AC221" i="105"/>
  <c r="AS220" i="105"/>
  <c r="AR220" i="105"/>
  <c r="AQ220" i="105"/>
  <c r="AP220" i="105"/>
  <c r="AO220" i="105"/>
  <c r="AN220" i="105"/>
  <c r="AM220" i="105"/>
  <c r="AL220" i="105"/>
  <c r="AK220" i="105"/>
  <c r="AJ220" i="105"/>
  <c r="AI220" i="105"/>
  <c r="AH220" i="105"/>
  <c r="AF220" i="105"/>
  <c r="AE220" i="105"/>
  <c r="AD220" i="105"/>
  <c r="AC220" i="105"/>
  <c r="AS219" i="105"/>
  <c r="AR219" i="105"/>
  <c r="AQ219" i="105"/>
  <c r="AP219" i="105"/>
  <c r="AO219" i="105"/>
  <c r="AN219" i="105"/>
  <c r="AM219" i="105"/>
  <c r="AL219" i="105"/>
  <c r="AK219" i="105"/>
  <c r="AJ219" i="105"/>
  <c r="AI219" i="105"/>
  <c r="AH219" i="105"/>
  <c r="AF219" i="105"/>
  <c r="AE219" i="105"/>
  <c r="AD219" i="105"/>
  <c r="AC219" i="105"/>
  <c r="AS218" i="105"/>
  <c r="AR218" i="105"/>
  <c r="AQ218" i="105"/>
  <c r="AP218" i="105"/>
  <c r="AO218" i="105"/>
  <c r="AN218" i="105"/>
  <c r="AM218" i="105"/>
  <c r="AL218" i="105"/>
  <c r="AK218" i="105"/>
  <c r="AJ218" i="105"/>
  <c r="AI218" i="105"/>
  <c r="AH218" i="105"/>
  <c r="AF218" i="105"/>
  <c r="AE218" i="105"/>
  <c r="AD218" i="105"/>
  <c r="AC218" i="105"/>
  <c r="AS217" i="105"/>
  <c r="AR217" i="105"/>
  <c r="AQ217" i="105"/>
  <c r="AP217" i="105"/>
  <c r="AO217" i="105"/>
  <c r="AN217" i="105"/>
  <c r="AM217" i="105"/>
  <c r="AL217" i="105"/>
  <c r="AK217" i="105"/>
  <c r="AJ217" i="105"/>
  <c r="AI217" i="105"/>
  <c r="AH217" i="105"/>
  <c r="AF217" i="105"/>
  <c r="AE217" i="105"/>
  <c r="AD217" i="105"/>
  <c r="AC217" i="105"/>
  <c r="AS216" i="105"/>
  <c r="AR216" i="105"/>
  <c r="AQ216" i="105"/>
  <c r="AP216" i="105"/>
  <c r="AO216" i="105"/>
  <c r="AN216" i="105"/>
  <c r="AM216" i="105"/>
  <c r="AL216" i="105"/>
  <c r="AK216" i="105"/>
  <c r="AJ216" i="105"/>
  <c r="AI216" i="105"/>
  <c r="AH216" i="105"/>
  <c r="AF216" i="105"/>
  <c r="AE216" i="105"/>
  <c r="AD216" i="105"/>
  <c r="AC216" i="105"/>
  <c r="AS215" i="105"/>
  <c r="AR215" i="105"/>
  <c r="AQ215" i="105"/>
  <c r="AP215" i="105"/>
  <c r="AO215" i="105"/>
  <c r="AN215" i="105"/>
  <c r="AM215" i="105"/>
  <c r="AL215" i="105"/>
  <c r="AK215" i="105"/>
  <c r="AJ215" i="105"/>
  <c r="AI215" i="105"/>
  <c r="AH215" i="105"/>
  <c r="AF215" i="105"/>
  <c r="AE215" i="105"/>
  <c r="AD215" i="105"/>
  <c r="AC215" i="105"/>
  <c r="AS214" i="105"/>
  <c r="AR214" i="105"/>
  <c r="AQ214" i="105"/>
  <c r="AP214" i="105"/>
  <c r="AO214" i="105"/>
  <c r="AN214" i="105"/>
  <c r="AM214" i="105"/>
  <c r="AL214" i="105"/>
  <c r="AK214" i="105"/>
  <c r="AJ214" i="105"/>
  <c r="AI214" i="105"/>
  <c r="AH214" i="105"/>
  <c r="AF214" i="105"/>
  <c r="AE214" i="105"/>
  <c r="AD214" i="105"/>
  <c r="AC214" i="105"/>
  <c r="AS213" i="105"/>
  <c r="AR213" i="105"/>
  <c r="AQ213" i="105"/>
  <c r="AP213" i="105"/>
  <c r="AO213" i="105"/>
  <c r="AN213" i="105"/>
  <c r="AM213" i="105"/>
  <c r="AL213" i="105"/>
  <c r="AK213" i="105"/>
  <c r="AJ213" i="105"/>
  <c r="AI213" i="105"/>
  <c r="AH213" i="105"/>
  <c r="AF213" i="105"/>
  <c r="AE213" i="105"/>
  <c r="AD213" i="105"/>
  <c r="AC213" i="105"/>
  <c r="AS212" i="105"/>
  <c r="AR212" i="105"/>
  <c r="AQ212" i="105"/>
  <c r="AP212" i="105"/>
  <c r="AO212" i="105"/>
  <c r="AN212" i="105"/>
  <c r="AM212" i="105"/>
  <c r="AL212" i="105"/>
  <c r="AK212" i="105"/>
  <c r="AJ212" i="105"/>
  <c r="AI212" i="105"/>
  <c r="AH212" i="105"/>
  <c r="AF212" i="105"/>
  <c r="AE212" i="105"/>
  <c r="AD212" i="105"/>
  <c r="AC212" i="105"/>
  <c r="AS211" i="105"/>
  <c r="AR211" i="105"/>
  <c r="AQ211" i="105"/>
  <c r="AP211" i="105"/>
  <c r="AO211" i="105"/>
  <c r="AN211" i="105"/>
  <c r="AM211" i="105"/>
  <c r="AL211" i="105"/>
  <c r="AK211" i="105"/>
  <c r="AJ211" i="105"/>
  <c r="AI211" i="105"/>
  <c r="AH211" i="105"/>
  <c r="AF211" i="105"/>
  <c r="AE211" i="105"/>
  <c r="AD211" i="105"/>
  <c r="AC211" i="105"/>
  <c r="AS210" i="105"/>
  <c r="AR210" i="105"/>
  <c r="AQ210" i="105"/>
  <c r="AP210" i="105"/>
  <c r="AO210" i="105"/>
  <c r="AN210" i="105"/>
  <c r="AM210" i="105"/>
  <c r="AL210" i="105"/>
  <c r="AK210" i="105"/>
  <c r="AJ210" i="105"/>
  <c r="AI210" i="105"/>
  <c r="AH210" i="105"/>
  <c r="AF210" i="105"/>
  <c r="AE210" i="105"/>
  <c r="AD210" i="105"/>
  <c r="AC210" i="105"/>
  <c r="AS209" i="105"/>
  <c r="AR209" i="105"/>
  <c r="AQ209" i="105"/>
  <c r="AP209" i="105"/>
  <c r="AO209" i="105"/>
  <c r="AN209" i="105"/>
  <c r="AM209" i="105"/>
  <c r="AL209" i="105"/>
  <c r="AK209" i="105"/>
  <c r="AJ209" i="105"/>
  <c r="AI209" i="105"/>
  <c r="AH209" i="105"/>
  <c r="AF209" i="105"/>
  <c r="AE209" i="105"/>
  <c r="AD209" i="105"/>
  <c r="AC209" i="105"/>
  <c r="AS208" i="105"/>
  <c r="AR208" i="105"/>
  <c r="AQ208" i="105"/>
  <c r="AP208" i="105"/>
  <c r="AO208" i="105"/>
  <c r="AN208" i="105"/>
  <c r="AM208" i="105"/>
  <c r="AL208" i="105"/>
  <c r="AK208" i="105"/>
  <c r="AJ208" i="105"/>
  <c r="AI208" i="105"/>
  <c r="AH208" i="105"/>
  <c r="AF208" i="105"/>
  <c r="AE208" i="105"/>
  <c r="AD208" i="105"/>
  <c r="AC208" i="105"/>
  <c r="AS207" i="105"/>
  <c r="AR207" i="105"/>
  <c r="AQ207" i="105"/>
  <c r="AP207" i="105"/>
  <c r="AO207" i="105"/>
  <c r="AN207" i="105"/>
  <c r="AM207" i="105"/>
  <c r="AL207" i="105"/>
  <c r="AK207" i="105"/>
  <c r="AJ207" i="105"/>
  <c r="AI207" i="105"/>
  <c r="AH207" i="105"/>
  <c r="AF207" i="105"/>
  <c r="AE207" i="105"/>
  <c r="AD207" i="105"/>
  <c r="AC207" i="105"/>
  <c r="AS206" i="105"/>
  <c r="AR206" i="105"/>
  <c r="AQ206" i="105"/>
  <c r="AP206" i="105"/>
  <c r="AO206" i="105"/>
  <c r="AN206" i="105"/>
  <c r="AM206" i="105"/>
  <c r="AL206" i="105"/>
  <c r="AK206" i="105"/>
  <c r="AJ206" i="105"/>
  <c r="AG206" i="105" s="1"/>
  <c r="AI206" i="105"/>
  <c r="AH206" i="105"/>
  <c r="AF206" i="105"/>
  <c r="AE206" i="105"/>
  <c r="AD206" i="105"/>
  <c r="AC206" i="105"/>
  <c r="AS205" i="105"/>
  <c r="AR205" i="105"/>
  <c r="AQ205" i="105"/>
  <c r="AP205" i="105"/>
  <c r="AO205" i="105"/>
  <c r="AN205" i="105"/>
  <c r="AM205" i="105"/>
  <c r="AL205" i="105"/>
  <c r="AK205" i="105"/>
  <c r="AJ205" i="105"/>
  <c r="AI205" i="105"/>
  <c r="AH205" i="105"/>
  <c r="AF205" i="105"/>
  <c r="AE205" i="105"/>
  <c r="AD205" i="105"/>
  <c r="AC205" i="105"/>
  <c r="AS204" i="105"/>
  <c r="AR204" i="105"/>
  <c r="AQ204" i="105"/>
  <c r="AP204" i="105"/>
  <c r="AO204" i="105"/>
  <c r="AN204" i="105"/>
  <c r="AM204" i="105"/>
  <c r="AL204" i="105"/>
  <c r="AK204" i="105"/>
  <c r="AJ204" i="105"/>
  <c r="AI204" i="105"/>
  <c r="AH204" i="105"/>
  <c r="AF204" i="105"/>
  <c r="AE204" i="105"/>
  <c r="AD204" i="105"/>
  <c r="AC204" i="105"/>
  <c r="AS203" i="105"/>
  <c r="AR203" i="105"/>
  <c r="AQ203" i="105"/>
  <c r="AP203" i="105"/>
  <c r="AO203" i="105"/>
  <c r="AN203" i="105"/>
  <c r="AM203" i="105"/>
  <c r="AL203" i="105"/>
  <c r="AK203" i="105"/>
  <c r="AJ203" i="105"/>
  <c r="AI203" i="105"/>
  <c r="AH203" i="105"/>
  <c r="AF203" i="105"/>
  <c r="AE203" i="105"/>
  <c r="AD203" i="105"/>
  <c r="AC203" i="105"/>
  <c r="AS202" i="105"/>
  <c r="AR202" i="105"/>
  <c r="AQ202" i="105"/>
  <c r="AP202" i="105"/>
  <c r="AO202" i="105"/>
  <c r="AN202" i="105"/>
  <c r="AM202" i="105"/>
  <c r="AL202" i="105"/>
  <c r="AK202" i="105"/>
  <c r="AJ202" i="105"/>
  <c r="AI202" i="105"/>
  <c r="AH202" i="105"/>
  <c r="AF202" i="105"/>
  <c r="AE202" i="105"/>
  <c r="AD202" i="105"/>
  <c r="AC202" i="105"/>
  <c r="AS201" i="105"/>
  <c r="AR201" i="105"/>
  <c r="AQ201" i="105"/>
  <c r="AP201" i="105"/>
  <c r="AO201" i="105"/>
  <c r="AN201" i="105"/>
  <c r="AM201" i="105"/>
  <c r="AL201" i="105"/>
  <c r="AK201" i="105"/>
  <c r="AJ201" i="105"/>
  <c r="AI201" i="105"/>
  <c r="AH201" i="105"/>
  <c r="AF201" i="105"/>
  <c r="AE201" i="105"/>
  <c r="AD201" i="105"/>
  <c r="AC201" i="105"/>
  <c r="AS200" i="105"/>
  <c r="AR200" i="105"/>
  <c r="AQ200" i="105"/>
  <c r="AP200" i="105"/>
  <c r="AO200" i="105"/>
  <c r="AN200" i="105"/>
  <c r="AM200" i="105"/>
  <c r="AL200" i="105"/>
  <c r="AK200" i="105"/>
  <c r="AJ200" i="105"/>
  <c r="AI200" i="105"/>
  <c r="AH200" i="105"/>
  <c r="AF200" i="105"/>
  <c r="AE200" i="105"/>
  <c r="AD200" i="105"/>
  <c r="AC200" i="105"/>
  <c r="AS199" i="105"/>
  <c r="AR199" i="105"/>
  <c r="AQ199" i="105"/>
  <c r="AP199" i="105"/>
  <c r="AO199" i="105"/>
  <c r="AN199" i="105"/>
  <c r="AM199" i="105"/>
  <c r="AL199" i="105"/>
  <c r="AK199" i="105"/>
  <c r="AJ199" i="105"/>
  <c r="AI199" i="105"/>
  <c r="AH199" i="105"/>
  <c r="AF199" i="105"/>
  <c r="AE199" i="105"/>
  <c r="AD199" i="105"/>
  <c r="AC199" i="105"/>
  <c r="AS198" i="105"/>
  <c r="AR198" i="105"/>
  <c r="AQ198" i="105"/>
  <c r="AP198" i="105"/>
  <c r="AO198" i="105"/>
  <c r="AN198" i="105"/>
  <c r="AM198" i="105"/>
  <c r="AL198" i="105"/>
  <c r="AK198" i="105"/>
  <c r="AJ198" i="105"/>
  <c r="AI198" i="105"/>
  <c r="AH198" i="105"/>
  <c r="AF198" i="105"/>
  <c r="AE198" i="105"/>
  <c r="AD198" i="105"/>
  <c r="AC198" i="105"/>
  <c r="AS197" i="105"/>
  <c r="AR197" i="105"/>
  <c r="AQ197" i="105"/>
  <c r="AP197" i="105"/>
  <c r="AO197" i="105"/>
  <c r="AN197" i="105"/>
  <c r="AM197" i="105"/>
  <c r="AL197" i="105"/>
  <c r="AK197" i="105"/>
  <c r="AJ197" i="105"/>
  <c r="AI197" i="105"/>
  <c r="AH197" i="105"/>
  <c r="AF197" i="105"/>
  <c r="AE197" i="105"/>
  <c r="AD197" i="105"/>
  <c r="AC197" i="105"/>
  <c r="AS196" i="105"/>
  <c r="AR196" i="105"/>
  <c r="AQ196" i="105"/>
  <c r="AP196" i="105"/>
  <c r="AO196" i="105"/>
  <c r="AN196" i="105"/>
  <c r="AM196" i="105"/>
  <c r="AL196" i="105"/>
  <c r="AK196" i="105"/>
  <c r="AJ196" i="105"/>
  <c r="AI196" i="105"/>
  <c r="AH196" i="105"/>
  <c r="AF196" i="105"/>
  <c r="AE196" i="105"/>
  <c r="AD196" i="105"/>
  <c r="AC196" i="105"/>
  <c r="AS195" i="105"/>
  <c r="AR195" i="105"/>
  <c r="AQ195" i="105"/>
  <c r="AP195" i="105"/>
  <c r="AO195" i="105"/>
  <c r="AN195" i="105"/>
  <c r="AM195" i="105"/>
  <c r="AL195" i="105"/>
  <c r="AK195" i="105"/>
  <c r="AJ195" i="105"/>
  <c r="AI195" i="105"/>
  <c r="AH195" i="105"/>
  <c r="AF195" i="105"/>
  <c r="AE195" i="105"/>
  <c r="AD195" i="105"/>
  <c r="AC195" i="105"/>
  <c r="AS194" i="105"/>
  <c r="AR194" i="105"/>
  <c r="AQ194" i="105"/>
  <c r="AP194" i="105"/>
  <c r="AO194" i="105"/>
  <c r="AN194" i="105"/>
  <c r="AM194" i="105"/>
  <c r="AL194" i="105"/>
  <c r="AK194" i="105"/>
  <c r="AJ194" i="105"/>
  <c r="AI194" i="105"/>
  <c r="AH194" i="105"/>
  <c r="AF194" i="105"/>
  <c r="AE194" i="105"/>
  <c r="AD194" i="105"/>
  <c r="AC194" i="105"/>
  <c r="AS193" i="105"/>
  <c r="AR193" i="105"/>
  <c r="AQ193" i="105"/>
  <c r="AP193" i="105"/>
  <c r="AO193" i="105"/>
  <c r="AN193" i="105"/>
  <c r="AM193" i="105"/>
  <c r="AL193" i="105"/>
  <c r="AK193" i="105"/>
  <c r="AJ193" i="105"/>
  <c r="AI193" i="105"/>
  <c r="AH193" i="105"/>
  <c r="AF193" i="105"/>
  <c r="AE193" i="105"/>
  <c r="AD193" i="105"/>
  <c r="AC193" i="105"/>
  <c r="AS192" i="105"/>
  <c r="AR192" i="105"/>
  <c r="AQ192" i="105"/>
  <c r="AP192" i="105"/>
  <c r="AO192" i="105"/>
  <c r="AN192" i="105"/>
  <c r="AM192" i="105"/>
  <c r="AL192" i="105"/>
  <c r="AK192" i="105"/>
  <c r="AJ192" i="105"/>
  <c r="AI192" i="105"/>
  <c r="AH192" i="105"/>
  <c r="AF192" i="105"/>
  <c r="AE192" i="105"/>
  <c r="AD192" i="105"/>
  <c r="AC192" i="105"/>
  <c r="AS191" i="105"/>
  <c r="AR191" i="105"/>
  <c r="AQ191" i="105"/>
  <c r="AP191" i="105"/>
  <c r="AO191" i="105"/>
  <c r="AN191" i="105"/>
  <c r="AM191" i="105"/>
  <c r="AL191" i="105"/>
  <c r="AK191" i="105"/>
  <c r="AJ191" i="105"/>
  <c r="AI191" i="105"/>
  <c r="AH191" i="105"/>
  <c r="AF191" i="105"/>
  <c r="AE191" i="105"/>
  <c r="AD191" i="105"/>
  <c r="AC191" i="105"/>
  <c r="AS190" i="105"/>
  <c r="AR190" i="105"/>
  <c r="AQ190" i="105"/>
  <c r="AP190" i="105"/>
  <c r="AO190" i="105"/>
  <c r="AN190" i="105"/>
  <c r="AM190" i="105"/>
  <c r="AL190" i="105"/>
  <c r="AK190" i="105"/>
  <c r="AJ190" i="105"/>
  <c r="AI190" i="105"/>
  <c r="AH190" i="105"/>
  <c r="AF190" i="105"/>
  <c r="AE190" i="105"/>
  <c r="AD190" i="105"/>
  <c r="AC190" i="105"/>
  <c r="AS189" i="105"/>
  <c r="AR189" i="105"/>
  <c r="AQ189" i="105"/>
  <c r="AP189" i="105"/>
  <c r="AO189" i="105"/>
  <c r="AN189" i="105"/>
  <c r="AM189" i="105"/>
  <c r="AL189" i="105"/>
  <c r="AK189" i="105"/>
  <c r="AJ189" i="105"/>
  <c r="AI189" i="105"/>
  <c r="AH189" i="105"/>
  <c r="AF189" i="105"/>
  <c r="AE189" i="105"/>
  <c r="AD189" i="105"/>
  <c r="AC189" i="105"/>
  <c r="AS188" i="105"/>
  <c r="AR188" i="105"/>
  <c r="AQ188" i="105"/>
  <c r="AP188" i="105"/>
  <c r="AO188" i="105"/>
  <c r="AN188" i="105"/>
  <c r="AM188" i="105"/>
  <c r="AL188" i="105"/>
  <c r="AK188" i="105"/>
  <c r="AJ188" i="105"/>
  <c r="AI188" i="105"/>
  <c r="AH188" i="105"/>
  <c r="AF188" i="105"/>
  <c r="AE188" i="105"/>
  <c r="AD188" i="105"/>
  <c r="AC188" i="105"/>
  <c r="AS187" i="105"/>
  <c r="AR187" i="105"/>
  <c r="AQ187" i="105"/>
  <c r="AP187" i="105"/>
  <c r="AO187" i="105"/>
  <c r="AN187" i="105"/>
  <c r="AM187" i="105"/>
  <c r="AL187" i="105"/>
  <c r="AK187" i="105"/>
  <c r="AJ187" i="105"/>
  <c r="AI187" i="105"/>
  <c r="AH187" i="105"/>
  <c r="AF187" i="105"/>
  <c r="AE187" i="105"/>
  <c r="AD187" i="105"/>
  <c r="AC187" i="105"/>
  <c r="AS186" i="105"/>
  <c r="AR186" i="105"/>
  <c r="AQ186" i="105"/>
  <c r="AP186" i="105"/>
  <c r="AO186" i="105"/>
  <c r="AN186" i="105"/>
  <c r="AM186" i="105"/>
  <c r="AL186" i="105"/>
  <c r="AK186" i="105"/>
  <c r="AJ186" i="105"/>
  <c r="AI186" i="105"/>
  <c r="AH186" i="105"/>
  <c r="AF186" i="105"/>
  <c r="AE186" i="105"/>
  <c r="AD186" i="105"/>
  <c r="AC186" i="105"/>
  <c r="AS185" i="105"/>
  <c r="AR185" i="105"/>
  <c r="AQ185" i="105"/>
  <c r="AP185" i="105"/>
  <c r="AO185" i="105"/>
  <c r="AN185" i="105"/>
  <c r="AM185" i="105"/>
  <c r="AL185" i="105"/>
  <c r="AK185" i="105"/>
  <c r="AJ185" i="105"/>
  <c r="AI185" i="105"/>
  <c r="AH185" i="105"/>
  <c r="AF185" i="105"/>
  <c r="AE185" i="105"/>
  <c r="AD185" i="105"/>
  <c r="AC185" i="105"/>
  <c r="AS184" i="105"/>
  <c r="AR184" i="105"/>
  <c r="AQ184" i="105"/>
  <c r="AP184" i="105"/>
  <c r="AO184" i="105"/>
  <c r="AN184" i="105"/>
  <c r="AM184" i="105"/>
  <c r="AL184" i="105"/>
  <c r="AK184" i="105"/>
  <c r="AJ184" i="105"/>
  <c r="AI184" i="105"/>
  <c r="AH184" i="105"/>
  <c r="AF184" i="105"/>
  <c r="AE184" i="105"/>
  <c r="AD184" i="105"/>
  <c r="AC184" i="105"/>
  <c r="AS183" i="105"/>
  <c r="AR183" i="105"/>
  <c r="AQ183" i="105"/>
  <c r="AP183" i="105"/>
  <c r="AO183" i="105"/>
  <c r="AN183" i="105"/>
  <c r="AM183" i="105"/>
  <c r="AL183" i="105"/>
  <c r="AK183" i="105"/>
  <c r="AJ183" i="105"/>
  <c r="AI183" i="105"/>
  <c r="AH183" i="105"/>
  <c r="AF183" i="105"/>
  <c r="AE183" i="105"/>
  <c r="AD183" i="105"/>
  <c r="AC183" i="105"/>
  <c r="AS182" i="105"/>
  <c r="AR182" i="105"/>
  <c r="AQ182" i="105"/>
  <c r="AP182" i="105"/>
  <c r="AO182" i="105"/>
  <c r="AN182" i="105"/>
  <c r="AM182" i="105"/>
  <c r="AL182" i="105"/>
  <c r="AK182" i="105"/>
  <c r="AJ182" i="105"/>
  <c r="AI182" i="105"/>
  <c r="AH182" i="105"/>
  <c r="AF182" i="105"/>
  <c r="AE182" i="105"/>
  <c r="AD182" i="105"/>
  <c r="AC182" i="105"/>
  <c r="AS181" i="105"/>
  <c r="AR181" i="105"/>
  <c r="AQ181" i="105"/>
  <c r="AP181" i="105"/>
  <c r="AO181" i="105"/>
  <c r="AN181" i="105"/>
  <c r="AM181" i="105"/>
  <c r="AL181" i="105"/>
  <c r="AK181" i="105"/>
  <c r="AJ181" i="105"/>
  <c r="AI181" i="105"/>
  <c r="AH181" i="105"/>
  <c r="AF181" i="105"/>
  <c r="AE181" i="105"/>
  <c r="AD181" i="105"/>
  <c r="AC181" i="105"/>
  <c r="AS180" i="105"/>
  <c r="AR180" i="105"/>
  <c r="AQ180" i="105"/>
  <c r="AP180" i="105"/>
  <c r="AO180" i="105"/>
  <c r="AN180" i="105"/>
  <c r="AM180" i="105"/>
  <c r="AL180" i="105"/>
  <c r="AK180" i="105"/>
  <c r="AJ180" i="105"/>
  <c r="AI180" i="105"/>
  <c r="AH180" i="105"/>
  <c r="AF180" i="105"/>
  <c r="AE180" i="105"/>
  <c r="AD180" i="105"/>
  <c r="AC180" i="105"/>
  <c r="AS179" i="105"/>
  <c r="AR179" i="105"/>
  <c r="AQ179" i="105"/>
  <c r="AP179" i="105"/>
  <c r="AO179" i="105"/>
  <c r="AN179" i="105"/>
  <c r="AM179" i="105"/>
  <c r="AL179" i="105"/>
  <c r="AK179" i="105"/>
  <c r="AJ179" i="105"/>
  <c r="AI179" i="105"/>
  <c r="AH179" i="105"/>
  <c r="AF179" i="105"/>
  <c r="AE179" i="105"/>
  <c r="AD179" i="105"/>
  <c r="AC179" i="105"/>
  <c r="AS178" i="105"/>
  <c r="AR178" i="105"/>
  <c r="AQ178" i="105"/>
  <c r="AP178" i="105"/>
  <c r="AO178" i="105"/>
  <c r="AN178" i="105"/>
  <c r="AM178" i="105"/>
  <c r="AL178" i="105"/>
  <c r="AK178" i="105"/>
  <c r="AJ178" i="105"/>
  <c r="AI178" i="105"/>
  <c r="AH178" i="105"/>
  <c r="AF178" i="105"/>
  <c r="AE178" i="105"/>
  <c r="AD178" i="105"/>
  <c r="AC178" i="105"/>
  <c r="AS177" i="105"/>
  <c r="AR177" i="105"/>
  <c r="AQ177" i="105"/>
  <c r="AP177" i="105"/>
  <c r="AO177" i="105"/>
  <c r="AN177" i="105"/>
  <c r="AM177" i="105"/>
  <c r="AL177" i="105"/>
  <c r="AK177" i="105"/>
  <c r="AJ177" i="105"/>
  <c r="AI177" i="105"/>
  <c r="AH177" i="105"/>
  <c r="AF177" i="105"/>
  <c r="AE177" i="105"/>
  <c r="AD177" i="105"/>
  <c r="AC177" i="105"/>
  <c r="AS176" i="105"/>
  <c r="AR176" i="105"/>
  <c r="AQ176" i="105"/>
  <c r="AP176" i="105"/>
  <c r="AO176" i="105"/>
  <c r="AN176" i="105"/>
  <c r="AM176" i="105"/>
  <c r="AL176" i="105"/>
  <c r="AK176" i="105"/>
  <c r="AJ176" i="105"/>
  <c r="AI176" i="105"/>
  <c r="AH176" i="105"/>
  <c r="AF176" i="105"/>
  <c r="AE176" i="105"/>
  <c r="AD176" i="105"/>
  <c r="AC176" i="105"/>
  <c r="AS175" i="105"/>
  <c r="AR175" i="105"/>
  <c r="AQ175" i="105"/>
  <c r="AP175" i="105"/>
  <c r="AO175" i="105"/>
  <c r="AN175" i="105"/>
  <c r="AM175" i="105"/>
  <c r="AL175" i="105"/>
  <c r="AK175" i="105"/>
  <c r="AJ175" i="105"/>
  <c r="AI175" i="105"/>
  <c r="AH175" i="105"/>
  <c r="AF175" i="105"/>
  <c r="AE175" i="105"/>
  <c r="AD175" i="105"/>
  <c r="AC175" i="105"/>
  <c r="AS174" i="105"/>
  <c r="AR174" i="105"/>
  <c r="AQ174" i="105"/>
  <c r="AP174" i="105"/>
  <c r="AO174" i="105"/>
  <c r="AN174" i="105"/>
  <c r="AM174" i="105"/>
  <c r="AL174" i="105"/>
  <c r="AK174" i="105"/>
  <c r="AJ174" i="105"/>
  <c r="AI174" i="105"/>
  <c r="AH174" i="105"/>
  <c r="AF174" i="105"/>
  <c r="AE174" i="105"/>
  <c r="AD174" i="105"/>
  <c r="AC174" i="105"/>
  <c r="AS173" i="105"/>
  <c r="AR173" i="105"/>
  <c r="AQ173" i="105"/>
  <c r="AP173" i="105"/>
  <c r="AO173" i="105"/>
  <c r="AN173" i="105"/>
  <c r="AM173" i="105"/>
  <c r="AL173" i="105"/>
  <c r="AK173" i="105"/>
  <c r="AJ173" i="105"/>
  <c r="AI173" i="105"/>
  <c r="AH173" i="105"/>
  <c r="AF173" i="105"/>
  <c r="AE173" i="105"/>
  <c r="AD173" i="105"/>
  <c r="AC173" i="105"/>
  <c r="AS172" i="105"/>
  <c r="AR172" i="105"/>
  <c r="AQ172" i="105"/>
  <c r="AP172" i="105"/>
  <c r="AO172" i="105"/>
  <c r="AN172" i="105"/>
  <c r="AM172" i="105"/>
  <c r="AL172" i="105"/>
  <c r="AK172" i="105"/>
  <c r="AJ172" i="105"/>
  <c r="AI172" i="105"/>
  <c r="AH172" i="105"/>
  <c r="AF172" i="105"/>
  <c r="AE172" i="105"/>
  <c r="AD172" i="105"/>
  <c r="AC172" i="105"/>
  <c r="AS171" i="105"/>
  <c r="AR171" i="105"/>
  <c r="AQ171" i="105"/>
  <c r="AP171" i="105"/>
  <c r="AO171" i="105"/>
  <c r="AN171" i="105"/>
  <c r="AM171" i="105"/>
  <c r="AL171" i="105"/>
  <c r="AK171" i="105"/>
  <c r="AJ171" i="105"/>
  <c r="AI171" i="105"/>
  <c r="AH171" i="105"/>
  <c r="AF171" i="105"/>
  <c r="AE171" i="105"/>
  <c r="AD171" i="105"/>
  <c r="AC171" i="105"/>
  <c r="AS170" i="105"/>
  <c r="AR170" i="105"/>
  <c r="AQ170" i="105"/>
  <c r="AP170" i="105"/>
  <c r="AO170" i="105"/>
  <c r="AN170" i="105"/>
  <c r="AM170" i="105"/>
  <c r="AL170" i="105"/>
  <c r="AK170" i="105"/>
  <c r="AJ170" i="105"/>
  <c r="AI170" i="105"/>
  <c r="AH170" i="105"/>
  <c r="AF170" i="105"/>
  <c r="AE170" i="105"/>
  <c r="AD170" i="105"/>
  <c r="AC170" i="105"/>
  <c r="AS169" i="105"/>
  <c r="AR169" i="105"/>
  <c r="AQ169" i="105"/>
  <c r="AP169" i="105"/>
  <c r="AO169" i="105"/>
  <c r="AN169" i="105"/>
  <c r="AM169" i="105"/>
  <c r="AL169" i="105"/>
  <c r="AK169" i="105"/>
  <c r="AJ169" i="105"/>
  <c r="AI169" i="105"/>
  <c r="AH169" i="105"/>
  <c r="AF169" i="105"/>
  <c r="AE169" i="105"/>
  <c r="AD169" i="105"/>
  <c r="AC169" i="105"/>
  <c r="AS168" i="105"/>
  <c r="AR168" i="105"/>
  <c r="AQ168" i="105"/>
  <c r="AP168" i="105"/>
  <c r="AO168" i="105"/>
  <c r="AN168" i="105"/>
  <c r="AM168" i="105"/>
  <c r="AL168" i="105"/>
  <c r="AK168" i="105"/>
  <c r="AJ168" i="105"/>
  <c r="AI168" i="105"/>
  <c r="AH168" i="105"/>
  <c r="AF168" i="105"/>
  <c r="AE168" i="105"/>
  <c r="AD168" i="105"/>
  <c r="AC168" i="105"/>
  <c r="AS167" i="105"/>
  <c r="AR167" i="105"/>
  <c r="AQ167" i="105"/>
  <c r="AP167" i="105"/>
  <c r="AO167" i="105"/>
  <c r="AN167" i="105"/>
  <c r="AM167" i="105"/>
  <c r="AL167" i="105"/>
  <c r="AK167" i="105"/>
  <c r="AJ167" i="105"/>
  <c r="AI167" i="105"/>
  <c r="AH167" i="105"/>
  <c r="AF167" i="105"/>
  <c r="AE167" i="105"/>
  <c r="AD167" i="105"/>
  <c r="AC167" i="105"/>
  <c r="AS166" i="105"/>
  <c r="AR166" i="105"/>
  <c r="AQ166" i="105"/>
  <c r="AP166" i="105"/>
  <c r="AO166" i="105"/>
  <c r="AN166" i="105"/>
  <c r="AM166" i="105"/>
  <c r="AL166" i="105"/>
  <c r="AK166" i="105"/>
  <c r="AJ166" i="105"/>
  <c r="AI166" i="105"/>
  <c r="AH166" i="105"/>
  <c r="AF166" i="105"/>
  <c r="AE166" i="105"/>
  <c r="AD166" i="105"/>
  <c r="AC166" i="105"/>
  <c r="AS165" i="105"/>
  <c r="AR165" i="105"/>
  <c r="AQ165" i="105"/>
  <c r="AP165" i="105"/>
  <c r="AO165" i="105"/>
  <c r="AN165" i="105"/>
  <c r="AM165" i="105"/>
  <c r="AL165" i="105"/>
  <c r="AK165" i="105"/>
  <c r="AJ165" i="105"/>
  <c r="AI165" i="105"/>
  <c r="AH165" i="105"/>
  <c r="AF165" i="105"/>
  <c r="AE165" i="105"/>
  <c r="AD165" i="105"/>
  <c r="AC165" i="105"/>
  <c r="AS164" i="105"/>
  <c r="AR164" i="105"/>
  <c r="AQ164" i="105"/>
  <c r="AP164" i="105"/>
  <c r="AO164" i="105"/>
  <c r="AN164" i="105"/>
  <c r="AM164" i="105"/>
  <c r="AL164" i="105"/>
  <c r="AK164" i="105"/>
  <c r="AJ164" i="105"/>
  <c r="AI164" i="105"/>
  <c r="AH164" i="105"/>
  <c r="AF164" i="105"/>
  <c r="AE164" i="105"/>
  <c r="AD164" i="105"/>
  <c r="AC164" i="105"/>
  <c r="AS163" i="105"/>
  <c r="AR163" i="105"/>
  <c r="AQ163" i="105"/>
  <c r="AP163" i="105"/>
  <c r="AO163" i="105"/>
  <c r="AN163" i="105"/>
  <c r="AM163" i="105"/>
  <c r="AL163" i="105"/>
  <c r="AK163" i="105"/>
  <c r="AJ163" i="105"/>
  <c r="AI163" i="105"/>
  <c r="AH163" i="105"/>
  <c r="AF163" i="105"/>
  <c r="AE163" i="105"/>
  <c r="AD163" i="105"/>
  <c r="AC163" i="105"/>
  <c r="AS162" i="105"/>
  <c r="AR162" i="105"/>
  <c r="AQ162" i="105"/>
  <c r="AP162" i="105"/>
  <c r="AO162" i="105"/>
  <c r="AN162" i="105"/>
  <c r="AM162" i="105"/>
  <c r="AL162" i="105"/>
  <c r="AK162" i="105"/>
  <c r="AJ162" i="105"/>
  <c r="AI162" i="105"/>
  <c r="AH162" i="105"/>
  <c r="AF162" i="105"/>
  <c r="AE162" i="105"/>
  <c r="AD162" i="105"/>
  <c r="AC162" i="105"/>
  <c r="AS161" i="105"/>
  <c r="AR161" i="105"/>
  <c r="AQ161" i="105"/>
  <c r="AP161" i="105"/>
  <c r="AO161" i="105"/>
  <c r="AN161" i="105"/>
  <c r="AM161" i="105"/>
  <c r="AL161" i="105"/>
  <c r="AK161" i="105"/>
  <c r="AJ161" i="105"/>
  <c r="AI161" i="105"/>
  <c r="AH161" i="105"/>
  <c r="AF161" i="105"/>
  <c r="AE161" i="105"/>
  <c r="AD161" i="105"/>
  <c r="AC161" i="105"/>
  <c r="AS160" i="105"/>
  <c r="AR160" i="105"/>
  <c r="AQ160" i="105"/>
  <c r="AP160" i="105"/>
  <c r="AO160" i="105"/>
  <c r="AN160" i="105"/>
  <c r="AM160" i="105"/>
  <c r="AL160" i="105"/>
  <c r="AK160" i="105"/>
  <c r="AJ160" i="105"/>
  <c r="AI160" i="105"/>
  <c r="AH160" i="105"/>
  <c r="AF160" i="105"/>
  <c r="AE160" i="105"/>
  <c r="AD160" i="105"/>
  <c r="AC160" i="105"/>
  <c r="AS159" i="105"/>
  <c r="AR159" i="105"/>
  <c r="AQ159" i="105"/>
  <c r="AP159" i="105"/>
  <c r="AO159" i="105"/>
  <c r="AN159" i="105"/>
  <c r="AM159" i="105"/>
  <c r="AL159" i="105"/>
  <c r="AK159" i="105"/>
  <c r="AJ159" i="105"/>
  <c r="AI159" i="105"/>
  <c r="AH159" i="105"/>
  <c r="AF159" i="105"/>
  <c r="AE159" i="105"/>
  <c r="AD159" i="105"/>
  <c r="AC159" i="105"/>
  <c r="AS158" i="105"/>
  <c r="AR158" i="105"/>
  <c r="AQ158" i="105"/>
  <c r="AP158" i="105"/>
  <c r="AO158" i="105"/>
  <c r="AN158" i="105"/>
  <c r="AM158" i="105"/>
  <c r="AL158" i="105"/>
  <c r="AK158" i="105"/>
  <c r="AJ158" i="105"/>
  <c r="AI158" i="105"/>
  <c r="AH158" i="105"/>
  <c r="AF158" i="105"/>
  <c r="AE158" i="105"/>
  <c r="AD158" i="105"/>
  <c r="AC158" i="105"/>
  <c r="AS157" i="105"/>
  <c r="AR157" i="105"/>
  <c r="AQ157" i="105"/>
  <c r="AP157" i="105"/>
  <c r="AO157" i="105"/>
  <c r="AN157" i="105"/>
  <c r="AM157" i="105"/>
  <c r="AL157" i="105"/>
  <c r="AK157" i="105"/>
  <c r="AJ157" i="105"/>
  <c r="AI157" i="105"/>
  <c r="AH157" i="105"/>
  <c r="AF157" i="105"/>
  <c r="AE157" i="105"/>
  <c r="AD157" i="105"/>
  <c r="AC157" i="105"/>
  <c r="AS156" i="105"/>
  <c r="AR156" i="105"/>
  <c r="AQ156" i="105"/>
  <c r="AP156" i="105"/>
  <c r="AO156" i="105"/>
  <c r="AN156" i="105"/>
  <c r="AM156" i="105"/>
  <c r="AL156" i="105"/>
  <c r="AK156" i="105"/>
  <c r="AJ156" i="105"/>
  <c r="AI156" i="105"/>
  <c r="AH156" i="105"/>
  <c r="AF156" i="105"/>
  <c r="AE156" i="105"/>
  <c r="AD156" i="105"/>
  <c r="AC156" i="105"/>
  <c r="AS155" i="105"/>
  <c r="AR155" i="105"/>
  <c r="AQ155" i="105"/>
  <c r="AP155" i="105"/>
  <c r="AO155" i="105"/>
  <c r="AN155" i="105"/>
  <c r="AM155" i="105"/>
  <c r="AL155" i="105"/>
  <c r="AK155" i="105"/>
  <c r="AJ155" i="105"/>
  <c r="AI155" i="105"/>
  <c r="AH155" i="105"/>
  <c r="AF155" i="105"/>
  <c r="AE155" i="105"/>
  <c r="AD155" i="105"/>
  <c r="AC155" i="105"/>
  <c r="AS154" i="105"/>
  <c r="AR154" i="105"/>
  <c r="AQ154" i="105"/>
  <c r="AP154" i="105"/>
  <c r="AO154" i="105"/>
  <c r="AN154" i="105"/>
  <c r="AM154" i="105"/>
  <c r="AL154" i="105"/>
  <c r="AK154" i="105"/>
  <c r="AJ154" i="105"/>
  <c r="AI154" i="105"/>
  <c r="AH154" i="105"/>
  <c r="AF154" i="105"/>
  <c r="AE154" i="105"/>
  <c r="AD154" i="105"/>
  <c r="AC154" i="105"/>
  <c r="AS153" i="105"/>
  <c r="AR153" i="105"/>
  <c r="AQ153" i="105"/>
  <c r="AP153" i="105"/>
  <c r="AO153" i="105"/>
  <c r="AN153" i="105"/>
  <c r="AM153" i="105"/>
  <c r="AL153" i="105"/>
  <c r="AK153" i="105"/>
  <c r="AJ153" i="105"/>
  <c r="AI153" i="105"/>
  <c r="AH153" i="105"/>
  <c r="AF153" i="105"/>
  <c r="AE153" i="105"/>
  <c r="AD153" i="105"/>
  <c r="AC153" i="105"/>
  <c r="AS152" i="105"/>
  <c r="AR152" i="105"/>
  <c r="AQ152" i="105"/>
  <c r="AP152" i="105"/>
  <c r="AO152" i="105"/>
  <c r="AN152" i="105"/>
  <c r="AM152" i="105"/>
  <c r="AL152" i="105"/>
  <c r="AK152" i="105"/>
  <c r="AJ152" i="105"/>
  <c r="AI152" i="105"/>
  <c r="AH152" i="105"/>
  <c r="AF152" i="105"/>
  <c r="AE152" i="105"/>
  <c r="AD152" i="105"/>
  <c r="AC152" i="105"/>
  <c r="AS151" i="105"/>
  <c r="AR151" i="105"/>
  <c r="AQ151" i="105"/>
  <c r="AP151" i="105"/>
  <c r="AO151" i="105"/>
  <c r="AN151" i="105"/>
  <c r="AM151" i="105"/>
  <c r="AL151" i="105"/>
  <c r="AK151" i="105"/>
  <c r="AJ151" i="105"/>
  <c r="AI151" i="105"/>
  <c r="AH151" i="105"/>
  <c r="AF151" i="105"/>
  <c r="AE151" i="105"/>
  <c r="AD151" i="105"/>
  <c r="AC151" i="105"/>
  <c r="AS150" i="105"/>
  <c r="AR150" i="105"/>
  <c r="AQ150" i="105"/>
  <c r="AP150" i="105"/>
  <c r="AO150" i="105"/>
  <c r="AN150" i="105"/>
  <c r="AM150" i="105"/>
  <c r="AL150" i="105"/>
  <c r="AK150" i="105"/>
  <c r="AJ150" i="105"/>
  <c r="AI150" i="105"/>
  <c r="AH150" i="105"/>
  <c r="AF150" i="105"/>
  <c r="AE150" i="105"/>
  <c r="AD150" i="105"/>
  <c r="AC150" i="105"/>
  <c r="AS149" i="105"/>
  <c r="AR149" i="105"/>
  <c r="AQ149" i="105"/>
  <c r="AP149" i="105"/>
  <c r="AO149" i="105"/>
  <c r="AN149" i="105"/>
  <c r="AM149" i="105"/>
  <c r="AL149" i="105"/>
  <c r="AK149" i="105"/>
  <c r="AJ149" i="105"/>
  <c r="AI149" i="105"/>
  <c r="AH149" i="105"/>
  <c r="AF149" i="105"/>
  <c r="AE149" i="105"/>
  <c r="AD149" i="105"/>
  <c r="AC149" i="105"/>
  <c r="AS148" i="105"/>
  <c r="AR148" i="105"/>
  <c r="AQ148" i="105"/>
  <c r="AP148" i="105"/>
  <c r="AO148" i="105"/>
  <c r="AN148" i="105"/>
  <c r="AM148" i="105"/>
  <c r="AL148" i="105"/>
  <c r="AK148" i="105"/>
  <c r="AJ148" i="105"/>
  <c r="AI148" i="105"/>
  <c r="AH148" i="105"/>
  <c r="AF148" i="105"/>
  <c r="AE148" i="105"/>
  <c r="AD148" i="105"/>
  <c r="AC148" i="105"/>
  <c r="AS147" i="105"/>
  <c r="AR147" i="105"/>
  <c r="AQ147" i="105"/>
  <c r="AP147" i="105"/>
  <c r="AO147" i="105"/>
  <c r="AN147" i="105"/>
  <c r="AM147" i="105"/>
  <c r="AL147" i="105"/>
  <c r="AK147" i="105"/>
  <c r="AJ147" i="105"/>
  <c r="AI147" i="105"/>
  <c r="AH147" i="105"/>
  <c r="AF147" i="105"/>
  <c r="AE147" i="105"/>
  <c r="AD147" i="105"/>
  <c r="AC147" i="105"/>
  <c r="AS146" i="105"/>
  <c r="AR146" i="105"/>
  <c r="AQ146" i="105"/>
  <c r="AP146" i="105"/>
  <c r="AO146" i="105"/>
  <c r="AN146" i="105"/>
  <c r="AM146" i="105"/>
  <c r="AL146" i="105"/>
  <c r="AK146" i="105"/>
  <c r="AJ146" i="105"/>
  <c r="AI146" i="105"/>
  <c r="AH146" i="105"/>
  <c r="AF146" i="105"/>
  <c r="AE146" i="105"/>
  <c r="AD146" i="105"/>
  <c r="AC146" i="105"/>
  <c r="AS145" i="105"/>
  <c r="AR145" i="105"/>
  <c r="AQ145" i="105"/>
  <c r="AP145" i="105"/>
  <c r="AO145" i="105"/>
  <c r="AN145" i="105"/>
  <c r="AM145" i="105"/>
  <c r="AL145" i="105"/>
  <c r="AK145" i="105"/>
  <c r="AJ145" i="105"/>
  <c r="AI145" i="105"/>
  <c r="AH145" i="105"/>
  <c r="AF145" i="105"/>
  <c r="AE145" i="105"/>
  <c r="AD145" i="105"/>
  <c r="AC145" i="105"/>
  <c r="AS144" i="105"/>
  <c r="AR144" i="105"/>
  <c r="AQ144" i="105"/>
  <c r="AP144" i="105"/>
  <c r="AO144" i="105"/>
  <c r="AN144" i="105"/>
  <c r="AM144" i="105"/>
  <c r="AL144" i="105"/>
  <c r="AK144" i="105"/>
  <c r="AJ144" i="105"/>
  <c r="AI144" i="105"/>
  <c r="AH144" i="105"/>
  <c r="AF144" i="105"/>
  <c r="AE144" i="105"/>
  <c r="AD144" i="105"/>
  <c r="AC144" i="105"/>
  <c r="AS143" i="105"/>
  <c r="AR143" i="105"/>
  <c r="AQ143" i="105"/>
  <c r="AP143" i="105"/>
  <c r="AO143" i="105"/>
  <c r="AN143" i="105"/>
  <c r="AM143" i="105"/>
  <c r="AL143" i="105"/>
  <c r="AK143" i="105"/>
  <c r="AJ143" i="105"/>
  <c r="AI143" i="105"/>
  <c r="AH143" i="105"/>
  <c r="AF143" i="105"/>
  <c r="AE143" i="105"/>
  <c r="AD143" i="105"/>
  <c r="AC143" i="105"/>
  <c r="AS142" i="105"/>
  <c r="AR142" i="105"/>
  <c r="AQ142" i="105"/>
  <c r="AP142" i="105"/>
  <c r="AO142" i="105"/>
  <c r="AN142" i="105"/>
  <c r="AM142" i="105"/>
  <c r="AL142" i="105"/>
  <c r="AK142" i="105"/>
  <c r="AJ142" i="105"/>
  <c r="AG142" i="105" s="1"/>
  <c r="AI142" i="105"/>
  <c r="AH142" i="105"/>
  <c r="AF142" i="105"/>
  <c r="AE142" i="105"/>
  <c r="AD142" i="105"/>
  <c r="AC142" i="105"/>
  <c r="AS141" i="105"/>
  <c r="AR141" i="105"/>
  <c r="AQ141" i="105"/>
  <c r="AP141" i="105"/>
  <c r="AO141" i="105"/>
  <c r="AN141" i="105"/>
  <c r="AM141" i="105"/>
  <c r="AL141" i="105"/>
  <c r="AK141" i="105"/>
  <c r="AJ141" i="105"/>
  <c r="AI141" i="105"/>
  <c r="AH141" i="105"/>
  <c r="AF141" i="105"/>
  <c r="AE141" i="105"/>
  <c r="AD141" i="105"/>
  <c r="AC141" i="105"/>
  <c r="AS140" i="105"/>
  <c r="AR140" i="105"/>
  <c r="AQ140" i="105"/>
  <c r="AP140" i="105"/>
  <c r="AO140" i="105"/>
  <c r="AN140" i="105"/>
  <c r="AM140" i="105"/>
  <c r="AL140" i="105"/>
  <c r="AK140" i="105"/>
  <c r="AJ140" i="105"/>
  <c r="AI140" i="105"/>
  <c r="AH140" i="105"/>
  <c r="AF140" i="105"/>
  <c r="AE140" i="105"/>
  <c r="AD140" i="105"/>
  <c r="AC140" i="105"/>
  <c r="AS139" i="105"/>
  <c r="AR139" i="105"/>
  <c r="AQ139" i="105"/>
  <c r="AP139" i="105"/>
  <c r="AO139" i="105"/>
  <c r="AN139" i="105"/>
  <c r="AM139" i="105"/>
  <c r="AL139" i="105"/>
  <c r="AK139" i="105"/>
  <c r="AJ139" i="105"/>
  <c r="AI139" i="105"/>
  <c r="AH139" i="105"/>
  <c r="AF139" i="105"/>
  <c r="AE139" i="105"/>
  <c r="AD139" i="105"/>
  <c r="AC139" i="105"/>
  <c r="AS138" i="105"/>
  <c r="AR138" i="105"/>
  <c r="AQ138" i="105"/>
  <c r="AP138" i="105"/>
  <c r="AO138" i="105"/>
  <c r="AN138" i="105"/>
  <c r="AM138" i="105"/>
  <c r="AL138" i="105"/>
  <c r="AK138" i="105"/>
  <c r="AJ138" i="105"/>
  <c r="AI138" i="105"/>
  <c r="AH138" i="105"/>
  <c r="AF138" i="105"/>
  <c r="AE138" i="105"/>
  <c r="AD138" i="105"/>
  <c r="AC138" i="105"/>
  <c r="AS137" i="105"/>
  <c r="AR137" i="105"/>
  <c r="AQ137" i="105"/>
  <c r="AP137" i="105"/>
  <c r="AO137" i="105"/>
  <c r="AN137" i="105"/>
  <c r="AM137" i="105"/>
  <c r="AL137" i="105"/>
  <c r="AK137" i="105"/>
  <c r="AJ137" i="105"/>
  <c r="AI137" i="105"/>
  <c r="AH137" i="105"/>
  <c r="AF137" i="105"/>
  <c r="AE137" i="105"/>
  <c r="AD137" i="105"/>
  <c r="AC137" i="105"/>
  <c r="AS136" i="105"/>
  <c r="AR136" i="105"/>
  <c r="AQ136" i="105"/>
  <c r="AP136" i="105"/>
  <c r="AO136" i="105"/>
  <c r="AN136" i="105"/>
  <c r="AM136" i="105"/>
  <c r="AL136" i="105"/>
  <c r="AK136" i="105"/>
  <c r="AJ136" i="105"/>
  <c r="AI136" i="105"/>
  <c r="AH136" i="105"/>
  <c r="AF136" i="105"/>
  <c r="AE136" i="105"/>
  <c r="AD136" i="105"/>
  <c r="AC136" i="105"/>
  <c r="AS135" i="105"/>
  <c r="AR135" i="105"/>
  <c r="AQ135" i="105"/>
  <c r="AP135" i="105"/>
  <c r="AO135" i="105"/>
  <c r="AN135" i="105"/>
  <c r="AM135" i="105"/>
  <c r="AL135" i="105"/>
  <c r="AK135" i="105"/>
  <c r="AJ135" i="105"/>
  <c r="AI135" i="105"/>
  <c r="AH135" i="105"/>
  <c r="AF135" i="105"/>
  <c r="AE135" i="105"/>
  <c r="AD135" i="105"/>
  <c r="AC135" i="105"/>
  <c r="AS134" i="105"/>
  <c r="AR134" i="105"/>
  <c r="AQ134" i="105"/>
  <c r="AP134" i="105"/>
  <c r="AO134" i="105"/>
  <c r="AN134" i="105"/>
  <c r="AM134" i="105"/>
  <c r="AL134" i="105"/>
  <c r="AK134" i="105"/>
  <c r="AJ134" i="105"/>
  <c r="AI134" i="105"/>
  <c r="AH134" i="105"/>
  <c r="AF134" i="105"/>
  <c r="AE134" i="105"/>
  <c r="AD134" i="105"/>
  <c r="AC134" i="105"/>
  <c r="AS133" i="105"/>
  <c r="AR133" i="105"/>
  <c r="AQ133" i="105"/>
  <c r="AP133" i="105"/>
  <c r="AO133" i="105"/>
  <c r="AN133" i="105"/>
  <c r="AM133" i="105"/>
  <c r="AL133" i="105"/>
  <c r="AK133" i="105"/>
  <c r="AJ133" i="105"/>
  <c r="AI133" i="105"/>
  <c r="AH133" i="105"/>
  <c r="AF133" i="105"/>
  <c r="AE133" i="105"/>
  <c r="AD133" i="105"/>
  <c r="AC133" i="105"/>
  <c r="AS132" i="105"/>
  <c r="AR132" i="105"/>
  <c r="AQ132" i="105"/>
  <c r="AP132" i="105"/>
  <c r="AO132" i="105"/>
  <c r="AN132" i="105"/>
  <c r="AM132" i="105"/>
  <c r="AL132" i="105"/>
  <c r="AK132" i="105"/>
  <c r="AJ132" i="105"/>
  <c r="AI132" i="105"/>
  <c r="AH132" i="105"/>
  <c r="AF132" i="105"/>
  <c r="AE132" i="105"/>
  <c r="AD132" i="105"/>
  <c r="AC132" i="105"/>
  <c r="AS131" i="105"/>
  <c r="AR131" i="105"/>
  <c r="AQ131" i="105"/>
  <c r="AP131" i="105"/>
  <c r="AO131" i="105"/>
  <c r="AN131" i="105"/>
  <c r="AM131" i="105"/>
  <c r="AL131" i="105"/>
  <c r="AK131" i="105"/>
  <c r="AJ131" i="105"/>
  <c r="AI131" i="105"/>
  <c r="AH131" i="105"/>
  <c r="AF131" i="105"/>
  <c r="AE131" i="105"/>
  <c r="AD131" i="105"/>
  <c r="AC131" i="105"/>
  <c r="AS130" i="105"/>
  <c r="AR130" i="105"/>
  <c r="AQ130" i="105"/>
  <c r="AP130" i="105"/>
  <c r="AO130" i="105"/>
  <c r="AN130" i="105"/>
  <c r="AM130" i="105"/>
  <c r="AL130" i="105"/>
  <c r="AK130" i="105"/>
  <c r="AJ130" i="105"/>
  <c r="AI130" i="105"/>
  <c r="AH130" i="105"/>
  <c r="AF130" i="105"/>
  <c r="AE130" i="105"/>
  <c r="AD130" i="105"/>
  <c r="AC130" i="105"/>
  <c r="AS129" i="105"/>
  <c r="AR129" i="105"/>
  <c r="AQ129" i="105"/>
  <c r="AP129" i="105"/>
  <c r="AO129" i="105"/>
  <c r="AN129" i="105"/>
  <c r="AM129" i="105"/>
  <c r="AL129" i="105"/>
  <c r="AK129" i="105"/>
  <c r="AJ129" i="105"/>
  <c r="AI129" i="105"/>
  <c r="AH129" i="105"/>
  <c r="AF129" i="105"/>
  <c r="AE129" i="105"/>
  <c r="AD129" i="105"/>
  <c r="AC129" i="105"/>
  <c r="AS128" i="105"/>
  <c r="AR128" i="105"/>
  <c r="AQ128" i="105"/>
  <c r="AP128" i="105"/>
  <c r="AO128" i="105"/>
  <c r="AN128" i="105"/>
  <c r="AM128" i="105"/>
  <c r="AL128" i="105"/>
  <c r="AK128" i="105"/>
  <c r="AJ128" i="105"/>
  <c r="AI128" i="105"/>
  <c r="AH128" i="105"/>
  <c r="AF128" i="105"/>
  <c r="AE128" i="105"/>
  <c r="AD128" i="105"/>
  <c r="AC128" i="105"/>
  <c r="AS127" i="105"/>
  <c r="AR127" i="105"/>
  <c r="AQ127" i="105"/>
  <c r="AP127" i="105"/>
  <c r="AO127" i="105"/>
  <c r="AN127" i="105"/>
  <c r="AM127" i="105"/>
  <c r="AL127" i="105"/>
  <c r="AK127" i="105"/>
  <c r="AJ127" i="105"/>
  <c r="AI127" i="105"/>
  <c r="AH127" i="105"/>
  <c r="AF127" i="105"/>
  <c r="AE127" i="105"/>
  <c r="AD127" i="105"/>
  <c r="AC127" i="105"/>
  <c r="AS126" i="105"/>
  <c r="AR126" i="105"/>
  <c r="AQ126" i="105"/>
  <c r="AP126" i="105"/>
  <c r="AO126" i="105"/>
  <c r="AN126" i="105"/>
  <c r="AM126" i="105"/>
  <c r="AL126" i="105"/>
  <c r="AK126" i="105"/>
  <c r="AJ126" i="105"/>
  <c r="AI126" i="105"/>
  <c r="AH126" i="105"/>
  <c r="AF126" i="105"/>
  <c r="AE126" i="105"/>
  <c r="AD126" i="105"/>
  <c r="AC126" i="105"/>
  <c r="AS125" i="105"/>
  <c r="AR125" i="105"/>
  <c r="AQ125" i="105"/>
  <c r="AP125" i="105"/>
  <c r="AO125" i="105"/>
  <c r="AN125" i="105"/>
  <c r="AM125" i="105"/>
  <c r="AL125" i="105"/>
  <c r="AK125" i="105"/>
  <c r="AJ125" i="105"/>
  <c r="AI125" i="105"/>
  <c r="AH125" i="105"/>
  <c r="AF125" i="105"/>
  <c r="AE125" i="105"/>
  <c r="AD125" i="105"/>
  <c r="AC125" i="105"/>
  <c r="AS124" i="105"/>
  <c r="AR124" i="105"/>
  <c r="AQ124" i="105"/>
  <c r="AP124" i="105"/>
  <c r="AO124" i="105"/>
  <c r="AN124" i="105"/>
  <c r="AM124" i="105"/>
  <c r="AL124" i="105"/>
  <c r="AK124" i="105"/>
  <c r="AJ124" i="105"/>
  <c r="AI124" i="105"/>
  <c r="AH124" i="105"/>
  <c r="AF124" i="105"/>
  <c r="AE124" i="105"/>
  <c r="AD124" i="105"/>
  <c r="AC124" i="105"/>
  <c r="AS123" i="105"/>
  <c r="AR123" i="105"/>
  <c r="AQ123" i="105"/>
  <c r="AP123" i="105"/>
  <c r="AO123" i="105"/>
  <c r="AN123" i="105"/>
  <c r="AM123" i="105"/>
  <c r="AL123" i="105"/>
  <c r="AK123" i="105"/>
  <c r="AJ123" i="105"/>
  <c r="AI123" i="105"/>
  <c r="AH123" i="105"/>
  <c r="AF123" i="105"/>
  <c r="AE123" i="105"/>
  <c r="AD123" i="105"/>
  <c r="AC123" i="105"/>
  <c r="AS122" i="105"/>
  <c r="AR122" i="105"/>
  <c r="AQ122" i="105"/>
  <c r="AP122" i="105"/>
  <c r="AO122" i="105"/>
  <c r="AN122" i="105"/>
  <c r="AM122" i="105"/>
  <c r="AL122" i="105"/>
  <c r="AK122" i="105"/>
  <c r="AJ122" i="105"/>
  <c r="AI122" i="105"/>
  <c r="AH122" i="105"/>
  <c r="AF122" i="105"/>
  <c r="AE122" i="105"/>
  <c r="AD122" i="105"/>
  <c r="AC122" i="105"/>
  <c r="AS121" i="105"/>
  <c r="AR121" i="105"/>
  <c r="AQ121" i="105"/>
  <c r="AP121" i="105"/>
  <c r="AO121" i="105"/>
  <c r="AN121" i="105"/>
  <c r="AM121" i="105"/>
  <c r="AL121" i="105"/>
  <c r="AK121" i="105"/>
  <c r="AJ121" i="105"/>
  <c r="AI121" i="105"/>
  <c r="AH121" i="105"/>
  <c r="AF121" i="105"/>
  <c r="AE121" i="105"/>
  <c r="AD121" i="105"/>
  <c r="AC121" i="105"/>
  <c r="AS120" i="105"/>
  <c r="AR120" i="105"/>
  <c r="AQ120" i="105"/>
  <c r="AP120" i="105"/>
  <c r="AO120" i="105"/>
  <c r="AN120" i="105"/>
  <c r="AM120" i="105"/>
  <c r="AL120" i="105"/>
  <c r="AK120" i="105"/>
  <c r="AJ120" i="105"/>
  <c r="AI120" i="105"/>
  <c r="AH120" i="105"/>
  <c r="AF120" i="105"/>
  <c r="AE120" i="105"/>
  <c r="AD120" i="105"/>
  <c r="AC120" i="105"/>
  <c r="AS119" i="105"/>
  <c r="AR119" i="105"/>
  <c r="AQ119" i="105"/>
  <c r="AP119" i="105"/>
  <c r="AO119" i="105"/>
  <c r="AN119" i="105"/>
  <c r="AM119" i="105"/>
  <c r="AL119" i="105"/>
  <c r="AK119" i="105"/>
  <c r="AJ119" i="105"/>
  <c r="AI119" i="105"/>
  <c r="AH119" i="105"/>
  <c r="AF119" i="105"/>
  <c r="AE119" i="105"/>
  <c r="AD119" i="105"/>
  <c r="AC119" i="105"/>
  <c r="AS118" i="105"/>
  <c r="AR118" i="105"/>
  <c r="AQ118" i="105"/>
  <c r="AP118" i="105"/>
  <c r="AO118" i="105"/>
  <c r="AN118" i="105"/>
  <c r="AM118" i="105"/>
  <c r="AL118" i="105"/>
  <c r="AK118" i="105"/>
  <c r="AJ118" i="105"/>
  <c r="AI118" i="105"/>
  <c r="AH118" i="105"/>
  <c r="AF118" i="105"/>
  <c r="AE118" i="105"/>
  <c r="AD118" i="105"/>
  <c r="AC118" i="105"/>
  <c r="AS117" i="105"/>
  <c r="AR117" i="105"/>
  <c r="AQ117" i="105"/>
  <c r="AP117" i="105"/>
  <c r="AO117" i="105"/>
  <c r="AN117" i="105"/>
  <c r="AM117" i="105"/>
  <c r="AL117" i="105"/>
  <c r="AK117" i="105"/>
  <c r="AJ117" i="105"/>
  <c r="AI117" i="105"/>
  <c r="AH117" i="105"/>
  <c r="AF117" i="105"/>
  <c r="AE117" i="105"/>
  <c r="AD117" i="105"/>
  <c r="AC117" i="105"/>
  <c r="AS116" i="105"/>
  <c r="AR116" i="105"/>
  <c r="AQ116" i="105"/>
  <c r="AP116" i="105"/>
  <c r="AO116" i="105"/>
  <c r="AN116" i="105"/>
  <c r="AM116" i="105"/>
  <c r="AL116" i="105"/>
  <c r="AK116" i="105"/>
  <c r="AJ116" i="105"/>
  <c r="AI116" i="105"/>
  <c r="AH116" i="105"/>
  <c r="AF116" i="105"/>
  <c r="AE116" i="105"/>
  <c r="AD116" i="105"/>
  <c r="AC116" i="105"/>
  <c r="AS115" i="105"/>
  <c r="AR115" i="105"/>
  <c r="AQ115" i="105"/>
  <c r="AP115" i="105"/>
  <c r="AO115" i="105"/>
  <c r="AN115" i="105"/>
  <c r="AM115" i="105"/>
  <c r="AL115" i="105"/>
  <c r="AK115" i="105"/>
  <c r="AJ115" i="105"/>
  <c r="AI115" i="105"/>
  <c r="AH115" i="105"/>
  <c r="AF115" i="105"/>
  <c r="AE115" i="105"/>
  <c r="AD115" i="105"/>
  <c r="AC115" i="105"/>
  <c r="AS114" i="105"/>
  <c r="AR114" i="105"/>
  <c r="AQ114" i="105"/>
  <c r="AP114" i="105"/>
  <c r="AO114" i="105"/>
  <c r="AN114" i="105"/>
  <c r="AM114" i="105"/>
  <c r="AL114" i="105"/>
  <c r="AK114" i="105"/>
  <c r="AJ114" i="105"/>
  <c r="AI114" i="105"/>
  <c r="AH114" i="105"/>
  <c r="AF114" i="105"/>
  <c r="AE114" i="105"/>
  <c r="AD114" i="105"/>
  <c r="AC114" i="105"/>
  <c r="AS113" i="105"/>
  <c r="AR113" i="105"/>
  <c r="AQ113" i="105"/>
  <c r="AP113" i="105"/>
  <c r="AO113" i="105"/>
  <c r="AN113" i="105"/>
  <c r="AM113" i="105"/>
  <c r="AL113" i="105"/>
  <c r="AK113" i="105"/>
  <c r="AJ113" i="105"/>
  <c r="AI113" i="105"/>
  <c r="AH113" i="105"/>
  <c r="AF113" i="105"/>
  <c r="AE113" i="105"/>
  <c r="AD113" i="105"/>
  <c r="AC113" i="105"/>
  <c r="AS112" i="105"/>
  <c r="AR112" i="105"/>
  <c r="AQ112" i="105"/>
  <c r="AP112" i="105"/>
  <c r="AO112" i="105"/>
  <c r="AN112" i="105"/>
  <c r="AM112" i="105"/>
  <c r="AL112" i="105"/>
  <c r="AK112" i="105"/>
  <c r="AJ112" i="105"/>
  <c r="AI112" i="105"/>
  <c r="AH112" i="105"/>
  <c r="AF112" i="105"/>
  <c r="AE112" i="105"/>
  <c r="AD112" i="105"/>
  <c r="AC112" i="105"/>
  <c r="AS111" i="105"/>
  <c r="AR111" i="105"/>
  <c r="AQ111" i="105"/>
  <c r="AP111" i="105"/>
  <c r="AO111" i="105"/>
  <c r="AN111" i="105"/>
  <c r="AM111" i="105"/>
  <c r="AL111" i="105"/>
  <c r="AK111" i="105"/>
  <c r="AJ111" i="105"/>
  <c r="AI111" i="105"/>
  <c r="AH111" i="105"/>
  <c r="AF111" i="105"/>
  <c r="AE111" i="105"/>
  <c r="AD111" i="105"/>
  <c r="AC111" i="105"/>
  <c r="AS110" i="105"/>
  <c r="AR110" i="105"/>
  <c r="AQ110" i="105"/>
  <c r="AP110" i="105"/>
  <c r="AO110" i="105"/>
  <c r="AN110" i="105"/>
  <c r="AM110" i="105"/>
  <c r="AL110" i="105"/>
  <c r="AK110" i="105"/>
  <c r="AJ110" i="105"/>
  <c r="AI110" i="105"/>
  <c r="AH110" i="105"/>
  <c r="AF110" i="105"/>
  <c r="AE110" i="105"/>
  <c r="AD110" i="105"/>
  <c r="AC110" i="105"/>
  <c r="AS109" i="105"/>
  <c r="AR109" i="105"/>
  <c r="AQ109" i="105"/>
  <c r="AP109" i="105"/>
  <c r="AO109" i="105"/>
  <c r="AN109" i="105"/>
  <c r="AM109" i="105"/>
  <c r="AL109" i="105"/>
  <c r="AK109" i="105"/>
  <c r="AJ109" i="105"/>
  <c r="AI109" i="105"/>
  <c r="AH109" i="105"/>
  <c r="AF109" i="105"/>
  <c r="AE109" i="105"/>
  <c r="AD109" i="105"/>
  <c r="AC109" i="105"/>
  <c r="AS108" i="105"/>
  <c r="AR108" i="105"/>
  <c r="AQ108" i="105"/>
  <c r="AP108" i="105"/>
  <c r="AO108" i="105"/>
  <c r="AN108" i="105"/>
  <c r="AM108" i="105"/>
  <c r="AL108" i="105"/>
  <c r="AK108" i="105"/>
  <c r="AJ108" i="105"/>
  <c r="AI108" i="105"/>
  <c r="AH108" i="105"/>
  <c r="AF108" i="105"/>
  <c r="AE108" i="105"/>
  <c r="AD108" i="105"/>
  <c r="AC108" i="105"/>
  <c r="AS107" i="105"/>
  <c r="AR107" i="105"/>
  <c r="AQ107" i="105"/>
  <c r="AP107" i="105"/>
  <c r="AO107" i="105"/>
  <c r="AN107" i="105"/>
  <c r="AM107" i="105"/>
  <c r="AL107" i="105"/>
  <c r="AK107" i="105"/>
  <c r="AJ107" i="105"/>
  <c r="AI107" i="105"/>
  <c r="AH107" i="105"/>
  <c r="AF107" i="105"/>
  <c r="AE107" i="105"/>
  <c r="AD107" i="105"/>
  <c r="AC107" i="105"/>
  <c r="AS106" i="105"/>
  <c r="AR106" i="105"/>
  <c r="AQ106" i="105"/>
  <c r="AP106" i="105"/>
  <c r="AO106" i="105"/>
  <c r="AN106" i="105"/>
  <c r="AM106" i="105"/>
  <c r="AL106" i="105"/>
  <c r="AK106" i="105"/>
  <c r="AJ106" i="105"/>
  <c r="AI106" i="105"/>
  <c r="AH106" i="105"/>
  <c r="AF106" i="105"/>
  <c r="AE106" i="105"/>
  <c r="AD106" i="105"/>
  <c r="AC106" i="105"/>
  <c r="AS105" i="105"/>
  <c r="AR105" i="105"/>
  <c r="AQ105" i="105"/>
  <c r="AP105" i="105"/>
  <c r="AO105" i="105"/>
  <c r="AN105" i="105"/>
  <c r="AM105" i="105"/>
  <c r="AL105" i="105"/>
  <c r="AK105" i="105"/>
  <c r="AJ105" i="105"/>
  <c r="AG105" i="105" s="1"/>
  <c r="AI105" i="105"/>
  <c r="AH105" i="105"/>
  <c r="AF105" i="105"/>
  <c r="AE105" i="105"/>
  <c r="AD105" i="105"/>
  <c r="AC105" i="105"/>
  <c r="AS104" i="105"/>
  <c r="AR104" i="105"/>
  <c r="AQ104" i="105"/>
  <c r="AP104" i="105"/>
  <c r="AO104" i="105"/>
  <c r="AN104" i="105"/>
  <c r="AM104" i="105"/>
  <c r="AL104" i="105"/>
  <c r="AK104" i="105"/>
  <c r="AJ104" i="105"/>
  <c r="AI104" i="105"/>
  <c r="AH104" i="105"/>
  <c r="AF104" i="105"/>
  <c r="AE104" i="105"/>
  <c r="AD104" i="105"/>
  <c r="AC104" i="105"/>
  <c r="AS103" i="105"/>
  <c r="AR103" i="105"/>
  <c r="AQ103" i="105"/>
  <c r="AP103" i="105"/>
  <c r="AO103" i="105"/>
  <c r="AN103" i="105"/>
  <c r="AM103" i="105"/>
  <c r="AL103" i="105"/>
  <c r="AK103" i="105"/>
  <c r="AJ103" i="105"/>
  <c r="AI103" i="105"/>
  <c r="AH103" i="105"/>
  <c r="AF103" i="105"/>
  <c r="AE103" i="105"/>
  <c r="AD103" i="105"/>
  <c r="AC103" i="105"/>
  <c r="AS102" i="105"/>
  <c r="AR102" i="105"/>
  <c r="AQ102" i="105"/>
  <c r="AP102" i="105"/>
  <c r="AO102" i="105"/>
  <c r="AN102" i="105"/>
  <c r="AM102" i="105"/>
  <c r="AL102" i="105"/>
  <c r="AK102" i="105"/>
  <c r="AJ102" i="105"/>
  <c r="AI102" i="105"/>
  <c r="AH102" i="105"/>
  <c r="AF102" i="105"/>
  <c r="AE102" i="105"/>
  <c r="AD102" i="105"/>
  <c r="AC102" i="105"/>
  <c r="AS101" i="105"/>
  <c r="AR101" i="105"/>
  <c r="AQ101" i="105"/>
  <c r="AP101" i="105"/>
  <c r="AO101" i="105"/>
  <c r="AN101" i="105"/>
  <c r="AM101" i="105"/>
  <c r="AL101" i="105"/>
  <c r="AK101" i="105"/>
  <c r="AJ101" i="105"/>
  <c r="AI101" i="105"/>
  <c r="AH101" i="105"/>
  <c r="AF101" i="105"/>
  <c r="AE101" i="105"/>
  <c r="AD101" i="105"/>
  <c r="AC101" i="105"/>
  <c r="AS100" i="105"/>
  <c r="AR100" i="105"/>
  <c r="AQ100" i="105"/>
  <c r="AP100" i="105"/>
  <c r="AO100" i="105"/>
  <c r="AN100" i="105"/>
  <c r="AM100" i="105"/>
  <c r="AL100" i="105"/>
  <c r="AK100" i="105"/>
  <c r="AJ100" i="105"/>
  <c r="AI100" i="105"/>
  <c r="AH100" i="105"/>
  <c r="AF100" i="105"/>
  <c r="AE100" i="105"/>
  <c r="AD100" i="105"/>
  <c r="AC100" i="105"/>
  <c r="AS99" i="105"/>
  <c r="AR99" i="105"/>
  <c r="AQ99" i="105"/>
  <c r="AP99" i="105"/>
  <c r="AO99" i="105"/>
  <c r="AN99" i="105"/>
  <c r="AM99" i="105"/>
  <c r="AL99" i="105"/>
  <c r="AK99" i="105"/>
  <c r="AJ99" i="105"/>
  <c r="AI99" i="105"/>
  <c r="AH99" i="105"/>
  <c r="AF99" i="105"/>
  <c r="AE99" i="105"/>
  <c r="AD99" i="105"/>
  <c r="AC99" i="105"/>
  <c r="AS98" i="105"/>
  <c r="AR98" i="105"/>
  <c r="AQ98" i="105"/>
  <c r="AP98" i="105"/>
  <c r="AO98" i="105"/>
  <c r="AN98" i="105"/>
  <c r="AM98" i="105"/>
  <c r="AL98" i="105"/>
  <c r="AK98" i="105"/>
  <c r="AJ98" i="105"/>
  <c r="AI98" i="105"/>
  <c r="AH98" i="105"/>
  <c r="AF98" i="105"/>
  <c r="AE98" i="105"/>
  <c r="AD98" i="105"/>
  <c r="AC98" i="105"/>
  <c r="AS97" i="105"/>
  <c r="AR97" i="105"/>
  <c r="AQ97" i="105"/>
  <c r="AP97" i="105"/>
  <c r="AO97" i="105"/>
  <c r="AN97" i="105"/>
  <c r="AM97" i="105"/>
  <c r="AL97" i="105"/>
  <c r="AK97" i="105"/>
  <c r="AJ97" i="105"/>
  <c r="AI97" i="105"/>
  <c r="AH97" i="105"/>
  <c r="AF97" i="105"/>
  <c r="AE97" i="105"/>
  <c r="AD97" i="105"/>
  <c r="AC97" i="105"/>
  <c r="AS96" i="105"/>
  <c r="AR96" i="105"/>
  <c r="AQ96" i="105"/>
  <c r="AP96" i="105"/>
  <c r="AO96" i="105"/>
  <c r="AN96" i="105"/>
  <c r="AM96" i="105"/>
  <c r="AL96" i="105"/>
  <c r="AK96" i="105"/>
  <c r="AJ96" i="105"/>
  <c r="AI96" i="105"/>
  <c r="AH96" i="105"/>
  <c r="AF96" i="105"/>
  <c r="AE96" i="105"/>
  <c r="AD96" i="105"/>
  <c r="AC96" i="105"/>
  <c r="AS95" i="105"/>
  <c r="AR95" i="105"/>
  <c r="AQ95" i="105"/>
  <c r="AP95" i="105"/>
  <c r="AO95" i="105"/>
  <c r="AN95" i="105"/>
  <c r="AM95" i="105"/>
  <c r="AL95" i="105"/>
  <c r="AK95" i="105"/>
  <c r="AJ95" i="105"/>
  <c r="AI95" i="105"/>
  <c r="AH95" i="105"/>
  <c r="AF95" i="105"/>
  <c r="AE95" i="105"/>
  <c r="AD95" i="105"/>
  <c r="AC95" i="105"/>
  <c r="AS94" i="105"/>
  <c r="AR94" i="105"/>
  <c r="AQ94" i="105"/>
  <c r="AP94" i="105"/>
  <c r="AO94" i="105"/>
  <c r="AN94" i="105"/>
  <c r="AM94" i="105"/>
  <c r="AL94" i="105"/>
  <c r="AK94" i="105"/>
  <c r="AJ94" i="105"/>
  <c r="AI94" i="105"/>
  <c r="AH94" i="105"/>
  <c r="AF94" i="105"/>
  <c r="AE94" i="105"/>
  <c r="AD94" i="105"/>
  <c r="AC94" i="105"/>
  <c r="AS93" i="105"/>
  <c r="AR93" i="105"/>
  <c r="AQ93" i="105"/>
  <c r="AP93" i="105"/>
  <c r="AO93" i="105"/>
  <c r="AN93" i="105"/>
  <c r="AM93" i="105"/>
  <c r="AL93" i="105"/>
  <c r="AK93" i="105"/>
  <c r="AJ93" i="105"/>
  <c r="AI93" i="105"/>
  <c r="AH93" i="105"/>
  <c r="AF93" i="105"/>
  <c r="AE93" i="105"/>
  <c r="AD93" i="105"/>
  <c r="AC93" i="105"/>
  <c r="AS92" i="105"/>
  <c r="AR92" i="105"/>
  <c r="AQ92" i="105"/>
  <c r="AP92" i="105"/>
  <c r="AO92" i="105"/>
  <c r="AN92" i="105"/>
  <c r="AM92" i="105"/>
  <c r="AL92" i="105"/>
  <c r="AK92" i="105"/>
  <c r="AJ92" i="105"/>
  <c r="AI92" i="105"/>
  <c r="AH92" i="105"/>
  <c r="AF92" i="105"/>
  <c r="AE92" i="105"/>
  <c r="AD92" i="105"/>
  <c r="AC92" i="105"/>
  <c r="AS91" i="105"/>
  <c r="AR91" i="105"/>
  <c r="AQ91" i="105"/>
  <c r="AP91" i="105"/>
  <c r="AO91" i="105"/>
  <c r="AN91" i="105"/>
  <c r="AM91" i="105"/>
  <c r="AL91" i="105"/>
  <c r="AK91" i="105"/>
  <c r="AJ91" i="105"/>
  <c r="AI91" i="105"/>
  <c r="AH91" i="105"/>
  <c r="AF91" i="105"/>
  <c r="AE91" i="105"/>
  <c r="AD91" i="105"/>
  <c r="AC91" i="105"/>
  <c r="AS90" i="105"/>
  <c r="AR90" i="105"/>
  <c r="AQ90" i="105"/>
  <c r="AP90" i="105"/>
  <c r="AO90" i="105"/>
  <c r="AN90" i="105"/>
  <c r="AM90" i="105"/>
  <c r="AL90" i="105"/>
  <c r="AK90" i="105"/>
  <c r="AJ90" i="105"/>
  <c r="AI90" i="105"/>
  <c r="AH90" i="105"/>
  <c r="AF90" i="105"/>
  <c r="AE90" i="105"/>
  <c r="AD90" i="105"/>
  <c r="AC90" i="105"/>
  <c r="AS89" i="105"/>
  <c r="AR89" i="105"/>
  <c r="AQ89" i="105"/>
  <c r="AP89" i="105"/>
  <c r="AO89" i="105"/>
  <c r="AN89" i="105"/>
  <c r="AM89" i="105"/>
  <c r="AL89" i="105"/>
  <c r="AK89" i="105"/>
  <c r="AJ89" i="105"/>
  <c r="AI89" i="105"/>
  <c r="AH89" i="105"/>
  <c r="AF89" i="105"/>
  <c r="AE89" i="105"/>
  <c r="AD89" i="105"/>
  <c r="AC89" i="105"/>
  <c r="AS88" i="105"/>
  <c r="AR88" i="105"/>
  <c r="AQ88" i="105"/>
  <c r="AP88" i="105"/>
  <c r="AO88" i="105"/>
  <c r="AN88" i="105"/>
  <c r="AM88" i="105"/>
  <c r="AL88" i="105"/>
  <c r="AK88" i="105"/>
  <c r="AJ88" i="105"/>
  <c r="AI88" i="105"/>
  <c r="AH88" i="105"/>
  <c r="AF88" i="105"/>
  <c r="AE88" i="105"/>
  <c r="AD88" i="105"/>
  <c r="AC88" i="105"/>
  <c r="AS87" i="105"/>
  <c r="AR87" i="105"/>
  <c r="AQ87" i="105"/>
  <c r="AP87" i="105"/>
  <c r="AO87" i="105"/>
  <c r="AN87" i="105"/>
  <c r="AM87" i="105"/>
  <c r="AL87" i="105"/>
  <c r="AK87" i="105"/>
  <c r="AJ87" i="105"/>
  <c r="AI87" i="105"/>
  <c r="AH87" i="105"/>
  <c r="AF87" i="105"/>
  <c r="AE87" i="105"/>
  <c r="AD87" i="105"/>
  <c r="AC87" i="105"/>
  <c r="AS86" i="105"/>
  <c r="AR86" i="105"/>
  <c r="AQ86" i="105"/>
  <c r="AP86" i="105"/>
  <c r="AO86" i="105"/>
  <c r="AN86" i="105"/>
  <c r="AM86" i="105"/>
  <c r="AL86" i="105"/>
  <c r="AK86" i="105"/>
  <c r="AJ86" i="105"/>
  <c r="AI86" i="105"/>
  <c r="AH86" i="105"/>
  <c r="AF86" i="105"/>
  <c r="AE86" i="105"/>
  <c r="AD86" i="105"/>
  <c r="AC86" i="105"/>
  <c r="AS85" i="105"/>
  <c r="AR85" i="105"/>
  <c r="AQ85" i="105"/>
  <c r="AP85" i="105"/>
  <c r="AO85" i="105"/>
  <c r="AN85" i="105"/>
  <c r="AM85" i="105"/>
  <c r="AL85" i="105"/>
  <c r="AK85" i="105"/>
  <c r="AJ85" i="105"/>
  <c r="AI85" i="105"/>
  <c r="AH85" i="105"/>
  <c r="AF85" i="105"/>
  <c r="AE85" i="105"/>
  <c r="AD85" i="105"/>
  <c r="AC85" i="105"/>
  <c r="AS84" i="105"/>
  <c r="AR84" i="105"/>
  <c r="AQ84" i="105"/>
  <c r="AP84" i="105"/>
  <c r="AO84" i="105"/>
  <c r="AN84" i="105"/>
  <c r="AM84" i="105"/>
  <c r="AL84" i="105"/>
  <c r="AK84" i="105"/>
  <c r="AJ84" i="105"/>
  <c r="AI84" i="105"/>
  <c r="AH84" i="105"/>
  <c r="AF84" i="105"/>
  <c r="AE84" i="105"/>
  <c r="AD84" i="105"/>
  <c r="AC84" i="105"/>
  <c r="AS83" i="105"/>
  <c r="AR83" i="105"/>
  <c r="AQ83" i="105"/>
  <c r="AP83" i="105"/>
  <c r="AO83" i="105"/>
  <c r="AN83" i="105"/>
  <c r="AM83" i="105"/>
  <c r="AL83" i="105"/>
  <c r="AK83" i="105"/>
  <c r="AJ83" i="105"/>
  <c r="AI83" i="105"/>
  <c r="AH83" i="105"/>
  <c r="AF83" i="105"/>
  <c r="AE83" i="105"/>
  <c r="AD83" i="105"/>
  <c r="AC83" i="105"/>
  <c r="AS82" i="105"/>
  <c r="AR82" i="105"/>
  <c r="AQ82" i="105"/>
  <c r="AP82" i="105"/>
  <c r="AO82" i="105"/>
  <c r="AN82" i="105"/>
  <c r="AM82" i="105"/>
  <c r="AL82" i="105"/>
  <c r="AK82" i="105"/>
  <c r="AJ82" i="105"/>
  <c r="AI82" i="105"/>
  <c r="AH82" i="105"/>
  <c r="AF82" i="105"/>
  <c r="AE82" i="105"/>
  <c r="AD82" i="105"/>
  <c r="AC82" i="105"/>
  <c r="AS81" i="105"/>
  <c r="AR81" i="105"/>
  <c r="AQ81" i="105"/>
  <c r="AP81" i="105"/>
  <c r="AO81" i="105"/>
  <c r="AN81" i="105"/>
  <c r="AM81" i="105"/>
  <c r="AL81" i="105"/>
  <c r="AK81" i="105"/>
  <c r="AJ81" i="105"/>
  <c r="AI81" i="105"/>
  <c r="AH81" i="105"/>
  <c r="AF81" i="105"/>
  <c r="AE81" i="105"/>
  <c r="AD81" i="105"/>
  <c r="AC81" i="105"/>
  <c r="AS80" i="105"/>
  <c r="AR80" i="105"/>
  <c r="AQ80" i="105"/>
  <c r="AP80" i="105"/>
  <c r="AO80" i="105"/>
  <c r="AN80" i="105"/>
  <c r="AM80" i="105"/>
  <c r="AL80" i="105"/>
  <c r="AK80" i="105"/>
  <c r="AJ80" i="105"/>
  <c r="AI80" i="105"/>
  <c r="AH80" i="105"/>
  <c r="AF80" i="105"/>
  <c r="AE80" i="105"/>
  <c r="AD80" i="105"/>
  <c r="AC80" i="105"/>
  <c r="AS79" i="105"/>
  <c r="AR79" i="105"/>
  <c r="AQ79" i="105"/>
  <c r="AP79" i="105"/>
  <c r="AO79" i="105"/>
  <c r="AN79" i="105"/>
  <c r="AM79" i="105"/>
  <c r="AL79" i="105"/>
  <c r="AK79" i="105"/>
  <c r="AJ79" i="105"/>
  <c r="AI79" i="105"/>
  <c r="AH79" i="105"/>
  <c r="AF79" i="105"/>
  <c r="AE79" i="105"/>
  <c r="AD79" i="105"/>
  <c r="AC79" i="105"/>
  <c r="AS78" i="105"/>
  <c r="AR78" i="105"/>
  <c r="AQ78" i="105"/>
  <c r="AP78" i="105"/>
  <c r="AO78" i="105"/>
  <c r="AN78" i="105"/>
  <c r="AM78" i="105"/>
  <c r="AL78" i="105"/>
  <c r="AK78" i="105"/>
  <c r="AJ78" i="105"/>
  <c r="AI78" i="105"/>
  <c r="AH78" i="105"/>
  <c r="AF78" i="105"/>
  <c r="AE78" i="105"/>
  <c r="AD78" i="105"/>
  <c r="AC78" i="105"/>
  <c r="AS77" i="105"/>
  <c r="AR77" i="105"/>
  <c r="AQ77" i="105"/>
  <c r="AP77" i="105"/>
  <c r="AO77" i="105"/>
  <c r="AN77" i="105"/>
  <c r="AM77" i="105"/>
  <c r="AL77" i="105"/>
  <c r="AK77" i="105"/>
  <c r="AJ77" i="105"/>
  <c r="AI77" i="105"/>
  <c r="AH77" i="105"/>
  <c r="AF77" i="105"/>
  <c r="AE77" i="105"/>
  <c r="AD77" i="105"/>
  <c r="AC77" i="105"/>
  <c r="AS76" i="105"/>
  <c r="AR76" i="105"/>
  <c r="AQ76" i="105"/>
  <c r="AP76" i="105"/>
  <c r="AO76" i="105"/>
  <c r="AN76" i="105"/>
  <c r="AM76" i="105"/>
  <c r="AL76" i="105"/>
  <c r="AK76" i="105"/>
  <c r="AJ76" i="105"/>
  <c r="AI76" i="105"/>
  <c r="AH76" i="105"/>
  <c r="AF76" i="105"/>
  <c r="AE76" i="105"/>
  <c r="AD76" i="105"/>
  <c r="AC76" i="105"/>
  <c r="AS75" i="105"/>
  <c r="AR75" i="105"/>
  <c r="AQ75" i="105"/>
  <c r="AP75" i="105"/>
  <c r="AO75" i="105"/>
  <c r="AN75" i="105"/>
  <c r="AM75" i="105"/>
  <c r="AL75" i="105"/>
  <c r="AK75" i="105"/>
  <c r="AJ75" i="105"/>
  <c r="AI75" i="105"/>
  <c r="AH75" i="105"/>
  <c r="AF75" i="105"/>
  <c r="AE75" i="105"/>
  <c r="AD75" i="105"/>
  <c r="AC75" i="105"/>
  <c r="AS74" i="105"/>
  <c r="AR74" i="105"/>
  <c r="AQ74" i="105"/>
  <c r="AP74" i="105"/>
  <c r="AO74" i="105"/>
  <c r="AN74" i="105"/>
  <c r="AM74" i="105"/>
  <c r="AL74" i="105"/>
  <c r="AK74" i="105"/>
  <c r="AJ74" i="105"/>
  <c r="AI74" i="105"/>
  <c r="AH74" i="105"/>
  <c r="AF74" i="105"/>
  <c r="AE74" i="105"/>
  <c r="AD74" i="105"/>
  <c r="AC74" i="105"/>
  <c r="AS73" i="105"/>
  <c r="AR73" i="105"/>
  <c r="AQ73" i="105"/>
  <c r="AP73" i="105"/>
  <c r="AO73" i="105"/>
  <c r="AN73" i="105"/>
  <c r="AM73" i="105"/>
  <c r="AL73" i="105"/>
  <c r="AK73" i="105"/>
  <c r="AJ73" i="105"/>
  <c r="AI73" i="105"/>
  <c r="AH73" i="105"/>
  <c r="AF73" i="105"/>
  <c r="AE73" i="105"/>
  <c r="AD73" i="105"/>
  <c r="AC73" i="105"/>
  <c r="AS72" i="105"/>
  <c r="AR72" i="105"/>
  <c r="AQ72" i="105"/>
  <c r="AP72" i="105"/>
  <c r="AO72" i="105"/>
  <c r="AN72" i="105"/>
  <c r="AM72" i="105"/>
  <c r="AL72" i="105"/>
  <c r="AK72" i="105"/>
  <c r="AJ72" i="105"/>
  <c r="AI72" i="105"/>
  <c r="AH72" i="105"/>
  <c r="AF72" i="105"/>
  <c r="AE72" i="105"/>
  <c r="AD72" i="105"/>
  <c r="AC72" i="105"/>
  <c r="AS71" i="105"/>
  <c r="AR71" i="105"/>
  <c r="AQ71" i="105"/>
  <c r="AP71" i="105"/>
  <c r="AO71" i="105"/>
  <c r="AN71" i="105"/>
  <c r="AM71" i="105"/>
  <c r="AL71" i="105"/>
  <c r="AK71" i="105"/>
  <c r="AJ71" i="105"/>
  <c r="AI71" i="105"/>
  <c r="AH71" i="105"/>
  <c r="AF71" i="105"/>
  <c r="AE71" i="105"/>
  <c r="AD71" i="105"/>
  <c r="AC71" i="105"/>
  <c r="AS70" i="105"/>
  <c r="AR70" i="105"/>
  <c r="AQ70" i="105"/>
  <c r="AP70" i="105"/>
  <c r="AO70" i="105"/>
  <c r="AN70" i="105"/>
  <c r="AM70" i="105"/>
  <c r="AL70" i="105"/>
  <c r="AK70" i="105"/>
  <c r="AJ70" i="105"/>
  <c r="AI70" i="105"/>
  <c r="AH70" i="105"/>
  <c r="AF70" i="105"/>
  <c r="AE70" i="105"/>
  <c r="AD70" i="105"/>
  <c r="AC70" i="105"/>
  <c r="AS69" i="105"/>
  <c r="AR69" i="105"/>
  <c r="AQ69" i="105"/>
  <c r="AP69" i="105"/>
  <c r="AO69" i="105"/>
  <c r="AN69" i="105"/>
  <c r="AM69" i="105"/>
  <c r="AL69" i="105"/>
  <c r="AK69" i="105"/>
  <c r="AJ69" i="105"/>
  <c r="AI69" i="105"/>
  <c r="AH69" i="105"/>
  <c r="AF69" i="105"/>
  <c r="AE69" i="105"/>
  <c r="AD69" i="105"/>
  <c r="AC69" i="105"/>
  <c r="AS68" i="105"/>
  <c r="AR68" i="105"/>
  <c r="AQ68" i="105"/>
  <c r="AP68" i="105"/>
  <c r="AO68" i="105"/>
  <c r="AN68" i="105"/>
  <c r="AM68" i="105"/>
  <c r="AL68" i="105"/>
  <c r="AK68" i="105"/>
  <c r="AJ68" i="105"/>
  <c r="AI68" i="105"/>
  <c r="AH68" i="105"/>
  <c r="AF68" i="105"/>
  <c r="AE68" i="105"/>
  <c r="AD68" i="105"/>
  <c r="AC68" i="105"/>
  <c r="AS67" i="105"/>
  <c r="AR67" i="105"/>
  <c r="AQ67" i="105"/>
  <c r="AP67" i="105"/>
  <c r="AO67" i="105"/>
  <c r="AN67" i="105"/>
  <c r="AM67" i="105"/>
  <c r="AL67" i="105"/>
  <c r="AK67" i="105"/>
  <c r="AJ67" i="105"/>
  <c r="AI67" i="105"/>
  <c r="AH67" i="105"/>
  <c r="AF67" i="105"/>
  <c r="AE67" i="105"/>
  <c r="AD67" i="105"/>
  <c r="AC67" i="105"/>
  <c r="AS66" i="105"/>
  <c r="AR66" i="105"/>
  <c r="AQ66" i="105"/>
  <c r="AP66" i="105"/>
  <c r="AO66" i="105"/>
  <c r="AN66" i="105"/>
  <c r="AM66" i="105"/>
  <c r="AL66" i="105"/>
  <c r="AK66" i="105"/>
  <c r="AJ66" i="105"/>
  <c r="AI66" i="105"/>
  <c r="AH66" i="105"/>
  <c r="AF66" i="105"/>
  <c r="AE66" i="105"/>
  <c r="AD66" i="105"/>
  <c r="AC66" i="105"/>
  <c r="AS65" i="105"/>
  <c r="AR65" i="105"/>
  <c r="AQ65" i="105"/>
  <c r="AP65" i="105"/>
  <c r="AO65" i="105"/>
  <c r="AN65" i="105"/>
  <c r="AM65" i="105"/>
  <c r="AL65" i="105"/>
  <c r="AK65" i="105"/>
  <c r="AJ65" i="105"/>
  <c r="AI65" i="105"/>
  <c r="AH65" i="105"/>
  <c r="AF65" i="105"/>
  <c r="AE65" i="105"/>
  <c r="AD65" i="105"/>
  <c r="AC65" i="105"/>
  <c r="AS64" i="105"/>
  <c r="AR64" i="105"/>
  <c r="AQ64" i="105"/>
  <c r="AP64" i="105"/>
  <c r="AO64" i="105"/>
  <c r="AN64" i="105"/>
  <c r="AM64" i="105"/>
  <c r="AL64" i="105"/>
  <c r="AK64" i="105"/>
  <c r="AJ64" i="105"/>
  <c r="AI64" i="105"/>
  <c r="AH64" i="105"/>
  <c r="AF64" i="105"/>
  <c r="AE64" i="105"/>
  <c r="AD64" i="105"/>
  <c r="AC64" i="105"/>
  <c r="AS63" i="105"/>
  <c r="AR63" i="105"/>
  <c r="AQ63" i="105"/>
  <c r="AP63" i="105"/>
  <c r="AO63" i="105"/>
  <c r="AN63" i="105"/>
  <c r="AM63" i="105"/>
  <c r="AL63" i="105"/>
  <c r="AK63" i="105"/>
  <c r="AJ63" i="105"/>
  <c r="AI63" i="105"/>
  <c r="AH63" i="105"/>
  <c r="AF63" i="105"/>
  <c r="AE63" i="105"/>
  <c r="AD63" i="105"/>
  <c r="AC63" i="105"/>
  <c r="AS62" i="105"/>
  <c r="AR62" i="105"/>
  <c r="AQ62" i="105"/>
  <c r="AP62" i="105"/>
  <c r="AO62" i="105"/>
  <c r="AN62" i="105"/>
  <c r="AM62" i="105"/>
  <c r="AL62" i="105"/>
  <c r="AK62" i="105"/>
  <c r="AJ62" i="105"/>
  <c r="AI62" i="105"/>
  <c r="AH62" i="105"/>
  <c r="AF62" i="105"/>
  <c r="AE62" i="105"/>
  <c r="AD62" i="105"/>
  <c r="AC62" i="105"/>
  <c r="AS61" i="105"/>
  <c r="AR61" i="105"/>
  <c r="AQ61" i="105"/>
  <c r="AP61" i="105"/>
  <c r="AO61" i="105"/>
  <c r="AN61" i="105"/>
  <c r="AM61" i="105"/>
  <c r="AL61" i="105"/>
  <c r="AK61" i="105"/>
  <c r="AJ61" i="105"/>
  <c r="AI61" i="105"/>
  <c r="AH61" i="105"/>
  <c r="AF61" i="105"/>
  <c r="AE61" i="105"/>
  <c r="AD61" i="105"/>
  <c r="AC61" i="105"/>
  <c r="AS60" i="105"/>
  <c r="AR60" i="105"/>
  <c r="AQ60" i="105"/>
  <c r="AP60" i="105"/>
  <c r="AO60" i="105"/>
  <c r="AN60" i="105"/>
  <c r="AM60" i="105"/>
  <c r="AL60" i="105"/>
  <c r="AK60" i="105"/>
  <c r="AJ60" i="105"/>
  <c r="AI60" i="105"/>
  <c r="AH60" i="105"/>
  <c r="AF60" i="105"/>
  <c r="AE60" i="105"/>
  <c r="AD60" i="105"/>
  <c r="AC60" i="105"/>
  <c r="AS59" i="105"/>
  <c r="AR59" i="105"/>
  <c r="AQ59" i="105"/>
  <c r="AP59" i="105"/>
  <c r="AO59" i="105"/>
  <c r="AN59" i="105"/>
  <c r="AM59" i="105"/>
  <c r="AL59" i="105"/>
  <c r="AK59" i="105"/>
  <c r="AJ59" i="105"/>
  <c r="AI59" i="105"/>
  <c r="AH59" i="105"/>
  <c r="AF59" i="105"/>
  <c r="AE59" i="105"/>
  <c r="AD59" i="105"/>
  <c r="AC59" i="105"/>
  <c r="AS58" i="105"/>
  <c r="AR58" i="105"/>
  <c r="AQ58" i="105"/>
  <c r="AP58" i="105"/>
  <c r="AO58" i="105"/>
  <c r="AN58" i="105"/>
  <c r="AM58" i="105"/>
  <c r="AL58" i="105"/>
  <c r="AK58" i="105"/>
  <c r="AJ58" i="105"/>
  <c r="AI58" i="105"/>
  <c r="AH58" i="105"/>
  <c r="AF58" i="105"/>
  <c r="AE58" i="105"/>
  <c r="AD58" i="105"/>
  <c r="AC58" i="105"/>
  <c r="AS57" i="105"/>
  <c r="AR57" i="105"/>
  <c r="AQ57" i="105"/>
  <c r="AP57" i="105"/>
  <c r="AO57" i="105"/>
  <c r="AN57" i="105"/>
  <c r="AM57" i="105"/>
  <c r="AL57" i="105"/>
  <c r="AK57" i="105"/>
  <c r="AJ57" i="105"/>
  <c r="AI57" i="105"/>
  <c r="AH57" i="105"/>
  <c r="AG57" i="105"/>
  <c r="AF57" i="105"/>
  <c r="AE57" i="105"/>
  <c r="AD57" i="105"/>
  <c r="AC57" i="105"/>
  <c r="AS56" i="105"/>
  <c r="AR56" i="105"/>
  <c r="AQ56" i="105"/>
  <c r="AP56" i="105"/>
  <c r="AO56" i="105"/>
  <c r="AN56" i="105"/>
  <c r="AM56" i="105"/>
  <c r="AL56" i="105"/>
  <c r="AK56" i="105"/>
  <c r="AJ56" i="105"/>
  <c r="AI56" i="105"/>
  <c r="AH56" i="105"/>
  <c r="AF56" i="105"/>
  <c r="AE56" i="105"/>
  <c r="AD56" i="105"/>
  <c r="AC56" i="105"/>
  <c r="AS55" i="105"/>
  <c r="AR55" i="105"/>
  <c r="AQ55" i="105"/>
  <c r="AP55" i="105"/>
  <c r="AO55" i="105"/>
  <c r="AN55" i="105"/>
  <c r="AM55" i="105"/>
  <c r="AL55" i="105"/>
  <c r="AK55" i="105"/>
  <c r="AJ55" i="105"/>
  <c r="AI55" i="105"/>
  <c r="AH55" i="105"/>
  <c r="AF55" i="105"/>
  <c r="AE55" i="105"/>
  <c r="AD55" i="105"/>
  <c r="AC55" i="105"/>
  <c r="AS54" i="105"/>
  <c r="AR54" i="105"/>
  <c r="AQ54" i="105"/>
  <c r="AP54" i="105"/>
  <c r="AO54" i="105"/>
  <c r="AN54" i="105"/>
  <c r="AM54" i="105"/>
  <c r="AL54" i="105"/>
  <c r="AK54" i="105"/>
  <c r="AJ54" i="105"/>
  <c r="AI54" i="105"/>
  <c r="AH54" i="105"/>
  <c r="AF54" i="105"/>
  <c r="AE54" i="105"/>
  <c r="AD54" i="105"/>
  <c r="AC54" i="105"/>
  <c r="AS53" i="105"/>
  <c r="AR53" i="105"/>
  <c r="AQ53" i="105"/>
  <c r="AP53" i="105"/>
  <c r="AO53" i="105"/>
  <c r="AN53" i="105"/>
  <c r="AM53" i="105"/>
  <c r="AL53" i="105"/>
  <c r="AK53" i="105"/>
  <c r="AJ53" i="105"/>
  <c r="AI53" i="105"/>
  <c r="AH53" i="105"/>
  <c r="AF53" i="105"/>
  <c r="AE53" i="105"/>
  <c r="AD53" i="105"/>
  <c r="AC53" i="105"/>
  <c r="AS52" i="105"/>
  <c r="AR52" i="105"/>
  <c r="AQ52" i="105"/>
  <c r="AP52" i="105"/>
  <c r="AO52" i="105"/>
  <c r="AN52" i="105"/>
  <c r="AM52" i="105"/>
  <c r="AL52" i="105"/>
  <c r="AK52" i="105"/>
  <c r="AJ52" i="105"/>
  <c r="AI52" i="105"/>
  <c r="AH52" i="105"/>
  <c r="AF52" i="105"/>
  <c r="AE52" i="105"/>
  <c r="AD52" i="105"/>
  <c r="AC52" i="105"/>
  <c r="AS51" i="105"/>
  <c r="AR51" i="105"/>
  <c r="AQ51" i="105"/>
  <c r="AP51" i="105"/>
  <c r="AO51" i="105"/>
  <c r="AN51" i="105"/>
  <c r="AM51" i="105"/>
  <c r="AL51" i="105"/>
  <c r="AK51" i="105"/>
  <c r="AJ51" i="105"/>
  <c r="AI51" i="105"/>
  <c r="AH51" i="105"/>
  <c r="AF51" i="105"/>
  <c r="AE51" i="105"/>
  <c r="AD51" i="105"/>
  <c r="AC51" i="105"/>
  <c r="AS50" i="105"/>
  <c r="AR50" i="105"/>
  <c r="AQ50" i="105"/>
  <c r="AP50" i="105"/>
  <c r="AO50" i="105"/>
  <c r="AN50" i="105"/>
  <c r="AM50" i="105"/>
  <c r="AL50" i="105"/>
  <c r="AK50" i="105"/>
  <c r="AJ50" i="105"/>
  <c r="AI50" i="105"/>
  <c r="AH50" i="105"/>
  <c r="AF50" i="105"/>
  <c r="AE50" i="105"/>
  <c r="AD50" i="105"/>
  <c r="AC50" i="105"/>
  <c r="AS49" i="105"/>
  <c r="AR49" i="105"/>
  <c r="AQ49" i="105"/>
  <c r="AP49" i="105"/>
  <c r="AO49" i="105"/>
  <c r="AN49" i="105"/>
  <c r="AM49" i="105"/>
  <c r="AL49" i="105"/>
  <c r="AK49" i="105"/>
  <c r="AJ49" i="105"/>
  <c r="AI49" i="105"/>
  <c r="AH49" i="105"/>
  <c r="AF49" i="105"/>
  <c r="AE49" i="105"/>
  <c r="AD49" i="105"/>
  <c r="AC49" i="105"/>
  <c r="AS48" i="105"/>
  <c r="AR48" i="105"/>
  <c r="AQ48" i="105"/>
  <c r="AP48" i="105"/>
  <c r="AO48" i="105"/>
  <c r="AN48" i="105"/>
  <c r="AM48" i="105"/>
  <c r="AL48" i="105"/>
  <c r="AK48" i="105"/>
  <c r="AJ48" i="105"/>
  <c r="AI48" i="105"/>
  <c r="AH48" i="105"/>
  <c r="AF48" i="105"/>
  <c r="AE48" i="105"/>
  <c r="AD48" i="105"/>
  <c r="AC48" i="105"/>
  <c r="AS47" i="105"/>
  <c r="AR47" i="105"/>
  <c r="AQ47" i="105"/>
  <c r="AP47" i="105"/>
  <c r="AO47" i="105"/>
  <c r="AN47" i="105"/>
  <c r="AM47" i="105"/>
  <c r="AL47" i="105"/>
  <c r="AK47" i="105"/>
  <c r="AJ47" i="105"/>
  <c r="AI47" i="105"/>
  <c r="AH47" i="105"/>
  <c r="AF47" i="105"/>
  <c r="AE47" i="105"/>
  <c r="AD47" i="105"/>
  <c r="AC47" i="105"/>
  <c r="AS46" i="105"/>
  <c r="AR46" i="105"/>
  <c r="AQ46" i="105"/>
  <c r="AP46" i="105"/>
  <c r="AO46" i="105"/>
  <c r="AN46" i="105"/>
  <c r="AM46" i="105"/>
  <c r="AL46" i="105"/>
  <c r="AK46" i="105"/>
  <c r="AJ46" i="105"/>
  <c r="AI46" i="105"/>
  <c r="AH46" i="105"/>
  <c r="AF46" i="105"/>
  <c r="AE46" i="105"/>
  <c r="AD46" i="105"/>
  <c r="AC46" i="105"/>
  <c r="AS45" i="105"/>
  <c r="AR45" i="105"/>
  <c r="AQ45" i="105"/>
  <c r="AP45" i="105"/>
  <c r="AO45" i="105"/>
  <c r="AN45" i="105"/>
  <c r="AM45" i="105"/>
  <c r="AL45" i="105"/>
  <c r="AK45" i="105"/>
  <c r="AJ45" i="105"/>
  <c r="AI45" i="105"/>
  <c r="AH45" i="105"/>
  <c r="AF45" i="105"/>
  <c r="AE45" i="105"/>
  <c r="AD45" i="105"/>
  <c r="AC45" i="105"/>
  <c r="AS44" i="105"/>
  <c r="AR44" i="105"/>
  <c r="AQ44" i="105"/>
  <c r="AP44" i="105"/>
  <c r="AO44" i="105"/>
  <c r="AN44" i="105"/>
  <c r="AM44" i="105"/>
  <c r="AL44" i="105"/>
  <c r="AK44" i="105"/>
  <c r="AJ44" i="105"/>
  <c r="AI44" i="105"/>
  <c r="AH44" i="105"/>
  <c r="AF44" i="105"/>
  <c r="AE44" i="105"/>
  <c r="AD44" i="105"/>
  <c r="AC44" i="105"/>
  <c r="AS43" i="105"/>
  <c r="AR43" i="105"/>
  <c r="AQ43" i="105"/>
  <c r="AP43" i="105"/>
  <c r="AO43" i="105"/>
  <c r="AN43" i="105"/>
  <c r="AM43" i="105"/>
  <c r="AL43" i="105"/>
  <c r="AK43" i="105"/>
  <c r="AJ43" i="105"/>
  <c r="AI43" i="105"/>
  <c r="AH43" i="105"/>
  <c r="AF43" i="105"/>
  <c r="AE43" i="105"/>
  <c r="AD43" i="105"/>
  <c r="AC43" i="105"/>
  <c r="AS42" i="105"/>
  <c r="AR42" i="105"/>
  <c r="AQ42" i="105"/>
  <c r="AP42" i="105"/>
  <c r="AO42" i="105"/>
  <c r="AN42" i="105"/>
  <c r="AM42" i="105"/>
  <c r="AL42" i="105"/>
  <c r="AK42" i="105"/>
  <c r="AJ42" i="105"/>
  <c r="AI42" i="105"/>
  <c r="AH42" i="105"/>
  <c r="AF42" i="105"/>
  <c r="AE42" i="105"/>
  <c r="AD42" i="105"/>
  <c r="AC42" i="105"/>
  <c r="AS41" i="105"/>
  <c r="AR41" i="105"/>
  <c r="AQ41" i="105"/>
  <c r="AP41" i="105"/>
  <c r="AO41" i="105"/>
  <c r="AN41" i="105"/>
  <c r="AM41" i="105"/>
  <c r="AL41" i="105"/>
  <c r="AK41" i="105"/>
  <c r="AJ41" i="105"/>
  <c r="AI41" i="105"/>
  <c r="AH41" i="105"/>
  <c r="AF41" i="105"/>
  <c r="AE41" i="105"/>
  <c r="AD41" i="105"/>
  <c r="AC41" i="105"/>
  <c r="AS40" i="105"/>
  <c r="AR40" i="105"/>
  <c r="AQ40" i="105"/>
  <c r="AP40" i="105"/>
  <c r="AO40" i="105"/>
  <c r="AN40" i="105"/>
  <c r="AM40" i="105"/>
  <c r="AL40" i="105"/>
  <c r="AK40" i="105"/>
  <c r="AJ40" i="105"/>
  <c r="AI40" i="105"/>
  <c r="AH40" i="105"/>
  <c r="AF40" i="105"/>
  <c r="AE40" i="105"/>
  <c r="AD40" i="105"/>
  <c r="AC40" i="105"/>
  <c r="AS39" i="105"/>
  <c r="AR39" i="105"/>
  <c r="AQ39" i="105"/>
  <c r="AP39" i="105"/>
  <c r="AO39" i="105"/>
  <c r="AN39" i="105"/>
  <c r="AM39" i="105"/>
  <c r="AL39" i="105"/>
  <c r="AK39" i="105"/>
  <c r="AJ39" i="105"/>
  <c r="AI39" i="105"/>
  <c r="AH39" i="105"/>
  <c r="AF39" i="105"/>
  <c r="AE39" i="105"/>
  <c r="AD39" i="105"/>
  <c r="AC39" i="105"/>
  <c r="AS38" i="105"/>
  <c r="AR38" i="105"/>
  <c r="AQ38" i="105"/>
  <c r="AP38" i="105"/>
  <c r="AO38" i="105"/>
  <c r="AN38" i="105"/>
  <c r="AM38" i="105"/>
  <c r="AL38" i="105"/>
  <c r="AK38" i="105"/>
  <c r="AJ38" i="105"/>
  <c r="AI38" i="105"/>
  <c r="AH38" i="105"/>
  <c r="AF38" i="105"/>
  <c r="AE38" i="105"/>
  <c r="AD38" i="105"/>
  <c r="AC38" i="105"/>
  <c r="AS37" i="105"/>
  <c r="AR37" i="105"/>
  <c r="AQ37" i="105"/>
  <c r="AP37" i="105"/>
  <c r="AO37" i="105"/>
  <c r="AN37" i="105"/>
  <c r="AM37" i="105"/>
  <c r="AL37" i="105"/>
  <c r="AK37" i="105"/>
  <c r="AJ37" i="105"/>
  <c r="AI37" i="105"/>
  <c r="AH37" i="105"/>
  <c r="AF37" i="105"/>
  <c r="AE37" i="105"/>
  <c r="AD37" i="105"/>
  <c r="AC37" i="105"/>
  <c r="AS36" i="105"/>
  <c r="AR36" i="105"/>
  <c r="AQ36" i="105"/>
  <c r="AP36" i="105"/>
  <c r="AO36" i="105"/>
  <c r="AN36" i="105"/>
  <c r="AM36" i="105"/>
  <c r="AL36" i="105"/>
  <c r="AK36" i="105"/>
  <c r="AJ36" i="105"/>
  <c r="AI36" i="105"/>
  <c r="AH36" i="105"/>
  <c r="AF36" i="105"/>
  <c r="AE36" i="105"/>
  <c r="AD36" i="105"/>
  <c r="AC36" i="105"/>
  <c r="AS35" i="105"/>
  <c r="AR35" i="105"/>
  <c r="AQ35" i="105"/>
  <c r="AP35" i="105"/>
  <c r="AO35" i="105"/>
  <c r="AN35" i="105"/>
  <c r="AM35" i="105"/>
  <c r="AL35" i="105"/>
  <c r="AK35" i="105"/>
  <c r="AJ35" i="105"/>
  <c r="AI35" i="105"/>
  <c r="AH35" i="105"/>
  <c r="AF35" i="105"/>
  <c r="AE35" i="105"/>
  <c r="AD35" i="105"/>
  <c r="AC35" i="105"/>
  <c r="AS34" i="105"/>
  <c r="AR34" i="105"/>
  <c r="AQ34" i="105"/>
  <c r="AP34" i="105"/>
  <c r="AO34" i="105"/>
  <c r="AN34" i="105"/>
  <c r="AM34" i="105"/>
  <c r="AL34" i="105"/>
  <c r="AK34" i="105"/>
  <c r="AJ34" i="105"/>
  <c r="AI34" i="105"/>
  <c r="AH34" i="105"/>
  <c r="AF34" i="105"/>
  <c r="AE34" i="105"/>
  <c r="AD34" i="105"/>
  <c r="AC34" i="105"/>
  <c r="AS33" i="105"/>
  <c r="AR33" i="105"/>
  <c r="AQ33" i="105"/>
  <c r="AP33" i="105"/>
  <c r="AO33" i="105"/>
  <c r="AN33" i="105"/>
  <c r="AM33" i="105"/>
  <c r="AL33" i="105"/>
  <c r="AK33" i="105"/>
  <c r="AJ33" i="105"/>
  <c r="AI33" i="105"/>
  <c r="AH33" i="105"/>
  <c r="AF33" i="105"/>
  <c r="AE33" i="105"/>
  <c r="AD33" i="105"/>
  <c r="AC33" i="105"/>
  <c r="AS32" i="105"/>
  <c r="AR32" i="105"/>
  <c r="AQ32" i="105"/>
  <c r="AP32" i="105"/>
  <c r="AO32" i="105"/>
  <c r="AN32" i="105"/>
  <c r="AM32" i="105"/>
  <c r="AL32" i="105"/>
  <c r="AK32" i="105"/>
  <c r="AJ32" i="105"/>
  <c r="AI32" i="105"/>
  <c r="AH32" i="105"/>
  <c r="AF32" i="105"/>
  <c r="AE32" i="105"/>
  <c r="AD32" i="105"/>
  <c r="AC32" i="105"/>
  <c r="AS31" i="105"/>
  <c r="AR31" i="105"/>
  <c r="AQ31" i="105"/>
  <c r="AP31" i="105"/>
  <c r="AO31" i="105"/>
  <c r="AN31" i="105"/>
  <c r="AM31" i="105"/>
  <c r="AL31" i="105"/>
  <c r="AK31" i="105"/>
  <c r="AJ31" i="105"/>
  <c r="AI31" i="105"/>
  <c r="AH31" i="105"/>
  <c r="AF31" i="105"/>
  <c r="AE31" i="105"/>
  <c r="AD31" i="105"/>
  <c r="AC31" i="105"/>
  <c r="AS30" i="105"/>
  <c r="AR30" i="105"/>
  <c r="AQ30" i="105"/>
  <c r="AP30" i="105"/>
  <c r="AO30" i="105"/>
  <c r="AN30" i="105"/>
  <c r="AM30" i="105"/>
  <c r="AL30" i="105"/>
  <c r="AK30" i="105"/>
  <c r="AJ30" i="105"/>
  <c r="AI30" i="105"/>
  <c r="AH30" i="105"/>
  <c r="AF30" i="105"/>
  <c r="AE30" i="105"/>
  <c r="AD30" i="105"/>
  <c r="AC30" i="105"/>
  <c r="AS29" i="105"/>
  <c r="AR29" i="105"/>
  <c r="AQ29" i="105"/>
  <c r="AP29" i="105"/>
  <c r="AO29" i="105"/>
  <c r="AN29" i="105"/>
  <c r="AM29" i="105"/>
  <c r="AL29" i="105"/>
  <c r="AK29" i="105"/>
  <c r="AJ29" i="105"/>
  <c r="AI29" i="105"/>
  <c r="AH29" i="105"/>
  <c r="AF29" i="105"/>
  <c r="AE29" i="105"/>
  <c r="AD29" i="105"/>
  <c r="AC29" i="105"/>
  <c r="AS28" i="105"/>
  <c r="AR28" i="105"/>
  <c r="AQ28" i="105"/>
  <c r="AP28" i="105"/>
  <c r="AO28" i="105"/>
  <c r="AN28" i="105"/>
  <c r="AM28" i="105"/>
  <c r="AL28" i="105"/>
  <c r="AK28" i="105"/>
  <c r="AJ28" i="105"/>
  <c r="AI28" i="105"/>
  <c r="AH28" i="105"/>
  <c r="AF28" i="105"/>
  <c r="AE28" i="105"/>
  <c r="AD28" i="105"/>
  <c r="AC28" i="105"/>
  <c r="AS27" i="105"/>
  <c r="AR27" i="105"/>
  <c r="AQ27" i="105"/>
  <c r="AP27" i="105"/>
  <c r="AO27" i="105"/>
  <c r="AN27" i="105"/>
  <c r="AM27" i="105"/>
  <c r="AL27" i="105"/>
  <c r="AK27" i="105"/>
  <c r="AJ27" i="105"/>
  <c r="AI27" i="105"/>
  <c r="AH27" i="105"/>
  <c r="AF27" i="105"/>
  <c r="AE27" i="105"/>
  <c r="AD27" i="105"/>
  <c r="AC27" i="105"/>
  <c r="AS26" i="105"/>
  <c r="AR26" i="105"/>
  <c r="AQ26" i="105"/>
  <c r="AP26" i="105"/>
  <c r="AO26" i="105"/>
  <c r="AN26" i="105"/>
  <c r="AM26" i="105"/>
  <c r="AL26" i="105"/>
  <c r="AK26" i="105"/>
  <c r="AJ26" i="105"/>
  <c r="AI26" i="105"/>
  <c r="AH26" i="105"/>
  <c r="AF26" i="105"/>
  <c r="AE26" i="105"/>
  <c r="AD26" i="105"/>
  <c r="AC26" i="105"/>
  <c r="AS25" i="105"/>
  <c r="AR25" i="105"/>
  <c r="AQ25" i="105"/>
  <c r="AP25" i="105"/>
  <c r="AO25" i="105"/>
  <c r="AN25" i="105"/>
  <c r="AM25" i="105"/>
  <c r="AL25" i="105"/>
  <c r="AK25" i="105"/>
  <c r="AJ25" i="105"/>
  <c r="AI25" i="105"/>
  <c r="AH25" i="105"/>
  <c r="AF25" i="105"/>
  <c r="AE25" i="105"/>
  <c r="AD25" i="105"/>
  <c r="AC25" i="105"/>
  <c r="AS24" i="105"/>
  <c r="AR24" i="105"/>
  <c r="AQ24" i="105"/>
  <c r="AP24" i="105"/>
  <c r="AO24" i="105"/>
  <c r="AN24" i="105"/>
  <c r="AM24" i="105"/>
  <c r="AL24" i="105"/>
  <c r="AK24" i="105"/>
  <c r="AJ24" i="105"/>
  <c r="AI24" i="105"/>
  <c r="AH24" i="105"/>
  <c r="AF24" i="105"/>
  <c r="AE24" i="105"/>
  <c r="AD24" i="105"/>
  <c r="AC24" i="105"/>
  <c r="AS23" i="105"/>
  <c r="AR23" i="105"/>
  <c r="AQ23" i="105"/>
  <c r="AP23" i="105"/>
  <c r="AO23" i="105"/>
  <c r="AN23" i="105"/>
  <c r="AM23" i="105"/>
  <c r="AL23" i="105"/>
  <c r="AK23" i="105"/>
  <c r="AJ23" i="105"/>
  <c r="AI23" i="105"/>
  <c r="AH23" i="105"/>
  <c r="AF23" i="105"/>
  <c r="AE23" i="105"/>
  <c r="AD23" i="105"/>
  <c r="AC23" i="105"/>
  <c r="AS22" i="105"/>
  <c r="AR22" i="105"/>
  <c r="AQ22" i="105"/>
  <c r="AP22" i="105"/>
  <c r="AO22" i="105"/>
  <c r="AN22" i="105"/>
  <c r="AM22" i="105"/>
  <c r="AL22" i="105"/>
  <c r="AK22" i="105"/>
  <c r="AJ22" i="105"/>
  <c r="AI22" i="105"/>
  <c r="AH22" i="105"/>
  <c r="AF22" i="105"/>
  <c r="AE22" i="105"/>
  <c r="AD22" i="105"/>
  <c r="AC22" i="105"/>
  <c r="AS21" i="105"/>
  <c r="AR21" i="105"/>
  <c r="AQ21" i="105"/>
  <c r="AP21" i="105"/>
  <c r="AO21" i="105"/>
  <c r="AN21" i="105"/>
  <c r="AM21" i="105"/>
  <c r="AL21" i="105"/>
  <c r="AK21" i="105"/>
  <c r="AJ21" i="105"/>
  <c r="AI21" i="105"/>
  <c r="AH21" i="105"/>
  <c r="AF21" i="105"/>
  <c r="AE21" i="105"/>
  <c r="AD21" i="105"/>
  <c r="AC21" i="105"/>
  <c r="AS20" i="105"/>
  <c r="AR20" i="105"/>
  <c r="AQ20" i="105"/>
  <c r="AP20" i="105"/>
  <c r="AO20" i="105"/>
  <c r="AN20" i="105"/>
  <c r="AM20" i="105"/>
  <c r="AL20" i="105"/>
  <c r="AK20" i="105"/>
  <c r="AJ20" i="105"/>
  <c r="AI20" i="105"/>
  <c r="AH20" i="105"/>
  <c r="AF20" i="105"/>
  <c r="AE20" i="105"/>
  <c r="AD20" i="105"/>
  <c r="AC20" i="105"/>
  <c r="AS19" i="105"/>
  <c r="AR19" i="105"/>
  <c r="AQ19" i="105"/>
  <c r="AP19" i="105"/>
  <c r="AO19" i="105"/>
  <c r="AN19" i="105"/>
  <c r="AM19" i="105"/>
  <c r="AL19" i="105"/>
  <c r="AK19" i="105"/>
  <c r="AJ19" i="105"/>
  <c r="AI19" i="105"/>
  <c r="AH19" i="105"/>
  <c r="AF19" i="105"/>
  <c r="AE19" i="105"/>
  <c r="AD19" i="105"/>
  <c r="AC19" i="105"/>
  <c r="AS18" i="105"/>
  <c r="AR18" i="105"/>
  <c r="AQ18" i="105"/>
  <c r="AP18" i="105"/>
  <c r="AO18" i="105"/>
  <c r="AN18" i="105"/>
  <c r="AM18" i="105"/>
  <c r="AL18" i="105"/>
  <c r="AK18" i="105"/>
  <c r="AJ18" i="105"/>
  <c r="AI18" i="105"/>
  <c r="AH18" i="105"/>
  <c r="AF18" i="105"/>
  <c r="AE18" i="105"/>
  <c r="AD18" i="105"/>
  <c r="AC18" i="105"/>
  <c r="AS17" i="105"/>
  <c r="AR17" i="105"/>
  <c r="AQ17" i="105"/>
  <c r="AP17" i="105"/>
  <c r="AO17" i="105"/>
  <c r="AN17" i="105"/>
  <c r="AM17" i="105"/>
  <c r="AL17" i="105"/>
  <c r="AK17" i="105"/>
  <c r="AJ17" i="105"/>
  <c r="AI17" i="105"/>
  <c r="AH17" i="105"/>
  <c r="AF17" i="105"/>
  <c r="AE17" i="105"/>
  <c r="AD17" i="105"/>
  <c r="AC17" i="105"/>
  <c r="AS16" i="105"/>
  <c r="AR16" i="105"/>
  <c r="AQ16" i="105"/>
  <c r="AP16" i="105"/>
  <c r="AO16" i="105"/>
  <c r="AN16" i="105"/>
  <c r="AM16" i="105"/>
  <c r="AL16" i="105"/>
  <c r="AK16" i="105"/>
  <c r="AJ16" i="105"/>
  <c r="AI16" i="105"/>
  <c r="AH16" i="105"/>
  <c r="AF16" i="105"/>
  <c r="AE16" i="105"/>
  <c r="AD16" i="105"/>
  <c r="AC16" i="105"/>
  <c r="AS15" i="105"/>
  <c r="AR15" i="105"/>
  <c r="AQ15" i="105"/>
  <c r="AP15" i="105"/>
  <c r="AO15" i="105"/>
  <c r="AN15" i="105"/>
  <c r="AM15" i="105"/>
  <c r="AL15" i="105"/>
  <c r="AK15" i="105"/>
  <c r="AJ15" i="105"/>
  <c r="AI15" i="105"/>
  <c r="AH15" i="105"/>
  <c r="AF15" i="105"/>
  <c r="AE15" i="105"/>
  <c r="AD15" i="105"/>
  <c r="AC15" i="105"/>
  <c r="AS14" i="105"/>
  <c r="AR14" i="105"/>
  <c r="AQ14" i="105"/>
  <c r="AP14" i="105"/>
  <c r="AO14" i="105"/>
  <c r="AN14" i="105"/>
  <c r="AM14" i="105"/>
  <c r="AL14" i="105"/>
  <c r="AK14" i="105"/>
  <c r="AJ14" i="105"/>
  <c r="AI14" i="105"/>
  <c r="AH14" i="105"/>
  <c r="AF14" i="105"/>
  <c r="AE14" i="105"/>
  <c r="AD14" i="105"/>
  <c r="AC14" i="105"/>
  <c r="AS13" i="105"/>
  <c r="AR13" i="105"/>
  <c r="AQ13" i="105"/>
  <c r="AP13" i="105"/>
  <c r="AO13" i="105"/>
  <c r="AN13" i="105"/>
  <c r="AM13" i="105"/>
  <c r="AL13" i="105"/>
  <c r="AK13" i="105"/>
  <c r="AJ13" i="105"/>
  <c r="AI13" i="105"/>
  <c r="AH13" i="105"/>
  <c r="AF13" i="105"/>
  <c r="AE13" i="105"/>
  <c r="AD13" i="105"/>
  <c r="AC13" i="105"/>
  <c r="AS12" i="105"/>
  <c r="AR12" i="105"/>
  <c r="AQ12" i="105"/>
  <c r="AP12" i="105"/>
  <c r="AO12" i="105"/>
  <c r="AN12" i="105"/>
  <c r="AM12" i="105"/>
  <c r="AL12" i="105"/>
  <c r="AK12" i="105"/>
  <c r="AJ12" i="105"/>
  <c r="AI12" i="105"/>
  <c r="AH12" i="105"/>
  <c r="AF12" i="105"/>
  <c r="AE12" i="105"/>
  <c r="AD12" i="105"/>
  <c r="AC12" i="105"/>
  <c r="AS11" i="105"/>
  <c r="AR11" i="105"/>
  <c r="AQ11" i="105"/>
  <c r="AP11" i="105"/>
  <c r="AO11" i="105"/>
  <c r="AN11" i="105"/>
  <c r="AM11" i="105"/>
  <c r="AL11" i="105"/>
  <c r="AK11" i="105"/>
  <c r="AJ11" i="105"/>
  <c r="AI11" i="105"/>
  <c r="AH11" i="105"/>
  <c r="AF11" i="105"/>
  <c r="AE11" i="105"/>
  <c r="AD11" i="105"/>
  <c r="AC11" i="105"/>
  <c r="AS10" i="105"/>
  <c r="AR10" i="105"/>
  <c r="AQ10" i="105"/>
  <c r="AP10" i="105"/>
  <c r="AO10" i="105"/>
  <c r="AN10" i="105"/>
  <c r="AM10" i="105"/>
  <c r="AL10" i="105"/>
  <c r="AK10" i="105"/>
  <c r="AJ10" i="105"/>
  <c r="AI10" i="105"/>
  <c r="AH10" i="105"/>
  <c r="AF10" i="105"/>
  <c r="AE10" i="105"/>
  <c r="AD10" i="105"/>
  <c r="AC10" i="105"/>
  <c r="AS9" i="105"/>
  <c r="AR9" i="105"/>
  <c r="AQ9" i="105"/>
  <c r="AP9" i="105"/>
  <c r="AO9" i="105"/>
  <c r="AN9" i="105"/>
  <c r="AM9" i="105"/>
  <c r="AL9" i="105"/>
  <c r="AG9" i="105" s="1"/>
  <c r="AK9" i="105"/>
  <c r="AJ9" i="105"/>
  <c r="AI9" i="105"/>
  <c r="AH9" i="105"/>
  <c r="AF9" i="105"/>
  <c r="AE9" i="105"/>
  <c r="AD9" i="105"/>
  <c r="AC9" i="105"/>
  <c r="AS8" i="105"/>
  <c r="AR8" i="105"/>
  <c r="AQ8" i="105"/>
  <c r="AP8" i="105"/>
  <c r="AO8" i="105"/>
  <c r="AN8" i="105"/>
  <c r="AM8" i="105"/>
  <c r="AL8" i="105"/>
  <c r="AK8" i="105"/>
  <c r="AJ8" i="105"/>
  <c r="AI8" i="105"/>
  <c r="AH8" i="105"/>
  <c r="AF8" i="105"/>
  <c r="AE8" i="105"/>
  <c r="AD8" i="105"/>
  <c r="AC8" i="105"/>
  <c r="AS7" i="105"/>
  <c r="AR7" i="105"/>
  <c r="AQ7" i="105"/>
  <c r="AP7" i="105"/>
  <c r="AO7" i="105"/>
  <c r="AN7" i="105"/>
  <c r="AM7" i="105"/>
  <c r="AL7" i="105"/>
  <c r="AK7" i="105"/>
  <c r="AJ7" i="105"/>
  <c r="AI7" i="105"/>
  <c r="AH7" i="105"/>
  <c r="AF7" i="105"/>
  <c r="AE7" i="105"/>
  <c r="AD7" i="105"/>
  <c r="AC7" i="105"/>
  <c r="AS6" i="105"/>
  <c r="AR6" i="105"/>
  <c r="AQ6" i="105"/>
  <c r="AP6" i="105"/>
  <c r="AO6" i="105"/>
  <c r="AN6" i="105"/>
  <c r="AM6" i="105"/>
  <c r="AL6" i="105"/>
  <c r="AK6" i="105"/>
  <c r="AJ6" i="105"/>
  <c r="AI6" i="105"/>
  <c r="AH6" i="105"/>
  <c r="AF6" i="105"/>
  <c r="AE6" i="105"/>
  <c r="AD6" i="105"/>
  <c r="AC6" i="105"/>
  <c r="J5" i="103"/>
  <c r="I5" i="103"/>
  <c r="H5" i="103"/>
  <c r="C5" i="103"/>
  <c r="B5" i="103"/>
  <c r="A5" i="103"/>
  <c r="I4" i="103"/>
  <c r="H4" i="103"/>
  <c r="C4" i="103"/>
  <c r="B4" i="103"/>
  <c r="A4" i="103"/>
  <c r="AG1195" i="105" l="1"/>
  <c r="AG1361" i="105"/>
  <c r="CF33" i="105"/>
  <c r="AG214" i="105"/>
  <c r="AG222" i="105"/>
  <c r="AG230" i="105"/>
  <c r="AG238" i="105"/>
  <c r="AG245" i="105"/>
  <c r="AG246" i="105"/>
  <c r="AG289" i="105"/>
  <c r="AG297" i="105"/>
  <c r="AG312" i="105"/>
  <c r="AG535" i="105"/>
  <c r="AG541" i="105"/>
  <c r="AG551" i="105"/>
  <c r="AG566" i="105"/>
  <c r="AG567" i="105"/>
  <c r="AG573" i="105"/>
  <c r="AG583" i="105"/>
  <c r="AG598" i="105"/>
  <c r="AG805" i="105"/>
  <c r="AG807" i="105"/>
  <c r="AG821" i="105"/>
  <c r="AG836" i="105"/>
  <c r="AG837" i="105"/>
  <c r="AG849" i="105"/>
  <c r="AG857" i="105"/>
  <c r="AG876" i="105"/>
  <c r="AG877" i="105"/>
  <c r="AG901" i="105"/>
  <c r="AG909" i="105"/>
  <c r="AG913" i="105"/>
  <c r="AG919" i="105"/>
  <c r="AG925" i="105"/>
  <c r="AG929" i="105"/>
  <c r="AG933" i="105"/>
  <c r="AG944" i="105"/>
  <c r="AG945" i="105"/>
  <c r="AG947" i="105"/>
  <c r="AG951" i="105"/>
  <c r="AG965" i="105"/>
  <c r="AG969" i="105"/>
  <c r="AG973" i="105"/>
  <c r="AG983" i="105"/>
  <c r="AG989" i="105"/>
  <c r="AG996" i="105"/>
  <c r="AG1053" i="105"/>
  <c r="AG1695" i="105"/>
  <c r="AG11" i="105"/>
  <c r="AG56" i="105"/>
  <c r="AG385" i="105"/>
  <c r="AG393" i="105"/>
  <c r="AG397" i="105"/>
  <c r="AG407" i="105"/>
  <c r="AG413" i="105"/>
  <c r="AG423" i="105"/>
  <c r="AG429" i="105"/>
  <c r="AG439" i="105"/>
  <c r="AG454" i="105"/>
  <c r="AG455" i="105"/>
  <c r="AG465" i="105"/>
  <c r="AG470" i="105"/>
  <c r="AG657" i="105"/>
  <c r="AG663" i="105"/>
  <c r="AG667" i="105"/>
  <c r="AG673" i="105"/>
  <c r="AG683" i="105"/>
  <c r="AG695" i="105"/>
  <c r="AG714" i="105"/>
  <c r="AG715" i="105"/>
  <c r="AG731" i="105"/>
  <c r="AG737" i="105"/>
  <c r="AG741" i="105"/>
  <c r="AG756" i="105"/>
  <c r="AG1257" i="105"/>
  <c r="AG73" i="105"/>
  <c r="AG85" i="105"/>
  <c r="AG89" i="105"/>
  <c r="AG93" i="105"/>
  <c r="AG97" i="105"/>
  <c r="AG101" i="105"/>
  <c r="AG104" i="105"/>
  <c r="AG305" i="105"/>
  <c r="AG345" i="105"/>
  <c r="AG349" i="105"/>
  <c r="AG353" i="105"/>
  <c r="AG356" i="105"/>
  <c r="AG477" i="105"/>
  <c r="AG487" i="105"/>
  <c r="AG502" i="105"/>
  <c r="AG593" i="105"/>
  <c r="AG597" i="105"/>
  <c r="AG605" i="105"/>
  <c r="AG616" i="105"/>
  <c r="AG653" i="105"/>
  <c r="AG693" i="105"/>
  <c r="AG721" i="105"/>
  <c r="AG747" i="105"/>
  <c r="AG755" i="105"/>
  <c r="AG759" i="105"/>
  <c r="AG779" i="105"/>
  <c r="AG794" i="105"/>
  <c r="AG957" i="105"/>
  <c r="AG977" i="105"/>
  <c r="AG1017" i="105"/>
  <c r="AG1025" i="105"/>
  <c r="AG1029" i="105"/>
  <c r="AG1037" i="105"/>
  <c r="AG1057" i="105"/>
  <c r="AG1072" i="105"/>
  <c r="AG1193" i="105"/>
  <c r="AG1213" i="105"/>
  <c r="AG1294" i="105"/>
  <c r="AG1365" i="105"/>
  <c r="AG1381" i="105"/>
  <c r="AG1401" i="105"/>
  <c r="AG1417" i="105"/>
  <c r="AG1421" i="105"/>
  <c r="AG1425" i="105"/>
  <c r="AG1429" i="105"/>
  <c r="AG1432" i="105"/>
  <c r="AG1599" i="105"/>
  <c r="AG1711" i="105"/>
  <c r="CF48" i="105"/>
  <c r="CF32" i="105"/>
  <c r="CF39" i="105"/>
  <c r="CF49" i="105"/>
  <c r="AG7" i="105"/>
  <c r="CF46" i="105"/>
  <c r="CF30" i="105"/>
  <c r="CF54" i="105"/>
  <c r="CF38" i="105"/>
  <c r="AG69" i="105"/>
  <c r="AG117" i="105"/>
  <c r="AG150" i="105"/>
  <c r="AG158" i="105"/>
  <c r="AG166" i="105"/>
  <c r="AG174" i="105"/>
  <c r="AG182" i="105"/>
  <c r="AG190" i="105"/>
  <c r="AG198" i="105"/>
  <c r="AG213" i="105"/>
  <c r="AG337" i="105"/>
  <c r="AG373" i="105"/>
  <c r="AG377" i="105"/>
  <c r="AG384" i="105"/>
  <c r="AG497" i="105"/>
  <c r="AG501" i="105"/>
  <c r="AG509" i="105"/>
  <c r="AG519" i="105"/>
  <c r="AG534" i="105"/>
  <c r="AG615" i="105"/>
  <c r="AG619" i="105"/>
  <c r="AG637" i="105"/>
  <c r="AG641" i="105"/>
  <c r="AG645" i="105"/>
  <c r="AG656" i="105"/>
  <c r="AG763" i="105"/>
  <c r="AG785" i="105"/>
  <c r="AG793" i="105"/>
  <c r="AG801" i="105"/>
  <c r="AG804" i="105"/>
  <c r="AG873" i="105"/>
  <c r="AG1009" i="105"/>
  <c r="AG1055" i="105"/>
  <c r="AG1071" i="105"/>
  <c r="AG1133" i="105"/>
  <c r="AG1144" i="105"/>
  <c r="AG1145" i="105"/>
  <c r="AG1165" i="105"/>
  <c r="AG1169" i="105"/>
  <c r="AG1177" i="105"/>
  <c r="AG1197" i="105"/>
  <c r="AG1201" i="105"/>
  <c r="AG1224" i="105"/>
  <c r="AG1235" i="105"/>
  <c r="AG1249" i="105"/>
  <c r="AG1289" i="105"/>
  <c r="AG1301" i="105"/>
  <c r="AG1305" i="105"/>
  <c r="AG1309" i="105"/>
  <c r="AG1320" i="105"/>
  <c r="AG1329" i="105"/>
  <c r="AG1343" i="105"/>
  <c r="AG1413" i="105"/>
  <c r="AG1431" i="105"/>
  <c r="AG1445" i="105"/>
  <c r="AG1460" i="105"/>
  <c r="AG1468" i="105"/>
  <c r="AG1490" i="105"/>
  <c r="AG1496" i="105"/>
  <c r="AG1500" i="105"/>
  <c r="AG1504" i="105"/>
  <c r="AG1508" i="105"/>
  <c r="AG1512" i="105"/>
  <c r="AG1516" i="105"/>
  <c r="AG1579" i="105"/>
  <c r="AG1583" i="105"/>
  <c r="AG1595" i="105"/>
  <c r="AG1621" i="105"/>
  <c r="AG1653" i="105"/>
  <c r="AG1691" i="105"/>
  <c r="CF44" i="105"/>
  <c r="CF51" i="105"/>
  <c r="CF35" i="105"/>
  <c r="CF45" i="105"/>
  <c r="CF29" i="105"/>
  <c r="CF50" i="105"/>
  <c r="CF40" i="105"/>
  <c r="CF47" i="105"/>
  <c r="CF31" i="105"/>
  <c r="CF41" i="105"/>
  <c r="CF42" i="105"/>
  <c r="AG1263" i="105"/>
  <c r="AG1265" i="105"/>
  <c r="AG1269" i="105"/>
  <c r="AG1273" i="105"/>
  <c r="AG1280" i="105"/>
  <c r="AG1359" i="105"/>
  <c r="AG1377" i="105"/>
  <c r="AG1396" i="105"/>
  <c r="AG1532" i="105"/>
  <c r="AG1569" i="105"/>
  <c r="AG1577" i="105"/>
  <c r="AG1593" i="105"/>
  <c r="AG1615" i="105"/>
  <c r="AG1679" i="105"/>
  <c r="AG1689" i="105"/>
  <c r="AG1697" i="105"/>
  <c r="AG1716" i="105"/>
  <c r="CF52" i="105"/>
  <c r="CF36" i="105"/>
  <c r="CF43" i="105"/>
  <c r="CF53" i="105"/>
  <c r="CF37" i="105"/>
  <c r="CF34" i="105"/>
  <c r="AG1143" i="105"/>
  <c r="AG1101" i="105"/>
  <c r="AG1125" i="105"/>
  <c r="CF25" i="105"/>
  <c r="CF21" i="105"/>
  <c r="CF17" i="105"/>
  <c r="CF13" i="105"/>
  <c r="CF23" i="105"/>
  <c r="CF15" i="105"/>
  <c r="CF26" i="105"/>
  <c r="CF22" i="105"/>
  <c r="CF18" i="105"/>
  <c r="CF14" i="105"/>
  <c r="CF28" i="105"/>
  <c r="CF24" i="105"/>
  <c r="CF20" i="105"/>
  <c r="CF16" i="105"/>
  <c r="CF12" i="105"/>
  <c r="CF27" i="105"/>
  <c r="CF19" i="105"/>
  <c r="CF11" i="105"/>
  <c r="AG1687" i="105"/>
  <c r="AG1705" i="105"/>
  <c r="AG1707" i="105"/>
  <c r="AG1710" i="105"/>
  <c r="AG1703" i="105"/>
  <c r="AG1720" i="105"/>
  <c r="AG1701" i="105"/>
  <c r="AG1669" i="105"/>
  <c r="AG1657" i="105"/>
  <c r="AG1659" i="105"/>
  <c r="AG1662" i="105"/>
  <c r="AG1665" i="105"/>
  <c r="AG1685" i="105"/>
  <c r="AG1655" i="105"/>
  <c r="AG1673" i="105"/>
  <c r="AG1675" i="105"/>
  <c r="AG1678" i="105"/>
  <c r="AG1625" i="105"/>
  <c r="AG1627" i="105"/>
  <c r="AG1630" i="105"/>
  <c r="AG1633" i="105"/>
  <c r="AG1623" i="105"/>
  <c r="AG1641" i="105"/>
  <c r="AG1643" i="105"/>
  <c r="AG1646" i="105"/>
  <c r="AG1637" i="105"/>
  <c r="AG1589" i="105"/>
  <c r="AG1607" i="105"/>
  <c r="AG1582" i="105"/>
  <c r="AG1605" i="105"/>
  <c r="AG1591" i="105"/>
  <c r="AG1609" i="105"/>
  <c r="AG1611" i="105"/>
  <c r="AG1614" i="105"/>
  <c r="AG1568" i="105"/>
  <c r="AG1546" i="105"/>
  <c r="AG1547" i="105"/>
  <c r="AG1567" i="105"/>
  <c r="AG1553" i="105"/>
  <c r="AG1531" i="105"/>
  <c r="AG1534" i="105"/>
  <c r="AG1514" i="105"/>
  <c r="AG1515" i="105"/>
  <c r="AG1536" i="105"/>
  <c r="AG1520" i="105"/>
  <c r="AG1530" i="105"/>
  <c r="AG1511" i="105"/>
  <c r="AG1528" i="105"/>
  <c r="AG1538" i="105"/>
  <c r="AG1539" i="105"/>
  <c r="AG1484" i="105"/>
  <c r="AG1488" i="105"/>
  <c r="AG1494" i="105"/>
  <c r="AG1495" i="105"/>
  <c r="AG1489" i="105"/>
  <c r="AG1498" i="105"/>
  <c r="AG1499" i="105"/>
  <c r="AG1478" i="105"/>
  <c r="AG1479" i="105"/>
  <c r="AG1453" i="105"/>
  <c r="AG1457" i="105"/>
  <c r="AG1464" i="105"/>
  <c r="AG1466" i="105"/>
  <c r="AG1444" i="105"/>
  <c r="AG1474" i="105"/>
  <c r="AG1441" i="105"/>
  <c r="AG1447" i="105"/>
  <c r="AG1448" i="105"/>
  <c r="AG1412" i="105"/>
  <c r="AG1428" i="105"/>
  <c r="AG1409" i="105"/>
  <c r="AG1415" i="105"/>
  <c r="AG1416" i="105"/>
  <c r="AG1437" i="105"/>
  <c r="AG1385" i="105"/>
  <c r="AG1389" i="105"/>
  <c r="AG1393" i="105"/>
  <c r="AG1399" i="105"/>
  <c r="AG1400" i="105"/>
  <c r="AG1375" i="105"/>
  <c r="AG1376" i="105"/>
  <c r="AG1373" i="105"/>
  <c r="AG1380" i="105"/>
  <c r="AG1405" i="105"/>
  <c r="AG1340" i="105"/>
  <c r="AG1358" i="105"/>
  <c r="AG1364" i="105"/>
  <c r="AG1351" i="105"/>
  <c r="AG1352" i="105"/>
  <c r="AG1355" i="105"/>
  <c r="AG1345" i="105"/>
  <c r="AG1349" i="105"/>
  <c r="AG1369" i="105"/>
  <c r="AG1311" i="105"/>
  <c r="AG1332" i="105"/>
  <c r="AG1308" i="105"/>
  <c r="AG1326" i="105"/>
  <c r="AG1303" i="105"/>
  <c r="AG1313" i="105"/>
  <c r="AG1317" i="105"/>
  <c r="AG1335" i="105"/>
  <c r="AG1277" i="105"/>
  <c r="AG1272" i="105"/>
  <c r="AG1283" i="105"/>
  <c r="AG1297" i="105"/>
  <c r="AG1300" i="105"/>
  <c r="AG1267" i="105"/>
  <c r="AG1288" i="105"/>
  <c r="AG1291" i="105"/>
  <c r="AG1275" i="105"/>
  <c r="AG1285" i="105"/>
  <c r="AG1240" i="105"/>
  <c r="AG1251" i="105"/>
  <c r="AG1261" i="105"/>
  <c r="AG1237" i="105"/>
  <c r="AG1248" i="105"/>
  <c r="AG1259" i="105"/>
  <c r="AG1232" i="105"/>
  <c r="AG1243" i="105"/>
  <c r="AG1253" i="105"/>
  <c r="AG1264" i="105"/>
  <c r="AG1205" i="105"/>
  <c r="AG1196" i="105"/>
  <c r="AG1229" i="105"/>
  <c r="AG1209" i="105"/>
  <c r="AG1211" i="105"/>
  <c r="AG1212" i="105"/>
  <c r="AG1227" i="105"/>
  <c r="AG1221" i="105"/>
  <c r="AG1189" i="105"/>
  <c r="AG1161" i="105"/>
  <c r="AG1163" i="105"/>
  <c r="AG1164" i="105"/>
  <c r="AG1181" i="105"/>
  <c r="AG1175" i="105"/>
  <c r="AG1176" i="105"/>
  <c r="AG1129" i="105"/>
  <c r="AG1131" i="105"/>
  <c r="AG1132" i="105"/>
  <c r="AG1149" i="105"/>
  <c r="AG1137" i="105"/>
  <c r="AG1157" i="105"/>
  <c r="AG1114" i="105"/>
  <c r="AG1117" i="105"/>
  <c r="AG1118" i="105"/>
  <c r="AG1121" i="105"/>
  <c r="AG1093" i="105"/>
  <c r="AG1113" i="105"/>
  <c r="AG1122" i="105"/>
  <c r="AG1097" i="105"/>
  <c r="AG1099" i="105"/>
  <c r="AG1080" i="105"/>
  <c r="AG1056" i="105"/>
  <c r="AG1089" i="105"/>
  <c r="AG1065" i="105"/>
  <c r="AG1079" i="105"/>
  <c r="AG1069" i="105"/>
  <c r="AG1021" i="105"/>
  <c r="AG1049" i="105"/>
  <c r="AG1033" i="105"/>
  <c r="AG1035" i="105"/>
  <c r="AG1036" i="105"/>
  <c r="AG993" i="105"/>
  <c r="AG1005" i="105"/>
  <c r="AG1007" i="105"/>
  <c r="AG1008" i="105"/>
  <c r="AG991" i="105"/>
  <c r="AG1001" i="105"/>
  <c r="AG1015" i="105"/>
  <c r="AG1016" i="105"/>
  <c r="AG988" i="105"/>
  <c r="AG999" i="105"/>
  <c r="AG964" i="105"/>
  <c r="AG982" i="105"/>
  <c r="AG961" i="105"/>
  <c r="AG975" i="105"/>
  <c r="AG976" i="105"/>
  <c r="AG979" i="105"/>
  <c r="AG953" i="105"/>
  <c r="AG956" i="105"/>
  <c r="AG967" i="105"/>
  <c r="AG985" i="105"/>
  <c r="AG927" i="105"/>
  <c r="AG937" i="105"/>
  <c r="AG941" i="105"/>
  <c r="AG918" i="105"/>
  <c r="AG932" i="105"/>
  <c r="AG950" i="105"/>
  <c r="AG921" i="105"/>
  <c r="AG924" i="105"/>
  <c r="AG935" i="105"/>
  <c r="AG885" i="105"/>
  <c r="AG900" i="105"/>
  <c r="AG883" i="105"/>
  <c r="AG911" i="105"/>
  <c r="AG912" i="105"/>
  <c r="AG915" i="105"/>
  <c r="AG889" i="105"/>
  <c r="AG892" i="105"/>
  <c r="AG905" i="105"/>
  <c r="AG907" i="105"/>
  <c r="AG863" i="105"/>
  <c r="AG867" i="105"/>
  <c r="AG853" i="105"/>
  <c r="AG856" i="105"/>
  <c r="AG869" i="105"/>
  <c r="AG829" i="105"/>
  <c r="AG833" i="105"/>
  <c r="AG813" i="105"/>
  <c r="AG819" i="105"/>
  <c r="AG820" i="105"/>
  <c r="AG827" i="105"/>
  <c r="AG845" i="105"/>
  <c r="AG817" i="105"/>
  <c r="AG824" i="105"/>
  <c r="AG841" i="105"/>
  <c r="AG843" i="105"/>
  <c r="AG781" i="105"/>
  <c r="AG784" i="105"/>
  <c r="AG791" i="105"/>
  <c r="AG778" i="105"/>
  <c r="AG789" i="105"/>
  <c r="AG800" i="105"/>
  <c r="AG810" i="105"/>
  <c r="AG743" i="105"/>
  <c r="AG761" i="105"/>
  <c r="AG762" i="105"/>
  <c r="AG769" i="105"/>
  <c r="AG773" i="105"/>
  <c r="AG746" i="105"/>
  <c r="AG753" i="105"/>
  <c r="AG775" i="105"/>
  <c r="AG729" i="105"/>
  <c r="AG730" i="105"/>
  <c r="AG739" i="105"/>
  <c r="AG740" i="105"/>
  <c r="AG709" i="105"/>
  <c r="AG717" i="105"/>
  <c r="AG720" i="105"/>
  <c r="AG727" i="105"/>
  <c r="AG711" i="105"/>
  <c r="AG725" i="105"/>
  <c r="AG736" i="105"/>
  <c r="AG672" i="105"/>
  <c r="AG682" i="105"/>
  <c r="AG689" i="105"/>
  <c r="AG675" i="105"/>
  <c r="AG676" i="105"/>
  <c r="AG679" i="105"/>
  <c r="AG697" i="105"/>
  <c r="AG698" i="105"/>
  <c r="AG705" i="105"/>
  <c r="AG685" i="105"/>
  <c r="AG691" i="105"/>
  <c r="AG692" i="105"/>
  <c r="AG636" i="105"/>
  <c r="AG643" i="105"/>
  <c r="AG647" i="105"/>
  <c r="AG661" i="105"/>
  <c r="AG665" i="105"/>
  <c r="AG666" i="105"/>
  <c r="AG650" i="105"/>
  <c r="AG614" i="105"/>
  <c r="AG631" i="105"/>
  <c r="AG632" i="105"/>
  <c r="AG604" i="105"/>
  <c r="AG611" i="105"/>
  <c r="AG625" i="105"/>
  <c r="AG629" i="105"/>
  <c r="AG609" i="105"/>
  <c r="AG613" i="105"/>
  <c r="AG620" i="105"/>
  <c r="AG627" i="105"/>
  <c r="AG633" i="105"/>
  <c r="AG635" i="105"/>
  <c r="AG582" i="105"/>
  <c r="AG589" i="105"/>
  <c r="AG572" i="105"/>
  <c r="AG579" i="105"/>
  <c r="AG577" i="105"/>
  <c r="AG581" i="105"/>
  <c r="AG585" i="105"/>
  <c r="AG591" i="105"/>
  <c r="AG592" i="105"/>
  <c r="AG595" i="105"/>
  <c r="AG550" i="105"/>
  <c r="AG557" i="105"/>
  <c r="AG540" i="105"/>
  <c r="AG547" i="105"/>
  <c r="AG531" i="105"/>
  <c r="AG545" i="105"/>
  <c r="AG549" i="105"/>
  <c r="AG553" i="105"/>
  <c r="AG559" i="105"/>
  <c r="AG560" i="105"/>
  <c r="AG563" i="105"/>
  <c r="AG518" i="105"/>
  <c r="AG525" i="105"/>
  <c r="AG508" i="105"/>
  <c r="AG515" i="105"/>
  <c r="AG496" i="105"/>
  <c r="AG499" i="105"/>
  <c r="AG513" i="105"/>
  <c r="AG517" i="105"/>
  <c r="AG521" i="105"/>
  <c r="AG527" i="105"/>
  <c r="AG528" i="105"/>
  <c r="AG461" i="105"/>
  <c r="AG485" i="105"/>
  <c r="AG486" i="105"/>
  <c r="AG493" i="105"/>
  <c r="AG469" i="105"/>
  <c r="AG473" i="105"/>
  <c r="AG476" i="105"/>
  <c r="AG483" i="105"/>
  <c r="AG463" i="105"/>
  <c r="AG464" i="105"/>
  <c r="AG467" i="105"/>
  <c r="AG481" i="105"/>
  <c r="AG489" i="105"/>
  <c r="AG495" i="105"/>
  <c r="AG457" i="105"/>
  <c r="AG437" i="105"/>
  <c r="AG441" i="105"/>
  <c r="AG444" i="105"/>
  <c r="AG451" i="105"/>
  <c r="AG438" i="105"/>
  <c r="AG431" i="105"/>
  <c r="AG432" i="105"/>
  <c r="AG435" i="105"/>
  <c r="AG449" i="105"/>
  <c r="AG421" i="105"/>
  <c r="AG422" i="105"/>
  <c r="AG425" i="105"/>
  <c r="AG391" i="105"/>
  <c r="AG405" i="105"/>
  <c r="AG409" i="105"/>
  <c r="AG412" i="105"/>
  <c r="AG419" i="105"/>
  <c r="AG392" i="105"/>
  <c r="AG406" i="105"/>
  <c r="AG395" i="105"/>
  <c r="AG399" i="105"/>
  <c r="AG400" i="105"/>
  <c r="AG403" i="105"/>
  <c r="AG417" i="105"/>
  <c r="AG365" i="105"/>
  <c r="AG369" i="105"/>
  <c r="AG376" i="105"/>
  <c r="AG383" i="105"/>
  <c r="AG360" i="105"/>
  <c r="AG381" i="105"/>
  <c r="AG371" i="105"/>
  <c r="AG372" i="105"/>
  <c r="AG389" i="105"/>
  <c r="AG321" i="105"/>
  <c r="AG329" i="105"/>
  <c r="AG344" i="105"/>
  <c r="AG355" i="105"/>
  <c r="AG335" i="105"/>
  <c r="AG336" i="105"/>
  <c r="AG303" i="105"/>
  <c r="AG304" i="105"/>
  <c r="AG236" i="105"/>
  <c r="AG237" i="105"/>
  <c r="AG181" i="105"/>
  <c r="AG204" i="105"/>
  <c r="AG205" i="105"/>
  <c r="AG149" i="105"/>
  <c r="AG172" i="105"/>
  <c r="AG173" i="105"/>
  <c r="AG140" i="105"/>
  <c r="AG141" i="105"/>
  <c r="AG113" i="105"/>
  <c r="AG120" i="105"/>
  <c r="AG126" i="105"/>
  <c r="AG134" i="105"/>
  <c r="AG115" i="105"/>
  <c r="AG116" i="105"/>
  <c r="AG77" i="105"/>
  <c r="AG81" i="105"/>
  <c r="AG88" i="105"/>
  <c r="AG109" i="105"/>
  <c r="AG99" i="105"/>
  <c r="AG100" i="105"/>
  <c r="AG83" i="105"/>
  <c r="AG84" i="105"/>
  <c r="AG67" i="105"/>
  <c r="AG68" i="105"/>
  <c r="AG61" i="105"/>
  <c r="AG65" i="105"/>
  <c r="AG72" i="105"/>
  <c r="AG13" i="105"/>
  <c r="AG6" i="105"/>
  <c r="AG229" i="105"/>
  <c r="AG296" i="105"/>
  <c r="AG328" i="105"/>
  <c r="AG352" i="105"/>
  <c r="AG368" i="105"/>
  <c r="AG387" i="105"/>
  <c r="AG415" i="105"/>
  <c r="AG447" i="105"/>
  <c r="AG479" i="105"/>
  <c r="AG505" i="105"/>
  <c r="AG511" i="105"/>
  <c r="AG537" i="105"/>
  <c r="AG543" i="105"/>
  <c r="AG569" i="105"/>
  <c r="AG575" i="105"/>
  <c r="AG601" i="105"/>
  <c r="AG607" i="105"/>
  <c r="AG64" i="105"/>
  <c r="AG80" i="105"/>
  <c r="AG96" i="105"/>
  <c r="AG112" i="105"/>
  <c r="AG133" i="105"/>
  <c r="AG165" i="105"/>
  <c r="AG197" i="105"/>
  <c r="AG8" i="105"/>
  <c r="AG55" i="105"/>
  <c r="AG71" i="105"/>
  <c r="AG87" i="105"/>
  <c r="AG103" i="105"/>
  <c r="AG119" i="105"/>
  <c r="AG148" i="105"/>
  <c r="AG180" i="105"/>
  <c r="AG212" i="105"/>
  <c r="AG244" i="105"/>
  <c r="AG311" i="105"/>
  <c r="AG343" i="105"/>
  <c r="AG359" i="105"/>
  <c r="AG375" i="105"/>
  <c r="AG59" i="105"/>
  <c r="AG60" i="105"/>
  <c r="AG63" i="105"/>
  <c r="AG75" i="105"/>
  <c r="AG76" i="105"/>
  <c r="AG79" i="105"/>
  <c r="AG91" i="105"/>
  <c r="AG92" i="105"/>
  <c r="AG95" i="105"/>
  <c r="AG107" i="105"/>
  <c r="AG108" i="105"/>
  <c r="AG111" i="105"/>
  <c r="AG124" i="105"/>
  <c r="AG125" i="105"/>
  <c r="AG132" i="105"/>
  <c r="AG156" i="105"/>
  <c r="AG157" i="105"/>
  <c r="AG164" i="105"/>
  <c r="AG188" i="105"/>
  <c r="AG189" i="105"/>
  <c r="AG196" i="105"/>
  <c r="AG220" i="105"/>
  <c r="AG221" i="105"/>
  <c r="AG228" i="105"/>
  <c r="AG287" i="105"/>
  <c r="AG288" i="105"/>
  <c r="AG295" i="105"/>
  <c r="AG319" i="105"/>
  <c r="AG320" i="105"/>
  <c r="AG327" i="105"/>
  <c r="AG347" i="105"/>
  <c r="AG348" i="105"/>
  <c r="AG351" i="105"/>
  <c r="AG363" i="105"/>
  <c r="AG364" i="105"/>
  <c r="AG367" i="105"/>
  <c r="AG379" i="105"/>
  <c r="AG380" i="105"/>
  <c r="AG388" i="105"/>
  <c r="AG396" i="105"/>
  <c r="AG416" i="105"/>
  <c r="AG428" i="105"/>
  <c r="AG448" i="105"/>
  <c r="AG460" i="105"/>
  <c r="AG480" i="105"/>
  <c r="AG492" i="105"/>
  <c r="AG512" i="105"/>
  <c r="AG524" i="105"/>
  <c r="AG544" i="105"/>
  <c r="AG556" i="105"/>
  <c r="AG576" i="105"/>
  <c r="AG588" i="105"/>
  <c r="AG608" i="105"/>
  <c r="AG623" i="105"/>
  <c r="AG624" i="105"/>
  <c r="AG639" i="105"/>
  <c r="AG640" i="105"/>
  <c r="AG659" i="105"/>
  <c r="AG660" i="105"/>
  <c r="AG704" i="105"/>
  <c r="AG723" i="105"/>
  <c r="AG724" i="105"/>
  <c r="AG768" i="105"/>
  <c r="AG787" i="105"/>
  <c r="AG788" i="105"/>
  <c r="AG15" i="105"/>
  <c r="AG17" i="105"/>
  <c r="AG19" i="105"/>
  <c r="AG21" i="105"/>
  <c r="AG23" i="105"/>
  <c r="AG25" i="105"/>
  <c r="AG27" i="105"/>
  <c r="AG29" i="105"/>
  <c r="AG31" i="105"/>
  <c r="AG33" i="105"/>
  <c r="AG35" i="105"/>
  <c r="AG37" i="105"/>
  <c r="AG39" i="105"/>
  <c r="AG41" i="105"/>
  <c r="AG43" i="105"/>
  <c r="AG45" i="105"/>
  <c r="AG47" i="105"/>
  <c r="AG49" i="105"/>
  <c r="AG51" i="105"/>
  <c r="AG53" i="105"/>
  <c r="AG58" i="105"/>
  <c r="AG66" i="105"/>
  <c r="AG74" i="105"/>
  <c r="AG82" i="105"/>
  <c r="AG90" i="105"/>
  <c r="AG98" i="105"/>
  <c r="AG106" i="105"/>
  <c r="AG114" i="105"/>
  <c r="AG122" i="105"/>
  <c r="AG123" i="105"/>
  <c r="AG128" i="105"/>
  <c r="AG138" i="105"/>
  <c r="AG139" i="105"/>
  <c r="AG144" i="105"/>
  <c r="AG154" i="105"/>
  <c r="AG155" i="105"/>
  <c r="AG160" i="105"/>
  <c r="AG170" i="105"/>
  <c r="AG171" i="105"/>
  <c r="AG176" i="105"/>
  <c r="AG186" i="105"/>
  <c r="AG187" i="105"/>
  <c r="AG192" i="105"/>
  <c r="AG202" i="105"/>
  <c r="AG203" i="105"/>
  <c r="AG208" i="105"/>
  <c r="AG218" i="105"/>
  <c r="AG219" i="105"/>
  <c r="AG224" i="105"/>
  <c r="AG234" i="105"/>
  <c r="AG235" i="105"/>
  <c r="AG240" i="105"/>
  <c r="AG250" i="105"/>
  <c r="AG286" i="105"/>
  <c r="AG291" i="105"/>
  <c r="AG301" i="105"/>
  <c r="AG302" i="105"/>
  <c r="AG307" i="105"/>
  <c r="AG317" i="105"/>
  <c r="AG318" i="105"/>
  <c r="AG323" i="105"/>
  <c r="AG333" i="105"/>
  <c r="AG334" i="105"/>
  <c r="AG339" i="105"/>
  <c r="AG346" i="105"/>
  <c r="AG354" i="105"/>
  <c r="AG362" i="105"/>
  <c r="AG370" i="105"/>
  <c r="AG378" i="105"/>
  <c r="AG386" i="105"/>
  <c r="AG394" i="105"/>
  <c r="AG408" i="105"/>
  <c r="AG411" i="105"/>
  <c r="AG414" i="105"/>
  <c r="AG420" i="105"/>
  <c r="AG440" i="105"/>
  <c r="AG443" i="105"/>
  <c r="AG446" i="105"/>
  <c r="AG452" i="105"/>
  <c r="AG472" i="105"/>
  <c r="AG475" i="105"/>
  <c r="AG478" i="105"/>
  <c r="AG484" i="105"/>
  <c r="AG504" i="105"/>
  <c r="AG507" i="105"/>
  <c r="AG510" i="105"/>
  <c r="AG516" i="105"/>
  <c r="AG536" i="105"/>
  <c r="AG539" i="105"/>
  <c r="AG542" i="105"/>
  <c r="AG548" i="105"/>
  <c r="AG568" i="105"/>
  <c r="AG571" i="105"/>
  <c r="AG574" i="105"/>
  <c r="AG580" i="105"/>
  <c r="AG600" i="105"/>
  <c r="AG603" i="105"/>
  <c r="AG606" i="105"/>
  <c r="AG612" i="105"/>
  <c r="AG628" i="105"/>
  <c r="AG644" i="105"/>
  <c r="AG681" i="105"/>
  <c r="AG688" i="105"/>
  <c r="AG701" i="105"/>
  <c r="AG707" i="105"/>
  <c r="AG708" i="105"/>
  <c r="AG745" i="105"/>
  <c r="AG752" i="105"/>
  <c r="AG765" i="105"/>
  <c r="AG771" i="105"/>
  <c r="AG772" i="105"/>
  <c r="AG809" i="105"/>
  <c r="AG816" i="105"/>
  <c r="AG1041" i="105"/>
  <c r="AG1105" i="105"/>
  <c r="AG10" i="105"/>
  <c r="AG12" i="105"/>
  <c r="AG14" i="105"/>
  <c r="AG16" i="105"/>
  <c r="AG18" i="105"/>
  <c r="AG20" i="105"/>
  <c r="AG22" i="105"/>
  <c r="AG24" i="105"/>
  <c r="AG26" i="105"/>
  <c r="AG28" i="105"/>
  <c r="AG30" i="105"/>
  <c r="AG32" i="105"/>
  <c r="AG34" i="105"/>
  <c r="AG36" i="105"/>
  <c r="AG38" i="105"/>
  <c r="AG40" i="105"/>
  <c r="AG42" i="105"/>
  <c r="AG44" i="105"/>
  <c r="AG46" i="105"/>
  <c r="AG48" i="105"/>
  <c r="AG50" i="105"/>
  <c r="AG52" i="105"/>
  <c r="AG54" i="105"/>
  <c r="AG62" i="105"/>
  <c r="AG70" i="105"/>
  <c r="AG78" i="105"/>
  <c r="AG86" i="105"/>
  <c r="AG94" i="105"/>
  <c r="AG102" i="105"/>
  <c r="AG110" i="105"/>
  <c r="AG118" i="105"/>
  <c r="AG130" i="105"/>
  <c r="AG131" i="105"/>
  <c r="AG136" i="105"/>
  <c r="AG146" i="105"/>
  <c r="AG147" i="105"/>
  <c r="AG152" i="105"/>
  <c r="AG162" i="105"/>
  <c r="AG163" i="105"/>
  <c r="AG168" i="105"/>
  <c r="AG178" i="105"/>
  <c r="AG179" i="105"/>
  <c r="AG184" i="105"/>
  <c r="AG194" i="105"/>
  <c r="AG195" i="105"/>
  <c r="AG200" i="105"/>
  <c r="AG210" i="105"/>
  <c r="AG211" i="105"/>
  <c r="AG216" i="105"/>
  <c r="AG226" i="105"/>
  <c r="AG227" i="105"/>
  <c r="AG232" i="105"/>
  <c r="AG242" i="105"/>
  <c r="AG243" i="105"/>
  <c r="AG248" i="105"/>
  <c r="AG293" i="105"/>
  <c r="AG294" i="105"/>
  <c r="AG299" i="105"/>
  <c r="AG309" i="105"/>
  <c r="AG310" i="105"/>
  <c r="AG315" i="105"/>
  <c r="AG325" i="105"/>
  <c r="AG326" i="105"/>
  <c r="AG331" i="105"/>
  <c r="AG341" i="105"/>
  <c r="AG342" i="105"/>
  <c r="AG350" i="105"/>
  <c r="AG358" i="105"/>
  <c r="AG366" i="105"/>
  <c r="AG374" i="105"/>
  <c r="AG382" i="105"/>
  <c r="AG390" i="105"/>
  <c r="AG398" i="105"/>
  <c r="AG404" i="105"/>
  <c r="AG424" i="105"/>
  <c r="AG427" i="105"/>
  <c r="AG430" i="105"/>
  <c r="AG436" i="105"/>
  <c r="AG456" i="105"/>
  <c r="AG459" i="105"/>
  <c r="AG462" i="105"/>
  <c r="AG468" i="105"/>
  <c r="AG488" i="105"/>
  <c r="AG491" i="105"/>
  <c r="AG494" i="105"/>
  <c r="AG500" i="105"/>
  <c r="AG520" i="105"/>
  <c r="AG523" i="105"/>
  <c r="AG526" i="105"/>
  <c r="AG532" i="105"/>
  <c r="AG552" i="105"/>
  <c r="AG555" i="105"/>
  <c r="AG558" i="105"/>
  <c r="AG564" i="105"/>
  <c r="AG584" i="105"/>
  <c r="AG587" i="105"/>
  <c r="AG590" i="105"/>
  <c r="AG596" i="105"/>
  <c r="AG649" i="105"/>
  <c r="AG669" i="105"/>
  <c r="AG713" i="105"/>
  <c r="AG733" i="105"/>
  <c r="AG777" i="105"/>
  <c r="AG797" i="105"/>
  <c r="AG861" i="105"/>
  <c r="AG917" i="105"/>
  <c r="AG949" i="105"/>
  <c r="AG981" i="105"/>
  <c r="AG823" i="105"/>
  <c r="AG826" i="105"/>
  <c r="AG832" i="105"/>
  <c r="AG844" i="105"/>
  <c r="AG868" i="105"/>
  <c r="AG875" i="105"/>
  <c r="AG881" i="105"/>
  <c r="AG888" i="105"/>
  <c r="AG895" i="105"/>
  <c r="AG899" i="105"/>
  <c r="AG908" i="105"/>
  <c r="AG928" i="105"/>
  <c r="AG931" i="105"/>
  <c r="AG934" i="105"/>
  <c r="AG940" i="105"/>
  <c r="AG960" i="105"/>
  <c r="AG963" i="105"/>
  <c r="AG966" i="105"/>
  <c r="AG972" i="105"/>
  <c r="AG992" i="105"/>
  <c r="AG995" i="105"/>
  <c r="AG998" i="105"/>
  <c r="AG1003" i="105"/>
  <c r="AG1004" i="105"/>
  <c r="AG1023" i="105"/>
  <c r="AG1024" i="105"/>
  <c r="AG1047" i="105"/>
  <c r="AG1048" i="105"/>
  <c r="AG1061" i="105"/>
  <c r="AG1067" i="105"/>
  <c r="AG1068" i="105"/>
  <c r="AG1087" i="105"/>
  <c r="AG1088" i="105"/>
  <c r="AG1111" i="105"/>
  <c r="AG1127" i="105"/>
  <c r="AG1128" i="105"/>
  <c r="AG1159" i="105"/>
  <c r="AG1160" i="105"/>
  <c r="AG1247" i="105"/>
  <c r="AG1279" i="105"/>
  <c r="AG1293" i="105"/>
  <c r="AG1325" i="105"/>
  <c r="AG1357" i="105"/>
  <c r="AG622" i="105"/>
  <c r="AG630" i="105"/>
  <c r="AG638" i="105"/>
  <c r="AG652" i="105"/>
  <c r="AG655" i="105"/>
  <c r="AG658" i="105"/>
  <c r="AG664" i="105"/>
  <c r="AG684" i="105"/>
  <c r="AG687" i="105"/>
  <c r="AG690" i="105"/>
  <c r="AG696" i="105"/>
  <c r="AG716" i="105"/>
  <c r="AG719" i="105"/>
  <c r="AG722" i="105"/>
  <c r="AG728" i="105"/>
  <c r="AG748" i="105"/>
  <c r="AG751" i="105"/>
  <c r="AG754" i="105"/>
  <c r="AG760" i="105"/>
  <c r="AG780" i="105"/>
  <c r="AG783" i="105"/>
  <c r="AG786" i="105"/>
  <c r="AG792" i="105"/>
  <c r="AG812" i="105"/>
  <c r="AG815" i="105"/>
  <c r="AG818" i="105"/>
  <c r="AG852" i="105"/>
  <c r="AG859" i="105"/>
  <c r="AG865" i="105"/>
  <c r="AG872" i="105"/>
  <c r="AG879" i="105"/>
  <c r="AG920" i="105"/>
  <c r="AG923" i="105"/>
  <c r="AG926" i="105"/>
  <c r="AG952" i="105"/>
  <c r="AG955" i="105"/>
  <c r="AG958" i="105"/>
  <c r="AG984" i="105"/>
  <c r="AG987" i="105"/>
  <c r="AG990" i="105"/>
  <c r="AG1031" i="105"/>
  <c r="AG1032" i="105"/>
  <c r="AG1045" i="105"/>
  <c r="AG1051" i="105"/>
  <c r="AG1052" i="105"/>
  <c r="AG1095" i="105"/>
  <c r="AG1096" i="105"/>
  <c r="AG1109" i="105"/>
  <c r="AG1153" i="105"/>
  <c r="AG1185" i="105"/>
  <c r="AG1223" i="105"/>
  <c r="AG1255" i="105"/>
  <c r="AG1287" i="105"/>
  <c r="AG402" i="105"/>
  <c r="AG410" i="105"/>
  <c r="AG418" i="105"/>
  <c r="AG426" i="105"/>
  <c r="AG434" i="105"/>
  <c r="AG442" i="105"/>
  <c r="AG450" i="105"/>
  <c r="AG458" i="105"/>
  <c r="AG466" i="105"/>
  <c r="AG474" i="105"/>
  <c r="AG482" i="105"/>
  <c r="AG490" i="105"/>
  <c r="AG498" i="105"/>
  <c r="AG506" i="105"/>
  <c r="AG514" i="105"/>
  <c r="AG522" i="105"/>
  <c r="AG530" i="105"/>
  <c r="AG538" i="105"/>
  <c r="AG546" i="105"/>
  <c r="AG554" i="105"/>
  <c r="AG562" i="105"/>
  <c r="AG570" i="105"/>
  <c r="AG578" i="105"/>
  <c r="AG586" i="105"/>
  <c r="AG594" i="105"/>
  <c r="AG602" i="105"/>
  <c r="AG610" i="105"/>
  <c r="AG618" i="105"/>
  <c r="AG626" i="105"/>
  <c r="AG634" i="105"/>
  <c r="AG642" i="105"/>
  <c r="AG648" i="105"/>
  <c r="AG668" i="105"/>
  <c r="AG671" i="105"/>
  <c r="AG674" i="105"/>
  <c r="AG680" i="105"/>
  <c r="AG700" i="105"/>
  <c r="AG703" i="105"/>
  <c r="AG706" i="105"/>
  <c r="AG712" i="105"/>
  <c r="AG732" i="105"/>
  <c r="AG735" i="105"/>
  <c r="AG738" i="105"/>
  <c r="AG744" i="105"/>
  <c r="AG764" i="105"/>
  <c r="AG767" i="105"/>
  <c r="AG770" i="105"/>
  <c r="AG776" i="105"/>
  <c r="AG796" i="105"/>
  <c r="AG799" i="105"/>
  <c r="AG802" i="105"/>
  <c r="AG808" i="105"/>
  <c r="AG828" i="105"/>
  <c r="AG831" i="105"/>
  <c r="AG834" i="105"/>
  <c r="AG840" i="105"/>
  <c r="AG847" i="105"/>
  <c r="AG851" i="105"/>
  <c r="AG860" i="105"/>
  <c r="AG884" i="105"/>
  <c r="AG891" i="105"/>
  <c r="AG897" i="105"/>
  <c r="AG904" i="105"/>
  <c r="AG910" i="105"/>
  <c r="AG916" i="105"/>
  <c r="AG936" i="105"/>
  <c r="AG939" i="105"/>
  <c r="AG942" i="105"/>
  <c r="AG948" i="105"/>
  <c r="AG968" i="105"/>
  <c r="AG971" i="105"/>
  <c r="AG974" i="105"/>
  <c r="AG980" i="105"/>
  <c r="AG1000" i="105"/>
  <c r="AG1013" i="105"/>
  <c r="AG1019" i="105"/>
  <c r="AG1020" i="105"/>
  <c r="AG1039" i="105"/>
  <c r="AG1040" i="105"/>
  <c r="AG1063" i="105"/>
  <c r="AG1064" i="105"/>
  <c r="AG1077" i="105"/>
  <c r="AG1083" i="105"/>
  <c r="AG1084" i="105"/>
  <c r="AG1103" i="105"/>
  <c r="AG1104" i="105"/>
  <c r="AG1141" i="105"/>
  <c r="AG1147" i="105"/>
  <c r="AG1148" i="105"/>
  <c r="AG1173" i="105"/>
  <c r="AG1179" i="105"/>
  <c r="AG1180" i="105"/>
  <c r="AG1217" i="105"/>
  <c r="AG1239" i="105"/>
  <c r="AG1271" i="105"/>
  <c r="AG1112" i="105"/>
  <c r="AG1115" i="105"/>
  <c r="AG1116" i="105"/>
  <c r="AG1119" i="105"/>
  <c r="AG1120" i="105"/>
  <c r="AG1123" i="105"/>
  <c r="AG1124" i="105"/>
  <c r="AG1139" i="105"/>
  <c r="AG1140" i="105"/>
  <c r="AG1155" i="105"/>
  <c r="AG1156" i="105"/>
  <c r="AG1171" i="105"/>
  <c r="AG1172" i="105"/>
  <c r="AG1187" i="105"/>
  <c r="AG1188" i="105"/>
  <c r="AG1203" i="105"/>
  <c r="AG1204" i="105"/>
  <c r="AG1219" i="105"/>
  <c r="AG1220" i="105"/>
  <c r="AG1228" i="105"/>
  <c r="AG1236" i="105"/>
  <c r="AG1244" i="105"/>
  <c r="AG1252" i="105"/>
  <c r="AG1260" i="105"/>
  <c r="AG1268" i="105"/>
  <c r="AG1276" i="105"/>
  <c r="AG1284" i="105"/>
  <c r="AG1304" i="105"/>
  <c r="AG1307" i="105"/>
  <c r="AG1310" i="105"/>
  <c r="AG1316" i="105"/>
  <c r="AG1336" i="105"/>
  <c r="AG1339" i="105"/>
  <c r="AG1342" i="105"/>
  <c r="AG1348" i="105"/>
  <c r="AG1372" i="105"/>
  <c r="AG1388" i="105"/>
  <c r="AG1404" i="105"/>
  <c r="AG1420" i="105"/>
  <c r="AG1436" i="105"/>
  <c r="AG1452" i="105"/>
  <c r="AG1473" i="105"/>
  <c r="AG1483" i="105"/>
  <c r="AG1492" i="105"/>
  <c r="AG1503" i="105"/>
  <c r="AG1519" i="105"/>
  <c r="AG1191" i="105"/>
  <c r="AG1192" i="105"/>
  <c r="AG1207" i="105"/>
  <c r="AG1208" i="105"/>
  <c r="AG1226" i="105"/>
  <c r="AG1234" i="105"/>
  <c r="AG1242" i="105"/>
  <c r="AG1250" i="105"/>
  <c r="AG1258" i="105"/>
  <c r="AG1266" i="105"/>
  <c r="AG1274" i="105"/>
  <c r="AG1282" i="105"/>
  <c r="AG1296" i="105"/>
  <c r="AG1299" i="105"/>
  <c r="AG1302" i="105"/>
  <c r="AG1328" i="105"/>
  <c r="AG1331" i="105"/>
  <c r="AG1334" i="105"/>
  <c r="AG1363" i="105"/>
  <c r="AG1379" i="105"/>
  <c r="AG1391" i="105"/>
  <c r="AG1392" i="105"/>
  <c r="AG1395" i="105"/>
  <c r="AG1407" i="105"/>
  <c r="AG1408" i="105"/>
  <c r="AG1411" i="105"/>
  <c r="AG1423" i="105"/>
  <c r="AG1424" i="105"/>
  <c r="AG1427" i="105"/>
  <c r="AG1439" i="105"/>
  <c r="AG1440" i="105"/>
  <c r="AG1443" i="105"/>
  <c r="AG1455" i="105"/>
  <c r="AG1456" i="105"/>
  <c r="AG1459" i="105"/>
  <c r="AG1476" i="105"/>
  <c r="AG1506" i="105"/>
  <c r="AG1507" i="105"/>
  <c r="AG1510" i="105"/>
  <c r="AG1522" i="105"/>
  <c r="AG1523" i="105"/>
  <c r="AG1526" i="105"/>
  <c r="AG1585" i="105"/>
  <c r="AG1649" i="105"/>
  <c r="AG1713" i="105"/>
  <c r="AG1719" i="105"/>
  <c r="AG646" i="105"/>
  <c r="AG654" i="105"/>
  <c r="AG662" i="105"/>
  <c r="AG670" i="105"/>
  <c r="AG678" i="105"/>
  <c r="AG686" i="105"/>
  <c r="AG694" i="105"/>
  <c r="AG702" i="105"/>
  <c r="AG710" i="105"/>
  <c r="AG718" i="105"/>
  <c r="AG726" i="105"/>
  <c r="AG734" i="105"/>
  <c r="AG742" i="105"/>
  <c r="AG750" i="105"/>
  <c r="AG758" i="105"/>
  <c r="AG766" i="105"/>
  <c r="AG774" i="105"/>
  <c r="AG782" i="105"/>
  <c r="AG790" i="105"/>
  <c r="AG798" i="105"/>
  <c r="AG806" i="105"/>
  <c r="AG814" i="105"/>
  <c r="AG822" i="105"/>
  <c r="AG830" i="105"/>
  <c r="AG839" i="105"/>
  <c r="AG848" i="105"/>
  <c r="AG855" i="105"/>
  <c r="AG864" i="105"/>
  <c r="AG871" i="105"/>
  <c r="AG880" i="105"/>
  <c r="AG887" i="105"/>
  <c r="AG896" i="105"/>
  <c r="AG903" i="105"/>
  <c r="AG914" i="105"/>
  <c r="AG922" i="105"/>
  <c r="AG930" i="105"/>
  <c r="AG938" i="105"/>
  <c r="AG946" i="105"/>
  <c r="AG954" i="105"/>
  <c r="AG962" i="105"/>
  <c r="AG970" i="105"/>
  <c r="AG978" i="105"/>
  <c r="AG986" i="105"/>
  <c r="AG994" i="105"/>
  <c r="AG1012" i="105"/>
  <c r="AG1028" i="105"/>
  <c r="AG1044" i="105"/>
  <c r="AG1060" i="105"/>
  <c r="AG1075" i="105"/>
  <c r="AG1076" i="105"/>
  <c r="AG1091" i="105"/>
  <c r="AG1107" i="105"/>
  <c r="AG1135" i="105"/>
  <c r="AG1136" i="105"/>
  <c r="AG1151" i="105"/>
  <c r="AG1152" i="105"/>
  <c r="AG1167" i="105"/>
  <c r="AG1168" i="105"/>
  <c r="AG1183" i="105"/>
  <c r="AG1184" i="105"/>
  <c r="AG1199" i="105"/>
  <c r="AG1200" i="105"/>
  <c r="AG1215" i="105"/>
  <c r="AG1216" i="105"/>
  <c r="AG1222" i="105"/>
  <c r="AG1230" i="105"/>
  <c r="AG1238" i="105"/>
  <c r="AG1246" i="105"/>
  <c r="AG1254" i="105"/>
  <c r="AG1262" i="105"/>
  <c r="AG1270" i="105"/>
  <c r="AG1278" i="105"/>
  <c r="AG1286" i="105"/>
  <c r="AG1292" i="105"/>
  <c r="AG1312" i="105"/>
  <c r="AG1315" i="105"/>
  <c r="AG1318" i="105"/>
  <c r="AG1324" i="105"/>
  <c r="AG1344" i="105"/>
  <c r="AG1347" i="105"/>
  <c r="AG1350" i="105"/>
  <c r="AG1356" i="105"/>
  <c r="AG1367" i="105"/>
  <c r="AG1368" i="105"/>
  <c r="AG1371" i="105"/>
  <c r="AG1383" i="105"/>
  <c r="AG1384" i="105"/>
  <c r="AG1387" i="105"/>
  <c r="AG1403" i="105"/>
  <c r="AG1419" i="105"/>
  <c r="AG1435" i="105"/>
  <c r="AG1451" i="105"/>
  <c r="AG1472" i="105"/>
  <c r="AG1482" i="105"/>
  <c r="AG1502" i="105"/>
  <c r="AG1518" i="105"/>
  <c r="AG1542" i="105"/>
  <c r="AG1561" i="105"/>
  <c r="AG1617" i="105"/>
  <c r="AG1681" i="105"/>
  <c r="AG1527" i="105"/>
  <c r="AG1535" i="105"/>
  <c r="AG1543" i="105"/>
  <c r="AG1551" i="105"/>
  <c r="AG1552" i="105"/>
  <c r="AG1563" i="105"/>
  <c r="AG1565" i="105"/>
  <c r="AG1581" i="105"/>
  <c r="AG1587" i="105"/>
  <c r="AG1590" i="105"/>
  <c r="AG1597" i="105"/>
  <c r="AG1603" i="105"/>
  <c r="AG1606" i="105"/>
  <c r="AG1613" i="105"/>
  <c r="AG1619" i="105"/>
  <c r="AG1622" i="105"/>
  <c r="AG1629" i="105"/>
  <c r="AG1635" i="105"/>
  <c r="AG1638" i="105"/>
  <c r="AG1645" i="105"/>
  <c r="AG1651" i="105"/>
  <c r="AG1654" i="105"/>
  <c r="AG1661" i="105"/>
  <c r="AG1667" i="105"/>
  <c r="AG1670" i="105"/>
  <c r="AG1677" i="105"/>
  <c r="AG1683" i="105"/>
  <c r="AG1686" i="105"/>
  <c r="AG1693" i="105"/>
  <c r="AG1699" i="105"/>
  <c r="AG1702" i="105"/>
  <c r="AG1709" i="105"/>
  <c r="AG1715" i="105"/>
  <c r="AG1366" i="105"/>
  <c r="AG1374" i="105"/>
  <c r="AG1382" i="105"/>
  <c r="AG1390" i="105"/>
  <c r="AG1398" i="105"/>
  <c r="AG1406" i="105"/>
  <c r="AG1414" i="105"/>
  <c r="AG1422" i="105"/>
  <c r="AG1430" i="105"/>
  <c r="AG1438" i="105"/>
  <c r="AG1446" i="105"/>
  <c r="AG1454" i="105"/>
  <c r="AG1462" i="105"/>
  <c r="AG1463" i="105"/>
  <c r="AG1475" i="105"/>
  <c r="AG1481" i="105"/>
  <c r="AG1486" i="105"/>
  <c r="AG1487" i="105"/>
  <c r="AG1501" i="105"/>
  <c r="AG1509" i="105"/>
  <c r="AG1517" i="105"/>
  <c r="AG1525" i="105"/>
  <c r="AG1533" i="105"/>
  <c r="AG1541" i="105"/>
  <c r="AG1549" i="105"/>
  <c r="AG1559" i="105"/>
  <c r="AG1560" i="105"/>
  <c r="AG1571" i="105"/>
  <c r="AG1573" i="105"/>
  <c r="AG1584" i="105"/>
  <c r="AG1600" i="105"/>
  <c r="AG1616" i="105"/>
  <c r="AG1632" i="105"/>
  <c r="AG1648" i="105"/>
  <c r="AG1664" i="105"/>
  <c r="AG1680" i="105"/>
  <c r="AG1696" i="105"/>
  <c r="AG1712" i="105"/>
  <c r="AG1718" i="105"/>
  <c r="AG1290" i="105"/>
  <c r="AG1298" i="105"/>
  <c r="AG1306" i="105"/>
  <c r="AG1314" i="105"/>
  <c r="AG1322" i="105"/>
  <c r="AG1330" i="105"/>
  <c r="AG1338" i="105"/>
  <c r="AG1346" i="105"/>
  <c r="AG1354" i="105"/>
  <c r="AG1362" i="105"/>
  <c r="AG1370" i="105"/>
  <c r="AG1378" i="105"/>
  <c r="AG1386" i="105"/>
  <c r="AG1394" i="105"/>
  <c r="AG1402" i="105"/>
  <c r="AG1410" i="105"/>
  <c r="AG1418" i="105"/>
  <c r="AG1426" i="105"/>
  <c r="AG1434" i="105"/>
  <c r="AG1442" i="105"/>
  <c r="AG1450" i="105"/>
  <c r="AG1458" i="105"/>
  <c r="AG1470" i="105"/>
  <c r="AG1471" i="105"/>
  <c r="AG1491" i="105"/>
  <c r="AG1497" i="105"/>
  <c r="AG1505" i="105"/>
  <c r="AG1513" i="105"/>
  <c r="AG1521" i="105"/>
  <c r="AG1529" i="105"/>
  <c r="AG1537" i="105"/>
  <c r="AG1545" i="105"/>
  <c r="AG1555" i="105"/>
  <c r="AG1557" i="105"/>
  <c r="AG1575" i="105"/>
  <c r="AG1576" i="105"/>
  <c r="AG1592" i="105"/>
  <c r="AG1608" i="105"/>
  <c r="AG1624" i="105"/>
  <c r="AG1640" i="105"/>
  <c r="AG1656" i="105"/>
  <c r="AG1672" i="105"/>
  <c r="AG1688" i="105"/>
  <c r="AG1704" i="105"/>
  <c r="AG121" i="105"/>
  <c r="AG129" i="105"/>
  <c r="AG137" i="105"/>
  <c r="AG145" i="105"/>
  <c r="AG153" i="105"/>
  <c r="AG161" i="105"/>
  <c r="AG169" i="105"/>
  <c r="AG177" i="105"/>
  <c r="AG185" i="105"/>
  <c r="AG193" i="105"/>
  <c r="AG201" i="105"/>
  <c r="AG209" i="105"/>
  <c r="AG217" i="105"/>
  <c r="AG225" i="105"/>
  <c r="AG233" i="105"/>
  <c r="AG241" i="105"/>
  <c r="AG249" i="105"/>
  <c r="AG292" i="105"/>
  <c r="AG300" i="105"/>
  <c r="AG308" i="105"/>
  <c r="AG316" i="105"/>
  <c r="AG324" i="105"/>
  <c r="AG332" i="105"/>
  <c r="AG340" i="105"/>
  <c r="AG127" i="105"/>
  <c r="AG135" i="105"/>
  <c r="AG143" i="105"/>
  <c r="AG151" i="105"/>
  <c r="AG159" i="105"/>
  <c r="AG167" i="105"/>
  <c r="AG175" i="105"/>
  <c r="AG183" i="105"/>
  <c r="AG191" i="105"/>
  <c r="AG199" i="105"/>
  <c r="AG207" i="105"/>
  <c r="AG215" i="105"/>
  <c r="AG223" i="105"/>
  <c r="AG231" i="105"/>
  <c r="AG239" i="105"/>
  <c r="AG247" i="105"/>
  <c r="AG290" i="105"/>
  <c r="AG298" i="105"/>
  <c r="AG306" i="105"/>
  <c r="AG314" i="105"/>
  <c r="AG322" i="105"/>
  <c r="AG330" i="105"/>
  <c r="AG338" i="105"/>
  <c r="AG842" i="105"/>
  <c r="AG850" i="105"/>
  <c r="AG858" i="105"/>
  <c r="AG866" i="105"/>
  <c r="AG874" i="105"/>
  <c r="AG882" i="105"/>
  <c r="AG890" i="105"/>
  <c r="AG898" i="105"/>
  <c r="AG906" i="105"/>
  <c r="AG1011" i="105"/>
  <c r="AG1027" i="105"/>
  <c r="AG1043" i="105"/>
  <c r="AG1059" i="105"/>
  <c r="AG838" i="105"/>
  <c r="AG846" i="105"/>
  <c r="AG854" i="105"/>
  <c r="AG862" i="105"/>
  <c r="AG870" i="105"/>
  <c r="AG878" i="105"/>
  <c r="AG886" i="105"/>
  <c r="AG894" i="105"/>
  <c r="AG902" i="105"/>
  <c r="AG1092" i="105"/>
  <c r="AG1100" i="105"/>
  <c r="AG1108" i="105"/>
  <c r="AG1002" i="105"/>
  <c r="AG1010" i="105"/>
  <c r="AG1018" i="105"/>
  <c r="AG1026" i="105"/>
  <c r="AG1034" i="105"/>
  <c r="AG1042" i="105"/>
  <c r="AG1050" i="105"/>
  <c r="AG1058" i="105"/>
  <c r="AG1066" i="105"/>
  <c r="AG1074" i="105"/>
  <c r="AG1082" i="105"/>
  <c r="AG1090" i="105"/>
  <c r="AG1098" i="105"/>
  <c r="AG1106" i="105"/>
  <c r="AG1006" i="105"/>
  <c r="AG1014" i="105"/>
  <c r="AG1022" i="105"/>
  <c r="AG1030" i="105"/>
  <c r="AG1038" i="105"/>
  <c r="AG1046" i="105"/>
  <c r="AG1054" i="105"/>
  <c r="AG1062" i="105"/>
  <c r="AG1070" i="105"/>
  <c r="AG1078" i="105"/>
  <c r="AG1086" i="105"/>
  <c r="AG1094" i="105"/>
  <c r="AG1102" i="105"/>
  <c r="AG1110" i="105"/>
  <c r="AG1126" i="105"/>
  <c r="AG1134" i="105"/>
  <c r="AG1142" i="105"/>
  <c r="AG1150" i="105"/>
  <c r="AG1158" i="105"/>
  <c r="AG1166" i="105"/>
  <c r="AG1174" i="105"/>
  <c r="AG1182" i="105"/>
  <c r="AG1190" i="105"/>
  <c r="AG1198" i="105"/>
  <c r="AG1206" i="105"/>
  <c r="AG1214" i="105"/>
  <c r="AG1130" i="105"/>
  <c r="AG1138" i="105"/>
  <c r="AG1146" i="105"/>
  <c r="AG1154" i="105"/>
  <c r="AG1162" i="105"/>
  <c r="AG1170" i="105"/>
  <c r="AG1178" i="105"/>
  <c r="AG1186" i="105"/>
  <c r="AG1194" i="105"/>
  <c r="AG1202" i="105"/>
  <c r="AG1210" i="105"/>
  <c r="AG1218" i="105"/>
  <c r="AG1461" i="105"/>
  <c r="AG1469" i="105"/>
  <c r="AG1477" i="105"/>
  <c r="AG1485" i="105"/>
  <c r="AG1493" i="105"/>
  <c r="AG1467" i="105"/>
  <c r="AG1465" i="105"/>
  <c r="AG1550" i="105"/>
  <c r="AG1558" i="105"/>
  <c r="AG1566" i="105"/>
  <c r="AG1574" i="105"/>
  <c r="AG1556" i="105"/>
  <c r="AG1564" i="105"/>
  <c r="AG1572" i="105"/>
  <c r="AG1580" i="105"/>
  <c r="AG1588" i="105"/>
  <c r="AG1596" i="105"/>
  <c r="AG1604" i="105"/>
  <c r="AG1612" i="105"/>
  <c r="AG1620" i="105"/>
  <c r="AG1628" i="105"/>
  <c r="AG1636" i="105"/>
  <c r="AG1644" i="105"/>
  <c r="AG1652" i="105"/>
  <c r="AG1660" i="105"/>
  <c r="AG1668" i="105"/>
  <c r="AG1676" i="105"/>
  <c r="AG1684" i="105"/>
  <c r="AG1692" i="105"/>
  <c r="AG1700" i="105"/>
  <c r="AG1708" i="105"/>
  <c r="AG1554" i="105"/>
  <c r="AG1562" i="105"/>
  <c r="AG1570" i="105"/>
  <c r="AG1578" i="105"/>
  <c r="AG1586" i="105"/>
  <c r="AG1594" i="105"/>
  <c r="AG1602" i="105"/>
  <c r="AG1610" i="105"/>
  <c r="AG1618" i="105"/>
  <c r="AG1626" i="105"/>
  <c r="AG1634" i="105"/>
  <c r="AG1642" i="105"/>
  <c r="AG1650" i="105"/>
  <c r="AG1658" i="105"/>
  <c r="AG1666" i="105"/>
  <c r="AG1674" i="105"/>
  <c r="AG1682" i="105"/>
  <c r="AG1690" i="105"/>
  <c r="AG1698" i="105"/>
  <c r="AG1706" i="105"/>
  <c r="AG1714" i="105"/>
</calcChain>
</file>

<file path=xl/comments1.xml><?xml version="1.0" encoding="utf-8"?>
<comments xmlns="http://schemas.openxmlformats.org/spreadsheetml/2006/main">
  <authors>
    <author>Pete McHugh</author>
  </authors>
  <commentList>
    <comment ref="E17" authorId="0">
      <text>
        <r>
          <rPr>
            <b/>
            <sz val="9"/>
            <color indexed="81"/>
            <rFont val="Tahoma"/>
            <family val="2"/>
          </rPr>
          <t>Pete McHugh:</t>
        </r>
        <r>
          <rPr>
            <sz val="9"/>
            <color indexed="81"/>
            <rFont val="Tahoma"/>
            <family val="2"/>
          </rPr>
          <t xml:space="preserve">
Canada other sport formerly.</t>
        </r>
      </text>
    </comment>
    <comment ref="B19" authorId="0">
      <text>
        <r>
          <rPr>
            <b/>
            <sz val="9"/>
            <color indexed="81"/>
            <rFont val="Tahoma"/>
            <family val="2"/>
          </rPr>
          <t>Pete McHugh:</t>
        </r>
        <r>
          <rPr>
            <sz val="9"/>
            <color indexed="81"/>
            <rFont val="Tahoma"/>
            <family val="2"/>
          </rPr>
          <t xml:space="preserve">
orange = minor revisions to mapping to fix Canadian display problems, i.e., GS as term showing as term.</t>
        </r>
      </text>
    </comment>
    <comment ref="D25" authorId="0">
      <text>
        <r>
          <rPr>
            <b/>
            <sz val="9"/>
            <color indexed="81"/>
            <rFont val="Tahoma"/>
            <family val="2"/>
          </rPr>
          <t>Pete McHugh:</t>
        </r>
        <r>
          <rPr>
            <sz val="9"/>
            <color indexed="81"/>
            <rFont val="Tahoma"/>
            <family val="2"/>
          </rPr>
          <t xml:space="preserve">
JdF net mapped to PS Net for preseason ERA; will probably re-class as terminal net for future analysis (it already is for age 4, 5 fish; there are a couple of oddball 2s and 3s mapped here that are actually fw (= term) recoveries). </t>
        </r>
      </text>
    </comment>
    <comment ref="O28" authorId="0">
      <text>
        <r>
          <rPr>
            <b/>
            <sz val="9"/>
            <color indexed="81"/>
            <rFont val="Tahoma"/>
            <family val="2"/>
          </rPr>
          <t>Pete McHugh:</t>
        </r>
        <r>
          <rPr>
            <sz val="9"/>
            <color indexed="81"/>
            <rFont val="Tahoma"/>
            <family val="2"/>
          </rPr>
          <t xml:space="preserve">
For 2014 ERA, WA Coastal Net was mapped to terminal net. Future ERAs will  treat this fishery's marine components (GH, WPA, Coast) as preterminal given absence of ERA stocks in these systems.</t>
        </r>
      </text>
    </comment>
    <comment ref="Q28" authorId="0">
      <text>
        <r>
          <rPr>
            <b/>
            <sz val="9"/>
            <color indexed="81"/>
            <rFont val="Tahoma"/>
            <family val="2"/>
          </rPr>
          <t>Pete McHugh:</t>
        </r>
        <r>
          <rPr>
            <sz val="9"/>
            <color indexed="81"/>
            <rFont val="Tahoma"/>
            <family val="2"/>
          </rPr>
          <t xml:space="preserve">
Fraser Net moved here.</t>
        </r>
      </text>
    </comment>
    <comment ref="D30" authorId="0">
      <text>
        <r>
          <rPr>
            <b/>
            <sz val="9"/>
            <color indexed="81"/>
            <rFont val="Tahoma"/>
            <family val="2"/>
          </rPr>
          <t>Pete McHugh:</t>
        </r>
        <r>
          <rPr>
            <sz val="9"/>
            <color indexed="81"/>
            <rFont val="Tahoma"/>
            <family val="2"/>
          </rPr>
          <t xml:space="preserve">
Fisheries 67 and 68 include stray escapement and stray catch...</t>
        </r>
      </text>
    </comment>
  </commentList>
</comments>
</file>

<file path=xl/comments2.xml><?xml version="1.0" encoding="utf-8"?>
<comments xmlns="http://schemas.openxmlformats.org/spreadsheetml/2006/main">
  <authors>
    <author>Pete McHugh</author>
  </authors>
  <commentList>
    <comment ref="D1" authorId="0">
      <text>
        <r>
          <rPr>
            <b/>
            <sz val="9"/>
            <color indexed="81"/>
            <rFont val="Tahoma"/>
            <family val="2"/>
          </rPr>
          <t>Pete McHugh:</t>
        </r>
        <r>
          <rPr>
            <sz val="9"/>
            <color indexed="81"/>
            <rFont val="Tahoma"/>
            <family val="2"/>
          </rPr>
          <t xml:space="preserve">
From BYER and Surv files.</t>
        </r>
      </text>
    </comment>
    <comment ref="J3" authorId="0">
      <text>
        <r>
          <rPr>
            <b/>
            <sz val="9"/>
            <color indexed="81"/>
            <rFont val="Tahoma"/>
            <family val="2"/>
          </rPr>
          <t>Pete McHugh:</t>
        </r>
        <r>
          <rPr>
            <sz val="9"/>
            <color indexed="81"/>
            <rFont val="Tahoma"/>
            <family val="2"/>
          </rPr>
          <t xml:space="preserve">
Add % strays to summary for 2015.</t>
        </r>
      </text>
    </comment>
  </commentList>
</comments>
</file>

<file path=xl/comments3.xml><?xml version="1.0" encoding="utf-8"?>
<comments xmlns="http://schemas.openxmlformats.org/spreadsheetml/2006/main">
  <authors>
    <author>Pete McHugh</author>
  </authors>
  <commentList>
    <comment ref="A3" authorId="0">
      <text>
        <r>
          <rPr>
            <b/>
            <sz val="9"/>
            <color indexed="81"/>
            <rFont val="Tahoma"/>
            <family val="2"/>
          </rPr>
          <t>Pete McHugh:</t>
        </r>
        <r>
          <rPr>
            <sz val="9"/>
            <color indexed="81"/>
            <rFont val="Tahoma"/>
            <family val="2"/>
          </rPr>
          <t xml:space="preserve">
These are the data for populating the distn table (% esc) component of the regional review BYER/Survival/%esc tables...</t>
        </r>
      </text>
    </comment>
  </commentList>
</comments>
</file>

<file path=xl/comments4.xml><?xml version="1.0" encoding="utf-8"?>
<comments xmlns="http://schemas.openxmlformats.org/spreadsheetml/2006/main">
  <authors>
    <author>Pete McHugh</author>
  </authors>
  <commentList>
    <comment ref="A1" authorId="0">
      <text>
        <r>
          <rPr>
            <b/>
            <sz val="9"/>
            <color indexed="81"/>
            <rFont val="Tahoma"/>
            <family val="2"/>
          </rPr>
          <t>Pete McHugh:</t>
        </r>
        <r>
          <rPr>
            <sz val="9"/>
            <color indexed="81"/>
            <rFont val="Tahoma"/>
            <family val="2"/>
          </rPr>
          <t xml:space="preserve">
Use macro called FillAllStocks, ctrl+k, to fill this table.
Need to change copy range referencing each year.
Everything under the purple (gray headers and stock) gets filled in when the macro is run. The rest is based on formulae and/or linked to Lookups.</t>
        </r>
      </text>
    </comment>
  </commentList>
</comments>
</file>

<file path=xl/sharedStrings.xml><?xml version="1.0" encoding="utf-8"?>
<sst xmlns="http://schemas.openxmlformats.org/spreadsheetml/2006/main" count="53383" uniqueCount="846">
  <si>
    <t>Alaska Spring</t>
  </si>
  <si>
    <t>Table C._. Percent distribution of Alaska Spring (Alaska South SE) reported catch among fisheries and escapement.</t>
  </si>
  <si>
    <t>Catch</t>
  </si>
  <si>
    <t>Year</t>
  </si>
  <si>
    <t>Estimated</t>
  </si>
  <si>
    <t># of</t>
  </si>
  <si>
    <t>CWTs</t>
  </si>
  <si>
    <t>Ages</t>
  </si>
  <si>
    <t>Present</t>
  </si>
  <si>
    <t>AABM</t>
  </si>
  <si>
    <t>ISBM</t>
  </si>
  <si>
    <t>SEAK</t>
  </si>
  <si>
    <t>NBC</t>
  </si>
  <si>
    <t>WCVI</t>
  </si>
  <si>
    <t>Geo St</t>
  </si>
  <si>
    <t>Cent.</t>
  </si>
  <si>
    <t>Canada</t>
  </si>
  <si>
    <t>N Falcon</t>
  </si>
  <si>
    <t>S Falcon</t>
  </si>
  <si>
    <t>Pgt Snd</t>
  </si>
  <si>
    <t>Terminal</t>
  </si>
  <si>
    <t>Troll</t>
  </si>
  <si>
    <t>Net</t>
  </si>
  <si>
    <t>Sport</t>
  </si>
  <si>
    <t>Strays</t>
  </si>
  <si>
    <t>Esc.</t>
  </si>
  <si>
    <t>Failed</t>
  </si>
  <si>
    <t>Criteria</t>
  </si>
  <si>
    <t>-</t>
  </si>
  <si>
    <t>3,4</t>
  </si>
  <si>
    <t>3,4,5</t>
  </si>
  <si>
    <t>3,4,5,6</t>
  </si>
  <si>
    <t>1979-2013</t>
  </si>
  <si>
    <t>1979-1984</t>
  </si>
  <si>
    <t>1985-1995</t>
  </si>
  <si>
    <t>1996-1998</t>
  </si>
  <si>
    <t>1999-2013</t>
  </si>
  <si>
    <t>Table C._. Percent distribution of Alaska Spring (Alaska South SE) total fishing mortalities among fisheries and escapement.</t>
  </si>
  <si>
    <t>Atnarko River</t>
  </si>
  <si>
    <t>Table C._. Percent distribution of Atnarko River (North/Central BC) reported catch among fisheries and escapement.</t>
  </si>
  <si>
    <t>No Data</t>
  </si>
  <si>
    <t>2,3</t>
  </si>
  <si>
    <t>2,3,4</t>
  </si>
  <si>
    <t>2,3,4,5</t>
  </si>
  <si>
    <t>2,3,4,5,6</t>
  </si>
  <si>
    <t>4,5,6</t>
  </si>
  <si>
    <t>2,5,6</t>
  </si>
  <si>
    <t>2,3,6</t>
  </si>
  <si>
    <t>Table C._. Percent distribution of Atnarko River (North/Central BC) total fishing mortalities among fisheries and escapement.</t>
  </si>
  <si>
    <t>Big Qualicum River Fall</t>
  </si>
  <si>
    <t>Table C._. Percent distribution of Big Qualicum River Fall (Lower Strait of Georgia Hatchery and Natural) reported catch among fisheries and escapement.</t>
  </si>
  <si>
    <t>Table C._. Percent distribution of Big Qualicum River Fall (Lower Strait of Georgia Hatchery and Natural) total fishing mortalities among fisheries and escapement.</t>
  </si>
  <si>
    <t>Chilliwack River Fall</t>
  </si>
  <si>
    <t>Table C._. Percent distribution of Chilliwack River Fall (Fraser Late) reported catch among fisheries and escapement.</t>
  </si>
  <si>
    <t>Table C._. Percent distribution of Chilliwack River Fall (Fraser Late) total fishing mortalities among fisheries and escapement.</t>
  </si>
  <si>
    <t>Chilkat River</t>
  </si>
  <si>
    <t>Table C._. Percent distribution of Chilkat River reported catch among fisheries and escapement.</t>
  </si>
  <si>
    <t>Table C._. Percent distribution of Chilkat River total fishing mortalities among fisheries and escapement.</t>
  </si>
  <si>
    <t>Cowichan River Fall</t>
  </si>
  <si>
    <t>Table C._. Percent distribution of Cowichan River Fall (Lower Strait of Georgia Natural) reported catch among fisheries and escapement.</t>
  </si>
  <si>
    <t>2,4</t>
  </si>
  <si>
    <t>2,3,5</t>
  </si>
  <si>
    <t>2,4,5</t>
  </si>
  <si>
    <t>Table C._. Percent distribution of Cowichan River Fall (Lower Strait of Georgia Natural) total fishing mortalities among fisheries and escapement.</t>
  </si>
  <si>
    <t>Cowlitz Fall Tule</t>
  </si>
  <si>
    <t>Table C._. Percent distribution of Cowlitz Fall Tule (Fall Cowlitz Hatchery) reported catch among fisheries and escapement.</t>
  </si>
  <si>
    <t>Table C._. Percent distribution of Cowlitz Fall Tule (Fall Cowlitz Hatchery) total fishing mortalities among fisheries and escapement.</t>
  </si>
  <si>
    <t>Dome Creek Spring</t>
  </si>
  <si>
    <t>Table C._. Percent distribution of Dome Creek Spring (Fraser Early) reported catch among fisheries and escapement.</t>
  </si>
  <si>
    <t>3,5,6</t>
  </si>
  <si>
    <t>3,4,6</t>
  </si>
  <si>
    <t>5,6</t>
  </si>
  <si>
    <t>Table C._. Percent distribution of Dome Creek Spring (Fraser Early) total fishing mortalities among fisheries and escapement.</t>
  </si>
  <si>
    <t>Elk River</t>
  </si>
  <si>
    <t>Table C._. Percent distribution of Elk River (Oregon Coast) reported catch among fisheries and escapement.</t>
  </si>
  <si>
    <t>Table C._. Percent distribution of Elk River (Oregon Coast) total fishing mortalities among fisheries and escapement.</t>
  </si>
  <si>
    <t>Elwha River</t>
  </si>
  <si>
    <t>Table C._. Percent distribution of Elwha River reported catch among fisheries and escapement.</t>
  </si>
  <si>
    <t>4,5</t>
  </si>
  <si>
    <t>Table C._. Percent distribution of Elwha River total fishing mortalities among fisheries and escapement.</t>
  </si>
  <si>
    <t>George Adams Fall Fingerling</t>
  </si>
  <si>
    <t>Table C._. Percent distribution of George Adams Fall Fingerling reported catch among fisheries and escapement.</t>
  </si>
  <si>
    <t>2,5</t>
  </si>
  <si>
    <t>Table C._. Percent distribution of George Adams Fall Fingerling total fishing mortalities among fisheries and escapement.</t>
  </si>
  <si>
    <t>Hanford Wild Brights</t>
  </si>
  <si>
    <t>Table C._. Percent distribution of Hanford Wild Brights reported catch among fisheries and escapement.</t>
  </si>
  <si>
    <t>Table C._. Percent distribution of Hanford Wild Brights total fishing mortalities among fisheries and escapement.</t>
  </si>
  <si>
    <t>Harrison River</t>
  </si>
  <si>
    <t>Table C._. Percent distribution of Harrison River (Fraser Late) reported catch among fisheries and escapement.</t>
  </si>
  <si>
    <t>Table C._. Percent distribution of Harrison River (Fraser Late) total fishing mortalities among fisheries and escapement.</t>
  </si>
  <si>
    <t>Hoko Fall Fingerling</t>
  </si>
  <si>
    <t>Table C._. Percent distribution of Hoko Fall Fingerling reported catch among fisheries and escapement.</t>
  </si>
  <si>
    <t>2,4,5,6</t>
  </si>
  <si>
    <t>2,3,5,6</t>
  </si>
  <si>
    <t>2,3,4,6</t>
  </si>
  <si>
    <t>Table C._. Percent distribution of Hoko Fall Fingerling total fishing mortalities among fisheries and escapement.</t>
  </si>
  <si>
    <t>Kitsumkalum River Summer</t>
  </si>
  <si>
    <t>Table C._. Percent distribution of Kitsumkalum River Summer (North/Central BC) reported catch among fisheries and escapement.</t>
  </si>
  <si>
    <t>Table C._. Percent distribution of Kitsumkalum River Summer (North/Central BC) total fishing mortalities among fisheries and escapement.</t>
  </si>
  <si>
    <t>Lower River Hatchery Tule</t>
  </si>
  <si>
    <t>Table C._. Percent distribution of Lower River Hatchery Tule (Lower Bonneville Hatchery) reported catch among fisheries and escapement.</t>
  </si>
  <si>
    <t>Table C._. Percent distribution of Lower River Hatchery Tule (Lower Bonneville Hatchery) total fishing mortalities among fisheries and escapement.</t>
  </si>
  <si>
    <t>Lewis River Wild</t>
  </si>
  <si>
    <t>Table C._. Percent distribution of Lewis River Wild (Lewis River Wild) reported catch among fisheries and escapement.</t>
  </si>
  <si>
    <t>Table C._. Percent distribution of Lewis River Wild (Lewis River Wild) total fishing mortalities among fisheries and escapement.</t>
  </si>
  <si>
    <t>Lyons Ferry</t>
  </si>
  <si>
    <t>Table C._. Percent distribution of Lyons Ferry (Lyons Ferry Hatchery) reported catch among fisheries and escapement.</t>
  </si>
  <si>
    <t>Table C._. Percent distribution of Lyons Ferry (Lyons Ferry Hatchery) total fishing mortalities among fisheries and escapement.</t>
  </si>
  <si>
    <t>Lyons Ferry Yearling</t>
  </si>
  <si>
    <t>Table C._. Percent distribution of Lyons Ferry Yearling (None	) reported catch among fisheries and escapement.</t>
  </si>
  <si>
    <t>Table C._. Percent distribution of Lyons Ferry Yearling (None	) total fishing mortalities among fisheries and escapement.</t>
  </si>
  <si>
    <t>Middle Shuswap River Summer</t>
  </si>
  <si>
    <t>Table C._. Percent distribution of Middle Shuswap River Summer (Fraser Early) reported catch among fisheries and escapement.</t>
  </si>
  <si>
    <t>Table C._. Percent distribution of Middle Shuswap River Summer (Fraser Early) total fishing mortalities among fisheries and escapement.</t>
  </si>
  <si>
    <t>Nanaimo River Fall</t>
  </si>
  <si>
    <t>Table C._. Percent distribution of Nanaimo River Fall (Lower Strait of Georgia Natural) reported catch among fisheries and escapement.</t>
  </si>
  <si>
    <t>3,5</t>
  </si>
  <si>
    <t>Table C._. Percent distribution of Nanaimo River Fall (Lower Strait of Georgia Natural) total fishing mortalities among fisheries and escapement.</t>
  </si>
  <si>
    <t>Nicola River Spring</t>
  </si>
  <si>
    <t>Table C._. Percent distribution of Nicola River Spring (Fraser Early) reported catch among fisheries and escapement.</t>
  </si>
  <si>
    <t>Table C._. Percent distribution of Nicola River Spring (Fraser Early) total fishing mortalities among fisheries and escapement.</t>
  </si>
  <si>
    <t>Nisqually Fall Fingerling</t>
  </si>
  <si>
    <t>Table C._. Percent distribution of Nisqually Fall Fingerling reported catch among fisheries and escapement.</t>
  </si>
  <si>
    <t>Table C._. Percent distribution of Nisqually Fall Fingerling total fishing mortalities among fisheries and escapement.</t>
  </si>
  <si>
    <t>Nooksack Spring Yearling</t>
  </si>
  <si>
    <t>Table C._. Percent distribution of Nooksack Spring Yearling (Nooksack Spring Yearling) reported catch among fisheries and escapement.</t>
  </si>
  <si>
    <t>Table C._. Percent distribution of Nooksack Spring Yearling (Nooksack Spring Yearling) total fishing mortalities among fisheries and escapement.</t>
  </si>
  <si>
    <t>Nooksack Spring Fingerling</t>
  </si>
  <si>
    <t>Table C._. Percent distribution of Nooksack Spring Fingerling (Nooksack Spring Yearling) reported catch among fisheries and escapement.</t>
  </si>
  <si>
    <t>Table C._. Percent distribution of Nooksack Spring Fingerling (Nooksack Spring Yearling) total fishing mortalities among fisheries and escapement.</t>
  </si>
  <si>
    <t>Puntledge River Summer</t>
  </si>
  <si>
    <t>Table C._. Percent distribution of Puntledge River Summer (Lower Strait of Georgia Hatchery) reported catch among fisheries and escapement.</t>
  </si>
  <si>
    <t>Table C._. Percent distribution of Puntledge River Summer (Lower Strait of Georgia Hatchery) total fishing mortalities among fisheries and escapement.</t>
  </si>
  <si>
    <t>Queets Fall Fingerling</t>
  </si>
  <si>
    <t>Table C._. Percent distribution of Queets Fall Fingerling (Washington Coastal Wild) reported catch among fisheries and escapement.</t>
  </si>
  <si>
    <t>Table C._. Percent distribution of Queets Fall Fingerling (Washington Coastal Wild) total fishing mortalities among fisheries and escapement.</t>
  </si>
  <si>
    <t>Quinsam River Fall</t>
  </si>
  <si>
    <t>Table C._. Percent distribution of Quinsam River Fall (Upper Strait of Georgia) reported catch among fisheries and escapement.</t>
  </si>
  <si>
    <t>Table C._. Percent distribution of Quinsam River Fall (Upper Strait of Georgia) total fishing mortalities among fisheries and escapement.</t>
  </si>
  <si>
    <t>Robertson Creek Fall</t>
  </si>
  <si>
    <t>Table C._. Percent distribution of Robertson Creek Fall (WCVI Hatchery and Natural) reported catch among fisheries and escapement.</t>
  </si>
  <si>
    <t>Table C._. Percent distribution of Robertson Creek Fall (WCVI Hatchery and Natural) total fishing mortalities among fisheries and escapement.</t>
  </si>
  <si>
    <t>Samish Fall Fingerling</t>
  </si>
  <si>
    <t>Table C._. Percent distribution of Samish Fall Fingerling (Nooksack Fall Fingerling) reported catch among fisheries and escapement.</t>
  </si>
  <si>
    <t>Table C._. Percent distribution of Samish Fall Fingerling (Nooksack Fall Fingerling) total fishing mortalities among fisheries and escapement.</t>
  </si>
  <si>
    <t>Lower Shuswap River Summer</t>
  </si>
  <si>
    <t>Table C._. Percent distribution of Lower Shuswap River Summer (Fraser Early) reported catch among fisheries and escapement.</t>
  </si>
  <si>
    <t>Table C._. Percent distribution of Lower Shuswap River Summer (Fraser Early) total fishing mortalities among fisheries and escapement.</t>
  </si>
  <si>
    <t>Skagit Spring Fingerling</t>
  </si>
  <si>
    <t>Table C._. Percent distribution of Skagit Spring Fingerling reported catch among fisheries and escapement.</t>
  </si>
  <si>
    <t>Table C._. Percent distribution of Skagit Spring Fingerling total fishing mortalities among fisheries and escapement.</t>
  </si>
  <si>
    <t>Skagit Spring Yearling</t>
  </si>
  <si>
    <t>Table C._. Percent distribution of Skagit Spring Yearling reported catch among fisheries and escapement.</t>
  </si>
  <si>
    <t>Table C._. Percent distribution of Skagit Spring Yearling total fishing mortalities among fisheries and escapement.</t>
  </si>
  <si>
    <t>Skykomish Fall Fingerling</t>
  </si>
  <si>
    <t>Table C._. Percent distribution of Skykomish Fall Fingerling (Snohomish Wild) reported catch among fisheries and escapement.</t>
  </si>
  <si>
    <t>Table C._. Percent distribution of Skykomish Fall Fingerling (Snohomish Wild) total fishing mortalities among fisheries and escapement.</t>
  </si>
  <si>
    <t>Sooes Fall Fingerling</t>
  </si>
  <si>
    <t>Table C._. Percent distribution of Sooes Fall Fingerling (Washington Coastal Wild) reported catch among fisheries and escapement.</t>
  </si>
  <si>
    <t>Table C._. Percent distribution of Sooes Fall Fingerling (Washington Coastal Wild) total fishing mortalities among fisheries and escapement.</t>
  </si>
  <si>
    <t>Spring Creek Tule</t>
  </si>
  <si>
    <t>Table C._. Percent distribution of Spring Creek Tule (Spring Creek Hatchery) reported catch among fisheries and escapement.</t>
  </si>
  <si>
    <t>Table C._. Percent distribution of Spring Creek Tule (Spring Creek Hatchery) total fishing mortalities among fisheries and escapement.</t>
  </si>
  <si>
    <t>South Puget Sound Fall Fingerling</t>
  </si>
  <si>
    <t>Table C._. Percent distribution of South Puget Sound Fall Fingerling (Puget Sound Hatchery Fingerling) reported catch among fisheries and escapement.</t>
  </si>
  <si>
    <t>Table C._. Percent distribution of South Puget Sound Fall Fingerling (Puget Sound Hatchery Fingerling) total fishing mortalities among fisheries and escapement.</t>
  </si>
  <si>
    <t>South Puget Sound Fall Yearling</t>
  </si>
  <si>
    <t>Table C._. Percent distribution of South Puget Sound Fall Yearling (Puget Sound Hatchery Yearling) reported catch among fisheries and escapement.</t>
  </si>
  <si>
    <t>Table C._. Percent distribution of South Puget Sound Fall Yearling (Puget Sound Hatchery Yearling) total fishing mortalities among fisheries and escapement.</t>
  </si>
  <si>
    <t>Squaxin Pens Fall Yearling</t>
  </si>
  <si>
    <t>Table C._. Percent distribution of Squaxin Pens Fall Yearling (Puget Sound Hatchery Yearling) reported catch among fisheries and escapement.</t>
  </si>
  <si>
    <t>Table C._. Percent distribution of Squaxin Pens Fall Yearling (Puget Sound Hatchery Yearling) total fishing mortalities among fisheries and escapement.</t>
  </si>
  <si>
    <t>Salmon River</t>
  </si>
  <si>
    <t>Table C._. Percent distribution of Salmon River (Oregon Coast) reported catch among fisheries and escapement.</t>
  </si>
  <si>
    <t>Table C._. Percent distribution of Salmon River (Oregon Coast) total fishing mortalities among fisheries and escapement.</t>
  </si>
  <si>
    <t>Skagit Summer Fingerling</t>
  </si>
  <si>
    <t>Table C._. Percent distribution of Skagit Summer Fingerling (Skagit Wild) reported catch among fisheries and escapement.</t>
  </si>
  <si>
    <t>Table C._. Percent distribution of Skagit Summer Fingerling (Skagit Wild) total fishing mortalities among fisheries and escapement.</t>
  </si>
  <si>
    <t>Stillaguamish Fall Fingerling</t>
  </si>
  <si>
    <t>Table C._. Percent distribution of Stillaguamish Fall Fingerling (Stillaguamish Wild) reported catch among fisheries and escapement.</t>
  </si>
  <si>
    <t>Table C._. Percent distribution of Stillaguamish Fall Fingerling (Stillaguamish Wild) total fishing mortalities among fisheries and escapement.</t>
  </si>
  <si>
    <t>Columbia River Summers</t>
  </si>
  <si>
    <t>Table C._. Percent distribution of Columbia River Summers (Columbia River Summer) reported catch among fisheries and escapement.</t>
  </si>
  <si>
    <t>Table C._. Percent distribution of Columbia River Summers (Columbia River Summer) total fishing mortalities among fisheries and escapement.</t>
  </si>
  <si>
    <t>Taku River</t>
  </si>
  <si>
    <t>Table C._. Percent distribution of Taku River reported catch among fisheries and escapement.</t>
  </si>
  <si>
    <t>Table C._. Percent distribution of Taku River total fishing mortalities among fisheries and escapement.</t>
  </si>
  <si>
    <t>Unuk River</t>
  </si>
  <si>
    <t>Table C._. Percent distribution of Unuk River reported catch among fisheries and escapement.</t>
  </si>
  <si>
    <t>Table C._. Percent distribution of Unuk River total fishing mortalities among fisheries and escapement.</t>
  </si>
  <si>
    <t>Columbia River Upriver Bright</t>
  </si>
  <si>
    <t>Table C._. Percent distribution of Columbia River Upriver Bright (Columbia River Upriver Brights) reported catch among fisheries and escapement.</t>
  </si>
  <si>
    <t>Table C._. Percent distribution of Columbia River Upriver Bright (Columbia River Upriver Brights) total fishing mortalities among fisheries and escapement.</t>
  </si>
  <si>
    <t>University Of Washington Accelerated</t>
  </si>
  <si>
    <t>Table C._. Percent distribution of University Of Washington Accelerated reported catch among fisheries and escapement.</t>
  </si>
  <si>
    <t>Table C._. Percent distribution of University Of Washington Accelerated total fishing mortalities among fisheries and escapement.</t>
  </si>
  <si>
    <t>White River Spring Yearling</t>
  </si>
  <si>
    <t>Table C._. Percent distribution of White River Spring Yearling reported catch among fisheries and escapement.</t>
  </si>
  <si>
    <t>Table C._. Percent distribution of White River Spring Yearling total fishing mortalities among fisheries and escapement.</t>
  </si>
  <si>
    <t>Willamette Spring</t>
  </si>
  <si>
    <t>Table C._. Percent distribution of Willamette Spring (Willamette River Hatchery) reported catch among fisheries and escapement.</t>
  </si>
  <si>
    <t>Table C._. Percent distribution of Willamette Spring (Willamette River Hatchery) total fishing mortalities among fisheries and escapement.</t>
  </si>
  <si>
    <t>Table of Spreadsheet Contents</t>
  </si>
  <si>
    <t>WSH total mort</t>
  </si>
  <si>
    <t>WSH reported catch</t>
  </si>
  <si>
    <t>WRY total mort</t>
  </si>
  <si>
    <t>WRY reported catch</t>
  </si>
  <si>
    <t>UWA total mort</t>
  </si>
  <si>
    <t>UWA reported catch</t>
  </si>
  <si>
    <t>URB total mort</t>
  </si>
  <si>
    <t>URB reported catch</t>
  </si>
  <si>
    <t>UNU total mort</t>
  </si>
  <si>
    <t>UNU reported catch</t>
  </si>
  <si>
    <t>TAK total mort</t>
  </si>
  <si>
    <t>TAK reported catch</t>
  </si>
  <si>
    <t>SUM total mort</t>
  </si>
  <si>
    <t>SUM reported catch</t>
  </si>
  <si>
    <t>STL total mort</t>
  </si>
  <si>
    <t>STL reported catch</t>
  </si>
  <si>
    <t>SSF total mort</t>
  </si>
  <si>
    <t>SSF reported catch</t>
  </si>
  <si>
    <t>SRH total mort</t>
  </si>
  <si>
    <t>SRH reported catch</t>
  </si>
  <si>
    <t>SQP total mort</t>
  </si>
  <si>
    <t>SQP reported catch</t>
  </si>
  <si>
    <t>SPY total mort</t>
  </si>
  <si>
    <t>SPY reported catch</t>
  </si>
  <si>
    <t>SPS total mort</t>
  </si>
  <si>
    <t>SPS reported catch</t>
  </si>
  <si>
    <t>SPR total mort</t>
  </si>
  <si>
    <t>SPR reported catch</t>
  </si>
  <si>
    <t>SOO total mort</t>
  </si>
  <si>
    <t>SOO reported catch</t>
  </si>
  <si>
    <t>SKY total mort</t>
  </si>
  <si>
    <t>SKY reported catch</t>
  </si>
  <si>
    <t>SKS total mort</t>
  </si>
  <si>
    <t>SKS reported catch</t>
  </si>
  <si>
    <t>SKF total mort</t>
  </si>
  <si>
    <t>SKF reported catch</t>
  </si>
  <si>
    <t>SHU total mort</t>
  </si>
  <si>
    <t>SHU reported catch</t>
  </si>
  <si>
    <t>SAM total mort</t>
  </si>
  <si>
    <t>SAM reported catch</t>
  </si>
  <si>
    <t>RBT total mort</t>
  </si>
  <si>
    <t>RBT reported catch</t>
  </si>
  <si>
    <t>QUI total mort</t>
  </si>
  <si>
    <t>QUI reported catch</t>
  </si>
  <si>
    <t>QUE total mort</t>
  </si>
  <si>
    <t>QUE reported catch</t>
  </si>
  <si>
    <t>PPS total mort</t>
  </si>
  <si>
    <t>PPS reported catch</t>
  </si>
  <si>
    <t>NSF total mort</t>
  </si>
  <si>
    <t>NSF reported catch</t>
  </si>
  <si>
    <t>NKS total mort</t>
  </si>
  <si>
    <t>NKS reported catch</t>
  </si>
  <si>
    <t>NIS total mort</t>
  </si>
  <si>
    <t>NIS reported catch</t>
  </si>
  <si>
    <t>NIC total mort</t>
  </si>
  <si>
    <t>NIC reported catch</t>
  </si>
  <si>
    <t>NAN total mort</t>
  </si>
  <si>
    <t>NAN reported catch</t>
  </si>
  <si>
    <t>MSH total mort</t>
  </si>
  <si>
    <t>MSH reported catch</t>
  </si>
  <si>
    <t>LYY total mort</t>
  </si>
  <si>
    <t>LYY reported catch</t>
  </si>
  <si>
    <t>LYF total mort</t>
  </si>
  <si>
    <t>LYF reported catch</t>
  </si>
  <si>
    <t>LRW total mort</t>
  </si>
  <si>
    <t>LRW reported catch</t>
  </si>
  <si>
    <t>LRH total mort</t>
  </si>
  <si>
    <t>LRH reported catch</t>
  </si>
  <si>
    <t>KLM total mort</t>
  </si>
  <si>
    <t>KLM reported catch</t>
  </si>
  <si>
    <t>HOK total mort</t>
  </si>
  <si>
    <t>HOK reported catch</t>
  </si>
  <si>
    <t>HAR total mort</t>
  </si>
  <si>
    <t>HAR reported catch</t>
  </si>
  <si>
    <t>HAN total mort</t>
  </si>
  <si>
    <t>HAN reported catch</t>
  </si>
  <si>
    <t>GAD total mort</t>
  </si>
  <si>
    <t>GAD reported catch</t>
  </si>
  <si>
    <t>ELW total mort</t>
  </si>
  <si>
    <t>ELW reported catch</t>
  </si>
  <si>
    <t>ELK total mort</t>
  </si>
  <si>
    <t>ELK reported catch</t>
  </si>
  <si>
    <t>DOM total mort</t>
  </si>
  <si>
    <t>DOM reported catch</t>
  </si>
  <si>
    <t>CWF total mort</t>
  </si>
  <si>
    <t>CWF reported catch</t>
  </si>
  <si>
    <t>COW total mort</t>
  </si>
  <si>
    <t>COW reported catch</t>
  </si>
  <si>
    <t>CHK total mort</t>
  </si>
  <si>
    <t>CHK reported catch</t>
  </si>
  <si>
    <t>CHI total mort</t>
  </si>
  <si>
    <t>CHI reported catch</t>
  </si>
  <si>
    <t>BQR total mort</t>
  </si>
  <si>
    <t>BQR reported catch</t>
  </si>
  <si>
    <t>ATN total mort</t>
  </si>
  <si>
    <t>ATN reported catch</t>
  </si>
  <si>
    <t>AKS total mort</t>
  </si>
  <si>
    <t>AKS reported catch</t>
  </si>
  <si>
    <t>Sheet1</t>
  </si>
  <si>
    <t>Although it's not the desired layout for the future, the 2014 preseason ERA distribution tables summarize outputs based on the following mapping:</t>
  </si>
  <si>
    <t>(the block of content below is formatted from the .map file used to generate dist'n tables, comments verified from traceCMB)</t>
  </si>
  <si>
    <t>number of regional distributions (in addition to the generic distribution) defined below</t>
  </si>
  <si>
    <t>68 ERA fish name/num</t>
  </si>
  <si>
    <t>Trace CMB file</t>
  </si>
  <si>
    <t>enter region number; number of fisheries</t>
  </si>
  <si>
    <t xml:space="preserve">3 letter fishery acrynom </t>
  </si>
  <si>
    <t>ERANO</t>
  </si>
  <si>
    <t>ERAFISHERY</t>
  </si>
  <si>
    <t>ERA fishery (68):</t>
  </si>
  <si>
    <t>1 AK W/S T</t>
  </si>
  <si>
    <t>2 AK JNO T</t>
  </si>
  <si>
    <t>3 AK JNI T</t>
  </si>
  <si>
    <t>4 AK JLO T</t>
  </si>
  <si>
    <t>5 AK JLI T</t>
  </si>
  <si>
    <t>6 AK FALL T</t>
  </si>
  <si>
    <t>7 TAK TERM T</t>
  </si>
  <si>
    <t>8 NORTH T</t>
  </si>
  <si>
    <t>9 CENTRL T</t>
  </si>
  <si>
    <t>10 WCVI F/W T</t>
  </si>
  <si>
    <t>11 WCVI SPR T</t>
  </si>
  <si>
    <t>12 WCVI SUM T</t>
  </si>
  <si>
    <t>13 GEO ST T</t>
  </si>
  <si>
    <t>14 N FALCON T</t>
  </si>
  <si>
    <t>15 S FALCON T</t>
  </si>
  <si>
    <t>16 TOR TERM T</t>
  </si>
  <si>
    <t>17 ALASKA N</t>
  </si>
  <si>
    <t>18 TAK TERM N</t>
  </si>
  <si>
    <t>19 TBR TERM N</t>
  </si>
  <si>
    <t>20 NORTH N</t>
  </si>
  <si>
    <t>21 TNBC TERM N</t>
  </si>
  <si>
    <t>22 CENTRL N</t>
  </si>
  <si>
    <t>23 TCBC TERM N</t>
  </si>
  <si>
    <t>24 JNST N</t>
  </si>
  <si>
    <t>25 GEO ST N</t>
  </si>
  <si>
    <t>26 TGEO ST TERM N</t>
  </si>
  <si>
    <t>27 WCVI N</t>
  </si>
  <si>
    <t>28 TWCVI TERM N</t>
  </si>
  <si>
    <t>29 FRASER N</t>
  </si>
  <si>
    <t>30 TFRASER TERM N</t>
  </si>
  <si>
    <t>31 CA JF N</t>
  </si>
  <si>
    <t>32 TCA JF TERM N</t>
  </si>
  <si>
    <t>33 US JF N</t>
  </si>
  <si>
    <t>34 TUS JF TERM N</t>
  </si>
  <si>
    <t>35 PGSDN N</t>
  </si>
  <si>
    <t>36 TPGSDN TERM N</t>
  </si>
  <si>
    <t>37 PGSDO N</t>
  </si>
  <si>
    <t>38 TPGSDO TERM N</t>
  </si>
  <si>
    <t>39 TWA CST TERM N</t>
  </si>
  <si>
    <t>40 TCOL RIVER N</t>
  </si>
  <si>
    <t>41 ALASKA S</t>
  </si>
  <si>
    <t>42 TBR TERM S</t>
  </si>
  <si>
    <t>43 TAK TERM S</t>
  </si>
  <si>
    <t>44 NBC AABM S</t>
  </si>
  <si>
    <t>45 NBC ISBM S</t>
  </si>
  <si>
    <t>46 TNBC TERM S</t>
  </si>
  <si>
    <t>47 CBC S</t>
  </si>
  <si>
    <t>48 TCBC TERM S</t>
  </si>
  <si>
    <t>49 JNST S</t>
  </si>
  <si>
    <t>50 GEO ST S</t>
  </si>
  <si>
    <t>51 TGEO ST TERM S</t>
  </si>
  <si>
    <t>52 WCVI S</t>
  </si>
  <si>
    <t>53 TWCVI TERM S</t>
  </si>
  <si>
    <t>54 TFRASER TERM S</t>
  </si>
  <si>
    <t>55 CA JF S</t>
  </si>
  <si>
    <t>56 TCA JF TERM S</t>
  </si>
  <si>
    <t>57 TUS JF TERM S</t>
  </si>
  <si>
    <t>58 PGSDN S</t>
  </si>
  <si>
    <t>59 TPGSDN TERM S</t>
  </si>
  <si>
    <t>60 PGSDO S</t>
  </si>
  <si>
    <t>61 TPGSDO TERM S</t>
  </si>
  <si>
    <t>62 N FALCON S</t>
  </si>
  <si>
    <t>63 TNF TERM S</t>
  </si>
  <si>
    <t>64 TCOL RIVER S</t>
  </si>
  <si>
    <t>65 S FALCON S</t>
  </si>
  <si>
    <t>66 TSF TERM S</t>
  </si>
  <si>
    <t>67 TCA TERM STRAY N</t>
  </si>
  <si>
    <t>68 TUS TERM STRAY N</t>
  </si>
  <si>
    <t>number of fishery aggregates</t>
  </si>
  <si>
    <t>AK W/S T</t>
  </si>
  <si>
    <t>one size fits all distribution</t>
  </si>
  <si>
    <t>AK JNO T</t>
  </si>
  <si>
    <t>fine scale fisheries included</t>
  </si>
  <si>
    <t>1 AK WIN1 S/O T</t>
  </si>
  <si>
    <t>13 AK JUNE S/O T</t>
  </si>
  <si>
    <t>15 AK JUNE S/I T</t>
  </si>
  <si>
    <t>17 AK JULY S/O T</t>
  </si>
  <si>
    <t>19 AK JULY S/I T</t>
  </si>
  <si>
    <t>21 AK FALL S/O T</t>
  </si>
  <si>
    <t>25 AK NEAR TER T</t>
  </si>
  <si>
    <t>27 NBC FALL T</t>
  </si>
  <si>
    <t>31 N/CNTR T</t>
  </si>
  <si>
    <t>32 NWVI FALL T</t>
  </si>
  <si>
    <t>34 NWVI SPR T</t>
  </si>
  <si>
    <t>35 NWVI SUM T</t>
  </si>
  <si>
    <t>40 GEO ST T</t>
  </si>
  <si>
    <t>41 WA JDF T</t>
  </si>
  <si>
    <t>49 OR3 T</t>
  </si>
  <si>
    <t>53 TORC T</t>
  </si>
  <si>
    <t>55 AK 101&amp;102 GN</t>
  </si>
  <si>
    <t>60 TTAKU GN</t>
  </si>
  <si>
    <t>74 NORTH N</t>
  </si>
  <si>
    <t>75 TNORTH N</t>
  </si>
  <si>
    <t>77 CENTR N</t>
  </si>
  <si>
    <t>78 TCENTRAL N</t>
  </si>
  <si>
    <t>80 JOHN ST N</t>
  </si>
  <si>
    <t>81 GEO ST N</t>
  </si>
  <si>
    <t>82 TGEO ST FN</t>
  </si>
  <si>
    <t>83 NWVI N</t>
  </si>
  <si>
    <t>84 TNWVI N</t>
  </si>
  <si>
    <t>87 FRASER N</t>
  </si>
  <si>
    <t>88 TFRASER N</t>
  </si>
  <si>
    <t>91 CA JDF N</t>
  </si>
  <si>
    <t>92 TCA JDF N</t>
  </si>
  <si>
    <t>93 WA JDF N</t>
  </si>
  <si>
    <t>94 TWA JDF FN</t>
  </si>
  <si>
    <t>95 PS SJ N</t>
  </si>
  <si>
    <t>96 TPS SJ N</t>
  </si>
  <si>
    <t>102 PS SKG N</t>
  </si>
  <si>
    <t>103 TPS SKG N</t>
  </si>
  <si>
    <t>115 TWAC N</t>
  </si>
  <si>
    <t>120 TCOL R1-5 GN</t>
  </si>
  <si>
    <t>124 AK SE S</t>
  </si>
  <si>
    <t>126 TSTIKINE S</t>
  </si>
  <si>
    <t>127 TAK SE S</t>
  </si>
  <si>
    <t>128 NORTH AABM S</t>
  </si>
  <si>
    <t>129 NORTH ISBM S</t>
  </si>
  <si>
    <t>130 TNORTH S</t>
  </si>
  <si>
    <t>132 CENTRAL S</t>
  </si>
  <si>
    <t>133 TCENTRAL S</t>
  </si>
  <si>
    <t>135 JOHN ST S</t>
  </si>
  <si>
    <t>136 NGS S</t>
  </si>
  <si>
    <t>137 TNGS S</t>
  </si>
  <si>
    <t>142 WCVI S</t>
  </si>
  <si>
    <t>143 TWCVI S</t>
  </si>
  <si>
    <t>145 TFRASER FS</t>
  </si>
  <si>
    <t>146 CA JDF S</t>
  </si>
  <si>
    <t>147 TCA JDF S</t>
  </si>
  <si>
    <t>149 TWA JDF FS</t>
  </si>
  <si>
    <t>150 PS 5 S</t>
  </si>
  <si>
    <t>154 TNPS FS</t>
  </si>
  <si>
    <t>159 PS 10 S</t>
  </si>
  <si>
    <t>163 TPS 12 FS</t>
  </si>
  <si>
    <t>167 WAOCN4 S</t>
  </si>
  <si>
    <t>171 TWAC S</t>
  </si>
  <si>
    <t>173 TBUOY 10 S</t>
  </si>
  <si>
    <t>175 OROCN3 S</t>
  </si>
  <si>
    <t>179 TORC S</t>
  </si>
  <si>
    <t>185 CA TERM STRAY</t>
  </si>
  <si>
    <t>186 US TERM STRAY</t>
  </si>
  <si>
    <t>enter aggregate number; number of fisheries; fishery code label for column heading</t>
  </si>
  <si>
    <t>AK JNI T</t>
  </si>
  <si>
    <t>2 AK WIN1 N/O T</t>
  </si>
  <si>
    <t>14 AK JUNE N/O T</t>
  </si>
  <si>
    <t>16 AK JUNE N/I T</t>
  </si>
  <si>
    <t>18 AK JULY N/O T</t>
  </si>
  <si>
    <t>20 AK JULY N/I T</t>
  </si>
  <si>
    <t>22 AK FALL N/O T</t>
  </si>
  <si>
    <t>26 AK TERMIN T</t>
  </si>
  <si>
    <t>28 NBC WIN T</t>
  </si>
  <si>
    <t>33 NWVI WIN T</t>
  </si>
  <si>
    <t>38 SWVI SPR T</t>
  </si>
  <si>
    <t>39 SWVI SUM T</t>
  </si>
  <si>
    <t>42 WA 4 T</t>
  </si>
  <si>
    <t>50 OR4 T</t>
  </si>
  <si>
    <t>56 AK 106&amp;108 GN</t>
  </si>
  <si>
    <t>61 TSTIKINE GN</t>
  </si>
  <si>
    <t>76 TNORTH FN</t>
  </si>
  <si>
    <t>79 TCENTRAL FN</t>
  </si>
  <si>
    <t>85 SWVI N</t>
  </si>
  <si>
    <t>86 TSWVI N</t>
  </si>
  <si>
    <t>89 TLFRASER FN</t>
  </si>
  <si>
    <t>99 PS NK/SM N</t>
  </si>
  <si>
    <t>100 TPS NK/SM N</t>
  </si>
  <si>
    <t>105 PS 6B-9 N</t>
  </si>
  <si>
    <t>104 TPS SKG FN</t>
  </si>
  <si>
    <t>116 TWA NCST FN</t>
  </si>
  <si>
    <t>121 TCOL R1-5 SN</t>
  </si>
  <si>
    <t>131 TNORTH FS</t>
  </si>
  <si>
    <t>134 TCENTRAL FS</t>
  </si>
  <si>
    <t>139 SGS S</t>
  </si>
  <si>
    <t>138 TNGS FS</t>
  </si>
  <si>
    <t>144 TWCVI FS</t>
  </si>
  <si>
    <t>148 TCA JDF FS</t>
  </si>
  <si>
    <t>151 PS 6 S</t>
  </si>
  <si>
    <t>153 TNPS S</t>
  </si>
  <si>
    <t>161 PS 12 S</t>
  </si>
  <si>
    <t>166 TSPS FS</t>
  </si>
  <si>
    <t>168 WAOCN3 S</t>
  </si>
  <si>
    <t>174 TCOL R S</t>
  </si>
  <si>
    <t>176 OROCN4 S</t>
  </si>
  <si>
    <t>180 TORC FS</t>
  </si>
  <si>
    <t>187 CA ESC STRAY</t>
  </si>
  <si>
    <t>188 US ESC STRAY</t>
  </si>
  <si>
    <t>AK JLO T</t>
  </si>
  <si>
    <t>3 AK WIN1 S/I T</t>
  </si>
  <si>
    <t>23 AK FALL S/I T</t>
  </si>
  <si>
    <t>29 NBC SPR T</t>
  </si>
  <si>
    <t>36 SWVI FALL T</t>
  </si>
  <si>
    <t>43 WA 4 T T</t>
  </si>
  <si>
    <t>51 OR5 T</t>
  </si>
  <si>
    <t>57 AK 111 GN</t>
  </si>
  <si>
    <t>62 TSEAK GN</t>
  </si>
  <si>
    <t>90 TUFRASER FN</t>
  </si>
  <si>
    <t>97 PG SD 7 N</t>
  </si>
  <si>
    <t>101 TNPS FN</t>
  </si>
  <si>
    <t>107 PS ST/SN N</t>
  </si>
  <si>
    <t>106 TPS 6B-9 N</t>
  </si>
  <si>
    <t>117 TWA GH N</t>
  </si>
  <si>
    <t>122 TCOL SA N</t>
  </si>
  <si>
    <t>140 TSGS S</t>
  </si>
  <si>
    <t>152 PS 7 S</t>
  </si>
  <si>
    <t>155 PS 8-1 S</t>
  </si>
  <si>
    <t>158 TPS 8-9 S</t>
  </si>
  <si>
    <t>169 WAOCN2 S</t>
  </si>
  <si>
    <t>177 OROCN5 S</t>
  </si>
  <si>
    <t>AK JLI T</t>
  </si>
  <si>
    <t>4 AK WIN1 N/I T</t>
  </si>
  <si>
    <t>24 AK FALL N/I T</t>
  </si>
  <si>
    <t>30 NBC SUM T</t>
  </si>
  <si>
    <t>37 SWVI WIN T</t>
  </si>
  <si>
    <t>44 WA 3 T</t>
  </si>
  <si>
    <t>52 OR6 T</t>
  </si>
  <si>
    <t>58 AK 115 GN</t>
  </si>
  <si>
    <t>72 TSEAK SN</t>
  </si>
  <si>
    <t>98 PG SD 7A N</t>
  </si>
  <si>
    <t>109 PS 10-11-13 N</t>
  </si>
  <si>
    <t>108 TPS ST/SN N</t>
  </si>
  <si>
    <t>118 TWA GH FN</t>
  </si>
  <si>
    <t>123 TCOL R6 N</t>
  </si>
  <si>
    <t>141 TSGS FS</t>
  </si>
  <si>
    <t>156 PS 8-2 S</t>
  </si>
  <si>
    <t>160 PS 11 S</t>
  </si>
  <si>
    <t>170 WAOCN1 S</t>
  </si>
  <si>
    <t>178 OROCN6 S</t>
  </si>
  <si>
    <t>AK FALL T</t>
  </si>
  <si>
    <t>5 AK WIN2 S/O T</t>
  </si>
  <si>
    <t>45 WA 3 T T</t>
  </si>
  <si>
    <t>54 CAL T</t>
  </si>
  <si>
    <t>59 AK SEOT GN</t>
  </si>
  <si>
    <t>112 PS HC N</t>
  </si>
  <si>
    <t>110 TPS 10-11-13 N</t>
  </si>
  <si>
    <t>119 TWA WB N</t>
  </si>
  <si>
    <t>157 PS 9 S</t>
  </si>
  <si>
    <t>162 TPS 12 S</t>
  </si>
  <si>
    <t>172 BUOY 10 S</t>
  </si>
  <si>
    <t>181 CAL OCN S</t>
  </si>
  <si>
    <t>TAK TERM T</t>
  </si>
  <si>
    <t>6 AK WIN2 N/O T</t>
  </si>
  <si>
    <t>46 WA 2 T</t>
  </si>
  <si>
    <t>63 AK SE SN</t>
  </si>
  <si>
    <t>111 TPS 10-11-13 FN</t>
  </si>
  <si>
    <t>164 PS 13 S</t>
  </si>
  <si>
    <t>NORTH T</t>
  </si>
  <si>
    <t>7 AK WIN2 S/I T</t>
  </si>
  <si>
    <t>47 WA 2 T T</t>
  </si>
  <si>
    <t>64 AK SASI SN</t>
  </si>
  <si>
    <t>113 TPS HC N</t>
  </si>
  <si>
    <t>165 TSPS S</t>
  </si>
  <si>
    <t>CENTRL T</t>
  </si>
  <si>
    <t>8 AK WIN2 N/I T</t>
  </si>
  <si>
    <t>48 WA 1 T</t>
  </si>
  <si>
    <t>65 AK SASO SN</t>
  </si>
  <si>
    <t>114 TPS HC FN</t>
  </si>
  <si>
    <t>WCVI F/W T</t>
  </si>
  <si>
    <t>9 AK SPR S/O T</t>
  </si>
  <si>
    <t>66 AK SACI SN</t>
  </si>
  <si>
    <t>WCVI SPR T</t>
  </si>
  <si>
    <t>10 AK SPR N/O T</t>
  </si>
  <si>
    <t>67 AK SACO SN</t>
  </si>
  <si>
    <t>WCVI SUM T</t>
  </si>
  <si>
    <t>11 AK SPR S/I T</t>
  </si>
  <si>
    <t>68 AK 111 SN</t>
  </si>
  <si>
    <t>GEO ST T</t>
  </si>
  <si>
    <t>12 AK SPR N/I T</t>
  </si>
  <si>
    <t>69 AK 112 SN</t>
  </si>
  <si>
    <t>N FALCON T</t>
  </si>
  <si>
    <t>70 AK 113 SN</t>
  </si>
  <si>
    <t>A3-A10</t>
  </si>
  <si>
    <t>S FALCON T</t>
  </si>
  <si>
    <t>71 AK 114 SN</t>
  </si>
  <si>
    <t>TOR TERM T</t>
  </si>
  <si>
    <t>73 AK TRAP</t>
  </si>
  <si>
    <t>ALASKA N</t>
  </si>
  <si>
    <t>TAK TERM N</t>
  </si>
  <si>
    <t>TBR TERM N</t>
  </si>
  <si>
    <t>NORTH N</t>
  </si>
  <si>
    <t>TNBC TERM N</t>
  </si>
  <si>
    <t>CENTRL N</t>
  </si>
  <si>
    <t>TCBC TERM N</t>
  </si>
  <si>
    <t>JNST N</t>
  </si>
  <si>
    <t>GEO ST N</t>
  </si>
  <si>
    <t>TGEO ST TERM N</t>
  </si>
  <si>
    <t>WCVI N</t>
  </si>
  <si>
    <t>TWCVI TERM N</t>
  </si>
  <si>
    <t>FRASER N</t>
  </si>
  <si>
    <t>TFRASER TERM N</t>
  </si>
  <si>
    <t>CA JF N</t>
  </si>
  <si>
    <t>TCA JF TERM N</t>
  </si>
  <si>
    <t>US JF N</t>
  </si>
  <si>
    <t>TUS JF TERM N</t>
  </si>
  <si>
    <t>PGSDN N</t>
  </si>
  <si>
    <t>TPGSDN TERM N</t>
  </si>
  <si>
    <t>PGSDO N</t>
  </si>
  <si>
    <t>TPGSDO TERM N</t>
  </si>
  <si>
    <t>TWA CST TERM N</t>
  </si>
  <si>
    <t>TCOL RIVER N</t>
  </si>
  <si>
    <t>ALASKA S</t>
  </si>
  <si>
    <t>TBR TERM S</t>
  </si>
  <si>
    <t>TAK TERM S</t>
  </si>
  <si>
    <t>NBC AABM S</t>
  </si>
  <si>
    <t>NBC ISBM S</t>
  </si>
  <si>
    <t>TNBC TERM S</t>
  </si>
  <si>
    <t>CBC S</t>
  </si>
  <si>
    <t>TCBC TERM S</t>
  </si>
  <si>
    <t>JNST S</t>
  </si>
  <si>
    <t>GEO ST S</t>
  </si>
  <si>
    <t>TGEO ST TERM S</t>
  </si>
  <si>
    <t>WCVI S</t>
  </si>
  <si>
    <t>TWCVI TERM S</t>
  </si>
  <si>
    <t>TFRASER TERM S</t>
  </si>
  <si>
    <t>CA JF S</t>
  </si>
  <si>
    <t>TCA JF TERM S</t>
  </si>
  <si>
    <t>TUS JF TERM S</t>
  </si>
  <si>
    <t>PGSDN S</t>
  </si>
  <si>
    <t>TPGSDN TERM S</t>
  </si>
  <si>
    <t>PGSDO S</t>
  </si>
  <si>
    <t>TPGSDO TERM S</t>
  </si>
  <si>
    <t>N FALCON S</t>
  </si>
  <si>
    <t>TNF TERM S</t>
  </si>
  <si>
    <t>TCOL RIVER S</t>
  </si>
  <si>
    <t>S FALCON S</t>
  </si>
  <si>
    <t>TSF TERM S</t>
  </si>
  <si>
    <t>TCA TERM STRAY N</t>
  </si>
  <si>
    <t>TUS TERM STRAY N</t>
  </si>
  <si>
    <t>From PivotTable on AllStocks Sheet</t>
  </si>
  <si>
    <t>Period</t>
  </si>
  <si>
    <t>Abbrev</t>
  </si>
  <si>
    <t>FullName</t>
  </si>
  <si>
    <t>StkNum</t>
  </si>
  <si>
    <t>Group</t>
  </si>
  <si>
    <t>GroupNum</t>
  </si>
  <si>
    <t>CanGS</t>
  </si>
  <si>
    <t>CanOther</t>
  </si>
  <si>
    <t>WAORcst</t>
  </si>
  <si>
    <t>PgSnd</t>
  </si>
  <si>
    <t>Term</t>
  </si>
  <si>
    <t>Esc</t>
  </si>
  <si>
    <t>Nyears</t>
  </si>
  <si>
    <t>a99to08</t>
  </si>
  <si>
    <t>AKS</t>
  </si>
  <si>
    <t>'Alaska Spring'</t>
  </si>
  <si>
    <t>ATN</t>
  </si>
  <si>
    <t>'Atnarko River'</t>
  </si>
  <si>
    <t>BQR</t>
  </si>
  <si>
    <t>'Big Qualicum River Fall'</t>
  </si>
  <si>
    <t>GS</t>
  </si>
  <si>
    <t>CHI</t>
  </si>
  <si>
    <t>'Chilliwack River Fall'</t>
  </si>
  <si>
    <t>Fra</t>
  </si>
  <si>
    <t>CHK</t>
  </si>
  <si>
    <t>'Chilkat River'</t>
  </si>
  <si>
    <t>COW</t>
  </si>
  <si>
    <t>'Cowichan River Fall'</t>
  </si>
  <si>
    <t>CWF</t>
  </si>
  <si>
    <t>'Cowlitz Fall Tule'</t>
  </si>
  <si>
    <t>ColR</t>
  </si>
  <si>
    <t>DOM</t>
  </si>
  <si>
    <t>'Dome Creek Spring'</t>
  </si>
  <si>
    <t>ELK</t>
  </si>
  <si>
    <t>'Elk River'</t>
  </si>
  <si>
    <t>ORcst</t>
  </si>
  <si>
    <t>GAD</t>
  </si>
  <si>
    <t>'George Adams Fall Fingerling'</t>
  </si>
  <si>
    <t>PS</t>
  </si>
  <si>
    <t>HAN</t>
  </si>
  <si>
    <t>'Hanford Wild Brights'</t>
  </si>
  <si>
    <t>HAR</t>
  </si>
  <si>
    <t>'Harrison River'</t>
  </si>
  <si>
    <t>HOK</t>
  </si>
  <si>
    <t>'Hoko Fall Fingerling'</t>
  </si>
  <si>
    <t>WAcst</t>
  </si>
  <si>
    <t>KLM</t>
  </si>
  <si>
    <t>'Kitsumkalum River Summer'</t>
  </si>
  <si>
    <t>LRH</t>
  </si>
  <si>
    <t>'Lower River Hatchery Tule'</t>
  </si>
  <si>
    <t>LRW</t>
  </si>
  <si>
    <t>'Lewis River Wild'</t>
  </si>
  <si>
    <t>LYF</t>
  </si>
  <si>
    <t>'Lyons Ferry'</t>
  </si>
  <si>
    <t>LYY</t>
  </si>
  <si>
    <t>'Lyons Ferry Yearling'</t>
  </si>
  <si>
    <t>NAN</t>
  </si>
  <si>
    <t>'Nanaimo River Fall'</t>
  </si>
  <si>
    <t>NIC</t>
  </si>
  <si>
    <t>'Nicola River Spring'</t>
  </si>
  <si>
    <t>NIS</t>
  </si>
  <si>
    <t>'Nisqually Fall Fingerling'</t>
  </si>
  <si>
    <t>NSF</t>
  </si>
  <si>
    <t>'Nooksack Spring Fingerling'</t>
  </si>
  <si>
    <t>PPS</t>
  </si>
  <si>
    <t>'Puntledge River Summer'</t>
  </si>
  <si>
    <t>QUE</t>
  </si>
  <si>
    <t>'Queets Fall Fingerling'</t>
  </si>
  <si>
    <t>QUI</t>
  </si>
  <si>
    <t>'Quinsam River Fall'</t>
  </si>
  <si>
    <t>RBT</t>
  </si>
  <si>
    <t>'Robertson Creek Fall'</t>
  </si>
  <si>
    <t>SAM</t>
  </si>
  <si>
    <t>'Samish Fall Fingerling'</t>
  </si>
  <si>
    <t>SHU</t>
  </si>
  <si>
    <t>'Lower Shuswap River Summer'</t>
  </si>
  <si>
    <t>SKF</t>
  </si>
  <si>
    <t>'Skagit Spring Fingerling'</t>
  </si>
  <si>
    <t>SKS</t>
  </si>
  <si>
    <t>'Skagit Spring Yearling'</t>
  </si>
  <si>
    <t>SKY</t>
  </si>
  <si>
    <t>'Skykomish Fall Fingerling'</t>
  </si>
  <si>
    <t>SOO</t>
  </si>
  <si>
    <t>'Sooes Fall Fingerling'</t>
  </si>
  <si>
    <t>SPR</t>
  </si>
  <si>
    <t>'Spring Creek Tule'</t>
  </si>
  <si>
    <t>SPS</t>
  </si>
  <si>
    <t>'South Puget Sound Fall Fingerling'</t>
  </si>
  <si>
    <t>SPY</t>
  </si>
  <si>
    <t>'South Puget Sound Fall Yearling'</t>
  </si>
  <si>
    <t>SRH</t>
  </si>
  <si>
    <t>'Salmon River'</t>
  </si>
  <si>
    <t>SSF</t>
  </si>
  <si>
    <t>'Skagit Summer Fingerling'</t>
  </si>
  <si>
    <t>STL</t>
  </si>
  <si>
    <t>'Stillaguamish Fall Fingerling'</t>
  </si>
  <si>
    <t>SUM</t>
  </si>
  <si>
    <t>'Columbia River Summers'</t>
  </si>
  <si>
    <t>TAK</t>
  </si>
  <si>
    <t>'Taku River'</t>
  </si>
  <si>
    <t>UNU</t>
  </si>
  <si>
    <t>'Unuk River'</t>
  </si>
  <si>
    <t>URB</t>
  </si>
  <si>
    <t>'Columbia River Upriver Bright'</t>
  </si>
  <si>
    <t>WRY</t>
  </si>
  <si>
    <t>'White River Spring Yearling'</t>
  </si>
  <si>
    <t>WSH</t>
  </si>
  <si>
    <t>'Willamette Spring'</t>
  </si>
  <si>
    <t>a09on</t>
  </si>
  <si>
    <t>Calendar Year % Escapement</t>
  </si>
  <si>
    <t>Region</t>
  </si>
  <si>
    <t>Indicator Stock Name</t>
  </si>
  <si>
    <t>BYER (total mortality)</t>
  </si>
  <si>
    <t>Survival rate</t>
  </si>
  <si>
    <t>1999-2008</t>
  </si>
  <si>
    <t>2009-current</t>
  </si>
  <si>
    <t>Stock Abbrev.</t>
  </si>
  <si>
    <t>Mean (range)</t>
  </si>
  <si>
    <t>Last complete brood year</t>
  </si>
  <si>
    <t>Last calendar year</t>
  </si>
  <si>
    <t>xx%
(xx%-xx%)</t>
  </si>
  <si>
    <t>xx%
(yyyy)</t>
  </si>
  <si>
    <t>x.xx%
(x.xx%-x.xx%)</t>
  </si>
  <si>
    <t>x.xx%
(yyyy)</t>
  </si>
  <si>
    <t>Distribution Table %Escapement summary stats for 2014 Calib&amp;ER Report</t>
  </si>
  <si>
    <t>1999-2009</t>
  </si>
  <si>
    <t>2009+</t>
  </si>
  <si>
    <t>Last CY in series</t>
  </si>
  <si>
    <t>Min</t>
  </si>
  <si>
    <t>Max</t>
  </si>
  <si>
    <t>Mean</t>
  </si>
  <si>
    <t>Value</t>
  </si>
  <si>
    <t xml:space="preserve">All Stocks Table of CY Total Mortality Dist'n </t>
  </si>
  <si>
    <t>Layout for R file (layout for report summary table to right)</t>
  </si>
  <si>
    <t>Layout for report summary table (layout for R file to left)</t>
  </si>
  <si>
    <t>xxx</t>
  </si>
  <si>
    <t>Stock</t>
  </si>
  <si>
    <t>(Multiple Items)</t>
  </si>
  <si>
    <t>N</t>
  </si>
  <si>
    <t>SEAK.T</t>
  </si>
  <si>
    <t>SEAK.N</t>
  </si>
  <si>
    <t>SEAK.S</t>
  </si>
  <si>
    <t>NBC.T</t>
  </si>
  <si>
    <t>NBC.S</t>
  </si>
  <si>
    <t>WCVI.T</t>
  </si>
  <si>
    <t>WCVI.S</t>
  </si>
  <si>
    <t>GS.T</t>
  </si>
  <si>
    <t>GS.S</t>
  </si>
  <si>
    <t>Can.T</t>
  </si>
  <si>
    <t>Can.N</t>
  </si>
  <si>
    <t>Can.S</t>
  </si>
  <si>
    <t>NoF.T</t>
  </si>
  <si>
    <t>NoF.S</t>
  </si>
  <si>
    <t>SoF.T</t>
  </si>
  <si>
    <t>SoF.S</t>
  </si>
  <si>
    <t>PS.N</t>
  </si>
  <si>
    <t>PS.S</t>
  </si>
  <si>
    <t>Term.T</t>
  </si>
  <si>
    <t>Term.N</t>
  </si>
  <si>
    <t>Term.S</t>
  </si>
  <si>
    <t>Include</t>
  </si>
  <si>
    <t>lastmatch</t>
  </si>
  <si>
    <t>yes</t>
  </si>
  <si>
    <t>Values</t>
  </si>
  <si>
    <t>Average of SEAK</t>
  </si>
  <si>
    <t>Average of NBC</t>
  </si>
  <si>
    <t>Average of WCVI</t>
  </si>
  <si>
    <t>Average of CanGS</t>
  </si>
  <si>
    <t>Average of CanOther</t>
  </si>
  <si>
    <t>Average of WAORcst</t>
  </si>
  <si>
    <t>Average of PgSnd</t>
  </si>
  <si>
    <t>Average of Term</t>
  </si>
  <si>
    <t>Average of Esc2</t>
  </si>
  <si>
    <t>Average of Strays2</t>
  </si>
  <si>
    <t>Count of Esc2</t>
  </si>
  <si>
    <t>Total Min of Esc2</t>
  </si>
  <si>
    <t>Total Max of Esc2</t>
  </si>
  <si>
    <t>Total Average of Esc2_2</t>
  </si>
  <si>
    <t>Total Max of Year</t>
  </si>
  <si>
    <t>Last CY</t>
  </si>
  <si>
    <t>Min of Esc2</t>
  </si>
  <si>
    <t>Max of Esc2</t>
  </si>
  <si>
    <t>Average of Esc2_2</t>
  </si>
  <si>
    <t>Max of Year</t>
  </si>
  <si>
    <t>Grand Total</t>
  </si>
  <si>
    <t>UWA</t>
  </si>
  <si>
    <t>SQP</t>
  </si>
  <si>
    <t>NKS</t>
  </si>
  <si>
    <t>ELW</t>
  </si>
  <si>
    <t>GrpNum</t>
  </si>
  <si>
    <t>GrpAbbrev</t>
  </si>
  <si>
    <t>can exclude</t>
  </si>
  <si>
    <t>MSH</t>
  </si>
  <si>
    <t>Middle Shuswhap Summer</t>
  </si>
  <si>
    <t>'Middle Shuswhap Summer'</t>
  </si>
  <si>
    <t>Stikine River</t>
  </si>
  <si>
    <t>Table C._. Percent distribution of Stikine River total fishing mortalities among fisheries and escapement.</t>
  </si>
  <si>
    <t>Table C._. Percent distribution of Stikine River reported catch among fisheries and escapement.</t>
  </si>
  <si>
    <t>STI</t>
  </si>
  <si>
    <t>'Stikine River'</t>
  </si>
  <si>
    <t>DistnMap</t>
  </si>
  <si>
    <t>Rfile</t>
  </si>
  <si>
    <t>ReptTable</t>
  </si>
  <si>
    <t>SummStats</t>
  </si>
  <si>
    <t>AllStocks</t>
  </si>
  <si>
    <t>Lookups</t>
  </si>
  <si>
    <t>STI total mort</t>
  </si>
  <si>
    <t>STI reported catch</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</si>
</sst>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0"/>
    <numFmt numFmtId="166" formatCode="0.000"/>
  </numFmts>
  <fonts count="15"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u/>
      <sz val="11"/>
      <color theme="10"/>
      <name val="Calibri"/>
      <family val="2"/>
      <scheme val="minor"/>
    </font>
    <font>
      <b/>
      <sz val="9"/>
      <color indexed="81"/>
      <name val="Tahoma"/>
      <family val="2"/>
    </font>
    <font>
      <sz val="9"/>
      <color indexed="81"/>
      <name val="Tahoma"/>
      <family val="2"/>
    </font>
    <font>
      <sz val="10"/>
      <color theme="1"/>
      <name val="Calibri"/>
      <family val="2"/>
      <scheme val="minor"/>
    </font>
    <font>
      <sz val="10"/>
      <color rgb="FFFF0000"/>
      <name val="Calibri"/>
      <family val="2"/>
      <scheme val="minor"/>
    </font>
    <font>
      <b/>
      <sz val="10"/>
      <color theme="1"/>
      <name val="Calibri"/>
      <family val="2"/>
      <scheme val="minor"/>
    </font>
    <font>
      <b/>
      <sz val="10"/>
      <color rgb="FFFF0000"/>
      <name val="Calibri"/>
      <family val="2"/>
      <scheme val="minor"/>
    </font>
    <font>
      <sz val="10"/>
      <name val="Calibri"/>
      <family val="2"/>
      <scheme val="minor"/>
    </font>
    <font>
      <b/>
      <sz val="14"/>
      <color rgb="FFFF0000"/>
      <name val="Calibri"/>
      <family val="2"/>
      <scheme val="minor"/>
    </font>
  </fonts>
  <fills count="17">
    <fill>
      <patternFill patternType="none"/>
    </fill>
    <fill>
      <patternFill patternType="gray125"/>
    </fill>
    <fill>
      <patternFill patternType="solid">
        <fgColor indexed="22"/>
        <bgColor indexed="64"/>
      </patternFill>
    </fill>
    <fill>
      <patternFill patternType="solid">
        <fgColor theme="5" tint="0.59999389629810485"/>
        <bgColor indexed="65"/>
      </patternFill>
    </fill>
    <fill>
      <patternFill patternType="solid">
        <fgColor theme="5" tint="0.39997558519241921"/>
        <bgColor indexed="65"/>
      </patternFill>
    </fill>
    <fill>
      <patternFill patternType="solid">
        <fgColor theme="7" tint="0.59999389629810485"/>
        <bgColor indexed="65"/>
      </patternFill>
    </fill>
    <fill>
      <patternFill patternType="solid">
        <fgColor theme="9" tint="0.59999389629810485"/>
        <bgColor indexed="65"/>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tint="-0.249977111117893"/>
        <bgColor indexed="64"/>
      </patternFill>
    </fill>
  </fills>
  <borders count="2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bottom style="thin">
        <color indexed="64"/>
      </bottom>
      <diagonal/>
    </border>
    <border>
      <left style="medium">
        <color indexed="64"/>
      </left>
      <right/>
      <top/>
      <bottom/>
      <diagonal/>
    </border>
    <border>
      <left style="medium">
        <color indexed="64"/>
      </left>
      <right/>
      <top style="thin">
        <color indexed="64"/>
      </top>
      <bottom/>
      <diagonal/>
    </border>
    <border>
      <left style="medium">
        <color indexed="64"/>
      </left>
      <right/>
      <top style="medium">
        <color indexed="64"/>
      </top>
      <bottom/>
      <diagonal/>
    </border>
    <border>
      <left style="medium">
        <color indexed="64"/>
      </left>
      <right/>
      <top style="thin">
        <color indexed="64"/>
      </top>
      <bottom style="medium">
        <color indexed="64"/>
      </bottom>
      <diagonal/>
    </border>
    <border>
      <left style="thin">
        <color indexed="64"/>
      </left>
      <right/>
      <top/>
      <bottom style="thin">
        <color indexed="64"/>
      </bottom>
      <diagonal/>
    </border>
    <border>
      <left/>
      <right/>
      <top style="medium">
        <color indexed="64"/>
      </top>
      <bottom/>
      <diagonal/>
    </border>
    <border>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1" fillId="3" borderId="0" applyNumberFormat="0" applyBorder="0" applyAlignment="0" applyProtection="0"/>
    <xf numFmtId="0" fontId="4"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6" fillId="0" borderId="0" applyNumberFormat="0" applyFill="0" applyBorder="0" applyAlignment="0" applyProtection="0"/>
  </cellStyleXfs>
  <cellXfs count="149">
    <xf numFmtId="0" fontId="0" fillId="0" borderId="0" xfId="0"/>
    <xf numFmtId="164" fontId="0" fillId="0" borderId="2" xfId="0" applyNumberFormat="1" applyBorder="1" applyAlignment="1">
      <alignment horizontal="right"/>
    </xf>
    <xf numFmtId="0" fontId="0" fillId="2" borderId="7" xfId="0" applyFill="1" applyBorder="1" applyAlignment="1">
      <alignment horizontal="center"/>
    </xf>
    <xf numFmtId="0" fontId="0" fillId="2" borderId="5" xfId="0" applyFill="1"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2" borderId="5" xfId="0" applyFill="1" applyBorder="1" applyAlignment="1">
      <alignment horizontal="left"/>
    </xf>
    <xf numFmtId="0" fontId="0" fillId="0" borderId="5" xfId="0" applyBorder="1" applyAlignment="1">
      <alignment horizontal="left"/>
    </xf>
    <xf numFmtId="0" fontId="0" fillId="0" borderId="6" xfId="0" applyBorder="1" applyAlignment="1">
      <alignment horizontal="left"/>
    </xf>
    <xf numFmtId="0" fontId="0" fillId="2" borderId="7" xfId="0" applyFill="1" applyBorder="1" applyAlignment="1">
      <alignment horizontal="left"/>
    </xf>
    <xf numFmtId="0" fontId="0" fillId="0" borderId="8" xfId="0" applyBorder="1" applyAlignment="1">
      <alignment horizontal="left"/>
    </xf>
    <xf numFmtId="0" fontId="0" fillId="2" borderId="1" xfId="0" applyFill="1" applyBorder="1" applyAlignment="1">
      <alignment horizontal="center"/>
    </xf>
    <xf numFmtId="0" fontId="0" fillId="2" borderId="2" xfId="0" applyFill="1" applyBorder="1" applyAlignment="1">
      <alignment horizontal="center"/>
    </xf>
    <xf numFmtId="164" fontId="0" fillId="0" borderId="0" xfId="0" applyNumberFormat="1" applyBorder="1" applyAlignment="1">
      <alignment horizontal="right"/>
    </xf>
    <xf numFmtId="164" fontId="0" fillId="0" borderId="5" xfId="0" applyNumberFormat="1" applyBorder="1" applyAlignment="1">
      <alignment horizontal="right"/>
    </xf>
    <xf numFmtId="164" fontId="0" fillId="0" borderId="6" xfId="0" applyNumberFormat="1" applyBorder="1" applyAlignment="1">
      <alignment horizontal="right"/>
    </xf>
    <xf numFmtId="164" fontId="0" fillId="0" borderId="8" xfId="0" applyNumberFormat="1" applyBorder="1" applyAlignment="1">
      <alignment horizontal="right"/>
    </xf>
    <xf numFmtId="164" fontId="0" fillId="0" borderId="11" xfId="0" applyNumberFormat="1" applyBorder="1" applyAlignment="1">
      <alignment horizontal="right"/>
    </xf>
    <xf numFmtId="0" fontId="0" fillId="2" borderId="12" xfId="0" applyFill="1" applyBorder="1"/>
    <xf numFmtId="0" fontId="0" fillId="2" borderId="13" xfId="0" applyFill="1" applyBorder="1"/>
    <xf numFmtId="164" fontId="0" fillId="0" borderId="13" xfId="0" applyNumberFormat="1" applyBorder="1" applyAlignment="1">
      <alignment horizontal="right"/>
    </xf>
    <xf numFmtId="164" fontId="0" fillId="0" borderId="14" xfId="0" applyNumberFormat="1" applyBorder="1" applyAlignment="1">
      <alignment horizontal="right"/>
    </xf>
    <xf numFmtId="164" fontId="0" fillId="0" borderId="15" xfId="0" applyNumberFormat="1" applyBorder="1" applyAlignment="1">
      <alignment horizontal="right"/>
    </xf>
    <xf numFmtId="0" fontId="0" fillId="2" borderId="4" xfId="0" applyFill="1" applyBorder="1" applyAlignment="1">
      <alignment horizontal="center"/>
    </xf>
    <xf numFmtId="0" fontId="0" fillId="2" borderId="4" xfId="0" applyFill="1" applyBorder="1" applyAlignment="1">
      <alignment horizontal="left"/>
    </xf>
    <xf numFmtId="0" fontId="0" fillId="2" borderId="17" xfId="0" applyFill="1" applyBorder="1" applyAlignment="1">
      <alignment horizontal="center"/>
    </xf>
    <xf numFmtId="0" fontId="0" fillId="2" borderId="9" xfId="0" applyFill="1" applyBorder="1" applyAlignment="1">
      <alignment horizontal="center"/>
    </xf>
    <xf numFmtId="0" fontId="0" fillId="2" borderId="18" xfId="0" applyFill="1" applyBorder="1" applyAlignment="1">
      <alignment horizontal="center"/>
    </xf>
    <xf numFmtId="0" fontId="0" fillId="2" borderId="16" xfId="0" applyFill="1" applyBorder="1" applyAlignment="1">
      <alignment horizontal="center"/>
    </xf>
    <xf numFmtId="0" fontId="3" fillId="0" borderId="0" xfId="0" applyFont="1"/>
    <xf numFmtId="0" fontId="0" fillId="0" borderId="0" xfId="0" applyBorder="1"/>
    <xf numFmtId="0" fontId="5" fillId="0" borderId="17" xfId="0" applyFont="1" applyBorder="1"/>
    <xf numFmtId="0" fontId="0" fillId="0" borderId="17" xfId="0" applyBorder="1"/>
    <xf numFmtId="0" fontId="6" fillId="0" borderId="0" xfId="5"/>
    <xf numFmtId="0" fontId="0" fillId="0" borderId="7" xfId="0" applyBorder="1"/>
    <xf numFmtId="0" fontId="0" fillId="0" borderId="10" xfId="0" applyBorder="1"/>
    <xf numFmtId="0" fontId="0" fillId="0" borderId="19" xfId="0" applyBorder="1"/>
    <xf numFmtId="0" fontId="3" fillId="0" borderId="0" xfId="0" applyFont="1" applyFill="1"/>
    <xf numFmtId="0" fontId="0" fillId="0" borderId="5" xfId="0" applyBorder="1"/>
    <xf numFmtId="0" fontId="0" fillId="0" borderId="20" xfId="0" applyBorder="1"/>
    <xf numFmtId="0" fontId="3" fillId="7" borderId="0" xfId="0" applyFont="1" applyFill="1"/>
    <xf numFmtId="0" fontId="3" fillId="8" borderId="0" xfId="0" applyFont="1" applyFill="1" applyAlignment="1">
      <alignment horizontal="right"/>
    </xf>
    <xf numFmtId="0" fontId="0" fillId="8" borderId="0" xfId="0" applyFill="1"/>
    <xf numFmtId="0" fontId="0" fillId="7" borderId="0" xfId="0" applyFill="1"/>
    <xf numFmtId="0" fontId="0" fillId="0" borderId="21" xfId="0" applyBorder="1"/>
    <xf numFmtId="0" fontId="0" fillId="0" borderId="22" xfId="0" applyBorder="1"/>
    <xf numFmtId="0" fontId="0" fillId="0" borderId="23" xfId="0" applyBorder="1"/>
    <xf numFmtId="0" fontId="0" fillId="9" borderId="5" xfId="0" applyFill="1" applyBorder="1"/>
    <xf numFmtId="0" fontId="0" fillId="10" borderId="0" xfId="0" applyFill="1" applyBorder="1"/>
    <xf numFmtId="0" fontId="0" fillId="11" borderId="0" xfId="0" applyFill="1" applyBorder="1"/>
    <xf numFmtId="0" fontId="0" fillId="12" borderId="0" xfId="0" applyFill="1"/>
    <xf numFmtId="0" fontId="0" fillId="0" borderId="5" xfId="0" applyFill="1" applyBorder="1"/>
    <xf numFmtId="0" fontId="0" fillId="13" borderId="0" xfId="0" applyFill="1"/>
    <xf numFmtId="0" fontId="0" fillId="7" borderId="0" xfId="0" applyFill="1" applyBorder="1"/>
    <xf numFmtId="0" fontId="0" fillId="7" borderId="21" xfId="0" applyFill="1" applyBorder="1"/>
    <xf numFmtId="0" fontId="0" fillId="7" borderId="23" xfId="0" applyFill="1" applyBorder="1"/>
    <xf numFmtId="0" fontId="0" fillId="7" borderId="22" xfId="0" applyFill="1" applyBorder="1"/>
    <xf numFmtId="0" fontId="0" fillId="0" borderId="0" xfId="0" applyFill="1"/>
    <xf numFmtId="11" fontId="0" fillId="0" borderId="0" xfId="0" applyNumberFormat="1"/>
    <xf numFmtId="0" fontId="2" fillId="0" borderId="0" xfId="0" applyFont="1"/>
    <xf numFmtId="0" fontId="3" fillId="14" borderId="24" xfId="0" applyFont="1" applyFill="1" applyBorder="1"/>
    <xf numFmtId="165" fontId="3" fillId="14" borderId="24" xfId="0" applyNumberFormat="1" applyFont="1" applyFill="1" applyBorder="1"/>
    <xf numFmtId="165" fontId="0" fillId="0" borderId="0" xfId="0" applyNumberFormat="1"/>
    <xf numFmtId="1" fontId="0" fillId="0" borderId="0" xfId="0" applyNumberFormat="1"/>
    <xf numFmtId="0" fontId="3" fillId="0" borderId="0" xfId="0" applyFont="1" applyBorder="1"/>
    <xf numFmtId="0" fontId="9" fillId="15" borderId="2" xfId="0" applyFont="1" applyFill="1" applyBorder="1"/>
    <xf numFmtId="0" fontId="9" fillId="15" borderId="2" xfId="0" applyFont="1" applyFill="1" applyBorder="1" applyAlignment="1">
      <alignment wrapText="1"/>
    </xf>
    <xf numFmtId="0" fontId="10" fillId="7" borderId="2" xfId="0" applyFont="1" applyFill="1" applyBorder="1"/>
    <xf numFmtId="0" fontId="11" fillId="15" borderId="0" xfId="0" applyFont="1" applyFill="1" applyBorder="1" applyAlignment="1">
      <alignment horizontal="center" vertical="center"/>
    </xf>
    <xf numFmtId="0" fontId="11" fillId="15" borderId="0" xfId="0" applyFont="1" applyFill="1" applyBorder="1" applyAlignment="1">
      <alignment horizontal="center"/>
    </xf>
    <xf numFmtId="0" fontId="11" fillId="15" borderId="17" xfId="0" applyFont="1" applyFill="1" applyBorder="1" applyAlignment="1">
      <alignment horizontal="center" vertical="center" wrapText="1"/>
    </xf>
    <xf numFmtId="0" fontId="10" fillId="7" borderId="17" xfId="0" applyFont="1" applyFill="1" applyBorder="1" applyAlignment="1">
      <alignment horizontal="center" vertical="center" wrapText="1"/>
    </xf>
    <xf numFmtId="0" fontId="9" fillId="15" borderId="17" xfId="0" applyFont="1" applyFill="1" applyBorder="1" applyAlignment="1">
      <alignment horizontal="center" vertical="center" wrapText="1"/>
    </xf>
    <xf numFmtId="0" fontId="9" fillId="0" borderId="2" xfId="0" applyFont="1" applyFill="1" applyBorder="1" applyAlignment="1">
      <alignment horizontal="center" vertical="center" wrapText="1"/>
    </xf>
    <xf numFmtId="9" fontId="10" fillId="7" borderId="2" xfId="0" applyNumberFormat="1" applyFont="1" applyFill="1" applyBorder="1" applyAlignment="1">
      <alignment horizontal="center" vertical="center" wrapText="1"/>
    </xf>
    <xf numFmtId="0" fontId="10" fillId="7" borderId="2" xfId="0" applyFont="1" applyFill="1" applyBorder="1" applyAlignment="1">
      <alignment horizontal="center" vertical="center" wrapText="1"/>
    </xf>
    <xf numFmtId="164" fontId="10" fillId="7" borderId="2" xfId="0" applyNumberFormat="1" applyFont="1" applyFill="1" applyBorder="1" applyAlignment="1">
      <alignment horizontal="center" vertical="center" wrapText="1"/>
    </xf>
    <xf numFmtId="9" fontId="13" fillId="0" borderId="2" xfId="0" applyNumberFormat="1" applyFont="1" applyFill="1" applyBorder="1" applyAlignment="1">
      <alignment horizontal="center" vertical="center" wrapText="1"/>
    </xf>
    <xf numFmtId="0" fontId="9" fillId="0" borderId="0" xfId="0" applyFont="1" applyFill="1" applyBorder="1" applyAlignment="1">
      <alignment horizontal="center" vertical="center" wrapText="1"/>
    </xf>
    <xf numFmtId="9" fontId="10" fillId="7" borderId="0" xfId="0" applyNumberFormat="1" applyFont="1" applyFill="1" applyBorder="1" applyAlignment="1">
      <alignment horizontal="center" vertical="center" wrapText="1"/>
    </xf>
    <xf numFmtId="0" fontId="10" fillId="7" borderId="0" xfId="0" applyFont="1" applyFill="1" applyBorder="1" applyAlignment="1">
      <alignment horizontal="center" vertical="center" wrapText="1"/>
    </xf>
    <xf numFmtId="164" fontId="10" fillId="7" borderId="0" xfId="0" applyNumberFormat="1" applyFont="1" applyFill="1" applyBorder="1" applyAlignment="1">
      <alignment horizontal="center" vertical="center" wrapText="1"/>
    </xf>
    <xf numFmtId="9" fontId="13" fillId="0" borderId="0" xfId="0" applyNumberFormat="1" applyFont="1" applyFill="1" applyBorder="1" applyAlignment="1">
      <alignment horizontal="center" vertical="center" wrapText="1"/>
    </xf>
    <xf numFmtId="9" fontId="13" fillId="7" borderId="0" xfId="0" applyNumberFormat="1" applyFont="1" applyFill="1" applyBorder="1" applyAlignment="1">
      <alignment horizontal="center" vertical="center" wrapText="1"/>
    </xf>
    <xf numFmtId="166" fontId="0" fillId="0" borderId="0" xfId="0" applyNumberFormat="1"/>
    <xf numFmtId="166" fontId="0" fillId="0" borderId="17" xfId="0" applyNumberFormat="1" applyBorder="1" applyAlignment="1">
      <alignment horizontal="center"/>
    </xf>
    <xf numFmtId="1" fontId="0" fillId="0" borderId="17" xfId="0" applyNumberFormat="1" applyBorder="1" applyAlignment="1">
      <alignment horizontal="center"/>
    </xf>
    <xf numFmtId="2" fontId="0" fillId="0" borderId="0" xfId="0" applyNumberFormat="1" applyFont="1"/>
    <xf numFmtId="1" fontId="1" fillId="5" borderId="0" xfId="3" applyNumberFormat="1"/>
    <xf numFmtId="0" fontId="1" fillId="5" borderId="0" xfId="3"/>
    <xf numFmtId="49" fontId="1" fillId="5" borderId="0" xfId="3" applyNumberFormat="1"/>
    <xf numFmtId="165" fontId="1" fillId="5" borderId="0" xfId="3" applyNumberFormat="1"/>
    <xf numFmtId="0" fontId="0" fillId="0" borderId="0" xfId="0" applyAlignment="1"/>
    <xf numFmtId="0" fontId="14" fillId="0" borderId="0" xfId="0" applyFont="1"/>
    <xf numFmtId="2" fontId="0" fillId="6" borderId="25" xfId="4" applyNumberFormat="1" applyFont="1" applyBorder="1" applyAlignment="1">
      <alignment horizontal="center"/>
    </xf>
    <xf numFmtId="1" fontId="0" fillId="2" borderId="7" xfId="0" applyNumberFormat="1" applyFill="1" applyBorder="1" applyAlignment="1">
      <alignment horizontal="center"/>
    </xf>
    <xf numFmtId="49" fontId="0" fillId="2" borderId="7" xfId="0" applyNumberFormat="1" applyFill="1" applyBorder="1" applyAlignment="1">
      <alignment horizontal="left"/>
    </xf>
    <xf numFmtId="165" fontId="0" fillId="2" borderId="12" xfId="0" applyNumberFormat="1" applyFill="1" applyBorder="1"/>
    <xf numFmtId="1" fontId="0" fillId="2" borderId="5" xfId="0" applyNumberFormat="1" applyFill="1" applyBorder="1" applyAlignment="1">
      <alignment horizontal="center"/>
    </xf>
    <xf numFmtId="49" fontId="0" fillId="2" borderId="5" xfId="0" applyNumberFormat="1" applyFill="1" applyBorder="1" applyAlignment="1">
      <alignment horizontal="left"/>
    </xf>
    <xf numFmtId="165" fontId="0" fillId="2" borderId="13" xfId="0" applyNumberFormat="1" applyFill="1" applyBorder="1"/>
    <xf numFmtId="1" fontId="0" fillId="2" borderId="4" xfId="0" applyNumberFormat="1" applyFill="1" applyBorder="1" applyAlignment="1">
      <alignment horizontal="center"/>
    </xf>
    <xf numFmtId="49" fontId="0" fillId="2" borderId="4" xfId="0" applyNumberFormat="1" applyFill="1" applyBorder="1" applyAlignment="1">
      <alignment horizontal="left"/>
    </xf>
    <xf numFmtId="165" fontId="0" fillId="2" borderId="4" xfId="0" applyNumberFormat="1" applyFill="1" applyBorder="1" applyAlignment="1">
      <alignment horizontal="center"/>
    </xf>
    <xf numFmtId="165" fontId="0" fillId="2" borderId="17" xfId="0" applyNumberFormat="1" applyFill="1" applyBorder="1" applyAlignment="1">
      <alignment horizontal="center"/>
    </xf>
    <xf numFmtId="165" fontId="0" fillId="2" borderId="9" xfId="0" applyNumberFormat="1" applyFill="1" applyBorder="1" applyAlignment="1">
      <alignment horizontal="center"/>
    </xf>
    <xf numFmtId="165" fontId="0" fillId="2" borderId="18" xfId="0" applyNumberFormat="1" applyFill="1" applyBorder="1" applyAlignment="1">
      <alignment horizontal="center"/>
    </xf>
    <xf numFmtId="165" fontId="0" fillId="2" borderId="16" xfId="0" applyNumberFormat="1" applyFill="1" applyBorder="1" applyAlignment="1">
      <alignment horizontal="center"/>
    </xf>
    <xf numFmtId="1" fontId="1" fillId="6" borderId="25" xfId="4" applyNumberFormat="1" applyBorder="1" applyAlignment="1">
      <alignment horizontal="center"/>
    </xf>
    <xf numFmtId="0" fontId="1" fillId="6" borderId="25" xfId="4" applyBorder="1" applyAlignment="1">
      <alignment horizontal="center"/>
    </xf>
    <xf numFmtId="49" fontId="1" fillId="6" borderId="25" xfId="4" applyNumberFormat="1" applyBorder="1" applyAlignment="1">
      <alignment horizontal="center"/>
    </xf>
    <xf numFmtId="165" fontId="1" fillId="6" borderId="25" xfId="4" applyNumberFormat="1" applyBorder="1" applyAlignment="1">
      <alignment horizontal="center"/>
    </xf>
    <xf numFmtId="165" fontId="1" fillId="3" borderId="25" xfId="1" applyNumberFormat="1" applyBorder="1" applyAlignment="1"/>
    <xf numFmtId="165" fontId="0" fillId="3" borderId="25" xfId="1" applyNumberFormat="1" applyFont="1" applyBorder="1" applyAlignment="1"/>
    <xf numFmtId="0" fontId="4" fillId="4" borderId="0" xfId="2"/>
    <xf numFmtId="49" fontId="0" fillId="0" borderId="0" xfId="0" applyNumberFormat="1"/>
    <xf numFmtId="165" fontId="0" fillId="0" borderId="0" xfId="0" applyNumberFormat="1" applyAlignment="1"/>
    <xf numFmtId="0" fontId="3" fillId="0" borderId="0" xfId="0" applyFont="1" applyAlignment="1">
      <alignment horizontal="center"/>
    </xf>
    <xf numFmtId="0" fontId="0" fillId="0" borderId="0" xfId="0" applyFill="1" applyAlignment="1">
      <alignment horizontal="center"/>
    </xf>
    <xf numFmtId="0" fontId="0" fillId="0" borderId="0" xfId="0" applyAlignment="1">
      <alignment horizontal="center"/>
    </xf>
    <xf numFmtId="0" fontId="0" fillId="16" borderId="0" xfId="0" applyFill="1" applyAlignment="1">
      <alignment horizontal="center"/>
    </xf>
    <xf numFmtId="0" fontId="0" fillId="16" borderId="0" xfId="0" applyFill="1"/>
    <xf numFmtId="0" fontId="0" fillId="0" borderId="0" xfId="0" pivotButton="1"/>
    <xf numFmtId="165" fontId="0" fillId="0" borderId="0" xfId="0" pivotButton="1" applyNumberFormat="1"/>
    <xf numFmtId="0" fontId="3" fillId="0" borderId="24" xfId="0" applyFont="1" applyBorder="1"/>
    <xf numFmtId="0" fontId="0" fillId="2" borderId="7" xfId="0" applyFill="1" applyBorder="1" applyAlignment="1">
      <alignment horizontal="center"/>
    </xf>
    <xf numFmtId="0" fontId="0" fillId="2" borderId="2" xfId="0" applyFill="1" applyBorder="1" applyAlignment="1">
      <alignment horizontal="center"/>
    </xf>
    <xf numFmtId="0" fontId="0" fillId="2" borderId="1" xfId="0" applyFill="1" applyBorder="1" applyAlignment="1">
      <alignment horizontal="center"/>
    </xf>
    <xf numFmtId="0" fontId="11" fillId="15" borderId="2" xfId="0" applyFont="1" applyFill="1" applyBorder="1" applyAlignment="1">
      <alignment horizontal="center"/>
    </xf>
    <xf numFmtId="0" fontId="11" fillId="15" borderId="0" xfId="0" applyFont="1" applyFill="1" applyBorder="1" applyAlignment="1">
      <alignment horizontal="center" vertical="center"/>
    </xf>
    <xf numFmtId="0" fontId="9" fillId="15" borderId="17" xfId="0" applyFont="1" applyFill="1" applyBorder="1" applyAlignment="1">
      <alignment horizontal="center" vertical="center"/>
    </xf>
    <xf numFmtId="0" fontId="11" fillId="15" borderId="0" xfId="0" applyFont="1" applyFill="1" applyBorder="1" applyAlignment="1">
      <alignment horizontal="center" vertical="center" wrapText="1"/>
    </xf>
    <xf numFmtId="0" fontId="9" fillId="15" borderId="17" xfId="0" applyFont="1" applyFill="1" applyBorder="1" applyAlignment="1">
      <alignment horizontal="center" vertical="center" wrapText="1"/>
    </xf>
    <xf numFmtId="0" fontId="12" fillId="7" borderId="0" xfId="0" applyFont="1" applyFill="1" applyBorder="1" applyAlignment="1">
      <alignment horizontal="center"/>
    </xf>
    <xf numFmtId="0" fontId="11" fillId="15" borderId="0" xfId="0" applyFont="1" applyFill="1" applyBorder="1" applyAlignment="1">
      <alignment horizontal="center"/>
    </xf>
    <xf numFmtId="166" fontId="0" fillId="0" borderId="0" xfId="0" applyNumberFormat="1" applyBorder="1" applyAlignment="1">
      <alignment horizontal="center"/>
    </xf>
    <xf numFmtId="165" fontId="0" fillId="2" borderId="1" xfId="0" applyNumberFormat="1" applyFill="1" applyBorder="1" applyAlignment="1">
      <alignment horizontal="center"/>
    </xf>
    <xf numFmtId="165" fontId="0" fillId="2" borderId="2" xfId="0" applyNumberFormat="1" applyFill="1" applyBorder="1" applyAlignment="1">
      <alignment horizontal="center"/>
    </xf>
    <xf numFmtId="165" fontId="0" fillId="2" borderId="7" xfId="0" applyNumberFormat="1" applyFill="1" applyBorder="1" applyAlignment="1">
      <alignment horizontal="center"/>
    </xf>
    <xf numFmtId="165" fontId="0" fillId="2" borderId="10" xfId="0" applyNumberFormat="1" applyFill="1" applyBorder="1" applyAlignment="1">
      <alignment horizontal="center"/>
    </xf>
    <xf numFmtId="165" fontId="0" fillId="2" borderId="6" xfId="0" applyNumberFormat="1" applyFill="1" applyBorder="1" applyAlignment="1">
      <alignment horizontal="center"/>
    </xf>
    <xf numFmtId="165" fontId="0" fillId="2" borderId="3" xfId="0" applyNumberFormat="1" applyFill="1" applyBorder="1" applyAlignment="1">
      <alignment horizontal="center"/>
    </xf>
    <xf numFmtId="0" fontId="0" fillId="2" borderId="7" xfId="0" applyFill="1" applyBorder="1" applyAlignment="1">
      <alignment horizontal="center"/>
    </xf>
    <xf numFmtId="0" fontId="0" fillId="2" borderId="10" xfId="0" applyFill="1" applyBorder="1" applyAlignment="1">
      <alignment horizontal="center"/>
    </xf>
    <xf numFmtId="0" fontId="0" fillId="2" borderId="6" xfId="0" applyFill="1" applyBorder="1" applyAlignment="1">
      <alignment horizontal="center"/>
    </xf>
    <xf numFmtId="0" fontId="0" fillId="2" borderId="2" xfId="0" applyFill="1" applyBorder="1" applyAlignment="1">
      <alignment horizontal="center"/>
    </xf>
    <xf numFmtId="0" fontId="0" fillId="2" borderId="1" xfId="0" applyFill="1" applyBorder="1" applyAlignment="1">
      <alignment horizontal="center"/>
    </xf>
    <xf numFmtId="0" fontId="0" fillId="2" borderId="3" xfId="0" applyFill="1" applyBorder="1" applyAlignment="1">
      <alignment horizontal="center"/>
    </xf>
  </cellXfs>
  <cellStyles count="6">
    <cellStyle name="40% - Accent2" xfId="1" builtinId="35"/>
    <cellStyle name="40% - Accent4" xfId="3" builtinId="43"/>
    <cellStyle name="40% - Accent6" xfId="4" builtinId="51"/>
    <cellStyle name="60% - Accent2" xfId="2" builtinId="36"/>
    <cellStyle name="Hyperlink" xfId="5" builtinId="8"/>
    <cellStyle name="Normal" xfId="0" builtinId="0"/>
  </cellStyles>
  <dxfs count="10">
    <dxf>
      <numFmt numFmtId="1" formatCode="0"/>
    </dxf>
    <dxf>
      <numFmt numFmtId="165" formatCode="0.0000"/>
    </dxf>
    <dxf>
      <numFmt numFmtId="165" formatCode="0.0000"/>
    </dxf>
    <dxf>
      <numFmt numFmtId="165" formatCode="0.0000"/>
    </dxf>
    <dxf>
      <numFmt numFmtId="165" formatCode="0.0000"/>
    </dxf>
    <dxf>
      <numFmt numFmtId="166" formatCode="0.000"/>
    </dxf>
    <dxf>
      <numFmt numFmtId="1" formatCode="0"/>
    </dxf>
    <dxf>
      <numFmt numFmtId="165" formatCode="0.0000"/>
    </dxf>
    <dxf>
      <numFmt numFmtId="165" formatCode="0.0000"/>
    </dxf>
    <dxf>
      <numFmt numFmtId="165" formatCode="0.000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worksheet" Target="worksheets/sheet107.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110"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pivotCacheDefinition" Target="pivotCache/pivotCacheDefinition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ete McHugh" refreshedDate="41857.600191319441" createdVersion="4" refreshedVersion="4" minRefreshableVersion="3" recordCount="1751">
  <cacheSource type="worksheet">
    <worksheetSource ref="A5:AR2035" sheet="AllStocks"/>
  </cacheSource>
  <cacheFields count="44">
    <cacheField name="Stock" numFmtId="0">
      <sharedItems containsBlank="1" count="51">
        <s v="WSH"/>
        <s v="WRY"/>
        <s v="UWA"/>
        <s v="URB"/>
        <s v="UNU"/>
        <s v="TAK"/>
        <s v="SUM"/>
        <s v="STI"/>
        <s v="STL"/>
        <s v="SSF"/>
        <s v="SRH"/>
        <s v="SQP"/>
        <s v="SPY"/>
        <s v="SPS"/>
        <s v="SPR"/>
        <s v="SOO"/>
        <s v="SKY"/>
        <s v="SKS"/>
        <s v="SKF"/>
        <s v="SHU"/>
        <s v="SAM"/>
        <s v="RBT"/>
        <s v="QUI"/>
        <s v="QUE"/>
        <s v="PPS"/>
        <s v="NSF"/>
        <s v="NKS"/>
        <s v="NIS"/>
        <s v="NIC"/>
        <s v="NAN"/>
        <s v="MSH"/>
        <s v="LYY"/>
        <s v="LYF"/>
        <s v="LRW"/>
        <s v="LRH"/>
        <s v="KLM"/>
        <s v="HOK"/>
        <s v="HAR"/>
        <s v="HAN"/>
        <s v="GAD"/>
        <s v="ELW"/>
        <s v="ELK"/>
        <s v="DOM"/>
        <s v="CWF"/>
        <s v="COW"/>
        <s v="CHK"/>
        <s v="CHI"/>
        <s v="BQR"/>
        <s v="ATN"/>
        <s v="AKS"/>
        <m/>
      </sharedItems>
    </cacheField>
    <cacheField name="Year" numFmtId="1">
      <sharedItems containsString="0" containsBlank="1" containsNumber="1" containsInteger="1" minValue="1979" maxValue="2013"/>
    </cacheField>
    <cacheField name="N" numFmtId="0">
      <sharedItems containsBlank="1" containsMixedTypes="1" containsNumber="1" containsInteger="1" minValue="1" maxValue="35531"/>
    </cacheField>
    <cacheField name="Ages" numFmtId="49">
      <sharedItems containsBlank="1" containsMixedTypes="1" containsNumber="1" containsInteger="1" minValue="2" maxValue="6"/>
    </cacheField>
    <cacheField name="SEAK.T" numFmtId="165">
      <sharedItems containsBlank="1" containsMixedTypes="1" containsNumber="1" minValue="0" maxValue="0.5625"/>
    </cacheField>
    <cacheField name="SEAK.N" numFmtId="165">
      <sharedItems containsBlank="1" containsMixedTypes="1" containsNumber="1" minValue="0" maxValue="0.48257839721254353"/>
    </cacheField>
    <cacheField name="SEAK.S" numFmtId="165">
      <sharedItems containsBlank="1" containsMixedTypes="1" containsNumber="1" minValue="0" maxValue="0.17141999399579705"/>
    </cacheField>
    <cacheField name="NBC.T" numFmtId="165">
      <sharedItems containsBlank="1" containsMixedTypes="1" containsNumber="1" minValue="0" maxValue="0.33447098976109213"/>
    </cacheField>
    <cacheField name="NBC.S" numFmtId="165">
      <sharedItems containsBlank="1" containsMixedTypes="1" containsNumber="1" minValue="0" maxValue="0.1702127659574468"/>
    </cacheField>
    <cacheField name="WCVI.T" numFmtId="165">
      <sharedItems containsBlank="1" containsMixedTypes="1" containsNumber="1" minValue="0" maxValue="0.51500306184935707"/>
    </cacheField>
    <cacheField name="WCVI.S" numFmtId="165">
      <sharedItems containsBlank="1" containsMixedTypes="1" containsNumber="1" minValue="0" maxValue="0.21164021164021163"/>
    </cacheField>
    <cacheField name="GS.T" numFmtId="165">
      <sharedItems containsBlank="1" containsMixedTypes="1" containsNumber="1" minValue="0" maxValue="0.20943025540275048"/>
    </cacheField>
    <cacheField name="GS.S" numFmtId="165">
      <sharedItems containsBlank="1" containsMixedTypes="1" containsNumber="1" minValue="0" maxValue="0.68315789473684208"/>
    </cacheField>
    <cacheField name="Can.T" numFmtId="165">
      <sharedItems containsBlank="1" containsMixedTypes="1" containsNumber="1" minValue="0" maxValue="0.17132216014897581"/>
    </cacheField>
    <cacheField name="Can.N" numFmtId="165">
      <sharedItems containsBlank="1" containsMixedTypes="1" containsNumber="1" minValue="0" maxValue="0.2590837282780411"/>
    </cacheField>
    <cacheField name="Can.S" numFmtId="165">
      <sharedItems containsBlank="1" containsMixedTypes="1" containsNumber="1" minValue="0" maxValue="0.16261682242990655"/>
    </cacheField>
    <cacheField name="NoF.T" numFmtId="165">
      <sharedItems containsBlank="1" containsMixedTypes="1" containsNumber="1" minValue="0" maxValue="0.24924471299093656"/>
    </cacheField>
    <cacheField name="NoF.S" numFmtId="165">
      <sharedItems containsBlank="1" containsMixedTypes="1" containsNumber="1" minValue="0" maxValue="0.20069808027923211"/>
    </cacheField>
    <cacheField name="SoF.T" numFmtId="165">
      <sharedItems containsBlank="1" containsMixedTypes="1" containsNumber="1" minValue="0" maxValue="0.21943573667711599"/>
    </cacheField>
    <cacheField name="SoF.S" numFmtId="165">
      <sharedItems containsBlank="1" containsMixedTypes="1" containsNumber="1" minValue="0" maxValue="0.04"/>
    </cacheField>
    <cacheField name="PS.N" numFmtId="165">
      <sharedItems containsBlank="1" containsMixedTypes="1" containsNumber="1" minValue="0" maxValue="0.17142857142857143"/>
    </cacheField>
    <cacheField name="PS.S" numFmtId="165">
      <sharedItems containsBlank="1" containsMixedTypes="1" containsNumber="1" minValue="0" maxValue="0.93076923076923079"/>
    </cacheField>
    <cacheField name="Term.T" numFmtId="165">
      <sharedItems containsBlank="1" containsMixedTypes="1" containsNumber="1" minValue="0" maxValue="0.24362758250603703"/>
    </cacheField>
    <cacheField name="Term.N" numFmtId="165">
      <sharedItems containsBlank="1" containsMixedTypes="1" containsNumber="1" minValue="0" maxValue="0.59090909090909094"/>
    </cacheField>
    <cacheField name="Term.S" numFmtId="165">
      <sharedItems containsBlank="1" containsMixedTypes="1" containsNumber="1" minValue="0" maxValue="0.47873739587900044"/>
    </cacheField>
    <cacheField name="Strays" numFmtId="165">
      <sharedItems containsBlank="1" containsMixedTypes="1" containsNumber="1" minValue="0" maxValue="0.24173027989821882"/>
    </cacheField>
    <cacheField name="Esc" numFmtId="165">
      <sharedItems containsBlank="1" containsMixedTypes="1" containsNumber="1" minValue="0" maxValue="0.98974358974358978"/>
    </cacheField>
    <cacheField name="Period" numFmtId="0">
      <sharedItems containsBlank="1" count="6">
        <s v="pre99"/>
        <s v="a99to08"/>
        <s v="a09on"/>
        <m/>
        <s v="post09" u="1"/>
        <s v="99-08" u="1"/>
      </sharedItems>
    </cacheField>
    <cacheField name="Abbrev" numFmtId="0">
      <sharedItems containsBlank="1" count="51">
        <s v="WSH"/>
        <s v="WRY"/>
        <s v="UWA"/>
        <s v="URB"/>
        <s v="UNU"/>
        <s v="TAK"/>
        <s v="SUM"/>
        <s v="STI"/>
        <s v="STL"/>
        <s v="SSF"/>
        <s v="SRH"/>
        <s v="SQP"/>
        <s v="SPY"/>
        <s v="SPS"/>
        <s v="SPR"/>
        <s v="SOO"/>
        <s v="SKY"/>
        <s v="SKS"/>
        <s v="SKF"/>
        <s v="SHU"/>
        <s v="SAM"/>
        <s v="RBT"/>
        <s v="QUI"/>
        <s v="QUE"/>
        <s v="PPS"/>
        <s v="NSF"/>
        <s v="NKS"/>
        <s v="NIS"/>
        <s v="NIC"/>
        <s v="NAN"/>
        <s v="MSH"/>
        <s v="LYY"/>
        <s v="LYF"/>
        <s v="LRW"/>
        <s v="LRH"/>
        <s v="KLM"/>
        <s v="HOK"/>
        <s v="HAR"/>
        <s v="HAN"/>
        <s v="GAD"/>
        <s v="ELW"/>
        <s v="ELK"/>
        <s v="DOM"/>
        <s v="CWF"/>
        <s v="COW"/>
        <s v="CHK"/>
        <s v="CHI"/>
        <s v="BQR"/>
        <s v="ATN"/>
        <s v="AKS"/>
        <m/>
      </sharedItems>
    </cacheField>
    <cacheField name="FullName" numFmtId="0">
      <sharedItems containsBlank="1" count="52">
        <s v="'Willamette Spring'"/>
        <s v="'White River Spring Yearling'"/>
        <e v="#N/A"/>
        <s v="'Columbia River Upriver Bright'"/>
        <s v="'Unuk River'"/>
        <s v="'Taku River'"/>
        <s v="'Columbia River Summers'"/>
        <s v="'Stikine River'"/>
        <s v="'Stillaguamish Fall Fingerling'"/>
        <s v="'Skagit Summer Fingerling'"/>
        <s v="'Salmon River'"/>
        <s v="'South Puget Sound Fall Yearling'"/>
        <s v="'South Puget Sound Fall Fingerling'"/>
        <s v="'Spring Creek Tule'"/>
        <s v="'Sooes Fall Fingerling'"/>
        <s v="'Skykomish Fall Fingerling'"/>
        <s v="'Skagit Spring Yearling'"/>
        <s v="'Skagit Spring Fingerling'"/>
        <s v="'Lower Shuswap River Summer'"/>
        <s v="'Samish Fall Fingerling'"/>
        <s v="'Robertson Creek Fall'"/>
        <s v="'Quinsam River Fall'"/>
        <s v="'Queets Fall Fingerling'"/>
        <s v="'Puntledge River Summer'"/>
        <s v="'Nooksack Spring Fingerling'"/>
        <s v="'Nisqually Fall Fingerling'"/>
        <s v="'Nicola River Spring'"/>
        <s v="'Nanaimo River Fall'"/>
        <s v="'Middle Shuswhap Summer'"/>
        <s v="'Lyons Ferry Yearling'"/>
        <s v="'Lyons Ferry'"/>
        <s v="'Lewis River Wild'"/>
        <s v="'Lower River Hatchery Tule'"/>
        <s v="'Kitsumkalum River Summer'"/>
        <s v="'Hoko Fall Fingerling'"/>
        <s v="'Harrison River'"/>
        <s v="'Hanford Wild Brights'"/>
        <s v="'George Adams Fall Fingerling'"/>
        <s v="'Elk River'"/>
        <s v="'Dome Creek Spring'"/>
        <s v="'Cowlitz Fall Tule'"/>
        <s v="'Cowichan River Fall'"/>
        <s v="'Chilkat River'"/>
        <s v="'Chilliwack River Fall'"/>
        <s v="'Big Qualicum River Fall'"/>
        <s v="'Atnarko River'"/>
        <s v="'Alaska Spring'"/>
        <m/>
        <s v="'Nooksack Spring Yearling'" u="1"/>
        <s v="'Squaxin Pens Fall Yearling'" u="1"/>
        <s v="'University Of Washington Accelerated'" u="1"/>
        <s v="'Elwha River'" u="1"/>
      </sharedItems>
    </cacheField>
    <cacheField name="GroupNum" numFmtId="0">
      <sharedItems containsBlank="1" containsMixedTypes="1" containsNumber="1" containsInteger="1" minValue="1" maxValue="9" count="11">
        <n v="8"/>
        <n v="7"/>
        <e v="#N/A"/>
        <n v="1"/>
        <n v="9"/>
        <n v="6"/>
        <n v="5"/>
        <n v="3"/>
        <n v="4"/>
        <n v="2"/>
        <m/>
      </sharedItems>
    </cacheField>
    <cacheField name="Group" numFmtId="0">
      <sharedItems containsBlank="1" count="11">
        <s v="ColR"/>
        <s v="PS"/>
        <e v="#N/A"/>
        <s v="SEAK"/>
        <s v="ORcst"/>
        <s v="WAcst"/>
        <s v="Fra"/>
        <s v="WCVI"/>
        <s v="GS"/>
        <s v="NBC"/>
        <m/>
      </sharedItems>
    </cacheField>
    <cacheField name="Include" numFmtId="0">
      <sharedItems containsBlank="1" count="3">
        <s v="no"/>
        <s v="yes"/>
        <m/>
      </sharedItems>
    </cacheField>
    <cacheField name="StkNum" numFmtId="0">
      <sharedItems containsBlank="1" containsMixedTypes="1" containsNumber="1" containsInteger="1" minValue="1" maxValue="50" count="52">
        <n v="50"/>
        <n v="49"/>
        <e v="#N/A"/>
        <n v="47"/>
        <n v="46"/>
        <n v="45"/>
        <n v="44"/>
        <n v="42"/>
        <n v="43"/>
        <n v="41"/>
        <n v="40"/>
        <n v="38"/>
        <n v="37"/>
        <n v="36"/>
        <n v="35"/>
        <n v="34"/>
        <n v="33"/>
        <n v="32"/>
        <n v="31"/>
        <n v="30"/>
        <n v="29"/>
        <n v="28"/>
        <n v="27"/>
        <n v="26"/>
        <n v="25"/>
        <n v="23"/>
        <n v="22"/>
        <n v="21"/>
        <n v="20"/>
        <n v="19"/>
        <n v="18"/>
        <n v="17"/>
        <n v="16"/>
        <n v="15"/>
        <n v="14"/>
        <n v="13"/>
        <n v="12"/>
        <n v="11"/>
        <n v="9"/>
        <n v="8"/>
        <n v="7"/>
        <n v="6"/>
        <n v="5"/>
        <n v="4"/>
        <n v="3"/>
        <n v="2"/>
        <n v="1"/>
        <m/>
        <n v="48" u="1"/>
        <n v="39" u="1"/>
        <n v="24" u="1"/>
        <n v="10" u="1"/>
      </sharedItems>
    </cacheField>
    <cacheField name="SEAK" numFmtId="0">
      <sharedItems containsString="0" containsBlank="1" containsNumber="1" minValue="0" maxValue="0.59738485558157683"/>
    </cacheField>
    <cacheField name="NBC" numFmtId="0">
      <sharedItems containsString="0" containsBlank="1" containsNumber="1" minValue="0" maxValue="0.33667334669338678"/>
    </cacheField>
    <cacheField name="WCVI" numFmtId="0">
      <sharedItems containsString="0" containsBlank="1" containsNumber="1" minValue="0" maxValue="0.51745254133496643"/>
    </cacheField>
    <cacheField name="CanGS" numFmtId="0">
      <sharedItems containsString="0" containsBlank="1" containsNumber="1" minValue="0" maxValue="0.70602253032928941"/>
    </cacheField>
    <cacheField name="CanOther" numFmtId="0">
      <sharedItems containsString="0" containsBlank="1" containsNumber="1" minValue="0" maxValue="0.41807580174927111"/>
    </cacheField>
    <cacheField name="WAORcst" numFmtId="0">
      <sharedItems containsString="0" containsBlank="1" containsNumber="1" minValue="0" maxValue="0.49389179755671903"/>
    </cacheField>
    <cacheField name="PgSnd" numFmtId="0">
      <sharedItems containsString="0" containsBlank="1" containsNumber="1" minValue="0" maxValue="0.93076923076923079"/>
    </cacheField>
    <cacheField name="Term" numFmtId="0">
      <sharedItems containsString="0" containsBlank="1" containsNumber="1" minValue="0" maxValue="0.65789473684210531"/>
    </cacheField>
    <cacheField name="Esc2" numFmtId="0">
      <sharedItems containsString="0" containsBlank="1" containsNumber="1" minValue="0" maxValue="0.98974358974358978"/>
    </cacheField>
    <cacheField name="Strays2" numFmtId="0">
      <sharedItems containsString="0" containsBlank="1" containsNumber="1" minValue="0" maxValue="0.2417302798982188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51">
  <r>
    <x v="0"/>
    <n v="1979"/>
    <n v="2086"/>
    <s v="3,4"/>
    <s v="Failed"/>
    <s v="Criteria"/>
    <s v="-"/>
    <s v="-"/>
    <s v="-"/>
    <s v="-"/>
    <s v="-"/>
    <s v="-"/>
    <s v="-"/>
    <s v="-"/>
    <s v="-"/>
    <s v="-"/>
    <s v="-"/>
    <s v="-"/>
    <s v="-"/>
    <s v="-"/>
    <s v="-"/>
    <s v="-"/>
    <s v="-"/>
    <s v="-"/>
    <s v="-"/>
    <s v="-"/>
    <s v="-"/>
    <x v="0"/>
    <x v="0"/>
    <x v="0"/>
    <x v="0"/>
    <x v="0"/>
    <x v="0"/>
    <x v="0"/>
    <n v="0"/>
    <n v="0"/>
    <n v="0"/>
    <n v="0"/>
    <n v="0"/>
    <n v="0"/>
    <n v="0"/>
    <n v="0"/>
    <n v="0"/>
    <n v="0"/>
  </r>
  <r>
    <x v="0"/>
    <n v="1980"/>
    <n v="5864"/>
    <s v="3,4,5"/>
    <n v="4.3656207366985E-2"/>
    <n v="5.2864938608458388E-3"/>
    <n v="1.8758526603001365E-3"/>
    <n v="5.9174624829467941E-2"/>
    <n v="0"/>
    <n v="2.7626193724420191E-2"/>
    <n v="0"/>
    <n v="0"/>
    <n v="0"/>
    <n v="1.5347885402455662E-3"/>
    <n v="3.9222373806275575E-3"/>
    <n v="5.1159618008185536E-4"/>
    <n v="5.4570259208731242E-3"/>
    <n v="5.4570259208731242E-3"/>
    <n v="5.1159618008185536E-4"/>
    <n v="0"/>
    <n v="0"/>
    <n v="5.1159618008185536E-4"/>
    <n v="0"/>
    <n v="3.5811732605729877E-3"/>
    <n v="8.1173260572987724E-2"/>
    <n v="0"/>
    <n v="0.75972032742155526"/>
    <x v="0"/>
    <x v="0"/>
    <x v="0"/>
    <x v="0"/>
    <x v="0"/>
    <x v="1"/>
    <x v="0"/>
    <n v="5.0818553888130981E-2"/>
    <n v="5.9174624829467941E-2"/>
    <n v="2.7626193724420191E-2"/>
    <n v="0"/>
    <n v="5.9686221009549786E-3"/>
    <n v="1.1425648021828104E-2"/>
    <n v="5.1159618008185536E-4"/>
    <n v="8.4754433833560711E-2"/>
    <n v="0.75972032742155526"/>
    <n v="0"/>
  </r>
  <r>
    <x v="0"/>
    <n v="1981"/>
    <n v="8171"/>
    <s v="3,4,5,6"/>
    <n v="5.335944192877249E-2"/>
    <n v="3.304369110268021E-3"/>
    <n v="1.1014563700893403E-3"/>
    <n v="6.0702484396034755E-2"/>
    <n v="0"/>
    <n v="1.4196548770040387E-2"/>
    <n v="0"/>
    <n v="0"/>
    <n v="0"/>
    <n v="3.6715212336311345E-3"/>
    <n v="9.7907232896830257E-4"/>
    <n v="0"/>
    <n v="4.1610573981152857E-3"/>
    <n v="2.0805286990576428E-3"/>
    <n v="0"/>
    <n v="0"/>
    <n v="0"/>
    <n v="0"/>
    <n v="0"/>
    <n v="1.5909925345734915E-2"/>
    <n v="0.10769795618651327"/>
    <n v="0"/>
    <n v="0.73283563823277442"/>
    <x v="0"/>
    <x v="0"/>
    <x v="0"/>
    <x v="0"/>
    <x v="0"/>
    <x v="1"/>
    <x v="0"/>
    <n v="5.776526740912985E-2"/>
    <n v="6.0702484396034755E-2"/>
    <n v="1.4196548770040387E-2"/>
    <n v="0"/>
    <n v="4.6505935625994373E-3"/>
    <n v="6.241586097172928E-3"/>
    <n v="0"/>
    <n v="0.12360788153224819"/>
    <n v="0.73283563823277442"/>
    <n v="0"/>
  </r>
  <r>
    <x v="0"/>
    <n v="1982"/>
    <n v="3729"/>
    <s v="3,4,5,6"/>
    <n v="5.2829176722982027E-2"/>
    <n v="6.9723786537945831E-3"/>
    <n v="1.0726736390453205E-3"/>
    <n v="5.5779029230356665E-2"/>
    <n v="0"/>
    <n v="3.8348082595870206E-2"/>
    <n v="0"/>
    <n v="0"/>
    <n v="0"/>
    <n v="1.0726736390453205E-3"/>
    <n v="2.4135156878519709E-3"/>
    <n v="8.045052292839903E-4"/>
    <n v="1.0190399570930545E-2"/>
    <n v="1.3676588897827836E-2"/>
    <n v="1.0726736390453205E-3"/>
    <n v="0"/>
    <n v="1.0726736390453205E-3"/>
    <n v="1.6090104585679806E-3"/>
    <n v="0"/>
    <n v="7.3478144274604446E-2"/>
    <n v="0.25422365245374096"/>
    <n v="0"/>
    <n v="0.4853848216680075"/>
    <x v="0"/>
    <x v="0"/>
    <x v="0"/>
    <x v="0"/>
    <x v="0"/>
    <x v="1"/>
    <x v="0"/>
    <n v="6.0874229015821929E-2"/>
    <n v="5.5779029230356665E-2"/>
    <n v="3.8348082595870206E-2"/>
    <n v="0"/>
    <n v="4.290694556181281E-3"/>
    <n v="2.4939662107803701E-2"/>
    <n v="2.6816840976133013E-3"/>
    <n v="0.32770179672834543"/>
    <n v="0.4853848216680075"/>
    <n v="0"/>
  </r>
  <r>
    <x v="0"/>
    <n v="1983"/>
    <n v="2610"/>
    <s v="3,4,5,6"/>
    <n v="0.16398467432950192"/>
    <n v="7.6628352490421458E-4"/>
    <n v="0"/>
    <n v="0.10459770114942529"/>
    <n v="0"/>
    <n v="1.5708812260536397E-2"/>
    <n v="0"/>
    <n v="3.0651340996168583E-3"/>
    <n v="3.8314176245210726E-3"/>
    <n v="2.2988505747126436E-3"/>
    <n v="0"/>
    <n v="0"/>
    <n v="1.264367816091954E-2"/>
    <n v="3.0651340996168583E-3"/>
    <n v="5.7471264367816091E-3"/>
    <n v="3.8314176245210729E-4"/>
    <n v="0"/>
    <n v="5.3639846743295016E-3"/>
    <n v="0"/>
    <n v="6.4367816091954022E-2"/>
    <n v="0.21992337164750958"/>
    <n v="0"/>
    <n v="0.39425287356321836"/>
    <x v="0"/>
    <x v="0"/>
    <x v="0"/>
    <x v="0"/>
    <x v="0"/>
    <x v="1"/>
    <x v="0"/>
    <n v="0.16475095785440613"/>
    <n v="0.10459770114942529"/>
    <n v="1.5708812260536397E-2"/>
    <n v="6.8965517241379309E-3"/>
    <n v="2.2988505747126436E-3"/>
    <n v="2.1839080459770115E-2"/>
    <n v="5.3639846743295016E-3"/>
    <n v="0.2842911877394636"/>
    <n v="0.39425287356321836"/>
    <n v="0"/>
  </r>
  <r>
    <x v="0"/>
    <n v="1984"/>
    <n v="4007"/>
    <s v="3,4,5,6"/>
    <n v="4.5420514100324431E-2"/>
    <n v="1.7469428500124782E-3"/>
    <n v="3.4938857000249564E-3"/>
    <n v="2.1212877464437233E-2"/>
    <n v="9.9825305714998759E-4"/>
    <n v="1.8467681557274768E-2"/>
    <n v="0"/>
    <n v="0"/>
    <n v="7.4868979286249059E-4"/>
    <n v="1.2478163214374844E-3"/>
    <n v="1.2478163214374844E-3"/>
    <n v="0"/>
    <n v="9.9825305714998751E-3"/>
    <n v="0"/>
    <n v="2.495632642874969E-4"/>
    <n v="0"/>
    <n v="0"/>
    <n v="1.9965061142999752E-3"/>
    <n v="0"/>
    <n v="6.7382081357624163E-2"/>
    <n v="0.24981282755178438"/>
    <n v="0"/>
    <n v="0.57599201397554278"/>
    <x v="0"/>
    <x v="0"/>
    <x v="0"/>
    <x v="0"/>
    <x v="0"/>
    <x v="1"/>
    <x v="0"/>
    <n v="5.0661342650361867E-2"/>
    <n v="2.221113052158722E-2"/>
    <n v="1.8467681557274768E-2"/>
    <n v="7.4868979286249059E-4"/>
    <n v="2.4956326428749688E-3"/>
    <n v="1.0232093835787373E-2"/>
    <n v="1.9965061142999752E-3"/>
    <n v="0.31719490890940855"/>
    <n v="0.57599201397554278"/>
    <n v="0"/>
  </r>
  <r>
    <x v="0"/>
    <n v="1985"/>
    <n v="2563"/>
    <s v="3,4,5,6"/>
    <n v="7.0620366757705819E-2"/>
    <n v="1.9508388607101053E-3"/>
    <n v="0"/>
    <n v="4.6820132657042525E-3"/>
    <n v="0"/>
    <n v="5.0721810378462732E-3"/>
    <n v="0"/>
    <n v="0"/>
    <n v="0"/>
    <n v="1.5606710885680843E-3"/>
    <n v="0"/>
    <n v="0"/>
    <n v="3.1213421771361686E-3"/>
    <n v="0"/>
    <n v="0"/>
    <n v="0"/>
    <n v="0"/>
    <n v="0"/>
    <n v="0"/>
    <n v="0.18415918845103393"/>
    <n v="0.19664455715957863"/>
    <n v="3.9016777214202108E-4"/>
    <n v="0.53179867342957476"/>
    <x v="0"/>
    <x v="0"/>
    <x v="0"/>
    <x v="0"/>
    <x v="0"/>
    <x v="1"/>
    <x v="0"/>
    <n v="7.2571205618415929E-2"/>
    <n v="4.6820132657042525E-3"/>
    <n v="5.0721810378462732E-3"/>
    <n v="0"/>
    <n v="1.5606710885680843E-3"/>
    <n v="3.1213421771361686E-3"/>
    <n v="0"/>
    <n v="0.38080374561061259"/>
    <n v="0.53179867342957476"/>
    <n v="3.9016777214202108E-4"/>
  </r>
  <r>
    <x v="0"/>
    <n v="1986"/>
    <n v="632"/>
    <s v="3,4,5,6"/>
    <n v="3.3227848101265826E-2"/>
    <n v="3.1645569620253164E-3"/>
    <n v="0"/>
    <n v="6.1708860759493674E-2"/>
    <n v="0"/>
    <n v="4.4303797468354431E-2"/>
    <n v="4.7468354430379748E-3"/>
    <n v="0"/>
    <n v="0"/>
    <n v="4.7468354430379748E-3"/>
    <n v="1.8987341772151899E-2"/>
    <n v="0"/>
    <n v="0"/>
    <n v="1.5822784810126582E-3"/>
    <n v="0"/>
    <n v="3.1645569620253164E-3"/>
    <n v="0"/>
    <n v="0"/>
    <n v="0"/>
    <n v="0.10284810126582279"/>
    <n v="0.17721518987341772"/>
    <n v="0"/>
    <n v="0.54430379746835444"/>
    <x v="0"/>
    <x v="0"/>
    <x v="0"/>
    <x v="0"/>
    <x v="0"/>
    <x v="1"/>
    <x v="0"/>
    <n v="3.6392405063291146E-2"/>
    <n v="6.1708860759493674E-2"/>
    <n v="4.9050632911392403E-2"/>
    <n v="0"/>
    <n v="2.3734177215189875E-2"/>
    <n v="4.7468354430379748E-3"/>
    <n v="0"/>
    <n v="0.2800632911392405"/>
    <n v="0.54430379746835444"/>
    <n v="0"/>
  </r>
  <r>
    <x v="0"/>
    <n v="1987"/>
    <n v="689"/>
    <s v="3,4,5,6"/>
    <n v="0.15820029027576196"/>
    <n v="0"/>
    <n v="5.8055152394775036E-3"/>
    <n v="0.11901306240928883"/>
    <n v="0"/>
    <n v="1.3062409288824383E-2"/>
    <n v="8.708272859216255E-3"/>
    <n v="0"/>
    <n v="0"/>
    <n v="1.0159651669085631E-2"/>
    <n v="7.2568940493468797E-3"/>
    <n v="0"/>
    <n v="1.741654571843251E-2"/>
    <n v="0"/>
    <n v="1.1611030478955007E-2"/>
    <n v="0"/>
    <n v="0"/>
    <n v="5.8055152394775036E-3"/>
    <n v="0"/>
    <n v="5.0798258345428157E-2"/>
    <n v="0.26124818577648767"/>
    <n v="0"/>
    <n v="0.33091436865021773"/>
    <x v="0"/>
    <x v="0"/>
    <x v="0"/>
    <x v="0"/>
    <x v="0"/>
    <x v="1"/>
    <x v="0"/>
    <n v="0.16400580551523947"/>
    <n v="0.11901306240928883"/>
    <n v="2.1770682148040638E-2"/>
    <n v="0"/>
    <n v="1.741654571843251E-2"/>
    <n v="2.9027576197387515E-2"/>
    <n v="5.8055152394775036E-3"/>
    <n v="0.31204644412191584"/>
    <n v="0.33091436865021773"/>
    <n v="0"/>
  </r>
  <r>
    <x v="0"/>
    <n v="1988"/>
    <n v="2065"/>
    <s v="3,4,5,6"/>
    <n v="0.10605326876513317"/>
    <n v="2.9055690072639223E-3"/>
    <n v="5.3268765133171912E-3"/>
    <n v="6.4891041162227603E-2"/>
    <n v="0"/>
    <n v="3.3898305084745763E-2"/>
    <n v="0"/>
    <n v="0"/>
    <n v="0"/>
    <n v="7.2639225181598066E-3"/>
    <n v="4.8426150121065375E-4"/>
    <n v="0"/>
    <n v="1.6949152542372881E-2"/>
    <n v="4.8426150121065375E-4"/>
    <n v="3.87409200968523E-3"/>
    <n v="9.6852300242130751E-4"/>
    <n v="0"/>
    <n v="0"/>
    <n v="0"/>
    <n v="7.2154963680387416E-2"/>
    <n v="0.29152542372881357"/>
    <n v="9.6852300242130751E-4"/>
    <n v="0.39225181598062953"/>
    <x v="0"/>
    <x v="0"/>
    <x v="0"/>
    <x v="0"/>
    <x v="0"/>
    <x v="1"/>
    <x v="0"/>
    <n v="0.11428571428571428"/>
    <n v="6.4891041162227603E-2"/>
    <n v="3.3898305084745763E-2"/>
    <n v="0"/>
    <n v="7.7481840193704601E-3"/>
    <n v="2.2276029055690073E-2"/>
    <n v="0"/>
    <n v="0.363680387409201"/>
    <n v="0.39225181598062953"/>
    <n v="9.6852300242130751E-4"/>
  </r>
  <r>
    <x v="0"/>
    <n v="1989"/>
    <n v="2722"/>
    <s v="3,4,5,6"/>
    <n v="5.1065393093313739E-2"/>
    <n v="0"/>
    <n v="2.204261572373255E-3"/>
    <n v="1.8001469507714914E-2"/>
    <n v="0"/>
    <n v="1.4695077149155033E-2"/>
    <n v="3.6737692872887582E-3"/>
    <n v="0"/>
    <n v="5.5106539309331378E-3"/>
    <n v="0"/>
    <n v="2.204261572373255E-3"/>
    <n v="0"/>
    <n v="1.5797207935341659E-2"/>
    <n v="1.1021307861866275E-3"/>
    <n v="0"/>
    <n v="0"/>
    <n v="0"/>
    <n v="1.1021307861866275E-3"/>
    <n v="0"/>
    <n v="0.12711241734019105"/>
    <n v="0.20903747244673035"/>
    <n v="3.673769287288758E-4"/>
    <n v="0.54812637766348271"/>
    <x v="0"/>
    <x v="0"/>
    <x v="0"/>
    <x v="0"/>
    <x v="0"/>
    <x v="1"/>
    <x v="0"/>
    <n v="5.3269654665686991E-2"/>
    <n v="1.8001469507714914E-2"/>
    <n v="1.8368846436443792E-2"/>
    <n v="5.5106539309331378E-3"/>
    <n v="2.204261572373255E-3"/>
    <n v="1.6899338721528285E-2"/>
    <n v="1.1021307861866275E-3"/>
    <n v="0.3361498897869214"/>
    <n v="0.54812637766348271"/>
    <n v="3.673769287288758E-4"/>
  </r>
  <r>
    <x v="0"/>
    <n v="1990"/>
    <n v="2712"/>
    <s v="3,4,5,6"/>
    <n v="8.4439528023598817E-2"/>
    <n v="5.8997050147492625E-3"/>
    <n v="2.2123893805309734E-3"/>
    <n v="1.5855457227138645E-2"/>
    <n v="0"/>
    <n v="2.2861356932153392E-2"/>
    <n v="6.2684365781710914E-3"/>
    <n v="0"/>
    <n v="0"/>
    <n v="1.8436578171091445E-3"/>
    <n v="3.687315634218289E-3"/>
    <n v="2.5811209439528023E-3"/>
    <n v="1.2905604719764012E-2"/>
    <n v="7.3746312684365781E-4"/>
    <n v="0"/>
    <n v="0"/>
    <n v="0"/>
    <n v="0"/>
    <n v="0"/>
    <n v="0.16629793510324484"/>
    <n v="0.27912979351032446"/>
    <n v="0"/>
    <n v="0.39528023598820061"/>
    <x v="0"/>
    <x v="0"/>
    <x v="0"/>
    <x v="0"/>
    <x v="0"/>
    <x v="1"/>
    <x v="0"/>
    <n v="9.2551622418879056E-2"/>
    <n v="1.5855457227138645E-2"/>
    <n v="2.9129793510324485E-2"/>
    <n v="0"/>
    <n v="8.1120943952802359E-3"/>
    <n v="1.3643067846607669E-2"/>
    <n v="0"/>
    <n v="0.44542772861356927"/>
    <n v="0.39528023598820061"/>
    <n v="0"/>
  </r>
  <r>
    <x v="0"/>
    <n v="1991"/>
    <n v="2949"/>
    <s v="3,4,5,6"/>
    <n v="3.6961681926076635E-2"/>
    <n v="1.4581213970837573E-2"/>
    <n v="6.1037639877924718E-3"/>
    <n v="1.69548999660902E-2"/>
    <n v="0"/>
    <n v="3.0518819938962359E-3"/>
    <n v="1.3563919972872161E-3"/>
    <n v="0"/>
    <n v="2.3736859952526281E-3"/>
    <n v="0"/>
    <n v="1.3563919972872161E-3"/>
    <n v="0"/>
    <n v="5.0864699898270603E-3"/>
    <n v="1.017293997965412E-3"/>
    <n v="3.3909799932180403E-4"/>
    <n v="0"/>
    <n v="0"/>
    <n v="0"/>
    <n v="0"/>
    <n v="6.1037639877924724E-2"/>
    <n v="0.43845371312309256"/>
    <n v="0"/>
    <n v="0.41132587317734826"/>
    <x v="0"/>
    <x v="0"/>
    <x v="0"/>
    <x v="0"/>
    <x v="0"/>
    <x v="1"/>
    <x v="0"/>
    <n v="5.7646659884706679E-2"/>
    <n v="1.69548999660902E-2"/>
    <n v="4.408273991183452E-3"/>
    <n v="2.3736859952526281E-3"/>
    <n v="1.3563919972872161E-3"/>
    <n v="6.4428619871142769E-3"/>
    <n v="0"/>
    <n v="0.49949135300101727"/>
    <n v="0.41132587317734826"/>
    <n v="0"/>
  </r>
  <r>
    <x v="0"/>
    <n v="1992"/>
    <n v="2703"/>
    <s v="3,4,5,6"/>
    <n v="6.1783203847576768E-2"/>
    <n v="4.5504994450610431E-2"/>
    <n v="2.2197558268590455E-3"/>
    <n v="1.4428412874583796E-2"/>
    <n v="0"/>
    <n v="2.293747687754347E-2"/>
    <n v="1.4798372179060304E-3"/>
    <n v="0"/>
    <n v="0"/>
    <n v="0"/>
    <n v="1.4798372179060304E-3"/>
    <n v="1.1098779134295228E-3"/>
    <n v="2.2567517573066964E-2"/>
    <n v="1.849796522382538E-3"/>
    <n v="0"/>
    <n v="7.3991860895301518E-4"/>
    <n v="3.6995930447650759E-4"/>
    <n v="4.8094709581945989E-3"/>
    <n v="0"/>
    <n v="5.6973732889382171E-2"/>
    <n v="0.3015168331483537"/>
    <n v="3.6995930447650759E-4"/>
    <n v="0.45985941546429893"/>
    <x v="0"/>
    <x v="0"/>
    <x v="0"/>
    <x v="0"/>
    <x v="0"/>
    <x v="1"/>
    <x v="0"/>
    <n v="0.10950795412504624"/>
    <n v="1.4428412874583796E-2"/>
    <n v="2.4417314095449501E-2"/>
    <n v="0"/>
    <n v="2.5897151313355529E-3"/>
    <n v="2.5157232704402517E-2"/>
    <n v="5.1794302626711067E-3"/>
    <n v="0.35849056603773588"/>
    <n v="0.45985941546429893"/>
    <n v="3.6995930447650759E-4"/>
  </r>
  <r>
    <x v="0"/>
    <n v="1993"/>
    <n v="5203"/>
    <s v="3,4,5,6"/>
    <n v="0.11012877186238709"/>
    <n v="3.8439361906592349E-4"/>
    <n v="0"/>
    <n v="1.2877186238708437E-2"/>
    <n v="9.6098404766480875E-4"/>
    <n v="1.4030367095906209E-2"/>
    <n v="2.1141649048625794E-3"/>
    <n v="0"/>
    <n v="0"/>
    <n v="0"/>
    <n v="0"/>
    <n v="0"/>
    <n v="1.5183547953103978E-2"/>
    <n v="5.7659042859888531E-4"/>
    <n v="0"/>
    <n v="3.8439361906592349E-4"/>
    <n v="0"/>
    <n v="0"/>
    <n v="0"/>
    <n v="8.2644628099173556E-3"/>
    <n v="0.43417259273496062"/>
    <n v="0"/>
    <n v="0.40092254468575822"/>
    <x v="0"/>
    <x v="0"/>
    <x v="0"/>
    <x v="0"/>
    <x v="0"/>
    <x v="1"/>
    <x v="0"/>
    <n v="0.11051316548145301"/>
    <n v="1.3838170286373247E-2"/>
    <n v="1.6144532000768787E-2"/>
    <n v="0"/>
    <n v="0"/>
    <n v="1.6144532000768787E-2"/>
    <n v="0"/>
    <n v="0.442437055544878"/>
    <n v="0.40092254468575822"/>
    <n v="0"/>
  </r>
  <r>
    <x v="0"/>
    <n v="1994"/>
    <n v="4953"/>
    <s v="3,4,5,6"/>
    <n v="5.4108621037754892E-2"/>
    <n v="6.8645265495659198E-3"/>
    <n v="7.0664243892590347E-3"/>
    <n v="7.4702200686452653E-3"/>
    <n v="1.0094891984655764E-3"/>
    <n v="7.6721179083383802E-3"/>
    <n v="0"/>
    <n v="0"/>
    <n v="0"/>
    <n v="2.220876236624268E-3"/>
    <n v="1.2113870381586917E-3"/>
    <n v="0"/>
    <n v="1.0094891984655764E-3"/>
    <n v="0"/>
    <n v="8.0759135877246115E-4"/>
    <n v="6.0569351907934583E-4"/>
    <n v="0"/>
    <n v="6.0569351907934583E-4"/>
    <n v="0"/>
    <n v="5.0272562083585708E-2"/>
    <n v="0.39430648092065412"/>
    <n v="4.6436503129416518E-3"/>
    <n v="0.46012517666060976"/>
    <x v="0"/>
    <x v="0"/>
    <x v="0"/>
    <x v="0"/>
    <x v="0"/>
    <x v="1"/>
    <x v="0"/>
    <n v="6.8039571976579838E-2"/>
    <n v="8.4797092671108423E-3"/>
    <n v="7.6721179083383802E-3"/>
    <n v="0"/>
    <n v="3.4322632747829599E-3"/>
    <n v="2.4227740763173833E-3"/>
    <n v="6.0569351907934583E-4"/>
    <n v="0.44457904300423984"/>
    <n v="0.46012517666060976"/>
    <n v="4.6436503129416518E-3"/>
  </r>
  <r>
    <x v="0"/>
    <n v="1995"/>
    <n v="4371"/>
    <s v="3,4,5,6"/>
    <n v="4.5298558682223752E-2"/>
    <n v="1.3726835964310226E-3"/>
    <n v="3.2029283916723862E-3"/>
    <n v="1.1667810569663692E-2"/>
    <n v="0"/>
    <n v="4.5756119881034093E-3"/>
    <n v="9.1512239762068181E-4"/>
    <n v="0"/>
    <n v="0"/>
    <n v="0"/>
    <n v="3.8892701898878973E-3"/>
    <n v="0"/>
    <n v="4.575611988103409E-4"/>
    <n v="0"/>
    <n v="0"/>
    <n v="0"/>
    <n v="2.2878059940517045E-4"/>
    <n v="2.5165865934568747E-3"/>
    <n v="0"/>
    <n v="2.7453671928620452E-3"/>
    <n v="0.44383436284603067"/>
    <n v="6.863417982155113E-4"/>
    <n v="0.47860901395561656"/>
    <x v="0"/>
    <x v="0"/>
    <x v="0"/>
    <x v="0"/>
    <x v="0"/>
    <x v="1"/>
    <x v="0"/>
    <n v="4.9874170670327164E-2"/>
    <n v="1.1667810569663692E-2"/>
    <n v="5.4907343857240913E-3"/>
    <n v="0"/>
    <n v="3.8892701898878973E-3"/>
    <n v="4.575611988103409E-4"/>
    <n v="2.7453671928620452E-3"/>
    <n v="0.44657973003889273"/>
    <n v="0.47860901395561656"/>
    <n v="6.863417982155113E-4"/>
  </r>
  <r>
    <x v="0"/>
    <n v="1996"/>
    <n v="3679"/>
    <s v="3,4,5,6"/>
    <n v="2.1473226420222886E-2"/>
    <n v="0"/>
    <n v="0"/>
    <n v="2.446316933949443E-3"/>
    <n v="0"/>
    <n v="5.4362598532209838E-4"/>
    <n v="0"/>
    <n v="0"/>
    <n v="0"/>
    <n v="0"/>
    <n v="8.1543897798314763E-4"/>
    <n v="0"/>
    <n v="0"/>
    <n v="0"/>
    <n v="5.4362598532209838E-4"/>
    <n v="0"/>
    <n v="0"/>
    <n v="8.1543897798314763E-4"/>
    <n v="0"/>
    <n v="8.1543897798314752E-3"/>
    <n v="0.34819244359880402"/>
    <n v="4.349007882576787E-3"/>
    <n v="0.61266648545800484"/>
    <x v="0"/>
    <x v="0"/>
    <x v="0"/>
    <x v="0"/>
    <x v="0"/>
    <x v="1"/>
    <x v="0"/>
    <n v="2.1473226420222886E-2"/>
    <n v="2.446316933949443E-3"/>
    <n v="5.4362598532209838E-4"/>
    <n v="0"/>
    <n v="8.1543897798314763E-4"/>
    <n v="5.4362598532209838E-4"/>
    <n v="8.1543897798314763E-4"/>
    <n v="0.35634683337863549"/>
    <n v="0.61266648545800484"/>
    <n v="4.349007882576787E-3"/>
  </r>
  <r>
    <x v="0"/>
    <n v="1997"/>
    <n v="2222"/>
    <s v="3,4,5,6"/>
    <n v="4.4104410441044101E-2"/>
    <n v="0"/>
    <n v="0"/>
    <n v="3.1503150315031502E-3"/>
    <n v="0"/>
    <n v="0"/>
    <n v="0"/>
    <n v="0"/>
    <n v="0"/>
    <n v="0"/>
    <n v="4.5004500450045003E-4"/>
    <n v="0"/>
    <n v="9.0009000900090005E-4"/>
    <n v="0"/>
    <n v="1.8001800180018001E-3"/>
    <n v="0"/>
    <n v="0"/>
    <n v="0"/>
    <n v="0"/>
    <n v="8.1008100810081012E-3"/>
    <n v="0.1602160216021602"/>
    <n v="9.0009000900090005E-4"/>
    <n v="0.78037803780378034"/>
    <x v="0"/>
    <x v="0"/>
    <x v="0"/>
    <x v="0"/>
    <x v="0"/>
    <x v="1"/>
    <x v="0"/>
    <n v="4.4104410441044101E-2"/>
    <n v="3.1503150315031502E-3"/>
    <n v="0"/>
    <n v="0"/>
    <n v="4.5004500450045003E-4"/>
    <n v="2.7002700270027003E-3"/>
    <n v="0"/>
    <n v="0.1683168316831683"/>
    <n v="0.78037803780378034"/>
    <n v="9.0009000900090005E-4"/>
  </r>
  <r>
    <x v="0"/>
    <n v="1998"/>
    <n v="1575"/>
    <s v="3,4,5,6"/>
    <n v="5.1428571428571428E-2"/>
    <n v="0"/>
    <n v="2.5396825396825397E-3"/>
    <n v="0"/>
    <n v="0"/>
    <n v="6.3492063492063492E-4"/>
    <n v="0"/>
    <n v="0"/>
    <n v="0"/>
    <n v="0"/>
    <n v="0"/>
    <n v="0"/>
    <n v="1.2698412698412698E-3"/>
    <n v="0"/>
    <n v="0"/>
    <n v="0"/>
    <n v="0"/>
    <n v="3.8095238095238095E-3"/>
    <n v="0"/>
    <n v="3.8095238095238095E-3"/>
    <n v="0.17269841269841271"/>
    <n v="1.2698412698412698E-3"/>
    <n v="0.76253968253968252"/>
    <x v="0"/>
    <x v="0"/>
    <x v="0"/>
    <x v="0"/>
    <x v="0"/>
    <x v="1"/>
    <x v="0"/>
    <n v="5.3968253968253971E-2"/>
    <n v="0"/>
    <n v="6.3492063492063492E-4"/>
    <n v="0"/>
    <n v="0"/>
    <n v="1.2698412698412698E-3"/>
    <n v="3.8095238095238095E-3"/>
    <n v="0.17650793650793653"/>
    <n v="0.76253968253968252"/>
    <n v="1.2698412698412698E-3"/>
  </r>
  <r>
    <x v="0"/>
    <n v="1999"/>
    <n v="1802"/>
    <s v="3,4,5,6"/>
    <n v="7.4361820199778023E-2"/>
    <n v="0"/>
    <n v="6.6592674805771362E-3"/>
    <n v="0"/>
    <n v="0"/>
    <n v="0"/>
    <n v="7.2142064372918979E-3"/>
    <n v="0"/>
    <n v="0"/>
    <n v="0"/>
    <n v="0"/>
    <n v="0"/>
    <n v="0"/>
    <n v="0"/>
    <n v="0"/>
    <n v="1.6648168701442841E-3"/>
    <n v="0"/>
    <n v="0"/>
    <n v="0"/>
    <n v="8.3240843507214213E-3"/>
    <n v="0.15038845726970032"/>
    <n v="1.6648168701442841E-3"/>
    <n v="0.74972253052164262"/>
    <x v="1"/>
    <x v="0"/>
    <x v="0"/>
    <x v="0"/>
    <x v="0"/>
    <x v="1"/>
    <x v="0"/>
    <n v="8.1021087680355153E-2"/>
    <n v="0"/>
    <n v="7.2142064372918979E-3"/>
    <n v="0"/>
    <n v="0"/>
    <n v="1.6648168701442841E-3"/>
    <n v="0"/>
    <n v="0.15871254162042175"/>
    <n v="0.74972253052164262"/>
    <n v="1.6648168701442841E-3"/>
  </r>
  <r>
    <x v="0"/>
    <n v="2000"/>
    <n v="6810"/>
    <s v="3,4,5,6"/>
    <n v="0.11468428781204111"/>
    <n v="8.81057268722467E-4"/>
    <n v="7.7826725403817914E-3"/>
    <n v="1.4684287812041115E-3"/>
    <n v="3.9647577092511016E-3"/>
    <n v="3.5242290748898676E-3"/>
    <n v="2.7900146842878121E-3"/>
    <n v="0"/>
    <n v="0"/>
    <n v="0"/>
    <n v="0"/>
    <n v="5.8737151248164463E-4"/>
    <n v="8.81057268722467E-4"/>
    <n v="1.762114537444934E-3"/>
    <n v="1.3215859030837004E-3"/>
    <n v="5.8737151248164463E-4"/>
    <n v="0"/>
    <n v="0"/>
    <n v="0"/>
    <n v="2.3641703377386195E-2"/>
    <n v="0.30234948604992656"/>
    <n v="0"/>
    <n v="0.53377386196769461"/>
    <x v="1"/>
    <x v="0"/>
    <x v="0"/>
    <x v="0"/>
    <x v="0"/>
    <x v="1"/>
    <x v="0"/>
    <n v="0.12334801762114536"/>
    <n v="5.4331864904552133E-3"/>
    <n v="6.3142437591776797E-3"/>
    <n v="0"/>
    <n v="5.8737151248164463E-4"/>
    <n v="4.5521292217327461E-3"/>
    <n v="0"/>
    <n v="0.32599118942731276"/>
    <n v="0.53377386196769461"/>
    <n v="0"/>
  </r>
  <r>
    <x v="0"/>
    <n v="2001"/>
    <n v="35531"/>
    <s v="3,4,5,6"/>
    <n v="1.5169851678815682E-2"/>
    <n v="5.6288874503954291E-5"/>
    <n v="6.4732205679547434E-4"/>
    <n v="8.4433311755931445E-4"/>
    <n v="6.4732205679547434E-4"/>
    <n v="4.3342433368044808E-3"/>
    <n v="5.0659987053558865E-4"/>
    <n v="0"/>
    <n v="0"/>
    <n v="0"/>
    <n v="0"/>
    <n v="0"/>
    <n v="1.4916551743547888E-3"/>
    <n v="1.4072218625988574E-4"/>
    <n v="1.6323773606146746E-3"/>
    <n v="1.9701106076384003E-4"/>
    <n v="0"/>
    <n v="1.5760884861107203E-3"/>
    <n v="0"/>
    <n v="3.7347668233373675E-2"/>
    <n v="0.25800005628887451"/>
    <n v="3.6587768427570291E-4"/>
    <n v="0.6770425825335622"/>
    <x v="1"/>
    <x v="0"/>
    <x v="0"/>
    <x v="0"/>
    <x v="0"/>
    <x v="1"/>
    <x v="0"/>
    <n v="1.5873462610115109E-2"/>
    <n v="1.4916551743547888E-3"/>
    <n v="4.8408432073400696E-3"/>
    <n v="0"/>
    <n v="0"/>
    <n v="3.4617657819931893E-3"/>
    <n v="1.5760884861107203E-3"/>
    <n v="0.29534772452224817"/>
    <n v="0.6770425825335622"/>
    <n v="3.6587768427570291E-4"/>
  </r>
  <r>
    <x v="0"/>
    <n v="2002"/>
    <n v="20239"/>
    <s v="3,4,5,6"/>
    <n v="2.0504965660358712E-2"/>
    <n v="8.8937200454567908E-4"/>
    <n v="8.8937200454567908E-4"/>
    <n v="9.5854538267700976E-3"/>
    <n v="4.9409555808093287E-4"/>
    <n v="5.682098917930728E-3"/>
    <n v="4.9409555808093287E-4"/>
    <n v="0"/>
    <n v="0"/>
    <n v="0"/>
    <n v="0"/>
    <n v="0"/>
    <n v="7.1149760363654327E-3"/>
    <n v="2.3222491229803843E-3"/>
    <n v="1.5811057858589851E-3"/>
    <n v="0"/>
    <n v="0"/>
    <n v="0"/>
    <n v="0"/>
    <n v="0.15391076634221057"/>
    <n v="0.225109936261673"/>
    <n v="3.4586689065665299E-4"/>
    <n v="0.57107564602994221"/>
    <x v="1"/>
    <x v="0"/>
    <x v="0"/>
    <x v="0"/>
    <x v="0"/>
    <x v="1"/>
    <x v="0"/>
    <n v="2.2283709669450071E-2"/>
    <n v="1.007954938485103E-2"/>
    <n v="6.1761944760116609E-3"/>
    <n v="0"/>
    <n v="0"/>
    <n v="1.1018330945204801E-2"/>
    <n v="0"/>
    <n v="0.37902070260388354"/>
    <n v="0.57107564602994221"/>
    <n v="3.4586689065665299E-4"/>
  </r>
  <r>
    <x v="0"/>
    <n v="2003"/>
    <n v="7244"/>
    <s v="3,4,5,6"/>
    <n v="5.2319160684704581E-2"/>
    <n v="0"/>
    <n v="6.9022639425731641E-4"/>
    <n v="4.003313086692435E-3"/>
    <n v="8.2827167310877965E-4"/>
    <n v="2.1949199337382659E-2"/>
    <n v="1.5184980673660961E-3"/>
    <n v="0"/>
    <n v="0"/>
    <n v="0"/>
    <n v="0"/>
    <n v="6.9022639425731641E-4"/>
    <n v="1.3804527885146328E-3"/>
    <n v="4.1413583655438983E-4"/>
    <n v="1.5184980673660961E-3"/>
    <n v="5.5218111540585317E-4"/>
    <n v="0"/>
    <n v="4.1413583655438983E-4"/>
    <n v="0"/>
    <n v="1.435670900055218E-2"/>
    <n v="0.20430701270016566"/>
    <n v="5.5218111540585317E-4"/>
    <n v="0.69450579790171174"/>
    <x v="1"/>
    <x v="0"/>
    <x v="0"/>
    <x v="0"/>
    <x v="0"/>
    <x v="1"/>
    <x v="0"/>
    <n v="5.3009387078961898E-2"/>
    <n v="4.8315847598012149E-3"/>
    <n v="2.3467697404748755E-2"/>
    <n v="0"/>
    <n v="6.9022639425731641E-4"/>
    <n v="3.8652678078409716E-3"/>
    <n v="4.1413583655438983E-4"/>
    <n v="0.21866372170071785"/>
    <n v="0.69450579790171174"/>
    <n v="5.5218111540585317E-4"/>
  </r>
  <r>
    <x v="0"/>
    <n v="2004"/>
    <n v="7328"/>
    <s v="3,4,5,6"/>
    <n v="3.4934497816593885E-2"/>
    <n v="3.5480349344978166E-3"/>
    <n v="9.5524017467248903E-4"/>
    <n v="6.6866812227074236E-3"/>
    <n v="0"/>
    <n v="5.4175764192139729E-2"/>
    <n v="0"/>
    <n v="0"/>
    <n v="0"/>
    <n v="0"/>
    <n v="0"/>
    <n v="0"/>
    <n v="7.5054585152838429E-3"/>
    <n v="0"/>
    <n v="8.8700873362445413E-3"/>
    <n v="0"/>
    <n v="0"/>
    <n v="0"/>
    <n v="0"/>
    <n v="6.0998908296943231E-2"/>
    <n v="0.24495087336244542"/>
    <n v="0"/>
    <n v="0.57737445414847166"/>
    <x v="1"/>
    <x v="0"/>
    <x v="0"/>
    <x v="0"/>
    <x v="0"/>
    <x v="1"/>
    <x v="0"/>
    <n v="3.943777292576419E-2"/>
    <n v="6.6866812227074236E-3"/>
    <n v="5.4175764192139729E-2"/>
    <n v="0"/>
    <n v="0"/>
    <n v="1.6375545851528384E-2"/>
    <n v="0"/>
    <n v="0.30594978165938863"/>
    <n v="0.57737445414847166"/>
    <n v="0"/>
  </r>
  <r>
    <x v="0"/>
    <n v="2005"/>
    <n v="3222"/>
    <s v="3,4,5,6"/>
    <n v="2.7622594661700806E-2"/>
    <n v="0"/>
    <n v="9.3109869646182495E-4"/>
    <n v="2.4829298572315332E-3"/>
    <n v="2.4829298572315332E-3"/>
    <n v="5.493482309124767E-2"/>
    <n v="0"/>
    <n v="0"/>
    <n v="0"/>
    <n v="0"/>
    <n v="0"/>
    <n v="0"/>
    <n v="5.5865921787709499E-3"/>
    <n v="6.207324643078833E-4"/>
    <n v="3.1036623215394167E-3"/>
    <n v="0"/>
    <n v="0"/>
    <n v="9.3109869646182495E-4"/>
    <n v="0"/>
    <n v="4.9348230912476726E-2"/>
    <n v="0.21198013656114215"/>
    <n v="0"/>
    <n v="0.63997517070142773"/>
    <x v="1"/>
    <x v="0"/>
    <x v="0"/>
    <x v="0"/>
    <x v="0"/>
    <x v="1"/>
    <x v="0"/>
    <n v="2.855369335816263E-2"/>
    <n v="4.9658597144630664E-3"/>
    <n v="5.493482309124767E-2"/>
    <n v="0"/>
    <n v="0"/>
    <n v="9.3109869646182501E-3"/>
    <n v="9.3109869646182495E-4"/>
    <n v="0.26132836747361887"/>
    <n v="0.63997517070142773"/>
    <n v="0"/>
  </r>
  <r>
    <x v="0"/>
    <n v="2006"/>
    <n v="2027"/>
    <s v="3,4,5,6"/>
    <n v="3.7000493339911199E-2"/>
    <n v="0"/>
    <n v="0"/>
    <n v="3.9467192895905282E-3"/>
    <n v="6.4134188455846081E-3"/>
    <n v="4.1933892451899359E-2"/>
    <n v="0"/>
    <n v="0"/>
    <n v="0"/>
    <n v="0"/>
    <n v="0"/>
    <n v="0"/>
    <n v="1.2826837691169216E-2"/>
    <n v="0"/>
    <n v="0"/>
    <n v="0"/>
    <n v="0"/>
    <n v="3.453379378391712E-3"/>
    <n v="0"/>
    <n v="7.8441045880611737E-2"/>
    <n v="0.2713369511593488"/>
    <n v="0"/>
    <n v="0.54464726196349289"/>
    <x v="1"/>
    <x v="0"/>
    <x v="0"/>
    <x v="0"/>
    <x v="0"/>
    <x v="1"/>
    <x v="0"/>
    <n v="3.7000493339911199E-2"/>
    <n v="1.0360138135175136E-2"/>
    <n v="4.1933892451899359E-2"/>
    <n v="0"/>
    <n v="0"/>
    <n v="1.2826837691169216E-2"/>
    <n v="3.453379378391712E-3"/>
    <n v="0.34977799703996054"/>
    <n v="0.54464726196349289"/>
    <n v="0"/>
  </r>
  <r>
    <x v="0"/>
    <n v="2007"/>
    <n v="1596"/>
    <s v="3,4,5,6"/>
    <n v="4.7619047619047616E-2"/>
    <n v="1.2531328320802004E-3"/>
    <n v="0"/>
    <n v="0"/>
    <n v="0"/>
    <n v="1.3157894736842105E-2"/>
    <n v="0"/>
    <n v="0"/>
    <n v="0"/>
    <n v="0"/>
    <n v="0"/>
    <n v="0"/>
    <n v="6.8922305764411024E-3"/>
    <n v="0"/>
    <n v="0"/>
    <n v="0"/>
    <n v="0"/>
    <n v="0"/>
    <n v="0"/>
    <n v="5.0125313283208017E-2"/>
    <n v="0.19172932330827067"/>
    <n v="2.5062656641604009E-3"/>
    <n v="0.68671679197994984"/>
    <x v="1"/>
    <x v="0"/>
    <x v="0"/>
    <x v="0"/>
    <x v="0"/>
    <x v="1"/>
    <x v="0"/>
    <n v="4.8872180451127817E-2"/>
    <n v="0"/>
    <n v="1.3157894736842105E-2"/>
    <n v="0"/>
    <n v="0"/>
    <n v="6.8922305764411024E-3"/>
    <n v="0"/>
    <n v="0.24185463659147868"/>
    <n v="0.68671679197994984"/>
    <n v="2.5062656641604009E-3"/>
  </r>
  <r>
    <x v="0"/>
    <n v="2008"/>
    <n v="2246"/>
    <s v="3,4,5,6"/>
    <n v="1.7809439002671415E-2"/>
    <n v="8.9047195013357077E-4"/>
    <n v="4.4523597506678539E-4"/>
    <n v="4.8975957257346393E-3"/>
    <n v="0"/>
    <n v="8.9047195013357075E-3"/>
    <n v="0"/>
    <n v="0"/>
    <n v="3.5618878005342831E-3"/>
    <n v="0"/>
    <n v="0"/>
    <n v="0"/>
    <n v="1.3357079252003562E-3"/>
    <n v="0"/>
    <n v="0"/>
    <n v="0"/>
    <n v="4.4523597506678539E-4"/>
    <n v="0"/>
    <n v="0"/>
    <n v="0.20480854853072128"/>
    <n v="0.13000890471950133"/>
    <n v="3.116651825467498E-3"/>
    <n v="0.62377560106856633"/>
    <x v="1"/>
    <x v="0"/>
    <x v="0"/>
    <x v="0"/>
    <x v="0"/>
    <x v="1"/>
    <x v="0"/>
    <n v="1.9145146927871771E-2"/>
    <n v="4.8975957257346393E-3"/>
    <n v="8.9047195013357075E-3"/>
    <n v="3.5618878005342831E-3"/>
    <n v="0"/>
    <n v="1.3357079252003562E-3"/>
    <n v="4.4523597506678539E-4"/>
    <n v="0.33481745325022261"/>
    <n v="0.62377560106856633"/>
    <n v="3.116651825467498E-3"/>
  </r>
  <r>
    <x v="0"/>
    <n v="2009"/>
    <n v="4111"/>
    <s v="3,4,5,6"/>
    <n v="3.3325225006081247E-2"/>
    <n v="4.8649963512527365E-4"/>
    <n v="0"/>
    <n v="2.1892483580637314E-3"/>
    <n v="7.2974945268791051E-4"/>
    <n v="7.0542447093164687E-3"/>
    <n v="2.0919484310386767E-2"/>
    <n v="0"/>
    <n v="8.2704937971296525E-3"/>
    <n v="0"/>
    <n v="0"/>
    <n v="1.459498905375821E-3"/>
    <n v="2.918997810751642E-3"/>
    <n v="1.459498905375821E-3"/>
    <n v="0"/>
    <n v="0"/>
    <n v="0"/>
    <n v="2.918997810751642E-3"/>
    <n v="0"/>
    <n v="9.1461931403551452E-2"/>
    <n v="0.22962782777912916"/>
    <n v="4.8649963512527365E-4"/>
    <n v="0.59669180248114817"/>
    <x v="2"/>
    <x v="0"/>
    <x v="0"/>
    <x v="0"/>
    <x v="0"/>
    <x v="1"/>
    <x v="0"/>
    <n v="3.381172464120652E-2"/>
    <n v="2.918997810751642E-3"/>
    <n v="2.7973729019703235E-2"/>
    <n v="8.2704937971296525E-3"/>
    <n v="1.459498905375821E-3"/>
    <n v="4.3784967161274628E-3"/>
    <n v="2.918997810751642E-3"/>
    <n v="0.32108975918268062"/>
    <n v="0.59669180248114817"/>
    <n v="4.8649963512527365E-4"/>
  </r>
  <r>
    <x v="0"/>
    <n v="2010"/>
    <n v="11845"/>
    <s v="3,4,5,6"/>
    <n v="2.853524693963698E-2"/>
    <n v="2.5327142254115659E-4"/>
    <n v="1.1819333051920641E-3"/>
    <n v="4.6433094132545382E-3"/>
    <n v="1.6884761502743773E-3"/>
    <n v="5.0654284508231326E-3"/>
    <n v="5.0654284508231317E-4"/>
    <n v="0"/>
    <n v="1.6884761502743774E-4"/>
    <n v="0"/>
    <n v="0"/>
    <n v="5.0654284508231317E-4"/>
    <n v="1.8488813845504434E-2"/>
    <n v="1.8573237653018151E-3"/>
    <n v="8.4423807513718866E-4"/>
    <n v="0"/>
    <n v="0"/>
    <n v="1.2663571127057829E-3"/>
    <n v="0"/>
    <n v="3.9257070493879276E-2"/>
    <n v="0.3463908822287885"/>
    <n v="5.0654284508231317E-4"/>
    <n v="0.54883917264668636"/>
    <x v="2"/>
    <x v="0"/>
    <x v="0"/>
    <x v="0"/>
    <x v="0"/>
    <x v="1"/>
    <x v="0"/>
    <n v="2.9970451667370203E-2"/>
    <n v="6.3317855635289157E-3"/>
    <n v="5.5719712959054462E-3"/>
    <n v="1.6884761502743774E-4"/>
    <n v="5.0654284508231317E-4"/>
    <n v="2.1190375685943438E-2"/>
    <n v="1.2663571127057829E-3"/>
    <n v="0.38564795272266778"/>
    <n v="0.54883917264668636"/>
    <n v="5.0654284508231317E-4"/>
  </r>
  <r>
    <x v="0"/>
    <n v="2011"/>
    <n v="7992"/>
    <s v="3,4,5,6"/>
    <n v="4.0040040040040047E-2"/>
    <n v="0"/>
    <n v="2.002002002002002E-3"/>
    <n v="7.3823823823823825E-3"/>
    <n v="1.7517517517517517E-3"/>
    <n v="1.0635635635635635E-2"/>
    <n v="8.7587587587587587E-4"/>
    <n v="0"/>
    <n v="7.5075075075075074E-4"/>
    <n v="0"/>
    <n v="0"/>
    <n v="5.005005005005005E-4"/>
    <n v="8.6336336336336333E-3"/>
    <n v="2.2522522522522522E-3"/>
    <n v="1.8768768768768769E-3"/>
    <n v="3.7537537537537537E-4"/>
    <n v="0"/>
    <n v="1.5015015015015015E-3"/>
    <n v="0"/>
    <n v="5.3428428428428432E-2"/>
    <n v="0.42655155155155156"/>
    <n v="2.2522522522522522E-3"/>
    <n v="0.4391891891891892"/>
    <x v="2"/>
    <x v="0"/>
    <x v="0"/>
    <x v="0"/>
    <x v="0"/>
    <x v="1"/>
    <x v="0"/>
    <n v="4.2042042042042052E-2"/>
    <n v="9.1341341341341347E-3"/>
    <n v="1.1511511511511511E-2"/>
    <n v="7.5075075075075074E-4"/>
    <n v="5.005005005005005E-4"/>
    <n v="1.3138138138138137E-2"/>
    <n v="1.5015015015015015E-3"/>
    <n v="0.47997997997997999"/>
    <n v="0.4391891891891892"/>
    <n v="2.2522522522522522E-3"/>
  </r>
  <r>
    <x v="0"/>
    <n v="2012"/>
    <n v="6007"/>
    <s v="3,4,5,6"/>
    <n v="6.3758947894123522E-2"/>
    <n v="1.66472448809722E-4"/>
    <n v="2.49708673214583E-3"/>
    <n v="3.162976527384718E-3"/>
    <n v="1.331779590477776E-3"/>
    <n v="3.1130347927418013E-2"/>
    <n v="9.98834692858332E-4"/>
    <n v="0"/>
    <n v="0"/>
    <n v="0"/>
    <n v="0"/>
    <n v="0"/>
    <n v="1.3983685700016648E-2"/>
    <n v="7.49126019643749E-3"/>
    <n v="3.828866322623606E-3"/>
    <n v="0"/>
    <n v="0"/>
    <n v="3.662393873813884E-3"/>
    <n v="0"/>
    <n v="5.1772931579823538E-2"/>
    <n v="0.37706009655402029"/>
    <n v="6.159480605959714E-3"/>
    <n v="0.43299483935408689"/>
    <x v="2"/>
    <x v="0"/>
    <x v="0"/>
    <x v="0"/>
    <x v="0"/>
    <x v="1"/>
    <x v="0"/>
    <n v="6.6422507075079074E-2"/>
    <n v="4.494756117862494E-3"/>
    <n v="3.2129182620276343E-2"/>
    <n v="0"/>
    <n v="0"/>
    <n v="2.5303812219077744E-2"/>
    <n v="3.662393873813884E-3"/>
    <n v="0.42883302813384383"/>
    <n v="0.43299483935408689"/>
    <n v="6.159480605959714E-3"/>
  </r>
  <r>
    <x v="0"/>
    <n v="2013"/>
    <s v="No Data"/>
    <m/>
    <s v="-"/>
    <s v="-"/>
    <s v="-"/>
    <s v="-"/>
    <s v="-"/>
    <s v="-"/>
    <s v="-"/>
    <s v="-"/>
    <s v="-"/>
    <s v="-"/>
    <s v="-"/>
    <s v="-"/>
    <s v="-"/>
    <s v="-"/>
    <s v="-"/>
    <s v="-"/>
    <s v="-"/>
    <s v="-"/>
    <s v="-"/>
    <s v="-"/>
    <s v="-"/>
    <s v="-"/>
    <s v="-"/>
    <x v="2"/>
    <x v="0"/>
    <x v="0"/>
    <x v="0"/>
    <x v="0"/>
    <x v="0"/>
    <x v="0"/>
    <n v="0"/>
    <n v="0"/>
    <n v="0"/>
    <n v="0"/>
    <n v="0"/>
    <n v="0"/>
    <n v="0"/>
    <n v="0"/>
    <n v="0"/>
    <n v="0"/>
  </r>
  <r>
    <x v="1"/>
    <n v="1979"/>
    <s v="No Data"/>
    <m/>
    <s v="-"/>
    <s v="-"/>
    <s v="-"/>
    <s v="-"/>
    <s v="-"/>
    <s v="-"/>
    <s v="-"/>
    <s v="-"/>
    <s v="-"/>
    <s v="-"/>
    <s v="-"/>
    <s v="-"/>
    <s v="-"/>
    <s v="-"/>
    <s v="-"/>
    <s v="-"/>
    <s v="-"/>
    <s v="-"/>
    <s v="-"/>
    <s v="-"/>
    <s v="-"/>
    <s v="-"/>
    <s v="-"/>
    <x v="0"/>
    <x v="1"/>
    <x v="1"/>
    <x v="1"/>
    <x v="1"/>
    <x v="0"/>
    <x v="1"/>
    <n v="0"/>
    <n v="0"/>
    <n v="0"/>
    <n v="0"/>
    <n v="0"/>
    <n v="0"/>
    <n v="0"/>
    <n v="0"/>
    <n v="0"/>
    <n v="0"/>
  </r>
  <r>
    <x v="1"/>
    <n v="1980"/>
    <s v="No Data"/>
    <m/>
    <s v="-"/>
    <s v="-"/>
    <s v="-"/>
    <s v="-"/>
    <s v="-"/>
    <s v="-"/>
    <s v="-"/>
    <s v="-"/>
    <s v="-"/>
    <s v="-"/>
    <s v="-"/>
    <s v="-"/>
    <s v="-"/>
    <s v="-"/>
    <s v="-"/>
    <s v="-"/>
    <s v="-"/>
    <s v="-"/>
    <s v="-"/>
    <s v="-"/>
    <s v="-"/>
    <s v="-"/>
    <s v="-"/>
    <x v="0"/>
    <x v="1"/>
    <x v="1"/>
    <x v="1"/>
    <x v="1"/>
    <x v="0"/>
    <x v="1"/>
    <n v="0"/>
    <n v="0"/>
    <n v="0"/>
    <n v="0"/>
    <n v="0"/>
    <n v="0"/>
    <n v="0"/>
    <n v="0"/>
    <n v="0"/>
    <n v="0"/>
  </r>
  <r>
    <x v="1"/>
    <n v="1981"/>
    <s v="No Data"/>
    <m/>
    <s v="-"/>
    <s v="-"/>
    <s v="-"/>
    <s v="-"/>
    <s v="-"/>
    <s v="-"/>
    <s v="-"/>
    <s v="-"/>
    <s v="-"/>
    <s v="-"/>
    <s v="-"/>
    <s v="-"/>
    <s v="-"/>
    <s v="-"/>
    <s v="-"/>
    <s v="-"/>
    <s v="-"/>
    <s v="-"/>
    <s v="-"/>
    <s v="-"/>
    <s v="-"/>
    <s v="-"/>
    <s v="-"/>
    <x v="0"/>
    <x v="1"/>
    <x v="1"/>
    <x v="1"/>
    <x v="1"/>
    <x v="0"/>
    <x v="1"/>
    <n v="0"/>
    <n v="0"/>
    <n v="0"/>
    <n v="0"/>
    <n v="0"/>
    <n v="0"/>
    <n v="0"/>
    <n v="0"/>
    <n v="0"/>
    <n v="0"/>
  </r>
  <r>
    <x v="1"/>
    <n v="1982"/>
    <s v="No Data"/>
    <m/>
    <s v="-"/>
    <s v="-"/>
    <s v="-"/>
    <s v="-"/>
    <s v="-"/>
    <s v="-"/>
    <s v="-"/>
    <s v="-"/>
    <s v="-"/>
    <s v="-"/>
    <s v="-"/>
    <s v="-"/>
    <s v="-"/>
    <s v="-"/>
    <s v="-"/>
    <s v="-"/>
    <s v="-"/>
    <s v="-"/>
    <s v="-"/>
    <s v="-"/>
    <s v="-"/>
    <s v="-"/>
    <s v="-"/>
    <x v="0"/>
    <x v="1"/>
    <x v="1"/>
    <x v="1"/>
    <x v="1"/>
    <x v="0"/>
    <x v="1"/>
    <n v="0"/>
    <n v="0"/>
    <n v="0"/>
    <n v="0"/>
    <n v="0"/>
    <n v="0"/>
    <n v="0"/>
    <n v="0"/>
    <n v="0"/>
    <n v="0"/>
  </r>
  <r>
    <x v="1"/>
    <n v="1983"/>
    <s v="No Data"/>
    <m/>
    <s v="-"/>
    <s v="-"/>
    <s v="-"/>
    <s v="-"/>
    <s v="-"/>
    <s v="-"/>
    <s v="-"/>
    <s v="-"/>
    <s v="-"/>
    <s v="-"/>
    <s v="-"/>
    <s v="-"/>
    <s v="-"/>
    <s v="-"/>
    <s v="-"/>
    <s v="-"/>
    <s v="-"/>
    <s v="-"/>
    <s v="-"/>
    <s v="-"/>
    <s v="-"/>
    <s v="-"/>
    <s v="-"/>
    <x v="0"/>
    <x v="1"/>
    <x v="1"/>
    <x v="1"/>
    <x v="1"/>
    <x v="0"/>
    <x v="1"/>
    <n v="0"/>
    <n v="0"/>
    <n v="0"/>
    <n v="0"/>
    <n v="0"/>
    <n v="0"/>
    <n v="0"/>
    <n v="0"/>
    <n v="0"/>
    <n v="0"/>
  </r>
  <r>
    <x v="1"/>
    <n v="1984"/>
    <s v="No Data"/>
    <m/>
    <s v="-"/>
    <s v="-"/>
    <s v="-"/>
    <s v="-"/>
    <s v="-"/>
    <s v="-"/>
    <s v="-"/>
    <s v="-"/>
    <s v="-"/>
    <s v="-"/>
    <s v="-"/>
    <s v="-"/>
    <s v="-"/>
    <s v="-"/>
    <s v="-"/>
    <s v="-"/>
    <s v="-"/>
    <s v="-"/>
    <s v="-"/>
    <s v="-"/>
    <s v="-"/>
    <s v="-"/>
    <s v="-"/>
    <x v="0"/>
    <x v="1"/>
    <x v="1"/>
    <x v="1"/>
    <x v="1"/>
    <x v="0"/>
    <x v="1"/>
    <n v="0"/>
    <n v="0"/>
    <n v="0"/>
    <n v="0"/>
    <n v="0"/>
    <n v="0"/>
    <n v="0"/>
    <n v="0"/>
    <n v="0"/>
    <n v="0"/>
  </r>
  <r>
    <x v="1"/>
    <n v="1985"/>
    <s v="No Data"/>
    <m/>
    <s v="-"/>
    <s v="-"/>
    <s v="-"/>
    <s v="-"/>
    <s v="-"/>
    <s v="-"/>
    <s v="-"/>
    <s v="-"/>
    <s v="-"/>
    <s v="-"/>
    <s v="-"/>
    <s v="-"/>
    <s v="-"/>
    <s v="-"/>
    <s v="-"/>
    <s v="-"/>
    <s v="-"/>
    <s v="-"/>
    <s v="-"/>
    <s v="-"/>
    <s v="-"/>
    <s v="-"/>
    <s v="-"/>
    <x v="0"/>
    <x v="1"/>
    <x v="1"/>
    <x v="1"/>
    <x v="1"/>
    <x v="0"/>
    <x v="1"/>
    <n v="0"/>
    <n v="0"/>
    <n v="0"/>
    <n v="0"/>
    <n v="0"/>
    <n v="0"/>
    <n v="0"/>
    <n v="0"/>
    <n v="0"/>
    <n v="0"/>
  </r>
  <r>
    <x v="1"/>
    <n v="1986"/>
    <s v="No Data"/>
    <m/>
    <s v="-"/>
    <s v="-"/>
    <s v="-"/>
    <s v="-"/>
    <s v="-"/>
    <s v="-"/>
    <s v="-"/>
    <s v="-"/>
    <s v="-"/>
    <s v="-"/>
    <s v="-"/>
    <s v="-"/>
    <s v="-"/>
    <s v="-"/>
    <s v="-"/>
    <s v="-"/>
    <s v="-"/>
    <s v="-"/>
    <s v="-"/>
    <s v="-"/>
    <s v="-"/>
    <s v="-"/>
    <s v="-"/>
    <x v="0"/>
    <x v="1"/>
    <x v="1"/>
    <x v="1"/>
    <x v="1"/>
    <x v="0"/>
    <x v="1"/>
    <n v="0"/>
    <n v="0"/>
    <n v="0"/>
    <n v="0"/>
    <n v="0"/>
    <n v="0"/>
    <n v="0"/>
    <n v="0"/>
    <n v="0"/>
    <n v="0"/>
  </r>
  <r>
    <x v="1"/>
    <n v="1987"/>
    <s v="No Data"/>
    <m/>
    <s v="-"/>
    <s v="-"/>
    <s v="-"/>
    <s v="-"/>
    <s v="-"/>
    <s v="-"/>
    <s v="-"/>
    <s v="-"/>
    <s v="-"/>
    <s v="-"/>
    <s v="-"/>
    <s v="-"/>
    <s v="-"/>
    <s v="-"/>
    <s v="-"/>
    <s v="-"/>
    <s v="-"/>
    <s v="-"/>
    <s v="-"/>
    <s v="-"/>
    <s v="-"/>
    <s v="-"/>
    <s v="-"/>
    <x v="0"/>
    <x v="1"/>
    <x v="1"/>
    <x v="1"/>
    <x v="1"/>
    <x v="0"/>
    <x v="1"/>
    <n v="0"/>
    <n v="0"/>
    <n v="0"/>
    <n v="0"/>
    <n v="0"/>
    <n v="0"/>
    <n v="0"/>
    <n v="0"/>
    <n v="0"/>
    <n v="0"/>
  </r>
  <r>
    <x v="1"/>
    <n v="1988"/>
    <s v="No Data"/>
    <m/>
    <s v="-"/>
    <s v="-"/>
    <s v="-"/>
    <s v="-"/>
    <s v="-"/>
    <s v="-"/>
    <s v="-"/>
    <s v="-"/>
    <s v="-"/>
    <s v="-"/>
    <s v="-"/>
    <s v="-"/>
    <s v="-"/>
    <s v="-"/>
    <s v="-"/>
    <s v="-"/>
    <s v="-"/>
    <s v="-"/>
    <s v="-"/>
    <s v="-"/>
    <s v="-"/>
    <s v="-"/>
    <s v="-"/>
    <x v="0"/>
    <x v="1"/>
    <x v="1"/>
    <x v="1"/>
    <x v="1"/>
    <x v="0"/>
    <x v="1"/>
    <n v="0"/>
    <n v="0"/>
    <n v="0"/>
    <n v="0"/>
    <n v="0"/>
    <n v="0"/>
    <n v="0"/>
    <n v="0"/>
    <n v="0"/>
    <n v="0"/>
  </r>
  <r>
    <x v="1"/>
    <n v="1989"/>
    <s v="No Data"/>
    <m/>
    <s v="-"/>
    <s v="-"/>
    <s v="-"/>
    <s v="-"/>
    <s v="-"/>
    <s v="-"/>
    <s v="-"/>
    <s v="-"/>
    <s v="-"/>
    <s v="-"/>
    <s v="-"/>
    <s v="-"/>
    <s v="-"/>
    <s v="-"/>
    <s v="-"/>
    <s v="-"/>
    <s v="-"/>
    <s v="-"/>
    <s v="-"/>
    <s v="-"/>
    <s v="-"/>
    <s v="-"/>
    <s v="-"/>
    <x v="0"/>
    <x v="1"/>
    <x v="1"/>
    <x v="1"/>
    <x v="1"/>
    <x v="0"/>
    <x v="1"/>
    <n v="0"/>
    <n v="0"/>
    <n v="0"/>
    <n v="0"/>
    <n v="0"/>
    <n v="0"/>
    <n v="0"/>
    <n v="0"/>
    <n v="0"/>
    <n v="0"/>
  </r>
  <r>
    <x v="1"/>
    <n v="1990"/>
    <s v="No Data"/>
    <m/>
    <s v="-"/>
    <s v="-"/>
    <s v="-"/>
    <s v="-"/>
    <s v="-"/>
    <s v="-"/>
    <s v="-"/>
    <s v="-"/>
    <s v="-"/>
    <s v="-"/>
    <s v="-"/>
    <s v="-"/>
    <s v="-"/>
    <s v="-"/>
    <s v="-"/>
    <s v="-"/>
    <s v="-"/>
    <s v="-"/>
    <s v="-"/>
    <s v="-"/>
    <s v="-"/>
    <s v="-"/>
    <s v="-"/>
    <x v="0"/>
    <x v="1"/>
    <x v="1"/>
    <x v="1"/>
    <x v="1"/>
    <x v="0"/>
    <x v="1"/>
    <n v="0"/>
    <n v="0"/>
    <n v="0"/>
    <n v="0"/>
    <n v="0"/>
    <n v="0"/>
    <n v="0"/>
    <n v="0"/>
    <n v="0"/>
    <n v="0"/>
  </r>
  <r>
    <x v="1"/>
    <n v="1991"/>
    <s v="No Data"/>
    <m/>
    <s v="-"/>
    <s v="-"/>
    <s v="-"/>
    <s v="-"/>
    <s v="-"/>
    <s v="-"/>
    <s v="-"/>
    <s v="-"/>
    <s v="-"/>
    <s v="-"/>
    <s v="-"/>
    <s v="-"/>
    <s v="-"/>
    <s v="-"/>
    <s v="-"/>
    <s v="-"/>
    <s v="-"/>
    <s v="-"/>
    <s v="-"/>
    <s v="-"/>
    <s v="-"/>
    <s v="-"/>
    <s v="-"/>
    <x v="0"/>
    <x v="1"/>
    <x v="1"/>
    <x v="1"/>
    <x v="1"/>
    <x v="0"/>
    <x v="1"/>
    <n v="0"/>
    <n v="0"/>
    <n v="0"/>
    <n v="0"/>
    <n v="0"/>
    <n v="0"/>
    <n v="0"/>
    <n v="0"/>
    <n v="0"/>
    <n v="0"/>
  </r>
  <r>
    <x v="1"/>
    <n v="1992"/>
    <s v="No Data"/>
    <m/>
    <s v="-"/>
    <s v="-"/>
    <s v="-"/>
    <s v="-"/>
    <s v="-"/>
    <s v="-"/>
    <s v="-"/>
    <s v="-"/>
    <s v="-"/>
    <s v="-"/>
    <s v="-"/>
    <s v="-"/>
    <s v="-"/>
    <s v="-"/>
    <s v="-"/>
    <s v="-"/>
    <s v="-"/>
    <s v="-"/>
    <s v="-"/>
    <s v="-"/>
    <s v="-"/>
    <s v="-"/>
    <s v="-"/>
    <x v="0"/>
    <x v="1"/>
    <x v="1"/>
    <x v="1"/>
    <x v="1"/>
    <x v="0"/>
    <x v="1"/>
    <n v="0"/>
    <n v="0"/>
    <n v="0"/>
    <n v="0"/>
    <n v="0"/>
    <n v="0"/>
    <n v="0"/>
    <n v="0"/>
    <n v="0"/>
    <n v="0"/>
  </r>
  <r>
    <x v="1"/>
    <n v="1993"/>
    <s v="No Data"/>
    <m/>
    <s v="-"/>
    <s v="-"/>
    <s v="-"/>
    <s v="-"/>
    <s v="-"/>
    <s v="-"/>
    <s v="-"/>
    <s v="-"/>
    <s v="-"/>
    <s v="-"/>
    <s v="-"/>
    <s v="-"/>
    <s v="-"/>
    <s v="-"/>
    <s v="-"/>
    <s v="-"/>
    <s v="-"/>
    <s v="-"/>
    <s v="-"/>
    <s v="-"/>
    <s v="-"/>
    <s v="-"/>
    <s v="-"/>
    <x v="0"/>
    <x v="1"/>
    <x v="1"/>
    <x v="1"/>
    <x v="1"/>
    <x v="0"/>
    <x v="1"/>
    <n v="0"/>
    <n v="0"/>
    <n v="0"/>
    <n v="0"/>
    <n v="0"/>
    <n v="0"/>
    <n v="0"/>
    <n v="0"/>
    <n v="0"/>
    <n v="0"/>
  </r>
  <r>
    <x v="1"/>
    <n v="1994"/>
    <s v="No Data"/>
    <m/>
    <s v="-"/>
    <s v="-"/>
    <s v="-"/>
    <s v="-"/>
    <s v="-"/>
    <s v="-"/>
    <s v="-"/>
    <s v="-"/>
    <s v="-"/>
    <s v="-"/>
    <s v="-"/>
    <s v="-"/>
    <s v="-"/>
    <s v="-"/>
    <s v="-"/>
    <s v="-"/>
    <s v="-"/>
    <s v="-"/>
    <s v="-"/>
    <s v="-"/>
    <s v="-"/>
    <s v="-"/>
    <s v="-"/>
    <x v="0"/>
    <x v="1"/>
    <x v="1"/>
    <x v="1"/>
    <x v="1"/>
    <x v="0"/>
    <x v="1"/>
    <n v="0"/>
    <n v="0"/>
    <n v="0"/>
    <n v="0"/>
    <n v="0"/>
    <n v="0"/>
    <n v="0"/>
    <n v="0"/>
    <n v="0"/>
    <n v="0"/>
  </r>
  <r>
    <x v="1"/>
    <n v="1995"/>
    <s v="No Data"/>
    <m/>
    <s v="-"/>
    <s v="-"/>
    <s v="-"/>
    <s v="-"/>
    <s v="-"/>
    <s v="-"/>
    <s v="-"/>
    <s v="-"/>
    <s v="-"/>
    <s v="-"/>
    <s v="-"/>
    <s v="-"/>
    <s v="-"/>
    <s v="-"/>
    <s v="-"/>
    <s v="-"/>
    <s v="-"/>
    <s v="-"/>
    <s v="-"/>
    <s v="-"/>
    <s v="-"/>
    <s v="-"/>
    <s v="-"/>
    <x v="0"/>
    <x v="1"/>
    <x v="1"/>
    <x v="1"/>
    <x v="1"/>
    <x v="0"/>
    <x v="1"/>
    <n v="0"/>
    <n v="0"/>
    <n v="0"/>
    <n v="0"/>
    <n v="0"/>
    <n v="0"/>
    <n v="0"/>
    <n v="0"/>
    <n v="0"/>
    <n v="0"/>
  </r>
  <r>
    <x v="1"/>
    <n v="1996"/>
    <s v="No Data"/>
    <m/>
    <s v="-"/>
    <s v="-"/>
    <s v="-"/>
    <s v="-"/>
    <s v="-"/>
    <s v="-"/>
    <s v="-"/>
    <s v="-"/>
    <s v="-"/>
    <s v="-"/>
    <s v="-"/>
    <s v="-"/>
    <s v="-"/>
    <s v="-"/>
    <s v="-"/>
    <s v="-"/>
    <s v="-"/>
    <s v="-"/>
    <s v="-"/>
    <s v="-"/>
    <s v="-"/>
    <s v="-"/>
    <s v="-"/>
    <x v="0"/>
    <x v="1"/>
    <x v="1"/>
    <x v="1"/>
    <x v="1"/>
    <x v="0"/>
    <x v="1"/>
    <n v="0"/>
    <n v="0"/>
    <n v="0"/>
    <n v="0"/>
    <n v="0"/>
    <n v="0"/>
    <n v="0"/>
    <n v="0"/>
    <n v="0"/>
    <n v="0"/>
  </r>
  <r>
    <x v="1"/>
    <n v="1997"/>
    <s v="No Data"/>
    <m/>
    <s v="-"/>
    <s v="-"/>
    <s v="-"/>
    <s v="-"/>
    <s v="-"/>
    <s v="-"/>
    <s v="-"/>
    <s v="-"/>
    <s v="-"/>
    <s v="-"/>
    <s v="-"/>
    <s v="-"/>
    <s v="-"/>
    <s v="-"/>
    <s v="-"/>
    <s v="-"/>
    <s v="-"/>
    <s v="-"/>
    <s v="-"/>
    <s v="-"/>
    <s v="-"/>
    <s v="-"/>
    <s v="-"/>
    <x v="0"/>
    <x v="1"/>
    <x v="1"/>
    <x v="1"/>
    <x v="1"/>
    <x v="0"/>
    <x v="1"/>
    <n v="0"/>
    <n v="0"/>
    <n v="0"/>
    <n v="0"/>
    <n v="0"/>
    <n v="0"/>
    <n v="0"/>
    <n v="0"/>
    <n v="0"/>
    <n v="0"/>
  </r>
  <r>
    <x v="1"/>
    <n v="1998"/>
    <s v="No Data"/>
    <m/>
    <s v="-"/>
    <s v="-"/>
    <s v="-"/>
    <s v="-"/>
    <s v="-"/>
    <s v="-"/>
    <s v="-"/>
    <s v="-"/>
    <s v="-"/>
    <s v="-"/>
    <s v="-"/>
    <s v="-"/>
    <s v="-"/>
    <s v="-"/>
    <s v="-"/>
    <s v="-"/>
    <s v="-"/>
    <s v="-"/>
    <s v="-"/>
    <s v="-"/>
    <s v="-"/>
    <s v="-"/>
    <s v="-"/>
    <x v="0"/>
    <x v="1"/>
    <x v="1"/>
    <x v="1"/>
    <x v="1"/>
    <x v="0"/>
    <x v="1"/>
    <n v="0"/>
    <n v="0"/>
    <n v="0"/>
    <n v="0"/>
    <n v="0"/>
    <n v="0"/>
    <n v="0"/>
    <n v="0"/>
    <n v="0"/>
    <n v="0"/>
  </r>
  <r>
    <x v="1"/>
    <n v="1999"/>
    <s v="No Data"/>
    <m/>
    <s v="-"/>
    <s v="-"/>
    <s v="-"/>
    <s v="-"/>
    <s v="-"/>
    <s v="-"/>
    <s v="-"/>
    <s v="-"/>
    <s v="-"/>
    <s v="-"/>
    <s v="-"/>
    <s v="-"/>
    <s v="-"/>
    <s v="-"/>
    <s v="-"/>
    <s v="-"/>
    <s v="-"/>
    <s v="-"/>
    <s v="-"/>
    <s v="-"/>
    <s v="-"/>
    <s v="-"/>
    <s v="-"/>
    <x v="1"/>
    <x v="1"/>
    <x v="1"/>
    <x v="1"/>
    <x v="1"/>
    <x v="0"/>
    <x v="1"/>
    <n v="0"/>
    <n v="0"/>
    <n v="0"/>
    <n v="0"/>
    <n v="0"/>
    <n v="0"/>
    <n v="0"/>
    <n v="0"/>
    <n v="0"/>
    <n v="0"/>
  </r>
  <r>
    <x v="1"/>
    <n v="2000"/>
    <s v="No Data"/>
    <m/>
    <s v="-"/>
    <s v="-"/>
    <s v="-"/>
    <s v="-"/>
    <s v="-"/>
    <s v="-"/>
    <s v="-"/>
    <s v="-"/>
    <s v="-"/>
    <s v="-"/>
    <s v="-"/>
    <s v="-"/>
    <s v="-"/>
    <s v="-"/>
    <s v="-"/>
    <s v="-"/>
    <s v="-"/>
    <s v="-"/>
    <s v="-"/>
    <s v="-"/>
    <s v="-"/>
    <s v="-"/>
    <s v="-"/>
    <x v="1"/>
    <x v="1"/>
    <x v="1"/>
    <x v="1"/>
    <x v="1"/>
    <x v="0"/>
    <x v="1"/>
    <n v="0"/>
    <n v="0"/>
    <n v="0"/>
    <n v="0"/>
    <n v="0"/>
    <n v="0"/>
    <n v="0"/>
    <n v="0"/>
    <n v="0"/>
    <n v="0"/>
  </r>
  <r>
    <x v="1"/>
    <n v="2001"/>
    <s v="No Data"/>
    <m/>
    <s v="-"/>
    <s v="-"/>
    <s v="-"/>
    <s v="-"/>
    <s v="-"/>
    <s v="-"/>
    <s v="-"/>
    <s v="-"/>
    <s v="-"/>
    <s v="-"/>
    <s v="-"/>
    <s v="-"/>
    <s v="-"/>
    <s v="-"/>
    <s v="-"/>
    <s v="-"/>
    <s v="-"/>
    <s v="-"/>
    <s v="-"/>
    <s v="-"/>
    <s v="-"/>
    <s v="-"/>
    <s v="-"/>
    <x v="1"/>
    <x v="1"/>
    <x v="1"/>
    <x v="1"/>
    <x v="1"/>
    <x v="0"/>
    <x v="1"/>
    <n v="0"/>
    <n v="0"/>
    <n v="0"/>
    <n v="0"/>
    <n v="0"/>
    <n v="0"/>
    <n v="0"/>
    <n v="0"/>
    <n v="0"/>
    <n v="0"/>
  </r>
  <r>
    <x v="1"/>
    <n v="2002"/>
    <s v="No Data"/>
    <m/>
    <s v="-"/>
    <s v="-"/>
    <s v="-"/>
    <s v="-"/>
    <s v="-"/>
    <s v="-"/>
    <s v="-"/>
    <s v="-"/>
    <s v="-"/>
    <s v="-"/>
    <s v="-"/>
    <s v="-"/>
    <s v="-"/>
    <s v="-"/>
    <s v="-"/>
    <s v="-"/>
    <s v="-"/>
    <s v="-"/>
    <s v="-"/>
    <s v="-"/>
    <s v="-"/>
    <s v="-"/>
    <s v="-"/>
    <x v="1"/>
    <x v="1"/>
    <x v="1"/>
    <x v="1"/>
    <x v="1"/>
    <x v="0"/>
    <x v="1"/>
    <n v="0"/>
    <n v="0"/>
    <n v="0"/>
    <n v="0"/>
    <n v="0"/>
    <n v="0"/>
    <n v="0"/>
    <n v="0"/>
    <n v="0"/>
    <n v="0"/>
  </r>
  <r>
    <x v="1"/>
    <n v="2003"/>
    <s v="No Data"/>
    <m/>
    <s v="-"/>
    <s v="-"/>
    <s v="-"/>
    <s v="-"/>
    <s v="-"/>
    <s v="-"/>
    <s v="-"/>
    <s v="-"/>
    <s v="-"/>
    <s v="-"/>
    <s v="-"/>
    <s v="-"/>
    <s v="-"/>
    <s v="-"/>
    <s v="-"/>
    <s v="-"/>
    <s v="-"/>
    <s v="-"/>
    <s v="-"/>
    <s v="-"/>
    <s v="-"/>
    <s v="-"/>
    <s v="-"/>
    <x v="1"/>
    <x v="1"/>
    <x v="1"/>
    <x v="1"/>
    <x v="1"/>
    <x v="0"/>
    <x v="1"/>
    <n v="0"/>
    <n v="0"/>
    <n v="0"/>
    <n v="0"/>
    <n v="0"/>
    <n v="0"/>
    <n v="0"/>
    <n v="0"/>
    <n v="0"/>
    <n v="0"/>
  </r>
  <r>
    <x v="1"/>
    <n v="2004"/>
    <n v="173"/>
    <n v="2"/>
    <s v="Failed"/>
    <s v="Criteria"/>
    <s v="-"/>
    <s v="-"/>
    <s v="-"/>
    <s v="-"/>
    <s v="-"/>
    <s v="-"/>
    <s v="-"/>
    <s v="-"/>
    <s v="-"/>
    <s v="-"/>
    <s v="-"/>
    <s v="-"/>
    <s v="-"/>
    <s v="-"/>
    <s v="-"/>
    <s v="-"/>
    <s v="-"/>
    <s v="-"/>
    <s v="-"/>
    <s v="-"/>
    <s v="-"/>
    <x v="1"/>
    <x v="1"/>
    <x v="1"/>
    <x v="1"/>
    <x v="1"/>
    <x v="0"/>
    <x v="1"/>
    <n v="0"/>
    <n v="0"/>
    <n v="0"/>
    <n v="0"/>
    <n v="0"/>
    <n v="0"/>
    <n v="0"/>
    <n v="0"/>
    <n v="0"/>
    <n v="0"/>
  </r>
  <r>
    <x v="1"/>
    <n v="2005"/>
    <n v="1039"/>
    <s v="2,3"/>
    <s v="Failed"/>
    <s v="Criteria"/>
    <s v="-"/>
    <s v="-"/>
    <s v="-"/>
    <s v="-"/>
    <s v="-"/>
    <s v="-"/>
    <s v="-"/>
    <s v="-"/>
    <s v="-"/>
    <s v="-"/>
    <s v="-"/>
    <s v="-"/>
    <s v="-"/>
    <s v="-"/>
    <s v="-"/>
    <s v="-"/>
    <s v="-"/>
    <s v="-"/>
    <s v="-"/>
    <s v="-"/>
    <s v="-"/>
    <x v="1"/>
    <x v="1"/>
    <x v="1"/>
    <x v="1"/>
    <x v="1"/>
    <x v="0"/>
    <x v="1"/>
    <n v="0"/>
    <n v="0"/>
    <n v="0"/>
    <n v="0"/>
    <n v="0"/>
    <n v="0"/>
    <n v="0"/>
    <n v="0"/>
    <n v="0"/>
    <n v="0"/>
  </r>
  <r>
    <x v="1"/>
    <n v="2006"/>
    <n v="1043"/>
    <s v="2,3,4"/>
    <n v="0"/>
    <n v="0"/>
    <n v="0"/>
    <n v="0"/>
    <n v="0"/>
    <n v="2.0134228187919462E-2"/>
    <n v="0"/>
    <n v="0"/>
    <n v="0"/>
    <n v="0"/>
    <n v="0"/>
    <n v="0"/>
    <n v="2.6845637583892617E-2"/>
    <n v="9.5877277085330771E-4"/>
    <n v="0"/>
    <n v="0"/>
    <n v="0"/>
    <n v="0.17545541706615533"/>
    <n v="0"/>
    <n v="1.9175455417066154E-3"/>
    <n v="0"/>
    <n v="1.725790987535954E-2"/>
    <n v="0.75743048897411314"/>
    <x v="1"/>
    <x v="1"/>
    <x v="1"/>
    <x v="1"/>
    <x v="1"/>
    <x v="1"/>
    <x v="1"/>
    <n v="0"/>
    <n v="0"/>
    <n v="2.0134228187919462E-2"/>
    <n v="0"/>
    <n v="0"/>
    <n v="2.7804410354745925E-2"/>
    <n v="0.17545541706615533"/>
    <n v="1.9175455417066154E-3"/>
    <n v="0.75743048897411314"/>
    <n v="1.725790987535954E-2"/>
  </r>
  <r>
    <x v="1"/>
    <n v="2007"/>
    <n v="773"/>
    <s v="2,3,4,5"/>
    <n v="0"/>
    <n v="0"/>
    <n v="0"/>
    <n v="0"/>
    <n v="0"/>
    <n v="1.2936610608020699E-2"/>
    <n v="0"/>
    <n v="0"/>
    <n v="0"/>
    <n v="0"/>
    <n v="0"/>
    <n v="0"/>
    <n v="2.5873221216041399E-3"/>
    <n v="5.1746442432082798E-3"/>
    <n v="0"/>
    <n v="0"/>
    <n v="0"/>
    <n v="0.22509702457956016"/>
    <n v="0"/>
    <n v="0"/>
    <n v="0"/>
    <n v="2.5873221216041398E-2"/>
    <n v="0.72833117723156537"/>
    <x v="1"/>
    <x v="1"/>
    <x v="1"/>
    <x v="1"/>
    <x v="1"/>
    <x v="1"/>
    <x v="1"/>
    <n v="0"/>
    <n v="0"/>
    <n v="1.2936610608020699E-2"/>
    <n v="0"/>
    <n v="0"/>
    <n v="7.7619663648124202E-3"/>
    <n v="0.22509702457956016"/>
    <n v="0"/>
    <n v="0.72833117723156537"/>
    <n v="2.5873221216041398E-2"/>
  </r>
  <r>
    <x v="1"/>
    <n v="2008"/>
    <n v="197"/>
    <s v="2,3,4,5"/>
    <n v="0"/>
    <n v="0"/>
    <n v="0"/>
    <n v="0"/>
    <n v="0"/>
    <n v="2.5380710659898477E-2"/>
    <n v="0"/>
    <n v="0"/>
    <n v="0"/>
    <n v="0"/>
    <n v="0"/>
    <n v="0"/>
    <n v="0"/>
    <n v="0"/>
    <n v="0"/>
    <n v="0"/>
    <n v="0"/>
    <n v="5.5837563451776651E-2"/>
    <n v="0"/>
    <n v="5.076142131979695E-3"/>
    <n v="0"/>
    <n v="6.5989847715736044E-2"/>
    <n v="0.84771573604060912"/>
    <x v="1"/>
    <x v="1"/>
    <x v="1"/>
    <x v="1"/>
    <x v="1"/>
    <x v="1"/>
    <x v="1"/>
    <n v="0"/>
    <n v="0"/>
    <n v="2.5380710659898477E-2"/>
    <n v="0"/>
    <n v="0"/>
    <n v="0"/>
    <n v="5.5837563451776651E-2"/>
    <n v="5.076142131979695E-3"/>
    <n v="0.84771573604060912"/>
    <n v="6.5989847715736044E-2"/>
  </r>
  <r>
    <x v="1"/>
    <n v="2009"/>
    <n v="209"/>
    <s v="2,3,4,5"/>
    <n v="0"/>
    <n v="0"/>
    <n v="0"/>
    <n v="0"/>
    <n v="0"/>
    <n v="0"/>
    <n v="0"/>
    <n v="0"/>
    <n v="0"/>
    <n v="0"/>
    <n v="0"/>
    <n v="0"/>
    <n v="0"/>
    <n v="0"/>
    <n v="0"/>
    <n v="0"/>
    <n v="0"/>
    <n v="0.13875598086124402"/>
    <n v="0"/>
    <n v="0"/>
    <n v="0"/>
    <n v="3.3492822966507178E-2"/>
    <n v="0.82775119617224879"/>
    <x v="2"/>
    <x v="1"/>
    <x v="1"/>
    <x v="1"/>
    <x v="1"/>
    <x v="1"/>
    <x v="1"/>
    <n v="0"/>
    <n v="0"/>
    <n v="0"/>
    <n v="0"/>
    <n v="0"/>
    <n v="0"/>
    <n v="0.13875598086124402"/>
    <n v="0"/>
    <n v="0.82775119617224879"/>
    <n v="3.3492822966507178E-2"/>
  </r>
  <r>
    <x v="1"/>
    <n v="2010"/>
    <n v="212"/>
    <s v="2,3,4,5"/>
    <n v="0"/>
    <n v="0"/>
    <n v="0"/>
    <n v="0"/>
    <n v="0"/>
    <n v="1.8867924528301886E-2"/>
    <n v="0"/>
    <n v="0"/>
    <n v="0"/>
    <n v="0"/>
    <n v="0"/>
    <n v="0"/>
    <n v="0"/>
    <n v="0"/>
    <n v="0"/>
    <n v="0"/>
    <n v="0"/>
    <n v="2.358490566037736E-2"/>
    <n v="0"/>
    <n v="0"/>
    <n v="0"/>
    <n v="7.5471698113207544E-2"/>
    <n v="0.88207547169811318"/>
    <x v="2"/>
    <x v="1"/>
    <x v="1"/>
    <x v="1"/>
    <x v="1"/>
    <x v="1"/>
    <x v="1"/>
    <n v="0"/>
    <n v="0"/>
    <n v="1.8867924528301886E-2"/>
    <n v="0"/>
    <n v="0"/>
    <n v="0"/>
    <n v="2.358490566037736E-2"/>
    <n v="0"/>
    <n v="0.88207547169811318"/>
    <n v="7.5471698113207544E-2"/>
  </r>
  <r>
    <x v="1"/>
    <n v="2011"/>
    <n v="216"/>
    <s v="2,3,4,5"/>
    <n v="0"/>
    <n v="0"/>
    <n v="0"/>
    <n v="0"/>
    <n v="0"/>
    <n v="0"/>
    <n v="0"/>
    <n v="0"/>
    <n v="0"/>
    <n v="0"/>
    <n v="0"/>
    <n v="0"/>
    <n v="0"/>
    <n v="0"/>
    <n v="0"/>
    <n v="0"/>
    <n v="0"/>
    <n v="0"/>
    <n v="0"/>
    <n v="0"/>
    <n v="0"/>
    <n v="6.0185185185185182E-2"/>
    <n v="0.93981481481481477"/>
    <x v="2"/>
    <x v="1"/>
    <x v="1"/>
    <x v="1"/>
    <x v="1"/>
    <x v="1"/>
    <x v="1"/>
    <n v="0"/>
    <n v="0"/>
    <n v="0"/>
    <n v="0"/>
    <n v="0"/>
    <n v="0"/>
    <n v="0"/>
    <n v="0"/>
    <n v="0.93981481481481477"/>
    <n v="6.0185185185185182E-2"/>
  </r>
  <r>
    <x v="1"/>
    <n v="2012"/>
    <n v="200"/>
    <s v="3,4,5"/>
    <n v="0"/>
    <n v="0"/>
    <n v="0"/>
    <n v="0"/>
    <n v="0"/>
    <n v="0.02"/>
    <n v="0"/>
    <n v="0"/>
    <n v="0"/>
    <n v="0"/>
    <n v="0"/>
    <n v="0"/>
    <n v="0.02"/>
    <n v="0"/>
    <n v="0"/>
    <n v="0"/>
    <n v="0"/>
    <n v="6.0000000000000005E-2"/>
    <n v="0"/>
    <n v="0"/>
    <n v="0"/>
    <n v="0.16"/>
    <n v="0.74"/>
    <x v="2"/>
    <x v="1"/>
    <x v="1"/>
    <x v="1"/>
    <x v="1"/>
    <x v="1"/>
    <x v="1"/>
    <n v="0"/>
    <n v="0"/>
    <n v="0.02"/>
    <n v="0"/>
    <n v="0"/>
    <n v="0.02"/>
    <n v="6.0000000000000005E-2"/>
    <n v="0"/>
    <n v="0.74"/>
    <n v="0.16"/>
  </r>
  <r>
    <x v="1"/>
    <n v="2013"/>
    <s v="No Data"/>
    <m/>
    <s v="-"/>
    <s v="-"/>
    <s v="-"/>
    <s v="-"/>
    <s v="-"/>
    <s v="-"/>
    <s v="-"/>
    <s v="-"/>
    <s v="-"/>
    <s v="-"/>
    <s v="-"/>
    <s v="-"/>
    <s v="-"/>
    <s v="-"/>
    <s v="-"/>
    <s v="-"/>
    <s v="-"/>
    <s v="-"/>
    <s v="-"/>
    <s v="-"/>
    <s v="-"/>
    <s v="-"/>
    <s v="-"/>
    <x v="2"/>
    <x v="1"/>
    <x v="1"/>
    <x v="1"/>
    <x v="1"/>
    <x v="0"/>
    <x v="1"/>
    <n v="0"/>
    <n v="0"/>
    <n v="0"/>
    <n v="0"/>
    <n v="0"/>
    <n v="0"/>
    <n v="0"/>
    <n v="0"/>
    <n v="0"/>
    <n v="0"/>
  </r>
  <r>
    <x v="2"/>
    <n v="1979"/>
    <n v="4296"/>
    <s v="2,3,4"/>
    <n v="0"/>
    <n v="0"/>
    <n v="0"/>
    <n v="0"/>
    <n v="0"/>
    <n v="0.14688081936685288"/>
    <n v="9.3109869646182495E-4"/>
    <n v="1.5595903165735567E-2"/>
    <n v="4.189944134078212E-2"/>
    <n v="2.5605214152700185E-3"/>
    <n v="3.7709497206703912E-2"/>
    <n v="0"/>
    <n v="1.8389199255121044E-2"/>
    <n v="4.8882681564245811E-3"/>
    <n v="0"/>
    <n v="0"/>
    <n v="0"/>
    <n v="0.42085661080074488"/>
    <n v="0"/>
    <n v="7.0763500931098691E-2"/>
    <n v="0"/>
    <n v="0"/>
    <n v="0.23952513966480446"/>
    <x v="0"/>
    <x v="2"/>
    <x v="2"/>
    <x v="2"/>
    <x v="2"/>
    <x v="1"/>
    <x v="2"/>
    <n v="0"/>
    <n v="0"/>
    <n v="0.1478119180633147"/>
    <n v="5.7495344506517686E-2"/>
    <n v="4.0270018621973928E-2"/>
    <n v="2.3277467411545627E-2"/>
    <n v="0.42085661080074488"/>
    <n v="7.0763500931098691E-2"/>
    <n v="0.23952513966480446"/>
    <n v="0"/>
  </r>
  <r>
    <x v="2"/>
    <n v="1980"/>
    <n v="5890"/>
    <s v="2,3,4,5"/>
    <n v="0"/>
    <n v="0"/>
    <n v="0"/>
    <n v="8.4889643463497452E-4"/>
    <n v="0"/>
    <n v="7.6400679117147707E-2"/>
    <n v="1.1884550084889642E-3"/>
    <n v="2.5466893039049238E-3"/>
    <n v="4.2444821731748725E-2"/>
    <n v="2.2071307300509336E-3"/>
    <n v="1.2393887945670628E-2"/>
    <n v="0"/>
    <n v="1.4601018675721562E-2"/>
    <n v="3.3955857385398983E-4"/>
    <n v="0"/>
    <n v="0"/>
    <n v="0"/>
    <n v="0.5514431239388794"/>
    <n v="0"/>
    <n v="0.13056027164685907"/>
    <n v="1.697792869269949E-3"/>
    <n v="1.6977928692699492E-4"/>
    <n v="0.16315789473684211"/>
    <x v="0"/>
    <x v="2"/>
    <x v="2"/>
    <x v="2"/>
    <x v="2"/>
    <x v="1"/>
    <x v="2"/>
    <n v="0"/>
    <n v="8.4889643463497452E-4"/>
    <n v="7.7589134125636672E-2"/>
    <n v="4.4991511035653652E-2"/>
    <n v="1.4601018675721562E-2"/>
    <n v="1.4940577249575553E-2"/>
    <n v="0.5514431239388794"/>
    <n v="0.13225806451612901"/>
    <n v="0.16315789473684211"/>
    <n v="1.6977928692699492E-4"/>
  </r>
  <r>
    <x v="2"/>
    <n v="1981"/>
    <n v="4296"/>
    <s v="2,3,4,5"/>
    <n v="0"/>
    <n v="2.3277467411545624E-4"/>
    <n v="0"/>
    <n v="5.8193668528864059E-3"/>
    <n v="0"/>
    <n v="0.10032588454376164"/>
    <n v="9.3109869646182495E-4"/>
    <n v="5.121042830540037E-3"/>
    <n v="4.4227188081936687E-2"/>
    <n v="0"/>
    <n v="3.4916201117318434E-2"/>
    <n v="0"/>
    <n v="2.2579143389199256E-2"/>
    <n v="2.7932960893854749E-3"/>
    <n v="0"/>
    <n v="0"/>
    <n v="0"/>
    <n v="0.51070763500931105"/>
    <n v="0"/>
    <n v="0.11196461824953445"/>
    <n v="0"/>
    <n v="2.3277467411545624E-4"/>
    <n v="0.16014897579143389"/>
    <x v="0"/>
    <x v="2"/>
    <x v="2"/>
    <x v="2"/>
    <x v="2"/>
    <x v="1"/>
    <x v="2"/>
    <n v="2.3277467411545624E-4"/>
    <n v="5.8193668528864059E-3"/>
    <n v="0.10125698324022346"/>
    <n v="4.9348230912476726E-2"/>
    <n v="3.4916201117318434E-2"/>
    <n v="2.5372439478584731E-2"/>
    <n v="0.51070763500931105"/>
    <n v="0.11196461824953445"/>
    <n v="0.16014897579143389"/>
    <n v="2.3277467411545624E-4"/>
  </r>
  <r>
    <x v="2"/>
    <n v="1982"/>
    <n v="3804"/>
    <s v="2,3,4,5"/>
    <n v="0"/>
    <n v="7.8864353312302837E-4"/>
    <n v="0"/>
    <n v="0"/>
    <n v="0"/>
    <n v="0.16876971608832808"/>
    <n v="2.103049421661409E-3"/>
    <n v="2.8916929547844372E-3"/>
    <n v="3.7329127234490014E-2"/>
    <n v="2.6288117770767614E-3"/>
    <n v="8.6750788643533121E-3"/>
    <n v="0"/>
    <n v="2.4973711882229233E-2"/>
    <n v="4.206098843322818E-3"/>
    <n v="7.8864353312302837E-4"/>
    <n v="0"/>
    <n v="0"/>
    <n v="0.32176656151419558"/>
    <n v="0"/>
    <n v="0.14537329127234491"/>
    <n v="0"/>
    <n v="2.6288117770767612E-4"/>
    <n v="0.27944269190325971"/>
    <x v="0"/>
    <x v="2"/>
    <x v="2"/>
    <x v="2"/>
    <x v="2"/>
    <x v="1"/>
    <x v="2"/>
    <n v="7.8864353312302837E-4"/>
    <n v="0"/>
    <n v="0.17087276550998948"/>
    <n v="4.0220820189274455E-2"/>
    <n v="1.1303890641430073E-2"/>
    <n v="2.9968454258675076E-2"/>
    <n v="0.32176656151419558"/>
    <n v="0.14537329127234491"/>
    <n v="0.27944269190325971"/>
    <n v="2.6288117770767612E-4"/>
  </r>
  <r>
    <x v="2"/>
    <n v="1983"/>
    <n v="3986"/>
    <s v="2,3,4,5"/>
    <n v="0"/>
    <n v="0"/>
    <n v="0"/>
    <n v="5.0175614651279475E-4"/>
    <n v="0"/>
    <n v="9.4330155544405422E-2"/>
    <n v="1.0035122930255895E-3"/>
    <n v="6.2719518314099344E-3"/>
    <n v="3.1108881083793276E-2"/>
    <n v="8.5298544907175117E-3"/>
    <n v="1.2543903662819869E-2"/>
    <n v="0"/>
    <n v="1.2042147516307075E-2"/>
    <n v="1.5052684395383843E-3"/>
    <n v="0"/>
    <n v="0"/>
    <n v="0"/>
    <n v="0.3855995985950828"/>
    <n v="0"/>
    <n v="0.24962368289011538"/>
    <n v="0"/>
    <n v="1.5052684395383843E-3"/>
    <n v="0.19543401906673358"/>
    <x v="0"/>
    <x v="2"/>
    <x v="2"/>
    <x v="2"/>
    <x v="2"/>
    <x v="1"/>
    <x v="2"/>
    <n v="0"/>
    <n v="5.0175614651279475E-4"/>
    <n v="9.533366783743101E-2"/>
    <n v="3.7380832915203208E-2"/>
    <n v="2.1073758153537382E-2"/>
    <n v="1.3547415955845458E-2"/>
    <n v="0.3855995985950828"/>
    <n v="0.24962368289011538"/>
    <n v="0.19543401906673358"/>
    <n v="1.5052684395383843E-3"/>
  </r>
  <r>
    <x v="2"/>
    <n v="1984"/>
    <n v="2063"/>
    <s v="2,3,4,5"/>
    <n v="0"/>
    <n v="0"/>
    <n v="0"/>
    <n v="0"/>
    <n v="0"/>
    <n v="0.17886572952011634"/>
    <n v="1.9389238972370335E-3"/>
    <n v="3.8778477944740671E-3"/>
    <n v="3.9747939893359188E-2"/>
    <n v="5.3320407174018416E-3"/>
    <n v="9.2098885118759091E-3"/>
    <n v="0"/>
    <n v="1.5511391177896268E-2"/>
    <n v="0"/>
    <n v="1.454192922927775E-3"/>
    <n v="0"/>
    <n v="0"/>
    <n v="0.30489578284052354"/>
    <n v="0"/>
    <n v="0.23121667474551624"/>
    <n v="1.9389238972370335E-3"/>
    <n v="4.8473097430925838E-4"/>
    <n v="0.20552593310712555"/>
    <x v="0"/>
    <x v="2"/>
    <x v="2"/>
    <x v="2"/>
    <x v="2"/>
    <x v="1"/>
    <x v="2"/>
    <n v="0"/>
    <n v="0"/>
    <n v="0.18080465341735338"/>
    <n v="4.3625787687833255E-2"/>
    <n v="1.4541929229277752E-2"/>
    <n v="1.6965584100824042E-2"/>
    <n v="0.30489578284052354"/>
    <n v="0.23315559864275329"/>
    <n v="0.20552593310712555"/>
    <n v="4.8473097430925838E-4"/>
  </r>
  <r>
    <x v="2"/>
    <n v="1985"/>
    <n v="888"/>
    <s v="2,3,4,5"/>
    <n v="0"/>
    <n v="0"/>
    <n v="0"/>
    <n v="0"/>
    <n v="0"/>
    <n v="0.13963963963963963"/>
    <n v="1.2387387387387387E-2"/>
    <n v="0"/>
    <n v="4.954954954954955E-2"/>
    <n v="0"/>
    <n v="4.72972972972973E-2"/>
    <n v="0"/>
    <n v="2.0270270270270271E-2"/>
    <n v="0"/>
    <n v="0"/>
    <n v="0"/>
    <n v="0"/>
    <n v="0.29617117117117114"/>
    <n v="0"/>
    <n v="0.15878378378378377"/>
    <n v="0"/>
    <n v="1.1261261261261261E-3"/>
    <n v="0.2747747747747748"/>
    <x v="0"/>
    <x v="2"/>
    <x v="2"/>
    <x v="2"/>
    <x v="2"/>
    <x v="1"/>
    <x v="2"/>
    <n v="0"/>
    <n v="0"/>
    <n v="0.15202702702702703"/>
    <n v="4.954954954954955E-2"/>
    <n v="4.72972972972973E-2"/>
    <n v="2.0270270270270271E-2"/>
    <n v="0.29617117117117114"/>
    <n v="0.15878378378378377"/>
    <n v="0.2747747747747748"/>
    <n v="1.1261261261261261E-3"/>
  </r>
  <r>
    <x v="2"/>
    <n v="1986"/>
    <n v="960"/>
    <s v="2,3,4,5"/>
    <n v="0"/>
    <n v="0"/>
    <n v="0"/>
    <n v="0"/>
    <n v="0"/>
    <n v="0.18437500000000001"/>
    <n v="9.3749999999999997E-3"/>
    <n v="0"/>
    <n v="4.0625000000000001E-2"/>
    <n v="0"/>
    <n v="7.2916666666666671E-2"/>
    <n v="0"/>
    <n v="1.5625E-2"/>
    <n v="0"/>
    <n v="0"/>
    <n v="0"/>
    <n v="0"/>
    <n v="0.23749999999999999"/>
    <n v="0"/>
    <n v="0.26458333333333334"/>
    <n v="0"/>
    <n v="1.0416666666666667E-3"/>
    <n v="0.17395833333333333"/>
    <x v="0"/>
    <x v="2"/>
    <x v="2"/>
    <x v="2"/>
    <x v="2"/>
    <x v="1"/>
    <x v="2"/>
    <n v="0"/>
    <n v="0"/>
    <n v="0.19375000000000001"/>
    <n v="4.0625000000000001E-2"/>
    <n v="7.2916666666666671E-2"/>
    <n v="1.5625E-2"/>
    <n v="0.23749999999999999"/>
    <n v="0.26458333333333334"/>
    <n v="0.17395833333333333"/>
    <n v="1.0416666666666667E-3"/>
  </r>
  <r>
    <x v="2"/>
    <n v="1987"/>
    <n v="1036"/>
    <s v="3,4,5"/>
    <n v="4.8262548262548262E-3"/>
    <n v="0"/>
    <n v="0"/>
    <n v="9.6525096525096527E-4"/>
    <n v="0"/>
    <n v="0.11486486486486487"/>
    <n v="1.3513513513513514E-2"/>
    <n v="1.3513513513513514E-2"/>
    <n v="4.633204633204633E-2"/>
    <n v="3.8610038610038611E-3"/>
    <n v="0"/>
    <n v="0"/>
    <n v="4.0540540540540543E-2"/>
    <n v="1.9305019305019305E-3"/>
    <n v="2.8957528957528956E-3"/>
    <n v="0"/>
    <n v="0"/>
    <n v="0.14961389961389962"/>
    <n v="0"/>
    <n v="0.47200772200772201"/>
    <n v="0"/>
    <n v="9.6525096525096527E-4"/>
    <n v="0.13416988416988418"/>
    <x v="0"/>
    <x v="2"/>
    <x v="2"/>
    <x v="2"/>
    <x v="2"/>
    <x v="1"/>
    <x v="2"/>
    <n v="4.8262548262548262E-3"/>
    <n v="9.6525096525096527E-4"/>
    <n v="0.1283783783783784"/>
    <n v="5.9845559845559844E-2"/>
    <n v="3.8610038610038611E-3"/>
    <n v="4.5366795366795373E-2"/>
    <n v="0.14961389961389962"/>
    <n v="0.47200772200772201"/>
    <n v="0.13416988416988418"/>
    <n v="9.6525096525096527E-4"/>
  </r>
  <r>
    <x v="2"/>
    <n v="1988"/>
    <n v="618"/>
    <s v="4,5"/>
    <s v="Failed"/>
    <s v="Criteria"/>
    <s v="-"/>
    <s v="-"/>
    <s v="-"/>
    <s v="-"/>
    <s v="-"/>
    <s v="-"/>
    <s v="-"/>
    <s v="-"/>
    <s v="-"/>
    <s v="-"/>
    <s v="-"/>
    <s v="-"/>
    <s v="-"/>
    <s v="-"/>
    <s v="-"/>
    <s v="-"/>
    <s v="-"/>
    <s v="-"/>
    <s v="-"/>
    <s v="-"/>
    <s v="-"/>
    <x v="0"/>
    <x v="2"/>
    <x v="2"/>
    <x v="2"/>
    <x v="2"/>
    <x v="0"/>
    <x v="2"/>
    <n v="0"/>
    <n v="0"/>
    <n v="0"/>
    <n v="0"/>
    <n v="0"/>
    <n v="0"/>
    <n v="0"/>
    <n v="0"/>
    <n v="0"/>
    <n v="0"/>
  </r>
  <r>
    <x v="2"/>
    <n v="1989"/>
    <n v="44"/>
    <n v="5"/>
    <s v="Failed"/>
    <s v="Criteria"/>
    <s v="-"/>
    <s v="-"/>
    <s v="-"/>
    <s v="-"/>
    <s v="-"/>
    <s v="-"/>
    <s v="-"/>
    <s v="-"/>
    <s v="-"/>
    <s v="-"/>
    <s v="-"/>
    <s v="-"/>
    <s v="-"/>
    <s v="-"/>
    <s v="-"/>
    <s v="-"/>
    <s v="-"/>
    <s v="-"/>
    <s v="-"/>
    <s v="-"/>
    <s v="-"/>
    <x v="0"/>
    <x v="2"/>
    <x v="2"/>
    <x v="2"/>
    <x v="2"/>
    <x v="0"/>
    <x v="2"/>
    <n v="0"/>
    <n v="0"/>
    <n v="0"/>
    <n v="0"/>
    <n v="0"/>
    <n v="0"/>
    <n v="0"/>
    <n v="0"/>
    <n v="0"/>
    <n v="0"/>
  </r>
  <r>
    <x v="2"/>
    <n v="1990"/>
    <s v="No Data"/>
    <m/>
    <s v="-"/>
    <s v="-"/>
    <s v="-"/>
    <s v="-"/>
    <s v="-"/>
    <s v="-"/>
    <s v="-"/>
    <s v="-"/>
    <s v="-"/>
    <s v="-"/>
    <s v="-"/>
    <s v="-"/>
    <s v="-"/>
    <s v="-"/>
    <s v="-"/>
    <s v="-"/>
    <s v="-"/>
    <s v="-"/>
    <s v="-"/>
    <s v="-"/>
    <s v="-"/>
    <s v="-"/>
    <s v="-"/>
    <x v="0"/>
    <x v="2"/>
    <x v="2"/>
    <x v="2"/>
    <x v="2"/>
    <x v="0"/>
    <x v="2"/>
    <n v="0"/>
    <n v="0"/>
    <n v="0"/>
    <n v="0"/>
    <n v="0"/>
    <n v="0"/>
    <n v="0"/>
    <n v="0"/>
    <n v="0"/>
    <n v="0"/>
  </r>
  <r>
    <x v="2"/>
    <n v="1991"/>
    <s v="No Data"/>
    <m/>
    <s v="-"/>
    <s v="-"/>
    <s v="-"/>
    <s v="-"/>
    <s v="-"/>
    <s v="-"/>
    <s v="-"/>
    <s v="-"/>
    <s v="-"/>
    <s v="-"/>
    <s v="-"/>
    <s v="-"/>
    <s v="-"/>
    <s v="-"/>
    <s v="-"/>
    <s v="-"/>
    <s v="-"/>
    <s v="-"/>
    <s v="-"/>
    <s v="-"/>
    <s v="-"/>
    <s v="-"/>
    <s v="-"/>
    <x v="0"/>
    <x v="2"/>
    <x v="2"/>
    <x v="2"/>
    <x v="2"/>
    <x v="0"/>
    <x v="2"/>
    <n v="0"/>
    <n v="0"/>
    <n v="0"/>
    <n v="0"/>
    <n v="0"/>
    <n v="0"/>
    <n v="0"/>
    <n v="0"/>
    <n v="0"/>
    <n v="0"/>
  </r>
  <r>
    <x v="2"/>
    <n v="1992"/>
    <s v="No Data"/>
    <m/>
    <s v="-"/>
    <s v="-"/>
    <s v="-"/>
    <s v="-"/>
    <s v="-"/>
    <s v="-"/>
    <s v="-"/>
    <s v="-"/>
    <s v="-"/>
    <s v="-"/>
    <s v="-"/>
    <s v="-"/>
    <s v="-"/>
    <s v="-"/>
    <s v="-"/>
    <s v="-"/>
    <s v="-"/>
    <s v="-"/>
    <s v="-"/>
    <s v="-"/>
    <s v="-"/>
    <s v="-"/>
    <s v="-"/>
    <x v="0"/>
    <x v="2"/>
    <x v="2"/>
    <x v="2"/>
    <x v="2"/>
    <x v="0"/>
    <x v="2"/>
    <n v="0"/>
    <n v="0"/>
    <n v="0"/>
    <n v="0"/>
    <n v="0"/>
    <n v="0"/>
    <n v="0"/>
    <n v="0"/>
    <n v="0"/>
    <n v="0"/>
  </r>
  <r>
    <x v="2"/>
    <n v="1993"/>
    <s v="No Data"/>
    <m/>
    <s v="-"/>
    <s v="-"/>
    <s v="-"/>
    <s v="-"/>
    <s v="-"/>
    <s v="-"/>
    <s v="-"/>
    <s v="-"/>
    <s v="-"/>
    <s v="-"/>
    <s v="-"/>
    <s v="-"/>
    <s v="-"/>
    <s v="-"/>
    <s v="-"/>
    <s v="-"/>
    <s v="-"/>
    <s v="-"/>
    <s v="-"/>
    <s v="-"/>
    <s v="-"/>
    <s v="-"/>
    <s v="-"/>
    <x v="0"/>
    <x v="2"/>
    <x v="2"/>
    <x v="2"/>
    <x v="2"/>
    <x v="0"/>
    <x v="2"/>
    <n v="0"/>
    <n v="0"/>
    <n v="0"/>
    <n v="0"/>
    <n v="0"/>
    <n v="0"/>
    <n v="0"/>
    <n v="0"/>
    <n v="0"/>
    <n v="0"/>
  </r>
  <r>
    <x v="2"/>
    <n v="1994"/>
    <s v="No Data"/>
    <m/>
    <s v="-"/>
    <s v="-"/>
    <s v="-"/>
    <s v="-"/>
    <s v="-"/>
    <s v="-"/>
    <s v="-"/>
    <s v="-"/>
    <s v="-"/>
    <s v="-"/>
    <s v="-"/>
    <s v="-"/>
    <s v="-"/>
    <s v="-"/>
    <s v="-"/>
    <s v="-"/>
    <s v="-"/>
    <s v="-"/>
    <s v="-"/>
    <s v="-"/>
    <s v="-"/>
    <s v="-"/>
    <s v="-"/>
    <x v="0"/>
    <x v="2"/>
    <x v="2"/>
    <x v="2"/>
    <x v="2"/>
    <x v="0"/>
    <x v="2"/>
    <n v="0"/>
    <n v="0"/>
    <n v="0"/>
    <n v="0"/>
    <n v="0"/>
    <n v="0"/>
    <n v="0"/>
    <n v="0"/>
    <n v="0"/>
    <n v="0"/>
  </r>
  <r>
    <x v="2"/>
    <n v="1995"/>
    <s v="No Data"/>
    <m/>
    <s v="-"/>
    <s v="-"/>
    <s v="-"/>
    <s v="-"/>
    <s v="-"/>
    <s v="-"/>
    <s v="-"/>
    <s v="-"/>
    <s v="-"/>
    <s v="-"/>
    <s v="-"/>
    <s v="-"/>
    <s v="-"/>
    <s v="-"/>
    <s v="-"/>
    <s v="-"/>
    <s v="-"/>
    <s v="-"/>
    <s v="-"/>
    <s v="-"/>
    <s v="-"/>
    <s v="-"/>
    <s v="-"/>
    <x v="0"/>
    <x v="2"/>
    <x v="2"/>
    <x v="2"/>
    <x v="2"/>
    <x v="0"/>
    <x v="2"/>
    <n v="0"/>
    <n v="0"/>
    <n v="0"/>
    <n v="0"/>
    <n v="0"/>
    <n v="0"/>
    <n v="0"/>
    <n v="0"/>
    <n v="0"/>
    <n v="0"/>
  </r>
  <r>
    <x v="2"/>
    <n v="1996"/>
    <s v="No Data"/>
    <m/>
    <s v="-"/>
    <s v="-"/>
    <s v="-"/>
    <s v="-"/>
    <s v="-"/>
    <s v="-"/>
    <s v="-"/>
    <s v="-"/>
    <s v="-"/>
    <s v="-"/>
    <s v="-"/>
    <s v="-"/>
    <s v="-"/>
    <s v="-"/>
    <s v="-"/>
    <s v="-"/>
    <s v="-"/>
    <s v="-"/>
    <s v="-"/>
    <s v="-"/>
    <s v="-"/>
    <s v="-"/>
    <s v="-"/>
    <x v="0"/>
    <x v="2"/>
    <x v="2"/>
    <x v="2"/>
    <x v="2"/>
    <x v="0"/>
    <x v="2"/>
    <n v="0"/>
    <n v="0"/>
    <n v="0"/>
    <n v="0"/>
    <n v="0"/>
    <n v="0"/>
    <n v="0"/>
    <n v="0"/>
    <n v="0"/>
    <n v="0"/>
  </r>
  <r>
    <x v="2"/>
    <n v="1997"/>
    <s v="No Data"/>
    <m/>
    <s v="-"/>
    <s v="-"/>
    <s v="-"/>
    <s v="-"/>
    <s v="-"/>
    <s v="-"/>
    <s v="-"/>
    <s v="-"/>
    <s v="-"/>
    <s v="-"/>
    <s v="-"/>
    <s v="-"/>
    <s v="-"/>
    <s v="-"/>
    <s v="-"/>
    <s v="-"/>
    <s v="-"/>
    <s v="-"/>
    <s v="-"/>
    <s v="-"/>
    <s v="-"/>
    <s v="-"/>
    <s v="-"/>
    <x v="0"/>
    <x v="2"/>
    <x v="2"/>
    <x v="2"/>
    <x v="2"/>
    <x v="0"/>
    <x v="2"/>
    <n v="0"/>
    <n v="0"/>
    <n v="0"/>
    <n v="0"/>
    <n v="0"/>
    <n v="0"/>
    <n v="0"/>
    <n v="0"/>
    <n v="0"/>
    <n v="0"/>
  </r>
  <r>
    <x v="2"/>
    <n v="1998"/>
    <s v="No Data"/>
    <m/>
    <s v="-"/>
    <s v="-"/>
    <s v="-"/>
    <s v="-"/>
    <s v="-"/>
    <s v="-"/>
    <s v="-"/>
    <s v="-"/>
    <s v="-"/>
    <s v="-"/>
    <s v="-"/>
    <s v="-"/>
    <s v="-"/>
    <s v="-"/>
    <s v="-"/>
    <s v="-"/>
    <s v="-"/>
    <s v="-"/>
    <s v="-"/>
    <s v="-"/>
    <s v="-"/>
    <s v="-"/>
    <s v="-"/>
    <x v="0"/>
    <x v="2"/>
    <x v="2"/>
    <x v="2"/>
    <x v="2"/>
    <x v="0"/>
    <x v="2"/>
    <n v="0"/>
    <n v="0"/>
    <n v="0"/>
    <n v="0"/>
    <n v="0"/>
    <n v="0"/>
    <n v="0"/>
    <n v="0"/>
    <n v="0"/>
    <n v="0"/>
  </r>
  <r>
    <x v="2"/>
    <n v="1999"/>
    <s v="No Data"/>
    <m/>
    <s v="-"/>
    <s v="-"/>
    <s v="-"/>
    <s v="-"/>
    <s v="-"/>
    <s v="-"/>
    <s v="-"/>
    <s v="-"/>
    <s v="-"/>
    <s v="-"/>
    <s v="-"/>
    <s v="-"/>
    <s v="-"/>
    <s v="-"/>
    <s v="-"/>
    <s v="-"/>
    <s v="-"/>
    <s v="-"/>
    <s v="-"/>
    <s v="-"/>
    <s v="-"/>
    <s v="-"/>
    <s v="-"/>
    <x v="1"/>
    <x v="2"/>
    <x v="2"/>
    <x v="2"/>
    <x v="2"/>
    <x v="0"/>
    <x v="2"/>
    <n v="0"/>
    <n v="0"/>
    <n v="0"/>
    <n v="0"/>
    <n v="0"/>
    <n v="0"/>
    <n v="0"/>
    <n v="0"/>
    <n v="0"/>
    <n v="0"/>
  </r>
  <r>
    <x v="2"/>
    <n v="2000"/>
    <s v="No Data"/>
    <m/>
    <s v="-"/>
    <s v="-"/>
    <s v="-"/>
    <s v="-"/>
    <s v="-"/>
    <s v="-"/>
    <s v="-"/>
    <s v="-"/>
    <s v="-"/>
    <s v="-"/>
    <s v="-"/>
    <s v="-"/>
    <s v="-"/>
    <s v="-"/>
    <s v="-"/>
    <s v="-"/>
    <s v="-"/>
    <s v="-"/>
    <s v="-"/>
    <s v="-"/>
    <s v="-"/>
    <s v="-"/>
    <s v="-"/>
    <x v="1"/>
    <x v="2"/>
    <x v="2"/>
    <x v="2"/>
    <x v="2"/>
    <x v="0"/>
    <x v="2"/>
    <n v="0"/>
    <n v="0"/>
    <n v="0"/>
    <n v="0"/>
    <n v="0"/>
    <n v="0"/>
    <n v="0"/>
    <n v="0"/>
    <n v="0"/>
    <n v="0"/>
  </r>
  <r>
    <x v="2"/>
    <n v="2001"/>
    <s v="No Data"/>
    <m/>
    <s v="-"/>
    <s v="-"/>
    <s v="-"/>
    <s v="-"/>
    <s v="-"/>
    <s v="-"/>
    <s v="-"/>
    <s v="-"/>
    <s v="-"/>
    <s v="-"/>
    <s v="-"/>
    <s v="-"/>
    <s v="-"/>
    <s v="-"/>
    <s v="-"/>
    <s v="-"/>
    <s v="-"/>
    <s v="-"/>
    <s v="-"/>
    <s v="-"/>
    <s v="-"/>
    <s v="-"/>
    <s v="-"/>
    <x v="1"/>
    <x v="2"/>
    <x v="2"/>
    <x v="2"/>
    <x v="2"/>
    <x v="0"/>
    <x v="2"/>
    <n v="0"/>
    <n v="0"/>
    <n v="0"/>
    <n v="0"/>
    <n v="0"/>
    <n v="0"/>
    <n v="0"/>
    <n v="0"/>
    <n v="0"/>
    <n v="0"/>
  </r>
  <r>
    <x v="2"/>
    <n v="2002"/>
    <s v="No Data"/>
    <m/>
    <s v="-"/>
    <s v="-"/>
    <s v="-"/>
    <s v="-"/>
    <s v="-"/>
    <s v="-"/>
    <s v="-"/>
    <s v="-"/>
    <s v="-"/>
    <s v="-"/>
    <s v="-"/>
    <s v="-"/>
    <s v="-"/>
    <s v="-"/>
    <s v="-"/>
    <s v="-"/>
    <s v="-"/>
    <s v="-"/>
    <s v="-"/>
    <s v="-"/>
    <s v="-"/>
    <s v="-"/>
    <s v="-"/>
    <x v="1"/>
    <x v="2"/>
    <x v="2"/>
    <x v="2"/>
    <x v="2"/>
    <x v="0"/>
    <x v="2"/>
    <n v="0"/>
    <n v="0"/>
    <n v="0"/>
    <n v="0"/>
    <n v="0"/>
    <n v="0"/>
    <n v="0"/>
    <n v="0"/>
    <n v="0"/>
    <n v="0"/>
  </r>
  <r>
    <x v="2"/>
    <n v="2003"/>
    <s v="No Data"/>
    <m/>
    <s v="-"/>
    <s v="-"/>
    <s v="-"/>
    <s v="-"/>
    <s v="-"/>
    <s v="-"/>
    <s v="-"/>
    <s v="-"/>
    <s v="-"/>
    <s v="-"/>
    <s v="-"/>
    <s v="-"/>
    <s v="-"/>
    <s v="-"/>
    <s v="-"/>
    <s v="-"/>
    <s v="-"/>
    <s v="-"/>
    <s v="-"/>
    <s v="-"/>
    <s v="-"/>
    <s v="-"/>
    <s v="-"/>
    <x v="1"/>
    <x v="2"/>
    <x v="2"/>
    <x v="2"/>
    <x v="2"/>
    <x v="0"/>
    <x v="2"/>
    <n v="0"/>
    <n v="0"/>
    <n v="0"/>
    <n v="0"/>
    <n v="0"/>
    <n v="0"/>
    <n v="0"/>
    <n v="0"/>
    <n v="0"/>
    <n v="0"/>
  </r>
  <r>
    <x v="2"/>
    <n v="2004"/>
    <s v="No Data"/>
    <m/>
    <s v="-"/>
    <s v="-"/>
    <s v="-"/>
    <s v="-"/>
    <s v="-"/>
    <s v="-"/>
    <s v="-"/>
    <s v="-"/>
    <s v="-"/>
    <s v="-"/>
    <s v="-"/>
    <s v="-"/>
    <s v="-"/>
    <s v="-"/>
    <s v="-"/>
    <s v="-"/>
    <s v="-"/>
    <s v="-"/>
    <s v="-"/>
    <s v="-"/>
    <s v="-"/>
    <s v="-"/>
    <s v="-"/>
    <x v="1"/>
    <x v="2"/>
    <x v="2"/>
    <x v="2"/>
    <x v="2"/>
    <x v="0"/>
    <x v="2"/>
    <n v="0"/>
    <n v="0"/>
    <n v="0"/>
    <n v="0"/>
    <n v="0"/>
    <n v="0"/>
    <n v="0"/>
    <n v="0"/>
    <n v="0"/>
    <n v="0"/>
  </r>
  <r>
    <x v="2"/>
    <n v="2005"/>
    <s v="No Data"/>
    <m/>
    <s v="-"/>
    <s v="-"/>
    <s v="-"/>
    <s v="-"/>
    <s v="-"/>
    <s v="-"/>
    <s v="-"/>
    <s v="-"/>
    <s v="-"/>
    <s v="-"/>
    <s v="-"/>
    <s v="-"/>
    <s v="-"/>
    <s v="-"/>
    <s v="-"/>
    <s v="-"/>
    <s v="-"/>
    <s v="-"/>
    <s v="-"/>
    <s v="-"/>
    <s v="-"/>
    <s v="-"/>
    <s v="-"/>
    <x v="1"/>
    <x v="2"/>
    <x v="2"/>
    <x v="2"/>
    <x v="2"/>
    <x v="0"/>
    <x v="2"/>
    <n v="0"/>
    <n v="0"/>
    <n v="0"/>
    <n v="0"/>
    <n v="0"/>
    <n v="0"/>
    <n v="0"/>
    <n v="0"/>
    <n v="0"/>
    <n v="0"/>
  </r>
  <r>
    <x v="2"/>
    <n v="2006"/>
    <s v="No Data"/>
    <m/>
    <s v="-"/>
    <s v="-"/>
    <s v="-"/>
    <s v="-"/>
    <s v="-"/>
    <s v="-"/>
    <s v="-"/>
    <s v="-"/>
    <s v="-"/>
    <s v="-"/>
    <s v="-"/>
    <s v="-"/>
    <s v="-"/>
    <s v="-"/>
    <s v="-"/>
    <s v="-"/>
    <s v="-"/>
    <s v="-"/>
    <s v="-"/>
    <s v="-"/>
    <s v="-"/>
    <s v="-"/>
    <s v="-"/>
    <x v="1"/>
    <x v="2"/>
    <x v="2"/>
    <x v="2"/>
    <x v="2"/>
    <x v="0"/>
    <x v="2"/>
    <n v="0"/>
    <n v="0"/>
    <n v="0"/>
    <n v="0"/>
    <n v="0"/>
    <n v="0"/>
    <n v="0"/>
    <n v="0"/>
    <n v="0"/>
    <n v="0"/>
  </r>
  <r>
    <x v="2"/>
    <n v="2007"/>
    <s v="No Data"/>
    <m/>
    <s v="-"/>
    <s v="-"/>
    <s v="-"/>
    <s v="-"/>
    <s v="-"/>
    <s v="-"/>
    <s v="-"/>
    <s v="-"/>
    <s v="-"/>
    <s v="-"/>
    <s v="-"/>
    <s v="-"/>
    <s v="-"/>
    <s v="-"/>
    <s v="-"/>
    <s v="-"/>
    <s v="-"/>
    <s v="-"/>
    <s v="-"/>
    <s v="-"/>
    <s v="-"/>
    <s v="-"/>
    <s v="-"/>
    <x v="1"/>
    <x v="2"/>
    <x v="2"/>
    <x v="2"/>
    <x v="2"/>
    <x v="0"/>
    <x v="2"/>
    <n v="0"/>
    <n v="0"/>
    <n v="0"/>
    <n v="0"/>
    <n v="0"/>
    <n v="0"/>
    <n v="0"/>
    <n v="0"/>
    <n v="0"/>
    <n v="0"/>
  </r>
  <r>
    <x v="2"/>
    <n v="2008"/>
    <s v="No Data"/>
    <m/>
    <s v="-"/>
    <s v="-"/>
    <s v="-"/>
    <s v="-"/>
    <s v="-"/>
    <s v="-"/>
    <s v="-"/>
    <s v="-"/>
    <s v="-"/>
    <s v="-"/>
    <s v="-"/>
    <s v="-"/>
    <s v="-"/>
    <s v="-"/>
    <s v="-"/>
    <s v="-"/>
    <s v="-"/>
    <s v="-"/>
    <s v="-"/>
    <s v="-"/>
    <s v="-"/>
    <s v="-"/>
    <s v="-"/>
    <x v="1"/>
    <x v="2"/>
    <x v="2"/>
    <x v="2"/>
    <x v="2"/>
    <x v="0"/>
    <x v="2"/>
    <n v="0"/>
    <n v="0"/>
    <n v="0"/>
    <n v="0"/>
    <n v="0"/>
    <n v="0"/>
    <n v="0"/>
    <n v="0"/>
    <n v="0"/>
    <n v="0"/>
  </r>
  <r>
    <x v="2"/>
    <n v="2009"/>
    <s v="No Data"/>
    <m/>
    <s v="-"/>
    <s v="-"/>
    <s v="-"/>
    <s v="-"/>
    <s v="-"/>
    <s v="-"/>
    <s v="-"/>
    <s v="-"/>
    <s v="-"/>
    <s v="-"/>
    <s v="-"/>
    <s v="-"/>
    <s v="-"/>
    <s v="-"/>
    <s v="-"/>
    <s v="-"/>
    <s v="-"/>
    <s v="-"/>
    <s v="-"/>
    <s v="-"/>
    <s v="-"/>
    <s v="-"/>
    <s v="-"/>
    <x v="2"/>
    <x v="2"/>
    <x v="2"/>
    <x v="2"/>
    <x v="2"/>
    <x v="0"/>
    <x v="2"/>
    <n v="0"/>
    <n v="0"/>
    <n v="0"/>
    <n v="0"/>
    <n v="0"/>
    <n v="0"/>
    <n v="0"/>
    <n v="0"/>
    <n v="0"/>
    <n v="0"/>
  </r>
  <r>
    <x v="2"/>
    <n v="2010"/>
    <s v="No Data"/>
    <m/>
    <s v="-"/>
    <s v="-"/>
    <s v="-"/>
    <s v="-"/>
    <s v="-"/>
    <s v="-"/>
    <s v="-"/>
    <s v="-"/>
    <s v="-"/>
    <s v="-"/>
    <s v="-"/>
    <s v="-"/>
    <s v="-"/>
    <s v="-"/>
    <s v="-"/>
    <s v="-"/>
    <s v="-"/>
    <s v="-"/>
    <s v="-"/>
    <s v="-"/>
    <s v="-"/>
    <s v="-"/>
    <s v="-"/>
    <x v="2"/>
    <x v="2"/>
    <x v="2"/>
    <x v="2"/>
    <x v="2"/>
    <x v="0"/>
    <x v="2"/>
    <n v="0"/>
    <n v="0"/>
    <n v="0"/>
    <n v="0"/>
    <n v="0"/>
    <n v="0"/>
    <n v="0"/>
    <n v="0"/>
    <n v="0"/>
    <n v="0"/>
  </r>
  <r>
    <x v="2"/>
    <n v="2011"/>
    <s v="No Data"/>
    <m/>
    <s v="-"/>
    <s v="-"/>
    <s v="-"/>
    <s v="-"/>
    <s v="-"/>
    <s v="-"/>
    <s v="-"/>
    <s v="-"/>
    <s v="-"/>
    <s v="-"/>
    <s v="-"/>
    <s v="-"/>
    <s v="-"/>
    <s v="-"/>
    <s v="-"/>
    <s v="-"/>
    <s v="-"/>
    <s v="-"/>
    <s v="-"/>
    <s v="-"/>
    <s v="-"/>
    <s v="-"/>
    <s v="-"/>
    <x v="2"/>
    <x v="2"/>
    <x v="2"/>
    <x v="2"/>
    <x v="2"/>
    <x v="0"/>
    <x v="2"/>
    <n v="0"/>
    <n v="0"/>
    <n v="0"/>
    <n v="0"/>
    <n v="0"/>
    <n v="0"/>
    <n v="0"/>
    <n v="0"/>
    <n v="0"/>
    <n v="0"/>
  </r>
  <r>
    <x v="2"/>
    <n v="2012"/>
    <s v="No Data"/>
    <m/>
    <s v="-"/>
    <s v="-"/>
    <s v="-"/>
    <s v="-"/>
    <s v="-"/>
    <s v="-"/>
    <s v="-"/>
    <s v="-"/>
    <s v="-"/>
    <s v="-"/>
    <s v="-"/>
    <s v="-"/>
    <s v="-"/>
    <s v="-"/>
    <s v="-"/>
    <s v="-"/>
    <s v="-"/>
    <s v="-"/>
    <s v="-"/>
    <s v="-"/>
    <s v="-"/>
    <s v="-"/>
    <s v="-"/>
    <x v="2"/>
    <x v="2"/>
    <x v="2"/>
    <x v="2"/>
    <x v="2"/>
    <x v="0"/>
    <x v="2"/>
    <n v="0"/>
    <n v="0"/>
    <n v="0"/>
    <n v="0"/>
    <n v="0"/>
    <n v="0"/>
    <n v="0"/>
    <n v="0"/>
    <n v="0"/>
    <n v="0"/>
  </r>
  <r>
    <x v="2"/>
    <n v="2013"/>
    <s v="No Data"/>
    <m/>
    <s v="-"/>
    <s v="-"/>
    <s v="-"/>
    <s v="-"/>
    <s v="-"/>
    <s v="-"/>
    <s v="-"/>
    <s v="-"/>
    <s v="-"/>
    <s v="-"/>
    <s v="-"/>
    <s v="-"/>
    <s v="-"/>
    <s v="-"/>
    <s v="-"/>
    <s v="-"/>
    <s v="-"/>
    <s v="-"/>
    <s v="-"/>
    <s v="-"/>
    <s v="-"/>
    <s v="-"/>
    <s v="-"/>
    <x v="2"/>
    <x v="2"/>
    <x v="2"/>
    <x v="2"/>
    <x v="2"/>
    <x v="0"/>
    <x v="2"/>
    <n v="0"/>
    <n v="0"/>
    <n v="0"/>
    <n v="0"/>
    <n v="0"/>
    <n v="0"/>
    <n v="0"/>
    <n v="0"/>
    <n v="0"/>
    <n v="0"/>
  </r>
  <r>
    <x v="3"/>
    <n v="1979"/>
    <n v="5546"/>
    <s v="2,3,4"/>
    <n v="0.1840966462315182"/>
    <n v="3.0652722683014787E-3"/>
    <n v="6.1305445366029573E-3"/>
    <n v="7.6992426974395956E-2"/>
    <n v="0"/>
    <n v="0.12820050486837359"/>
    <n v="0"/>
    <n v="4.3274432023079701E-3"/>
    <n v="5.4093040028849626E-4"/>
    <n v="3.9848539487919221E-2"/>
    <n v="4.3995672556797698E-2"/>
    <n v="7.2124053371799498E-4"/>
    <n v="1.2261089073205915E-2"/>
    <n v="1.0998918139199423E-2"/>
    <n v="1.0818608005769925E-3"/>
    <n v="5.4093040028849626E-4"/>
    <n v="7.2124053371799498E-4"/>
    <n v="3.0652722683014782E-3"/>
    <n v="0"/>
    <n v="0.22430580598629643"/>
    <n v="4.6880634691669676E-3"/>
    <n v="0"/>
    <n v="0.25441759826902272"/>
    <x v="0"/>
    <x v="3"/>
    <x v="3"/>
    <x v="0"/>
    <x v="0"/>
    <x v="1"/>
    <x v="3"/>
    <n v="0.19329246303642261"/>
    <n v="7.6992426974395956E-2"/>
    <n v="0.12820050486837359"/>
    <n v="4.8683736025964663E-3"/>
    <n v="8.4565452578434924E-2"/>
    <n v="2.4882798413270825E-2"/>
    <n v="3.7865128020194731E-3"/>
    <n v="0.22899386945546341"/>
    <n v="0.25441759826902272"/>
    <n v="0"/>
  </r>
  <r>
    <x v="3"/>
    <n v="1980"/>
    <n v="3697"/>
    <s v="2,3,4,5"/>
    <n v="0.20773600216391666"/>
    <n v="8.1146875845279961E-3"/>
    <n v="5.6802813091695967E-3"/>
    <n v="6.6540438193129561E-2"/>
    <n v="0"/>
    <n v="7.5737084122261294E-2"/>
    <n v="0"/>
    <n v="4.598322964565864E-3"/>
    <n v="5.9507708953205306E-3"/>
    <n v="1.6229375169055992E-2"/>
    <n v="1.8934271030565324E-2"/>
    <n v="1.0819583446037328E-3"/>
    <n v="1.0278604273735462E-2"/>
    <n v="6.7622396537733295E-3"/>
    <n v="1.3524479307546659E-3"/>
    <n v="8.1146875845279957E-4"/>
    <n v="0"/>
    <n v="4.327833378414931E-3"/>
    <n v="0"/>
    <n v="6.3565052745469294E-2"/>
    <n v="6.7622396537733295E-3"/>
    <n v="0"/>
    <n v="0.49553692182850961"/>
    <x v="0"/>
    <x v="3"/>
    <x v="3"/>
    <x v="0"/>
    <x v="0"/>
    <x v="1"/>
    <x v="3"/>
    <n v="0.22153097105761424"/>
    <n v="6.6540438193129561E-2"/>
    <n v="7.5737084122261294E-2"/>
    <n v="1.0549093859886394E-2"/>
    <n v="3.6245604544225048E-2"/>
    <n v="1.9204760616716259E-2"/>
    <n v="4.327833378414931E-3"/>
    <n v="7.0327292399242625E-2"/>
    <n v="0.49553692182850961"/>
    <n v="0"/>
  </r>
  <r>
    <x v="3"/>
    <n v="1981"/>
    <n v="2331"/>
    <s v="2,3,4,5"/>
    <n v="0.17074217074217074"/>
    <n v="2.1450021450021449E-3"/>
    <n v="3.432003432003432E-3"/>
    <n v="5.7915057915057917E-2"/>
    <n v="0"/>
    <n v="3.9897039897039896E-2"/>
    <n v="1.716001716001716E-3"/>
    <n v="1.716001716001716E-3"/>
    <n v="1.716001716001716E-3"/>
    <n v="1.0725010725010725E-2"/>
    <n v="1.8018018018018018E-2"/>
    <n v="0"/>
    <n v="3.8610038610038611E-3"/>
    <n v="9.4380094380094384E-3"/>
    <n v="1.716001716001716E-3"/>
    <n v="0"/>
    <n v="4.29000429000429E-4"/>
    <n v="1.716001716001716E-3"/>
    <n v="0"/>
    <n v="3.6036036036036036E-2"/>
    <n v="0"/>
    <n v="4.29000429000429E-4"/>
    <n v="0.63835263835263834"/>
    <x v="0"/>
    <x v="3"/>
    <x v="3"/>
    <x v="0"/>
    <x v="0"/>
    <x v="1"/>
    <x v="3"/>
    <n v="0.17631917631917632"/>
    <n v="5.7915057915057917E-2"/>
    <n v="4.1613041613041614E-2"/>
    <n v="3.432003432003432E-3"/>
    <n v="2.8743028743028743E-2"/>
    <n v="1.5015015015015015E-2"/>
    <n v="2.1450021450021449E-3"/>
    <n v="3.6036036036036036E-2"/>
    <n v="0.63835263835263834"/>
    <n v="4.29000429000429E-4"/>
  </r>
  <r>
    <x v="3"/>
    <n v="1982"/>
    <n v="1428"/>
    <s v="2,3,4,5"/>
    <n v="8.893557422969188E-2"/>
    <n v="3.5014005602240898E-3"/>
    <n v="2.8011204481792717E-3"/>
    <n v="3.9915966386554619E-2"/>
    <n v="0"/>
    <n v="5.182072829131653E-2"/>
    <n v="0"/>
    <n v="0"/>
    <n v="1.4005602240896359E-3"/>
    <n v="2.8011204481792717E-3"/>
    <n v="1.680672268907563E-2"/>
    <n v="0"/>
    <n v="7.0028011204481795E-3"/>
    <n v="6.3025210084033615E-3"/>
    <n v="0"/>
    <n v="0"/>
    <n v="0"/>
    <n v="0"/>
    <n v="0"/>
    <n v="2.5910364145658265E-2"/>
    <n v="0"/>
    <n v="2.1008403361344537E-3"/>
    <n v="0.75070028011204482"/>
    <x v="0"/>
    <x v="3"/>
    <x v="3"/>
    <x v="0"/>
    <x v="0"/>
    <x v="1"/>
    <x v="3"/>
    <n v="9.5238095238095247E-2"/>
    <n v="3.9915966386554619E-2"/>
    <n v="5.182072829131653E-2"/>
    <n v="1.4005602240896359E-3"/>
    <n v="1.9607843137254902E-2"/>
    <n v="1.3305322128851542E-2"/>
    <n v="0"/>
    <n v="2.5910364145658265E-2"/>
    <n v="0.75070028011204482"/>
    <n v="2.1008403361344537E-3"/>
  </r>
  <r>
    <x v="3"/>
    <n v="1983"/>
    <n v="960"/>
    <s v="2,3,4,5"/>
    <n v="0.22083333333333333"/>
    <n v="2.0833333333333333E-3"/>
    <n v="0"/>
    <n v="0.1125"/>
    <n v="0"/>
    <n v="3.8541666666666669E-2"/>
    <n v="0"/>
    <n v="0"/>
    <n v="2.0833333333333333E-3"/>
    <n v="1.9791666666666666E-2"/>
    <n v="3.4375000000000003E-2"/>
    <n v="2.0833333333333333E-3"/>
    <n v="5.208333333333333E-3"/>
    <n v="0"/>
    <n v="0"/>
    <n v="0"/>
    <n v="0"/>
    <n v="0"/>
    <n v="0"/>
    <n v="7.7083333333333337E-2"/>
    <n v="0"/>
    <n v="1.1458333333333333E-2"/>
    <n v="0.47395833333333331"/>
    <x v="0"/>
    <x v="3"/>
    <x v="3"/>
    <x v="0"/>
    <x v="0"/>
    <x v="1"/>
    <x v="3"/>
    <n v="0.22291666666666665"/>
    <n v="0.1125"/>
    <n v="3.8541666666666669E-2"/>
    <n v="2.0833333333333333E-3"/>
    <n v="5.6250000000000001E-2"/>
    <n v="5.208333333333333E-3"/>
    <n v="0"/>
    <n v="7.7083333333333337E-2"/>
    <n v="0.47395833333333331"/>
    <n v="1.1458333333333333E-2"/>
  </r>
  <r>
    <x v="3"/>
    <n v="1984"/>
    <n v="1817"/>
    <s v="2,3,4,5"/>
    <n v="0.20143093010456797"/>
    <n v="9.3560814529444133E-3"/>
    <n v="1.6510731975784259E-3"/>
    <n v="0.10401761144744083"/>
    <n v="1.6510731975784259E-3"/>
    <n v="8.3654375343973575E-2"/>
    <n v="2.2014309301045679E-3"/>
    <n v="0"/>
    <n v="1.6510731975784259E-3"/>
    <n v="2.3115024766097964E-2"/>
    <n v="1.651073197578426E-2"/>
    <n v="0"/>
    <n v="0"/>
    <n v="0"/>
    <n v="1.6510731975784259E-3"/>
    <n v="0"/>
    <n v="0"/>
    <n v="8.2553659878921298E-3"/>
    <n v="0"/>
    <n v="0.17226197028068244"/>
    <n v="9.3560814529444133E-3"/>
    <n v="1.2107870115575124E-2"/>
    <n v="0.35112823335167859"/>
    <x v="0"/>
    <x v="3"/>
    <x v="3"/>
    <x v="0"/>
    <x v="0"/>
    <x v="1"/>
    <x v="3"/>
    <n v="0.21243808475509082"/>
    <n v="0.10566868464501926"/>
    <n v="8.5855806274078142E-2"/>
    <n v="1.6510731975784259E-3"/>
    <n v="3.962575674188222E-2"/>
    <n v="1.6510731975784259E-3"/>
    <n v="8.2553659878921298E-3"/>
    <n v="0.18161805173362686"/>
    <n v="0.35112823335167859"/>
    <n v="1.2107870115575124E-2"/>
  </r>
  <r>
    <x v="3"/>
    <n v="1985"/>
    <n v="2721"/>
    <s v="2,3,4,5"/>
    <n v="0.14259463432561559"/>
    <n v="2.2785740536567439E-2"/>
    <n v="1.4700477765527381E-3"/>
    <n v="7.2767364939360535E-2"/>
    <n v="0"/>
    <n v="6.8357221609702312E-2"/>
    <n v="2.205071664829107E-3"/>
    <n v="0"/>
    <n v="1.1025358324145535E-3"/>
    <n v="1.4700477765527381E-3"/>
    <n v="2.9033443586916577E-2"/>
    <n v="0"/>
    <n v="1.4700477765527381E-3"/>
    <n v="4.0426313855200296E-3"/>
    <n v="3.6751194413818448E-3"/>
    <n v="7.3502388827636903E-4"/>
    <n v="3.6751194413818452E-4"/>
    <n v="4.410143329658214E-3"/>
    <n v="0"/>
    <n v="0.30246233002572581"/>
    <n v="2.4623300257258361E-2"/>
    <n v="9.5553105475927966E-3"/>
    <n v="0.30687247335538403"/>
    <x v="0"/>
    <x v="3"/>
    <x v="3"/>
    <x v="0"/>
    <x v="0"/>
    <x v="1"/>
    <x v="3"/>
    <n v="0.16685042263873576"/>
    <n v="7.2767364939360535E-2"/>
    <n v="7.0562293274531424E-2"/>
    <n v="1.1025358324145535E-3"/>
    <n v="3.0503491363469314E-2"/>
    <n v="9.9228224917309819E-3"/>
    <n v="4.7776552737963983E-3"/>
    <n v="0.32708563028298415"/>
    <n v="0.30687247335538403"/>
    <n v="9.5553105475927966E-3"/>
  </r>
  <r>
    <x v="3"/>
    <n v="1986"/>
    <n v="3142"/>
    <s v="2,3,4,5"/>
    <n v="8.6887332908975171E-2"/>
    <n v="1.2412476129853597E-2"/>
    <n v="1.273074474856779E-3"/>
    <n v="6.492679821769573E-2"/>
    <n v="0"/>
    <n v="0.10598345003182687"/>
    <n v="2.2278803309993636E-3"/>
    <n v="0"/>
    <n v="2.864417568427753E-3"/>
    <n v="1.4322087842138766E-2"/>
    <n v="1.6868236791852325E-2"/>
    <n v="0"/>
    <n v="9.2297899427116487E-3"/>
    <n v="2.2278803309993636E-3"/>
    <n v="6.6836409929980902E-3"/>
    <n v="9.5480585614258432E-4"/>
    <n v="0"/>
    <n v="7.0019096117122856E-3"/>
    <n v="0"/>
    <n v="0.32176957352005092"/>
    <n v="2.4824952259707194E-2"/>
    <n v="2.2278803309993636E-3"/>
    <n v="0.31731381285805221"/>
    <x v="0"/>
    <x v="3"/>
    <x v="3"/>
    <x v="0"/>
    <x v="0"/>
    <x v="1"/>
    <x v="3"/>
    <n v="0.10057288351368554"/>
    <n v="6.492679821769573E-2"/>
    <n v="0.10821133036282624"/>
    <n v="2.864417568427753E-3"/>
    <n v="3.1190324633991091E-2"/>
    <n v="1.9096117122851686E-2"/>
    <n v="7.0019096117122856E-3"/>
    <n v="0.34659452577975813"/>
    <n v="0.31731381285805221"/>
    <n v="2.2278803309993636E-3"/>
  </r>
  <r>
    <x v="3"/>
    <n v="1987"/>
    <n v="3740"/>
    <s v="2,3,4,5"/>
    <n v="0.17433155080213905"/>
    <n v="1.6310160427807488E-2"/>
    <n v="4.0106951871657758E-3"/>
    <n v="0.11657754010695187"/>
    <n v="0"/>
    <n v="7.8877005347593579E-2"/>
    <n v="4.8128342245989308E-3"/>
    <n v="0"/>
    <n v="1.0695187165775401E-3"/>
    <n v="1.8449197860962566E-2"/>
    <n v="5.8823529411764705E-3"/>
    <n v="0"/>
    <n v="3.4759358288770055E-3"/>
    <n v="3.7433155080213902E-3"/>
    <n v="1.0160427807486631E-2"/>
    <n v="8.021390374331551E-4"/>
    <n v="0"/>
    <n v="1.6042780748663102E-3"/>
    <n v="0"/>
    <n v="0.34144385026737967"/>
    <n v="2.8609625668449198E-2"/>
    <n v="2.6737967914438503E-4"/>
    <n v="0.18957219251336899"/>
    <x v="0"/>
    <x v="3"/>
    <x v="3"/>
    <x v="0"/>
    <x v="0"/>
    <x v="1"/>
    <x v="3"/>
    <n v="0.19465240641711232"/>
    <n v="0.11657754010695187"/>
    <n v="8.3689839572192504E-2"/>
    <n v="1.0695187165775401E-3"/>
    <n v="2.4331550802139036E-2"/>
    <n v="1.8181818181818181E-2"/>
    <n v="1.6042780748663102E-3"/>
    <n v="0.37005347593582888"/>
    <n v="0.18957219251336899"/>
    <n v="2.6737967914438503E-4"/>
  </r>
  <r>
    <x v="3"/>
    <n v="1988"/>
    <n v="3049"/>
    <s v="2,3,4,5"/>
    <n v="0.10921613643817646"/>
    <n v="1.6398819285011478E-2"/>
    <n v="3.9357166284027549E-3"/>
    <n v="8.6585765824860605E-2"/>
    <n v="0"/>
    <n v="0.11741554608068219"/>
    <n v="0"/>
    <n v="0"/>
    <n v="0"/>
    <n v="5.2476221712036732E-3"/>
    <n v="5.9035749426041319E-3"/>
    <n v="0"/>
    <n v="8.5273860282059685E-3"/>
    <n v="3.2797638570022957E-3"/>
    <n v="1.0823220728107576E-2"/>
    <n v="1.9678583142013774E-3"/>
    <n v="6.5595277140045915E-4"/>
    <n v="1.3119055428009183E-3"/>
    <n v="0"/>
    <n v="0.43063299442440145"/>
    <n v="2.230239422761561E-2"/>
    <n v="1.9678583142013774E-3"/>
    <n v="0.17382748442112167"/>
    <x v="0"/>
    <x v="3"/>
    <x v="3"/>
    <x v="0"/>
    <x v="0"/>
    <x v="1"/>
    <x v="3"/>
    <n v="0.12955067235159068"/>
    <n v="8.6585765824860605E-2"/>
    <n v="0.11741554608068219"/>
    <n v="0"/>
    <n v="1.1151197113807805E-2"/>
    <n v="2.4598228927517216E-2"/>
    <n v="1.9678583142013774E-3"/>
    <n v="0.45293538865201705"/>
    <n v="0.17382748442112167"/>
    <n v="1.9678583142013774E-3"/>
  </r>
  <r>
    <x v="3"/>
    <n v="1989"/>
    <n v="1325"/>
    <s v="2,3,4,5"/>
    <n v="0.14641509433962263"/>
    <n v="0"/>
    <n v="2.2641509433962265E-3"/>
    <n v="0.15245283018867925"/>
    <n v="5.2830188679245287E-3"/>
    <n v="8.0754716981132069E-2"/>
    <n v="0"/>
    <n v="0"/>
    <n v="0"/>
    <n v="2.2641509433962265E-3"/>
    <n v="1.3584905660377358E-2"/>
    <n v="0"/>
    <n v="7.5471698113207548E-3"/>
    <n v="1.5094339622641509E-3"/>
    <n v="4.528301886792453E-3"/>
    <n v="1.5094339622641509E-3"/>
    <n v="0"/>
    <n v="0"/>
    <n v="0"/>
    <n v="0.40830188679245283"/>
    <n v="1.509433962264151E-2"/>
    <n v="1.5094339622641509E-3"/>
    <n v="0.15698113207547171"/>
    <x v="0"/>
    <x v="3"/>
    <x v="3"/>
    <x v="0"/>
    <x v="0"/>
    <x v="1"/>
    <x v="3"/>
    <n v="0.14867924528301885"/>
    <n v="0.15773584905660379"/>
    <n v="8.0754716981132069E-2"/>
    <n v="0"/>
    <n v="1.5849056603773583E-2"/>
    <n v="1.509433962264151E-2"/>
    <n v="0"/>
    <n v="0.42339622641509433"/>
    <n v="0.15698113207547171"/>
    <n v="1.5094339622641509E-3"/>
  </r>
  <r>
    <x v="3"/>
    <n v="1990"/>
    <n v="711"/>
    <s v="2,3,4,5"/>
    <n v="0.1420534458509142"/>
    <n v="0"/>
    <n v="9.8452883263009851E-3"/>
    <n v="0.10829817158931083"/>
    <n v="0"/>
    <n v="8.7201125175808719E-2"/>
    <n v="0"/>
    <n v="0"/>
    <n v="0"/>
    <n v="7.0323488045007029E-3"/>
    <n v="7.0323488045007029E-3"/>
    <n v="0"/>
    <n v="1.2658227848101266E-2"/>
    <n v="4.2194092827004216E-3"/>
    <n v="0"/>
    <n v="0"/>
    <n v="0"/>
    <n v="8.4388185654008432E-3"/>
    <n v="0"/>
    <n v="0.33052039381153303"/>
    <n v="1.1251758087201125E-2"/>
    <n v="0"/>
    <n v="0.27144866385372712"/>
    <x v="0"/>
    <x v="3"/>
    <x v="3"/>
    <x v="0"/>
    <x v="0"/>
    <x v="1"/>
    <x v="3"/>
    <n v="0.15189873417721519"/>
    <n v="0.10829817158931083"/>
    <n v="8.7201125175808719E-2"/>
    <n v="0"/>
    <n v="1.4064697609001406E-2"/>
    <n v="1.6877637130801686E-2"/>
    <n v="8.4388185654008432E-3"/>
    <n v="0.34177215189873417"/>
    <n v="0.27144866385372712"/>
    <n v="0"/>
  </r>
  <r>
    <x v="3"/>
    <n v="1991"/>
    <n v="299"/>
    <s v="2,3,4,5"/>
    <n v="7.3578595317725759E-2"/>
    <n v="2.0066889632107024E-2"/>
    <n v="3.3444816053511704E-2"/>
    <n v="6.6889632107023408E-2"/>
    <n v="0"/>
    <n v="0.10033444816053512"/>
    <n v="0"/>
    <n v="0"/>
    <n v="0"/>
    <n v="0"/>
    <n v="0"/>
    <n v="0"/>
    <n v="1.0033444816053512E-2"/>
    <n v="0"/>
    <n v="0"/>
    <n v="0"/>
    <n v="0"/>
    <n v="0"/>
    <n v="0"/>
    <n v="0.20401337792642141"/>
    <n v="4.0133779264214048E-2"/>
    <n v="0"/>
    <n v="0.451505016722408"/>
    <x v="0"/>
    <x v="3"/>
    <x v="3"/>
    <x v="0"/>
    <x v="0"/>
    <x v="1"/>
    <x v="3"/>
    <n v="0.12709030100334448"/>
    <n v="6.6889632107023408E-2"/>
    <n v="0.10033444816053512"/>
    <n v="0"/>
    <n v="0"/>
    <n v="1.0033444816053512E-2"/>
    <n v="0"/>
    <n v="0.24414715719063546"/>
    <n v="0.451505016722408"/>
    <n v="0"/>
  </r>
  <r>
    <x v="3"/>
    <n v="1992"/>
    <n v="332"/>
    <s v="2,3,4,5"/>
    <n v="3.614457831325301E-2"/>
    <n v="1.5060240963855422E-2"/>
    <n v="0"/>
    <n v="3.614457831325301E-2"/>
    <n v="0"/>
    <n v="0.12048192771084337"/>
    <n v="1.2048192771084338E-2"/>
    <n v="0"/>
    <n v="0"/>
    <n v="0"/>
    <n v="3.0120481927710843E-2"/>
    <n v="0"/>
    <n v="0"/>
    <n v="6.024096385542169E-3"/>
    <n v="0"/>
    <n v="0"/>
    <n v="0"/>
    <n v="0"/>
    <n v="0"/>
    <n v="0.18072289156626506"/>
    <n v="6.3253012048192767E-2"/>
    <n v="0"/>
    <n v="0.5"/>
    <x v="0"/>
    <x v="3"/>
    <x v="3"/>
    <x v="0"/>
    <x v="0"/>
    <x v="1"/>
    <x v="3"/>
    <n v="5.1204819277108432E-2"/>
    <n v="3.614457831325301E-2"/>
    <n v="0.13253012048192772"/>
    <n v="0"/>
    <n v="3.0120481927710843E-2"/>
    <n v="6.024096385542169E-3"/>
    <n v="0"/>
    <n v="0.24397590361445781"/>
    <n v="0.5"/>
    <n v="0"/>
  </r>
  <r>
    <x v="3"/>
    <n v="1993"/>
    <n v="600"/>
    <s v="2,3,4,5"/>
    <n v="0.15333333333333332"/>
    <n v="0"/>
    <n v="0"/>
    <n v="7.8333333333333338E-2"/>
    <n v="5.0000000000000001E-3"/>
    <n v="0.19333333333333333"/>
    <n v="0"/>
    <n v="0"/>
    <n v="0"/>
    <n v="0"/>
    <n v="3.3333333333333335E-3"/>
    <n v="0"/>
    <n v="5.0000000000000001E-3"/>
    <n v="1.1666666666666667E-2"/>
    <n v="1.1666666666666667E-2"/>
    <n v="0"/>
    <n v="0"/>
    <n v="6.6666666666666671E-3"/>
    <n v="0"/>
    <n v="0.14333333333333334"/>
    <n v="0.04"/>
    <n v="0"/>
    <n v="0.34833333333333333"/>
    <x v="0"/>
    <x v="3"/>
    <x v="3"/>
    <x v="0"/>
    <x v="0"/>
    <x v="1"/>
    <x v="3"/>
    <n v="0.15333333333333332"/>
    <n v="8.3333333333333343E-2"/>
    <n v="0.19333333333333333"/>
    <n v="0"/>
    <n v="3.3333333333333335E-3"/>
    <n v="2.8333333333333335E-2"/>
    <n v="6.6666666666666671E-3"/>
    <n v="0.18333333333333335"/>
    <n v="0.34833333333333333"/>
    <n v="0"/>
  </r>
  <r>
    <x v="3"/>
    <n v="1994"/>
    <n v="982"/>
    <s v="2,3,4,5"/>
    <n v="0.1079429735234216"/>
    <n v="2.5458248472505093E-2"/>
    <n v="0"/>
    <n v="8.1466395112016296E-2"/>
    <n v="1.2219959266802444E-2"/>
    <n v="7.128309572301425E-2"/>
    <n v="6.1099796334012219E-3"/>
    <n v="0"/>
    <n v="0"/>
    <n v="2.0366598778004071E-3"/>
    <n v="9.1649694501018328E-3"/>
    <n v="0"/>
    <n v="0"/>
    <n v="0"/>
    <n v="0"/>
    <n v="0"/>
    <n v="0"/>
    <n v="0"/>
    <n v="0"/>
    <n v="0.13645621181262729"/>
    <n v="8.7576374745417518E-2"/>
    <n v="0"/>
    <n v="0.46028513238289204"/>
    <x v="0"/>
    <x v="3"/>
    <x v="3"/>
    <x v="0"/>
    <x v="0"/>
    <x v="1"/>
    <x v="3"/>
    <n v="0.13340122199592669"/>
    <n v="9.368635437881874E-2"/>
    <n v="7.7393075356415472E-2"/>
    <n v="0"/>
    <n v="1.1201629327902239E-2"/>
    <n v="0"/>
    <n v="0"/>
    <n v="0.22403258655804481"/>
    <n v="0.46028513238289204"/>
    <n v="0"/>
  </r>
  <r>
    <x v="3"/>
    <n v="1995"/>
    <n v="746"/>
    <s v="2,3,4,5"/>
    <n v="0.10053619302949063"/>
    <n v="0"/>
    <n v="2.4128686327077747E-2"/>
    <n v="2.6809651474530832E-2"/>
    <n v="0"/>
    <n v="7.1045576407506708E-2"/>
    <n v="0"/>
    <n v="0"/>
    <n v="0"/>
    <n v="0"/>
    <n v="5.3619302949061663E-3"/>
    <n v="0"/>
    <n v="6.7024128686327079E-3"/>
    <n v="6.7024128686327079E-3"/>
    <n v="0"/>
    <n v="0"/>
    <n v="0"/>
    <n v="0"/>
    <n v="0"/>
    <n v="0.1032171581769437"/>
    <n v="3.7533512064343161E-2"/>
    <n v="1.3404825737265416E-3"/>
    <n v="0.61662198391420908"/>
    <x v="0"/>
    <x v="3"/>
    <x v="3"/>
    <x v="0"/>
    <x v="0"/>
    <x v="1"/>
    <x v="3"/>
    <n v="0.12466487935656838"/>
    <n v="2.6809651474530832E-2"/>
    <n v="7.1045576407506708E-2"/>
    <n v="0"/>
    <n v="5.3619302949061663E-3"/>
    <n v="1.3404825737265416E-2"/>
    <n v="0"/>
    <n v="0.14075067024128685"/>
    <n v="0.61662198391420908"/>
    <n v="1.3404825737265416E-3"/>
  </r>
  <r>
    <x v="3"/>
    <n v="1996"/>
    <n v="805"/>
    <s v="2,3,4,5"/>
    <n v="4.4720496894409933E-2"/>
    <n v="0"/>
    <n v="0"/>
    <n v="1.4906832298136646E-2"/>
    <n v="0"/>
    <n v="7.4534161490683228E-3"/>
    <n v="0"/>
    <n v="0"/>
    <n v="0"/>
    <n v="0"/>
    <n v="2.4844720496894411E-3"/>
    <n v="2.4844720496894411E-3"/>
    <n v="1.2422360248447205E-3"/>
    <n v="0"/>
    <n v="6.2111801242236021E-3"/>
    <n v="0"/>
    <n v="0"/>
    <n v="3.7267080745341614E-3"/>
    <n v="0"/>
    <n v="0.22608695652173913"/>
    <n v="5.5900621118012424E-2"/>
    <n v="0"/>
    <n v="0.63478260869565217"/>
    <x v="0"/>
    <x v="3"/>
    <x v="3"/>
    <x v="0"/>
    <x v="0"/>
    <x v="1"/>
    <x v="3"/>
    <n v="4.4720496894409933E-2"/>
    <n v="1.4906832298136646E-2"/>
    <n v="7.4534161490683228E-3"/>
    <n v="0"/>
    <n v="4.9689440993788822E-3"/>
    <n v="7.4534161490683228E-3"/>
    <n v="3.7267080745341614E-3"/>
    <n v="0.28198757763975157"/>
    <n v="0.63478260869565217"/>
    <n v="0"/>
  </r>
  <r>
    <x v="3"/>
    <n v="1997"/>
    <n v="1050"/>
    <s v="2,3,4,5"/>
    <n v="0.13238095238095238"/>
    <n v="6.6666666666666671E-3"/>
    <n v="3.1428571428571431E-2"/>
    <n v="4.9523809523809526E-2"/>
    <n v="0"/>
    <n v="4.7619047619047623E-3"/>
    <n v="9.5238095238095238E-4"/>
    <n v="0"/>
    <n v="3.8095238095238095E-3"/>
    <n v="5.7142857142857143E-3"/>
    <n v="0"/>
    <n v="4.7619047619047623E-3"/>
    <n v="0"/>
    <n v="0"/>
    <n v="9.5238095238095247E-3"/>
    <n v="0"/>
    <n v="0"/>
    <n v="0"/>
    <n v="0"/>
    <n v="0.20285714285714285"/>
    <n v="9.9047619047619051E-2"/>
    <n v="0"/>
    <n v="0.44857142857142857"/>
    <x v="0"/>
    <x v="3"/>
    <x v="3"/>
    <x v="0"/>
    <x v="0"/>
    <x v="1"/>
    <x v="3"/>
    <n v="0.17047619047619045"/>
    <n v="4.9523809523809526E-2"/>
    <n v="5.7142857142857151E-3"/>
    <n v="3.8095238095238095E-3"/>
    <n v="1.0476190476190476E-2"/>
    <n v="9.5238095238095247E-3"/>
    <n v="0"/>
    <n v="0.3019047619047619"/>
    <n v="0.44857142857142857"/>
    <n v="0"/>
  </r>
  <r>
    <x v="3"/>
    <n v="1998"/>
    <n v="743"/>
    <s v="2,3,4,5"/>
    <n v="0.10901749663526246"/>
    <n v="4.306864064602961E-2"/>
    <n v="2.826379542395693E-2"/>
    <n v="2.4226110363391656E-2"/>
    <n v="2.6917900403768506E-3"/>
    <n v="1.3458950201884253E-3"/>
    <n v="0"/>
    <n v="0"/>
    <n v="0"/>
    <n v="0"/>
    <n v="0"/>
    <n v="0"/>
    <n v="0"/>
    <n v="0"/>
    <n v="0"/>
    <n v="0"/>
    <n v="0"/>
    <n v="0"/>
    <n v="0"/>
    <n v="0.15208613728129206"/>
    <n v="8.8829071332436074E-2"/>
    <n v="1.3458950201884253E-3"/>
    <n v="0.54912516823687751"/>
    <x v="0"/>
    <x v="3"/>
    <x v="3"/>
    <x v="0"/>
    <x v="0"/>
    <x v="1"/>
    <x v="3"/>
    <n v="0.18034993270524899"/>
    <n v="2.6917900403768506E-2"/>
    <n v="1.3458950201884253E-3"/>
    <n v="0"/>
    <n v="0"/>
    <n v="0"/>
    <n v="0"/>
    <n v="0.24091520861372812"/>
    <n v="0.54912516823687751"/>
    <n v="1.3458950201884253E-3"/>
  </r>
  <r>
    <x v="3"/>
    <n v="1999"/>
    <n v="1422"/>
    <s v="2,3,4,5"/>
    <n v="0.14135021097046413"/>
    <n v="0"/>
    <n v="2.7426160337552744E-2"/>
    <n v="7.7355836849507739E-2"/>
    <n v="7.7355836849507739E-3"/>
    <n v="0"/>
    <n v="3.5161744022503515E-3"/>
    <n v="0"/>
    <n v="4.9226441631504926E-3"/>
    <n v="0"/>
    <n v="0"/>
    <n v="0"/>
    <n v="2.1097046413502108E-3"/>
    <n v="0"/>
    <n v="3.5161744022503515E-3"/>
    <n v="1.4064697609001407E-3"/>
    <n v="0"/>
    <n v="0"/>
    <n v="0"/>
    <n v="0.13572433192686356"/>
    <n v="8.0168776371308023E-2"/>
    <n v="2.1097046413502108E-3"/>
    <n v="0.51265822784810122"/>
    <x v="1"/>
    <x v="3"/>
    <x v="3"/>
    <x v="0"/>
    <x v="0"/>
    <x v="1"/>
    <x v="3"/>
    <n v="0.16877637130801687"/>
    <n v="8.5091420534458506E-2"/>
    <n v="3.5161744022503515E-3"/>
    <n v="4.9226441631504926E-3"/>
    <n v="0"/>
    <n v="7.0323488045007029E-3"/>
    <n v="0"/>
    <n v="0.2158931082981716"/>
    <n v="0.51265822784810122"/>
    <n v="2.1097046413502108E-3"/>
  </r>
  <r>
    <x v="3"/>
    <n v="2000"/>
    <n v="963"/>
    <s v="2,3,4,5"/>
    <n v="0.2554517133956386"/>
    <n v="1.0384215991692627E-3"/>
    <n v="3.0114226375908618E-2"/>
    <n v="0"/>
    <n v="0"/>
    <n v="1.4537902388369677E-2"/>
    <n v="2.8037383177570093E-2"/>
    <n v="0"/>
    <n v="0"/>
    <n v="0"/>
    <n v="0"/>
    <n v="0"/>
    <n v="0"/>
    <n v="2.0768431983385254E-3"/>
    <n v="7.2689511941848393E-3"/>
    <n v="0"/>
    <n v="0"/>
    <n v="0"/>
    <n v="0"/>
    <n v="0.19418483904465214"/>
    <n v="4.46521287642783E-2"/>
    <n v="3.1152647975077881E-3"/>
    <n v="0.41952232606438211"/>
    <x v="1"/>
    <x v="3"/>
    <x v="3"/>
    <x v="0"/>
    <x v="0"/>
    <x v="1"/>
    <x v="3"/>
    <n v="0.28660436137071649"/>
    <n v="0"/>
    <n v="4.2575285565939772E-2"/>
    <n v="0"/>
    <n v="0"/>
    <n v="9.3457943925233655E-3"/>
    <n v="0"/>
    <n v="0.23883696780893043"/>
    <n v="0.41952232606438211"/>
    <n v="3.1152647975077881E-3"/>
  </r>
  <r>
    <x v="3"/>
    <n v="2001"/>
    <n v="1335"/>
    <s v="2,3,4,5"/>
    <n v="6.3670411985018716E-2"/>
    <n v="0"/>
    <n v="1.3483146067415731E-2"/>
    <n v="0"/>
    <n v="0"/>
    <n v="1.1235955056179775E-2"/>
    <n v="6.7415730337078653E-3"/>
    <n v="0"/>
    <n v="0"/>
    <n v="0"/>
    <n v="0"/>
    <n v="5.9925093632958804E-3"/>
    <n v="1.7977528089887642E-2"/>
    <n v="2.2471910112359553E-3"/>
    <n v="4.4943820224719105E-3"/>
    <n v="1.4981273408239701E-3"/>
    <n v="0"/>
    <n v="0"/>
    <n v="0"/>
    <n v="0.16554307116104869"/>
    <n v="8.5393258426966295E-2"/>
    <n v="9.7378277153558051E-3"/>
    <n v="0.61198501872659172"/>
    <x v="1"/>
    <x v="3"/>
    <x v="3"/>
    <x v="0"/>
    <x v="0"/>
    <x v="1"/>
    <x v="3"/>
    <n v="7.7153558052434443E-2"/>
    <n v="0"/>
    <n v="1.7977528089887639E-2"/>
    <n v="0"/>
    <n v="5.9925093632958804E-3"/>
    <n v="2.6217228464419481E-2"/>
    <n v="0"/>
    <n v="0.25093632958801498"/>
    <n v="0.61198501872659172"/>
    <n v="9.7378277153558051E-3"/>
  </r>
  <r>
    <x v="3"/>
    <n v="2002"/>
    <n v="1787"/>
    <s v="2,3,4,5"/>
    <n v="0.16564073866815893"/>
    <n v="0"/>
    <n v="2.6860660324566313E-2"/>
    <n v="1.790710688304421E-2"/>
    <n v="8.9535534415221048E-3"/>
    <n v="1.6787912702853944E-2"/>
    <n v="7.2747621712367094E-3"/>
    <n v="0"/>
    <n v="6.155567991046447E-3"/>
    <n v="0"/>
    <n v="1.510912143256855E-2"/>
    <n v="0"/>
    <n v="1.5668718522663681E-2"/>
    <n v="8.9535534415221048E-3"/>
    <n v="2.7979854504756574E-3"/>
    <n v="1.1191941801902631E-3"/>
    <n v="0"/>
    <n v="0"/>
    <n v="0"/>
    <n v="0.17403469501958591"/>
    <n v="8.5618354784555123E-2"/>
    <n v="1.0072747621712367E-2"/>
    <n v="0.43704532736429769"/>
    <x v="1"/>
    <x v="3"/>
    <x v="3"/>
    <x v="0"/>
    <x v="0"/>
    <x v="1"/>
    <x v="3"/>
    <n v="0.19250139899272523"/>
    <n v="2.6860660324566313E-2"/>
    <n v="2.4062674874090653E-2"/>
    <n v="6.155567991046447E-3"/>
    <n v="1.510912143256855E-2"/>
    <n v="2.8539451594851706E-2"/>
    <n v="0"/>
    <n v="0.25965304980414106"/>
    <n v="0.43704532736429769"/>
    <n v="1.0072747621712367E-2"/>
  </r>
  <r>
    <x v="3"/>
    <n v="2003"/>
    <n v="2358"/>
    <s v="2,3,4,5"/>
    <n v="0.14334181509754029"/>
    <n v="1.2722646310432569E-2"/>
    <n v="4.6649703138252757E-3"/>
    <n v="5.4707379134860054E-2"/>
    <n v="1.0178117048346057E-2"/>
    <n v="7.6335877862595426E-3"/>
    <n v="6.7854113655640372E-3"/>
    <n v="0"/>
    <n v="0"/>
    <n v="0"/>
    <n v="0"/>
    <n v="2.1204410517387615E-3"/>
    <n v="4.6649703138252757E-3"/>
    <n v="4.6649703138252757E-3"/>
    <n v="1.2722646310432571E-3"/>
    <n v="0"/>
    <n v="4.2408821034775233E-4"/>
    <n v="0"/>
    <n v="0"/>
    <n v="0.15097540288379982"/>
    <n v="6.8278201865988125E-2"/>
    <n v="3.8167938931297708E-3"/>
    <n v="0.52374893977947412"/>
    <x v="1"/>
    <x v="3"/>
    <x v="3"/>
    <x v="0"/>
    <x v="0"/>
    <x v="1"/>
    <x v="3"/>
    <n v="0.16072943172179815"/>
    <n v="6.4885496183206104E-2"/>
    <n v="1.441899915182358E-2"/>
    <n v="0"/>
    <n v="2.1204410517387615E-3"/>
    <n v="1.0602205258693809E-2"/>
    <n v="4.2408821034775233E-4"/>
    <n v="0.21925360474978794"/>
    <n v="0.52374893977947412"/>
    <n v="3.8167938931297708E-3"/>
  </r>
  <r>
    <x v="3"/>
    <n v="2004"/>
    <n v="2507"/>
    <s v="2,3,4,5"/>
    <n v="0.11009174311926606"/>
    <n v="1.994415636218588E-2"/>
    <n v="5.185480654168329E-3"/>
    <n v="3.7893897088153168E-2"/>
    <n v="1.1567610690067811E-2"/>
    <n v="2.1140805743917031E-2"/>
    <n v="0"/>
    <n v="0"/>
    <n v="2.3932987634623054E-3"/>
    <n v="0"/>
    <n v="0"/>
    <n v="2.7921818907060232E-3"/>
    <n v="9.9720781810929398E-3"/>
    <n v="1.2365376944555246E-2"/>
    <n v="0"/>
    <n v="2.3932987634623054E-3"/>
    <n v="0"/>
    <n v="1.5955325089748703E-3"/>
    <n v="0"/>
    <n v="0.15995213402473074"/>
    <n v="6.3422417231751099E-2"/>
    <n v="0"/>
    <n v="0.53928998803350614"/>
    <x v="1"/>
    <x v="3"/>
    <x v="3"/>
    <x v="0"/>
    <x v="0"/>
    <x v="1"/>
    <x v="3"/>
    <n v="0.13522138013562027"/>
    <n v="4.9461507778220976E-2"/>
    <n v="2.1140805743917031E-2"/>
    <n v="2.3932987634623054E-3"/>
    <n v="2.7921818907060232E-3"/>
    <n v="2.4730753889110491E-2"/>
    <n v="1.5955325089748703E-3"/>
    <n v="0.22337455125648184"/>
    <n v="0.53928998803350614"/>
    <n v="0"/>
  </r>
  <r>
    <x v="3"/>
    <n v="2005"/>
    <n v="2625"/>
    <s v="2,3,4,5"/>
    <n v="0.14895238095238095"/>
    <n v="1.4095238095238095E-2"/>
    <n v="9.9047619047619041E-3"/>
    <n v="9.5238095238095233E-2"/>
    <n v="2.1714285714285714E-2"/>
    <n v="3.5428571428571427E-2"/>
    <n v="2.2857142857142857E-2"/>
    <n v="0"/>
    <n v="1.6380952380952381E-2"/>
    <n v="0"/>
    <n v="0"/>
    <n v="1.180952380952381E-2"/>
    <n v="5.3333333333333332E-3"/>
    <n v="1.2952380952380953E-2"/>
    <n v="3.0476190476190477E-3"/>
    <n v="0"/>
    <n v="0"/>
    <n v="0"/>
    <n v="0"/>
    <n v="0.13600000000000001"/>
    <n v="7.047619047619047E-2"/>
    <n v="3.8095238095238096E-4"/>
    <n v="0.39542857142857141"/>
    <x v="1"/>
    <x v="3"/>
    <x v="3"/>
    <x v="0"/>
    <x v="0"/>
    <x v="1"/>
    <x v="3"/>
    <n v="0.17295238095238097"/>
    <n v="0.11695238095238095"/>
    <n v="5.8285714285714288E-2"/>
    <n v="1.6380952380952381E-2"/>
    <n v="1.180952380952381E-2"/>
    <n v="2.1333333333333336E-2"/>
    <n v="0"/>
    <n v="0.20647619047619048"/>
    <n v="0.39542857142857141"/>
    <n v="3.8095238095238096E-4"/>
  </r>
  <r>
    <x v="3"/>
    <n v="2006"/>
    <n v="1706"/>
    <s v="2,3,4,5"/>
    <n v="0.1395076201641266"/>
    <n v="1.6998827667057445E-2"/>
    <n v="1.3481828839390387E-2"/>
    <n v="6.9167643610785465E-2"/>
    <n v="1.9343493552168817E-2"/>
    <n v="1.5240328253223915E-2"/>
    <n v="2.0515826494724502E-2"/>
    <n v="0"/>
    <n v="0"/>
    <n v="0"/>
    <n v="0"/>
    <n v="0"/>
    <n v="9.9648300117233298E-3"/>
    <n v="4.1031652989449007E-3"/>
    <n v="3.5169988276670576E-3"/>
    <n v="0"/>
    <n v="0"/>
    <n v="2.9308323563892145E-3"/>
    <n v="0"/>
    <n v="0.13071512309495897"/>
    <n v="0.15416178194607269"/>
    <n v="1.7584994138335288E-3"/>
    <n v="0.39859320046893315"/>
    <x v="1"/>
    <x v="3"/>
    <x v="3"/>
    <x v="0"/>
    <x v="0"/>
    <x v="1"/>
    <x v="3"/>
    <n v="0.16998827667057445"/>
    <n v="8.8511137162954279E-2"/>
    <n v="3.5756154747948417E-2"/>
    <n v="0"/>
    <n v="0"/>
    <n v="1.7584994138335287E-2"/>
    <n v="2.9308323563892145E-3"/>
    <n v="0.28487690504103169"/>
    <n v="0.39859320046893315"/>
    <n v="1.7584994138335288E-3"/>
  </r>
  <r>
    <x v="3"/>
    <n v="2007"/>
    <n v="637"/>
    <s v="2,3,4,5"/>
    <n v="0.10675039246467818"/>
    <n v="1.5698587127158557E-3"/>
    <n v="1.098901098901099E-2"/>
    <n v="5.1805337519623233E-2"/>
    <n v="5.4945054945054944E-2"/>
    <n v="1.098901098901099E-2"/>
    <n v="6.2794348508634227E-3"/>
    <n v="0"/>
    <n v="0"/>
    <n v="0"/>
    <n v="0"/>
    <n v="0"/>
    <n v="3.1397174254317113E-3"/>
    <n v="1.4128728414442701E-2"/>
    <n v="0"/>
    <n v="0"/>
    <n v="0"/>
    <n v="0"/>
    <n v="0"/>
    <n v="0.13343799058084774"/>
    <n v="0.20722135007849293"/>
    <n v="0"/>
    <n v="0.39874411302982732"/>
    <x v="1"/>
    <x v="3"/>
    <x v="3"/>
    <x v="0"/>
    <x v="0"/>
    <x v="1"/>
    <x v="3"/>
    <n v="0.11930926216640503"/>
    <n v="0.10675039246467818"/>
    <n v="1.7268445839874413E-2"/>
    <n v="0"/>
    <n v="0"/>
    <n v="1.7268445839874413E-2"/>
    <n v="0"/>
    <n v="0.34065934065934067"/>
    <n v="0.39874411302982732"/>
    <n v="0"/>
  </r>
  <r>
    <x v="3"/>
    <n v="2008"/>
    <n v="889"/>
    <s v="2,3,4,5"/>
    <n v="0.1327334083239595"/>
    <n v="5.6242969628796397E-3"/>
    <n v="0"/>
    <n v="2.9246344206974129E-2"/>
    <n v="1.799775028121485E-2"/>
    <n v="1.799775028121485E-2"/>
    <n v="3.7120359955005622E-2"/>
    <n v="0"/>
    <n v="0"/>
    <n v="0"/>
    <n v="0"/>
    <n v="0"/>
    <n v="1.3498312710911136E-2"/>
    <n v="7.874015748031496E-3"/>
    <n v="0"/>
    <n v="0"/>
    <n v="0"/>
    <n v="0"/>
    <n v="0"/>
    <n v="0.1923509561304837"/>
    <n v="8.211473565804274E-2"/>
    <n v="3.3745781777277839E-3"/>
    <n v="0.46006749156355453"/>
    <x v="1"/>
    <x v="3"/>
    <x v="3"/>
    <x v="0"/>
    <x v="0"/>
    <x v="1"/>
    <x v="3"/>
    <n v="0.13835770528683913"/>
    <n v="4.7244094488188976E-2"/>
    <n v="5.5118110236220472E-2"/>
    <n v="0"/>
    <n v="0"/>
    <n v="2.137232845894263E-2"/>
    <n v="0"/>
    <n v="0.27446569178852642"/>
    <n v="0.46006749156355453"/>
    <n v="3.3745781777277839E-3"/>
  </r>
  <r>
    <x v="3"/>
    <n v="2009"/>
    <n v="1410"/>
    <s v="2,3,4,5"/>
    <n v="0.20992907801418439"/>
    <n v="1.6312056737588652E-2"/>
    <n v="1.7021276595744681E-2"/>
    <n v="8.794326241134752E-2"/>
    <n v="1.276595744680851E-2"/>
    <n v="5.6737588652482273E-3"/>
    <n v="1.5602836879432624E-2"/>
    <n v="0"/>
    <n v="2.8368794326241137E-3"/>
    <n v="0"/>
    <n v="0"/>
    <n v="0"/>
    <n v="6.382978723404255E-3"/>
    <n v="1.0638297872340425E-2"/>
    <n v="0"/>
    <n v="0"/>
    <n v="0"/>
    <n v="1.0638297872340425E-2"/>
    <n v="0"/>
    <n v="0.22978723404255319"/>
    <n v="6.0283687943262408E-2"/>
    <n v="2.8368794326241137E-3"/>
    <n v="0.31134751773049646"/>
    <x v="2"/>
    <x v="3"/>
    <x v="3"/>
    <x v="0"/>
    <x v="0"/>
    <x v="1"/>
    <x v="3"/>
    <n v="0.24326241134751772"/>
    <n v="0.10070921985815603"/>
    <n v="2.1276595744680851E-2"/>
    <n v="2.8368794326241137E-3"/>
    <n v="0"/>
    <n v="1.7021276595744681E-2"/>
    <n v="1.0638297872340425E-2"/>
    <n v="0.29007092198581558"/>
    <n v="0.31134751773049646"/>
    <n v="2.8368794326241137E-3"/>
  </r>
  <r>
    <x v="3"/>
    <n v="2010"/>
    <n v="1781"/>
    <s v="2,3,4,5"/>
    <n v="5.1094890510948898E-2"/>
    <n v="4.4918585064570469E-3"/>
    <n v="2.4705221785513758E-2"/>
    <n v="1.6844469399213923E-2"/>
    <n v="1.2352610892756879E-2"/>
    <n v="8.4222346996069633E-3"/>
    <n v="1.347557551937114E-2"/>
    <n v="0"/>
    <n v="0"/>
    <n v="0"/>
    <n v="0"/>
    <n v="0"/>
    <n v="2.3582257158899493E-2"/>
    <n v="2.1897810218978103E-2"/>
    <n v="0"/>
    <n v="1.1229646266142617E-3"/>
    <n v="0"/>
    <n v="0"/>
    <n v="0"/>
    <n v="0.20044918585064569"/>
    <n v="4.6041549691184729E-2"/>
    <n v="7.2992700729927005E-3"/>
    <n v="0.56822010106681642"/>
    <x v="2"/>
    <x v="3"/>
    <x v="3"/>
    <x v="0"/>
    <x v="0"/>
    <x v="1"/>
    <x v="3"/>
    <n v="8.0291970802919693E-2"/>
    <n v="2.9197080291970802E-2"/>
    <n v="2.1897810218978103E-2"/>
    <n v="0"/>
    <n v="0"/>
    <n v="4.6603032004491861E-2"/>
    <n v="0"/>
    <n v="0.24649073554183043"/>
    <n v="0.56822010106681642"/>
    <n v="7.2992700729927005E-3"/>
  </r>
  <r>
    <x v="3"/>
    <n v="2011"/>
    <n v="3236"/>
    <s v="2,3,4,5"/>
    <n v="0.10074165636588379"/>
    <n v="1.854140914709518E-3"/>
    <n v="7.7255871446229914E-3"/>
    <n v="2.8121137206427688E-2"/>
    <n v="2.1631644004944377E-2"/>
    <n v="1.5451174289245983E-2"/>
    <n v="2.5339925834363411E-2"/>
    <n v="0"/>
    <n v="9.2707045735475899E-4"/>
    <n v="0"/>
    <n v="0"/>
    <n v="8.3436341161928305E-3"/>
    <n v="1.2051915945611866E-2"/>
    <n v="8.65265760197775E-3"/>
    <n v="2.1631644004944375E-3"/>
    <n v="1.2360939431396785E-3"/>
    <n v="0"/>
    <n v="0"/>
    <n v="0"/>
    <n v="0.27070457354758964"/>
    <n v="0.103831891223733"/>
    <n v="3.0902348578491963E-4"/>
    <n v="0.39091470951792334"/>
    <x v="2"/>
    <x v="3"/>
    <x v="3"/>
    <x v="0"/>
    <x v="0"/>
    <x v="1"/>
    <x v="3"/>
    <n v="0.1103213844252163"/>
    <n v="4.9752781211372069E-2"/>
    <n v="4.0791100123609397E-2"/>
    <n v="9.2707045735475899E-4"/>
    <n v="8.3436341161928305E-3"/>
    <n v="2.4103831891223733E-2"/>
    <n v="0"/>
    <n v="0.37453646477132263"/>
    <n v="0.39091470951792334"/>
    <n v="3.0902348578491963E-4"/>
  </r>
  <r>
    <x v="3"/>
    <n v="2012"/>
    <n v="5305"/>
    <s v="2,3,4,5"/>
    <n v="6.6352497643732328E-2"/>
    <n v="7.7285579641847317E-3"/>
    <n v="4.7125353440150798E-3"/>
    <n v="2.582469368520264E-2"/>
    <n v="6.2205466540999057E-3"/>
    <n v="8.8595664467483511E-3"/>
    <n v="1.5645617342130064E-2"/>
    <n v="0"/>
    <n v="2.0735155513666352E-3"/>
    <n v="0"/>
    <n v="0"/>
    <n v="3.9585296889726677E-3"/>
    <n v="1.8850141376060319E-2"/>
    <n v="8.294062205466541E-3"/>
    <n v="2.4505183788878417E-3"/>
    <n v="9.42507068803016E-4"/>
    <n v="0"/>
    <n v="0"/>
    <n v="0"/>
    <n v="0.16852026390197927"/>
    <n v="0.1937794533459001"/>
    <n v="1.5080113100848257E-3"/>
    <n v="0.46427898209236568"/>
    <x v="2"/>
    <x v="3"/>
    <x v="3"/>
    <x v="0"/>
    <x v="0"/>
    <x v="1"/>
    <x v="3"/>
    <n v="7.8793590951932141E-2"/>
    <n v="3.2045240339302547E-2"/>
    <n v="2.4505183788878414E-2"/>
    <n v="2.0735155513666352E-3"/>
    <n v="3.9585296889726677E-3"/>
    <n v="3.0537229029217721E-2"/>
    <n v="0"/>
    <n v="0.36229971724787935"/>
    <n v="0.46427898209236568"/>
    <n v="1.5080113100848257E-3"/>
  </r>
  <r>
    <x v="3"/>
    <n v="2013"/>
    <s v="No Data"/>
    <m/>
    <s v="-"/>
    <s v="-"/>
    <s v="-"/>
    <s v="-"/>
    <s v="-"/>
    <s v="-"/>
    <s v="-"/>
    <s v="-"/>
    <s v="-"/>
    <s v="-"/>
    <s v="-"/>
    <s v="-"/>
    <s v="-"/>
    <s v="-"/>
    <s v="-"/>
    <s v="-"/>
    <s v="-"/>
    <s v="-"/>
    <s v="-"/>
    <s v="-"/>
    <s v="-"/>
    <s v="-"/>
    <s v="-"/>
    <x v="2"/>
    <x v="3"/>
    <x v="3"/>
    <x v="0"/>
    <x v="0"/>
    <x v="0"/>
    <x v="3"/>
    <n v="0"/>
    <n v="0"/>
    <n v="0"/>
    <n v="0"/>
    <n v="0"/>
    <n v="0"/>
    <n v="0"/>
    <n v="0"/>
    <n v="0"/>
    <n v="0"/>
  </r>
  <r>
    <x v="4"/>
    <n v="1979"/>
    <s v="No Data"/>
    <m/>
    <s v="-"/>
    <s v="-"/>
    <s v="-"/>
    <s v="-"/>
    <s v="-"/>
    <s v="-"/>
    <s v="-"/>
    <s v="-"/>
    <s v="-"/>
    <s v="-"/>
    <s v="-"/>
    <s v="-"/>
    <s v="-"/>
    <s v="-"/>
    <s v="-"/>
    <s v="-"/>
    <s v="-"/>
    <s v="-"/>
    <s v="-"/>
    <s v="-"/>
    <s v="-"/>
    <s v="-"/>
    <s v="-"/>
    <x v="0"/>
    <x v="4"/>
    <x v="4"/>
    <x v="3"/>
    <x v="3"/>
    <x v="0"/>
    <x v="4"/>
    <n v="0"/>
    <n v="0"/>
    <n v="0"/>
    <n v="0"/>
    <n v="0"/>
    <n v="0"/>
    <n v="0"/>
    <n v="0"/>
    <n v="0"/>
    <n v="0"/>
  </r>
  <r>
    <x v="4"/>
    <n v="1980"/>
    <s v="No Data"/>
    <m/>
    <s v="-"/>
    <s v="-"/>
    <s v="-"/>
    <s v="-"/>
    <s v="-"/>
    <s v="-"/>
    <s v="-"/>
    <s v="-"/>
    <s v="-"/>
    <s v="-"/>
    <s v="-"/>
    <s v="-"/>
    <s v="-"/>
    <s v="-"/>
    <s v="-"/>
    <s v="-"/>
    <s v="-"/>
    <s v="-"/>
    <s v="-"/>
    <s v="-"/>
    <s v="-"/>
    <s v="-"/>
    <s v="-"/>
    <x v="0"/>
    <x v="4"/>
    <x v="4"/>
    <x v="3"/>
    <x v="3"/>
    <x v="0"/>
    <x v="4"/>
    <n v="0"/>
    <n v="0"/>
    <n v="0"/>
    <n v="0"/>
    <n v="0"/>
    <n v="0"/>
    <n v="0"/>
    <n v="0"/>
    <n v="0"/>
    <n v="0"/>
  </r>
  <r>
    <x v="4"/>
    <n v="1981"/>
    <s v="No Data"/>
    <m/>
    <s v="-"/>
    <s v="-"/>
    <s v="-"/>
    <s v="-"/>
    <s v="-"/>
    <s v="-"/>
    <s v="-"/>
    <s v="-"/>
    <s v="-"/>
    <s v="-"/>
    <s v="-"/>
    <s v="-"/>
    <s v="-"/>
    <s v="-"/>
    <s v="-"/>
    <s v="-"/>
    <s v="-"/>
    <s v="-"/>
    <s v="-"/>
    <s v="-"/>
    <s v="-"/>
    <s v="-"/>
    <s v="-"/>
    <x v="0"/>
    <x v="4"/>
    <x v="4"/>
    <x v="3"/>
    <x v="3"/>
    <x v="0"/>
    <x v="4"/>
    <n v="0"/>
    <n v="0"/>
    <n v="0"/>
    <n v="0"/>
    <n v="0"/>
    <n v="0"/>
    <n v="0"/>
    <n v="0"/>
    <n v="0"/>
    <n v="0"/>
  </r>
  <r>
    <x v="4"/>
    <n v="1982"/>
    <s v="No Data"/>
    <m/>
    <s v="-"/>
    <s v="-"/>
    <s v="-"/>
    <s v="-"/>
    <s v="-"/>
    <s v="-"/>
    <s v="-"/>
    <s v="-"/>
    <s v="-"/>
    <s v="-"/>
    <s v="-"/>
    <s v="-"/>
    <s v="-"/>
    <s v="-"/>
    <s v="-"/>
    <s v="-"/>
    <s v="-"/>
    <s v="-"/>
    <s v="-"/>
    <s v="-"/>
    <s v="-"/>
    <s v="-"/>
    <s v="-"/>
    <x v="0"/>
    <x v="4"/>
    <x v="4"/>
    <x v="3"/>
    <x v="3"/>
    <x v="0"/>
    <x v="4"/>
    <n v="0"/>
    <n v="0"/>
    <n v="0"/>
    <n v="0"/>
    <n v="0"/>
    <n v="0"/>
    <n v="0"/>
    <n v="0"/>
    <n v="0"/>
    <n v="0"/>
  </r>
  <r>
    <x v="4"/>
    <n v="1983"/>
    <s v="No Data"/>
    <m/>
    <s v="-"/>
    <s v="-"/>
    <s v="-"/>
    <s v="-"/>
    <s v="-"/>
    <s v="-"/>
    <s v="-"/>
    <s v="-"/>
    <s v="-"/>
    <s v="-"/>
    <s v="-"/>
    <s v="-"/>
    <s v="-"/>
    <s v="-"/>
    <s v="-"/>
    <s v="-"/>
    <s v="-"/>
    <s v="-"/>
    <s v="-"/>
    <s v="-"/>
    <s v="-"/>
    <s v="-"/>
    <s v="-"/>
    <x v="0"/>
    <x v="4"/>
    <x v="4"/>
    <x v="3"/>
    <x v="3"/>
    <x v="0"/>
    <x v="4"/>
    <n v="0"/>
    <n v="0"/>
    <n v="0"/>
    <n v="0"/>
    <n v="0"/>
    <n v="0"/>
    <n v="0"/>
    <n v="0"/>
    <n v="0"/>
    <n v="0"/>
  </r>
  <r>
    <x v="4"/>
    <n v="1984"/>
    <s v="No Data"/>
    <m/>
    <s v="-"/>
    <s v="-"/>
    <s v="-"/>
    <s v="-"/>
    <s v="-"/>
    <s v="-"/>
    <s v="-"/>
    <s v="-"/>
    <s v="-"/>
    <s v="-"/>
    <s v="-"/>
    <s v="-"/>
    <s v="-"/>
    <s v="-"/>
    <s v="-"/>
    <s v="-"/>
    <s v="-"/>
    <s v="-"/>
    <s v="-"/>
    <s v="-"/>
    <s v="-"/>
    <s v="-"/>
    <s v="-"/>
    <x v="0"/>
    <x v="4"/>
    <x v="4"/>
    <x v="3"/>
    <x v="3"/>
    <x v="0"/>
    <x v="4"/>
    <n v="0"/>
    <n v="0"/>
    <n v="0"/>
    <n v="0"/>
    <n v="0"/>
    <n v="0"/>
    <n v="0"/>
    <n v="0"/>
    <n v="0"/>
    <n v="0"/>
  </r>
  <r>
    <x v="4"/>
    <n v="1985"/>
    <n v="29"/>
    <n v="3"/>
    <s v="Failed"/>
    <s v="Criteria"/>
    <s v="-"/>
    <s v="-"/>
    <s v="-"/>
    <s v="-"/>
    <s v="-"/>
    <s v="-"/>
    <s v="-"/>
    <s v="-"/>
    <s v="-"/>
    <s v="-"/>
    <s v="-"/>
    <s v="-"/>
    <s v="-"/>
    <s v="-"/>
    <s v="-"/>
    <s v="-"/>
    <s v="-"/>
    <s v="-"/>
    <s v="-"/>
    <s v="-"/>
    <s v="-"/>
    <x v="0"/>
    <x v="4"/>
    <x v="4"/>
    <x v="3"/>
    <x v="3"/>
    <x v="0"/>
    <x v="4"/>
    <n v="0"/>
    <n v="0"/>
    <n v="0"/>
    <n v="0"/>
    <n v="0"/>
    <n v="0"/>
    <n v="0"/>
    <n v="0"/>
    <n v="0"/>
    <n v="0"/>
  </r>
  <r>
    <x v="4"/>
    <n v="1986"/>
    <n v="578"/>
    <s v="3,4"/>
    <s v="Failed"/>
    <s v="Criteria"/>
    <s v="-"/>
    <s v="-"/>
    <s v="-"/>
    <s v="-"/>
    <s v="-"/>
    <s v="-"/>
    <s v="-"/>
    <s v="-"/>
    <s v="-"/>
    <s v="-"/>
    <s v="-"/>
    <s v="-"/>
    <s v="-"/>
    <s v="-"/>
    <s v="-"/>
    <s v="-"/>
    <s v="-"/>
    <s v="-"/>
    <s v="-"/>
    <s v="-"/>
    <s v="-"/>
    <x v="0"/>
    <x v="4"/>
    <x v="4"/>
    <x v="3"/>
    <x v="3"/>
    <x v="0"/>
    <x v="4"/>
    <n v="0"/>
    <n v="0"/>
    <n v="0"/>
    <n v="0"/>
    <n v="0"/>
    <n v="0"/>
    <n v="0"/>
    <n v="0"/>
    <n v="0"/>
    <n v="0"/>
  </r>
  <r>
    <x v="4"/>
    <n v="1987"/>
    <n v="409"/>
    <s v="3,4,5"/>
    <n v="0.10513447432762836"/>
    <n v="2.4449877750611247E-3"/>
    <n v="3.1784841075794622E-2"/>
    <n v="0"/>
    <n v="0"/>
    <n v="0"/>
    <n v="0"/>
    <n v="0"/>
    <n v="0"/>
    <n v="0"/>
    <n v="7.3349633251833741E-3"/>
    <n v="0"/>
    <n v="0"/>
    <n v="0"/>
    <n v="0"/>
    <n v="0"/>
    <n v="0"/>
    <n v="0"/>
    <n v="0"/>
    <n v="0"/>
    <n v="0"/>
    <n v="9.7799511002444987E-3"/>
    <n v="0.84352078239608796"/>
    <x v="0"/>
    <x v="4"/>
    <x v="4"/>
    <x v="3"/>
    <x v="3"/>
    <x v="1"/>
    <x v="4"/>
    <n v="0.13936430317848411"/>
    <n v="0"/>
    <n v="0"/>
    <n v="0"/>
    <n v="7.3349633251833741E-3"/>
    <n v="0"/>
    <n v="0"/>
    <n v="0"/>
    <n v="0.84352078239608796"/>
    <n v="9.7799511002444987E-3"/>
  </r>
  <r>
    <x v="4"/>
    <n v="1988"/>
    <n v="413"/>
    <s v="3,4,5,6"/>
    <n v="6.7796610169491539E-2"/>
    <n v="9.6852300242130755E-3"/>
    <n v="1.2106537530266344E-2"/>
    <n v="0"/>
    <n v="0"/>
    <n v="0"/>
    <n v="0"/>
    <n v="0"/>
    <n v="0"/>
    <n v="0"/>
    <n v="0"/>
    <n v="0"/>
    <n v="0"/>
    <n v="0"/>
    <n v="0"/>
    <n v="0"/>
    <n v="0"/>
    <n v="0"/>
    <n v="0"/>
    <n v="0"/>
    <n v="0"/>
    <n v="7.2639225181598066E-3"/>
    <n v="0.90314769975786924"/>
    <x v="0"/>
    <x v="4"/>
    <x v="4"/>
    <x v="3"/>
    <x v="3"/>
    <x v="1"/>
    <x v="4"/>
    <n v="8.9588377723970963E-2"/>
    <n v="0"/>
    <n v="0"/>
    <n v="0"/>
    <n v="0"/>
    <n v="0"/>
    <n v="0"/>
    <n v="0"/>
    <n v="0.90314769975786924"/>
    <n v="7.2639225181598066E-3"/>
  </r>
  <r>
    <x v="4"/>
    <n v="1989"/>
    <n v="167"/>
    <s v="3,4,5,6"/>
    <n v="0.15568862275449102"/>
    <n v="3.5928143712574849E-2"/>
    <n v="0"/>
    <n v="2.3952095808383235E-2"/>
    <n v="0"/>
    <n v="0"/>
    <n v="0"/>
    <n v="0"/>
    <n v="0"/>
    <n v="0"/>
    <n v="5.9880239520958087E-3"/>
    <n v="0"/>
    <n v="0"/>
    <n v="0"/>
    <n v="0"/>
    <n v="0"/>
    <n v="0"/>
    <n v="0"/>
    <n v="0"/>
    <n v="0"/>
    <n v="0"/>
    <n v="0"/>
    <n v="0.77844311377245512"/>
    <x v="0"/>
    <x v="4"/>
    <x v="4"/>
    <x v="3"/>
    <x v="3"/>
    <x v="1"/>
    <x v="4"/>
    <n v="0.19161676646706588"/>
    <n v="2.3952095808383235E-2"/>
    <n v="0"/>
    <n v="0"/>
    <n v="5.9880239520958087E-3"/>
    <n v="0"/>
    <n v="0"/>
    <n v="0"/>
    <n v="0.77844311377245512"/>
    <n v="0"/>
  </r>
  <r>
    <x v="4"/>
    <n v="1990"/>
    <n v="181"/>
    <s v="4,5,6"/>
    <n v="0.28176795580110492"/>
    <n v="5.5248618784530384E-3"/>
    <n v="0.11602209944751381"/>
    <n v="2.7624309392265192E-2"/>
    <n v="0"/>
    <n v="0"/>
    <n v="0"/>
    <n v="0"/>
    <n v="0"/>
    <n v="0"/>
    <n v="0"/>
    <n v="0"/>
    <n v="0"/>
    <n v="0"/>
    <n v="0"/>
    <n v="0"/>
    <n v="0"/>
    <n v="0"/>
    <n v="0"/>
    <n v="0"/>
    <n v="0"/>
    <n v="0"/>
    <n v="0.56906077348066297"/>
    <x v="0"/>
    <x v="4"/>
    <x v="4"/>
    <x v="3"/>
    <x v="3"/>
    <x v="1"/>
    <x v="4"/>
    <n v="0.40331491712707174"/>
    <n v="2.7624309392265192E-2"/>
    <n v="0"/>
    <n v="0"/>
    <n v="0"/>
    <n v="0"/>
    <n v="0"/>
    <n v="0"/>
    <n v="0.56906077348066297"/>
    <n v="0"/>
  </r>
  <r>
    <x v="4"/>
    <n v="1991"/>
    <n v="138"/>
    <s v="5,6"/>
    <s v="Failed"/>
    <s v="Criteria"/>
    <s v="-"/>
    <s v="-"/>
    <s v="-"/>
    <s v="-"/>
    <s v="-"/>
    <s v="-"/>
    <s v="-"/>
    <s v="-"/>
    <s v="-"/>
    <s v="-"/>
    <s v="-"/>
    <s v="-"/>
    <s v="-"/>
    <s v="-"/>
    <s v="-"/>
    <s v="-"/>
    <s v="-"/>
    <s v="-"/>
    <s v="-"/>
    <s v="-"/>
    <s v="-"/>
    <x v="0"/>
    <x v="4"/>
    <x v="4"/>
    <x v="3"/>
    <x v="3"/>
    <x v="0"/>
    <x v="4"/>
    <n v="0"/>
    <n v="0"/>
    <n v="0"/>
    <n v="0"/>
    <n v="0"/>
    <n v="0"/>
    <n v="0"/>
    <n v="0"/>
    <n v="0"/>
    <n v="0"/>
  </r>
  <r>
    <x v="4"/>
    <n v="1992"/>
    <n v="144"/>
    <n v="6"/>
    <s v="Failed"/>
    <s v="Criteria"/>
    <s v="-"/>
    <s v="-"/>
    <s v="-"/>
    <s v="-"/>
    <s v="-"/>
    <s v="-"/>
    <s v="-"/>
    <s v="-"/>
    <s v="-"/>
    <s v="-"/>
    <s v="-"/>
    <s v="-"/>
    <s v="-"/>
    <s v="-"/>
    <s v="-"/>
    <s v="-"/>
    <s v="-"/>
    <s v="-"/>
    <s v="-"/>
    <s v="-"/>
    <s v="-"/>
    <x v="0"/>
    <x v="4"/>
    <x v="4"/>
    <x v="3"/>
    <x v="3"/>
    <x v="0"/>
    <x v="4"/>
    <n v="0"/>
    <n v="0"/>
    <n v="0"/>
    <n v="0"/>
    <n v="0"/>
    <n v="0"/>
    <n v="0"/>
    <n v="0"/>
    <n v="0"/>
    <n v="0"/>
  </r>
  <r>
    <x v="4"/>
    <n v="1993"/>
    <s v="No Data"/>
    <m/>
    <s v="-"/>
    <s v="-"/>
    <s v="-"/>
    <s v="-"/>
    <s v="-"/>
    <s v="-"/>
    <s v="-"/>
    <s v="-"/>
    <s v="-"/>
    <s v="-"/>
    <s v="-"/>
    <s v="-"/>
    <s v="-"/>
    <s v="-"/>
    <s v="-"/>
    <s v="-"/>
    <s v="-"/>
    <s v="-"/>
    <s v="-"/>
    <s v="-"/>
    <s v="-"/>
    <s v="-"/>
    <s v="-"/>
    <x v="0"/>
    <x v="4"/>
    <x v="4"/>
    <x v="3"/>
    <x v="3"/>
    <x v="0"/>
    <x v="4"/>
    <n v="0"/>
    <n v="0"/>
    <n v="0"/>
    <n v="0"/>
    <n v="0"/>
    <n v="0"/>
    <n v="0"/>
    <n v="0"/>
    <n v="0"/>
    <n v="0"/>
  </r>
  <r>
    <x v="4"/>
    <n v="1994"/>
    <s v="No Data"/>
    <m/>
    <s v="-"/>
    <s v="-"/>
    <s v="-"/>
    <s v="-"/>
    <s v="-"/>
    <s v="-"/>
    <s v="-"/>
    <s v="-"/>
    <s v="-"/>
    <s v="-"/>
    <s v="-"/>
    <s v="-"/>
    <s v="-"/>
    <s v="-"/>
    <s v="-"/>
    <s v="-"/>
    <s v="-"/>
    <s v="-"/>
    <s v="-"/>
    <s v="-"/>
    <s v="-"/>
    <s v="-"/>
    <s v="-"/>
    <x v="0"/>
    <x v="4"/>
    <x v="4"/>
    <x v="3"/>
    <x v="3"/>
    <x v="0"/>
    <x v="4"/>
    <n v="0"/>
    <n v="0"/>
    <n v="0"/>
    <n v="0"/>
    <n v="0"/>
    <n v="0"/>
    <n v="0"/>
    <n v="0"/>
    <n v="0"/>
    <n v="0"/>
  </r>
  <r>
    <x v="4"/>
    <n v="1995"/>
    <n v="1"/>
    <n v="3"/>
    <s v="Failed"/>
    <s v="Criteria"/>
    <s v="-"/>
    <s v="-"/>
    <s v="-"/>
    <s v="-"/>
    <s v="-"/>
    <s v="-"/>
    <s v="-"/>
    <s v="-"/>
    <s v="-"/>
    <s v="-"/>
    <s v="-"/>
    <s v="-"/>
    <s v="-"/>
    <s v="-"/>
    <s v="-"/>
    <s v="-"/>
    <s v="-"/>
    <s v="-"/>
    <s v="-"/>
    <s v="-"/>
    <s v="-"/>
    <x v="0"/>
    <x v="4"/>
    <x v="4"/>
    <x v="3"/>
    <x v="3"/>
    <x v="0"/>
    <x v="4"/>
    <n v="0"/>
    <n v="0"/>
    <n v="0"/>
    <n v="0"/>
    <n v="0"/>
    <n v="0"/>
    <n v="0"/>
    <n v="0"/>
    <n v="0"/>
    <n v="0"/>
  </r>
  <r>
    <x v="4"/>
    <n v="1996"/>
    <n v="32"/>
    <s v="3,4"/>
    <s v="Failed"/>
    <s v="Criteria"/>
    <s v="-"/>
    <s v="-"/>
    <s v="-"/>
    <s v="-"/>
    <s v="-"/>
    <s v="-"/>
    <s v="-"/>
    <s v="-"/>
    <s v="-"/>
    <s v="-"/>
    <s v="-"/>
    <s v="-"/>
    <s v="-"/>
    <s v="-"/>
    <s v="-"/>
    <s v="-"/>
    <s v="-"/>
    <s v="-"/>
    <s v="-"/>
    <s v="-"/>
    <s v="-"/>
    <x v="0"/>
    <x v="4"/>
    <x v="4"/>
    <x v="3"/>
    <x v="3"/>
    <x v="0"/>
    <x v="4"/>
    <n v="0"/>
    <n v="0"/>
    <n v="0"/>
    <n v="0"/>
    <n v="0"/>
    <n v="0"/>
    <n v="0"/>
    <n v="0"/>
    <n v="0"/>
    <n v="0"/>
  </r>
  <r>
    <x v="4"/>
    <n v="1997"/>
    <n v="160"/>
    <s v="3,4,5"/>
    <n v="0.11874999999999999"/>
    <n v="6.8750000000000006E-2"/>
    <n v="0.05"/>
    <n v="0"/>
    <n v="0"/>
    <n v="0"/>
    <n v="0"/>
    <n v="0"/>
    <n v="0"/>
    <n v="0"/>
    <n v="0"/>
    <n v="0"/>
    <n v="0"/>
    <n v="0"/>
    <n v="0"/>
    <n v="0"/>
    <n v="0"/>
    <n v="0"/>
    <n v="0"/>
    <n v="0"/>
    <n v="0"/>
    <n v="0"/>
    <n v="0.76249999999999996"/>
    <x v="0"/>
    <x v="4"/>
    <x v="4"/>
    <x v="3"/>
    <x v="3"/>
    <x v="1"/>
    <x v="4"/>
    <n v="0.23749999999999999"/>
    <n v="0"/>
    <n v="0"/>
    <n v="0"/>
    <n v="0"/>
    <n v="0"/>
    <n v="0"/>
    <n v="0"/>
    <n v="0.76249999999999996"/>
    <n v="0"/>
  </r>
  <r>
    <x v="4"/>
    <n v="1998"/>
    <n v="479"/>
    <s v="3,4,5,6"/>
    <n v="9.6033402922755737E-2"/>
    <n v="2.0876826722338204E-2"/>
    <n v="3.3402922755741124E-2"/>
    <n v="0"/>
    <n v="0"/>
    <n v="0"/>
    <n v="0"/>
    <n v="0"/>
    <n v="0"/>
    <n v="0"/>
    <n v="0"/>
    <n v="0"/>
    <n v="0"/>
    <n v="0"/>
    <n v="0"/>
    <n v="0"/>
    <n v="0"/>
    <n v="0"/>
    <n v="0"/>
    <n v="0"/>
    <n v="0"/>
    <n v="1.2526096033402923E-2"/>
    <n v="0.83716075156576197"/>
    <x v="0"/>
    <x v="4"/>
    <x v="4"/>
    <x v="3"/>
    <x v="3"/>
    <x v="1"/>
    <x v="4"/>
    <n v="0.15031315240083507"/>
    <n v="0"/>
    <n v="0"/>
    <n v="0"/>
    <n v="0"/>
    <n v="0"/>
    <n v="0"/>
    <n v="0"/>
    <n v="0.83716075156576197"/>
    <n v="1.2526096033402923E-2"/>
  </r>
  <r>
    <x v="4"/>
    <n v="1999"/>
    <n v="767"/>
    <s v="3,4,5,6"/>
    <n v="7.822685788787484E-2"/>
    <n v="6.51890482398957E-3"/>
    <n v="0.12907431551499349"/>
    <n v="0"/>
    <n v="1.0430247718383311E-2"/>
    <n v="0"/>
    <n v="0"/>
    <n v="0"/>
    <n v="0"/>
    <n v="0"/>
    <n v="1.0430247718383311E-2"/>
    <n v="0"/>
    <n v="0"/>
    <n v="0"/>
    <n v="0"/>
    <n v="0"/>
    <n v="0"/>
    <n v="0"/>
    <n v="0"/>
    <n v="0"/>
    <n v="0"/>
    <n v="7.8226857887874843E-3"/>
    <n v="0.75749674054758798"/>
    <x v="1"/>
    <x v="4"/>
    <x v="4"/>
    <x v="3"/>
    <x v="3"/>
    <x v="1"/>
    <x v="4"/>
    <n v="0.21382007822685789"/>
    <n v="1.0430247718383311E-2"/>
    <n v="0"/>
    <n v="0"/>
    <n v="1.0430247718383311E-2"/>
    <n v="0"/>
    <n v="0"/>
    <n v="0"/>
    <n v="0.75749674054758798"/>
    <n v="7.8226857887874843E-3"/>
  </r>
  <r>
    <x v="4"/>
    <n v="2000"/>
    <n v="1097"/>
    <s v="3,4,5,6"/>
    <n v="9.8450319051959889E-2"/>
    <n v="2.4612579762989972E-2"/>
    <n v="9.1157702825888781E-2"/>
    <n v="0"/>
    <n v="2.0054694621695533E-2"/>
    <n v="0"/>
    <n v="0"/>
    <n v="0"/>
    <n v="0"/>
    <n v="0"/>
    <n v="7.2926162260711028E-3"/>
    <n v="3.6463081130355514E-3"/>
    <n v="0"/>
    <n v="0"/>
    <n v="0"/>
    <n v="0"/>
    <n v="0"/>
    <n v="0"/>
    <n v="0"/>
    <n v="0"/>
    <n v="0"/>
    <n v="2.7347310847766638E-3"/>
    <n v="0.75205104831358249"/>
    <x v="1"/>
    <x v="4"/>
    <x v="4"/>
    <x v="3"/>
    <x v="3"/>
    <x v="1"/>
    <x v="4"/>
    <n v="0.21422060164083864"/>
    <n v="2.0054694621695533E-2"/>
    <n v="0"/>
    <n v="0"/>
    <n v="1.0938924339106655E-2"/>
    <n v="0"/>
    <n v="0"/>
    <n v="0"/>
    <n v="0.75205104831358249"/>
    <n v="2.7347310847766638E-3"/>
  </r>
  <r>
    <x v="4"/>
    <n v="2001"/>
    <n v="1422"/>
    <s v="3,4,5,6"/>
    <n v="8.2981715893108307E-2"/>
    <n v="5.6258790436005627E-3"/>
    <n v="4.360056258790436E-2"/>
    <n v="1.4064697609001407E-3"/>
    <n v="0"/>
    <n v="0"/>
    <n v="0"/>
    <n v="0"/>
    <n v="0"/>
    <n v="0"/>
    <n v="4.9226441631504926E-3"/>
    <n v="0"/>
    <n v="0"/>
    <n v="0"/>
    <n v="0"/>
    <n v="0"/>
    <n v="0"/>
    <n v="0"/>
    <n v="0"/>
    <n v="0"/>
    <n v="0"/>
    <n v="2.461322081575246E-2"/>
    <n v="0.83684950773558364"/>
    <x v="1"/>
    <x v="4"/>
    <x v="4"/>
    <x v="3"/>
    <x v="3"/>
    <x v="1"/>
    <x v="4"/>
    <n v="0.13220815752461323"/>
    <n v="1.4064697609001407E-3"/>
    <n v="0"/>
    <n v="0"/>
    <n v="4.9226441631504926E-3"/>
    <n v="0"/>
    <n v="0"/>
    <n v="0"/>
    <n v="0.83684950773558364"/>
    <n v="2.461322081575246E-2"/>
  </r>
  <r>
    <x v="4"/>
    <n v="2002"/>
    <n v="969"/>
    <s v="3,4,5,6"/>
    <n v="8.771929824561403E-2"/>
    <n v="6.1919504643962852E-3"/>
    <n v="4.8503611971104234E-2"/>
    <n v="1.1351909184726523E-2"/>
    <n v="0"/>
    <n v="0"/>
    <n v="0"/>
    <n v="0"/>
    <n v="0"/>
    <n v="0"/>
    <n v="0"/>
    <n v="0"/>
    <n v="0"/>
    <n v="0"/>
    <n v="0"/>
    <n v="0"/>
    <n v="0"/>
    <n v="0"/>
    <n v="0"/>
    <n v="0"/>
    <n v="0"/>
    <n v="1.7543859649122806E-2"/>
    <n v="0.8286893704850361"/>
    <x v="1"/>
    <x v="4"/>
    <x v="4"/>
    <x v="3"/>
    <x v="3"/>
    <x v="1"/>
    <x v="4"/>
    <n v="0.14241486068111456"/>
    <n v="1.1351909184726523E-2"/>
    <n v="0"/>
    <n v="0"/>
    <n v="0"/>
    <n v="0"/>
    <n v="0"/>
    <n v="0"/>
    <n v="0.8286893704850361"/>
    <n v="1.7543859649122806E-2"/>
  </r>
  <r>
    <x v="4"/>
    <n v="2003"/>
    <n v="706"/>
    <s v="3,4,5,6"/>
    <n v="0.11048158640226628"/>
    <n v="1.4164305949008499E-3"/>
    <n v="5.3824362606232294E-2"/>
    <n v="1.4164305949008499E-2"/>
    <n v="0"/>
    <n v="0"/>
    <n v="0"/>
    <n v="0"/>
    <n v="0"/>
    <n v="0"/>
    <n v="4.24929178470255E-3"/>
    <n v="0"/>
    <n v="0"/>
    <n v="0"/>
    <n v="0"/>
    <n v="0"/>
    <n v="0"/>
    <n v="0"/>
    <n v="0"/>
    <n v="0"/>
    <n v="0"/>
    <n v="2.5495750708215296E-2"/>
    <n v="0.79036827195467418"/>
    <x v="1"/>
    <x v="4"/>
    <x v="4"/>
    <x v="3"/>
    <x v="3"/>
    <x v="1"/>
    <x v="4"/>
    <n v="0.16572237960339942"/>
    <n v="1.4164305949008499E-2"/>
    <n v="0"/>
    <n v="0"/>
    <n v="4.24929178470255E-3"/>
    <n v="0"/>
    <n v="0"/>
    <n v="0"/>
    <n v="0.79036827195467418"/>
    <n v="2.5495750708215296E-2"/>
  </r>
  <r>
    <x v="4"/>
    <n v="2004"/>
    <n v="733"/>
    <s v="3,4,5,6"/>
    <n v="7.2305593451568895E-2"/>
    <n v="0.15688949522510232"/>
    <n v="4.0927694406548434E-2"/>
    <n v="0"/>
    <n v="0"/>
    <n v="0"/>
    <n v="0"/>
    <n v="0"/>
    <n v="0"/>
    <n v="0"/>
    <n v="0"/>
    <n v="0"/>
    <n v="0"/>
    <n v="0"/>
    <n v="0"/>
    <n v="0"/>
    <n v="0"/>
    <n v="0"/>
    <n v="0"/>
    <n v="0"/>
    <n v="0"/>
    <n v="6.8212824010914054E-3"/>
    <n v="0.72305593451568895"/>
    <x v="1"/>
    <x v="4"/>
    <x v="4"/>
    <x v="3"/>
    <x v="3"/>
    <x v="1"/>
    <x v="4"/>
    <n v="0.27012278308321963"/>
    <n v="0"/>
    <n v="0"/>
    <n v="0"/>
    <n v="0"/>
    <n v="0"/>
    <n v="0"/>
    <n v="0"/>
    <n v="0.72305593451568895"/>
    <n v="6.8212824010914054E-3"/>
  </r>
  <r>
    <x v="4"/>
    <n v="2005"/>
    <n v="753"/>
    <s v="3,4,5,6"/>
    <n v="0.21779548472775564"/>
    <n v="2.3904382470119521E-2"/>
    <n v="7.8353253652058433E-2"/>
    <n v="2.6560424966799467E-3"/>
    <n v="0"/>
    <n v="0"/>
    <n v="0"/>
    <n v="0"/>
    <n v="0"/>
    <n v="0"/>
    <n v="0"/>
    <n v="2.2576361221779549E-2"/>
    <n v="0"/>
    <n v="0"/>
    <n v="0"/>
    <n v="0"/>
    <n v="0"/>
    <n v="0"/>
    <n v="0"/>
    <n v="0"/>
    <n v="0"/>
    <n v="2.6560424966799469E-2"/>
    <n v="0.62815405046480743"/>
    <x v="1"/>
    <x v="4"/>
    <x v="4"/>
    <x v="3"/>
    <x v="3"/>
    <x v="1"/>
    <x v="4"/>
    <n v="0.32005312084993359"/>
    <n v="2.6560424966799467E-3"/>
    <n v="0"/>
    <n v="0"/>
    <n v="2.2576361221779549E-2"/>
    <n v="0"/>
    <n v="0"/>
    <n v="0"/>
    <n v="0.62815405046480743"/>
    <n v="2.6560424966799469E-2"/>
  </r>
  <r>
    <x v="4"/>
    <n v="2006"/>
    <n v="822"/>
    <s v="3,4,5,6"/>
    <n v="0.11922141119221412"/>
    <n v="7.5425790754257913E-2"/>
    <n v="3.6496350364963501E-2"/>
    <n v="7.2992700729927005E-3"/>
    <n v="0"/>
    <n v="0"/>
    <n v="0"/>
    <n v="0"/>
    <n v="0"/>
    <n v="0"/>
    <n v="0"/>
    <n v="0"/>
    <n v="0"/>
    <n v="0"/>
    <n v="0"/>
    <n v="0"/>
    <n v="0"/>
    <n v="0"/>
    <n v="0"/>
    <n v="0"/>
    <n v="0"/>
    <n v="2.6763990267639901E-2"/>
    <n v="0.73479318734793186"/>
    <x v="1"/>
    <x v="4"/>
    <x v="4"/>
    <x v="3"/>
    <x v="3"/>
    <x v="1"/>
    <x v="4"/>
    <n v="0.23114355231143552"/>
    <n v="7.2992700729927005E-3"/>
    <n v="0"/>
    <n v="0"/>
    <n v="0"/>
    <n v="0"/>
    <n v="0"/>
    <n v="0"/>
    <n v="0.73479318734793186"/>
    <n v="2.6763990267639901E-2"/>
  </r>
  <r>
    <x v="4"/>
    <n v="2007"/>
    <n v="680"/>
    <s v="3,4,5,6"/>
    <n v="0.16323529411764706"/>
    <n v="6.9117647058823534E-2"/>
    <n v="3.2352941176470591E-2"/>
    <n v="2.9411764705882353E-3"/>
    <n v="0"/>
    <n v="0"/>
    <n v="0"/>
    <n v="0"/>
    <n v="0"/>
    <n v="0"/>
    <n v="1.3235294117647059E-2"/>
    <n v="0"/>
    <n v="0"/>
    <n v="0"/>
    <n v="0"/>
    <n v="0"/>
    <n v="0"/>
    <n v="0"/>
    <n v="0"/>
    <n v="0"/>
    <n v="0"/>
    <n v="0"/>
    <n v="0.71911764705882353"/>
    <x v="1"/>
    <x v="4"/>
    <x v="4"/>
    <x v="3"/>
    <x v="3"/>
    <x v="1"/>
    <x v="4"/>
    <n v="0.26470588235294118"/>
    <n v="2.9411764705882353E-3"/>
    <n v="0"/>
    <n v="0"/>
    <n v="1.3235294117647059E-2"/>
    <n v="0"/>
    <n v="0"/>
    <n v="0"/>
    <n v="0.71911764705882353"/>
    <n v="0"/>
  </r>
  <r>
    <x v="4"/>
    <n v="2008"/>
    <n v="363"/>
    <s v="3,4,5,6"/>
    <n v="0.15702479338842976"/>
    <n v="4.1322314049586778E-2"/>
    <n v="8.2644628099173556E-3"/>
    <n v="0"/>
    <n v="3.0303030303030304E-2"/>
    <n v="0"/>
    <n v="0"/>
    <n v="0"/>
    <n v="0"/>
    <n v="0"/>
    <n v="0"/>
    <n v="0"/>
    <n v="0"/>
    <n v="0"/>
    <n v="0"/>
    <n v="0"/>
    <n v="0"/>
    <n v="0"/>
    <n v="0"/>
    <n v="0"/>
    <n v="0"/>
    <n v="1.6528925619834711E-2"/>
    <n v="0.74655647382920109"/>
    <x v="1"/>
    <x v="4"/>
    <x v="4"/>
    <x v="3"/>
    <x v="3"/>
    <x v="1"/>
    <x v="4"/>
    <n v="0.20661157024793389"/>
    <n v="3.0303030303030304E-2"/>
    <n v="0"/>
    <n v="0"/>
    <n v="0"/>
    <n v="0"/>
    <n v="0"/>
    <n v="0"/>
    <n v="0.74655647382920109"/>
    <n v="1.6528925619834711E-2"/>
  </r>
  <r>
    <x v="4"/>
    <n v="2009"/>
    <n v="401"/>
    <s v="3,4,5,6"/>
    <n v="0.14713216957605985"/>
    <n v="1.4962593516209476E-2"/>
    <n v="3.7406483790523692E-2"/>
    <n v="0"/>
    <n v="0"/>
    <n v="0"/>
    <n v="0"/>
    <n v="0"/>
    <n v="0"/>
    <n v="0"/>
    <n v="0"/>
    <n v="0"/>
    <n v="0"/>
    <n v="0"/>
    <n v="0"/>
    <n v="0"/>
    <n v="0"/>
    <n v="0"/>
    <n v="0"/>
    <n v="0"/>
    <n v="0"/>
    <n v="2.4937655860349128E-2"/>
    <n v="0.77556109725685785"/>
    <x v="2"/>
    <x v="4"/>
    <x v="4"/>
    <x v="3"/>
    <x v="3"/>
    <x v="1"/>
    <x v="4"/>
    <n v="0.19950124688279303"/>
    <n v="0"/>
    <n v="0"/>
    <n v="0"/>
    <n v="0"/>
    <n v="0"/>
    <n v="0"/>
    <n v="0"/>
    <n v="0.77556109725685785"/>
    <n v="2.4937655860349128E-2"/>
  </r>
  <r>
    <x v="4"/>
    <n v="2010"/>
    <n v="428"/>
    <s v="3,4,5,6"/>
    <n v="0.1822429906542056"/>
    <n v="9.3457943925233638E-3"/>
    <n v="6.3084112149532703E-2"/>
    <n v="7.0093457943925233E-3"/>
    <n v="0"/>
    <n v="0"/>
    <n v="0"/>
    <n v="0"/>
    <n v="0"/>
    <n v="0"/>
    <n v="0"/>
    <n v="0"/>
    <n v="0"/>
    <n v="0"/>
    <n v="0"/>
    <n v="0"/>
    <n v="0"/>
    <n v="0"/>
    <n v="0"/>
    <n v="0"/>
    <n v="0"/>
    <n v="4.4392523364485979E-2"/>
    <n v="0.69392523364485981"/>
    <x v="2"/>
    <x v="4"/>
    <x v="4"/>
    <x v="3"/>
    <x v="3"/>
    <x v="1"/>
    <x v="4"/>
    <n v="0.25467289719626168"/>
    <n v="7.0093457943925233E-3"/>
    <n v="0"/>
    <n v="0"/>
    <n v="0"/>
    <n v="0"/>
    <n v="0"/>
    <n v="0"/>
    <n v="0.69392523364485981"/>
    <n v="4.4392523364485979E-2"/>
  </r>
  <r>
    <x v="4"/>
    <n v="2011"/>
    <n v="285"/>
    <s v="3,4,5,6"/>
    <n v="0.2070175438596491"/>
    <n v="4.2105263157894736E-2"/>
    <n v="1.0526315789473684E-2"/>
    <n v="0"/>
    <n v="0"/>
    <n v="0"/>
    <n v="0"/>
    <n v="0"/>
    <n v="0"/>
    <n v="0"/>
    <n v="0"/>
    <n v="0"/>
    <n v="0"/>
    <n v="0"/>
    <n v="0"/>
    <n v="0"/>
    <n v="0"/>
    <n v="0"/>
    <n v="0"/>
    <n v="0"/>
    <n v="0"/>
    <n v="2.456140350877193E-2"/>
    <n v="0.71578947368421053"/>
    <x v="2"/>
    <x v="4"/>
    <x v="4"/>
    <x v="3"/>
    <x v="3"/>
    <x v="1"/>
    <x v="4"/>
    <n v="0.25964912280701752"/>
    <n v="0"/>
    <n v="0"/>
    <n v="0"/>
    <n v="0"/>
    <n v="0"/>
    <n v="0"/>
    <n v="0"/>
    <n v="0.71578947368421053"/>
    <n v="2.456140350877193E-2"/>
  </r>
  <r>
    <x v="4"/>
    <n v="2012"/>
    <n v="209"/>
    <s v="3,4,5,6"/>
    <n v="0.35885167464114831"/>
    <n v="8.6124401913875603E-2"/>
    <n v="6.6985645933014357E-2"/>
    <n v="0"/>
    <n v="9.5693779904306216E-3"/>
    <n v="0"/>
    <n v="0"/>
    <n v="0"/>
    <n v="0"/>
    <n v="0"/>
    <n v="0"/>
    <n v="2.3923444976076555E-2"/>
    <n v="0"/>
    <n v="0"/>
    <n v="0"/>
    <n v="0"/>
    <n v="0"/>
    <n v="0"/>
    <n v="0"/>
    <n v="0"/>
    <n v="0"/>
    <n v="3.3492822966507178E-2"/>
    <n v="0.42105263157894735"/>
    <x v="2"/>
    <x v="4"/>
    <x v="4"/>
    <x v="3"/>
    <x v="3"/>
    <x v="1"/>
    <x v="4"/>
    <n v="0.51196172248803828"/>
    <n v="9.5693779904306216E-3"/>
    <n v="0"/>
    <n v="0"/>
    <n v="2.3923444976076555E-2"/>
    <n v="0"/>
    <n v="0"/>
    <n v="0"/>
    <n v="0.42105263157894735"/>
    <n v="3.3492822966507178E-2"/>
  </r>
  <r>
    <x v="4"/>
    <n v="2013"/>
    <n v="182"/>
    <s v="4,5,6"/>
    <n v="0.17032967032967034"/>
    <n v="0.15384615384615385"/>
    <n v="2.197802197802198E-2"/>
    <n v="0"/>
    <n v="5.4945054945054949E-3"/>
    <n v="0"/>
    <n v="0"/>
    <n v="0"/>
    <n v="0"/>
    <n v="0"/>
    <n v="0"/>
    <n v="0"/>
    <n v="0"/>
    <n v="0"/>
    <n v="0"/>
    <n v="0"/>
    <n v="0"/>
    <n v="0"/>
    <n v="0"/>
    <n v="0"/>
    <n v="0"/>
    <n v="3.8461538461538464E-2"/>
    <n v="0.60989010989010994"/>
    <x v="2"/>
    <x v="4"/>
    <x v="4"/>
    <x v="3"/>
    <x v="3"/>
    <x v="1"/>
    <x v="4"/>
    <n v="0.34615384615384615"/>
    <n v="5.4945054945054949E-3"/>
    <n v="0"/>
    <n v="0"/>
    <n v="0"/>
    <n v="0"/>
    <n v="0"/>
    <n v="0"/>
    <n v="0.60989010989010994"/>
    <n v="3.8461538461538464E-2"/>
  </r>
  <r>
    <x v="5"/>
    <n v="1979"/>
    <n v="217"/>
    <s v="3,4"/>
    <s v="Failed"/>
    <s v="Criteria"/>
    <s v="-"/>
    <s v="-"/>
    <s v="-"/>
    <s v="-"/>
    <s v="-"/>
    <s v="-"/>
    <s v="-"/>
    <s v="-"/>
    <s v="-"/>
    <s v="-"/>
    <s v="-"/>
    <s v="-"/>
    <s v="-"/>
    <s v="-"/>
    <s v="-"/>
    <s v="-"/>
    <s v="-"/>
    <s v="-"/>
    <s v="-"/>
    <s v="-"/>
    <s v="-"/>
    <x v="0"/>
    <x v="5"/>
    <x v="5"/>
    <x v="3"/>
    <x v="3"/>
    <x v="0"/>
    <x v="5"/>
    <n v="0"/>
    <n v="0"/>
    <n v="0"/>
    <n v="0"/>
    <n v="0"/>
    <n v="0"/>
    <n v="0"/>
    <n v="0"/>
    <n v="0"/>
    <n v="0"/>
  </r>
  <r>
    <x v="5"/>
    <n v="1980"/>
    <n v="300"/>
    <s v="3,4,5"/>
    <n v="3.6666666666666667E-2"/>
    <n v="0"/>
    <n v="3.6666666666666667E-2"/>
    <n v="0"/>
    <n v="0"/>
    <n v="0"/>
    <n v="0"/>
    <n v="0"/>
    <n v="0"/>
    <n v="0"/>
    <n v="0"/>
    <n v="0"/>
    <n v="0"/>
    <n v="0"/>
    <n v="0"/>
    <n v="0"/>
    <n v="0"/>
    <n v="0"/>
    <n v="0"/>
    <n v="0.03"/>
    <n v="0"/>
    <n v="0"/>
    <n v="0.89666666666666661"/>
    <x v="0"/>
    <x v="5"/>
    <x v="5"/>
    <x v="3"/>
    <x v="3"/>
    <x v="1"/>
    <x v="5"/>
    <n v="7.3333333333333334E-2"/>
    <n v="0"/>
    <n v="0"/>
    <n v="0"/>
    <n v="0"/>
    <n v="0"/>
    <n v="0"/>
    <n v="0.03"/>
    <n v="0.89666666666666661"/>
    <n v="0"/>
  </r>
  <r>
    <x v="5"/>
    <n v="1981"/>
    <n v="448"/>
    <s v="3,4,5,6"/>
    <n v="5.5803571428571432E-2"/>
    <n v="0"/>
    <n v="0"/>
    <n v="0"/>
    <n v="0"/>
    <n v="0"/>
    <n v="0"/>
    <n v="0"/>
    <n v="0"/>
    <n v="0"/>
    <n v="0"/>
    <n v="0"/>
    <n v="0"/>
    <n v="0"/>
    <n v="0"/>
    <n v="0"/>
    <n v="0"/>
    <n v="0"/>
    <n v="0"/>
    <n v="0"/>
    <n v="0"/>
    <n v="0"/>
    <n v="0.9441964285714286"/>
    <x v="0"/>
    <x v="5"/>
    <x v="5"/>
    <x v="3"/>
    <x v="3"/>
    <x v="1"/>
    <x v="5"/>
    <n v="5.5803571428571432E-2"/>
    <n v="0"/>
    <n v="0"/>
    <n v="0"/>
    <n v="0"/>
    <n v="0"/>
    <n v="0"/>
    <n v="0"/>
    <n v="0.9441964285714286"/>
    <n v="0"/>
  </r>
  <r>
    <x v="5"/>
    <n v="1982"/>
    <n v="267"/>
    <s v="3,4,5,6"/>
    <n v="7.4906367041198504E-2"/>
    <n v="1.4981273408239701E-2"/>
    <n v="0"/>
    <n v="0"/>
    <n v="0"/>
    <n v="0"/>
    <n v="0"/>
    <n v="0"/>
    <n v="0"/>
    <n v="0"/>
    <n v="0"/>
    <n v="0"/>
    <n v="0"/>
    <n v="0"/>
    <n v="0"/>
    <n v="0"/>
    <n v="0"/>
    <n v="0"/>
    <n v="0"/>
    <n v="1.1235955056179775E-2"/>
    <n v="0"/>
    <n v="0"/>
    <n v="0.898876404494382"/>
    <x v="0"/>
    <x v="5"/>
    <x v="5"/>
    <x v="3"/>
    <x v="3"/>
    <x v="1"/>
    <x v="5"/>
    <n v="8.98876404494382E-2"/>
    <n v="0"/>
    <n v="0"/>
    <n v="0"/>
    <n v="0"/>
    <n v="0"/>
    <n v="0"/>
    <n v="1.1235955056179775E-2"/>
    <n v="0.898876404494382"/>
    <n v="0"/>
  </r>
  <r>
    <x v="5"/>
    <n v="1983"/>
    <n v="166"/>
    <s v="3,4,5,6"/>
    <n v="1.8072289156626505E-2"/>
    <n v="0"/>
    <n v="0"/>
    <n v="0"/>
    <n v="0"/>
    <n v="0"/>
    <n v="0"/>
    <n v="0"/>
    <n v="0"/>
    <n v="0"/>
    <n v="0"/>
    <n v="0"/>
    <n v="0"/>
    <n v="0"/>
    <n v="0"/>
    <n v="0"/>
    <n v="0"/>
    <n v="0"/>
    <n v="0"/>
    <n v="1.2048192771084338E-2"/>
    <n v="0"/>
    <n v="6.024096385542169E-3"/>
    <n v="0.96385542168674698"/>
    <x v="0"/>
    <x v="5"/>
    <x v="5"/>
    <x v="3"/>
    <x v="3"/>
    <x v="1"/>
    <x v="5"/>
    <n v="1.8072289156626505E-2"/>
    <n v="0"/>
    <n v="0"/>
    <n v="0"/>
    <n v="0"/>
    <n v="0"/>
    <n v="0"/>
    <n v="1.2048192771084338E-2"/>
    <n v="0.96385542168674698"/>
    <n v="6.024096385542169E-3"/>
  </r>
  <r>
    <x v="5"/>
    <n v="1984"/>
    <n v="358"/>
    <s v="3,4,5,6"/>
    <n v="0.10055865921787709"/>
    <n v="0"/>
    <n v="0"/>
    <n v="0"/>
    <n v="0"/>
    <n v="0"/>
    <n v="0"/>
    <n v="0"/>
    <n v="0"/>
    <n v="0"/>
    <n v="0"/>
    <n v="0"/>
    <n v="0"/>
    <n v="0"/>
    <n v="0"/>
    <n v="0"/>
    <n v="0"/>
    <n v="0"/>
    <n v="0"/>
    <n v="1.9553072625698324E-2"/>
    <n v="0"/>
    <n v="0"/>
    <n v="0.87988826815642462"/>
    <x v="0"/>
    <x v="5"/>
    <x v="5"/>
    <x v="3"/>
    <x v="3"/>
    <x v="1"/>
    <x v="5"/>
    <n v="0.10055865921787709"/>
    <n v="0"/>
    <n v="0"/>
    <n v="0"/>
    <n v="0"/>
    <n v="0"/>
    <n v="0"/>
    <n v="1.9553072625698324E-2"/>
    <n v="0.87988826815642462"/>
    <n v="0"/>
  </r>
  <r>
    <x v="5"/>
    <n v="1985"/>
    <n v="342"/>
    <s v="4,5,6"/>
    <n v="2.9239766081871343E-2"/>
    <n v="0"/>
    <n v="8.4795321637426896E-2"/>
    <n v="8.771929824561403E-3"/>
    <n v="0"/>
    <n v="0"/>
    <n v="0"/>
    <n v="0"/>
    <n v="0"/>
    <n v="0"/>
    <n v="0"/>
    <n v="0"/>
    <n v="0"/>
    <n v="0"/>
    <n v="0"/>
    <n v="0"/>
    <n v="0"/>
    <n v="0"/>
    <n v="0"/>
    <n v="0"/>
    <n v="0"/>
    <n v="0"/>
    <n v="0.8771929824561403"/>
    <x v="0"/>
    <x v="5"/>
    <x v="5"/>
    <x v="3"/>
    <x v="3"/>
    <x v="1"/>
    <x v="5"/>
    <n v="0.11403508771929824"/>
    <n v="8.771929824561403E-3"/>
    <n v="0"/>
    <n v="0"/>
    <n v="0"/>
    <n v="0"/>
    <n v="0"/>
    <n v="0"/>
    <n v="0.8771929824561403"/>
    <n v="0"/>
  </r>
  <r>
    <x v="5"/>
    <n v="1986"/>
    <n v="166"/>
    <s v="5,6"/>
    <s v="Failed"/>
    <s v="Criteria"/>
    <s v="-"/>
    <s v="-"/>
    <s v="-"/>
    <s v="-"/>
    <s v="-"/>
    <s v="-"/>
    <s v="-"/>
    <s v="-"/>
    <s v="-"/>
    <s v="-"/>
    <s v="-"/>
    <s v="-"/>
    <s v="-"/>
    <s v="-"/>
    <s v="-"/>
    <s v="-"/>
    <s v="-"/>
    <s v="-"/>
    <s v="-"/>
    <s v="-"/>
    <s v="-"/>
    <x v="0"/>
    <x v="5"/>
    <x v="5"/>
    <x v="3"/>
    <x v="3"/>
    <x v="0"/>
    <x v="5"/>
    <n v="0"/>
    <n v="0"/>
    <n v="0"/>
    <n v="0"/>
    <n v="0"/>
    <n v="0"/>
    <n v="0"/>
    <n v="0"/>
    <n v="0"/>
    <n v="0"/>
  </r>
  <r>
    <x v="5"/>
    <n v="1987"/>
    <n v="50"/>
    <n v="6"/>
    <s v="Failed"/>
    <s v="Criteria"/>
    <s v="-"/>
    <s v="-"/>
    <s v="-"/>
    <s v="-"/>
    <s v="-"/>
    <s v="-"/>
    <s v="-"/>
    <s v="-"/>
    <s v="-"/>
    <s v="-"/>
    <s v="-"/>
    <s v="-"/>
    <s v="-"/>
    <s v="-"/>
    <s v="-"/>
    <s v="-"/>
    <s v="-"/>
    <s v="-"/>
    <s v="-"/>
    <s v="-"/>
    <s v="-"/>
    <x v="0"/>
    <x v="5"/>
    <x v="5"/>
    <x v="3"/>
    <x v="3"/>
    <x v="0"/>
    <x v="5"/>
    <n v="0"/>
    <n v="0"/>
    <n v="0"/>
    <n v="0"/>
    <n v="0"/>
    <n v="0"/>
    <n v="0"/>
    <n v="0"/>
    <n v="0"/>
    <n v="0"/>
  </r>
  <r>
    <x v="5"/>
    <n v="1988"/>
    <s v="No Data"/>
    <m/>
    <s v="-"/>
    <s v="-"/>
    <s v="-"/>
    <s v="-"/>
    <s v="-"/>
    <s v="-"/>
    <s v="-"/>
    <s v="-"/>
    <s v="-"/>
    <s v="-"/>
    <s v="-"/>
    <s v="-"/>
    <s v="-"/>
    <s v="-"/>
    <s v="-"/>
    <s v="-"/>
    <s v="-"/>
    <s v="-"/>
    <s v="-"/>
    <s v="-"/>
    <s v="-"/>
    <s v="-"/>
    <s v="-"/>
    <x v="0"/>
    <x v="5"/>
    <x v="5"/>
    <x v="3"/>
    <x v="3"/>
    <x v="0"/>
    <x v="5"/>
    <n v="0"/>
    <n v="0"/>
    <n v="0"/>
    <n v="0"/>
    <n v="0"/>
    <n v="0"/>
    <n v="0"/>
    <n v="0"/>
    <n v="0"/>
    <n v="0"/>
  </r>
  <r>
    <x v="5"/>
    <n v="1989"/>
    <s v="No Data"/>
    <m/>
    <s v="-"/>
    <s v="-"/>
    <s v="-"/>
    <s v="-"/>
    <s v="-"/>
    <s v="-"/>
    <s v="-"/>
    <s v="-"/>
    <s v="-"/>
    <s v="-"/>
    <s v="-"/>
    <s v="-"/>
    <s v="-"/>
    <s v="-"/>
    <s v="-"/>
    <s v="-"/>
    <s v="-"/>
    <s v="-"/>
    <s v="-"/>
    <s v="-"/>
    <s v="-"/>
    <s v="-"/>
    <s v="-"/>
    <x v="0"/>
    <x v="5"/>
    <x v="5"/>
    <x v="3"/>
    <x v="3"/>
    <x v="0"/>
    <x v="5"/>
    <n v="0"/>
    <n v="0"/>
    <n v="0"/>
    <n v="0"/>
    <n v="0"/>
    <n v="0"/>
    <n v="0"/>
    <n v="0"/>
    <n v="0"/>
    <n v="0"/>
  </r>
  <r>
    <x v="5"/>
    <n v="1990"/>
    <s v="No Data"/>
    <m/>
    <s v="-"/>
    <s v="-"/>
    <s v="-"/>
    <s v="-"/>
    <s v="-"/>
    <s v="-"/>
    <s v="-"/>
    <s v="-"/>
    <s v="-"/>
    <s v="-"/>
    <s v="-"/>
    <s v="-"/>
    <s v="-"/>
    <s v="-"/>
    <s v="-"/>
    <s v="-"/>
    <s v="-"/>
    <s v="-"/>
    <s v="-"/>
    <s v="-"/>
    <s v="-"/>
    <s v="-"/>
    <s v="-"/>
    <x v="0"/>
    <x v="5"/>
    <x v="5"/>
    <x v="3"/>
    <x v="3"/>
    <x v="0"/>
    <x v="5"/>
    <n v="0"/>
    <n v="0"/>
    <n v="0"/>
    <n v="0"/>
    <n v="0"/>
    <n v="0"/>
    <n v="0"/>
    <n v="0"/>
    <n v="0"/>
    <n v="0"/>
  </r>
  <r>
    <x v="5"/>
    <n v="1991"/>
    <s v="No Data"/>
    <m/>
    <s v="-"/>
    <s v="-"/>
    <s v="-"/>
    <s v="-"/>
    <s v="-"/>
    <s v="-"/>
    <s v="-"/>
    <s v="-"/>
    <s v="-"/>
    <s v="-"/>
    <s v="-"/>
    <s v="-"/>
    <s v="-"/>
    <s v="-"/>
    <s v="-"/>
    <s v="-"/>
    <s v="-"/>
    <s v="-"/>
    <s v="-"/>
    <s v="-"/>
    <s v="-"/>
    <s v="-"/>
    <s v="-"/>
    <x v="0"/>
    <x v="5"/>
    <x v="5"/>
    <x v="3"/>
    <x v="3"/>
    <x v="0"/>
    <x v="5"/>
    <n v="0"/>
    <n v="0"/>
    <n v="0"/>
    <n v="0"/>
    <n v="0"/>
    <n v="0"/>
    <n v="0"/>
    <n v="0"/>
    <n v="0"/>
    <n v="0"/>
  </r>
  <r>
    <x v="5"/>
    <n v="1992"/>
    <s v="No Data"/>
    <m/>
    <s v="-"/>
    <s v="-"/>
    <s v="-"/>
    <s v="-"/>
    <s v="-"/>
    <s v="-"/>
    <s v="-"/>
    <s v="-"/>
    <s v="-"/>
    <s v="-"/>
    <s v="-"/>
    <s v="-"/>
    <s v="-"/>
    <s v="-"/>
    <s v="-"/>
    <s v="-"/>
    <s v="-"/>
    <s v="-"/>
    <s v="-"/>
    <s v="-"/>
    <s v="-"/>
    <s v="-"/>
    <s v="-"/>
    <x v="0"/>
    <x v="5"/>
    <x v="5"/>
    <x v="3"/>
    <x v="3"/>
    <x v="0"/>
    <x v="5"/>
    <n v="0"/>
    <n v="0"/>
    <n v="0"/>
    <n v="0"/>
    <n v="0"/>
    <n v="0"/>
    <n v="0"/>
    <n v="0"/>
    <n v="0"/>
    <n v="0"/>
  </r>
  <r>
    <x v="5"/>
    <n v="1993"/>
    <s v="No Data"/>
    <m/>
    <s v="-"/>
    <s v="-"/>
    <s v="-"/>
    <s v="-"/>
    <s v="-"/>
    <s v="-"/>
    <s v="-"/>
    <s v="-"/>
    <s v="-"/>
    <s v="-"/>
    <s v="-"/>
    <s v="-"/>
    <s v="-"/>
    <s v="-"/>
    <s v="-"/>
    <s v="-"/>
    <s v="-"/>
    <s v="-"/>
    <s v="-"/>
    <s v="-"/>
    <s v="-"/>
    <s v="-"/>
    <s v="-"/>
    <x v="0"/>
    <x v="5"/>
    <x v="5"/>
    <x v="3"/>
    <x v="3"/>
    <x v="0"/>
    <x v="5"/>
    <n v="0"/>
    <n v="0"/>
    <n v="0"/>
    <n v="0"/>
    <n v="0"/>
    <n v="0"/>
    <n v="0"/>
    <n v="0"/>
    <n v="0"/>
    <n v="0"/>
  </r>
  <r>
    <x v="5"/>
    <n v="1994"/>
    <n v="69"/>
    <n v="3"/>
    <s v="Failed"/>
    <s v="Criteria"/>
    <s v="-"/>
    <s v="-"/>
    <s v="-"/>
    <s v="-"/>
    <s v="-"/>
    <s v="-"/>
    <s v="-"/>
    <s v="-"/>
    <s v="-"/>
    <s v="-"/>
    <s v="-"/>
    <s v="-"/>
    <s v="-"/>
    <s v="-"/>
    <s v="-"/>
    <s v="-"/>
    <s v="-"/>
    <s v="-"/>
    <s v="-"/>
    <s v="-"/>
    <s v="-"/>
    <x v="0"/>
    <x v="5"/>
    <x v="5"/>
    <x v="3"/>
    <x v="3"/>
    <x v="0"/>
    <x v="5"/>
    <n v="0"/>
    <n v="0"/>
    <n v="0"/>
    <n v="0"/>
    <n v="0"/>
    <n v="0"/>
    <n v="0"/>
    <n v="0"/>
    <n v="0"/>
    <n v="0"/>
  </r>
  <r>
    <x v="5"/>
    <n v="1995"/>
    <n v="178"/>
    <s v="3,4"/>
    <s v="Failed"/>
    <s v="Criteria"/>
    <s v="-"/>
    <s v="-"/>
    <s v="-"/>
    <s v="-"/>
    <s v="-"/>
    <s v="-"/>
    <s v="-"/>
    <s v="-"/>
    <s v="-"/>
    <s v="-"/>
    <s v="-"/>
    <s v="-"/>
    <s v="-"/>
    <s v="-"/>
    <s v="-"/>
    <s v="-"/>
    <s v="-"/>
    <s v="-"/>
    <s v="-"/>
    <s v="-"/>
    <s v="-"/>
    <x v="0"/>
    <x v="5"/>
    <x v="5"/>
    <x v="3"/>
    <x v="3"/>
    <x v="0"/>
    <x v="5"/>
    <n v="0"/>
    <n v="0"/>
    <n v="0"/>
    <n v="0"/>
    <n v="0"/>
    <n v="0"/>
    <n v="0"/>
    <n v="0"/>
    <n v="0"/>
    <n v="0"/>
  </r>
  <r>
    <x v="5"/>
    <n v="1996"/>
    <n v="379"/>
    <s v="3,4,5"/>
    <n v="1.5831134564643801E-2"/>
    <n v="0"/>
    <n v="2.6385224274406333E-2"/>
    <n v="0"/>
    <n v="0"/>
    <n v="0"/>
    <n v="0"/>
    <n v="0"/>
    <n v="0"/>
    <n v="0"/>
    <n v="0"/>
    <n v="0"/>
    <n v="0"/>
    <n v="0"/>
    <n v="0"/>
    <n v="0"/>
    <n v="0"/>
    <n v="0"/>
    <n v="0"/>
    <n v="1.3192612137203167E-2"/>
    <n v="0"/>
    <n v="0"/>
    <n v="0.9445910290237467"/>
    <x v="0"/>
    <x v="5"/>
    <x v="5"/>
    <x v="3"/>
    <x v="3"/>
    <x v="1"/>
    <x v="5"/>
    <n v="4.221635883905013E-2"/>
    <n v="0"/>
    <n v="0"/>
    <n v="0"/>
    <n v="0"/>
    <n v="0"/>
    <n v="0"/>
    <n v="1.3192612137203167E-2"/>
    <n v="0.9445910290237467"/>
    <n v="0"/>
  </r>
  <r>
    <x v="5"/>
    <n v="1997"/>
    <n v="641"/>
    <s v="3,4,5,6"/>
    <n v="3.1201248049921998E-3"/>
    <n v="0"/>
    <n v="9.9843993759750393E-2"/>
    <n v="0"/>
    <n v="0"/>
    <n v="0"/>
    <n v="0"/>
    <n v="0"/>
    <n v="0"/>
    <n v="0"/>
    <n v="0"/>
    <n v="0"/>
    <n v="0"/>
    <n v="0"/>
    <n v="0"/>
    <n v="0"/>
    <n v="0"/>
    <n v="0"/>
    <n v="0"/>
    <n v="1.8720748829953199E-2"/>
    <n v="0"/>
    <n v="0"/>
    <n v="0.87831513260530425"/>
    <x v="0"/>
    <x v="5"/>
    <x v="5"/>
    <x v="3"/>
    <x v="3"/>
    <x v="1"/>
    <x v="5"/>
    <n v="0.10296411856474259"/>
    <n v="0"/>
    <n v="0"/>
    <n v="0"/>
    <n v="0"/>
    <n v="0"/>
    <n v="0"/>
    <n v="1.8720748829953199E-2"/>
    <n v="0.87831513260530425"/>
    <n v="0"/>
  </r>
  <r>
    <x v="5"/>
    <n v="1998"/>
    <n v="390"/>
    <s v="3,4,5,6"/>
    <n v="1.0256410256410256E-2"/>
    <n v="0"/>
    <n v="0"/>
    <n v="0"/>
    <n v="0"/>
    <n v="0"/>
    <n v="0"/>
    <n v="0"/>
    <n v="0"/>
    <n v="0"/>
    <n v="0"/>
    <n v="0"/>
    <n v="0"/>
    <n v="0"/>
    <n v="0"/>
    <n v="0"/>
    <n v="0"/>
    <n v="0"/>
    <n v="0"/>
    <n v="0"/>
    <n v="0"/>
    <n v="0"/>
    <n v="0.98974358974358978"/>
    <x v="0"/>
    <x v="5"/>
    <x v="5"/>
    <x v="3"/>
    <x v="3"/>
    <x v="1"/>
    <x v="5"/>
    <n v="1.0256410256410256E-2"/>
    <n v="0"/>
    <n v="0"/>
    <n v="0"/>
    <n v="0"/>
    <n v="0"/>
    <n v="0"/>
    <n v="0"/>
    <n v="0.98974358974358978"/>
    <n v="0"/>
  </r>
  <r>
    <x v="5"/>
    <n v="1999"/>
    <n v="625"/>
    <s v="3,4,5,6"/>
    <n v="1.9200000000000002E-2"/>
    <n v="0"/>
    <n v="0.04"/>
    <n v="0"/>
    <n v="0"/>
    <n v="0"/>
    <n v="0"/>
    <n v="0"/>
    <n v="0"/>
    <n v="0"/>
    <n v="0"/>
    <n v="0"/>
    <n v="0"/>
    <n v="0"/>
    <n v="0"/>
    <n v="0"/>
    <n v="0"/>
    <n v="0"/>
    <n v="0"/>
    <n v="4.3200000000000002E-2"/>
    <n v="0"/>
    <n v="1.6000000000000001E-3"/>
    <n v="0.89600000000000002"/>
    <x v="1"/>
    <x v="5"/>
    <x v="5"/>
    <x v="3"/>
    <x v="3"/>
    <x v="1"/>
    <x v="5"/>
    <n v="5.9200000000000003E-2"/>
    <n v="0"/>
    <n v="0"/>
    <n v="0"/>
    <n v="0"/>
    <n v="0"/>
    <n v="0"/>
    <n v="4.3200000000000002E-2"/>
    <n v="0.89600000000000002"/>
    <n v="1.6000000000000001E-3"/>
  </r>
  <r>
    <x v="5"/>
    <n v="2000"/>
    <n v="1109"/>
    <s v="3,4,5,6"/>
    <n v="1.9837691614066726E-2"/>
    <n v="5.4102795311091077E-3"/>
    <n v="2.3444544634806132E-2"/>
    <n v="0"/>
    <n v="0"/>
    <n v="0"/>
    <n v="0"/>
    <n v="0"/>
    <n v="0"/>
    <n v="0"/>
    <n v="0"/>
    <n v="0"/>
    <n v="0"/>
    <n v="0"/>
    <n v="0"/>
    <n v="0"/>
    <n v="0"/>
    <n v="0"/>
    <n v="0"/>
    <n v="3.6068530207394047E-3"/>
    <n v="0"/>
    <n v="0"/>
    <n v="0.94770063119927861"/>
    <x v="1"/>
    <x v="5"/>
    <x v="5"/>
    <x v="3"/>
    <x v="3"/>
    <x v="1"/>
    <x v="5"/>
    <n v="4.8692515779981967E-2"/>
    <n v="0"/>
    <n v="0"/>
    <n v="0"/>
    <n v="0"/>
    <n v="0"/>
    <n v="0"/>
    <n v="3.6068530207394047E-3"/>
    <n v="0.94770063119927861"/>
    <n v="0"/>
  </r>
  <r>
    <x v="5"/>
    <n v="2001"/>
    <n v="993"/>
    <s v="3,4,5,6"/>
    <n v="3.6253776435045321E-2"/>
    <n v="1.0070493454179255E-3"/>
    <n v="3.4239677744209468E-2"/>
    <n v="0"/>
    <n v="0"/>
    <n v="0"/>
    <n v="0"/>
    <n v="0"/>
    <n v="0"/>
    <n v="0"/>
    <n v="0"/>
    <n v="0"/>
    <n v="0"/>
    <n v="0"/>
    <n v="0"/>
    <n v="0"/>
    <n v="0"/>
    <n v="0"/>
    <n v="0"/>
    <n v="2.5176233635448138E-2"/>
    <n v="0"/>
    <n v="2.014098690835851E-3"/>
    <n v="0.90130916414904327"/>
    <x v="1"/>
    <x v="5"/>
    <x v="5"/>
    <x v="3"/>
    <x v="3"/>
    <x v="1"/>
    <x v="5"/>
    <n v="7.1500503524672715E-2"/>
    <n v="0"/>
    <n v="0"/>
    <n v="0"/>
    <n v="0"/>
    <n v="0"/>
    <n v="0"/>
    <n v="2.5176233635448138E-2"/>
    <n v="0.90130916414904327"/>
    <n v="2.014098690835851E-3"/>
  </r>
  <r>
    <x v="5"/>
    <n v="2002"/>
    <n v="923"/>
    <s v="3,4,5,6"/>
    <n v="3.4669555796316358E-2"/>
    <n v="0"/>
    <n v="7.2589382448537382E-2"/>
    <n v="0"/>
    <n v="0"/>
    <n v="0"/>
    <n v="0"/>
    <n v="0"/>
    <n v="0"/>
    <n v="0"/>
    <n v="0"/>
    <n v="0"/>
    <n v="0"/>
    <n v="0"/>
    <n v="0"/>
    <n v="0"/>
    <n v="0"/>
    <n v="0"/>
    <n v="0"/>
    <n v="1.5167930660888408E-2"/>
    <n v="0"/>
    <n v="0"/>
    <n v="0.87757313109425783"/>
    <x v="1"/>
    <x v="5"/>
    <x v="5"/>
    <x v="3"/>
    <x v="3"/>
    <x v="1"/>
    <x v="5"/>
    <n v="0.10725893824485375"/>
    <n v="0"/>
    <n v="0"/>
    <n v="0"/>
    <n v="0"/>
    <n v="0"/>
    <n v="0"/>
    <n v="1.5167930660888408E-2"/>
    <n v="0.87757313109425783"/>
    <n v="0"/>
  </r>
  <r>
    <x v="5"/>
    <n v="2003"/>
    <n v="910"/>
    <s v="3,4,5,6"/>
    <n v="2.3076923076923078E-2"/>
    <n v="1.0989010989010989E-3"/>
    <n v="1.5384615384615385E-2"/>
    <n v="0"/>
    <n v="0"/>
    <n v="0"/>
    <n v="0"/>
    <n v="0"/>
    <n v="0"/>
    <n v="0"/>
    <n v="0"/>
    <n v="0"/>
    <n v="0"/>
    <n v="0"/>
    <n v="0"/>
    <n v="0"/>
    <n v="0"/>
    <n v="0"/>
    <n v="0"/>
    <n v="1.8681318681318681E-2"/>
    <n v="0"/>
    <n v="1.0989010989010989E-3"/>
    <n v="0.94065934065934065"/>
    <x v="1"/>
    <x v="5"/>
    <x v="5"/>
    <x v="3"/>
    <x v="3"/>
    <x v="1"/>
    <x v="5"/>
    <n v="3.9560439560439559E-2"/>
    <n v="0"/>
    <n v="0"/>
    <n v="0"/>
    <n v="0"/>
    <n v="0"/>
    <n v="0"/>
    <n v="1.8681318681318681E-2"/>
    <n v="0.94065934065934065"/>
    <n v="1.0989010989010989E-3"/>
  </r>
  <r>
    <x v="5"/>
    <n v="2004"/>
    <n v="2183"/>
    <s v="3,4,5,6"/>
    <n v="3.1607879065506182E-2"/>
    <n v="2.7485112230874941E-3"/>
    <n v="3.2065964269354097E-2"/>
    <n v="0"/>
    <n v="0"/>
    <n v="0"/>
    <n v="0"/>
    <n v="0"/>
    <n v="0"/>
    <n v="0"/>
    <n v="0"/>
    <n v="0"/>
    <n v="0"/>
    <n v="0"/>
    <n v="0"/>
    <n v="0"/>
    <n v="0"/>
    <n v="0"/>
    <n v="0"/>
    <n v="4.9473202015574896E-2"/>
    <n v="0"/>
    <n v="0"/>
    <n v="0.88410444342647732"/>
    <x v="1"/>
    <x v="5"/>
    <x v="5"/>
    <x v="3"/>
    <x v="3"/>
    <x v="1"/>
    <x v="5"/>
    <n v="6.6422354557947774E-2"/>
    <n v="0"/>
    <n v="0"/>
    <n v="0"/>
    <n v="0"/>
    <n v="0"/>
    <n v="0"/>
    <n v="4.9473202015574896E-2"/>
    <n v="0.88410444342647732"/>
    <n v="0"/>
  </r>
  <r>
    <x v="5"/>
    <n v="2005"/>
    <n v="1253"/>
    <s v="3,4,5,6"/>
    <n v="3.3519553072625698E-2"/>
    <n v="2.3942537909018356E-3"/>
    <n v="3.5115722266560255E-2"/>
    <n v="0"/>
    <n v="0"/>
    <n v="0"/>
    <n v="0"/>
    <n v="0"/>
    <n v="0"/>
    <n v="0"/>
    <n v="0"/>
    <n v="0"/>
    <n v="0"/>
    <n v="0"/>
    <n v="0"/>
    <n v="0"/>
    <n v="0"/>
    <n v="0"/>
    <n v="0"/>
    <n v="0.30965682362330404"/>
    <n v="0"/>
    <n v="0"/>
    <n v="0.61931364724660809"/>
    <x v="1"/>
    <x v="5"/>
    <x v="5"/>
    <x v="3"/>
    <x v="3"/>
    <x v="1"/>
    <x v="5"/>
    <n v="7.1029529130087782E-2"/>
    <n v="0"/>
    <n v="0"/>
    <n v="0"/>
    <n v="0"/>
    <n v="0"/>
    <n v="0"/>
    <n v="0.30965682362330404"/>
    <n v="0.61931364724660809"/>
    <n v="0"/>
  </r>
  <r>
    <x v="5"/>
    <n v="2006"/>
    <n v="893"/>
    <s v="3,4,5,6"/>
    <n v="3.471444568868981E-2"/>
    <n v="0"/>
    <n v="3.471444568868981E-2"/>
    <n v="0"/>
    <n v="0"/>
    <n v="0"/>
    <n v="0"/>
    <n v="0"/>
    <n v="0"/>
    <n v="0"/>
    <n v="0"/>
    <n v="0"/>
    <n v="0"/>
    <n v="0"/>
    <n v="0"/>
    <n v="0"/>
    <n v="0"/>
    <n v="0"/>
    <n v="0"/>
    <n v="0.16685330347144456"/>
    <n v="0"/>
    <n v="1.1198208286674132E-3"/>
    <n v="0.76259798432250836"/>
    <x v="1"/>
    <x v="5"/>
    <x v="5"/>
    <x v="3"/>
    <x v="3"/>
    <x v="1"/>
    <x v="5"/>
    <n v="6.942889137737962E-2"/>
    <n v="0"/>
    <n v="0"/>
    <n v="0"/>
    <n v="0"/>
    <n v="0"/>
    <n v="0"/>
    <n v="0.16685330347144456"/>
    <n v="0.76259798432250836"/>
    <n v="1.1198208286674132E-3"/>
  </r>
  <r>
    <x v="5"/>
    <n v="2007"/>
    <n v="391"/>
    <s v="3,4,5,6"/>
    <n v="6.9053708439897693E-2"/>
    <n v="4.0920716112531973E-2"/>
    <n v="1.278772378516624E-2"/>
    <n v="0"/>
    <n v="0"/>
    <n v="0"/>
    <n v="0"/>
    <n v="0"/>
    <n v="0"/>
    <n v="0"/>
    <n v="0"/>
    <n v="0"/>
    <n v="0"/>
    <n v="0"/>
    <n v="0"/>
    <n v="0"/>
    <n v="0"/>
    <n v="0"/>
    <n v="0"/>
    <n v="5.1150895140664961E-2"/>
    <n v="0"/>
    <n v="0"/>
    <n v="0.82608695652173914"/>
    <x v="1"/>
    <x v="5"/>
    <x v="5"/>
    <x v="3"/>
    <x v="3"/>
    <x v="1"/>
    <x v="5"/>
    <n v="0.12276214833759591"/>
    <n v="0"/>
    <n v="0"/>
    <n v="0"/>
    <n v="0"/>
    <n v="0"/>
    <n v="0"/>
    <n v="5.1150895140664961E-2"/>
    <n v="0.82608695652173914"/>
    <n v="0"/>
  </r>
  <r>
    <x v="5"/>
    <n v="2008"/>
    <n v="631"/>
    <s v="3,4,5,6"/>
    <n v="4.7543581616481777E-2"/>
    <n v="2.2187004754358162E-2"/>
    <n v="3.1695721077654518E-3"/>
    <n v="0"/>
    <n v="0"/>
    <n v="0"/>
    <n v="0"/>
    <n v="0"/>
    <n v="0"/>
    <n v="0"/>
    <n v="0"/>
    <n v="0"/>
    <n v="0"/>
    <n v="0"/>
    <n v="0"/>
    <n v="0"/>
    <n v="0"/>
    <n v="0"/>
    <n v="0"/>
    <n v="1.5847860538827259E-2"/>
    <n v="0"/>
    <n v="1.5847860538827259E-3"/>
    <n v="0.90966719492868464"/>
    <x v="1"/>
    <x v="5"/>
    <x v="5"/>
    <x v="3"/>
    <x v="3"/>
    <x v="1"/>
    <x v="5"/>
    <n v="7.2900158478605398E-2"/>
    <n v="0"/>
    <n v="0"/>
    <n v="0"/>
    <n v="0"/>
    <n v="0"/>
    <n v="0"/>
    <n v="1.5847860538827259E-2"/>
    <n v="0.90966719492868464"/>
    <n v="1.5847860538827259E-3"/>
  </r>
  <r>
    <x v="5"/>
    <n v="2009"/>
    <n v="341"/>
    <s v="3,4,5,6"/>
    <n v="8.797653958944282E-2"/>
    <n v="0"/>
    <n v="2.3460410557184751E-2"/>
    <n v="0"/>
    <n v="0"/>
    <n v="0"/>
    <n v="0"/>
    <n v="0"/>
    <n v="0"/>
    <n v="0"/>
    <n v="0"/>
    <n v="0"/>
    <n v="0"/>
    <n v="0"/>
    <n v="0"/>
    <n v="0"/>
    <n v="0"/>
    <n v="0"/>
    <n v="0"/>
    <n v="0.12609970674486803"/>
    <n v="0"/>
    <n v="0"/>
    <n v="0.76246334310850439"/>
    <x v="2"/>
    <x v="5"/>
    <x v="5"/>
    <x v="3"/>
    <x v="3"/>
    <x v="1"/>
    <x v="5"/>
    <n v="0.11143695014662758"/>
    <n v="0"/>
    <n v="0"/>
    <n v="0"/>
    <n v="0"/>
    <n v="0"/>
    <n v="0"/>
    <n v="0.12609970674486803"/>
    <n v="0.76246334310850439"/>
    <n v="0"/>
  </r>
  <r>
    <x v="5"/>
    <n v="2010"/>
    <n v="227"/>
    <s v="3,4,5,6"/>
    <n v="4.405286343612335E-2"/>
    <n v="0"/>
    <n v="2.2026431718061675E-2"/>
    <n v="0"/>
    <n v="0"/>
    <n v="0"/>
    <n v="0"/>
    <n v="0"/>
    <n v="0"/>
    <n v="0"/>
    <n v="0"/>
    <n v="0"/>
    <n v="0"/>
    <n v="0"/>
    <n v="0"/>
    <n v="0"/>
    <n v="0"/>
    <n v="0"/>
    <n v="0"/>
    <n v="1.3215859030837005E-2"/>
    <n v="0"/>
    <n v="0"/>
    <n v="0.92070484581497802"/>
    <x v="2"/>
    <x v="5"/>
    <x v="5"/>
    <x v="3"/>
    <x v="3"/>
    <x v="1"/>
    <x v="5"/>
    <n v="6.6079295154185022E-2"/>
    <n v="0"/>
    <n v="0"/>
    <n v="0"/>
    <n v="0"/>
    <n v="0"/>
    <n v="0"/>
    <n v="1.3215859030837005E-2"/>
    <n v="0.92070484581497802"/>
    <n v="0"/>
  </r>
  <r>
    <x v="5"/>
    <n v="2011"/>
    <n v="377"/>
    <s v="3,4,5,6"/>
    <n v="6.6312997347480113E-2"/>
    <n v="7.9575596816976128E-3"/>
    <n v="2.6525198938992044E-2"/>
    <n v="0"/>
    <n v="0"/>
    <n v="0"/>
    <n v="0"/>
    <n v="0"/>
    <n v="0"/>
    <n v="0"/>
    <n v="0"/>
    <n v="0"/>
    <n v="0"/>
    <n v="0"/>
    <n v="0"/>
    <n v="0"/>
    <n v="0"/>
    <n v="0"/>
    <n v="0"/>
    <n v="2.9177718832891247E-2"/>
    <n v="0"/>
    <n v="7.9575596816976128E-3"/>
    <n v="0.86206896551724133"/>
    <x v="2"/>
    <x v="5"/>
    <x v="5"/>
    <x v="3"/>
    <x v="3"/>
    <x v="1"/>
    <x v="5"/>
    <n v="0.10079575596816978"/>
    <n v="0"/>
    <n v="0"/>
    <n v="0"/>
    <n v="0"/>
    <n v="0"/>
    <n v="0"/>
    <n v="2.9177718832891247E-2"/>
    <n v="0.86206896551724133"/>
    <n v="7.9575596816976128E-3"/>
  </r>
  <r>
    <x v="5"/>
    <n v="2012"/>
    <n v="499"/>
    <s v="3,4,5,6"/>
    <n v="5.6112224448897796E-2"/>
    <n v="4.0080160320641279E-3"/>
    <n v="6.0120240480961923E-3"/>
    <n v="0"/>
    <n v="0"/>
    <n v="0"/>
    <n v="0"/>
    <n v="0"/>
    <n v="0"/>
    <n v="0"/>
    <n v="0"/>
    <n v="0"/>
    <n v="0"/>
    <n v="0"/>
    <n v="0"/>
    <n v="0"/>
    <n v="0"/>
    <n v="0"/>
    <n v="0"/>
    <n v="6.0120240480961923E-3"/>
    <n v="0"/>
    <n v="0"/>
    <n v="0.92785571142284573"/>
    <x v="2"/>
    <x v="5"/>
    <x v="5"/>
    <x v="3"/>
    <x v="3"/>
    <x v="1"/>
    <x v="5"/>
    <n v="6.6132264529058113E-2"/>
    <n v="0"/>
    <n v="0"/>
    <n v="0"/>
    <n v="0"/>
    <n v="0"/>
    <n v="0"/>
    <n v="6.0120240480961923E-3"/>
    <n v="0.92785571142284573"/>
    <n v="0"/>
  </r>
  <r>
    <x v="5"/>
    <n v="2013"/>
    <n v="694"/>
    <s v="4,5,6"/>
    <n v="1.5850144092219021E-2"/>
    <n v="2.881844380403458E-3"/>
    <n v="5.763688760806916E-3"/>
    <n v="0"/>
    <n v="0"/>
    <n v="0"/>
    <n v="0"/>
    <n v="0"/>
    <n v="0"/>
    <n v="0"/>
    <n v="0"/>
    <n v="0"/>
    <n v="0"/>
    <n v="0"/>
    <n v="0"/>
    <n v="0"/>
    <n v="0"/>
    <n v="0"/>
    <n v="0"/>
    <n v="1.0086455331412104E-2"/>
    <n v="0"/>
    <n v="0"/>
    <n v="0.96541786743515845"/>
    <x v="2"/>
    <x v="5"/>
    <x v="5"/>
    <x v="3"/>
    <x v="3"/>
    <x v="1"/>
    <x v="5"/>
    <n v="2.4495677233429394E-2"/>
    <n v="0"/>
    <n v="0"/>
    <n v="0"/>
    <n v="0"/>
    <n v="0"/>
    <n v="0"/>
    <n v="1.0086455331412104E-2"/>
    <n v="0.96541786743515845"/>
    <n v="0"/>
  </r>
  <r>
    <x v="6"/>
    <n v="1979"/>
    <n v="196"/>
    <s v="2,3,4"/>
    <n v="0.15306122448979592"/>
    <n v="0"/>
    <n v="1.020408163265306E-2"/>
    <n v="8.1632653061224483E-2"/>
    <n v="0"/>
    <n v="0.17857142857142858"/>
    <n v="0"/>
    <n v="2.5510204081632654E-2"/>
    <n v="4.5918367346938771E-2"/>
    <n v="3.5714285714285712E-2"/>
    <n v="0.10204081632653061"/>
    <n v="1.5306122448979591E-2"/>
    <n v="0"/>
    <n v="2.5510204081632654E-2"/>
    <n v="0"/>
    <n v="1.5306122448979591E-2"/>
    <n v="0"/>
    <n v="0"/>
    <n v="0"/>
    <n v="4.0816326530612242E-2"/>
    <n v="0"/>
    <n v="3.5714285714285712E-2"/>
    <n v="0.23469387755102042"/>
    <x v="0"/>
    <x v="6"/>
    <x v="6"/>
    <x v="0"/>
    <x v="0"/>
    <x v="1"/>
    <x v="6"/>
    <n v="0.16326530612244899"/>
    <n v="8.1632653061224483E-2"/>
    <n v="0.17857142857142858"/>
    <n v="7.1428571428571425E-2"/>
    <n v="0.15306122448979589"/>
    <n v="4.0816326530612249E-2"/>
    <n v="0"/>
    <n v="4.0816326530612242E-2"/>
    <n v="0.23469387755102042"/>
    <n v="3.5714285714285712E-2"/>
  </r>
  <r>
    <x v="6"/>
    <n v="1980"/>
    <n v="333"/>
    <s v="3,4,5"/>
    <n v="0.33633633633633636"/>
    <n v="0"/>
    <n v="9.0090090090090089E-3"/>
    <n v="9.0090090090090086E-2"/>
    <n v="0"/>
    <n v="0.17717717717717718"/>
    <n v="0"/>
    <n v="0"/>
    <n v="0"/>
    <n v="4.2042042042042045E-2"/>
    <n v="1.2012012012012012E-2"/>
    <n v="0"/>
    <n v="1.8018018018018018E-2"/>
    <n v="0"/>
    <n v="0"/>
    <n v="0"/>
    <n v="0"/>
    <n v="0"/>
    <n v="0"/>
    <n v="6.006006006006006E-3"/>
    <n v="0"/>
    <n v="1.8018018018018018E-2"/>
    <n v="0.29129129129129128"/>
    <x v="0"/>
    <x v="6"/>
    <x v="6"/>
    <x v="0"/>
    <x v="0"/>
    <x v="1"/>
    <x v="6"/>
    <n v="0.34534534534534539"/>
    <n v="9.0090090090090086E-2"/>
    <n v="0.17717717717717718"/>
    <n v="0"/>
    <n v="5.4054054054054057E-2"/>
    <n v="1.8018018018018018E-2"/>
    <n v="0"/>
    <n v="6.006006006006006E-3"/>
    <n v="0.29129129129129128"/>
    <n v="1.8018018018018018E-2"/>
  </r>
  <r>
    <x v="6"/>
    <n v="1981"/>
    <n v="296"/>
    <s v="4,5"/>
    <s v="Failed"/>
    <s v="Criteria"/>
    <s v="-"/>
    <s v="-"/>
    <s v="-"/>
    <s v="-"/>
    <s v="-"/>
    <s v="-"/>
    <s v="-"/>
    <s v="-"/>
    <s v="-"/>
    <s v="-"/>
    <s v="-"/>
    <s v="-"/>
    <s v="-"/>
    <s v="-"/>
    <s v="-"/>
    <s v="-"/>
    <s v="-"/>
    <s v="-"/>
    <s v="-"/>
    <s v="-"/>
    <s v="-"/>
    <x v="0"/>
    <x v="6"/>
    <x v="6"/>
    <x v="0"/>
    <x v="0"/>
    <x v="0"/>
    <x v="6"/>
    <n v="0"/>
    <n v="0"/>
    <n v="0"/>
    <n v="0"/>
    <n v="0"/>
    <n v="0"/>
    <n v="0"/>
    <n v="0"/>
    <n v="0"/>
    <n v="0"/>
  </r>
  <r>
    <x v="6"/>
    <n v="1982"/>
    <n v="23"/>
    <n v="5"/>
    <s v="Failed"/>
    <s v="Criteria"/>
    <s v="-"/>
    <s v="-"/>
    <s v="-"/>
    <s v="-"/>
    <s v="-"/>
    <s v="-"/>
    <s v="-"/>
    <s v="-"/>
    <s v="-"/>
    <s v="-"/>
    <s v="-"/>
    <s v="-"/>
    <s v="-"/>
    <s v="-"/>
    <s v="-"/>
    <s v="-"/>
    <s v="-"/>
    <s v="-"/>
    <s v="-"/>
    <s v="-"/>
    <s v="-"/>
    <x v="0"/>
    <x v="6"/>
    <x v="6"/>
    <x v="0"/>
    <x v="0"/>
    <x v="0"/>
    <x v="6"/>
    <n v="0"/>
    <n v="0"/>
    <n v="0"/>
    <n v="0"/>
    <n v="0"/>
    <n v="0"/>
    <n v="0"/>
    <n v="0"/>
    <n v="0"/>
    <n v="0"/>
  </r>
  <r>
    <x v="6"/>
    <n v="1983"/>
    <s v="No Data"/>
    <m/>
    <s v="-"/>
    <s v="-"/>
    <s v="-"/>
    <s v="-"/>
    <s v="-"/>
    <s v="-"/>
    <s v="-"/>
    <s v="-"/>
    <s v="-"/>
    <s v="-"/>
    <s v="-"/>
    <s v="-"/>
    <s v="-"/>
    <s v="-"/>
    <s v="-"/>
    <s v="-"/>
    <s v="-"/>
    <s v="-"/>
    <s v="-"/>
    <s v="-"/>
    <s v="-"/>
    <s v="-"/>
    <s v="-"/>
    <x v="0"/>
    <x v="6"/>
    <x v="6"/>
    <x v="0"/>
    <x v="0"/>
    <x v="0"/>
    <x v="6"/>
    <n v="0"/>
    <n v="0"/>
    <n v="0"/>
    <n v="0"/>
    <n v="0"/>
    <n v="0"/>
    <n v="0"/>
    <n v="0"/>
    <n v="0"/>
    <n v="0"/>
  </r>
  <r>
    <x v="6"/>
    <n v="1984"/>
    <s v="No Data"/>
    <m/>
    <s v="-"/>
    <s v="-"/>
    <s v="-"/>
    <s v="-"/>
    <s v="-"/>
    <s v="-"/>
    <s v="-"/>
    <s v="-"/>
    <s v="-"/>
    <s v="-"/>
    <s v="-"/>
    <s v="-"/>
    <s v="-"/>
    <s v="-"/>
    <s v="-"/>
    <s v="-"/>
    <s v="-"/>
    <s v="-"/>
    <s v="-"/>
    <s v="-"/>
    <s v="-"/>
    <s v="-"/>
    <s v="-"/>
    <x v="0"/>
    <x v="6"/>
    <x v="6"/>
    <x v="0"/>
    <x v="0"/>
    <x v="0"/>
    <x v="6"/>
    <n v="0"/>
    <n v="0"/>
    <n v="0"/>
    <n v="0"/>
    <n v="0"/>
    <n v="0"/>
    <n v="0"/>
    <n v="0"/>
    <n v="0"/>
    <n v="0"/>
  </r>
  <r>
    <x v="6"/>
    <n v="1985"/>
    <n v="6"/>
    <n v="2"/>
    <s v="Failed"/>
    <s v="Criteria"/>
    <s v="-"/>
    <s v="-"/>
    <s v="-"/>
    <s v="-"/>
    <s v="-"/>
    <s v="-"/>
    <s v="-"/>
    <s v="-"/>
    <s v="-"/>
    <s v="-"/>
    <s v="-"/>
    <s v="-"/>
    <s v="-"/>
    <s v="-"/>
    <s v="-"/>
    <s v="-"/>
    <s v="-"/>
    <s v="-"/>
    <s v="-"/>
    <s v="-"/>
    <s v="-"/>
    <x v="0"/>
    <x v="6"/>
    <x v="6"/>
    <x v="0"/>
    <x v="0"/>
    <x v="0"/>
    <x v="6"/>
    <n v="0"/>
    <n v="0"/>
    <n v="0"/>
    <n v="0"/>
    <n v="0"/>
    <n v="0"/>
    <n v="0"/>
    <n v="0"/>
    <n v="0"/>
    <n v="0"/>
  </r>
  <r>
    <x v="6"/>
    <n v="1986"/>
    <n v="33"/>
    <s v="2,3"/>
    <s v="Failed"/>
    <s v="Criteria"/>
    <s v="-"/>
    <s v="-"/>
    <s v="-"/>
    <s v="-"/>
    <s v="-"/>
    <s v="-"/>
    <s v="-"/>
    <s v="-"/>
    <s v="-"/>
    <s v="-"/>
    <s v="-"/>
    <s v="-"/>
    <s v="-"/>
    <s v="-"/>
    <s v="-"/>
    <s v="-"/>
    <s v="-"/>
    <s v="-"/>
    <s v="-"/>
    <s v="-"/>
    <s v="-"/>
    <x v="0"/>
    <x v="6"/>
    <x v="6"/>
    <x v="0"/>
    <x v="0"/>
    <x v="0"/>
    <x v="6"/>
    <n v="0"/>
    <n v="0"/>
    <n v="0"/>
    <n v="0"/>
    <n v="0"/>
    <n v="0"/>
    <n v="0"/>
    <n v="0"/>
    <n v="0"/>
    <n v="0"/>
  </r>
  <r>
    <x v="6"/>
    <n v="1987"/>
    <n v="116"/>
    <s v="2,3,4"/>
    <n v="0.13793103448275862"/>
    <n v="8.6206896551724137E-3"/>
    <n v="0"/>
    <n v="5.1724137931034482E-2"/>
    <n v="0"/>
    <n v="0.11206896551724138"/>
    <n v="0"/>
    <n v="0"/>
    <n v="3.4482758620689655E-2"/>
    <n v="2.5862068965517241E-2"/>
    <n v="5.1724137931034482E-2"/>
    <n v="0"/>
    <n v="0.13793103448275862"/>
    <n v="8.6206896551724137E-3"/>
    <n v="8.6206896551724144E-2"/>
    <n v="0"/>
    <n v="0"/>
    <n v="0"/>
    <n v="0"/>
    <n v="6.8965517241379309E-2"/>
    <n v="0"/>
    <n v="3.4482758620689655E-2"/>
    <n v="0.2413793103448276"/>
    <x v="0"/>
    <x v="6"/>
    <x v="6"/>
    <x v="0"/>
    <x v="0"/>
    <x v="1"/>
    <x v="6"/>
    <n v="0.14655172413793102"/>
    <n v="5.1724137931034482E-2"/>
    <n v="0.11206896551724138"/>
    <n v="3.4482758620689655E-2"/>
    <n v="7.7586206896551727E-2"/>
    <n v="0.23275862068965517"/>
    <n v="0"/>
    <n v="6.8965517241379309E-2"/>
    <n v="0.2413793103448276"/>
    <n v="3.4482758620689655E-2"/>
  </r>
  <r>
    <x v="6"/>
    <n v="1988"/>
    <n v="313"/>
    <s v="2,3,4,5"/>
    <n v="1.5974440894568689E-2"/>
    <n v="3.5143769968051117E-2"/>
    <n v="0"/>
    <n v="9.2651757188498399E-2"/>
    <n v="1.9169329073482427E-2"/>
    <n v="0.20447284345047922"/>
    <n v="4.1533546325878593E-2"/>
    <n v="0"/>
    <n v="0"/>
    <n v="0"/>
    <n v="8.6261980830670923E-2"/>
    <n v="0"/>
    <n v="3.1948881789137379E-2"/>
    <n v="0"/>
    <n v="3.1948881789137379E-3"/>
    <n v="0"/>
    <n v="0"/>
    <n v="0"/>
    <n v="0"/>
    <n v="0.13418530351437699"/>
    <n v="2.5559105431309903E-2"/>
    <n v="0"/>
    <n v="0.30990415335463256"/>
    <x v="0"/>
    <x v="6"/>
    <x v="6"/>
    <x v="0"/>
    <x v="0"/>
    <x v="1"/>
    <x v="6"/>
    <n v="5.1118210862619806E-2"/>
    <n v="0.11182108626198083"/>
    <n v="0.2460063897763578"/>
    <n v="0"/>
    <n v="8.6261980830670923E-2"/>
    <n v="3.5143769968051117E-2"/>
    <n v="0"/>
    <n v="0.15974440894568689"/>
    <n v="0.30990415335463256"/>
    <n v="0"/>
  </r>
  <r>
    <x v="6"/>
    <n v="1989"/>
    <n v="702"/>
    <s v="2,3,4,5"/>
    <n v="7.6923076923076927E-2"/>
    <n v="2.8490028490028491E-2"/>
    <n v="5.6980056980056983E-3"/>
    <n v="5.5555555555555552E-2"/>
    <n v="0"/>
    <n v="0.16524216524216523"/>
    <n v="2.2792022792022793E-2"/>
    <n v="0"/>
    <n v="1.5669515669515671E-2"/>
    <n v="5.6980056980056983E-3"/>
    <n v="2.2792022792022793E-2"/>
    <n v="5.6980056980056983E-3"/>
    <n v="9.9715099715099717E-2"/>
    <n v="2.564102564102564E-2"/>
    <n v="4.9857549857549859E-2"/>
    <n v="0"/>
    <n v="0"/>
    <n v="0"/>
    <n v="0"/>
    <n v="7.6923076923076927E-2"/>
    <n v="0"/>
    <n v="0"/>
    <n v="0.34330484330484329"/>
    <x v="0"/>
    <x v="6"/>
    <x v="6"/>
    <x v="0"/>
    <x v="0"/>
    <x v="1"/>
    <x v="6"/>
    <n v="0.11111111111111112"/>
    <n v="5.5555555555555552E-2"/>
    <n v="0.18803418803418803"/>
    <n v="1.5669515669515671E-2"/>
    <n v="3.4188034188034191E-2"/>
    <n v="0.17521367521367523"/>
    <n v="0"/>
    <n v="7.6923076923076927E-2"/>
    <n v="0.34330484330484329"/>
    <n v="0"/>
  </r>
  <r>
    <x v="6"/>
    <n v="1990"/>
    <n v="861"/>
    <s v="2,3,4,5"/>
    <n v="0.10801393728222997"/>
    <n v="0"/>
    <n v="0"/>
    <n v="7.7816492450638791E-2"/>
    <n v="0"/>
    <n v="0.21138211382113822"/>
    <n v="0"/>
    <n v="0"/>
    <n v="5.8072009291521487E-3"/>
    <n v="1.1614401858304297E-2"/>
    <n v="1.6260162601626018E-2"/>
    <n v="0"/>
    <n v="3.6004645760743324E-2"/>
    <n v="1.3937282229965157E-2"/>
    <n v="2.4390243902439025E-2"/>
    <n v="9.2915214866434379E-3"/>
    <n v="0"/>
    <n v="0"/>
    <n v="0"/>
    <n v="0.10685249709639953"/>
    <n v="2.3228803716608595E-3"/>
    <n v="4.6457607433217189E-3"/>
    <n v="0.37166085946573751"/>
    <x v="0"/>
    <x v="6"/>
    <x v="6"/>
    <x v="0"/>
    <x v="0"/>
    <x v="1"/>
    <x v="6"/>
    <n v="0.10801393728222997"/>
    <n v="7.7816492450638791E-2"/>
    <n v="0.21138211382113822"/>
    <n v="5.8072009291521487E-3"/>
    <n v="2.7874564459930314E-2"/>
    <n v="8.3623693379790948E-2"/>
    <n v="0"/>
    <n v="0.10917537746806039"/>
    <n v="0.37166085946573751"/>
    <n v="4.6457607433217189E-3"/>
  </r>
  <r>
    <x v="6"/>
    <n v="1991"/>
    <n v="599"/>
    <s v="2,3,4,5"/>
    <n v="5.3422370617696155E-2"/>
    <n v="0"/>
    <n v="0"/>
    <n v="2.8380634390651086E-2"/>
    <n v="0"/>
    <n v="7.6794657762938229E-2"/>
    <n v="8.3472454090150246E-3"/>
    <n v="0"/>
    <n v="0"/>
    <n v="6.6777963272120202E-3"/>
    <n v="3.3388981636060099E-2"/>
    <n v="0"/>
    <n v="3.0050083472454091E-2"/>
    <n v="1.6694490818030049E-2"/>
    <n v="1.335559265442404E-2"/>
    <n v="5.008347245409015E-3"/>
    <n v="0"/>
    <n v="0"/>
    <n v="0"/>
    <n v="4.8414023372287146E-2"/>
    <n v="5.008347245409015E-3"/>
    <n v="8.3472454090150246E-3"/>
    <n v="0.666110183639399"/>
    <x v="0"/>
    <x v="6"/>
    <x v="6"/>
    <x v="0"/>
    <x v="0"/>
    <x v="1"/>
    <x v="6"/>
    <n v="5.3422370617696155E-2"/>
    <n v="2.8380634390651086E-2"/>
    <n v="8.5141903171953248E-2"/>
    <n v="0"/>
    <n v="4.006677796327212E-2"/>
    <n v="6.5108514190317199E-2"/>
    <n v="0"/>
    <n v="5.3422370617696162E-2"/>
    <n v="0.666110183639399"/>
    <n v="8.3472454090150246E-3"/>
  </r>
  <r>
    <x v="6"/>
    <n v="1992"/>
    <n v="305"/>
    <s v="2,3,4,5"/>
    <n v="0.18032786885245899"/>
    <n v="0"/>
    <n v="0"/>
    <n v="3.2786885245901641E-2"/>
    <n v="0"/>
    <n v="0.16393442622950821"/>
    <n v="0"/>
    <n v="0"/>
    <n v="6.5573770491803279E-3"/>
    <n v="1.9672131147540985E-2"/>
    <n v="9.8360655737704927E-3"/>
    <n v="0"/>
    <n v="3.9344262295081971E-2"/>
    <n v="0"/>
    <n v="2.6229508196721311E-2"/>
    <n v="0"/>
    <n v="0"/>
    <n v="1.6393442622950821E-2"/>
    <n v="0"/>
    <n v="1.3114754098360656E-2"/>
    <n v="0"/>
    <n v="6.5573770491803279E-3"/>
    <n v="0.48524590163934428"/>
    <x v="0"/>
    <x v="6"/>
    <x v="6"/>
    <x v="0"/>
    <x v="0"/>
    <x v="1"/>
    <x v="6"/>
    <n v="0.18032786885245899"/>
    <n v="3.2786885245901641E-2"/>
    <n v="0.16393442622950821"/>
    <n v="6.5573770491803279E-3"/>
    <n v="2.9508196721311476E-2"/>
    <n v="6.5573770491803282E-2"/>
    <n v="1.6393442622950821E-2"/>
    <n v="1.3114754098360656E-2"/>
    <n v="0.48524590163934428"/>
    <n v="6.5573770491803279E-3"/>
  </r>
  <r>
    <x v="6"/>
    <n v="1993"/>
    <n v="210"/>
    <s v="2,3,4,5"/>
    <n v="7.6190476190476197E-2"/>
    <n v="0"/>
    <n v="0"/>
    <n v="1.4285714285714285E-2"/>
    <n v="0"/>
    <n v="0.16666666666666666"/>
    <n v="1.9047619047619049E-2"/>
    <n v="0"/>
    <n v="0"/>
    <n v="0"/>
    <n v="2.3809523809523808E-2"/>
    <n v="0"/>
    <n v="3.3333333333333333E-2"/>
    <n v="1.4285714285714285E-2"/>
    <n v="1.9047619047619049E-2"/>
    <n v="0"/>
    <n v="0"/>
    <n v="0"/>
    <n v="0"/>
    <n v="3.3333333333333333E-2"/>
    <n v="0"/>
    <n v="4.7619047619047623E-3"/>
    <n v="0.59523809523809523"/>
    <x v="0"/>
    <x v="6"/>
    <x v="6"/>
    <x v="0"/>
    <x v="0"/>
    <x v="1"/>
    <x v="6"/>
    <n v="7.6190476190476197E-2"/>
    <n v="1.4285714285714285E-2"/>
    <n v="0.18571428571428572"/>
    <n v="0"/>
    <n v="2.3809523809523808E-2"/>
    <n v="6.6666666666666666E-2"/>
    <n v="0"/>
    <n v="3.3333333333333333E-2"/>
    <n v="0.59523809523809523"/>
    <n v="4.7619047619047623E-3"/>
  </r>
  <r>
    <x v="6"/>
    <n v="1994"/>
    <n v="37"/>
    <s v="2,3,4,5"/>
    <n v="0.16216216216216217"/>
    <n v="0"/>
    <n v="0"/>
    <n v="0"/>
    <n v="0"/>
    <n v="0"/>
    <n v="0"/>
    <n v="0"/>
    <n v="0"/>
    <n v="0"/>
    <n v="0"/>
    <n v="0.16216216216216217"/>
    <n v="0"/>
    <n v="0"/>
    <n v="0"/>
    <n v="0"/>
    <n v="0"/>
    <n v="0"/>
    <n v="0"/>
    <n v="0.10810810810810811"/>
    <n v="0"/>
    <n v="0"/>
    <n v="0.56756756756756754"/>
    <x v="0"/>
    <x v="6"/>
    <x v="6"/>
    <x v="0"/>
    <x v="0"/>
    <x v="1"/>
    <x v="6"/>
    <n v="0.16216216216216217"/>
    <n v="0"/>
    <n v="0"/>
    <n v="0"/>
    <n v="0.16216216216216217"/>
    <n v="0"/>
    <n v="0"/>
    <n v="0.10810810810810811"/>
    <n v="0.56756756756756754"/>
    <n v="0"/>
  </r>
  <r>
    <x v="6"/>
    <n v="1995"/>
    <n v="158"/>
    <s v="2,3,4,5"/>
    <n v="3.1645569620253167E-2"/>
    <n v="0"/>
    <n v="0"/>
    <n v="0"/>
    <n v="0"/>
    <n v="7.5949367088607597E-2"/>
    <n v="0"/>
    <n v="0"/>
    <n v="0"/>
    <n v="0"/>
    <n v="1.2658227848101266E-2"/>
    <n v="0"/>
    <n v="1.8987341772151899E-2"/>
    <n v="0"/>
    <n v="0"/>
    <n v="0"/>
    <n v="2.5316455696202531E-2"/>
    <n v="0"/>
    <n v="0"/>
    <n v="0"/>
    <n v="0"/>
    <n v="0"/>
    <n v="0.83544303797468356"/>
    <x v="0"/>
    <x v="6"/>
    <x v="6"/>
    <x v="0"/>
    <x v="0"/>
    <x v="1"/>
    <x v="6"/>
    <n v="3.1645569620253167E-2"/>
    <n v="0"/>
    <n v="7.5949367088607597E-2"/>
    <n v="0"/>
    <n v="1.2658227848101266E-2"/>
    <n v="1.8987341772151899E-2"/>
    <n v="2.5316455696202531E-2"/>
    <n v="0"/>
    <n v="0.83544303797468356"/>
    <n v="0"/>
  </r>
  <r>
    <x v="6"/>
    <n v="1996"/>
    <n v="373"/>
    <s v="2,3,4,5"/>
    <n v="0.10723860589812333"/>
    <n v="1.0723860589812333E-2"/>
    <n v="0"/>
    <n v="2.1447721179624665E-2"/>
    <n v="2.6809651474530832E-3"/>
    <n v="2.9490616621983913E-2"/>
    <n v="0"/>
    <n v="0"/>
    <n v="2.412868632707775E-2"/>
    <n v="0"/>
    <n v="3.7533512064343168E-2"/>
    <n v="0"/>
    <n v="5.3619302949061663E-3"/>
    <n v="0"/>
    <n v="2.4128686327077747E-2"/>
    <n v="8.0428954423592495E-3"/>
    <n v="0"/>
    <n v="1.3404825737265416E-2"/>
    <n v="0"/>
    <n v="0"/>
    <n v="2.412868632707775E-2"/>
    <n v="1.3404825737265416E-2"/>
    <n v="0.67828418230563003"/>
    <x v="0"/>
    <x v="6"/>
    <x v="6"/>
    <x v="0"/>
    <x v="0"/>
    <x v="1"/>
    <x v="6"/>
    <n v="0.11796246648793565"/>
    <n v="2.412868632707775E-2"/>
    <n v="2.9490616621983913E-2"/>
    <n v="2.412868632707775E-2"/>
    <n v="3.7533512064343168E-2"/>
    <n v="3.7533512064343161E-2"/>
    <n v="1.3404825737265416E-2"/>
    <n v="2.412868632707775E-2"/>
    <n v="0.67828418230563003"/>
    <n v="1.3404825737265416E-2"/>
  </r>
  <r>
    <x v="6"/>
    <n v="1997"/>
    <n v="1275"/>
    <s v="2,3,4,5"/>
    <n v="9.2549019607843147E-2"/>
    <n v="0"/>
    <n v="3.8431372549019606E-2"/>
    <n v="2.352941176470588E-3"/>
    <n v="1.2549019607843137E-2"/>
    <n v="1.8823529411764704E-2"/>
    <n v="0"/>
    <n v="0"/>
    <n v="1.5686274509803921E-3"/>
    <n v="0"/>
    <n v="3.9215686274509803E-3"/>
    <n v="0"/>
    <n v="0"/>
    <n v="0"/>
    <n v="3.215686274509804E-2"/>
    <n v="0"/>
    <n v="0"/>
    <n v="1.5686274509803921E-3"/>
    <n v="0"/>
    <n v="1.5686274509803921E-3"/>
    <n v="4.7058823529411761E-3"/>
    <n v="1.5686274509803921E-3"/>
    <n v="0.78823529411764703"/>
    <x v="0"/>
    <x v="6"/>
    <x v="6"/>
    <x v="0"/>
    <x v="0"/>
    <x v="1"/>
    <x v="6"/>
    <n v="0.13098039215686275"/>
    <n v="1.4901960784313724E-2"/>
    <n v="1.8823529411764704E-2"/>
    <n v="1.5686274509803921E-3"/>
    <n v="3.9215686274509803E-3"/>
    <n v="3.215686274509804E-2"/>
    <n v="1.5686274509803921E-3"/>
    <n v="6.2745098039215684E-3"/>
    <n v="0.78823529411764703"/>
    <n v="1.5686274509803921E-3"/>
  </r>
  <r>
    <x v="6"/>
    <n v="1998"/>
    <n v="1566"/>
    <s v="2,3,4,5"/>
    <n v="9.8978288633461059E-2"/>
    <n v="1.9157088122605363E-3"/>
    <n v="1.0855683269476373E-2"/>
    <n v="1.277139208173691E-3"/>
    <n v="2.1072796934865901E-2"/>
    <n v="0"/>
    <n v="6.3856960408684551E-3"/>
    <n v="0"/>
    <n v="0"/>
    <n v="0"/>
    <n v="6.3856960408684551E-4"/>
    <n v="1.9157088122605363E-3"/>
    <n v="6.3856960408684551E-3"/>
    <n v="0"/>
    <n v="1.1494252873563218E-2"/>
    <n v="0"/>
    <n v="0"/>
    <n v="0"/>
    <n v="0"/>
    <n v="1.0855683269476373E-2"/>
    <n v="8.9399744572158362E-3"/>
    <n v="2.554278416347382E-3"/>
    <n v="0.81673052362707532"/>
    <x v="0"/>
    <x v="6"/>
    <x v="6"/>
    <x v="0"/>
    <x v="0"/>
    <x v="1"/>
    <x v="6"/>
    <n v="0.11174968071519797"/>
    <n v="2.2349936143039591E-2"/>
    <n v="6.3856960408684551E-3"/>
    <n v="0"/>
    <n v="2.554278416347382E-3"/>
    <n v="1.7879948914431672E-2"/>
    <n v="0"/>
    <n v="1.9795657726692208E-2"/>
    <n v="0.81673052362707532"/>
    <n v="2.554278416347382E-3"/>
  </r>
  <r>
    <x v="6"/>
    <n v="1999"/>
    <n v="947"/>
    <s v="2,3,4,5"/>
    <n v="0.14255543822597677"/>
    <n v="7.3917634635691657E-3"/>
    <n v="3.0623020063357972E-2"/>
    <n v="6.3357972544878568E-3"/>
    <n v="1.0559662090813094E-2"/>
    <n v="6.3357972544878568E-3"/>
    <n v="5.1742344244984161E-2"/>
    <n v="0"/>
    <n v="6.3357972544878568E-3"/>
    <n v="0"/>
    <n v="5.279831045406547E-3"/>
    <n v="1.1615628299894404E-2"/>
    <n v="5.385427666314678E-2"/>
    <n v="4.2238648363252373E-3"/>
    <n v="3.8014783526927137E-2"/>
    <n v="0"/>
    <n v="0"/>
    <n v="0"/>
    <n v="0"/>
    <n v="1.0559662090813094E-2"/>
    <n v="2.6399155227032733E-2"/>
    <n v="0"/>
    <n v="0.58817317845828931"/>
    <x v="1"/>
    <x v="6"/>
    <x v="6"/>
    <x v="0"/>
    <x v="0"/>
    <x v="1"/>
    <x v="6"/>
    <n v="0.18057022175290394"/>
    <n v="1.6895459345300949E-2"/>
    <n v="5.8078141499472019E-2"/>
    <n v="6.3357972544878568E-3"/>
    <n v="1.6895459345300949E-2"/>
    <n v="9.6092925026399156E-2"/>
    <n v="0"/>
    <n v="3.6958817317845824E-2"/>
    <n v="0.58817317845828931"/>
    <n v="0"/>
  </r>
  <r>
    <x v="6"/>
    <n v="2000"/>
    <n v="2789"/>
    <s v="2,3,4,5"/>
    <n v="0.24632484761563289"/>
    <n v="1.6134815346002151E-2"/>
    <n v="3.2628182144137687E-2"/>
    <n v="6.0953746862674792E-3"/>
    <n v="2.1513087128002869E-2"/>
    <n v="4.4101828612405879E-2"/>
    <n v="5.2707063463607026E-2"/>
    <n v="0"/>
    <n v="9.3223377554679104E-3"/>
    <n v="0"/>
    <n v="0"/>
    <n v="4.6611688777339552E-3"/>
    <n v="9.6808892076012901E-3"/>
    <n v="1.3624955181068482E-2"/>
    <n v="2.187163858013625E-2"/>
    <n v="0"/>
    <n v="7.1710290426676233E-4"/>
    <n v="0"/>
    <n v="0"/>
    <n v="1.4342058085335247E-2"/>
    <n v="2.0437432771602725E-2"/>
    <n v="3.5855145213338113E-3"/>
    <n v="0.48225170311939763"/>
    <x v="1"/>
    <x v="6"/>
    <x v="6"/>
    <x v="0"/>
    <x v="0"/>
    <x v="1"/>
    <x v="6"/>
    <n v="0.29508784510577274"/>
    <n v="2.7608461814270346E-2"/>
    <n v="9.6808892076012898E-2"/>
    <n v="9.3223377554679104E-3"/>
    <n v="4.6611688777339552E-3"/>
    <n v="4.5177482968806026E-2"/>
    <n v="7.1710290426676233E-4"/>
    <n v="3.4779490856937975E-2"/>
    <n v="0.48225170311939763"/>
    <n v="3.5855145213338113E-3"/>
  </r>
  <r>
    <x v="6"/>
    <n v="2001"/>
    <n v="7369"/>
    <s v="2,3,4,5"/>
    <n v="0.15605916677975301"/>
    <n v="2.5240873931333965E-2"/>
    <n v="1.3434658705387435E-2"/>
    <n v="5.4281449314696698E-3"/>
    <n v="9.4992536300719226E-3"/>
    <n v="0.12973266386212512"/>
    <n v="2.6462206540914641E-2"/>
    <n v="0"/>
    <n v="2.1712579725878681E-3"/>
    <n v="0"/>
    <n v="0"/>
    <n v="5.9709594246166375E-3"/>
    <n v="7.0430180485818977E-2"/>
    <n v="2.3205319582032841E-2"/>
    <n v="9.9335052245894964E-2"/>
    <n v="1.2891844212240466E-2"/>
    <n v="0"/>
    <n v="1.0720586239652599E-2"/>
    <n v="0"/>
    <n v="6.649477541050346E-3"/>
    <n v="1.5334509431401818E-2"/>
    <n v="4.6139231917492196E-3"/>
    <n v="0.38281992129189851"/>
    <x v="1"/>
    <x v="6"/>
    <x v="6"/>
    <x v="0"/>
    <x v="0"/>
    <x v="1"/>
    <x v="6"/>
    <n v="0.19473469941647439"/>
    <n v="1.4927398561541592E-2"/>
    <n v="0.15619487040303975"/>
    <n v="2.1712579725878681E-3"/>
    <n v="5.9709594246166375E-3"/>
    <n v="0.20586239652598723"/>
    <n v="1.0720586239652599E-2"/>
    <n v="2.1983986972452164E-2"/>
    <n v="0.38281992129189851"/>
    <n v="4.6139231917492196E-3"/>
  </r>
  <r>
    <x v="6"/>
    <n v="2002"/>
    <n v="11123"/>
    <s v="2,3,4,5"/>
    <n v="0.23159219634990558"/>
    <n v="2.6971140879259191E-4"/>
    <n v="1.492403128652342E-2"/>
    <n v="0.12811291917648115"/>
    <n v="1.6632203542209834E-2"/>
    <n v="0.14177829722197249"/>
    <n v="1.3305762833767868E-2"/>
    <n v="0"/>
    <n v="9.8894183223950357E-4"/>
    <n v="8.9903802930863978E-5"/>
    <n v="4.4951901465431986E-4"/>
    <n v="3.2365369055111031E-3"/>
    <n v="5.3852377955587519E-2"/>
    <n v="2.9937966375977704E-2"/>
    <n v="3.4523060325451764E-2"/>
    <n v="5.6639395846444307E-3"/>
    <n v="0"/>
    <n v="4.4951901465431986E-4"/>
    <n v="0"/>
    <n v="9.7995145194641736E-3"/>
    <n v="2.2026431718061675E-2"/>
    <n v="2.7870178908567834E-3"/>
    <n v="0.28958014924031289"/>
    <x v="1"/>
    <x v="6"/>
    <x v="6"/>
    <x v="0"/>
    <x v="0"/>
    <x v="1"/>
    <x v="6"/>
    <n v="0.24678593904522159"/>
    <n v="0.144745122718691"/>
    <n v="0.15508406005574035"/>
    <n v="9.8894183223950357E-4"/>
    <n v="3.775959723096287E-3"/>
    <n v="0.12397734424166142"/>
    <n v="4.4951901465431986E-4"/>
    <n v="3.1825946237525847E-2"/>
    <n v="0.28958014924031289"/>
    <n v="2.7870178908567834E-3"/>
  </r>
  <r>
    <x v="6"/>
    <n v="2003"/>
    <n v="7841"/>
    <s v="2,3,4,5"/>
    <n v="0.2785359010330315"/>
    <n v="6.8868766738936363E-3"/>
    <n v="1.1350593036602474E-2"/>
    <n v="0.11962759852059686"/>
    <n v="1.3391149088126515E-2"/>
    <n v="0.11299579135314373"/>
    <n v="3.3159035837265656E-3"/>
    <n v="0"/>
    <n v="1.2753475322025251E-3"/>
    <n v="0"/>
    <n v="0"/>
    <n v="8.7998979721974242E-3"/>
    <n v="2.9460527993878331E-2"/>
    <n v="4.4637163627088382E-3"/>
    <n v="3.8260425966075755E-2"/>
    <n v="5.6115291416911108E-3"/>
    <n v="0"/>
    <n v="6.3767376610126257E-4"/>
    <n v="0"/>
    <n v="2.6782298176253029E-2"/>
    <n v="5.5987756663690859E-2"/>
    <n v="2.6782298176253028E-3"/>
    <n v="0.27993878331845429"/>
    <x v="1"/>
    <x v="6"/>
    <x v="6"/>
    <x v="0"/>
    <x v="0"/>
    <x v="1"/>
    <x v="6"/>
    <n v="0.29677337074352761"/>
    <n v="0.13301874760872337"/>
    <n v="0.1163116949368703"/>
    <n v="1.2753475322025251E-3"/>
    <n v="8.7998979721974242E-3"/>
    <n v="7.7796199464354038E-2"/>
    <n v="6.3767376610126257E-4"/>
    <n v="8.2770054839943888E-2"/>
    <n v="0.27993878331845429"/>
    <n v="2.6782298176253028E-3"/>
  </r>
  <r>
    <x v="6"/>
    <n v="2004"/>
    <n v="4861"/>
    <s v="2,3,4,5"/>
    <n v="0.14420901049166837"/>
    <n v="4.1143797572515944E-3"/>
    <n v="1.1520263320304465E-2"/>
    <n v="5.4309812795721044E-2"/>
    <n v="1.460604813824316E-2"/>
    <n v="0.12487142563258587"/>
    <n v="1.3783172186792841E-2"/>
    <n v="0"/>
    <n v="2.0571898786257972E-3"/>
    <n v="0"/>
    <n v="0"/>
    <n v="2.0571898786257972E-3"/>
    <n v="4.9166838099156555E-2"/>
    <n v="5.9658506480148119E-3"/>
    <n v="5.8218473565110063E-2"/>
    <n v="9.4630734416786665E-3"/>
    <n v="0"/>
    <n v="3.0857848179386958E-3"/>
    <n v="0"/>
    <n v="7.4264554618391279E-2"/>
    <n v="0.14379757251594322"/>
    <n v="6.1715696358773911E-4"/>
    <n v="0.28389220325036002"/>
    <x v="1"/>
    <x v="6"/>
    <x v="6"/>
    <x v="0"/>
    <x v="0"/>
    <x v="1"/>
    <x v="6"/>
    <n v="0.15984365356922442"/>
    <n v="6.8915860933964207E-2"/>
    <n v="0.13865459781937872"/>
    <n v="2.0571898786257972E-3"/>
    <n v="2.0571898786257972E-3"/>
    <n v="0.1228142357539601"/>
    <n v="3.0857848179386958E-3"/>
    <n v="0.21806212713433448"/>
    <n v="0.28389220325036002"/>
    <n v="6.1715696358773911E-4"/>
  </r>
  <r>
    <x v="6"/>
    <n v="2005"/>
    <n v="10031"/>
    <s v="2,3,4,5"/>
    <n v="9.1117535639517494E-2"/>
    <n v="2.9907287409032003E-4"/>
    <n v="6.1808393978666134E-3"/>
    <n v="6.0013956734124213E-2"/>
    <n v="2.5122121423586882E-2"/>
    <n v="0.10387797826737115"/>
    <n v="8.6731133486192807E-3"/>
    <n v="0"/>
    <n v="0"/>
    <n v="0"/>
    <n v="9.9690958030106665E-5"/>
    <n v="6.9783670621074664E-4"/>
    <n v="2.6218721961918053E-2"/>
    <n v="3.3894925730236268E-3"/>
    <n v="3.6985345429169578E-2"/>
    <n v="1.8941282025720268E-3"/>
    <n v="0"/>
    <n v="0"/>
    <n v="0"/>
    <n v="6.7989233376532746E-2"/>
    <n v="7.5665437144850967E-2"/>
    <n v="4.9845479015053339E-4"/>
    <n v="0.49127704117236565"/>
    <x v="1"/>
    <x v="6"/>
    <x v="6"/>
    <x v="0"/>
    <x v="0"/>
    <x v="1"/>
    <x v="6"/>
    <n v="9.7597447911474428E-2"/>
    <n v="8.5136078157711098E-2"/>
    <n v="0.11255109161599043"/>
    <n v="0"/>
    <n v="7.9752766424085332E-4"/>
    <n v="6.8487688166683283E-2"/>
    <n v="0"/>
    <n v="0.1436546705213837"/>
    <n v="0.49127704117236565"/>
    <n v="4.9845479015053339E-4"/>
  </r>
  <r>
    <x v="6"/>
    <n v="2006"/>
    <n v="3844"/>
    <s v="2,3,4,5"/>
    <n v="0.11992715920915711"/>
    <n v="5.2029136316337154E-4"/>
    <n v="5.2029136316337149E-3"/>
    <n v="3.7460978147762745E-2"/>
    <n v="4.9427679500520291E-3"/>
    <n v="0.11316337148803331"/>
    <n v="1.3267429760665974E-2"/>
    <n v="0"/>
    <n v="2.0811654526534861E-3"/>
    <n v="0"/>
    <n v="5.2029136316337154E-4"/>
    <n v="4.9427679500520291E-3"/>
    <n v="2.7575442247658687E-2"/>
    <n v="1.3007284079084287E-3"/>
    <n v="4.1623309053069723E-3"/>
    <n v="2.8616024973985433E-3"/>
    <n v="2.0811654526534861E-3"/>
    <n v="1.3007284079084287E-3"/>
    <n v="0"/>
    <n v="0.12877211238293446"/>
    <n v="0.10249739854318418"/>
    <n v="2.6014568158168577E-4"/>
    <n v="0.42715920915712802"/>
    <x v="1"/>
    <x v="6"/>
    <x v="6"/>
    <x v="0"/>
    <x v="0"/>
    <x v="1"/>
    <x v="6"/>
    <n v="0.1256503642039542"/>
    <n v="4.2403746097814776E-2"/>
    <n v="0.12643080124869929"/>
    <n v="2.0811654526534861E-3"/>
    <n v="5.4630593132154008E-3"/>
    <n v="3.5900104058272632E-2"/>
    <n v="3.3818938605619147E-3"/>
    <n v="0.23126951092611864"/>
    <n v="0.42715920915712802"/>
    <n v="2.6014568158168577E-4"/>
  </r>
  <r>
    <x v="6"/>
    <n v="2007"/>
    <n v="5573"/>
    <s v="2,3,4,5"/>
    <n v="9.7792930199174594E-2"/>
    <n v="1.884083976314373E-2"/>
    <n v="1.184281356540463E-2"/>
    <n v="1.2201686703750225E-2"/>
    <n v="1.7225910640588551E-2"/>
    <n v="5.3472097613493627E-2"/>
    <n v="1.2381123272923022E-2"/>
    <n v="0"/>
    <n v="2.8709851067647589E-3"/>
    <n v="0"/>
    <n v="8.2540821819486812E-3"/>
    <n v="3.0504216759375561E-3"/>
    <n v="2.5300556253364435E-2"/>
    <n v="1.0766194150367845E-3"/>
    <n v="1.3637179257132604E-2"/>
    <n v="3.5887313834559484E-3"/>
    <n v="0"/>
    <n v="5.3830970751839223E-3"/>
    <n v="0"/>
    <n v="8.7026736048806744E-2"/>
    <n v="0.15808361744123453"/>
    <n v="3.7681679526287456E-3"/>
    <n v="0.46420240445002692"/>
    <x v="1"/>
    <x v="6"/>
    <x v="6"/>
    <x v="0"/>
    <x v="0"/>
    <x v="1"/>
    <x v="6"/>
    <n v="0.12847658352772295"/>
    <n v="2.9427597344338776E-2"/>
    <n v="6.5853220886416652E-2"/>
    <n v="2.8709851067647589E-3"/>
    <n v="1.1304503857886238E-2"/>
    <n v="4.3603086308989771E-2"/>
    <n v="5.3830970751839223E-3"/>
    <n v="0.24511035349004129"/>
    <n v="0.46420240445002692"/>
    <n v="3.7681679526287456E-3"/>
  </r>
  <r>
    <x v="6"/>
    <n v="2008"/>
    <n v="4742"/>
    <s v="2,3,4,5"/>
    <n v="8.793757908055673E-2"/>
    <n v="8.4352593842260647E-4"/>
    <n v="2.5305778152678194E-3"/>
    <n v="9.7005482918599752E-3"/>
    <n v="6.1155630535638973E-3"/>
    <n v="6.3686208350906798E-2"/>
    <n v="3.2053985660059049E-2"/>
    <n v="0"/>
    <n v="0"/>
    <n v="0"/>
    <n v="8.4352593842260647E-4"/>
    <n v="5.6938000843525941E-3"/>
    <n v="2.9945170814002532E-2"/>
    <n v="5.9046815689582453E-3"/>
    <n v="0"/>
    <n v="0"/>
    <n v="0"/>
    <n v="2.1088148460565162E-3"/>
    <n v="0"/>
    <n v="0.19253479544495994"/>
    <n v="0.10544074230282581"/>
    <n v="2.3196963306621678E-3"/>
    <n v="0.45234078447912274"/>
    <x v="1"/>
    <x v="6"/>
    <x v="6"/>
    <x v="0"/>
    <x v="0"/>
    <x v="1"/>
    <x v="6"/>
    <n v="9.1311682834247149E-2"/>
    <n v="1.5816111345423871E-2"/>
    <n v="9.574019401096584E-2"/>
    <n v="0"/>
    <n v="6.5373260227752005E-3"/>
    <n v="3.5849852382960776E-2"/>
    <n v="2.1088148460565162E-3"/>
    <n v="0.29797553774778573"/>
    <n v="0.45234078447912274"/>
    <n v="2.3196963306621678E-3"/>
  </r>
  <r>
    <x v="6"/>
    <n v="2009"/>
    <n v="3797"/>
    <s v="2,3,4,5"/>
    <n v="8.7437450618909673E-2"/>
    <n v="7.9009744535159341E-4"/>
    <n v="3.9504872267579665E-3"/>
    <n v="1.4221754016328681E-2"/>
    <n v="6.5841453779299447E-3"/>
    <n v="6.2154332367658674E-2"/>
    <n v="4.1085067158282855E-2"/>
    <n v="0"/>
    <n v="2.633658151171978E-4"/>
    <n v="0"/>
    <n v="0"/>
    <n v="1.0534632604687912E-3"/>
    <n v="1.6328680537266264E-2"/>
    <n v="1.5801948907031868E-3"/>
    <n v="0"/>
    <n v="0"/>
    <n v="0"/>
    <n v="0"/>
    <n v="0"/>
    <n v="0.17487490123781932"/>
    <n v="6.4524624703713451E-2"/>
    <n v="2.633658151171978E-4"/>
    <n v="0.52488806952857514"/>
    <x v="2"/>
    <x v="6"/>
    <x v="6"/>
    <x v="0"/>
    <x v="0"/>
    <x v="1"/>
    <x v="6"/>
    <n v="9.2178035291019228E-2"/>
    <n v="2.0805899394258625E-2"/>
    <n v="0.10323939952594152"/>
    <n v="2.633658151171978E-4"/>
    <n v="1.0534632604687912E-3"/>
    <n v="1.7908875427969453E-2"/>
    <n v="0"/>
    <n v="0.23939952594153277"/>
    <n v="0.52488806952857514"/>
    <n v="2.633658151171978E-4"/>
  </r>
  <r>
    <x v="6"/>
    <n v="2010"/>
    <n v="2123"/>
    <s v="2,3,4,5"/>
    <n v="8.9967027790861978E-2"/>
    <n v="1.4130946773433821E-3"/>
    <n v="5.1813471502590676E-3"/>
    <n v="1.7428167687235045E-2"/>
    <n v="1.9783325482807347E-2"/>
    <n v="3.3443240697126703E-2"/>
    <n v="7.0654733867169103E-3"/>
    <n v="0"/>
    <n v="1.1775788977861516E-2"/>
    <n v="0"/>
    <n v="0"/>
    <n v="1.0833725859632597E-2"/>
    <n v="2.4493641073951956E-2"/>
    <n v="6.1234102684879889E-3"/>
    <n v="2.2138483278379653E-2"/>
    <n v="3.7682524729156855E-3"/>
    <n v="0"/>
    <n v="0"/>
    <n v="0"/>
    <n v="0.20301460197833254"/>
    <n v="9.0909090909090912E-2"/>
    <n v="1.5073009891662742E-2"/>
    <n v="0.43758831841733398"/>
    <x v="2"/>
    <x v="6"/>
    <x v="6"/>
    <x v="0"/>
    <x v="0"/>
    <x v="1"/>
    <x v="6"/>
    <n v="9.6561469618464429E-2"/>
    <n v="3.7211493170042395E-2"/>
    <n v="4.0508714083843614E-2"/>
    <n v="1.1775788977861516E-2"/>
    <n v="1.0833725859632597E-2"/>
    <n v="5.6523787093735282E-2"/>
    <n v="0"/>
    <n v="0.29392369288742348"/>
    <n v="0.43758831841733398"/>
    <n v="1.5073009891662742E-2"/>
  </r>
  <r>
    <x v="6"/>
    <n v="2011"/>
    <n v="1846"/>
    <s v="2,3,4,5"/>
    <n v="0.12134344528710725"/>
    <n v="2.1668472372697724E-3"/>
    <n v="8.6673889490790895E-3"/>
    <n v="2.2751895991332611E-2"/>
    <n v="7.0422535211267607E-3"/>
    <n v="4.2253521126760563E-2"/>
    <n v="3.0335861321776816E-2"/>
    <n v="0"/>
    <n v="0"/>
    <n v="0"/>
    <n v="0"/>
    <n v="0"/>
    <n v="1.4626218851570965E-2"/>
    <n v="9.2091007583965327E-3"/>
    <n v="2.7085590465872156E-2"/>
    <n v="3.2502708559046588E-3"/>
    <n v="0"/>
    <n v="0"/>
    <n v="0"/>
    <n v="0.2313109425785482"/>
    <n v="0.11321776814734562"/>
    <n v="3.3586132177681471E-2"/>
    <n v="0.33315276273022754"/>
    <x v="2"/>
    <x v="6"/>
    <x v="6"/>
    <x v="0"/>
    <x v="0"/>
    <x v="1"/>
    <x v="6"/>
    <n v="0.1321776814734561"/>
    <n v="2.9794149512459372E-2"/>
    <n v="7.2589382448537382E-2"/>
    <n v="0"/>
    <n v="0"/>
    <n v="5.4171180931744313E-2"/>
    <n v="0"/>
    <n v="0.34452871072589381"/>
    <n v="0.33315276273022754"/>
    <n v="3.3586132177681471E-2"/>
  </r>
  <r>
    <x v="6"/>
    <n v="2012"/>
    <n v="1615"/>
    <s v="2,3,4,5"/>
    <n v="9.3498452012383909E-2"/>
    <n v="1.3622291021671827E-2"/>
    <n v="0"/>
    <n v="2.0433436532507739E-2"/>
    <n v="4.9535603715170282E-3"/>
    <n v="8.0495356037151702E-2"/>
    <n v="5.448916408668731E-2"/>
    <n v="0"/>
    <n v="1.238390092879257E-3"/>
    <n v="0"/>
    <n v="0"/>
    <n v="3.7151702786377711E-3"/>
    <n v="6.8111455108359129E-2"/>
    <n v="2.3529411764705882E-2"/>
    <n v="3.6532507739938082E-2"/>
    <n v="9.2879256965944269E-3"/>
    <n v="0"/>
    <n v="9.9071207430340563E-3"/>
    <n v="0"/>
    <n v="0.14674922600619195"/>
    <n v="0.15046439628482972"/>
    <n v="4.2724458204334369E-2"/>
    <n v="0.24024767801857586"/>
    <x v="2"/>
    <x v="6"/>
    <x v="6"/>
    <x v="0"/>
    <x v="0"/>
    <x v="1"/>
    <x v="6"/>
    <n v="0.10712074303405573"/>
    <n v="2.5386996904024767E-2"/>
    <n v="0.13498452012383902"/>
    <n v="1.238390092879257E-3"/>
    <n v="3.7151702786377711E-3"/>
    <n v="0.13746130030959752"/>
    <n v="9.9071207430340563E-3"/>
    <n v="0.29721362229102166"/>
    <n v="0.24024767801857586"/>
    <n v="4.2724458204334369E-2"/>
  </r>
  <r>
    <x v="6"/>
    <n v="2013"/>
    <s v="No Data"/>
    <m/>
    <s v="-"/>
    <s v="-"/>
    <s v="-"/>
    <s v="-"/>
    <s v="-"/>
    <s v="-"/>
    <s v="-"/>
    <s v="-"/>
    <s v="-"/>
    <s v="-"/>
    <s v="-"/>
    <s v="-"/>
    <s v="-"/>
    <s v="-"/>
    <s v="-"/>
    <s v="-"/>
    <s v="-"/>
    <s v="-"/>
    <s v="-"/>
    <s v="-"/>
    <s v="-"/>
    <s v="-"/>
    <s v="-"/>
    <x v="2"/>
    <x v="6"/>
    <x v="6"/>
    <x v="0"/>
    <x v="0"/>
    <x v="0"/>
    <x v="6"/>
    <n v="0"/>
    <n v="0"/>
    <n v="0"/>
    <n v="0"/>
    <n v="0"/>
    <n v="0"/>
    <n v="0"/>
    <n v="0"/>
    <n v="0"/>
    <n v="0"/>
  </r>
  <r>
    <x v="7"/>
    <n v="1979"/>
    <s v="No Data"/>
    <m/>
    <s v="-"/>
    <s v="-"/>
    <s v="-"/>
    <s v="-"/>
    <s v="-"/>
    <s v="-"/>
    <s v="-"/>
    <s v="-"/>
    <s v="-"/>
    <s v="-"/>
    <s v="-"/>
    <s v="-"/>
    <s v="-"/>
    <s v="-"/>
    <s v="-"/>
    <s v="-"/>
    <s v="-"/>
    <s v="-"/>
    <s v="-"/>
    <s v="-"/>
    <s v="-"/>
    <s v="-"/>
    <s v="-"/>
    <x v="0"/>
    <x v="7"/>
    <x v="7"/>
    <x v="3"/>
    <x v="3"/>
    <x v="0"/>
    <x v="7"/>
    <n v="0"/>
    <n v="0"/>
    <n v="0"/>
    <n v="0"/>
    <n v="0"/>
    <n v="0"/>
    <n v="0"/>
    <n v="0"/>
    <n v="0"/>
    <n v="0"/>
  </r>
  <r>
    <x v="7"/>
    <n v="1980"/>
    <s v="No Data"/>
    <m/>
    <s v="-"/>
    <s v="-"/>
    <s v="-"/>
    <s v="-"/>
    <s v="-"/>
    <s v="-"/>
    <s v="-"/>
    <s v="-"/>
    <s v="-"/>
    <s v="-"/>
    <s v="-"/>
    <s v="-"/>
    <s v="-"/>
    <s v="-"/>
    <s v="-"/>
    <s v="-"/>
    <s v="-"/>
    <s v="-"/>
    <s v="-"/>
    <s v="-"/>
    <s v="-"/>
    <s v="-"/>
    <s v="-"/>
    <x v="0"/>
    <x v="7"/>
    <x v="7"/>
    <x v="3"/>
    <x v="3"/>
    <x v="0"/>
    <x v="7"/>
    <n v="0"/>
    <n v="0"/>
    <n v="0"/>
    <n v="0"/>
    <n v="0"/>
    <n v="0"/>
    <n v="0"/>
    <n v="0"/>
    <n v="0"/>
    <n v="0"/>
  </r>
  <r>
    <x v="7"/>
    <n v="1981"/>
    <s v="No Data"/>
    <m/>
    <s v="-"/>
    <s v="-"/>
    <s v="-"/>
    <s v="-"/>
    <s v="-"/>
    <s v="-"/>
    <s v="-"/>
    <s v="-"/>
    <s v="-"/>
    <s v="-"/>
    <s v="-"/>
    <s v="-"/>
    <s v="-"/>
    <s v="-"/>
    <s v="-"/>
    <s v="-"/>
    <s v="-"/>
    <s v="-"/>
    <s v="-"/>
    <s v="-"/>
    <s v="-"/>
    <s v="-"/>
    <s v="-"/>
    <x v="0"/>
    <x v="7"/>
    <x v="7"/>
    <x v="3"/>
    <x v="3"/>
    <x v="0"/>
    <x v="7"/>
    <n v="0"/>
    <n v="0"/>
    <n v="0"/>
    <n v="0"/>
    <n v="0"/>
    <n v="0"/>
    <n v="0"/>
    <n v="0"/>
    <n v="0"/>
    <n v="0"/>
  </r>
  <r>
    <x v="7"/>
    <n v="1982"/>
    <s v="No Data"/>
    <m/>
    <s v="-"/>
    <s v="-"/>
    <s v="-"/>
    <s v="-"/>
    <s v="-"/>
    <s v="-"/>
    <s v="-"/>
    <s v="-"/>
    <s v="-"/>
    <s v="-"/>
    <s v="-"/>
    <s v="-"/>
    <s v="-"/>
    <s v="-"/>
    <s v="-"/>
    <s v="-"/>
    <s v="-"/>
    <s v="-"/>
    <s v="-"/>
    <s v="-"/>
    <s v="-"/>
    <s v="-"/>
    <s v="-"/>
    <x v="0"/>
    <x v="7"/>
    <x v="7"/>
    <x v="3"/>
    <x v="3"/>
    <x v="0"/>
    <x v="7"/>
    <n v="0"/>
    <n v="0"/>
    <n v="0"/>
    <n v="0"/>
    <n v="0"/>
    <n v="0"/>
    <n v="0"/>
    <n v="0"/>
    <n v="0"/>
    <n v="0"/>
  </r>
  <r>
    <x v="7"/>
    <n v="1983"/>
    <s v="No Data"/>
    <m/>
    <s v="-"/>
    <s v="-"/>
    <s v="-"/>
    <s v="-"/>
    <s v="-"/>
    <s v="-"/>
    <s v="-"/>
    <s v="-"/>
    <s v="-"/>
    <s v="-"/>
    <s v="-"/>
    <s v="-"/>
    <s v="-"/>
    <s v="-"/>
    <s v="-"/>
    <s v="-"/>
    <s v="-"/>
    <s v="-"/>
    <s v="-"/>
    <s v="-"/>
    <s v="-"/>
    <s v="-"/>
    <s v="-"/>
    <x v="0"/>
    <x v="7"/>
    <x v="7"/>
    <x v="3"/>
    <x v="3"/>
    <x v="0"/>
    <x v="7"/>
    <n v="0"/>
    <n v="0"/>
    <n v="0"/>
    <n v="0"/>
    <n v="0"/>
    <n v="0"/>
    <n v="0"/>
    <n v="0"/>
    <n v="0"/>
    <n v="0"/>
  </r>
  <r>
    <x v="7"/>
    <n v="1984"/>
    <s v="No Data"/>
    <m/>
    <s v="-"/>
    <s v="-"/>
    <s v="-"/>
    <s v="-"/>
    <s v="-"/>
    <s v="-"/>
    <s v="-"/>
    <s v="-"/>
    <s v="-"/>
    <s v="-"/>
    <s v="-"/>
    <s v="-"/>
    <s v="-"/>
    <s v="-"/>
    <s v="-"/>
    <s v="-"/>
    <s v="-"/>
    <s v="-"/>
    <s v="-"/>
    <s v="-"/>
    <s v="-"/>
    <s v="-"/>
    <s v="-"/>
    <x v="0"/>
    <x v="7"/>
    <x v="7"/>
    <x v="3"/>
    <x v="3"/>
    <x v="0"/>
    <x v="7"/>
    <n v="0"/>
    <n v="0"/>
    <n v="0"/>
    <n v="0"/>
    <n v="0"/>
    <n v="0"/>
    <n v="0"/>
    <n v="0"/>
    <n v="0"/>
    <n v="0"/>
  </r>
  <r>
    <x v="7"/>
    <n v="1985"/>
    <s v="No Data"/>
    <m/>
    <s v="-"/>
    <s v="-"/>
    <s v="-"/>
    <s v="-"/>
    <s v="-"/>
    <s v="-"/>
    <s v="-"/>
    <s v="-"/>
    <s v="-"/>
    <s v="-"/>
    <s v="-"/>
    <s v="-"/>
    <s v="-"/>
    <s v="-"/>
    <s v="-"/>
    <s v="-"/>
    <s v="-"/>
    <s v="-"/>
    <s v="-"/>
    <s v="-"/>
    <s v="-"/>
    <s v="-"/>
    <s v="-"/>
    <x v="0"/>
    <x v="7"/>
    <x v="7"/>
    <x v="3"/>
    <x v="3"/>
    <x v="0"/>
    <x v="7"/>
    <n v="0"/>
    <n v="0"/>
    <n v="0"/>
    <n v="0"/>
    <n v="0"/>
    <n v="0"/>
    <n v="0"/>
    <n v="0"/>
    <n v="0"/>
    <n v="0"/>
  </r>
  <r>
    <x v="7"/>
    <n v="1986"/>
    <s v="No Data"/>
    <m/>
    <s v="-"/>
    <s v="-"/>
    <s v="-"/>
    <s v="-"/>
    <s v="-"/>
    <s v="-"/>
    <s v="-"/>
    <s v="-"/>
    <s v="-"/>
    <s v="-"/>
    <s v="-"/>
    <s v="-"/>
    <s v="-"/>
    <s v="-"/>
    <s v="-"/>
    <s v="-"/>
    <s v="-"/>
    <s v="-"/>
    <s v="-"/>
    <s v="-"/>
    <s v="-"/>
    <s v="-"/>
    <s v="-"/>
    <x v="0"/>
    <x v="7"/>
    <x v="7"/>
    <x v="3"/>
    <x v="3"/>
    <x v="0"/>
    <x v="7"/>
    <n v="0"/>
    <n v="0"/>
    <n v="0"/>
    <n v="0"/>
    <n v="0"/>
    <n v="0"/>
    <n v="0"/>
    <n v="0"/>
    <n v="0"/>
    <n v="0"/>
  </r>
  <r>
    <x v="7"/>
    <n v="1987"/>
    <s v="No Data"/>
    <m/>
    <s v="-"/>
    <s v="-"/>
    <s v="-"/>
    <s v="-"/>
    <s v="-"/>
    <s v="-"/>
    <s v="-"/>
    <s v="-"/>
    <s v="-"/>
    <s v="-"/>
    <s v="-"/>
    <s v="-"/>
    <s v="-"/>
    <s v="-"/>
    <s v="-"/>
    <s v="-"/>
    <s v="-"/>
    <s v="-"/>
    <s v="-"/>
    <s v="-"/>
    <s v="-"/>
    <s v="-"/>
    <s v="-"/>
    <x v="0"/>
    <x v="7"/>
    <x v="7"/>
    <x v="3"/>
    <x v="3"/>
    <x v="0"/>
    <x v="7"/>
    <n v="0"/>
    <n v="0"/>
    <n v="0"/>
    <n v="0"/>
    <n v="0"/>
    <n v="0"/>
    <n v="0"/>
    <n v="0"/>
    <n v="0"/>
    <n v="0"/>
  </r>
  <r>
    <x v="7"/>
    <n v="1988"/>
    <s v="No Data"/>
    <m/>
    <s v="-"/>
    <s v="-"/>
    <s v="-"/>
    <s v="-"/>
    <s v="-"/>
    <s v="-"/>
    <s v="-"/>
    <s v="-"/>
    <s v="-"/>
    <s v="-"/>
    <s v="-"/>
    <s v="-"/>
    <s v="-"/>
    <s v="-"/>
    <s v="-"/>
    <s v="-"/>
    <s v="-"/>
    <s v="-"/>
    <s v="-"/>
    <s v="-"/>
    <s v="-"/>
    <s v="-"/>
    <s v="-"/>
    <x v="0"/>
    <x v="7"/>
    <x v="7"/>
    <x v="3"/>
    <x v="3"/>
    <x v="0"/>
    <x v="7"/>
    <n v="0"/>
    <n v="0"/>
    <n v="0"/>
    <n v="0"/>
    <n v="0"/>
    <n v="0"/>
    <n v="0"/>
    <n v="0"/>
    <n v="0"/>
    <n v="0"/>
  </r>
  <r>
    <x v="7"/>
    <n v="1989"/>
    <s v="No Data"/>
    <m/>
    <s v="-"/>
    <s v="-"/>
    <s v="-"/>
    <s v="-"/>
    <s v="-"/>
    <s v="-"/>
    <s v="-"/>
    <s v="-"/>
    <s v="-"/>
    <s v="-"/>
    <s v="-"/>
    <s v="-"/>
    <s v="-"/>
    <s v="-"/>
    <s v="-"/>
    <s v="-"/>
    <s v="-"/>
    <s v="-"/>
    <s v="-"/>
    <s v="-"/>
    <s v="-"/>
    <s v="-"/>
    <s v="-"/>
    <x v="0"/>
    <x v="7"/>
    <x v="7"/>
    <x v="3"/>
    <x v="3"/>
    <x v="0"/>
    <x v="7"/>
    <n v="0"/>
    <n v="0"/>
    <n v="0"/>
    <n v="0"/>
    <n v="0"/>
    <n v="0"/>
    <n v="0"/>
    <n v="0"/>
    <n v="0"/>
    <n v="0"/>
  </r>
  <r>
    <x v="7"/>
    <n v="1990"/>
    <s v="No Data"/>
    <m/>
    <s v="-"/>
    <s v="-"/>
    <s v="-"/>
    <s v="-"/>
    <s v="-"/>
    <s v="-"/>
    <s v="-"/>
    <s v="-"/>
    <s v="-"/>
    <s v="-"/>
    <s v="-"/>
    <s v="-"/>
    <s v="-"/>
    <s v="-"/>
    <s v="-"/>
    <s v="-"/>
    <s v="-"/>
    <s v="-"/>
    <s v="-"/>
    <s v="-"/>
    <s v="-"/>
    <s v="-"/>
    <s v="-"/>
    <x v="0"/>
    <x v="7"/>
    <x v="7"/>
    <x v="3"/>
    <x v="3"/>
    <x v="0"/>
    <x v="7"/>
    <n v="0"/>
    <n v="0"/>
    <n v="0"/>
    <n v="0"/>
    <n v="0"/>
    <n v="0"/>
    <n v="0"/>
    <n v="0"/>
    <n v="0"/>
    <n v="0"/>
  </r>
  <r>
    <x v="7"/>
    <n v="1991"/>
    <s v="No Data"/>
    <m/>
    <s v="-"/>
    <s v="-"/>
    <s v="-"/>
    <s v="-"/>
    <s v="-"/>
    <s v="-"/>
    <s v="-"/>
    <s v="-"/>
    <s v="-"/>
    <s v="-"/>
    <s v="-"/>
    <s v="-"/>
    <s v="-"/>
    <s v="-"/>
    <s v="-"/>
    <s v="-"/>
    <s v="-"/>
    <s v="-"/>
    <s v="-"/>
    <s v="-"/>
    <s v="-"/>
    <s v="-"/>
    <s v="-"/>
    <x v="0"/>
    <x v="7"/>
    <x v="7"/>
    <x v="3"/>
    <x v="3"/>
    <x v="0"/>
    <x v="7"/>
    <n v="0"/>
    <n v="0"/>
    <n v="0"/>
    <n v="0"/>
    <n v="0"/>
    <n v="0"/>
    <n v="0"/>
    <n v="0"/>
    <n v="0"/>
    <n v="0"/>
  </r>
  <r>
    <x v="7"/>
    <n v="1992"/>
    <s v="No Data"/>
    <m/>
    <s v="-"/>
    <s v="-"/>
    <s v="-"/>
    <s v="-"/>
    <s v="-"/>
    <s v="-"/>
    <s v="-"/>
    <s v="-"/>
    <s v="-"/>
    <s v="-"/>
    <s v="-"/>
    <s v="-"/>
    <s v="-"/>
    <s v="-"/>
    <s v="-"/>
    <s v="-"/>
    <s v="-"/>
    <s v="-"/>
    <s v="-"/>
    <s v="-"/>
    <s v="-"/>
    <s v="-"/>
    <s v="-"/>
    <x v="0"/>
    <x v="7"/>
    <x v="7"/>
    <x v="3"/>
    <x v="3"/>
    <x v="0"/>
    <x v="7"/>
    <n v="0"/>
    <n v="0"/>
    <n v="0"/>
    <n v="0"/>
    <n v="0"/>
    <n v="0"/>
    <n v="0"/>
    <n v="0"/>
    <n v="0"/>
    <n v="0"/>
  </r>
  <r>
    <x v="7"/>
    <n v="1993"/>
    <s v="No Data"/>
    <m/>
    <s v="-"/>
    <s v="-"/>
    <s v="-"/>
    <s v="-"/>
    <s v="-"/>
    <s v="-"/>
    <s v="-"/>
    <s v="-"/>
    <s v="-"/>
    <s v="-"/>
    <s v="-"/>
    <s v="-"/>
    <s v="-"/>
    <s v="-"/>
    <s v="-"/>
    <s v="-"/>
    <s v="-"/>
    <s v="-"/>
    <s v="-"/>
    <s v="-"/>
    <s v="-"/>
    <s v="-"/>
    <s v="-"/>
    <x v="0"/>
    <x v="7"/>
    <x v="7"/>
    <x v="3"/>
    <x v="3"/>
    <x v="0"/>
    <x v="7"/>
    <n v="0"/>
    <n v="0"/>
    <n v="0"/>
    <n v="0"/>
    <n v="0"/>
    <n v="0"/>
    <n v="0"/>
    <n v="0"/>
    <n v="0"/>
    <n v="0"/>
  </r>
  <r>
    <x v="7"/>
    <n v="1994"/>
    <s v="No Data"/>
    <m/>
    <s v="-"/>
    <s v="-"/>
    <s v="-"/>
    <s v="-"/>
    <s v="-"/>
    <s v="-"/>
    <s v="-"/>
    <s v="-"/>
    <s v="-"/>
    <s v="-"/>
    <s v="-"/>
    <s v="-"/>
    <s v="-"/>
    <s v="-"/>
    <s v="-"/>
    <s v="-"/>
    <s v="-"/>
    <s v="-"/>
    <s v="-"/>
    <s v="-"/>
    <s v="-"/>
    <s v="-"/>
    <s v="-"/>
    <x v="0"/>
    <x v="7"/>
    <x v="7"/>
    <x v="3"/>
    <x v="3"/>
    <x v="0"/>
    <x v="7"/>
    <n v="0"/>
    <n v="0"/>
    <n v="0"/>
    <n v="0"/>
    <n v="0"/>
    <n v="0"/>
    <n v="0"/>
    <n v="0"/>
    <n v="0"/>
    <n v="0"/>
  </r>
  <r>
    <x v="7"/>
    <n v="1995"/>
    <s v="No Data"/>
    <m/>
    <s v="-"/>
    <s v="-"/>
    <s v="-"/>
    <s v="-"/>
    <s v="-"/>
    <s v="-"/>
    <s v="-"/>
    <s v="-"/>
    <s v="-"/>
    <s v="-"/>
    <s v="-"/>
    <s v="-"/>
    <s v="-"/>
    <s v="-"/>
    <s v="-"/>
    <s v="-"/>
    <s v="-"/>
    <s v="-"/>
    <s v="-"/>
    <s v="-"/>
    <s v="-"/>
    <s v="-"/>
    <s v="-"/>
    <x v="0"/>
    <x v="7"/>
    <x v="7"/>
    <x v="3"/>
    <x v="3"/>
    <x v="0"/>
    <x v="7"/>
    <n v="0"/>
    <n v="0"/>
    <n v="0"/>
    <n v="0"/>
    <n v="0"/>
    <n v="0"/>
    <n v="0"/>
    <n v="0"/>
    <n v="0"/>
    <n v="0"/>
  </r>
  <r>
    <x v="7"/>
    <n v="1996"/>
    <s v="No Data"/>
    <m/>
    <s v="-"/>
    <s v="-"/>
    <s v="-"/>
    <s v="-"/>
    <s v="-"/>
    <s v="-"/>
    <s v="-"/>
    <s v="-"/>
    <s v="-"/>
    <s v="-"/>
    <s v="-"/>
    <s v="-"/>
    <s v="-"/>
    <s v="-"/>
    <s v="-"/>
    <s v="-"/>
    <s v="-"/>
    <s v="-"/>
    <s v="-"/>
    <s v="-"/>
    <s v="-"/>
    <s v="-"/>
    <s v="-"/>
    <x v="0"/>
    <x v="7"/>
    <x v="7"/>
    <x v="3"/>
    <x v="3"/>
    <x v="0"/>
    <x v="7"/>
    <n v="0"/>
    <n v="0"/>
    <n v="0"/>
    <n v="0"/>
    <n v="0"/>
    <n v="0"/>
    <n v="0"/>
    <n v="0"/>
    <n v="0"/>
    <n v="0"/>
  </r>
  <r>
    <x v="7"/>
    <n v="1997"/>
    <s v="No Data"/>
    <m/>
    <s v="-"/>
    <s v="-"/>
    <s v="-"/>
    <s v="-"/>
    <s v="-"/>
    <s v="-"/>
    <s v="-"/>
    <s v="-"/>
    <s v="-"/>
    <s v="-"/>
    <s v="-"/>
    <s v="-"/>
    <s v="-"/>
    <s v="-"/>
    <s v="-"/>
    <s v="-"/>
    <s v="-"/>
    <s v="-"/>
    <s v="-"/>
    <s v="-"/>
    <s v="-"/>
    <s v="-"/>
    <s v="-"/>
    <x v="0"/>
    <x v="7"/>
    <x v="7"/>
    <x v="3"/>
    <x v="3"/>
    <x v="0"/>
    <x v="7"/>
    <n v="0"/>
    <n v="0"/>
    <n v="0"/>
    <n v="0"/>
    <n v="0"/>
    <n v="0"/>
    <n v="0"/>
    <n v="0"/>
    <n v="0"/>
    <n v="0"/>
  </r>
  <r>
    <x v="7"/>
    <n v="1998"/>
    <s v="No Data"/>
    <m/>
    <s v="-"/>
    <s v="-"/>
    <s v="-"/>
    <s v="-"/>
    <s v="-"/>
    <s v="-"/>
    <s v="-"/>
    <s v="-"/>
    <s v="-"/>
    <s v="-"/>
    <s v="-"/>
    <s v="-"/>
    <s v="-"/>
    <s v="-"/>
    <s v="-"/>
    <s v="-"/>
    <s v="-"/>
    <s v="-"/>
    <s v="-"/>
    <s v="-"/>
    <s v="-"/>
    <s v="-"/>
    <s v="-"/>
    <x v="0"/>
    <x v="7"/>
    <x v="7"/>
    <x v="3"/>
    <x v="3"/>
    <x v="0"/>
    <x v="7"/>
    <n v="0"/>
    <n v="0"/>
    <n v="0"/>
    <n v="0"/>
    <n v="0"/>
    <n v="0"/>
    <n v="0"/>
    <n v="0"/>
    <n v="0"/>
    <n v="0"/>
  </r>
  <r>
    <x v="7"/>
    <n v="1999"/>
    <s v="No Data"/>
    <m/>
    <s v="-"/>
    <s v="-"/>
    <s v="-"/>
    <s v="-"/>
    <s v="-"/>
    <s v="-"/>
    <s v="-"/>
    <s v="-"/>
    <s v="-"/>
    <s v="-"/>
    <s v="-"/>
    <s v="-"/>
    <s v="-"/>
    <s v="-"/>
    <s v="-"/>
    <s v="-"/>
    <s v="-"/>
    <s v="-"/>
    <s v="-"/>
    <s v="-"/>
    <s v="-"/>
    <s v="-"/>
    <s v="-"/>
    <x v="1"/>
    <x v="7"/>
    <x v="7"/>
    <x v="3"/>
    <x v="3"/>
    <x v="0"/>
    <x v="7"/>
    <n v="0"/>
    <n v="0"/>
    <n v="0"/>
    <n v="0"/>
    <n v="0"/>
    <n v="0"/>
    <n v="0"/>
    <n v="0"/>
    <n v="0"/>
    <n v="0"/>
  </r>
  <r>
    <x v="7"/>
    <n v="2000"/>
    <s v="No Data"/>
    <m/>
    <s v="-"/>
    <s v="-"/>
    <s v="-"/>
    <s v="-"/>
    <s v="-"/>
    <s v="-"/>
    <s v="-"/>
    <s v="-"/>
    <s v="-"/>
    <s v="-"/>
    <s v="-"/>
    <s v="-"/>
    <s v="-"/>
    <s v="-"/>
    <s v="-"/>
    <s v="-"/>
    <s v="-"/>
    <s v="-"/>
    <s v="-"/>
    <s v="-"/>
    <s v="-"/>
    <s v="-"/>
    <s v="-"/>
    <x v="1"/>
    <x v="7"/>
    <x v="7"/>
    <x v="3"/>
    <x v="3"/>
    <x v="0"/>
    <x v="7"/>
    <n v="0"/>
    <n v="0"/>
    <n v="0"/>
    <n v="0"/>
    <n v="0"/>
    <n v="0"/>
    <n v="0"/>
    <n v="0"/>
    <n v="0"/>
    <n v="0"/>
  </r>
  <r>
    <x v="7"/>
    <n v="2001"/>
    <n v="7"/>
    <n v="3"/>
    <s v="Failed"/>
    <s v="Criteria"/>
    <s v="-"/>
    <s v="-"/>
    <s v="-"/>
    <s v="-"/>
    <s v="-"/>
    <s v="-"/>
    <s v="-"/>
    <s v="-"/>
    <s v="-"/>
    <s v="-"/>
    <s v="-"/>
    <s v="-"/>
    <s v="-"/>
    <s v="-"/>
    <s v="-"/>
    <s v="-"/>
    <s v="-"/>
    <s v="-"/>
    <s v="-"/>
    <s v="-"/>
    <s v="-"/>
    <x v="1"/>
    <x v="7"/>
    <x v="7"/>
    <x v="3"/>
    <x v="3"/>
    <x v="0"/>
    <x v="7"/>
    <n v="0"/>
    <n v="0"/>
    <n v="0"/>
    <n v="0"/>
    <n v="0"/>
    <n v="0"/>
    <n v="0"/>
    <n v="0"/>
    <n v="0"/>
    <n v="0"/>
  </r>
  <r>
    <x v="7"/>
    <n v="2002"/>
    <n v="23"/>
    <s v="3,4"/>
    <s v="Failed"/>
    <s v="Criteria"/>
    <s v="-"/>
    <s v="-"/>
    <s v="-"/>
    <s v="-"/>
    <s v="-"/>
    <s v="-"/>
    <s v="-"/>
    <s v="-"/>
    <s v="-"/>
    <s v="-"/>
    <s v="-"/>
    <s v="-"/>
    <s v="-"/>
    <s v="-"/>
    <s v="-"/>
    <s v="-"/>
    <s v="-"/>
    <s v="-"/>
    <s v="-"/>
    <s v="-"/>
    <s v="-"/>
    <x v="1"/>
    <x v="7"/>
    <x v="7"/>
    <x v="3"/>
    <x v="3"/>
    <x v="0"/>
    <x v="7"/>
    <n v="0"/>
    <n v="0"/>
    <n v="0"/>
    <n v="0"/>
    <n v="0"/>
    <n v="0"/>
    <n v="0"/>
    <n v="0"/>
    <n v="0"/>
    <n v="0"/>
  </r>
  <r>
    <x v="7"/>
    <n v="2003"/>
    <n v="166"/>
    <s v="3,4,5"/>
    <n v="8.4337349397590355E-2"/>
    <n v="6.024096385542169E-3"/>
    <n v="3.614457831325301E-2"/>
    <n v="0.10240963855421686"/>
    <n v="0"/>
    <n v="0"/>
    <n v="0"/>
    <n v="0"/>
    <n v="0"/>
    <n v="0"/>
    <n v="0"/>
    <n v="0"/>
    <n v="0"/>
    <n v="0"/>
    <n v="0"/>
    <n v="0"/>
    <n v="0"/>
    <n v="0"/>
    <n v="0"/>
    <n v="1.2048192771084338E-2"/>
    <n v="0"/>
    <n v="0"/>
    <n v="0.75903614457831325"/>
    <x v="1"/>
    <x v="7"/>
    <x v="7"/>
    <x v="3"/>
    <x v="3"/>
    <x v="1"/>
    <x v="7"/>
    <n v="0.12650602409638553"/>
    <n v="0.10240963855421686"/>
    <n v="0"/>
    <n v="0"/>
    <n v="0"/>
    <n v="0"/>
    <n v="0"/>
    <n v="1.2048192771084338E-2"/>
    <n v="0.75903614457831325"/>
    <n v="0"/>
  </r>
  <r>
    <x v="7"/>
    <n v="2004"/>
    <n v="205"/>
    <s v="3,4,5,6"/>
    <n v="0.13658536585365855"/>
    <n v="0"/>
    <n v="0"/>
    <n v="0"/>
    <n v="0"/>
    <n v="0"/>
    <n v="0"/>
    <n v="0"/>
    <n v="0"/>
    <n v="0"/>
    <n v="0"/>
    <n v="0"/>
    <n v="0"/>
    <n v="0"/>
    <n v="0"/>
    <n v="0"/>
    <n v="0"/>
    <n v="0"/>
    <n v="0"/>
    <n v="2.4390243902439025E-2"/>
    <n v="2.4390243902439025E-2"/>
    <n v="4.8780487804878049E-3"/>
    <n v="0.80975609756097566"/>
    <x v="1"/>
    <x v="7"/>
    <x v="7"/>
    <x v="3"/>
    <x v="3"/>
    <x v="1"/>
    <x v="7"/>
    <n v="0.13658536585365855"/>
    <n v="0"/>
    <n v="0"/>
    <n v="0"/>
    <n v="0"/>
    <n v="0"/>
    <n v="0"/>
    <n v="4.878048780487805E-2"/>
    <n v="0.80975609756097566"/>
    <n v="4.8780487804878049E-3"/>
  </r>
  <r>
    <x v="7"/>
    <n v="2005"/>
    <n v="344"/>
    <s v="3,4,5,6"/>
    <n v="0.1802325581395349"/>
    <n v="2.616279069767442E-2"/>
    <n v="6.9767441860465115E-2"/>
    <n v="0"/>
    <n v="0"/>
    <n v="0"/>
    <n v="0"/>
    <n v="0"/>
    <n v="0"/>
    <n v="0"/>
    <n v="0"/>
    <n v="0"/>
    <n v="0"/>
    <n v="0"/>
    <n v="0"/>
    <n v="0"/>
    <n v="0"/>
    <n v="0"/>
    <n v="0"/>
    <n v="0.25"/>
    <n v="1.4534883720930232E-2"/>
    <n v="0"/>
    <n v="0.45930232558139533"/>
    <x v="1"/>
    <x v="7"/>
    <x v="7"/>
    <x v="3"/>
    <x v="3"/>
    <x v="1"/>
    <x v="7"/>
    <n v="0.27616279069767441"/>
    <n v="0"/>
    <n v="0"/>
    <n v="0"/>
    <n v="0"/>
    <n v="0"/>
    <n v="0"/>
    <n v="0.26453488372093026"/>
    <n v="0.45930232558139533"/>
    <n v="0"/>
  </r>
  <r>
    <x v="7"/>
    <n v="2006"/>
    <n v="339"/>
    <s v="3,4,5,6"/>
    <n v="0.15339233038348082"/>
    <n v="4.1297935103244837E-2"/>
    <n v="1.7699115044247787E-2"/>
    <n v="0"/>
    <n v="0"/>
    <n v="0"/>
    <n v="0"/>
    <n v="0"/>
    <n v="0"/>
    <n v="0"/>
    <n v="0"/>
    <n v="0"/>
    <n v="0"/>
    <n v="0"/>
    <n v="0"/>
    <n v="0"/>
    <n v="0"/>
    <n v="0"/>
    <n v="0"/>
    <n v="0.36578171091445427"/>
    <n v="8.8495575221238937E-3"/>
    <n v="0"/>
    <n v="0.41297935103244837"/>
    <x v="1"/>
    <x v="7"/>
    <x v="7"/>
    <x v="3"/>
    <x v="3"/>
    <x v="1"/>
    <x v="7"/>
    <n v="0.21238938053097345"/>
    <n v="0"/>
    <n v="0"/>
    <n v="0"/>
    <n v="0"/>
    <n v="0"/>
    <n v="0"/>
    <n v="0.37463126843657818"/>
    <n v="0.41297935103244837"/>
    <n v="0"/>
  </r>
  <r>
    <x v="7"/>
    <n v="2007"/>
    <n v="243"/>
    <s v="3,4,5,6"/>
    <n v="0.1851851851851852"/>
    <n v="0"/>
    <n v="2.0576131687242798E-2"/>
    <n v="0"/>
    <n v="0"/>
    <n v="0"/>
    <n v="0"/>
    <n v="0"/>
    <n v="0"/>
    <n v="0"/>
    <n v="0"/>
    <n v="0"/>
    <n v="0"/>
    <n v="0"/>
    <n v="0"/>
    <n v="0"/>
    <n v="0"/>
    <n v="0"/>
    <n v="0"/>
    <n v="0.22222222222222221"/>
    <n v="2.0576131687242798E-2"/>
    <n v="0"/>
    <n v="0.55144032921810704"/>
    <x v="1"/>
    <x v="7"/>
    <x v="7"/>
    <x v="3"/>
    <x v="3"/>
    <x v="1"/>
    <x v="7"/>
    <n v="0.20576131687242799"/>
    <n v="0"/>
    <n v="0"/>
    <n v="0"/>
    <n v="0"/>
    <n v="0"/>
    <n v="0"/>
    <n v="0.242798353909465"/>
    <n v="0.55144032921810704"/>
    <n v="0"/>
  </r>
  <r>
    <x v="7"/>
    <n v="2008"/>
    <n v="296"/>
    <s v="3,4,5,6"/>
    <n v="0.10135135135135134"/>
    <n v="0"/>
    <n v="1.6891891891891893E-2"/>
    <n v="0"/>
    <n v="0"/>
    <n v="0"/>
    <n v="0"/>
    <n v="0"/>
    <n v="0"/>
    <n v="0"/>
    <n v="0"/>
    <n v="0"/>
    <n v="0"/>
    <n v="0"/>
    <n v="0"/>
    <n v="0"/>
    <n v="0"/>
    <n v="0"/>
    <n v="0"/>
    <n v="0.23310810810810811"/>
    <n v="1.0135135135135136E-2"/>
    <n v="0"/>
    <n v="0.63851351351351349"/>
    <x v="1"/>
    <x v="7"/>
    <x v="7"/>
    <x v="3"/>
    <x v="3"/>
    <x v="1"/>
    <x v="7"/>
    <n v="0.11824324324324323"/>
    <n v="0"/>
    <n v="0"/>
    <n v="0"/>
    <n v="0"/>
    <n v="0"/>
    <n v="0"/>
    <n v="0.24324324324324326"/>
    <n v="0.63851351351351349"/>
    <n v="0"/>
  </r>
  <r>
    <x v="7"/>
    <n v="2009"/>
    <n v="201"/>
    <s v="3,4,5,6"/>
    <n v="0.13432835820895522"/>
    <n v="0.1890547263681592"/>
    <n v="4.9751243781094526E-3"/>
    <n v="0"/>
    <n v="0"/>
    <n v="0"/>
    <n v="0"/>
    <n v="0"/>
    <n v="0"/>
    <n v="0"/>
    <n v="0"/>
    <n v="0"/>
    <n v="0"/>
    <n v="0"/>
    <n v="0"/>
    <n v="0"/>
    <n v="0"/>
    <n v="0"/>
    <n v="0"/>
    <n v="0"/>
    <n v="1.9900497512437811E-2"/>
    <n v="1.4925373134328358E-2"/>
    <n v="0.63681592039800994"/>
    <x v="2"/>
    <x v="7"/>
    <x v="7"/>
    <x v="3"/>
    <x v="3"/>
    <x v="1"/>
    <x v="7"/>
    <n v="0.32835820895522383"/>
    <n v="0"/>
    <n v="0"/>
    <n v="0"/>
    <n v="0"/>
    <n v="0"/>
    <n v="0"/>
    <n v="1.9900497512437811E-2"/>
    <n v="0.63681592039800994"/>
    <n v="1.4925373134328358E-2"/>
  </r>
  <r>
    <x v="7"/>
    <n v="2010"/>
    <n v="212"/>
    <s v="3,4,5,6"/>
    <n v="0.17924528301886791"/>
    <n v="5.6603773584905662E-2"/>
    <n v="1.8867924528301886E-2"/>
    <n v="0"/>
    <n v="0"/>
    <n v="0"/>
    <n v="0"/>
    <n v="0"/>
    <n v="0"/>
    <n v="0"/>
    <n v="0"/>
    <n v="0"/>
    <n v="0"/>
    <n v="0"/>
    <n v="0"/>
    <n v="0"/>
    <n v="0"/>
    <n v="0"/>
    <n v="0"/>
    <n v="9.433962264150943E-3"/>
    <n v="0"/>
    <n v="4.7169811320754715E-3"/>
    <n v="0.73113207547169812"/>
    <x v="2"/>
    <x v="7"/>
    <x v="7"/>
    <x v="3"/>
    <x v="3"/>
    <x v="1"/>
    <x v="7"/>
    <n v="0.25471698113207547"/>
    <n v="0"/>
    <n v="0"/>
    <n v="0"/>
    <n v="0"/>
    <n v="0"/>
    <n v="0"/>
    <n v="9.433962264150943E-3"/>
    <n v="0.73113207547169812"/>
    <n v="4.7169811320754715E-3"/>
  </r>
  <r>
    <x v="7"/>
    <n v="2011"/>
    <n v="267"/>
    <s v="3,4,5,6"/>
    <n v="7.4906367041198504E-2"/>
    <n v="0.10112359550561797"/>
    <n v="3.7453183520599252E-2"/>
    <n v="0"/>
    <n v="0"/>
    <n v="0"/>
    <n v="0"/>
    <n v="0"/>
    <n v="0"/>
    <n v="0"/>
    <n v="0"/>
    <n v="0"/>
    <n v="0"/>
    <n v="0"/>
    <n v="0"/>
    <n v="0"/>
    <n v="0"/>
    <n v="0"/>
    <n v="0"/>
    <n v="9.3632958801498134E-2"/>
    <n v="0"/>
    <n v="0"/>
    <n v="0.69288389513108617"/>
    <x v="2"/>
    <x v="7"/>
    <x v="7"/>
    <x v="3"/>
    <x v="3"/>
    <x v="1"/>
    <x v="7"/>
    <n v="0.21348314606741572"/>
    <n v="0"/>
    <n v="0"/>
    <n v="0"/>
    <n v="0"/>
    <n v="0"/>
    <n v="0"/>
    <n v="9.3632958801498134E-2"/>
    <n v="0.69288389513108617"/>
    <n v="0"/>
  </r>
  <r>
    <x v="7"/>
    <n v="2012"/>
    <n v="514"/>
    <s v="3,4,5,6"/>
    <n v="0.11284046692607003"/>
    <n v="3.6964980544747082E-2"/>
    <n v="1.9455252918287938E-3"/>
    <n v="0"/>
    <n v="0"/>
    <n v="0"/>
    <n v="0"/>
    <n v="0"/>
    <n v="0"/>
    <n v="0"/>
    <n v="0"/>
    <n v="0"/>
    <n v="0"/>
    <n v="0"/>
    <n v="0"/>
    <n v="0"/>
    <n v="0"/>
    <n v="0"/>
    <n v="0"/>
    <n v="3.5019455252918288E-2"/>
    <n v="1.9455252918287938E-3"/>
    <n v="1.9455252918287938E-3"/>
    <n v="0.80933852140077822"/>
    <x v="2"/>
    <x v="7"/>
    <x v="7"/>
    <x v="3"/>
    <x v="3"/>
    <x v="1"/>
    <x v="7"/>
    <n v="0.1517509727626459"/>
    <n v="0"/>
    <n v="0"/>
    <n v="0"/>
    <n v="0"/>
    <n v="0"/>
    <n v="0"/>
    <n v="3.6964980544747082E-2"/>
    <n v="0.80933852140077822"/>
    <n v="1.9455252918287938E-3"/>
  </r>
  <r>
    <x v="7"/>
    <n v="2013"/>
    <n v="444"/>
    <s v="3,4,5,6"/>
    <n v="5.18018018018018E-2"/>
    <n v="4.954954954954955E-2"/>
    <n v="1.8018018018018018E-2"/>
    <n v="0"/>
    <n v="0"/>
    <n v="0"/>
    <n v="0"/>
    <n v="0"/>
    <n v="0"/>
    <n v="0"/>
    <n v="0"/>
    <n v="4.5045045045045045E-3"/>
    <n v="0"/>
    <n v="0"/>
    <n v="0"/>
    <n v="0"/>
    <n v="0"/>
    <n v="0"/>
    <n v="0"/>
    <n v="2.0270270270270271E-2"/>
    <n v="0"/>
    <n v="4.5045045045045045E-3"/>
    <n v="0.85135135135135132"/>
    <x v="2"/>
    <x v="7"/>
    <x v="7"/>
    <x v="3"/>
    <x v="3"/>
    <x v="1"/>
    <x v="7"/>
    <n v="0.11936936936936936"/>
    <n v="0"/>
    <n v="0"/>
    <n v="0"/>
    <n v="4.5045045045045045E-3"/>
    <n v="0"/>
    <n v="0"/>
    <n v="2.0270270270270271E-2"/>
    <n v="0.85135135135135132"/>
    <n v="4.5045045045045045E-3"/>
  </r>
  <r>
    <x v="8"/>
    <n v="1979"/>
    <s v="No Data"/>
    <m/>
    <s v="-"/>
    <s v="-"/>
    <s v="-"/>
    <s v="-"/>
    <s v="-"/>
    <s v="-"/>
    <s v="-"/>
    <s v="-"/>
    <s v="-"/>
    <s v="-"/>
    <s v="-"/>
    <s v="-"/>
    <s v="-"/>
    <s v="-"/>
    <s v="-"/>
    <s v="-"/>
    <s v="-"/>
    <s v="-"/>
    <s v="-"/>
    <s v="-"/>
    <s v="-"/>
    <s v="-"/>
    <s v="-"/>
    <x v="0"/>
    <x v="8"/>
    <x v="8"/>
    <x v="1"/>
    <x v="1"/>
    <x v="0"/>
    <x v="8"/>
    <n v="0"/>
    <n v="0"/>
    <n v="0"/>
    <n v="0"/>
    <n v="0"/>
    <n v="0"/>
    <n v="0"/>
    <n v="0"/>
    <n v="0"/>
    <n v="0"/>
  </r>
  <r>
    <x v="8"/>
    <n v="1980"/>
    <s v="No Data"/>
    <m/>
    <s v="-"/>
    <s v="-"/>
    <s v="-"/>
    <s v="-"/>
    <s v="-"/>
    <s v="-"/>
    <s v="-"/>
    <s v="-"/>
    <s v="-"/>
    <s v="-"/>
    <s v="-"/>
    <s v="-"/>
    <s v="-"/>
    <s v="-"/>
    <s v="-"/>
    <s v="-"/>
    <s v="-"/>
    <s v="-"/>
    <s v="-"/>
    <s v="-"/>
    <s v="-"/>
    <s v="-"/>
    <s v="-"/>
    <x v="0"/>
    <x v="8"/>
    <x v="8"/>
    <x v="1"/>
    <x v="1"/>
    <x v="0"/>
    <x v="8"/>
    <n v="0"/>
    <n v="0"/>
    <n v="0"/>
    <n v="0"/>
    <n v="0"/>
    <n v="0"/>
    <n v="0"/>
    <n v="0"/>
    <n v="0"/>
    <n v="0"/>
  </r>
  <r>
    <x v="8"/>
    <n v="1981"/>
    <s v="No Data"/>
    <m/>
    <s v="-"/>
    <s v="-"/>
    <s v="-"/>
    <s v="-"/>
    <s v="-"/>
    <s v="-"/>
    <s v="-"/>
    <s v="-"/>
    <s v="-"/>
    <s v="-"/>
    <s v="-"/>
    <s v="-"/>
    <s v="-"/>
    <s v="-"/>
    <s v="-"/>
    <s v="-"/>
    <s v="-"/>
    <s v="-"/>
    <s v="-"/>
    <s v="-"/>
    <s v="-"/>
    <s v="-"/>
    <s v="-"/>
    <x v="0"/>
    <x v="8"/>
    <x v="8"/>
    <x v="1"/>
    <x v="1"/>
    <x v="0"/>
    <x v="8"/>
    <n v="0"/>
    <n v="0"/>
    <n v="0"/>
    <n v="0"/>
    <n v="0"/>
    <n v="0"/>
    <n v="0"/>
    <n v="0"/>
    <n v="0"/>
    <n v="0"/>
  </r>
  <r>
    <x v="8"/>
    <n v="1982"/>
    <n v="16"/>
    <n v="2"/>
    <s v="Failed"/>
    <s v="Criteria"/>
    <s v="-"/>
    <s v="-"/>
    <s v="-"/>
    <s v="-"/>
    <s v="-"/>
    <s v="-"/>
    <s v="-"/>
    <s v="-"/>
    <s v="-"/>
    <s v="-"/>
    <s v="-"/>
    <s v="-"/>
    <s v="-"/>
    <s v="-"/>
    <s v="-"/>
    <s v="-"/>
    <s v="-"/>
    <s v="-"/>
    <s v="-"/>
    <s v="-"/>
    <s v="-"/>
    <x v="0"/>
    <x v="8"/>
    <x v="8"/>
    <x v="1"/>
    <x v="1"/>
    <x v="0"/>
    <x v="8"/>
    <n v="0"/>
    <n v="0"/>
    <n v="0"/>
    <n v="0"/>
    <n v="0"/>
    <n v="0"/>
    <n v="0"/>
    <n v="0"/>
    <n v="0"/>
    <n v="0"/>
  </r>
  <r>
    <x v="8"/>
    <n v="1983"/>
    <n v="57"/>
    <s v="2,3"/>
    <s v="Failed"/>
    <s v="Criteria"/>
    <s v="-"/>
    <s v="-"/>
    <s v="-"/>
    <s v="-"/>
    <s v="-"/>
    <s v="-"/>
    <s v="-"/>
    <s v="-"/>
    <s v="-"/>
    <s v="-"/>
    <s v="-"/>
    <s v="-"/>
    <s v="-"/>
    <s v="-"/>
    <s v="-"/>
    <s v="-"/>
    <s v="-"/>
    <s v="-"/>
    <s v="-"/>
    <s v="-"/>
    <s v="-"/>
    <x v="0"/>
    <x v="8"/>
    <x v="8"/>
    <x v="1"/>
    <x v="1"/>
    <x v="0"/>
    <x v="8"/>
    <n v="0"/>
    <n v="0"/>
    <n v="0"/>
    <n v="0"/>
    <n v="0"/>
    <n v="0"/>
    <n v="0"/>
    <n v="0"/>
    <n v="0"/>
    <n v="0"/>
  </r>
  <r>
    <x v="8"/>
    <n v="1984"/>
    <n v="108"/>
    <s v="2,3,4"/>
    <n v="9.2592592592592587E-3"/>
    <n v="0"/>
    <n v="0"/>
    <n v="3.7037037037037035E-2"/>
    <n v="0"/>
    <n v="0.10185185185185185"/>
    <n v="0"/>
    <n v="0"/>
    <n v="0.16666666666666666"/>
    <n v="0.16666666666666666"/>
    <n v="0.21296296296296294"/>
    <n v="0"/>
    <n v="0"/>
    <n v="0"/>
    <n v="0"/>
    <n v="0"/>
    <n v="0"/>
    <n v="0.26851851851851849"/>
    <n v="0"/>
    <n v="3.7037037037037035E-2"/>
    <n v="0"/>
    <n v="0"/>
    <n v="0"/>
    <x v="0"/>
    <x v="8"/>
    <x v="8"/>
    <x v="1"/>
    <x v="1"/>
    <x v="1"/>
    <x v="8"/>
    <n v="9.2592592592592587E-3"/>
    <n v="3.7037037037037035E-2"/>
    <n v="0.10185185185185185"/>
    <n v="0.16666666666666666"/>
    <n v="0.37962962962962959"/>
    <n v="0"/>
    <n v="0.26851851851851849"/>
    <n v="3.7037037037037035E-2"/>
    <n v="0"/>
    <n v="0"/>
  </r>
  <r>
    <x v="8"/>
    <n v="1985"/>
    <n v="113"/>
    <s v="2,3,4,5"/>
    <n v="7.9646017699115043E-2"/>
    <n v="0"/>
    <n v="0"/>
    <n v="3.5398230088495575E-2"/>
    <n v="0"/>
    <n v="0.30088495575221241"/>
    <n v="8.8495575221238937E-2"/>
    <n v="0"/>
    <n v="7.9646017699115043E-2"/>
    <n v="0"/>
    <n v="0.1415929203539823"/>
    <n v="0"/>
    <n v="0"/>
    <n v="0"/>
    <n v="0"/>
    <n v="0"/>
    <n v="0"/>
    <n v="0.17699115044247787"/>
    <n v="0"/>
    <n v="8.8495575221238937E-2"/>
    <n v="0"/>
    <n v="8.8495575221238937E-3"/>
    <n v="0"/>
    <x v="0"/>
    <x v="8"/>
    <x v="8"/>
    <x v="1"/>
    <x v="1"/>
    <x v="1"/>
    <x v="8"/>
    <n v="7.9646017699115043E-2"/>
    <n v="3.5398230088495575E-2"/>
    <n v="0.38938053097345138"/>
    <n v="7.9646017699115043E-2"/>
    <n v="0.1415929203539823"/>
    <n v="0"/>
    <n v="0.17699115044247787"/>
    <n v="8.8495575221238937E-2"/>
    <n v="0"/>
    <n v="8.8495575221238937E-3"/>
  </r>
  <r>
    <x v="8"/>
    <n v="1986"/>
    <n v="96"/>
    <s v="3,4,5"/>
    <n v="5.2083333333333336E-2"/>
    <n v="0"/>
    <n v="0"/>
    <n v="0"/>
    <n v="0"/>
    <n v="0.32291666666666663"/>
    <n v="0"/>
    <n v="0"/>
    <n v="0.20833333333333331"/>
    <n v="0"/>
    <n v="4.1666666666666664E-2"/>
    <n v="0"/>
    <n v="0"/>
    <n v="0"/>
    <n v="0"/>
    <n v="0"/>
    <n v="0"/>
    <n v="0.21875"/>
    <n v="0"/>
    <n v="0.15625"/>
    <n v="0"/>
    <n v="0"/>
    <n v="0"/>
    <x v="0"/>
    <x v="8"/>
    <x v="8"/>
    <x v="1"/>
    <x v="1"/>
    <x v="1"/>
    <x v="8"/>
    <n v="5.2083333333333336E-2"/>
    <n v="0"/>
    <n v="0.32291666666666663"/>
    <n v="0.20833333333333331"/>
    <n v="4.1666666666666664E-2"/>
    <n v="0"/>
    <n v="0.21875"/>
    <n v="0.15625"/>
    <n v="0"/>
    <n v="0"/>
  </r>
  <r>
    <x v="8"/>
    <n v="1987"/>
    <n v="42"/>
    <s v="4,5"/>
    <s v="Failed"/>
    <s v="Criteria"/>
    <s v="-"/>
    <s v="-"/>
    <s v="-"/>
    <s v="-"/>
    <s v="-"/>
    <s v="-"/>
    <s v="-"/>
    <s v="-"/>
    <s v="-"/>
    <s v="-"/>
    <s v="-"/>
    <s v="-"/>
    <s v="-"/>
    <s v="-"/>
    <s v="-"/>
    <s v="-"/>
    <s v="-"/>
    <s v="-"/>
    <s v="-"/>
    <s v="-"/>
    <s v="-"/>
    <x v="0"/>
    <x v="8"/>
    <x v="8"/>
    <x v="1"/>
    <x v="1"/>
    <x v="0"/>
    <x v="8"/>
    <n v="0"/>
    <n v="0"/>
    <n v="0"/>
    <n v="0"/>
    <n v="0"/>
    <n v="0"/>
    <n v="0"/>
    <n v="0"/>
    <n v="0"/>
    <n v="0"/>
  </r>
  <r>
    <x v="8"/>
    <n v="1988"/>
    <n v="113"/>
    <s v="2,5"/>
    <s v="Failed"/>
    <s v="Criteria"/>
    <s v="-"/>
    <s v="-"/>
    <s v="-"/>
    <s v="-"/>
    <s v="-"/>
    <s v="-"/>
    <s v="-"/>
    <s v="-"/>
    <s v="-"/>
    <s v="-"/>
    <s v="-"/>
    <s v="-"/>
    <s v="-"/>
    <s v="-"/>
    <s v="-"/>
    <s v="-"/>
    <s v="-"/>
    <s v="-"/>
    <s v="-"/>
    <s v="-"/>
    <s v="-"/>
    <x v="0"/>
    <x v="8"/>
    <x v="8"/>
    <x v="1"/>
    <x v="1"/>
    <x v="0"/>
    <x v="8"/>
    <n v="0"/>
    <n v="0"/>
    <n v="0"/>
    <n v="0"/>
    <n v="0"/>
    <n v="0"/>
    <n v="0"/>
    <n v="0"/>
    <n v="0"/>
    <n v="0"/>
  </r>
  <r>
    <x v="8"/>
    <n v="1989"/>
    <n v="324"/>
    <s v="2,3"/>
    <s v="Failed"/>
    <s v="Criteria"/>
    <s v="-"/>
    <s v="-"/>
    <s v="-"/>
    <s v="-"/>
    <s v="-"/>
    <s v="-"/>
    <s v="-"/>
    <s v="-"/>
    <s v="-"/>
    <s v="-"/>
    <s v="-"/>
    <s v="-"/>
    <s v="-"/>
    <s v="-"/>
    <s v="-"/>
    <s v="-"/>
    <s v="-"/>
    <s v="-"/>
    <s v="-"/>
    <s v="-"/>
    <s v="-"/>
    <x v="0"/>
    <x v="8"/>
    <x v="8"/>
    <x v="1"/>
    <x v="1"/>
    <x v="0"/>
    <x v="8"/>
    <n v="0"/>
    <n v="0"/>
    <n v="0"/>
    <n v="0"/>
    <n v="0"/>
    <n v="0"/>
    <n v="0"/>
    <n v="0"/>
    <n v="0"/>
    <n v="0"/>
  </r>
  <r>
    <x v="8"/>
    <n v="1990"/>
    <n v="416"/>
    <s v="2,3,4"/>
    <n v="7.2115384615384619E-3"/>
    <n v="0"/>
    <n v="0"/>
    <n v="9.6153846153846159E-3"/>
    <n v="0"/>
    <n v="0.21153846153846154"/>
    <n v="6.0096153846153848E-2"/>
    <n v="7.2115384615384619E-3"/>
    <n v="0.10336538461538461"/>
    <n v="7.6923076923076927E-2"/>
    <n v="9.3750000000000014E-2"/>
    <n v="2.403846153846154E-3"/>
    <n v="6.4903846153846159E-2"/>
    <n v="0"/>
    <n v="0"/>
    <n v="0"/>
    <n v="0"/>
    <n v="0.16346153846153846"/>
    <n v="0"/>
    <n v="9.1346153846153841E-2"/>
    <n v="0"/>
    <n v="0"/>
    <n v="0.10817307692307693"/>
    <x v="0"/>
    <x v="8"/>
    <x v="8"/>
    <x v="1"/>
    <x v="1"/>
    <x v="1"/>
    <x v="8"/>
    <n v="7.2115384615384619E-3"/>
    <n v="9.6153846153846159E-3"/>
    <n v="0.27163461538461536"/>
    <n v="0.11057692307692307"/>
    <n v="0.17307692307692307"/>
    <n v="6.4903846153846159E-2"/>
    <n v="0.16346153846153846"/>
    <n v="9.1346153846153841E-2"/>
    <n v="0.10817307692307693"/>
    <n v="0"/>
  </r>
  <r>
    <x v="8"/>
    <n v="1991"/>
    <n v="974"/>
    <s v="2,3,4,5"/>
    <n v="2.0533880903490761E-3"/>
    <n v="0"/>
    <n v="0"/>
    <n v="0"/>
    <n v="0"/>
    <n v="5.4414784394250515E-2"/>
    <n v="2.3613963039014373E-2"/>
    <n v="0"/>
    <n v="4.6201232032854207E-2"/>
    <n v="0"/>
    <n v="9.2402464065708418E-3"/>
    <n v="5.1334702258726897E-3"/>
    <n v="4.8254620123203286E-2"/>
    <n v="0"/>
    <n v="0"/>
    <n v="0"/>
    <n v="0"/>
    <n v="8.3162217659137574E-2"/>
    <n v="0"/>
    <n v="5.5441478439425054E-2"/>
    <n v="0"/>
    <n v="5.1334702258726897E-3"/>
    <n v="0.66735112936344965"/>
    <x v="0"/>
    <x v="8"/>
    <x v="8"/>
    <x v="1"/>
    <x v="1"/>
    <x v="1"/>
    <x v="8"/>
    <n v="2.0533880903490761E-3"/>
    <n v="0"/>
    <n v="7.8028747433264892E-2"/>
    <n v="4.6201232032854207E-2"/>
    <n v="1.4373716632443531E-2"/>
    <n v="4.8254620123203286E-2"/>
    <n v="8.3162217659137574E-2"/>
    <n v="5.5441478439425054E-2"/>
    <n v="0.66735112936344965"/>
    <n v="5.1334702258726897E-3"/>
  </r>
  <r>
    <x v="8"/>
    <n v="1992"/>
    <n v="927"/>
    <s v="2,3,4,5"/>
    <n v="0"/>
    <n v="0"/>
    <n v="0"/>
    <n v="4.3149946062567418E-3"/>
    <n v="0"/>
    <n v="0.17367853290183385"/>
    <n v="3.5598705501618123E-2"/>
    <n v="0"/>
    <n v="7.0118662351672065E-2"/>
    <n v="0"/>
    <n v="4.0992448759439047E-2"/>
    <n v="0"/>
    <n v="5.3937432578209279E-2"/>
    <n v="0"/>
    <n v="0"/>
    <n v="0"/>
    <n v="0"/>
    <n v="0.38511326860841422"/>
    <n v="0"/>
    <n v="0.10895361380798274"/>
    <n v="0"/>
    <n v="0"/>
    <n v="0.12729234088457389"/>
    <x v="0"/>
    <x v="8"/>
    <x v="8"/>
    <x v="1"/>
    <x v="1"/>
    <x v="1"/>
    <x v="8"/>
    <n v="0"/>
    <n v="4.3149946062567418E-3"/>
    <n v="0.20927723840345197"/>
    <n v="7.0118662351672065E-2"/>
    <n v="4.0992448759439047E-2"/>
    <n v="5.3937432578209279E-2"/>
    <n v="0.38511326860841422"/>
    <n v="0.10895361380798274"/>
    <n v="0.12729234088457389"/>
    <n v="0"/>
  </r>
  <r>
    <x v="8"/>
    <n v="1993"/>
    <n v="932"/>
    <s v="2,3,4,5"/>
    <n v="0"/>
    <n v="0"/>
    <n v="0"/>
    <n v="7.5107296137339056E-3"/>
    <n v="0"/>
    <n v="0.13412017167381973"/>
    <n v="9.2274678111587988E-2"/>
    <n v="3.2188841201716738E-3"/>
    <n v="9.8712446351931327E-2"/>
    <n v="5.3648068669527897E-3"/>
    <n v="2.1459227467811162E-2"/>
    <n v="6.4377682403433476E-3"/>
    <n v="5.9012875536480686E-2"/>
    <n v="3.2188841201716738E-3"/>
    <n v="0"/>
    <n v="0"/>
    <n v="1.0729613733905579E-3"/>
    <n v="0.21566523605150215"/>
    <n v="0"/>
    <n v="1.2875536480686695E-2"/>
    <n v="0"/>
    <n v="3.3261802575107295E-2"/>
    <n v="0.30579399141630903"/>
    <x v="0"/>
    <x v="8"/>
    <x v="8"/>
    <x v="1"/>
    <x v="1"/>
    <x v="1"/>
    <x v="8"/>
    <n v="0"/>
    <n v="7.5107296137339056E-3"/>
    <n v="0.22639484978540772"/>
    <n v="0.101931330472103"/>
    <n v="3.3261802575107302E-2"/>
    <n v="6.2231759656652362E-2"/>
    <n v="0.2167381974248927"/>
    <n v="1.2875536480686695E-2"/>
    <n v="0.30579399141630903"/>
    <n v="3.3261802575107295E-2"/>
  </r>
  <r>
    <x v="8"/>
    <n v="1994"/>
    <n v="481"/>
    <s v="2,3,4,5"/>
    <n v="2.9106029106029108E-2"/>
    <n v="0"/>
    <n v="0"/>
    <n v="6.2370062370062374E-3"/>
    <n v="0"/>
    <n v="7.2765072765072769E-2"/>
    <n v="5.6133056133056136E-2"/>
    <n v="0"/>
    <n v="9.355509355509356E-2"/>
    <n v="0"/>
    <n v="2.286902286902287E-2"/>
    <n v="0"/>
    <n v="0"/>
    <n v="0"/>
    <n v="0"/>
    <n v="0"/>
    <n v="2.0790020790020791E-3"/>
    <n v="7.068607068607069E-2"/>
    <n v="0"/>
    <n v="2.0790020790020791E-2"/>
    <n v="0"/>
    <n v="0"/>
    <n v="0.62577962577962576"/>
    <x v="0"/>
    <x v="8"/>
    <x v="8"/>
    <x v="1"/>
    <x v="1"/>
    <x v="1"/>
    <x v="8"/>
    <n v="2.9106029106029108E-2"/>
    <n v="6.2370062370062374E-3"/>
    <n v="0.12889812889812891"/>
    <n v="9.355509355509356E-2"/>
    <n v="2.286902286902287E-2"/>
    <n v="0"/>
    <n v="7.2765072765072769E-2"/>
    <n v="2.0790020790020791E-2"/>
    <n v="0.62577962577962576"/>
    <n v="0"/>
  </r>
  <r>
    <x v="8"/>
    <n v="1995"/>
    <n v="514"/>
    <s v="2,3,4,5"/>
    <n v="2.3346303501945526E-2"/>
    <n v="0"/>
    <n v="0"/>
    <n v="0"/>
    <n v="0"/>
    <n v="3.6964980544747082E-2"/>
    <n v="8.7548638132295714E-2"/>
    <n v="0"/>
    <n v="6.6147859922178989E-2"/>
    <n v="0"/>
    <n v="0.1206225680933852"/>
    <n v="0"/>
    <n v="7.7821011673151752E-3"/>
    <n v="0"/>
    <n v="0"/>
    <n v="0"/>
    <n v="0"/>
    <n v="0.24708171206225682"/>
    <n v="0"/>
    <n v="2.1400778210116732E-2"/>
    <n v="0"/>
    <n v="1.9455252918287938E-3"/>
    <n v="0.38715953307392997"/>
    <x v="0"/>
    <x v="8"/>
    <x v="8"/>
    <x v="1"/>
    <x v="1"/>
    <x v="1"/>
    <x v="8"/>
    <n v="2.3346303501945526E-2"/>
    <n v="0"/>
    <n v="0.1245136186770428"/>
    <n v="6.6147859922178989E-2"/>
    <n v="0.1206225680933852"/>
    <n v="7.7821011673151752E-3"/>
    <n v="0.24708171206225682"/>
    <n v="2.1400778210116732E-2"/>
    <n v="0.38715953307392997"/>
    <n v="1.9455252918287938E-3"/>
  </r>
  <r>
    <x v="8"/>
    <n v="1996"/>
    <n v="849"/>
    <s v="2,3,4,5"/>
    <n v="1.0600706713780918E-2"/>
    <n v="0"/>
    <n v="0"/>
    <n v="0"/>
    <n v="0"/>
    <n v="1.0600706713780919E-2"/>
    <n v="6.7137809187279157E-2"/>
    <n v="0"/>
    <n v="9.4228504122497059E-2"/>
    <n v="0"/>
    <n v="8.5983510011778549E-2"/>
    <n v="0"/>
    <n v="0"/>
    <n v="0"/>
    <n v="0"/>
    <n v="0"/>
    <n v="0"/>
    <n v="0.25795053003533569"/>
    <n v="0"/>
    <n v="2.3557126030624262E-3"/>
    <n v="1.1778563015312131E-3"/>
    <n v="2.591283863368669E-2"/>
    <n v="0.44405182567726736"/>
    <x v="0"/>
    <x v="8"/>
    <x v="8"/>
    <x v="1"/>
    <x v="1"/>
    <x v="1"/>
    <x v="8"/>
    <n v="1.0600706713780918E-2"/>
    <n v="0"/>
    <n v="7.7738515901060082E-2"/>
    <n v="9.4228504122497059E-2"/>
    <n v="8.5983510011778549E-2"/>
    <n v="0"/>
    <n v="0.25795053003533569"/>
    <n v="3.5335689045936395E-3"/>
    <n v="0.44405182567726736"/>
    <n v="2.591283863368669E-2"/>
  </r>
  <r>
    <x v="8"/>
    <n v="1997"/>
    <n v="849"/>
    <s v="2,3,4,5"/>
    <n v="9.8939929328621917E-2"/>
    <n v="5.8892815076560662E-3"/>
    <n v="0"/>
    <n v="2.3557126030624262E-3"/>
    <n v="0"/>
    <n v="7.0671378091872794E-2"/>
    <n v="4.8292108362779744E-2"/>
    <n v="0"/>
    <n v="5.3003533568904596E-2"/>
    <n v="0"/>
    <n v="1.7667844522968199E-2"/>
    <n v="9.4228504122497048E-3"/>
    <n v="0"/>
    <n v="0"/>
    <n v="0"/>
    <n v="0"/>
    <n v="0"/>
    <n v="0.18845700824499412"/>
    <n v="0"/>
    <n v="1.7667844522968199E-2"/>
    <n v="0"/>
    <n v="1.4134275618374558E-2"/>
    <n v="0.47349823321554768"/>
    <x v="0"/>
    <x v="8"/>
    <x v="8"/>
    <x v="1"/>
    <x v="1"/>
    <x v="1"/>
    <x v="8"/>
    <n v="0.10482921083627798"/>
    <n v="2.3557126030624262E-3"/>
    <n v="0.11896348645465255"/>
    <n v="5.3003533568904596E-2"/>
    <n v="2.7090694935217902E-2"/>
    <n v="0"/>
    <n v="0.18845700824499412"/>
    <n v="1.7667844522968199E-2"/>
    <n v="0.47349823321554768"/>
    <n v="1.4134275618374558E-2"/>
  </r>
  <r>
    <x v="8"/>
    <n v="1998"/>
    <n v="1094"/>
    <s v="2,3,4,5"/>
    <n v="0.10420475319926874"/>
    <n v="3.6563071297989031E-3"/>
    <n v="2.7422303473491772E-3"/>
    <n v="1.736745886654479E-2"/>
    <n v="0"/>
    <n v="9.140767824497258E-3"/>
    <n v="2.5594149908592323E-2"/>
    <n v="0"/>
    <n v="2.1937842778793418E-2"/>
    <n v="0"/>
    <n v="4.570383912248629E-3"/>
    <n v="3.6563071297989031E-3"/>
    <n v="0"/>
    <n v="0"/>
    <n v="0"/>
    <n v="0"/>
    <n v="0"/>
    <n v="2.8336380255941498E-2"/>
    <n v="0"/>
    <n v="1.736745886654479E-2"/>
    <n v="0"/>
    <n v="0.13345521023765997"/>
    <n v="0.62797074954296161"/>
    <x v="0"/>
    <x v="8"/>
    <x v="8"/>
    <x v="1"/>
    <x v="1"/>
    <x v="1"/>
    <x v="8"/>
    <n v="0.11060329067641682"/>
    <n v="1.736745886654479E-2"/>
    <n v="3.4734917733089579E-2"/>
    <n v="2.1937842778793418E-2"/>
    <n v="8.2266910420475316E-3"/>
    <n v="0"/>
    <n v="2.8336380255941498E-2"/>
    <n v="1.736745886654479E-2"/>
    <n v="0.62797074954296161"/>
    <n v="0.13345521023765997"/>
  </r>
  <r>
    <x v="8"/>
    <n v="1999"/>
    <n v="489"/>
    <s v="2,3,4,5"/>
    <n v="1.0224948875255624E-2"/>
    <n v="1.0224948875255624E-2"/>
    <n v="0"/>
    <n v="0"/>
    <n v="0"/>
    <n v="4.4989775051124746E-2"/>
    <n v="0.10633946830265849"/>
    <n v="0"/>
    <n v="9.202453987730061E-2"/>
    <n v="0"/>
    <n v="6.1349693251533744E-3"/>
    <n v="4.0899795501022499E-3"/>
    <n v="0"/>
    <n v="0"/>
    <n v="0"/>
    <n v="0"/>
    <n v="0"/>
    <n v="5.3169734151329244E-2"/>
    <n v="0"/>
    <n v="6.1349693251533744E-3"/>
    <n v="0"/>
    <n v="5.3169734151329244E-2"/>
    <n v="0.61349693251533743"/>
    <x v="1"/>
    <x v="8"/>
    <x v="8"/>
    <x v="1"/>
    <x v="1"/>
    <x v="1"/>
    <x v="8"/>
    <n v="2.0449897750511249E-2"/>
    <n v="0"/>
    <n v="0.15132924335378323"/>
    <n v="9.202453987730061E-2"/>
    <n v="1.0224948875255624E-2"/>
    <n v="0"/>
    <n v="5.3169734151329244E-2"/>
    <n v="6.1349693251533744E-3"/>
    <n v="0.61349693251533743"/>
    <n v="5.3169734151329244E-2"/>
  </r>
  <r>
    <x v="8"/>
    <n v="2000"/>
    <n v="816"/>
    <s v="2,3,4,5"/>
    <n v="5.1470588235294115E-2"/>
    <n v="0"/>
    <n v="0"/>
    <n v="0"/>
    <n v="0"/>
    <n v="7.3529411764705885E-2"/>
    <n v="1.5931372549019607E-2"/>
    <n v="0"/>
    <n v="2.2058823529411766E-2"/>
    <n v="0"/>
    <n v="0"/>
    <n v="0"/>
    <n v="4.9019607843137254E-3"/>
    <n v="0"/>
    <n v="0"/>
    <n v="0"/>
    <n v="0"/>
    <n v="2.6960784313725492E-2"/>
    <n v="0"/>
    <n v="1.2254901960784314E-3"/>
    <n v="0"/>
    <n v="6.1274509803921568E-3"/>
    <n v="0.79779411764705888"/>
    <x v="1"/>
    <x v="8"/>
    <x v="8"/>
    <x v="1"/>
    <x v="1"/>
    <x v="1"/>
    <x v="8"/>
    <n v="5.1470588235294115E-2"/>
    <n v="0"/>
    <n v="8.9460784313725492E-2"/>
    <n v="2.2058823529411766E-2"/>
    <n v="0"/>
    <n v="4.9019607843137254E-3"/>
    <n v="2.6960784313725492E-2"/>
    <n v="1.2254901960784314E-3"/>
    <n v="0.79779411764705888"/>
    <n v="6.1274509803921568E-3"/>
  </r>
  <r>
    <x v="8"/>
    <n v="2001"/>
    <n v="304"/>
    <s v="3,4,5"/>
    <n v="1.9736842105263157E-2"/>
    <n v="0"/>
    <n v="0"/>
    <n v="0"/>
    <n v="0"/>
    <n v="5.2631578947368418E-2"/>
    <n v="4.6052631578947366E-2"/>
    <n v="0"/>
    <n v="5.2631578947368418E-2"/>
    <n v="0"/>
    <n v="0"/>
    <n v="0"/>
    <n v="3.2894736842105261E-3"/>
    <n v="0"/>
    <n v="0"/>
    <n v="0"/>
    <n v="0"/>
    <n v="0.15460526315789475"/>
    <n v="0"/>
    <n v="1.3157894736842105E-2"/>
    <n v="0"/>
    <n v="9.8684210526315784E-3"/>
    <n v="0.64802631578947367"/>
    <x v="1"/>
    <x v="8"/>
    <x v="8"/>
    <x v="1"/>
    <x v="1"/>
    <x v="1"/>
    <x v="8"/>
    <n v="1.9736842105263157E-2"/>
    <n v="0"/>
    <n v="9.8684210526315791E-2"/>
    <n v="5.2631578947368418E-2"/>
    <n v="0"/>
    <n v="3.2894736842105261E-3"/>
    <n v="0.15460526315789475"/>
    <n v="1.3157894736842105E-2"/>
    <n v="0.64802631578947367"/>
    <n v="9.8684210526315784E-3"/>
  </r>
  <r>
    <x v="8"/>
    <n v="2002"/>
    <n v="246"/>
    <s v="4,5"/>
    <s v="Failed"/>
    <s v="Criteria"/>
    <s v="-"/>
    <s v="-"/>
    <s v="-"/>
    <s v="-"/>
    <s v="-"/>
    <s v="-"/>
    <s v="-"/>
    <s v="-"/>
    <s v="-"/>
    <s v="-"/>
    <s v="-"/>
    <s v="-"/>
    <s v="-"/>
    <s v="-"/>
    <s v="-"/>
    <s v="-"/>
    <s v="-"/>
    <s v="-"/>
    <s v="-"/>
    <s v="-"/>
    <s v="-"/>
    <x v="1"/>
    <x v="8"/>
    <x v="8"/>
    <x v="1"/>
    <x v="1"/>
    <x v="0"/>
    <x v="8"/>
    <n v="0"/>
    <n v="0"/>
    <n v="0"/>
    <n v="0"/>
    <n v="0"/>
    <n v="0"/>
    <n v="0"/>
    <n v="0"/>
    <n v="0"/>
    <n v="0"/>
  </r>
  <r>
    <x v="8"/>
    <n v="2003"/>
    <n v="13"/>
    <n v="5"/>
    <s v="Failed"/>
    <s v="Criteria"/>
    <s v="-"/>
    <s v="-"/>
    <s v="-"/>
    <s v="-"/>
    <s v="-"/>
    <s v="-"/>
    <s v="-"/>
    <s v="-"/>
    <s v="-"/>
    <s v="-"/>
    <s v="-"/>
    <s v="-"/>
    <s v="-"/>
    <s v="-"/>
    <s v="-"/>
    <s v="-"/>
    <s v="-"/>
    <s v="-"/>
    <s v="-"/>
    <s v="-"/>
    <s v="-"/>
    <x v="1"/>
    <x v="8"/>
    <x v="8"/>
    <x v="1"/>
    <x v="1"/>
    <x v="0"/>
    <x v="8"/>
    <n v="0"/>
    <n v="0"/>
    <n v="0"/>
    <n v="0"/>
    <n v="0"/>
    <n v="0"/>
    <n v="0"/>
    <n v="0"/>
    <n v="0"/>
    <n v="0"/>
  </r>
  <r>
    <x v="8"/>
    <n v="2004"/>
    <n v="139"/>
    <n v="2"/>
    <s v="Failed"/>
    <s v="Criteria"/>
    <s v="-"/>
    <s v="-"/>
    <s v="-"/>
    <s v="-"/>
    <s v="-"/>
    <s v="-"/>
    <s v="-"/>
    <s v="-"/>
    <s v="-"/>
    <s v="-"/>
    <s v="-"/>
    <s v="-"/>
    <s v="-"/>
    <s v="-"/>
    <s v="-"/>
    <s v="-"/>
    <s v="-"/>
    <s v="-"/>
    <s v="-"/>
    <s v="-"/>
    <s v="-"/>
    <x v="1"/>
    <x v="8"/>
    <x v="8"/>
    <x v="1"/>
    <x v="1"/>
    <x v="0"/>
    <x v="8"/>
    <n v="0"/>
    <n v="0"/>
    <n v="0"/>
    <n v="0"/>
    <n v="0"/>
    <n v="0"/>
    <n v="0"/>
    <n v="0"/>
    <n v="0"/>
    <n v="0"/>
  </r>
  <r>
    <x v="8"/>
    <n v="2005"/>
    <n v="541"/>
    <s v="2,3"/>
    <s v="Failed"/>
    <s v="Criteria"/>
    <s v="-"/>
    <s v="-"/>
    <s v="-"/>
    <s v="-"/>
    <s v="-"/>
    <s v="-"/>
    <s v="-"/>
    <s v="-"/>
    <s v="-"/>
    <s v="-"/>
    <s v="-"/>
    <s v="-"/>
    <s v="-"/>
    <s v="-"/>
    <s v="-"/>
    <s v="-"/>
    <s v="-"/>
    <s v="-"/>
    <s v="-"/>
    <s v="-"/>
    <s v="-"/>
    <x v="1"/>
    <x v="8"/>
    <x v="8"/>
    <x v="1"/>
    <x v="1"/>
    <x v="0"/>
    <x v="8"/>
    <n v="0"/>
    <n v="0"/>
    <n v="0"/>
    <n v="0"/>
    <n v="0"/>
    <n v="0"/>
    <n v="0"/>
    <n v="0"/>
    <n v="0"/>
    <n v="0"/>
  </r>
  <r>
    <x v="8"/>
    <n v="2006"/>
    <n v="854"/>
    <s v="2,3,4"/>
    <n v="2.3419203747072598E-2"/>
    <n v="1.17096018735363E-3"/>
    <n v="0"/>
    <n v="0"/>
    <n v="0"/>
    <n v="0.14168618266978922"/>
    <n v="1.405152224824356E-2"/>
    <n v="0"/>
    <n v="4.3325526932084309E-2"/>
    <n v="0"/>
    <n v="0"/>
    <n v="0"/>
    <n v="8.1967213114754103E-3"/>
    <n v="0"/>
    <n v="0"/>
    <n v="0"/>
    <n v="0"/>
    <n v="3.9812646370023422E-2"/>
    <n v="0"/>
    <n v="2.3419203747072601E-2"/>
    <n v="0"/>
    <n v="0.13466042154566746"/>
    <n v="0.57025761124121777"/>
    <x v="1"/>
    <x v="8"/>
    <x v="8"/>
    <x v="1"/>
    <x v="1"/>
    <x v="1"/>
    <x v="8"/>
    <n v="2.4590163934426229E-2"/>
    <n v="0"/>
    <n v="0.15573770491803277"/>
    <n v="4.3325526932084309E-2"/>
    <n v="0"/>
    <n v="8.1967213114754103E-3"/>
    <n v="3.9812646370023422E-2"/>
    <n v="2.3419203747072601E-2"/>
    <n v="0.57025761124121777"/>
    <n v="0.13466042154566746"/>
  </r>
  <r>
    <x v="8"/>
    <n v="2007"/>
    <n v="808"/>
    <s v="2,3,4,5"/>
    <n v="9.9009900990099011E-3"/>
    <n v="1.1138613861386138E-2"/>
    <n v="0"/>
    <n v="0"/>
    <n v="0"/>
    <n v="0.14851485148514854"/>
    <n v="5.8168316831683171E-2"/>
    <n v="0"/>
    <n v="0.14727722772277227"/>
    <n v="0"/>
    <n v="9.9009900990099011E-3"/>
    <n v="0"/>
    <n v="1.8564356435643563E-2"/>
    <n v="0"/>
    <n v="0"/>
    <n v="0"/>
    <n v="1.2376237623762376E-3"/>
    <n v="9.5297029702970298E-2"/>
    <n v="0"/>
    <n v="4.4554455445544552E-2"/>
    <n v="0"/>
    <n v="5.4455445544554455E-2"/>
    <n v="0.40099009900990101"/>
    <x v="1"/>
    <x v="8"/>
    <x v="8"/>
    <x v="1"/>
    <x v="1"/>
    <x v="1"/>
    <x v="8"/>
    <n v="2.1039603960396037E-2"/>
    <n v="0"/>
    <n v="0.2066831683168317"/>
    <n v="0.14727722772277227"/>
    <n v="9.9009900990099011E-3"/>
    <n v="1.8564356435643563E-2"/>
    <n v="9.6534653465346537E-2"/>
    <n v="4.4554455445544552E-2"/>
    <n v="0.40099009900990101"/>
    <n v="5.4455445544554455E-2"/>
  </r>
  <r>
    <x v="8"/>
    <n v="2008"/>
    <n v="1203"/>
    <s v="2,3,4,5"/>
    <n v="2.4937655860349128E-2"/>
    <n v="0"/>
    <n v="0"/>
    <n v="0"/>
    <n v="0"/>
    <n v="4.738154613466334E-2"/>
    <n v="5.5694098088113049E-2"/>
    <n v="0"/>
    <n v="5.6525353283458021E-2"/>
    <n v="0"/>
    <n v="0"/>
    <n v="0"/>
    <n v="8.3125519534497092E-4"/>
    <n v="0"/>
    <n v="0"/>
    <n v="0"/>
    <n v="0"/>
    <n v="0.11970074812967582"/>
    <n v="0"/>
    <n v="3.8237738985868665E-2"/>
    <n v="0"/>
    <n v="3.906899418121363E-2"/>
    <n v="0.61762261014131337"/>
    <x v="1"/>
    <x v="8"/>
    <x v="8"/>
    <x v="1"/>
    <x v="1"/>
    <x v="1"/>
    <x v="8"/>
    <n v="2.4937655860349128E-2"/>
    <n v="0"/>
    <n v="0.10307564422277639"/>
    <n v="5.6525353283458021E-2"/>
    <n v="0"/>
    <n v="8.3125519534497092E-4"/>
    <n v="0.11970074812967582"/>
    <n v="3.8237738985868665E-2"/>
    <n v="0.61762261014131337"/>
    <n v="3.906899418121363E-2"/>
  </r>
  <r>
    <x v="8"/>
    <n v="2009"/>
    <n v="1001"/>
    <s v="2,3,4,5"/>
    <n v="1.1988011988011988E-2"/>
    <n v="9.99000999000999E-4"/>
    <n v="2.997002997002997E-3"/>
    <n v="2.997002997002997E-3"/>
    <n v="5.994005994005994E-3"/>
    <n v="2.097902097902098E-2"/>
    <n v="4.295704295704296E-2"/>
    <n v="0"/>
    <n v="9.9900099900099903E-2"/>
    <n v="0"/>
    <n v="0"/>
    <n v="0"/>
    <n v="1.998001998001998E-3"/>
    <n v="0"/>
    <n v="0"/>
    <n v="0"/>
    <n v="0"/>
    <n v="0.11988011988011987"/>
    <n v="0"/>
    <n v="4.9950049950049952E-2"/>
    <n v="0"/>
    <n v="4.9950049950049952E-2"/>
    <n v="0.58941058941058944"/>
    <x v="2"/>
    <x v="8"/>
    <x v="8"/>
    <x v="1"/>
    <x v="1"/>
    <x v="1"/>
    <x v="8"/>
    <n v="1.5984015984015984E-2"/>
    <n v="8.9910089910089919E-3"/>
    <n v="6.3936063936063936E-2"/>
    <n v="9.9900099900099903E-2"/>
    <n v="0"/>
    <n v="1.998001998001998E-3"/>
    <n v="0.11988011988011987"/>
    <n v="4.9950049950049952E-2"/>
    <n v="0.58941058941058944"/>
    <n v="4.9950049950049952E-2"/>
  </r>
  <r>
    <x v="8"/>
    <n v="2010"/>
    <n v="867"/>
    <s v="2,3,4,5"/>
    <n v="1.0380622837370242E-2"/>
    <n v="0"/>
    <n v="0"/>
    <n v="0"/>
    <n v="0"/>
    <n v="8.1891580161476366E-2"/>
    <n v="8.3044982698961933E-2"/>
    <n v="0"/>
    <n v="9.22722029988466E-2"/>
    <n v="0"/>
    <n v="0"/>
    <n v="6.920415224913495E-3"/>
    <n v="2.306805074971165E-2"/>
    <n v="4.61361014994233E-3"/>
    <n v="0"/>
    <n v="0"/>
    <n v="0"/>
    <n v="9.6885813148788927E-2"/>
    <n v="0"/>
    <n v="5.8823529411764705E-2"/>
    <n v="0"/>
    <n v="1.2687427912341407E-2"/>
    <n v="0.52941176470588236"/>
    <x v="2"/>
    <x v="8"/>
    <x v="8"/>
    <x v="1"/>
    <x v="1"/>
    <x v="1"/>
    <x v="8"/>
    <n v="1.0380622837370242E-2"/>
    <n v="0"/>
    <n v="0.16493656286043828"/>
    <n v="9.22722029988466E-2"/>
    <n v="6.920415224913495E-3"/>
    <n v="2.768166089965398E-2"/>
    <n v="9.6885813148788927E-2"/>
    <n v="5.8823529411764705E-2"/>
    <n v="0.52941176470588236"/>
    <n v="1.2687427912341407E-2"/>
  </r>
  <r>
    <x v="8"/>
    <n v="2011"/>
    <n v="1343"/>
    <s v="2,3,4,5"/>
    <n v="1.4892032762472078E-2"/>
    <n v="2.2338049143708115E-3"/>
    <n v="0"/>
    <n v="0"/>
    <n v="0"/>
    <n v="4.7654504839910648E-2"/>
    <n v="7.7438570364854797E-2"/>
    <n v="0"/>
    <n v="8.637379002233804E-2"/>
    <n v="0"/>
    <n v="0"/>
    <n v="3.052866716306776E-2"/>
    <n v="7.446016381236039E-3"/>
    <n v="2.2338049143708115E-3"/>
    <n v="0"/>
    <n v="0"/>
    <n v="0"/>
    <n v="5.7334326135517498E-2"/>
    <n v="0"/>
    <n v="2.5316455696202531E-2"/>
    <n v="1.4892032762472078E-3"/>
    <n v="2.8294862248696945E-2"/>
    <n v="0.61876396128071487"/>
    <x v="2"/>
    <x v="8"/>
    <x v="8"/>
    <x v="1"/>
    <x v="1"/>
    <x v="1"/>
    <x v="8"/>
    <n v="1.7125837676842889E-2"/>
    <n v="0"/>
    <n v="0.12509307520476545"/>
    <n v="8.637379002233804E-2"/>
    <n v="3.052866716306776E-2"/>
    <n v="9.6798212956068497E-3"/>
    <n v="5.7334326135517498E-2"/>
    <n v="2.6805658972449738E-2"/>
    <n v="0.61876396128071487"/>
    <n v="2.8294862248696945E-2"/>
  </r>
  <r>
    <x v="8"/>
    <n v="2012"/>
    <n v="1091"/>
    <s v="2,3,4,5"/>
    <n v="1.5582034830430799E-2"/>
    <n v="2.7497708524289641E-3"/>
    <n v="0"/>
    <n v="2.7497708524289641E-3"/>
    <n v="0"/>
    <n v="3.9413382218148482E-2"/>
    <n v="3.3913840513290557E-2"/>
    <n v="0"/>
    <n v="6.6911090742438131E-2"/>
    <n v="0"/>
    <n v="0"/>
    <n v="4.5829514207149404E-3"/>
    <n v="2.7497708524289641E-3"/>
    <n v="0"/>
    <n v="0"/>
    <n v="0"/>
    <n v="0"/>
    <n v="4.9495875343721352E-2"/>
    <n v="0"/>
    <n v="1.3748854262144821E-2"/>
    <n v="0"/>
    <n v="7.974335472043996E-2"/>
    <n v="0.68835930339138407"/>
    <x v="2"/>
    <x v="8"/>
    <x v="8"/>
    <x v="1"/>
    <x v="1"/>
    <x v="1"/>
    <x v="8"/>
    <n v="1.8331805682859761E-2"/>
    <n v="2.7497708524289641E-3"/>
    <n v="7.3327222731439046E-2"/>
    <n v="6.6911090742438131E-2"/>
    <n v="4.5829514207149404E-3"/>
    <n v="2.7497708524289641E-3"/>
    <n v="4.9495875343721352E-2"/>
    <n v="1.3748854262144821E-2"/>
    <n v="0.68835930339138407"/>
    <n v="7.974335472043996E-2"/>
  </r>
  <r>
    <x v="8"/>
    <n v="2013"/>
    <s v="No Data"/>
    <m/>
    <s v="-"/>
    <s v="-"/>
    <s v="-"/>
    <s v="-"/>
    <s v="-"/>
    <s v="-"/>
    <s v="-"/>
    <s v="-"/>
    <s v="-"/>
    <s v="-"/>
    <s v="-"/>
    <s v="-"/>
    <s v="-"/>
    <s v="-"/>
    <s v="-"/>
    <s v="-"/>
    <s v="-"/>
    <s v="-"/>
    <s v="-"/>
    <s v="-"/>
    <s v="-"/>
    <s v="-"/>
    <s v="-"/>
    <x v="2"/>
    <x v="8"/>
    <x v="8"/>
    <x v="1"/>
    <x v="1"/>
    <x v="0"/>
    <x v="8"/>
    <n v="0"/>
    <n v="0"/>
    <n v="0"/>
    <n v="0"/>
    <n v="0"/>
    <n v="0"/>
    <n v="0"/>
    <n v="0"/>
    <n v="0"/>
    <n v="0"/>
  </r>
  <r>
    <x v="9"/>
    <n v="1979"/>
    <s v="No Data"/>
    <m/>
    <s v="-"/>
    <s v="-"/>
    <s v="-"/>
    <s v="-"/>
    <s v="-"/>
    <s v="-"/>
    <s v="-"/>
    <s v="-"/>
    <s v="-"/>
    <s v="-"/>
    <s v="-"/>
    <s v="-"/>
    <s v="-"/>
    <s v="-"/>
    <s v="-"/>
    <s v="-"/>
    <s v="-"/>
    <s v="-"/>
    <s v="-"/>
    <s v="-"/>
    <s v="-"/>
    <s v="-"/>
    <s v="-"/>
    <x v="0"/>
    <x v="9"/>
    <x v="9"/>
    <x v="1"/>
    <x v="1"/>
    <x v="0"/>
    <x v="9"/>
    <n v="0"/>
    <n v="0"/>
    <n v="0"/>
    <n v="0"/>
    <n v="0"/>
    <n v="0"/>
    <n v="0"/>
    <n v="0"/>
    <n v="0"/>
    <n v="0"/>
  </r>
  <r>
    <x v="9"/>
    <n v="1980"/>
    <s v="No Data"/>
    <m/>
    <s v="-"/>
    <s v="-"/>
    <s v="-"/>
    <s v="-"/>
    <s v="-"/>
    <s v="-"/>
    <s v="-"/>
    <s v="-"/>
    <s v="-"/>
    <s v="-"/>
    <s v="-"/>
    <s v="-"/>
    <s v="-"/>
    <s v="-"/>
    <s v="-"/>
    <s v="-"/>
    <s v="-"/>
    <s v="-"/>
    <s v="-"/>
    <s v="-"/>
    <s v="-"/>
    <s v="-"/>
    <s v="-"/>
    <x v="0"/>
    <x v="9"/>
    <x v="9"/>
    <x v="1"/>
    <x v="1"/>
    <x v="0"/>
    <x v="9"/>
    <n v="0"/>
    <n v="0"/>
    <n v="0"/>
    <n v="0"/>
    <n v="0"/>
    <n v="0"/>
    <n v="0"/>
    <n v="0"/>
    <n v="0"/>
    <n v="0"/>
  </r>
  <r>
    <x v="9"/>
    <n v="1981"/>
    <s v="No Data"/>
    <m/>
    <s v="-"/>
    <s v="-"/>
    <s v="-"/>
    <s v="-"/>
    <s v="-"/>
    <s v="-"/>
    <s v="-"/>
    <s v="-"/>
    <s v="-"/>
    <s v="-"/>
    <s v="-"/>
    <s v="-"/>
    <s v="-"/>
    <s v="-"/>
    <s v="-"/>
    <s v="-"/>
    <s v="-"/>
    <s v="-"/>
    <s v="-"/>
    <s v="-"/>
    <s v="-"/>
    <s v="-"/>
    <s v="-"/>
    <x v="0"/>
    <x v="9"/>
    <x v="9"/>
    <x v="1"/>
    <x v="1"/>
    <x v="0"/>
    <x v="9"/>
    <n v="0"/>
    <n v="0"/>
    <n v="0"/>
    <n v="0"/>
    <n v="0"/>
    <n v="0"/>
    <n v="0"/>
    <n v="0"/>
    <n v="0"/>
    <n v="0"/>
  </r>
  <r>
    <x v="9"/>
    <n v="1982"/>
    <s v="No Data"/>
    <m/>
    <s v="-"/>
    <s v="-"/>
    <s v="-"/>
    <s v="-"/>
    <s v="-"/>
    <s v="-"/>
    <s v="-"/>
    <s v="-"/>
    <s v="-"/>
    <s v="-"/>
    <s v="-"/>
    <s v="-"/>
    <s v="-"/>
    <s v="-"/>
    <s v="-"/>
    <s v="-"/>
    <s v="-"/>
    <s v="-"/>
    <s v="-"/>
    <s v="-"/>
    <s v="-"/>
    <s v="-"/>
    <s v="-"/>
    <x v="0"/>
    <x v="9"/>
    <x v="9"/>
    <x v="1"/>
    <x v="1"/>
    <x v="0"/>
    <x v="9"/>
    <n v="0"/>
    <n v="0"/>
    <n v="0"/>
    <n v="0"/>
    <n v="0"/>
    <n v="0"/>
    <n v="0"/>
    <n v="0"/>
    <n v="0"/>
    <n v="0"/>
  </r>
  <r>
    <x v="9"/>
    <n v="1983"/>
    <s v="No Data"/>
    <m/>
    <s v="-"/>
    <s v="-"/>
    <s v="-"/>
    <s v="-"/>
    <s v="-"/>
    <s v="-"/>
    <s v="-"/>
    <s v="-"/>
    <s v="-"/>
    <s v="-"/>
    <s v="-"/>
    <s v="-"/>
    <s v="-"/>
    <s v="-"/>
    <s v="-"/>
    <s v="-"/>
    <s v="-"/>
    <s v="-"/>
    <s v="-"/>
    <s v="-"/>
    <s v="-"/>
    <s v="-"/>
    <s v="-"/>
    <x v="0"/>
    <x v="9"/>
    <x v="9"/>
    <x v="1"/>
    <x v="1"/>
    <x v="0"/>
    <x v="9"/>
    <n v="0"/>
    <n v="0"/>
    <n v="0"/>
    <n v="0"/>
    <n v="0"/>
    <n v="0"/>
    <n v="0"/>
    <n v="0"/>
    <n v="0"/>
    <n v="0"/>
  </r>
  <r>
    <x v="9"/>
    <n v="1984"/>
    <s v="No Data"/>
    <m/>
    <s v="-"/>
    <s v="-"/>
    <s v="-"/>
    <s v="-"/>
    <s v="-"/>
    <s v="-"/>
    <s v="-"/>
    <s v="-"/>
    <s v="-"/>
    <s v="-"/>
    <s v="-"/>
    <s v="-"/>
    <s v="-"/>
    <s v="-"/>
    <s v="-"/>
    <s v="-"/>
    <s v="-"/>
    <s v="-"/>
    <s v="-"/>
    <s v="-"/>
    <s v="-"/>
    <s v="-"/>
    <s v="-"/>
    <x v="0"/>
    <x v="9"/>
    <x v="9"/>
    <x v="1"/>
    <x v="1"/>
    <x v="0"/>
    <x v="9"/>
    <n v="0"/>
    <n v="0"/>
    <n v="0"/>
    <n v="0"/>
    <n v="0"/>
    <n v="0"/>
    <n v="0"/>
    <n v="0"/>
    <n v="0"/>
    <n v="0"/>
  </r>
  <r>
    <x v="9"/>
    <n v="1985"/>
    <s v="No Data"/>
    <m/>
    <s v="-"/>
    <s v="-"/>
    <s v="-"/>
    <s v="-"/>
    <s v="-"/>
    <s v="-"/>
    <s v="-"/>
    <s v="-"/>
    <s v="-"/>
    <s v="-"/>
    <s v="-"/>
    <s v="-"/>
    <s v="-"/>
    <s v="-"/>
    <s v="-"/>
    <s v="-"/>
    <s v="-"/>
    <s v="-"/>
    <s v="-"/>
    <s v="-"/>
    <s v="-"/>
    <s v="-"/>
    <s v="-"/>
    <x v="0"/>
    <x v="9"/>
    <x v="9"/>
    <x v="1"/>
    <x v="1"/>
    <x v="0"/>
    <x v="9"/>
    <n v="0"/>
    <n v="0"/>
    <n v="0"/>
    <n v="0"/>
    <n v="0"/>
    <n v="0"/>
    <n v="0"/>
    <n v="0"/>
    <n v="0"/>
    <n v="0"/>
  </r>
  <r>
    <x v="9"/>
    <n v="1986"/>
    <s v="No Data"/>
    <m/>
    <s v="-"/>
    <s v="-"/>
    <s v="-"/>
    <s v="-"/>
    <s v="-"/>
    <s v="-"/>
    <s v="-"/>
    <s v="-"/>
    <s v="-"/>
    <s v="-"/>
    <s v="-"/>
    <s v="-"/>
    <s v="-"/>
    <s v="-"/>
    <s v="-"/>
    <s v="-"/>
    <s v="-"/>
    <s v="-"/>
    <s v="-"/>
    <s v="-"/>
    <s v="-"/>
    <s v="-"/>
    <s v="-"/>
    <x v="0"/>
    <x v="9"/>
    <x v="9"/>
    <x v="1"/>
    <x v="1"/>
    <x v="0"/>
    <x v="9"/>
    <n v="0"/>
    <n v="0"/>
    <n v="0"/>
    <n v="0"/>
    <n v="0"/>
    <n v="0"/>
    <n v="0"/>
    <n v="0"/>
    <n v="0"/>
    <n v="0"/>
  </r>
  <r>
    <x v="9"/>
    <n v="1987"/>
    <s v="No Data"/>
    <m/>
    <s v="-"/>
    <s v="-"/>
    <s v="-"/>
    <s v="-"/>
    <s v="-"/>
    <s v="-"/>
    <s v="-"/>
    <s v="-"/>
    <s v="-"/>
    <s v="-"/>
    <s v="-"/>
    <s v="-"/>
    <s v="-"/>
    <s v="-"/>
    <s v="-"/>
    <s v="-"/>
    <s v="-"/>
    <s v="-"/>
    <s v="-"/>
    <s v="-"/>
    <s v="-"/>
    <s v="-"/>
    <s v="-"/>
    <x v="0"/>
    <x v="9"/>
    <x v="9"/>
    <x v="1"/>
    <x v="1"/>
    <x v="0"/>
    <x v="9"/>
    <n v="0"/>
    <n v="0"/>
    <n v="0"/>
    <n v="0"/>
    <n v="0"/>
    <n v="0"/>
    <n v="0"/>
    <n v="0"/>
    <n v="0"/>
    <n v="0"/>
  </r>
  <r>
    <x v="9"/>
    <n v="1988"/>
    <s v="No Data"/>
    <m/>
    <s v="-"/>
    <s v="-"/>
    <s v="-"/>
    <s v="-"/>
    <s v="-"/>
    <s v="-"/>
    <s v="-"/>
    <s v="-"/>
    <s v="-"/>
    <s v="-"/>
    <s v="-"/>
    <s v="-"/>
    <s v="-"/>
    <s v="-"/>
    <s v="-"/>
    <s v="-"/>
    <s v="-"/>
    <s v="-"/>
    <s v="-"/>
    <s v="-"/>
    <s v="-"/>
    <s v="-"/>
    <s v="-"/>
    <x v="0"/>
    <x v="9"/>
    <x v="9"/>
    <x v="1"/>
    <x v="1"/>
    <x v="0"/>
    <x v="9"/>
    <n v="0"/>
    <n v="0"/>
    <n v="0"/>
    <n v="0"/>
    <n v="0"/>
    <n v="0"/>
    <n v="0"/>
    <n v="0"/>
    <n v="0"/>
    <n v="0"/>
  </r>
  <r>
    <x v="9"/>
    <n v="1989"/>
    <s v="No Data"/>
    <m/>
    <s v="-"/>
    <s v="-"/>
    <s v="-"/>
    <s v="-"/>
    <s v="-"/>
    <s v="-"/>
    <s v="-"/>
    <s v="-"/>
    <s v="-"/>
    <s v="-"/>
    <s v="-"/>
    <s v="-"/>
    <s v="-"/>
    <s v="-"/>
    <s v="-"/>
    <s v="-"/>
    <s v="-"/>
    <s v="-"/>
    <s v="-"/>
    <s v="-"/>
    <s v="-"/>
    <s v="-"/>
    <s v="-"/>
    <x v="0"/>
    <x v="9"/>
    <x v="9"/>
    <x v="1"/>
    <x v="1"/>
    <x v="0"/>
    <x v="9"/>
    <n v="0"/>
    <n v="0"/>
    <n v="0"/>
    <n v="0"/>
    <n v="0"/>
    <n v="0"/>
    <n v="0"/>
    <n v="0"/>
    <n v="0"/>
    <n v="0"/>
  </r>
  <r>
    <x v="9"/>
    <n v="1990"/>
    <s v="No Data"/>
    <m/>
    <s v="-"/>
    <s v="-"/>
    <s v="-"/>
    <s v="-"/>
    <s v="-"/>
    <s v="-"/>
    <s v="-"/>
    <s v="-"/>
    <s v="-"/>
    <s v="-"/>
    <s v="-"/>
    <s v="-"/>
    <s v="-"/>
    <s v="-"/>
    <s v="-"/>
    <s v="-"/>
    <s v="-"/>
    <s v="-"/>
    <s v="-"/>
    <s v="-"/>
    <s v="-"/>
    <s v="-"/>
    <s v="-"/>
    <x v="0"/>
    <x v="9"/>
    <x v="9"/>
    <x v="1"/>
    <x v="1"/>
    <x v="0"/>
    <x v="9"/>
    <n v="0"/>
    <n v="0"/>
    <n v="0"/>
    <n v="0"/>
    <n v="0"/>
    <n v="0"/>
    <n v="0"/>
    <n v="0"/>
    <n v="0"/>
    <n v="0"/>
  </r>
  <r>
    <x v="9"/>
    <n v="1991"/>
    <s v="No Data"/>
    <m/>
    <s v="-"/>
    <s v="-"/>
    <s v="-"/>
    <s v="-"/>
    <s v="-"/>
    <s v="-"/>
    <s v="-"/>
    <s v="-"/>
    <s v="-"/>
    <s v="-"/>
    <s v="-"/>
    <s v="-"/>
    <s v="-"/>
    <s v="-"/>
    <s v="-"/>
    <s v="-"/>
    <s v="-"/>
    <s v="-"/>
    <s v="-"/>
    <s v="-"/>
    <s v="-"/>
    <s v="-"/>
    <s v="-"/>
    <x v="0"/>
    <x v="9"/>
    <x v="9"/>
    <x v="1"/>
    <x v="1"/>
    <x v="0"/>
    <x v="9"/>
    <n v="0"/>
    <n v="0"/>
    <n v="0"/>
    <n v="0"/>
    <n v="0"/>
    <n v="0"/>
    <n v="0"/>
    <n v="0"/>
    <n v="0"/>
    <n v="0"/>
  </r>
  <r>
    <x v="9"/>
    <n v="1992"/>
    <s v="No Data"/>
    <m/>
    <s v="-"/>
    <s v="-"/>
    <s v="-"/>
    <s v="-"/>
    <s v="-"/>
    <s v="-"/>
    <s v="-"/>
    <s v="-"/>
    <s v="-"/>
    <s v="-"/>
    <s v="-"/>
    <s v="-"/>
    <s v="-"/>
    <s v="-"/>
    <s v="-"/>
    <s v="-"/>
    <s v="-"/>
    <s v="-"/>
    <s v="-"/>
    <s v="-"/>
    <s v="-"/>
    <s v="-"/>
    <s v="-"/>
    <x v="0"/>
    <x v="9"/>
    <x v="9"/>
    <x v="1"/>
    <x v="1"/>
    <x v="0"/>
    <x v="9"/>
    <n v="0"/>
    <n v="0"/>
    <n v="0"/>
    <n v="0"/>
    <n v="0"/>
    <n v="0"/>
    <n v="0"/>
    <n v="0"/>
    <n v="0"/>
    <n v="0"/>
  </r>
  <r>
    <x v="9"/>
    <n v="1993"/>
    <s v="No Data"/>
    <m/>
    <s v="-"/>
    <s v="-"/>
    <s v="-"/>
    <s v="-"/>
    <s v="-"/>
    <s v="-"/>
    <s v="-"/>
    <s v="-"/>
    <s v="-"/>
    <s v="-"/>
    <s v="-"/>
    <s v="-"/>
    <s v="-"/>
    <s v="-"/>
    <s v="-"/>
    <s v="-"/>
    <s v="-"/>
    <s v="-"/>
    <s v="-"/>
    <s v="-"/>
    <s v="-"/>
    <s v="-"/>
    <s v="-"/>
    <x v="0"/>
    <x v="9"/>
    <x v="9"/>
    <x v="1"/>
    <x v="1"/>
    <x v="0"/>
    <x v="9"/>
    <n v="0"/>
    <n v="0"/>
    <n v="0"/>
    <n v="0"/>
    <n v="0"/>
    <n v="0"/>
    <n v="0"/>
    <n v="0"/>
    <n v="0"/>
    <n v="0"/>
  </r>
  <r>
    <x v="9"/>
    <n v="1994"/>
    <s v="No Data"/>
    <m/>
    <s v="-"/>
    <s v="-"/>
    <s v="-"/>
    <s v="-"/>
    <s v="-"/>
    <s v="-"/>
    <s v="-"/>
    <s v="-"/>
    <s v="-"/>
    <s v="-"/>
    <s v="-"/>
    <s v="-"/>
    <s v="-"/>
    <s v="-"/>
    <s v="-"/>
    <s v="-"/>
    <s v="-"/>
    <s v="-"/>
    <s v="-"/>
    <s v="-"/>
    <s v="-"/>
    <s v="-"/>
    <s v="-"/>
    <x v="0"/>
    <x v="9"/>
    <x v="9"/>
    <x v="1"/>
    <x v="1"/>
    <x v="0"/>
    <x v="9"/>
    <n v="0"/>
    <n v="0"/>
    <n v="0"/>
    <n v="0"/>
    <n v="0"/>
    <n v="0"/>
    <n v="0"/>
    <n v="0"/>
    <n v="0"/>
    <n v="0"/>
  </r>
  <r>
    <x v="9"/>
    <n v="1995"/>
    <s v="No Data"/>
    <m/>
    <s v="-"/>
    <s v="-"/>
    <s v="-"/>
    <s v="-"/>
    <s v="-"/>
    <s v="-"/>
    <s v="-"/>
    <s v="-"/>
    <s v="-"/>
    <s v="-"/>
    <s v="-"/>
    <s v="-"/>
    <s v="-"/>
    <s v="-"/>
    <s v="-"/>
    <s v="-"/>
    <s v="-"/>
    <s v="-"/>
    <s v="-"/>
    <s v="-"/>
    <s v="-"/>
    <s v="-"/>
    <s v="-"/>
    <x v="0"/>
    <x v="9"/>
    <x v="9"/>
    <x v="1"/>
    <x v="1"/>
    <x v="0"/>
    <x v="9"/>
    <n v="0"/>
    <n v="0"/>
    <n v="0"/>
    <n v="0"/>
    <n v="0"/>
    <n v="0"/>
    <n v="0"/>
    <n v="0"/>
    <n v="0"/>
    <n v="0"/>
  </r>
  <r>
    <x v="9"/>
    <n v="1996"/>
    <n v="5"/>
    <n v="2"/>
    <s v="Failed"/>
    <s v="Criteria"/>
    <s v="-"/>
    <s v="-"/>
    <s v="-"/>
    <s v="-"/>
    <s v="-"/>
    <s v="-"/>
    <s v="-"/>
    <s v="-"/>
    <s v="-"/>
    <s v="-"/>
    <s v="-"/>
    <s v="-"/>
    <s v="-"/>
    <s v="-"/>
    <s v="-"/>
    <s v="-"/>
    <s v="-"/>
    <s v="-"/>
    <s v="-"/>
    <s v="-"/>
    <s v="-"/>
    <x v="0"/>
    <x v="9"/>
    <x v="9"/>
    <x v="1"/>
    <x v="1"/>
    <x v="0"/>
    <x v="9"/>
    <n v="0"/>
    <n v="0"/>
    <n v="0"/>
    <n v="0"/>
    <n v="0"/>
    <n v="0"/>
    <n v="0"/>
    <n v="0"/>
    <n v="0"/>
    <n v="0"/>
  </r>
  <r>
    <x v="9"/>
    <n v="1997"/>
    <n v="12"/>
    <s v="2,3"/>
    <s v="Failed"/>
    <s v="Criteria"/>
    <s v="-"/>
    <s v="-"/>
    <s v="-"/>
    <s v="-"/>
    <s v="-"/>
    <s v="-"/>
    <s v="-"/>
    <s v="-"/>
    <s v="-"/>
    <s v="-"/>
    <s v="-"/>
    <s v="-"/>
    <s v="-"/>
    <s v="-"/>
    <s v="-"/>
    <s v="-"/>
    <s v="-"/>
    <s v="-"/>
    <s v="-"/>
    <s v="-"/>
    <s v="-"/>
    <x v="0"/>
    <x v="9"/>
    <x v="9"/>
    <x v="1"/>
    <x v="1"/>
    <x v="0"/>
    <x v="9"/>
    <n v="0"/>
    <n v="0"/>
    <n v="0"/>
    <n v="0"/>
    <n v="0"/>
    <n v="0"/>
    <n v="0"/>
    <n v="0"/>
    <n v="0"/>
    <n v="0"/>
  </r>
  <r>
    <x v="9"/>
    <n v="1998"/>
    <n v="182"/>
    <s v="2,3,4"/>
    <n v="3.8461538461538464E-2"/>
    <n v="0"/>
    <n v="0"/>
    <n v="0"/>
    <n v="0"/>
    <n v="1.6483516483516484E-2"/>
    <n v="6.5934065934065936E-2"/>
    <n v="0"/>
    <n v="3.2967032967032968E-2"/>
    <n v="0"/>
    <n v="0"/>
    <n v="0"/>
    <n v="0"/>
    <n v="0"/>
    <n v="0"/>
    <n v="0"/>
    <n v="0"/>
    <n v="1.6483516483516484E-2"/>
    <n v="0"/>
    <n v="0"/>
    <n v="0"/>
    <n v="0"/>
    <n v="0.82967032967032972"/>
    <x v="0"/>
    <x v="9"/>
    <x v="9"/>
    <x v="1"/>
    <x v="1"/>
    <x v="1"/>
    <x v="9"/>
    <n v="3.8461538461538464E-2"/>
    <n v="0"/>
    <n v="8.2417582417582416E-2"/>
    <n v="3.2967032967032968E-2"/>
    <n v="0"/>
    <n v="0"/>
    <n v="1.6483516483516484E-2"/>
    <n v="0"/>
    <n v="0.82967032967032972"/>
    <n v="0"/>
  </r>
  <r>
    <x v="9"/>
    <n v="1999"/>
    <n v="189"/>
    <s v="2,3,4,5"/>
    <n v="0.10582010582010581"/>
    <n v="5.2910052910052907E-3"/>
    <n v="0"/>
    <n v="0"/>
    <n v="0"/>
    <n v="0"/>
    <n v="0.21164021164021163"/>
    <n v="0"/>
    <n v="0.1164021164021164"/>
    <n v="0"/>
    <n v="0"/>
    <n v="0"/>
    <n v="0"/>
    <n v="0"/>
    <n v="0"/>
    <n v="0"/>
    <n v="0"/>
    <n v="0"/>
    <n v="0"/>
    <n v="1.0582010582010581E-2"/>
    <n v="0"/>
    <n v="0"/>
    <n v="0.55026455026455023"/>
    <x v="1"/>
    <x v="9"/>
    <x v="9"/>
    <x v="1"/>
    <x v="1"/>
    <x v="1"/>
    <x v="9"/>
    <n v="0.1111111111111111"/>
    <n v="0"/>
    <n v="0.21164021164021163"/>
    <n v="0.1164021164021164"/>
    <n v="0"/>
    <n v="0"/>
    <n v="0"/>
    <n v="1.0582010582010581E-2"/>
    <n v="0.55026455026455023"/>
    <n v="0"/>
  </r>
  <r>
    <x v="9"/>
    <n v="2000"/>
    <n v="279"/>
    <s v="2,3,4,5"/>
    <n v="0.1039426523297491"/>
    <n v="7.1684587813620072E-3"/>
    <n v="0"/>
    <n v="0"/>
    <n v="0"/>
    <n v="3.2258064516129031E-2"/>
    <n v="7.5268817204301078E-2"/>
    <n v="0"/>
    <n v="0.10752688172043011"/>
    <n v="0"/>
    <n v="0"/>
    <n v="0"/>
    <n v="0"/>
    <n v="0"/>
    <n v="0"/>
    <n v="0"/>
    <n v="0"/>
    <n v="0.11827956989247312"/>
    <n v="0"/>
    <n v="1.7921146953405017E-2"/>
    <n v="0"/>
    <n v="3.5842293906810036E-3"/>
    <n v="0.53405017921146958"/>
    <x v="1"/>
    <x v="9"/>
    <x v="9"/>
    <x v="1"/>
    <x v="1"/>
    <x v="1"/>
    <x v="9"/>
    <n v="0.1111111111111111"/>
    <n v="0"/>
    <n v="0.10752688172043011"/>
    <n v="0.10752688172043011"/>
    <n v="0"/>
    <n v="0"/>
    <n v="0.11827956989247312"/>
    <n v="1.7921146953405017E-2"/>
    <n v="0.53405017921146958"/>
    <n v="3.5842293906810036E-3"/>
  </r>
  <r>
    <x v="9"/>
    <n v="2001"/>
    <n v="856"/>
    <s v="2,3,4,5"/>
    <n v="9.5794392523364483E-2"/>
    <n v="2.6869158878504672E-2"/>
    <n v="1.0514018691588784E-2"/>
    <n v="0"/>
    <n v="0"/>
    <n v="8.6448598130841117E-2"/>
    <n v="6.5420560747663545E-2"/>
    <n v="0"/>
    <n v="0.10163551401869159"/>
    <n v="0"/>
    <n v="0"/>
    <n v="4.6728971962616819E-3"/>
    <n v="1.1682242990654205E-3"/>
    <n v="0"/>
    <n v="0"/>
    <n v="0"/>
    <n v="0"/>
    <n v="2.6869158878504672E-2"/>
    <n v="0"/>
    <n v="7.0093457943925224E-3"/>
    <n v="0"/>
    <n v="1.6355140186915886E-2"/>
    <n v="0.55724299065420557"/>
    <x v="1"/>
    <x v="9"/>
    <x v="9"/>
    <x v="1"/>
    <x v="1"/>
    <x v="1"/>
    <x v="9"/>
    <n v="0.13317757009345793"/>
    <n v="0"/>
    <n v="0.15186915887850466"/>
    <n v="0.10163551401869159"/>
    <n v="4.6728971962616819E-3"/>
    <n v="1.1682242990654205E-3"/>
    <n v="2.6869158878504672E-2"/>
    <n v="7.0093457943925224E-3"/>
    <n v="0.55724299065420557"/>
    <n v="1.6355140186915886E-2"/>
  </r>
  <r>
    <x v="9"/>
    <n v="2002"/>
    <n v="2250"/>
    <s v="2,3,4,5"/>
    <n v="0.13288888888888889"/>
    <n v="0"/>
    <n v="8.8888888888888889E-3"/>
    <n v="1.5555555555555555E-2"/>
    <n v="4.8888888888888888E-3"/>
    <n v="5.9111111111111107E-2"/>
    <n v="1.8222222222222223E-2"/>
    <n v="0"/>
    <n v="4.8000000000000001E-2"/>
    <n v="0"/>
    <n v="2.4E-2"/>
    <n v="4.4444444444444444E-3"/>
    <n v="1.3333333333333333E-3"/>
    <n v="0"/>
    <n v="0"/>
    <n v="0"/>
    <n v="0"/>
    <n v="0"/>
    <n v="0"/>
    <n v="8.8888888888888889E-3"/>
    <n v="0"/>
    <n v="3.5555555555555556E-2"/>
    <n v="0.63822222222222225"/>
    <x v="1"/>
    <x v="9"/>
    <x v="9"/>
    <x v="1"/>
    <x v="1"/>
    <x v="1"/>
    <x v="9"/>
    <n v="0.14177777777777778"/>
    <n v="2.0444444444444446E-2"/>
    <n v="7.7333333333333337E-2"/>
    <n v="4.8000000000000001E-2"/>
    <n v="2.8444444444444446E-2"/>
    <n v="1.3333333333333333E-3"/>
    <n v="0"/>
    <n v="8.8888888888888889E-3"/>
    <n v="0.63822222222222225"/>
    <n v="3.5555555555555556E-2"/>
  </r>
  <r>
    <x v="9"/>
    <n v="2003"/>
    <n v="876"/>
    <s v="2,3,4,5"/>
    <n v="7.3059360730593603E-2"/>
    <n v="1.1415525114155251E-3"/>
    <n v="0"/>
    <n v="4.1095890410958902E-2"/>
    <n v="1.3698630136986301E-2"/>
    <n v="0.10273972602739725"/>
    <n v="4.4520547945205477E-2"/>
    <n v="0"/>
    <n v="8.9041095890410954E-2"/>
    <n v="0"/>
    <n v="2.2831050228310501E-3"/>
    <n v="0"/>
    <n v="3.4246575342465752E-3"/>
    <n v="3.4246575342465752E-3"/>
    <n v="0"/>
    <n v="0"/>
    <n v="0"/>
    <n v="5.7077625570776253E-3"/>
    <n v="0"/>
    <n v="6.8493150684931503E-3"/>
    <n v="0"/>
    <n v="0"/>
    <n v="0.61301369863013699"/>
    <x v="1"/>
    <x v="9"/>
    <x v="9"/>
    <x v="1"/>
    <x v="1"/>
    <x v="1"/>
    <x v="9"/>
    <n v="7.4200913242009128E-2"/>
    <n v="5.4794520547945202E-2"/>
    <n v="0.14726027397260272"/>
    <n v="8.9041095890410954E-2"/>
    <n v="2.2831050228310501E-3"/>
    <n v="6.8493150684931503E-3"/>
    <n v="5.7077625570776253E-3"/>
    <n v="6.8493150684931503E-3"/>
    <n v="0.61301369863013699"/>
    <n v="0"/>
  </r>
  <r>
    <x v="9"/>
    <n v="2004"/>
    <n v="826"/>
    <s v="2,3,4,5"/>
    <n v="5.6900726392251813E-2"/>
    <n v="0"/>
    <n v="0"/>
    <n v="2.784503631961259E-2"/>
    <n v="0"/>
    <n v="0.11622276029055691"/>
    <n v="1.3317191283292978E-2"/>
    <n v="0"/>
    <n v="1.5738498789346248E-2"/>
    <n v="0"/>
    <n v="0"/>
    <n v="0"/>
    <n v="8.4745762711864406E-3"/>
    <n v="0"/>
    <n v="0"/>
    <n v="0"/>
    <n v="0"/>
    <n v="6.0532687651331718E-3"/>
    <n v="0"/>
    <n v="9.6852300242130755E-3"/>
    <n v="0"/>
    <n v="0.10169491525423729"/>
    <n v="0.64406779661016944"/>
    <x v="1"/>
    <x v="9"/>
    <x v="9"/>
    <x v="1"/>
    <x v="1"/>
    <x v="1"/>
    <x v="9"/>
    <n v="5.6900726392251813E-2"/>
    <n v="2.784503631961259E-2"/>
    <n v="0.1295399515738499"/>
    <n v="1.5738498789346248E-2"/>
    <n v="0"/>
    <n v="8.4745762711864406E-3"/>
    <n v="6.0532687651331718E-3"/>
    <n v="9.6852300242130755E-3"/>
    <n v="0.64406779661016944"/>
    <n v="0.10169491525423729"/>
  </r>
  <r>
    <x v="9"/>
    <n v="2005"/>
    <n v="966"/>
    <s v="2,3,4,5"/>
    <n v="8.6956521739130432E-2"/>
    <n v="3.105590062111801E-3"/>
    <n v="0"/>
    <n v="1.6563146997929608E-2"/>
    <n v="2.2774327122153208E-2"/>
    <n v="7.2463768115942018E-2"/>
    <n v="4.4513457556935816E-2"/>
    <n v="0"/>
    <n v="5.6935817805383024E-2"/>
    <n v="0"/>
    <n v="4.140786749482402E-3"/>
    <n v="0"/>
    <n v="0"/>
    <n v="0"/>
    <n v="0"/>
    <n v="0"/>
    <n v="0"/>
    <n v="1.0351966873706004E-2"/>
    <n v="0"/>
    <n v="3.6231884057971016E-2"/>
    <n v="2.070393374741201E-3"/>
    <n v="5.175983436853002E-3"/>
    <n v="0.63871635610766042"/>
    <x v="1"/>
    <x v="9"/>
    <x v="9"/>
    <x v="1"/>
    <x v="1"/>
    <x v="1"/>
    <x v="9"/>
    <n v="9.0062111801242239E-2"/>
    <n v="3.9337474120082816E-2"/>
    <n v="0.11697722567287783"/>
    <n v="5.6935817805383024E-2"/>
    <n v="4.140786749482402E-3"/>
    <n v="0"/>
    <n v="1.0351966873706004E-2"/>
    <n v="3.8302277432712216E-2"/>
    <n v="0.63871635610766042"/>
    <n v="5.175983436853002E-3"/>
  </r>
  <r>
    <x v="9"/>
    <n v="2006"/>
    <n v="1398"/>
    <s v="2,3,4,5"/>
    <n v="3.5765379113018594E-2"/>
    <n v="1.2160228898426323E-2"/>
    <n v="2.1459227467811159E-3"/>
    <n v="6.4377682403433476E-3"/>
    <n v="9.2989985693848354E-3"/>
    <n v="4.2203147353361947E-2"/>
    <n v="3.5050071530758224E-2"/>
    <n v="0"/>
    <n v="4.9356223175965663E-2"/>
    <n v="0"/>
    <n v="2.1459227467811159E-3"/>
    <n v="0"/>
    <n v="4.2918454935622317E-3"/>
    <n v="0"/>
    <n v="0"/>
    <n v="0"/>
    <n v="0"/>
    <n v="6.4377682403433476E-3"/>
    <n v="0"/>
    <n v="3.2904148783977114E-2"/>
    <n v="0"/>
    <n v="5.0071530758226037E-3"/>
    <n v="0.75679542203147354"/>
    <x v="1"/>
    <x v="9"/>
    <x v="9"/>
    <x v="1"/>
    <x v="1"/>
    <x v="1"/>
    <x v="9"/>
    <n v="5.0071530758226034E-2"/>
    <n v="1.5736766809728183E-2"/>
    <n v="7.7253218884120178E-2"/>
    <n v="4.9356223175965663E-2"/>
    <n v="2.1459227467811159E-3"/>
    <n v="4.2918454935622317E-3"/>
    <n v="6.4377682403433476E-3"/>
    <n v="3.2904148783977114E-2"/>
    <n v="0.75679542203147354"/>
    <n v="5.0071530758226037E-3"/>
  </r>
  <r>
    <x v="9"/>
    <n v="2007"/>
    <n v="1466"/>
    <s v="2,3,4,5"/>
    <n v="6.2073669849931783E-2"/>
    <n v="8.1855388813096858E-3"/>
    <n v="2.0463847203274215E-3"/>
    <n v="1.0231923601637109E-2"/>
    <n v="6.1391541609822648E-3"/>
    <n v="8.7994542974079132E-2"/>
    <n v="3.751705320600273E-2"/>
    <n v="0"/>
    <n v="6.8212824010914046E-3"/>
    <n v="0"/>
    <n v="6.8212824010914052E-4"/>
    <n v="3.4106412005457027E-3"/>
    <n v="9.5497953615279671E-3"/>
    <n v="0"/>
    <n v="0"/>
    <n v="0"/>
    <n v="0"/>
    <n v="6.1391541609822648E-3"/>
    <n v="0"/>
    <n v="3.0013642564802184E-2"/>
    <n v="0"/>
    <n v="7.5034106412005461E-3"/>
    <n v="0.72169167803547063"/>
    <x v="1"/>
    <x v="9"/>
    <x v="9"/>
    <x v="1"/>
    <x v="1"/>
    <x v="1"/>
    <x v="9"/>
    <n v="7.2305593451568895E-2"/>
    <n v="1.6371077762619375E-2"/>
    <n v="0.12551159618008187"/>
    <n v="6.8212824010914046E-3"/>
    <n v="4.0927694406548429E-3"/>
    <n v="9.5497953615279671E-3"/>
    <n v="6.1391541609822648E-3"/>
    <n v="3.0013642564802184E-2"/>
    <n v="0.72169167803547063"/>
    <n v="7.5034106412005461E-3"/>
  </r>
  <r>
    <x v="9"/>
    <n v="2008"/>
    <n v="1123"/>
    <s v="2,3,4,5"/>
    <n v="5.6099732858414963E-2"/>
    <n v="0"/>
    <n v="0"/>
    <n v="1.4247551202137132E-2"/>
    <n v="9.7951914514692786E-3"/>
    <n v="5.2537845057880672E-2"/>
    <n v="5.8771148708815675E-2"/>
    <n v="0"/>
    <n v="2.3152270703472838E-2"/>
    <n v="0"/>
    <n v="0"/>
    <n v="3.5618878005342831E-3"/>
    <n v="0"/>
    <n v="0"/>
    <n v="0"/>
    <n v="0"/>
    <n v="0"/>
    <n v="1.5138023152270703E-2"/>
    <n v="0"/>
    <n v="0.18343722172751559"/>
    <n v="0"/>
    <n v="1.6028495102404273E-2"/>
    <n v="0.56723063223508463"/>
    <x v="1"/>
    <x v="9"/>
    <x v="9"/>
    <x v="1"/>
    <x v="1"/>
    <x v="1"/>
    <x v="9"/>
    <n v="5.6099732858414963E-2"/>
    <n v="2.4042742653606411E-2"/>
    <n v="0.11130899376669634"/>
    <n v="2.3152270703472838E-2"/>
    <n v="3.5618878005342831E-3"/>
    <n v="0"/>
    <n v="1.5138023152270703E-2"/>
    <n v="0.18343722172751559"/>
    <n v="0.56723063223508463"/>
    <n v="1.6028495102404273E-2"/>
  </r>
  <r>
    <x v="9"/>
    <n v="2009"/>
    <n v="860"/>
    <s v="2,3,4,5"/>
    <n v="7.6744186046511634E-2"/>
    <n v="9.3023255813953487E-3"/>
    <n v="8.1395348837209301E-3"/>
    <n v="1.627906976744186E-2"/>
    <n v="0"/>
    <n v="3.604651162790698E-2"/>
    <n v="8.8372093023255813E-2"/>
    <n v="0"/>
    <n v="4.3023255813953484E-2"/>
    <n v="0"/>
    <n v="0"/>
    <n v="1.1627906976744186E-2"/>
    <n v="2.3255813953488372E-3"/>
    <n v="0"/>
    <n v="0"/>
    <n v="0"/>
    <n v="0"/>
    <n v="2.9069767441860465E-2"/>
    <n v="0"/>
    <n v="0.35116279069767442"/>
    <n v="0"/>
    <n v="1.1627906976744186E-2"/>
    <n v="0.31627906976744186"/>
    <x v="2"/>
    <x v="9"/>
    <x v="9"/>
    <x v="1"/>
    <x v="1"/>
    <x v="1"/>
    <x v="9"/>
    <n v="9.4186046511627916E-2"/>
    <n v="1.627906976744186E-2"/>
    <n v="0.12441860465116279"/>
    <n v="4.3023255813953484E-2"/>
    <n v="1.1627906976744186E-2"/>
    <n v="2.3255813953488372E-3"/>
    <n v="2.9069767441860465E-2"/>
    <n v="0.35116279069767442"/>
    <n v="0.31627906976744186"/>
    <n v="1.1627906976744186E-2"/>
  </r>
  <r>
    <x v="9"/>
    <n v="2010"/>
    <n v="570"/>
    <s v="2,3,4,5"/>
    <n v="8.4210526315789472E-2"/>
    <n v="5.263157894736842E-3"/>
    <n v="1.7543859649122807E-3"/>
    <n v="1.5789473684210527E-2"/>
    <n v="0"/>
    <n v="4.5614035087719301E-2"/>
    <n v="4.2105263157894736E-2"/>
    <n v="0"/>
    <n v="3.5087719298245612E-2"/>
    <n v="0"/>
    <n v="5.263157894736842E-3"/>
    <n v="3.5087719298245612E-2"/>
    <n v="7.0175438596491229E-3"/>
    <n v="0"/>
    <n v="0"/>
    <n v="0"/>
    <n v="0"/>
    <n v="3.3333333333333333E-2"/>
    <n v="0"/>
    <n v="8.0701754385964913E-2"/>
    <n v="1.0526315789473684E-2"/>
    <n v="3.6842105263157891E-2"/>
    <n v="0.56140350877192979"/>
    <x v="2"/>
    <x v="9"/>
    <x v="9"/>
    <x v="1"/>
    <x v="1"/>
    <x v="1"/>
    <x v="9"/>
    <n v="9.1228070175438603E-2"/>
    <n v="1.5789473684210527E-2"/>
    <n v="8.771929824561403E-2"/>
    <n v="3.5087719298245612E-2"/>
    <n v="4.0350877192982457E-2"/>
    <n v="7.0175438596491229E-3"/>
    <n v="3.3333333333333333E-2"/>
    <n v="9.1228070175438603E-2"/>
    <n v="0.56140350877192979"/>
    <n v="3.6842105263157891E-2"/>
  </r>
  <r>
    <x v="9"/>
    <n v="2011"/>
    <n v="526"/>
    <s v="2,3,4,5"/>
    <n v="5.5133079847908745E-2"/>
    <n v="0"/>
    <n v="5.7034220532319393E-3"/>
    <n v="0"/>
    <n v="0"/>
    <n v="7.0342205323193921E-2"/>
    <n v="6.8441064638783272E-2"/>
    <n v="0"/>
    <n v="6.0836501901140684E-2"/>
    <n v="0"/>
    <n v="0"/>
    <n v="7.6045627376425855E-3"/>
    <n v="1.1406844106463879E-2"/>
    <n v="0"/>
    <n v="0"/>
    <n v="0"/>
    <n v="0"/>
    <n v="6.8441064638783272E-2"/>
    <n v="0"/>
    <n v="0.20912547528517111"/>
    <n v="0"/>
    <n v="2.2813688212927757E-2"/>
    <n v="0.42015209125475284"/>
    <x v="2"/>
    <x v="9"/>
    <x v="9"/>
    <x v="1"/>
    <x v="1"/>
    <x v="1"/>
    <x v="9"/>
    <n v="6.0836501901140684E-2"/>
    <n v="0"/>
    <n v="0.13878326996197721"/>
    <n v="6.0836501901140684E-2"/>
    <n v="7.6045627376425855E-3"/>
    <n v="1.1406844106463879E-2"/>
    <n v="6.8441064638783272E-2"/>
    <n v="0.20912547528517111"/>
    <n v="0.42015209125475284"/>
    <n v="2.2813688212927757E-2"/>
  </r>
  <r>
    <x v="9"/>
    <n v="2012"/>
    <n v="541"/>
    <s v="2,3,4,5"/>
    <n v="8.8724584103512E-2"/>
    <n v="1.4787430683918669E-2"/>
    <n v="0"/>
    <n v="1.6635859519408502E-2"/>
    <n v="3.6968576709796672E-3"/>
    <n v="2.7726432532347505E-2"/>
    <n v="2.4029574861367836E-2"/>
    <n v="0"/>
    <n v="3.6968576709796676E-2"/>
    <n v="0"/>
    <n v="0"/>
    <n v="0"/>
    <n v="0"/>
    <n v="3.6968576709796672E-3"/>
    <n v="0"/>
    <n v="0"/>
    <n v="0"/>
    <n v="1.1090573012939002E-2"/>
    <n v="0"/>
    <n v="2.7726432532347505E-2"/>
    <n v="0"/>
    <n v="3.1423290203327174E-2"/>
    <n v="0.71349353049907582"/>
    <x v="2"/>
    <x v="9"/>
    <x v="9"/>
    <x v="1"/>
    <x v="1"/>
    <x v="1"/>
    <x v="9"/>
    <n v="0.10351201478743066"/>
    <n v="2.0332717190388171E-2"/>
    <n v="5.1756007393715345E-2"/>
    <n v="3.6968576709796676E-2"/>
    <n v="0"/>
    <n v="3.6968576709796672E-3"/>
    <n v="1.1090573012939002E-2"/>
    <n v="2.7726432532347505E-2"/>
    <n v="0.71349353049907582"/>
    <n v="3.1423290203327174E-2"/>
  </r>
  <r>
    <x v="9"/>
    <n v="2013"/>
    <s v="No Data"/>
    <m/>
    <s v="-"/>
    <s v="-"/>
    <s v="-"/>
    <s v="-"/>
    <s v="-"/>
    <s v="-"/>
    <s v="-"/>
    <s v="-"/>
    <s v="-"/>
    <s v="-"/>
    <s v="-"/>
    <s v="-"/>
    <s v="-"/>
    <s v="-"/>
    <s v="-"/>
    <s v="-"/>
    <s v="-"/>
    <s v="-"/>
    <s v="-"/>
    <s v="-"/>
    <s v="-"/>
    <s v="-"/>
    <s v="-"/>
    <x v="2"/>
    <x v="9"/>
    <x v="9"/>
    <x v="1"/>
    <x v="1"/>
    <x v="0"/>
    <x v="9"/>
    <n v="0"/>
    <n v="0"/>
    <n v="0"/>
    <n v="0"/>
    <n v="0"/>
    <n v="0"/>
    <n v="0"/>
    <n v="0"/>
    <n v="0"/>
    <n v="0"/>
  </r>
  <r>
    <x v="10"/>
    <n v="1979"/>
    <n v="479"/>
    <s v="2,3"/>
    <s v="Failed"/>
    <s v="Criteria"/>
    <s v="-"/>
    <s v="-"/>
    <s v="-"/>
    <s v="-"/>
    <s v="-"/>
    <s v="-"/>
    <s v="-"/>
    <s v="-"/>
    <s v="-"/>
    <s v="-"/>
    <s v="-"/>
    <s v="-"/>
    <s v="-"/>
    <s v="-"/>
    <s v="-"/>
    <s v="-"/>
    <s v="-"/>
    <s v="-"/>
    <s v="-"/>
    <s v="-"/>
    <s v="-"/>
    <x v="0"/>
    <x v="10"/>
    <x v="10"/>
    <x v="4"/>
    <x v="4"/>
    <x v="0"/>
    <x v="10"/>
    <n v="0"/>
    <n v="0"/>
    <n v="0"/>
    <n v="0"/>
    <n v="0"/>
    <n v="0"/>
    <n v="0"/>
    <n v="0"/>
    <n v="0"/>
    <n v="0"/>
  </r>
  <r>
    <x v="10"/>
    <n v="1980"/>
    <n v="852"/>
    <s v="2,3,4"/>
    <n v="0.2981220657276995"/>
    <n v="0"/>
    <n v="8.2159624413145546E-3"/>
    <n v="0.10328638497652583"/>
    <n v="0"/>
    <n v="7.8638497652582171E-2"/>
    <n v="0"/>
    <n v="0"/>
    <n v="0"/>
    <n v="1.1737089201877934E-2"/>
    <n v="1.2910798122065727E-2"/>
    <n v="0"/>
    <n v="0"/>
    <n v="0"/>
    <n v="9.3896713615023476E-3"/>
    <n v="1.1737089201877935E-3"/>
    <n v="0"/>
    <n v="0"/>
    <n v="0"/>
    <n v="0"/>
    <n v="0.16314553990610328"/>
    <n v="0"/>
    <n v="0.31338028169014087"/>
    <x v="0"/>
    <x v="10"/>
    <x v="10"/>
    <x v="4"/>
    <x v="4"/>
    <x v="1"/>
    <x v="10"/>
    <n v="0.30633802816901406"/>
    <n v="0.10328638497652583"/>
    <n v="7.8638497652582171E-2"/>
    <n v="0"/>
    <n v="2.464788732394366E-2"/>
    <n v="1.0563380281690141E-2"/>
    <n v="0"/>
    <n v="0.16314553990610328"/>
    <n v="0.31338028169014087"/>
    <n v="0"/>
  </r>
  <r>
    <x v="10"/>
    <n v="1981"/>
    <n v="784"/>
    <s v="2,3,4,5"/>
    <n v="0.22704081632653061"/>
    <n v="0"/>
    <n v="5.1020408163265302E-3"/>
    <n v="0.23979591836734693"/>
    <n v="0"/>
    <n v="3.4438775510204078E-2"/>
    <n v="6.3775510204081634E-3"/>
    <n v="0"/>
    <n v="0"/>
    <n v="5.1020408163265302E-3"/>
    <n v="2.1683673469387755E-2"/>
    <n v="0"/>
    <n v="2.5510204081632651E-3"/>
    <n v="0"/>
    <n v="3.8265306122448979E-3"/>
    <n v="6.3775510204081634E-3"/>
    <n v="0"/>
    <n v="0"/>
    <n v="0"/>
    <n v="0"/>
    <n v="0.16581632653061223"/>
    <n v="0"/>
    <n v="0.28188775510204084"/>
    <x v="0"/>
    <x v="10"/>
    <x v="10"/>
    <x v="4"/>
    <x v="4"/>
    <x v="1"/>
    <x v="10"/>
    <n v="0.23214285714285715"/>
    <n v="0.23979591836734693"/>
    <n v="4.0816326530612242E-2"/>
    <n v="0"/>
    <n v="2.6785714285714284E-2"/>
    <n v="1.2755102040816327E-2"/>
    <n v="0"/>
    <n v="0.16581632653061223"/>
    <n v="0.28188775510204084"/>
    <n v="0"/>
  </r>
  <r>
    <x v="10"/>
    <n v="1982"/>
    <n v="745"/>
    <s v="2,3,4,5,6"/>
    <n v="0.10067114093959731"/>
    <n v="1.3422818791946308E-2"/>
    <n v="5.3691275167785232E-3"/>
    <n v="0.11946308724832215"/>
    <n v="0"/>
    <n v="6.174496644295302E-2"/>
    <n v="0"/>
    <n v="0"/>
    <n v="0"/>
    <n v="8.0536912751677861E-3"/>
    <n v="2.6845637583892616E-3"/>
    <n v="0"/>
    <n v="0"/>
    <n v="6.7114093959731542E-3"/>
    <n v="8.0536912751677861E-3"/>
    <n v="1.3422818791946308E-3"/>
    <n v="0"/>
    <n v="0"/>
    <n v="0"/>
    <n v="0"/>
    <n v="0.25100671140939596"/>
    <n v="0"/>
    <n v="0.42147651006711412"/>
    <x v="0"/>
    <x v="10"/>
    <x v="10"/>
    <x v="4"/>
    <x v="4"/>
    <x v="1"/>
    <x v="10"/>
    <n v="0.11946308724832214"/>
    <n v="0.11946308724832215"/>
    <n v="6.174496644295302E-2"/>
    <n v="0"/>
    <n v="1.0738255033557048E-2"/>
    <n v="1.6107382550335572E-2"/>
    <n v="0"/>
    <n v="0.25100671140939596"/>
    <n v="0.42147651006711412"/>
    <n v="0"/>
  </r>
  <r>
    <x v="10"/>
    <n v="1983"/>
    <n v="663"/>
    <s v="3,4,5,6"/>
    <n v="0.19306184012066366"/>
    <n v="4.5248868778280547E-3"/>
    <n v="0"/>
    <n v="0.13423831070889894"/>
    <n v="0"/>
    <n v="6.485671191553545E-2"/>
    <n v="0"/>
    <n v="0"/>
    <n v="0"/>
    <n v="4.5248868778280547E-3"/>
    <n v="0"/>
    <n v="0"/>
    <n v="0"/>
    <n v="6.0331825037707393E-3"/>
    <n v="0"/>
    <n v="0"/>
    <n v="0"/>
    <n v="0"/>
    <n v="0"/>
    <n v="0"/>
    <n v="0.21870286576168929"/>
    <n v="0"/>
    <n v="0.37405731523378583"/>
    <x v="0"/>
    <x v="10"/>
    <x v="10"/>
    <x v="4"/>
    <x v="4"/>
    <x v="1"/>
    <x v="10"/>
    <n v="0.19758672699849172"/>
    <n v="0.13423831070889894"/>
    <n v="6.485671191553545E-2"/>
    <n v="0"/>
    <n v="4.5248868778280547E-3"/>
    <n v="6.0331825037707393E-3"/>
    <n v="0"/>
    <n v="0.21870286576168929"/>
    <n v="0.37405731523378583"/>
    <n v="0"/>
  </r>
  <r>
    <x v="10"/>
    <n v="1984"/>
    <n v="789"/>
    <s v="2,4,5,6"/>
    <n v="0.12040557667934094"/>
    <n v="0"/>
    <n v="0"/>
    <n v="0.16983523447401774"/>
    <n v="0"/>
    <n v="3.2953105196451206E-2"/>
    <n v="0"/>
    <n v="0"/>
    <n v="0"/>
    <n v="3.0418250950570342E-2"/>
    <n v="1.1406844106463879E-2"/>
    <n v="0"/>
    <n v="0"/>
    <n v="0"/>
    <n v="2.5348542458808617E-3"/>
    <n v="2.5348542458808617E-3"/>
    <n v="0"/>
    <n v="0"/>
    <n v="0"/>
    <n v="2.5348542458808617E-3"/>
    <n v="0.21926489226869456"/>
    <n v="0"/>
    <n v="0.40811153358681873"/>
    <x v="0"/>
    <x v="10"/>
    <x v="10"/>
    <x v="4"/>
    <x v="4"/>
    <x v="1"/>
    <x v="10"/>
    <n v="0.12040557667934094"/>
    <n v="0.16983523447401774"/>
    <n v="3.2953105196451206E-2"/>
    <n v="0"/>
    <n v="4.1825095057034217E-2"/>
    <n v="5.0697084917617234E-3"/>
    <n v="0"/>
    <n v="0.22179974651457543"/>
    <n v="0.40811153358681873"/>
    <n v="0"/>
  </r>
  <r>
    <x v="10"/>
    <n v="1985"/>
    <n v="387"/>
    <s v="2,3,5,6"/>
    <n v="0.26098191214470284"/>
    <n v="1.8087855297157621E-2"/>
    <n v="0"/>
    <n v="0.23255813953488372"/>
    <n v="0"/>
    <n v="2.3255813953488372E-2"/>
    <n v="0"/>
    <n v="0"/>
    <n v="0"/>
    <n v="1.5503875968992248E-2"/>
    <n v="2.5839793281653748E-3"/>
    <n v="0"/>
    <n v="0"/>
    <n v="0"/>
    <n v="0"/>
    <n v="0"/>
    <n v="0"/>
    <n v="0"/>
    <n v="0"/>
    <n v="0"/>
    <n v="0.12661498708010335"/>
    <n v="0"/>
    <n v="0.32041343669250644"/>
    <x v="0"/>
    <x v="10"/>
    <x v="10"/>
    <x v="4"/>
    <x v="4"/>
    <x v="1"/>
    <x v="10"/>
    <n v="0.27906976744186046"/>
    <n v="0.23255813953488372"/>
    <n v="2.3255813953488372E-2"/>
    <n v="0"/>
    <n v="1.8087855297157621E-2"/>
    <n v="0"/>
    <n v="0"/>
    <n v="0.12661498708010335"/>
    <n v="0.32041343669250644"/>
    <n v="0"/>
  </r>
  <r>
    <x v="10"/>
    <n v="1986"/>
    <n v="545"/>
    <s v="2,3,4,6"/>
    <n v="0.19633027522935781"/>
    <n v="0"/>
    <n v="0"/>
    <n v="0.14495412844036698"/>
    <n v="0"/>
    <n v="2.7522935779816515E-2"/>
    <n v="0"/>
    <n v="0"/>
    <n v="0"/>
    <n v="3.1192660550458717E-2"/>
    <n v="3.669724770642202E-3"/>
    <n v="0"/>
    <n v="0"/>
    <n v="0"/>
    <n v="1.834862385321101E-3"/>
    <n v="3.669724770642202E-3"/>
    <n v="0"/>
    <n v="0"/>
    <n v="0"/>
    <n v="0"/>
    <n v="0.3688073394495413"/>
    <n v="0"/>
    <n v="0.22201834862385322"/>
    <x v="0"/>
    <x v="10"/>
    <x v="10"/>
    <x v="4"/>
    <x v="4"/>
    <x v="1"/>
    <x v="10"/>
    <n v="0.19633027522935781"/>
    <n v="0.14495412844036698"/>
    <n v="2.7522935779816515E-2"/>
    <n v="0"/>
    <n v="3.4862385321100919E-2"/>
    <n v="5.5045871559633031E-3"/>
    <n v="0"/>
    <n v="0.3688073394495413"/>
    <n v="0.22201834862385322"/>
    <n v="0"/>
  </r>
  <r>
    <x v="10"/>
    <n v="1987"/>
    <n v="833"/>
    <s v="2,3,4,5"/>
    <n v="0.15246098439375749"/>
    <n v="0"/>
    <n v="0"/>
    <n v="0.14645858343337334"/>
    <n v="0"/>
    <n v="2.5210084033613446E-2"/>
    <n v="0"/>
    <n v="0"/>
    <n v="0"/>
    <n v="4.8019207683073226E-3"/>
    <n v="0"/>
    <n v="0"/>
    <n v="0"/>
    <n v="2.4009603841536613E-3"/>
    <n v="2.1608643457382955E-2"/>
    <n v="6.0024009603841539E-3"/>
    <n v="0"/>
    <n v="0"/>
    <n v="0"/>
    <n v="0"/>
    <n v="0.22448979591836735"/>
    <n v="0"/>
    <n v="0.41656662665066024"/>
    <x v="0"/>
    <x v="10"/>
    <x v="10"/>
    <x v="4"/>
    <x v="4"/>
    <x v="1"/>
    <x v="10"/>
    <n v="0.15246098439375749"/>
    <n v="0.14645858343337334"/>
    <n v="2.5210084033613446E-2"/>
    <n v="0"/>
    <n v="4.8019207683073226E-3"/>
    <n v="3.0012004801920768E-2"/>
    <n v="0"/>
    <n v="0.22448979591836735"/>
    <n v="0.41656662665066024"/>
    <n v="0"/>
  </r>
  <r>
    <x v="10"/>
    <n v="1988"/>
    <n v="1343"/>
    <s v="2,3,4,5,6"/>
    <n v="0.12732688011913626"/>
    <n v="1.0424422933730455E-2"/>
    <n v="0"/>
    <n v="7.2226358897989576E-2"/>
    <n v="0"/>
    <n v="4.3186895011169027E-2"/>
    <n v="0"/>
    <n v="0"/>
    <n v="0"/>
    <n v="7.446016381236039E-3"/>
    <n v="0"/>
    <n v="0"/>
    <n v="4.4676098287416231E-3"/>
    <n v="0"/>
    <n v="4.4676098287416231E-3"/>
    <n v="1.4147431124348473E-2"/>
    <n v="0"/>
    <n v="0"/>
    <n v="0"/>
    <n v="0"/>
    <n v="0.14147431124348472"/>
    <n v="7.4460163812360388E-4"/>
    <n v="0.57408786299329861"/>
    <x v="0"/>
    <x v="10"/>
    <x v="10"/>
    <x v="4"/>
    <x v="4"/>
    <x v="1"/>
    <x v="10"/>
    <n v="0.1377513030528667"/>
    <n v="7.2226358897989576E-2"/>
    <n v="4.3186895011169027E-2"/>
    <n v="0"/>
    <n v="7.446016381236039E-3"/>
    <n v="2.3082650781831721E-2"/>
    <n v="0"/>
    <n v="0.14147431124348472"/>
    <n v="0.57408786299329861"/>
    <n v="7.4460163812360388E-4"/>
  </r>
  <r>
    <x v="10"/>
    <n v="1989"/>
    <n v="1348"/>
    <s v="2,3,4,5,6"/>
    <n v="0.15207715133531158"/>
    <n v="0"/>
    <n v="0"/>
    <n v="0.14465875370919881"/>
    <n v="0"/>
    <n v="3.9317507418397624E-2"/>
    <n v="0"/>
    <n v="0"/>
    <n v="0"/>
    <n v="0"/>
    <n v="7.4183976261127599E-3"/>
    <n v="0"/>
    <n v="0"/>
    <n v="0"/>
    <n v="2.7448071216617211E-2"/>
    <n v="2.225519287833828E-3"/>
    <n v="0"/>
    <n v="1.483679525222552E-3"/>
    <n v="0"/>
    <n v="0"/>
    <n v="0.228486646884273"/>
    <n v="2.225519287833828E-3"/>
    <n v="0.39465875370919884"/>
    <x v="0"/>
    <x v="10"/>
    <x v="10"/>
    <x v="4"/>
    <x v="4"/>
    <x v="1"/>
    <x v="10"/>
    <n v="0.15207715133531158"/>
    <n v="0.14465875370919881"/>
    <n v="3.9317507418397624E-2"/>
    <n v="0"/>
    <n v="7.4183976261127599E-3"/>
    <n v="2.967359050445104E-2"/>
    <n v="1.483679525222552E-3"/>
    <n v="0.228486646884273"/>
    <n v="0.39465875370919884"/>
    <n v="2.225519287833828E-3"/>
  </r>
  <r>
    <x v="10"/>
    <n v="1990"/>
    <n v="1662"/>
    <s v="2,3,4,5,6"/>
    <n v="0.16425992779783394"/>
    <n v="1.8652226233453671E-2"/>
    <n v="0"/>
    <n v="0.11793020457280386"/>
    <n v="1.3838748495788207E-2"/>
    <n v="7.0998796630565589E-2"/>
    <n v="0"/>
    <n v="0"/>
    <n v="0"/>
    <n v="2.4067388688327317E-3"/>
    <n v="7.2202166064981952E-3"/>
    <n v="0"/>
    <n v="1.444043321299639E-2"/>
    <n v="2.4067388688327317E-3"/>
    <n v="1.263537906137184E-2"/>
    <n v="1.022864019253911E-2"/>
    <n v="0"/>
    <n v="0"/>
    <n v="0"/>
    <n v="0"/>
    <n v="0.22743682310469315"/>
    <n v="0"/>
    <n v="0.33754512635379064"/>
    <x v="0"/>
    <x v="10"/>
    <x v="10"/>
    <x v="4"/>
    <x v="4"/>
    <x v="1"/>
    <x v="10"/>
    <n v="0.1829121540312876"/>
    <n v="0.13176895306859207"/>
    <n v="7.0998796630565589E-2"/>
    <n v="0"/>
    <n v="9.6269554753309269E-3"/>
    <n v="3.9711191335740068E-2"/>
    <n v="0"/>
    <n v="0.22743682310469315"/>
    <n v="0.33754512635379064"/>
    <n v="0"/>
  </r>
  <r>
    <x v="10"/>
    <n v="1991"/>
    <n v="2710"/>
    <s v="2,3,4,5,6"/>
    <n v="0.22177121771217712"/>
    <n v="0"/>
    <n v="5.1660516605166054E-3"/>
    <n v="0.15608856088560885"/>
    <n v="8.1180811808118074E-3"/>
    <n v="5.6457564575645755E-2"/>
    <n v="0"/>
    <n v="0"/>
    <n v="0"/>
    <n v="7.3800738007380072E-4"/>
    <n v="6.6420664206642069E-3"/>
    <n v="0"/>
    <n v="1.4760147601476014E-3"/>
    <n v="0"/>
    <n v="0"/>
    <n v="1.1070110701107011E-3"/>
    <n v="0"/>
    <n v="2.2140221402214021E-3"/>
    <n v="0"/>
    <n v="0"/>
    <n v="0.21734317343173432"/>
    <n v="2.1771217712177122E-2"/>
    <n v="0.30110701107011068"/>
    <x v="0"/>
    <x v="10"/>
    <x v="10"/>
    <x v="4"/>
    <x v="4"/>
    <x v="1"/>
    <x v="10"/>
    <n v="0.22693726937269373"/>
    <n v="0.16420664206642066"/>
    <n v="5.6457564575645755E-2"/>
    <n v="0"/>
    <n v="7.380073800738008E-3"/>
    <n v="2.5830258302583023E-3"/>
    <n v="2.2140221402214021E-3"/>
    <n v="0.21734317343173432"/>
    <n v="0.30110701107011068"/>
    <n v="2.1771217712177122E-2"/>
  </r>
  <r>
    <x v="10"/>
    <n v="1992"/>
    <n v="3091"/>
    <s v="2,3,4,5,6"/>
    <n v="4.0439987059204138E-2"/>
    <n v="2.8469750889679714E-2"/>
    <n v="0"/>
    <n v="7.5056615981882888E-2"/>
    <n v="1.7793594306049824E-2"/>
    <n v="0.15205435134260756"/>
    <n v="0"/>
    <n v="0"/>
    <n v="1.2940795858945326E-3"/>
    <n v="8.4115173083144611E-3"/>
    <n v="2.9116790682626984E-3"/>
    <n v="0"/>
    <n v="6.470397929472663E-4"/>
    <n v="1.9411193788417987E-3"/>
    <n v="1.6823034616628922E-2"/>
    <n v="2.5881591717890652E-3"/>
    <n v="0"/>
    <n v="1.6175994823681655E-3"/>
    <n v="0"/>
    <n v="0"/>
    <n v="0.15270139113555484"/>
    <n v="9.7055968942089935E-4"/>
    <n v="0.49627952119055324"/>
    <x v="0"/>
    <x v="10"/>
    <x v="10"/>
    <x v="4"/>
    <x v="4"/>
    <x v="1"/>
    <x v="10"/>
    <n v="6.8909737948883859E-2"/>
    <n v="9.2850210287932708E-2"/>
    <n v="0.15205435134260756"/>
    <n v="1.2940795858945326E-3"/>
    <n v="1.1323196376577159E-2"/>
    <n v="2.1999352960207053E-2"/>
    <n v="1.6175994823681655E-3"/>
    <n v="0.15270139113555484"/>
    <n v="0.49627952119055324"/>
    <n v="9.7055968942089935E-4"/>
  </r>
  <r>
    <x v="10"/>
    <n v="1993"/>
    <n v="2611"/>
    <s v="2,3,4,5,6"/>
    <n v="9.4982765224052079E-2"/>
    <n v="4.5959402527767142E-3"/>
    <n v="1.5319800842589046E-3"/>
    <n v="0.15702795863653773"/>
    <n v="8.8088854844887016E-3"/>
    <n v="0.17043278437380313"/>
    <n v="0"/>
    <n v="0"/>
    <n v="0"/>
    <n v="1.9149751053236309E-3"/>
    <n v="3.0639601685178092E-3"/>
    <n v="0"/>
    <n v="4.2129452317119873E-3"/>
    <n v="1.1489850631941786E-3"/>
    <n v="2.3745691306013023E-2"/>
    <n v="0"/>
    <n v="0"/>
    <n v="0"/>
    <n v="0"/>
    <n v="0"/>
    <n v="0.21294523171198773"/>
    <n v="3.8299502106472615E-4"/>
    <n v="0.31520490233626963"/>
    <x v="0"/>
    <x v="10"/>
    <x v="10"/>
    <x v="4"/>
    <x v="4"/>
    <x v="1"/>
    <x v="10"/>
    <n v="0.1011106855610877"/>
    <n v="0.16583684412102645"/>
    <n v="0.17043278437380313"/>
    <n v="0"/>
    <n v="4.9789352738414403E-3"/>
    <n v="2.910762160091919E-2"/>
    <n v="0"/>
    <n v="0.21294523171198773"/>
    <n v="0.31520490233626963"/>
    <n v="3.8299502106472615E-4"/>
  </r>
  <r>
    <x v="10"/>
    <n v="1994"/>
    <n v="4450"/>
    <s v="2,3,4,5,6"/>
    <n v="0.13730337078651683"/>
    <n v="4.4943820224719105E-3"/>
    <n v="8.3146067415730343E-3"/>
    <n v="0.14606741573033707"/>
    <n v="1.8426966292134833E-2"/>
    <n v="4.7191011235955059E-2"/>
    <n v="0"/>
    <n v="0"/>
    <n v="0"/>
    <n v="1.7977528089887641E-3"/>
    <n v="8.9887640449438206E-4"/>
    <n v="0"/>
    <n v="0"/>
    <n v="0"/>
    <n v="1.1685393258426966E-2"/>
    <n v="4.4943820224719105E-3"/>
    <n v="0"/>
    <n v="0"/>
    <n v="0"/>
    <n v="0"/>
    <n v="0.15842696629213482"/>
    <n v="1.1460674157303371E-2"/>
    <n v="0.449438202247191"/>
    <x v="0"/>
    <x v="10"/>
    <x v="10"/>
    <x v="4"/>
    <x v="4"/>
    <x v="1"/>
    <x v="10"/>
    <n v="0.15011235955056176"/>
    <n v="0.16449438202247191"/>
    <n v="4.7191011235955059E-2"/>
    <n v="0"/>
    <n v="2.696629213483146E-3"/>
    <n v="1.6179775280898877E-2"/>
    <n v="0"/>
    <n v="0.15842696629213482"/>
    <n v="0.449438202247191"/>
    <n v="1.1460674157303371E-2"/>
  </r>
  <r>
    <x v="10"/>
    <n v="1995"/>
    <n v="4153"/>
    <s v="2,3,4,5,6"/>
    <n v="8.9814591861305082E-2"/>
    <n v="1.2039489525644113E-3"/>
    <n v="3.8526366482061159E-3"/>
    <n v="6.0438237418733443E-2"/>
    <n v="1.1076330363592584E-2"/>
    <n v="1.1076330363592584E-2"/>
    <n v="1.6855285335901757E-3"/>
    <n v="0"/>
    <n v="0"/>
    <n v="1.2039489525644113E-3"/>
    <n v="7.2236937153864669E-4"/>
    <n v="0"/>
    <n v="0"/>
    <n v="0"/>
    <n v="1.4447387430772936E-3"/>
    <n v="4.8157958102576449E-4"/>
    <n v="0"/>
    <n v="0"/>
    <n v="0"/>
    <n v="0"/>
    <n v="0.25908981459186131"/>
    <n v="4.6472429568986277E-2"/>
    <n v="0.51143751504936186"/>
    <x v="0"/>
    <x v="10"/>
    <x v="10"/>
    <x v="4"/>
    <x v="4"/>
    <x v="1"/>
    <x v="10"/>
    <n v="9.4871177462075615E-2"/>
    <n v="7.1514567782326025E-2"/>
    <n v="1.276185889718276E-2"/>
    <n v="0"/>
    <n v="1.926318324103058E-3"/>
    <n v="1.926318324103058E-3"/>
    <n v="0"/>
    <n v="0.25908981459186131"/>
    <n v="0.51143751504936186"/>
    <n v="4.6472429568986277E-2"/>
  </r>
  <r>
    <x v="10"/>
    <n v="1996"/>
    <n v="2281"/>
    <s v="2,3,4,5,6"/>
    <n v="0.17886891714160455"/>
    <n v="0"/>
    <n v="0"/>
    <n v="2.3235423060061378E-2"/>
    <n v="0"/>
    <n v="5.6992547128452437E-3"/>
    <n v="0"/>
    <n v="0"/>
    <n v="0"/>
    <n v="0"/>
    <n v="0"/>
    <n v="0"/>
    <n v="3.0688294607628232E-3"/>
    <n v="0"/>
    <n v="3.2441911442349848E-2"/>
    <n v="7.8912757562472607E-3"/>
    <n v="0"/>
    <n v="0"/>
    <n v="0"/>
    <n v="0"/>
    <n v="0.47873739587900044"/>
    <n v="3.0688294607628232E-3"/>
    <n v="0.26698816308636564"/>
    <x v="0"/>
    <x v="10"/>
    <x v="10"/>
    <x v="4"/>
    <x v="4"/>
    <x v="1"/>
    <x v="10"/>
    <n v="0.17886891714160455"/>
    <n v="2.3235423060061378E-2"/>
    <n v="5.6992547128452437E-3"/>
    <n v="0"/>
    <n v="0"/>
    <n v="4.3402016659359936E-2"/>
    <n v="0"/>
    <n v="0.47873739587900044"/>
    <n v="0.26698816308636564"/>
    <n v="3.0688294607628232E-3"/>
  </r>
  <r>
    <x v="10"/>
    <n v="1997"/>
    <n v="4602"/>
    <s v="2,3,4,5,6"/>
    <n v="0.28661451542807476"/>
    <n v="0"/>
    <n v="1.4776184267709691E-2"/>
    <n v="3.0638852672750978E-2"/>
    <n v="3.6940460669274227E-3"/>
    <n v="1.738374619730552E-3"/>
    <n v="0"/>
    <n v="0"/>
    <n v="0"/>
    <n v="1.0864841373315949E-3"/>
    <n v="0"/>
    <n v="0"/>
    <n v="0"/>
    <n v="6.5189048239895696E-4"/>
    <n v="1.1951325510647544E-2"/>
    <n v="8.6918730986527601E-4"/>
    <n v="0"/>
    <n v="0"/>
    <n v="0"/>
    <n v="0"/>
    <n v="0.18057366362451108"/>
    <n v="1.521077792264233E-3"/>
    <n v="0.46588439808778792"/>
    <x v="0"/>
    <x v="10"/>
    <x v="10"/>
    <x v="4"/>
    <x v="4"/>
    <x v="1"/>
    <x v="10"/>
    <n v="0.30139069969578447"/>
    <n v="3.4332898739678402E-2"/>
    <n v="1.738374619730552E-3"/>
    <n v="0"/>
    <n v="1.0864841373315949E-3"/>
    <n v="1.3472403302911776E-2"/>
    <n v="0"/>
    <n v="0.18057366362451108"/>
    <n v="0.46588439808778792"/>
    <n v="1.521077792264233E-3"/>
  </r>
  <r>
    <x v="10"/>
    <n v="1998"/>
    <n v="3596"/>
    <s v="2,3,4,5,6"/>
    <n v="9.2046718576195771E-2"/>
    <n v="6.3959955506117912E-3"/>
    <n v="3.615127919911012E-3"/>
    <n v="9.4549499443826471E-2"/>
    <n v="1.6129032258064516E-2"/>
    <n v="0"/>
    <n v="0"/>
    <n v="0"/>
    <n v="0"/>
    <n v="0"/>
    <n v="0"/>
    <n v="0"/>
    <n v="0"/>
    <n v="0"/>
    <n v="1.3904338153503894E-3"/>
    <n v="8.3426028921023358E-3"/>
    <n v="0"/>
    <n v="0"/>
    <n v="0"/>
    <n v="0"/>
    <n v="0.2772525027808676"/>
    <n v="4.4493882091212458E-3"/>
    <n v="0.49582869855394884"/>
    <x v="0"/>
    <x v="10"/>
    <x v="10"/>
    <x v="4"/>
    <x v="4"/>
    <x v="1"/>
    <x v="10"/>
    <n v="0.10205784204671858"/>
    <n v="0.11067853170189099"/>
    <n v="0"/>
    <n v="0"/>
    <n v="0"/>
    <n v="9.7330367074527253E-3"/>
    <n v="0"/>
    <n v="0.2772525027808676"/>
    <n v="0.49582869855394884"/>
    <n v="4.4493882091212458E-3"/>
  </r>
  <r>
    <x v="10"/>
    <n v="1999"/>
    <n v="2348"/>
    <s v="2,3,4,5,6"/>
    <n v="0.15971039182282792"/>
    <n v="8.5178875638841568E-4"/>
    <n v="0"/>
    <n v="5.1533219761499147E-2"/>
    <n v="4.6422487223168656E-2"/>
    <n v="0"/>
    <n v="0"/>
    <n v="0"/>
    <n v="0"/>
    <n v="0"/>
    <n v="0"/>
    <n v="0"/>
    <n v="1.2776831345826234E-3"/>
    <n v="8.5178875638841568E-4"/>
    <n v="2.981260647359455E-3"/>
    <n v="1.0221465076660987E-2"/>
    <n v="0"/>
    <n v="0"/>
    <n v="0"/>
    <n v="0"/>
    <n v="0.32921635434412266"/>
    <n v="4.6848381601362864E-3"/>
    <n v="0.39224872231686542"/>
    <x v="1"/>
    <x v="10"/>
    <x v="10"/>
    <x v="4"/>
    <x v="4"/>
    <x v="1"/>
    <x v="10"/>
    <n v="0.16056218057921634"/>
    <n v="9.7955706984667795E-2"/>
    <n v="0"/>
    <n v="0"/>
    <n v="0"/>
    <n v="1.5332197614991482E-2"/>
    <n v="0"/>
    <n v="0.32921635434412266"/>
    <n v="0.39224872231686542"/>
    <n v="4.6848381601362864E-3"/>
  </r>
  <r>
    <x v="10"/>
    <n v="2000"/>
    <n v="2848"/>
    <s v="2,3,4,5,6"/>
    <n v="0.15519662921348315"/>
    <n v="0"/>
    <n v="5.9691011235955055E-3"/>
    <n v="3.125E-2"/>
    <n v="1.5800561797752809E-2"/>
    <n v="0"/>
    <n v="0"/>
    <n v="0"/>
    <n v="0"/>
    <n v="0"/>
    <n v="0"/>
    <n v="0"/>
    <n v="7.0224719101123594E-4"/>
    <n v="0"/>
    <n v="2.8089887640449437E-3"/>
    <n v="1.1938202247191011E-2"/>
    <n v="0"/>
    <n v="0"/>
    <n v="0"/>
    <n v="0"/>
    <n v="0.2033005617977528"/>
    <n v="2.8089887640449437E-3"/>
    <n v="0.5702247191011236"/>
    <x v="1"/>
    <x v="10"/>
    <x v="10"/>
    <x v="4"/>
    <x v="4"/>
    <x v="1"/>
    <x v="10"/>
    <n v="0.16116573033707865"/>
    <n v="4.7050561797752813E-2"/>
    <n v="0"/>
    <n v="0"/>
    <n v="0"/>
    <n v="1.5449438202247191E-2"/>
    <n v="0"/>
    <n v="0.2033005617977528"/>
    <n v="0.5702247191011236"/>
    <n v="2.8089887640449437E-3"/>
  </r>
  <r>
    <x v="10"/>
    <n v="2001"/>
    <n v="3887"/>
    <s v="2,3,4,5,6"/>
    <n v="0.14972986879341393"/>
    <n v="0"/>
    <n v="8.7471057370722919E-3"/>
    <n v="3.4473887316696684E-2"/>
    <n v="1.595060457936712E-2"/>
    <n v="3.6017494211474143E-3"/>
    <n v="1.2863390789812194E-3"/>
    <n v="0"/>
    <n v="0"/>
    <n v="0"/>
    <n v="0"/>
    <n v="0"/>
    <n v="1.0290712631849757E-3"/>
    <n v="1.8008747105737071E-3"/>
    <n v="2.3154103421661951E-2"/>
    <n v="1.3120658605608439E-2"/>
    <n v="0"/>
    <n v="0"/>
    <n v="0"/>
    <n v="0"/>
    <n v="0.25752508361204013"/>
    <n v="3.8590172369436584E-3"/>
    <n v="0.48572163622330844"/>
    <x v="1"/>
    <x v="10"/>
    <x v="10"/>
    <x v="4"/>
    <x v="4"/>
    <x v="1"/>
    <x v="10"/>
    <n v="0.15847697453048623"/>
    <n v="5.0424491896063808E-2"/>
    <n v="4.8880885001286335E-3"/>
    <n v="0"/>
    <n v="0"/>
    <n v="3.9104708001029068E-2"/>
    <n v="0"/>
    <n v="0.25752508361204013"/>
    <n v="0.48572163622330844"/>
    <n v="3.8590172369436584E-3"/>
  </r>
  <r>
    <x v="10"/>
    <n v="2002"/>
    <n v="5206"/>
    <s v="2,3,4,5,6"/>
    <n v="0.20015366884364194"/>
    <n v="0"/>
    <n v="1.0372646945831733E-2"/>
    <n v="7.2416442566269695E-2"/>
    <n v="2.3818670764502496E-2"/>
    <n v="9.6043027276219745E-4"/>
    <n v="0"/>
    <n v="0"/>
    <n v="0"/>
    <n v="0"/>
    <n v="0"/>
    <n v="0"/>
    <n v="1.536688436419516E-3"/>
    <n v="2.4971187091817133E-3"/>
    <n v="1.2485593545908566E-2"/>
    <n v="1.4982712255090281E-2"/>
    <n v="0"/>
    <n v="0"/>
    <n v="0"/>
    <n v="0"/>
    <n v="0.32520169035728008"/>
    <n v="4.6100653092585476E-3"/>
    <n v="0.33096427199385325"/>
    <x v="1"/>
    <x v="10"/>
    <x v="10"/>
    <x v="4"/>
    <x v="4"/>
    <x v="1"/>
    <x v="10"/>
    <n v="0.21052631578947367"/>
    <n v="9.6235113330772198E-2"/>
    <n v="9.6043027276219745E-4"/>
    <n v="0"/>
    <n v="0"/>
    <n v="3.1502112946600075E-2"/>
    <n v="0"/>
    <n v="0.32520169035728008"/>
    <n v="0.33096427199385325"/>
    <n v="4.6100653092585476E-3"/>
  </r>
  <r>
    <x v="10"/>
    <n v="2003"/>
    <n v="5027"/>
    <s v="2,3,4,5,6"/>
    <n v="0.14103839267953053"/>
    <n v="1.4123731848020689E-2"/>
    <n v="5.967774020290432E-3"/>
    <n v="6.2263775611696839E-2"/>
    <n v="1.7903322060871293E-2"/>
    <n v="0"/>
    <n v="1.9892580067634772E-3"/>
    <n v="0"/>
    <n v="0"/>
    <n v="0"/>
    <n v="0"/>
    <n v="0"/>
    <n v="0"/>
    <n v="1.9892580067634772E-3"/>
    <n v="1.3328028645315298E-2"/>
    <n v="2.347324447980903E-2"/>
    <n v="0"/>
    <n v="0"/>
    <n v="0"/>
    <n v="0"/>
    <n v="0.32962005172070818"/>
    <n v="2.7849612094688683E-3"/>
    <n v="0.3855182017107619"/>
    <x v="1"/>
    <x v="10"/>
    <x v="10"/>
    <x v="4"/>
    <x v="4"/>
    <x v="1"/>
    <x v="10"/>
    <n v="0.16112989854784165"/>
    <n v="8.0167097672568133E-2"/>
    <n v="1.9892580067634772E-3"/>
    <n v="0"/>
    <n v="0"/>
    <n v="3.8790531131887809E-2"/>
    <n v="0"/>
    <n v="0.32962005172070818"/>
    <n v="0.3855182017107619"/>
    <n v="2.7849612094688683E-3"/>
  </r>
  <r>
    <x v="10"/>
    <n v="2004"/>
    <n v="5390"/>
    <s v="2,3,4,5,6"/>
    <n v="0.18831168831168832"/>
    <n v="1.3729128014842301E-2"/>
    <n v="8.1632653061224497E-3"/>
    <n v="7.3283858998144713E-2"/>
    <n v="4.2857142857142858E-2"/>
    <n v="2.0222634508348793E-2"/>
    <n v="0"/>
    <n v="0"/>
    <n v="0"/>
    <n v="0"/>
    <n v="0"/>
    <n v="0"/>
    <n v="3.8961038961038961E-3"/>
    <n v="3.7105751391465676E-4"/>
    <n v="1.2987012987012987E-3"/>
    <n v="8.7198515769944338E-3"/>
    <n v="0"/>
    <n v="0"/>
    <n v="0"/>
    <n v="0"/>
    <n v="0.22894248608534323"/>
    <n v="5.5658627087198519E-4"/>
    <n v="0.40964749536178108"/>
    <x v="1"/>
    <x v="10"/>
    <x v="10"/>
    <x v="4"/>
    <x v="4"/>
    <x v="1"/>
    <x v="10"/>
    <n v="0.21020408163265308"/>
    <n v="0.11614100185528757"/>
    <n v="2.0222634508348793E-2"/>
    <n v="0"/>
    <n v="0"/>
    <n v="1.4285714285714285E-2"/>
    <n v="0"/>
    <n v="0.22894248608534323"/>
    <n v="0.40964749536178108"/>
    <n v="5.5658627087198519E-4"/>
  </r>
  <r>
    <x v="10"/>
    <n v="2005"/>
    <n v="5032"/>
    <s v="2,3,4,5,6"/>
    <n v="0.19276629570747217"/>
    <n v="0"/>
    <n v="1.192368839427663E-2"/>
    <n v="8.1478537360890307E-2"/>
    <n v="5.0476947535771068E-2"/>
    <n v="2.3052464228934817E-2"/>
    <n v="1.589825119236884E-3"/>
    <n v="0"/>
    <n v="0"/>
    <n v="0"/>
    <n v="0"/>
    <n v="0"/>
    <n v="4.9682034976152624E-3"/>
    <n v="2.9809220985691576E-3"/>
    <n v="7.3529411764705881E-3"/>
    <n v="8.14785373608903E-3"/>
    <n v="0"/>
    <n v="0"/>
    <n v="0"/>
    <n v="7.9491255961844202E-4"/>
    <n v="0.3410174880763116"/>
    <n v="2.3847376788553257E-3"/>
    <n v="0.27106518282988873"/>
    <x v="1"/>
    <x v="10"/>
    <x v="10"/>
    <x v="4"/>
    <x v="4"/>
    <x v="1"/>
    <x v="10"/>
    <n v="0.2046899841017488"/>
    <n v="0.13195548489666137"/>
    <n v="2.4642289348171701E-2"/>
    <n v="0"/>
    <n v="0"/>
    <n v="2.3449920508744039E-2"/>
    <n v="0"/>
    <n v="0.34181240063593005"/>
    <n v="0.27106518282988873"/>
    <n v="2.3847376788553257E-3"/>
  </r>
  <r>
    <x v="10"/>
    <n v="2006"/>
    <n v="2052"/>
    <s v="2,3,4,5,6"/>
    <n v="0.24902534113060426"/>
    <n v="0"/>
    <n v="1.7543859649122806E-2"/>
    <n v="0.11988304093567251"/>
    <n v="5.9454191033138398E-2"/>
    <n v="1.8518518518518517E-2"/>
    <n v="2.3391812865497075E-2"/>
    <n v="0"/>
    <n v="0"/>
    <n v="0"/>
    <n v="0"/>
    <n v="0"/>
    <n v="9.7465886939571145E-4"/>
    <n v="1.4619883040935672E-3"/>
    <n v="9.2592592592592587E-3"/>
    <n v="2.6803118908382065E-2"/>
    <n v="0"/>
    <n v="0"/>
    <n v="0"/>
    <n v="0"/>
    <n v="0.27680311890838205"/>
    <n v="5.8479532163742687E-3"/>
    <n v="0.19103313840155944"/>
    <x v="1"/>
    <x v="10"/>
    <x v="10"/>
    <x v="4"/>
    <x v="4"/>
    <x v="1"/>
    <x v="10"/>
    <n v="0.26656920077972707"/>
    <n v="0.17933723196881091"/>
    <n v="4.1910331384015592E-2"/>
    <n v="0"/>
    <n v="0"/>
    <n v="3.8499025341130602E-2"/>
    <n v="0"/>
    <n v="0.27680311890838205"/>
    <n v="0.19103313840155944"/>
    <n v="5.8479532163742687E-3"/>
  </r>
  <r>
    <x v="10"/>
    <n v="2007"/>
    <n v="1006"/>
    <s v="2,3,4,5,6"/>
    <n v="0.21073558648111332"/>
    <n v="0"/>
    <n v="1.3916500994035786E-2"/>
    <n v="9.8409542743538761E-2"/>
    <n v="6.7594433399602388E-2"/>
    <n v="1.9880715705765406E-3"/>
    <n v="1.8886679920477135E-2"/>
    <n v="0"/>
    <n v="0"/>
    <n v="0"/>
    <n v="0"/>
    <n v="0"/>
    <n v="0"/>
    <n v="1.9880715705765406E-3"/>
    <n v="0"/>
    <n v="1.9880715705765406E-3"/>
    <n v="0"/>
    <n v="0"/>
    <n v="0"/>
    <n v="0"/>
    <n v="0.19284294234592445"/>
    <n v="2.982107355864811E-3"/>
    <n v="0.38866799204771374"/>
    <x v="1"/>
    <x v="10"/>
    <x v="10"/>
    <x v="4"/>
    <x v="4"/>
    <x v="1"/>
    <x v="10"/>
    <n v="0.22465208747514911"/>
    <n v="0.16600397614314116"/>
    <n v="2.0874751491053677E-2"/>
    <n v="0"/>
    <n v="0"/>
    <n v="3.9761431411530811E-3"/>
    <n v="0"/>
    <n v="0.19284294234592445"/>
    <n v="0.38866799204771374"/>
    <n v="2.982107355864811E-3"/>
  </r>
  <r>
    <x v="10"/>
    <n v="2008"/>
    <n v="1935"/>
    <s v="2,3,4,5,6"/>
    <n v="0.1571059431524548"/>
    <n v="0"/>
    <n v="1.4470284237726097E-2"/>
    <n v="6.7700258397932811E-2"/>
    <n v="4.8062015503875968E-2"/>
    <n v="6.2015503875968991E-3"/>
    <n v="1.0852713178294573E-2"/>
    <n v="0"/>
    <n v="1.0335917312661498E-3"/>
    <n v="0"/>
    <n v="2.5839793281653748E-3"/>
    <n v="0"/>
    <n v="7.2351421188630487E-3"/>
    <n v="1.0335917312661498E-3"/>
    <n v="2.0671834625322996E-3"/>
    <n v="5.6847545219638239E-3"/>
    <n v="5.1679586563307489E-4"/>
    <n v="0"/>
    <n v="0"/>
    <n v="0"/>
    <n v="0.15710594315245477"/>
    <n v="1.0335917312661498E-3"/>
    <n v="0.51731266149870803"/>
    <x v="1"/>
    <x v="10"/>
    <x v="10"/>
    <x v="4"/>
    <x v="4"/>
    <x v="1"/>
    <x v="10"/>
    <n v="0.17157622739018089"/>
    <n v="0.11576227390180878"/>
    <n v="1.7054263565891473E-2"/>
    <n v="1.0335917312661498E-3"/>
    <n v="2.5839793281653748E-3"/>
    <n v="1.602067183462532E-2"/>
    <n v="5.1679586563307489E-4"/>
    <n v="0.15710594315245477"/>
    <n v="0.51731266149870803"/>
    <n v="1.0335917312661498E-3"/>
  </r>
  <r>
    <x v="10"/>
    <n v="2009"/>
    <n v="2584"/>
    <s v="2,3,4,5,6"/>
    <n v="0.18459752321981424"/>
    <n v="9.6749226006191957E-3"/>
    <n v="1.7414860681114551E-2"/>
    <n v="0.13119195046439627"/>
    <n v="3.637770897832817E-2"/>
    <n v="3.0959752321981426E-3"/>
    <n v="3.4829721362229101E-3"/>
    <n v="0"/>
    <n v="0"/>
    <n v="0"/>
    <n v="0"/>
    <n v="0"/>
    <n v="1.934984520123839E-3"/>
    <n v="2.7089783281733747E-3"/>
    <n v="0"/>
    <n v="5.0309597523219814E-3"/>
    <n v="0"/>
    <n v="0"/>
    <n v="0"/>
    <n v="0"/>
    <n v="0.25348297213622289"/>
    <n v="4.6439628482972135E-3"/>
    <n v="0.34636222910216719"/>
    <x v="2"/>
    <x v="10"/>
    <x v="10"/>
    <x v="4"/>
    <x v="4"/>
    <x v="1"/>
    <x v="10"/>
    <n v="0.21168730650154799"/>
    <n v="0.16756965944272445"/>
    <n v="6.5789473684210523E-3"/>
    <n v="0"/>
    <n v="0"/>
    <n v="9.6749226006191957E-3"/>
    <n v="0"/>
    <n v="0.25348297213622289"/>
    <n v="0.34636222910216719"/>
    <n v="4.6439628482972135E-3"/>
  </r>
  <r>
    <x v="10"/>
    <n v="2010"/>
    <n v="4127"/>
    <s v="2,3,4,5,6"/>
    <n v="0.12478798158468621"/>
    <n v="0"/>
    <n v="1.4780712381875455E-2"/>
    <n v="6.8330506421129145E-2"/>
    <n v="1.4538405621516841E-2"/>
    <n v="0"/>
    <n v="0"/>
    <n v="0"/>
    <n v="2.665374363944754E-3"/>
    <n v="0"/>
    <n v="0"/>
    <n v="0"/>
    <n v="3.1499878846619821E-3"/>
    <n v="3.3922946450205961E-3"/>
    <n v="2.1807608432275259E-3"/>
    <n v="2.665374363944754E-3"/>
    <n v="4.8461352071722802E-4"/>
    <n v="0"/>
    <n v="0"/>
    <n v="0"/>
    <n v="0.43615216864550521"/>
    <n v="1.21153380179307E-3"/>
    <n v="0.32566028592197721"/>
    <x v="2"/>
    <x v="10"/>
    <x v="10"/>
    <x v="4"/>
    <x v="4"/>
    <x v="1"/>
    <x v="10"/>
    <n v="0.13956869396656166"/>
    <n v="8.2868912042645987E-2"/>
    <n v="0"/>
    <n v="2.665374363944754E-3"/>
    <n v="0"/>
    <n v="1.1388417736854858E-2"/>
    <n v="4.8461352071722802E-4"/>
    <n v="0.43615216864550521"/>
    <n v="0.32566028592197721"/>
    <n v="1.21153380179307E-3"/>
  </r>
  <r>
    <x v="10"/>
    <n v="2011"/>
    <n v="5374"/>
    <s v="2,3,4,5,6"/>
    <n v="0.11071827316710085"/>
    <n v="0"/>
    <n v="7.0710829921845925E-3"/>
    <n v="5.8243394119836249E-2"/>
    <n v="2.3074060290286566E-2"/>
    <n v="2.084108671380722E-2"/>
    <n v="1.4700409378489021E-2"/>
    <n v="0"/>
    <n v="0"/>
    <n v="0"/>
    <n v="0"/>
    <n v="0"/>
    <n v="1.4328247115742463E-2"/>
    <n v="5.5824339411983627E-3"/>
    <n v="3.1633792333457386E-3"/>
    <n v="7.4432452549311502E-3"/>
    <n v="0"/>
    <n v="0"/>
    <n v="0"/>
    <n v="0"/>
    <n v="0.32192035727577223"/>
    <n v="1.6747301823595087E-3"/>
    <n v="0.41123930033494605"/>
    <x v="2"/>
    <x v="10"/>
    <x v="10"/>
    <x v="4"/>
    <x v="4"/>
    <x v="1"/>
    <x v="10"/>
    <n v="0.11778935615928544"/>
    <n v="8.1317454410122808E-2"/>
    <n v="3.5541496092296239E-2"/>
    <n v="0"/>
    <n v="0"/>
    <n v="3.0517305545217716E-2"/>
    <n v="0"/>
    <n v="0.32192035727577223"/>
    <n v="0.41123930033494605"/>
    <n v="1.6747301823595087E-3"/>
  </r>
  <r>
    <x v="10"/>
    <n v="2012"/>
    <n v="4254"/>
    <s v="2,3,4,5,6"/>
    <n v="0.16220028208744711"/>
    <n v="3.2910202162670429E-3"/>
    <n v="4.7014574518100608E-3"/>
    <n v="8.7212035731076637E-2"/>
    <n v="2.1861777150916785E-2"/>
    <n v="1.763046544428773E-2"/>
    <n v="2.139163140573578E-2"/>
    <n v="0"/>
    <n v="0"/>
    <n v="0"/>
    <n v="0"/>
    <n v="0"/>
    <n v="3.996238834038552E-2"/>
    <n v="4.7014574518100608E-3"/>
    <n v="1.1753643629525152E-3"/>
    <n v="2.3037141513869298E-2"/>
    <n v="0"/>
    <n v="1.4104372355430183E-3"/>
    <n v="0"/>
    <n v="0"/>
    <n v="0.25293841090738128"/>
    <n v="4.4663845792195581E-3"/>
    <n v="0.35401974612129761"/>
    <x v="2"/>
    <x v="10"/>
    <x v="10"/>
    <x v="4"/>
    <x v="4"/>
    <x v="1"/>
    <x v="10"/>
    <n v="0.1701927597555242"/>
    <n v="0.10907381288199341"/>
    <n v="3.9022096850023509E-2"/>
    <n v="0"/>
    <n v="0"/>
    <n v="6.8876351669017399E-2"/>
    <n v="1.4104372355430183E-3"/>
    <n v="0.25293841090738128"/>
    <n v="0.35401974612129761"/>
    <n v="4.4663845792195581E-3"/>
  </r>
  <r>
    <x v="10"/>
    <n v="2013"/>
    <s v="No Data"/>
    <m/>
    <s v="-"/>
    <s v="-"/>
    <s v="-"/>
    <s v="-"/>
    <s v="-"/>
    <s v="-"/>
    <s v="-"/>
    <s v="-"/>
    <s v="-"/>
    <s v="-"/>
    <s v="-"/>
    <s v="-"/>
    <s v="-"/>
    <s v="-"/>
    <s v="-"/>
    <s v="-"/>
    <s v="-"/>
    <s v="-"/>
    <s v="-"/>
    <s v="-"/>
    <s v="-"/>
    <s v="-"/>
    <s v="-"/>
    <x v="2"/>
    <x v="10"/>
    <x v="10"/>
    <x v="4"/>
    <x v="4"/>
    <x v="0"/>
    <x v="10"/>
    <n v="0"/>
    <n v="0"/>
    <n v="0"/>
    <n v="0"/>
    <n v="0"/>
    <n v="0"/>
    <n v="0"/>
    <n v="0"/>
    <n v="0"/>
    <n v="0"/>
  </r>
  <r>
    <x v="11"/>
    <n v="1979"/>
    <s v="No Data"/>
    <m/>
    <s v="-"/>
    <s v="-"/>
    <s v="-"/>
    <s v="-"/>
    <s v="-"/>
    <s v="-"/>
    <s v="-"/>
    <s v="-"/>
    <s v="-"/>
    <s v="-"/>
    <s v="-"/>
    <s v="-"/>
    <s v="-"/>
    <s v="-"/>
    <s v="-"/>
    <s v="-"/>
    <s v="-"/>
    <s v="-"/>
    <s v="-"/>
    <s v="-"/>
    <s v="-"/>
    <s v="-"/>
    <s v="-"/>
    <x v="0"/>
    <x v="11"/>
    <x v="2"/>
    <x v="2"/>
    <x v="2"/>
    <x v="0"/>
    <x v="2"/>
    <n v="0"/>
    <n v="0"/>
    <n v="0"/>
    <n v="0"/>
    <n v="0"/>
    <n v="0"/>
    <n v="0"/>
    <n v="0"/>
    <n v="0"/>
    <n v="0"/>
  </r>
  <r>
    <x v="11"/>
    <n v="1980"/>
    <s v="No Data"/>
    <m/>
    <s v="-"/>
    <s v="-"/>
    <s v="-"/>
    <s v="-"/>
    <s v="-"/>
    <s v="-"/>
    <s v="-"/>
    <s v="-"/>
    <s v="-"/>
    <s v="-"/>
    <s v="-"/>
    <s v="-"/>
    <s v="-"/>
    <s v="-"/>
    <s v="-"/>
    <s v="-"/>
    <s v="-"/>
    <s v="-"/>
    <s v="-"/>
    <s v="-"/>
    <s v="-"/>
    <s v="-"/>
    <s v="-"/>
    <x v="0"/>
    <x v="11"/>
    <x v="2"/>
    <x v="2"/>
    <x v="2"/>
    <x v="0"/>
    <x v="2"/>
    <n v="0"/>
    <n v="0"/>
    <n v="0"/>
    <n v="0"/>
    <n v="0"/>
    <n v="0"/>
    <n v="0"/>
    <n v="0"/>
    <n v="0"/>
    <n v="0"/>
  </r>
  <r>
    <x v="11"/>
    <n v="1981"/>
    <s v="No Data"/>
    <m/>
    <s v="-"/>
    <s v="-"/>
    <s v="-"/>
    <s v="-"/>
    <s v="-"/>
    <s v="-"/>
    <s v="-"/>
    <s v="-"/>
    <s v="-"/>
    <s v="-"/>
    <s v="-"/>
    <s v="-"/>
    <s v="-"/>
    <s v="-"/>
    <s v="-"/>
    <s v="-"/>
    <s v="-"/>
    <s v="-"/>
    <s v="-"/>
    <s v="-"/>
    <s v="-"/>
    <s v="-"/>
    <s v="-"/>
    <x v="0"/>
    <x v="11"/>
    <x v="2"/>
    <x v="2"/>
    <x v="2"/>
    <x v="0"/>
    <x v="2"/>
    <n v="0"/>
    <n v="0"/>
    <n v="0"/>
    <n v="0"/>
    <n v="0"/>
    <n v="0"/>
    <n v="0"/>
    <n v="0"/>
    <n v="0"/>
    <n v="0"/>
  </r>
  <r>
    <x v="11"/>
    <n v="1982"/>
    <s v="No Data"/>
    <m/>
    <s v="-"/>
    <s v="-"/>
    <s v="-"/>
    <s v="-"/>
    <s v="-"/>
    <s v="-"/>
    <s v="-"/>
    <s v="-"/>
    <s v="-"/>
    <s v="-"/>
    <s v="-"/>
    <s v="-"/>
    <s v="-"/>
    <s v="-"/>
    <s v="-"/>
    <s v="-"/>
    <s v="-"/>
    <s v="-"/>
    <s v="-"/>
    <s v="-"/>
    <s v="-"/>
    <s v="-"/>
    <s v="-"/>
    <x v="0"/>
    <x v="11"/>
    <x v="2"/>
    <x v="2"/>
    <x v="2"/>
    <x v="0"/>
    <x v="2"/>
    <n v="0"/>
    <n v="0"/>
    <n v="0"/>
    <n v="0"/>
    <n v="0"/>
    <n v="0"/>
    <n v="0"/>
    <n v="0"/>
    <n v="0"/>
    <n v="0"/>
  </r>
  <r>
    <x v="11"/>
    <n v="1983"/>
    <s v="No Data"/>
    <m/>
    <s v="-"/>
    <s v="-"/>
    <s v="-"/>
    <s v="-"/>
    <s v="-"/>
    <s v="-"/>
    <s v="-"/>
    <s v="-"/>
    <s v="-"/>
    <s v="-"/>
    <s v="-"/>
    <s v="-"/>
    <s v="-"/>
    <s v="-"/>
    <s v="-"/>
    <s v="-"/>
    <s v="-"/>
    <s v="-"/>
    <s v="-"/>
    <s v="-"/>
    <s v="-"/>
    <s v="-"/>
    <s v="-"/>
    <x v="0"/>
    <x v="11"/>
    <x v="2"/>
    <x v="2"/>
    <x v="2"/>
    <x v="0"/>
    <x v="2"/>
    <n v="0"/>
    <n v="0"/>
    <n v="0"/>
    <n v="0"/>
    <n v="0"/>
    <n v="0"/>
    <n v="0"/>
    <n v="0"/>
    <n v="0"/>
    <n v="0"/>
  </r>
  <r>
    <x v="11"/>
    <n v="1984"/>
    <s v="No Data"/>
    <m/>
    <s v="-"/>
    <s v="-"/>
    <s v="-"/>
    <s v="-"/>
    <s v="-"/>
    <s v="-"/>
    <s v="-"/>
    <s v="-"/>
    <s v="-"/>
    <s v="-"/>
    <s v="-"/>
    <s v="-"/>
    <s v="-"/>
    <s v="-"/>
    <s v="-"/>
    <s v="-"/>
    <s v="-"/>
    <s v="-"/>
    <s v="-"/>
    <s v="-"/>
    <s v="-"/>
    <s v="-"/>
    <s v="-"/>
    <x v="0"/>
    <x v="11"/>
    <x v="2"/>
    <x v="2"/>
    <x v="2"/>
    <x v="0"/>
    <x v="2"/>
    <n v="0"/>
    <n v="0"/>
    <n v="0"/>
    <n v="0"/>
    <n v="0"/>
    <n v="0"/>
    <n v="0"/>
    <n v="0"/>
    <n v="0"/>
    <n v="0"/>
  </r>
  <r>
    <x v="11"/>
    <n v="1985"/>
    <s v="No Data"/>
    <m/>
    <s v="-"/>
    <s v="-"/>
    <s v="-"/>
    <s v="-"/>
    <s v="-"/>
    <s v="-"/>
    <s v="-"/>
    <s v="-"/>
    <s v="-"/>
    <s v="-"/>
    <s v="-"/>
    <s v="-"/>
    <s v="-"/>
    <s v="-"/>
    <s v="-"/>
    <s v="-"/>
    <s v="-"/>
    <s v="-"/>
    <s v="-"/>
    <s v="-"/>
    <s v="-"/>
    <s v="-"/>
    <s v="-"/>
    <x v="0"/>
    <x v="11"/>
    <x v="2"/>
    <x v="2"/>
    <x v="2"/>
    <x v="0"/>
    <x v="2"/>
    <n v="0"/>
    <n v="0"/>
    <n v="0"/>
    <n v="0"/>
    <n v="0"/>
    <n v="0"/>
    <n v="0"/>
    <n v="0"/>
    <n v="0"/>
    <n v="0"/>
  </r>
  <r>
    <x v="11"/>
    <n v="1986"/>
    <s v="No Data"/>
    <m/>
    <s v="-"/>
    <s v="-"/>
    <s v="-"/>
    <s v="-"/>
    <s v="-"/>
    <s v="-"/>
    <s v="-"/>
    <s v="-"/>
    <s v="-"/>
    <s v="-"/>
    <s v="-"/>
    <s v="-"/>
    <s v="-"/>
    <s v="-"/>
    <s v="-"/>
    <s v="-"/>
    <s v="-"/>
    <s v="-"/>
    <s v="-"/>
    <s v="-"/>
    <s v="-"/>
    <s v="-"/>
    <s v="-"/>
    <x v="0"/>
    <x v="11"/>
    <x v="2"/>
    <x v="2"/>
    <x v="2"/>
    <x v="0"/>
    <x v="2"/>
    <n v="0"/>
    <n v="0"/>
    <n v="0"/>
    <n v="0"/>
    <n v="0"/>
    <n v="0"/>
    <n v="0"/>
    <n v="0"/>
    <n v="0"/>
    <n v="0"/>
  </r>
  <r>
    <x v="11"/>
    <n v="1987"/>
    <s v="No Data"/>
    <m/>
    <s v="-"/>
    <s v="-"/>
    <s v="-"/>
    <s v="-"/>
    <s v="-"/>
    <s v="-"/>
    <s v="-"/>
    <s v="-"/>
    <s v="-"/>
    <s v="-"/>
    <s v="-"/>
    <s v="-"/>
    <s v="-"/>
    <s v="-"/>
    <s v="-"/>
    <s v="-"/>
    <s v="-"/>
    <s v="-"/>
    <s v="-"/>
    <s v="-"/>
    <s v="-"/>
    <s v="-"/>
    <s v="-"/>
    <x v="0"/>
    <x v="11"/>
    <x v="2"/>
    <x v="2"/>
    <x v="2"/>
    <x v="0"/>
    <x v="2"/>
    <n v="0"/>
    <n v="0"/>
    <n v="0"/>
    <n v="0"/>
    <n v="0"/>
    <n v="0"/>
    <n v="0"/>
    <n v="0"/>
    <n v="0"/>
    <n v="0"/>
  </r>
  <r>
    <x v="11"/>
    <n v="1988"/>
    <n v="193"/>
    <n v="2"/>
    <s v="Failed"/>
    <s v="Criteria"/>
    <s v="-"/>
    <s v="-"/>
    <s v="-"/>
    <s v="-"/>
    <s v="-"/>
    <s v="-"/>
    <s v="-"/>
    <s v="-"/>
    <s v="-"/>
    <s v="-"/>
    <s v="-"/>
    <s v="-"/>
    <s v="-"/>
    <s v="-"/>
    <s v="-"/>
    <s v="-"/>
    <s v="-"/>
    <s v="-"/>
    <s v="-"/>
    <s v="-"/>
    <s v="-"/>
    <x v="0"/>
    <x v="11"/>
    <x v="2"/>
    <x v="2"/>
    <x v="2"/>
    <x v="0"/>
    <x v="2"/>
    <n v="0"/>
    <n v="0"/>
    <n v="0"/>
    <n v="0"/>
    <n v="0"/>
    <n v="0"/>
    <n v="0"/>
    <n v="0"/>
    <n v="0"/>
    <n v="0"/>
  </r>
  <r>
    <x v="11"/>
    <n v="1989"/>
    <n v="1023"/>
    <s v="2,3"/>
    <s v="Failed"/>
    <s v="Criteria"/>
    <s v="-"/>
    <s v="-"/>
    <s v="-"/>
    <s v="-"/>
    <s v="-"/>
    <s v="-"/>
    <s v="-"/>
    <s v="-"/>
    <s v="-"/>
    <s v="-"/>
    <s v="-"/>
    <s v="-"/>
    <s v="-"/>
    <s v="-"/>
    <s v="-"/>
    <s v="-"/>
    <s v="-"/>
    <s v="-"/>
    <s v="-"/>
    <s v="-"/>
    <s v="-"/>
    <x v="0"/>
    <x v="11"/>
    <x v="2"/>
    <x v="2"/>
    <x v="2"/>
    <x v="0"/>
    <x v="2"/>
    <n v="0"/>
    <n v="0"/>
    <n v="0"/>
    <n v="0"/>
    <n v="0"/>
    <n v="0"/>
    <n v="0"/>
    <n v="0"/>
    <n v="0"/>
    <n v="0"/>
  </r>
  <r>
    <x v="11"/>
    <n v="1990"/>
    <n v="1733"/>
    <s v="2,3,4"/>
    <n v="0"/>
    <n v="0"/>
    <n v="0"/>
    <n v="0"/>
    <n v="0"/>
    <n v="3.2890940565493361E-2"/>
    <n v="5.1933064050779E-3"/>
    <n v="0"/>
    <n v="9.2325447201384893E-3"/>
    <n v="0"/>
    <n v="1.0963646855164454E-2"/>
    <n v="0"/>
    <n v="4.0969417195614539E-2"/>
    <n v="4.0392383150605884E-3"/>
    <n v="0"/>
    <n v="0"/>
    <n v="0"/>
    <n v="0.54529717253317944"/>
    <n v="0"/>
    <n v="0.32602423542989034"/>
    <n v="0"/>
    <n v="6.3473744950952107E-3"/>
    <n v="1.9042123485285632E-2"/>
    <x v="0"/>
    <x v="11"/>
    <x v="2"/>
    <x v="2"/>
    <x v="2"/>
    <x v="1"/>
    <x v="2"/>
    <n v="0"/>
    <n v="0"/>
    <n v="3.8084246970571264E-2"/>
    <n v="9.2325447201384893E-3"/>
    <n v="1.0963646855164454E-2"/>
    <n v="4.5008655510675129E-2"/>
    <n v="0.54529717253317944"/>
    <n v="0.32602423542989034"/>
    <n v="1.9042123485285632E-2"/>
    <n v="6.3473744950952107E-3"/>
  </r>
  <r>
    <x v="11"/>
    <n v="1991"/>
    <n v="927"/>
    <s v="2,3,4,5"/>
    <n v="0"/>
    <n v="0"/>
    <n v="0"/>
    <n v="0"/>
    <n v="0"/>
    <n v="4.5307443365695796E-2"/>
    <n v="0"/>
    <n v="4.3149946062567418E-3"/>
    <n v="1.2944983818770227E-2"/>
    <n v="0"/>
    <n v="4.3149946062567418E-3"/>
    <n v="0"/>
    <n v="8.8457389428263214E-2"/>
    <n v="3.2362459546925568E-3"/>
    <n v="0"/>
    <n v="0"/>
    <n v="0"/>
    <n v="0.48112189859762672"/>
    <n v="0"/>
    <n v="0.32793959007551238"/>
    <n v="0"/>
    <n v="1.2944983818770227E-2"/>
    <n v="1.9417475728155338E-2"/>
    <x v="0"/>
    <x v="11"/>
    <x v="2"/>
    <x v="2"/>
    <x v="2"/>
    <x v="1"/>
    <x v="2"/>
    <n v="0"/>
    <n v="0"/>
    <n v="4.5307443365695796E-2"/>
    <n v="1.7259978425026967E-2"/>
    <n v="4.3149946062567418E-3"/>
    <n v="9.1693635382955774E-2"/>
    <n v="0.48112189859762672"/>
    <n v="0.32793959007551238"/>
    <n v="1.9417475728155338E-2"/>
    <n v="1.2944983818770227E-2"/>
  </r>
  <r>
    <x v="11"/>
    <n v="1992"/>
    <n v="817"/>
    <s v="2,3,4,5"/>
    <n v="0"/>
    <n v="0"/>
    <n v="0"/>
    <n v="0"/>
    <n v="0"/>
    <n v="1.346389228886169E-2"/>
    <n v="3.6719706242350062E-3"/>
    <n v="3.6719706242350062E-3"/>
    <n v="2.5703794369645046E-2"/>
    <n v="0"/>
    <n v="1.4687882496940025E-2"/>
    <n v="0"/>
    <n v="4.2839657282741736E-2"/>
    <n v="2.4479804161566705E-3"/>
    <n v="0"/>
    <n v="0"/>
    <n v="0"/>
    <n v="0.58384332925336602"/>
    <n v="0"/>
    <n v="0.26560587515299877"/>
    <n v="0"/>
    <n v="8.5679314565483469E-3"/>
    <n v="3.5495716034271728E-2"/>
    <x v="0"/>
    <x v="11"/>
    <x v="2"/>
    <x v="2"/>
    <x v="2"/>
    <x v="1"/>
    <x v="2"/>
    <n v="0"/>
    <n v="0"/>
    <n v="1.7135862913096697E-2"/>
    <n v="2.9375764993880053E-2"/>
    <n v="1.4687882496940025E-2"/>
    <n v="4.5287637698898403E-2"/>
    <n v="0.58384332925336602"/>
    <n v="0.26560587515299877"/>
    <n v="3.5495716034271728E-2"/>
    <n v="8.5679314565483469E-3"/>
  </r>
  <r>
    <x v="11"/>
    <n v="1993"/>
    <n v="335"/>
    <s v="3,4,5"/>
    <n v="0"/>
    <n v="0"/>
    <n v="0"/>
    <n v="0"/>
    <n v="0"/>
    <n v="9.5522388059701493E-2"/>
    <n v="2.3880597014925373E-2"/>
    <n v="0"/>
    <n v="6.8656716417910449E-2"/>
    <n v="0"/>
    <n v="2.3880597014925373E-2"/>
    <n v="0"/>
    <n v="0.11044776119402985"/>
    <n v="5.9701492537313433E-3"/>
    <n v="0"/>
    <n v="0"/>
    <n v="0"/>
    <n v="0.46268656716417911"/>
    <n v="0"/>
    <n v="4.1791044776119404E-2"/>
    <n v="0"/>
    <n v="4.7761194029850747E-2"/>
    <n v="0.11940298507462686"/>
    <x v="0"/>
    <x v="11"/>
    <x v="2"/>
    <x v="2"/>
    <x v="2"/>
    <x v="1"/>
    <x v="2"/>
    <n v="0"/>
    <n v="0"/>
    <n v="0.11940298507462686"/>
    <n v="6.8656716417910449E-2"/>
    <n v="2.3880597014925373E-2"/>
    <n v="0.1164179104477612"/>
    <n v="0.46268656716417911"/>
    <n v="4.1791044776119404E-2"/>
    <n v="0.11940298507462686"/>
    <n v="4.7761194029850747E-2"/>
  </r>
  <r>
    <x v="11"/>
    <n v="1994"/>
    <n v="175"/>
    <s v="2,4,5"/>
    <n v="0"/>
    <n v="0"/>
    <n v="0"/>
    <n v="0"/>
    <n v="0"/>
    <n v="0.2628571428571429"/>
    <n v="5.1428571428571428E-2"/>
    <n v="0"/>
    <n v="6.2857142857142861E-2"/>
    <n v="0"/>
    <n v="4.5714285714285714E-2"/>
    <n v="0"/>
    <n v="6.2857142857142861E-2"/>
    <n v="0"/>
    <n v="0"/>
    <n v="0"/>
    <n v="0"/>
    <n v="6.8571428571428575E-2"/>
    <n v="0"/>
    <n v="0.22285714285714286"/>
    <n v="0"/>
    <n v="3.4285714285714287E-2"/>
    <n v="0.18857142857142858"/>
    <x v="0"/>
    <x v="11"/>
    <x v="2"/>
    <x v="2"/>
    <x v="2"/>
    <x v="1"/>
    <x v="2"/>
    <n v="0"/>
    <n v="0"/>
    <n v="0.31428571428571433"/>
    <n v="6.2857142857142861E-2"/>
    <n v="4.5714285714285714E-2"/>
    <n v="6.2857142857142861E-2"/>
    <n v="6.8571428571428575E-2"/>
    <n v="0.22285714285714286"/>
    <n v="0.18857142857142858"/>
    <n v="3.4285714285714287E-2"/>
  </r>
  <r>
    <x v="11"/>
    <n v="1995"/>
    <n v="219"/>
    <s v="2,3,5"/>
    <n v="0"/>
    <n v="0"/>
    <n v="0"/>
    <n v="0"/>
    <n v="0"/>
    <n v="4.5662100456621002E-3"/>
    <n v="0"/>
    <n v="0"/>
    <n v="9.1324200913242004E-3"/>
    <n v="0"/>
    <n v="0"/>
    <n v="0"/>
    <n v="0"/>
    <n v="0"/>
    <n v="0"/>
    <n v="0"/>
    <n v="0"/>
    <n v="0.69406392694063923"/>
    <n v="0"/>
    <n v="0.23287671232876711"/>
    <n v="0"/>
    <n v="1.8264840182648401E-2"/>
    <n v="4.1095890410958902E-2"/>
    <x v="0"/>
    <x v="11"/>
    <x v="2"/>
    <x v="2"/>
    <x v="2"/>
    <x v="1"/>
    <x v="2"/>
    <n v="0"/>
    <n v="0"/>
    <n v="4.5662100456621002E-3"/>
    <n v="9.1324200913242004E-3"/>
    <n v="0"/>
    <n v="0"/>
    <n v="0.69406392694063923"/>
    <n v="0.23287671232876711"/>
    <n v="4.1095890410958902E-2"/>
    <n v="1.8264840182648401E-2"/>
  </r>
  <r>
    <x v="11"/>
    <n v="1996"/>
    <n v="419"/>
    <s v="2,3,4"/>
    <n v="0"/>
    <n v="0"/>
    <n v="0"/>
    <n v="0"/>
    <n v="0"/>
    <n v="2.3866348448687352E-3"/>
    <n v="0"/>
    <n v="0"/>
    <n v="1.9093078758949882E-2"/>
    <n v="0"/>
    <n v="0"/>
    <n v="0"/>
    <n v="2.3866348448687352E-3"/>
    <n v="0"/>
    <n v="2.3866348448687352E-3"/>
    <n v="0"/>
    <n v="0"/>
    <n v="0.8949880668257757"/>
    <n v="0"/>
    <n v="5.4892601431980909E-2"/>
    <n v="2.3866348448687352E-3"/>
    <n v="7.1599045346062056E-3"/>
    <n v="1.4319809069212411E-2"/>
    <x v="0"/>
    <x v="11"/>
    <x v="2"/>
    <x v="2"/>
    <x v="2"/>
    <x v="1"/>
    <x v="2"/>
    <n v="0"/>
    <n v="0"/>
    <n v="2.3866348448687352E-3"/>
    <n v="1.9093078758949882E-2"/>
    <n v="0"/>
    <n v="4.7732696897374704E-3"/>
    <n v="0.8949880668257757"/>
    <n v="5.7279236276849645E-2"/>
    <n v="1.4319809069212411E-2"/>
    <n v="7.1599045346062056E-3"/>
  </r>
  <r>
    <x v="11"/>
    <n v="1997"/>
    <n v="226"/>
    <s v="2,3,4,5"/>
    <n v="0"/>
    <n v="0"/>
    <n v="0"/>
    <n v="0"/>
    <n v="0"/>
    <n v="2.6548672566371681E-2"/>
    <n v="0"/>
    <n v="0"/>
    <n v="0"/>
    <n v="0"/>
    <n v="0"/>
    <n v="0"/>
    <n v="0"/>
    <n v="0"/>
    <n v="2.2123893805309734E-2"/>
    <n v="0"/>
    <n v="0"/>
    <n v="0.88053097345132747"/>
    <n v="0"/>
    <n v="6.637168141592921E-2"/>
    <n v="0"/>
    <n v="0"/>
    <n v="4.4247787610619468E-3"/>
    <x v="0"/>
    <x v="11"/>
    <x v="2"/>
    <x v="2"/>
    <x v="2"/>
    <x v="1"/>
    <x v="2"/>
    <n v="0"/>
    <n v="0"/>
    <n v="2.6548672566371681E-2"/>
    <n v="0"/>
    <n v="0"/>
    <n v="2.2123893805309734E-2"/>
    <n v="0.88053097345132747"/>
    <n v="6.637168141592921E-2"/>
    <n v="4.4247787610619468E-3"/>
    <n v="0"/>
  </r>
  <r>
    <x v="11"/>
    <n v="1998"/>
    <n v="130"/>
    <s v="3,4,5"/>
    <n v="0"/>
    <n v="0"/>
    <n v="0"/>
    <n v="0"/>
    <n v="0"/>
    <n v="0"/>
    <n v="0"/>
    <n v="0"/>
    <n v="0"/>
    <n v="0"/>
    <n v="0"/>
    <n v="0"/>
    <n v="0"/>
    <n v="0"/>
    <n v="2.3076923076923078E-2"/>
    <n v="0"/>
    <n v="0"/>
    <n v="0.93076923076923079"/>
    <n v="0"/>
    <n v="2.3076923076923078E-2"/>
    <n v="0"/>
    <n v="7.6923076923076927E-3"/>
    <n v="1.5384615384615385E-2"/>
    <x v="0"/>
    <x v="11"/>
    <x v="2"/>
    <x v="2"/>
    <x v="2"/>
    <x v="1"/>
    <x v="2"/>
    <n v="0"/>
    <n v="0"/>
    <n v="0"/>
    <n v="0"/>
    <n v="0"/>
    <n v="2.3076923076923078E-2"/>
    <n v="0.93076923076923079"/>
    <n v="2.3076923076923078E-2"/>
    <n v="1.5384615384615385E-2"/>
    <n v="7.6923076923076927E-3"/>
  </r>
  <r>
    <x v="11"/>
    <n v="1999"/>
    <n v="182"/>
    <s v="2,4,5"/>
    <n v="0"/>
    <n v="0"/>
    <n v="0"/>
    <n v="0"/>
    <n v="0"/>
    <n v="2.197802197802198E-2"/>
    <n v="0"/>
    <n v="0"/>
    <n v="1.098901098901099E-2"/>
    <n v="0"/>
    <n v="0"/>
    <n v="0"/>
    <n v="5.4945054945054949E-3"/>
    <n v="0"/>
    <n v="5.4945054945054949E-3"/>
    <n v="0"/>
    <n v="0"/>
    <n v="0.9285714285714286"/>
    <n v="0"/>
    <n v="5.4945054945054949E-3"/>
    <n v="0"/>
    <n v="1.098901098901099E-2"/>
    <n v="1.098901098901099E-2"/>
    <x v="1"/>
    <x v="11"/>
    <x v="2"/>
    <x v="2"/>
    <x v="2"/>
    <x v="1"/>
    <x v="2"/>
    <n v="0"/>
    <n v="0"/>
    <n v="2.197802197802198E-2"/>
    <n v="1.098901098901099E-2"/>
    <n v="0"/>
    <n v="1.098901098901099E-2"/>
    <n v="0.9285714285714286"/>
    <n v="5.4945054945054949E-3"/>
    <n v="1.098901098901099E-2"/>
    <n v="1.098901098901099E-2"/>
  </r>
  <r>
    <x v="11"/>
    <n v="2000"/>
    <n v="366"/>
    <s v="3,5"/>
    <s v="Failed"/>
    <s v="Criteria"/>
    <s v="-"/>
    <s v="-"/>
    <s v="-"/>
    <s v="-"/>
    <s v="-"/>
    <s v="-"/>
    <s v="-"/>
    <s v="-"/>
    <s v="-"/>
    <s v="-"/>
    <s v="-"/>
    <s v="-"/>
    <s v="-"/>
    <s v="-"/>
    <s v="-"/>
    <s v="-"/>
    <s v="-"/>
    <s v="-"/>
    <s v="-"/>
    <s v="-"/>
    <s v="-"/>
    <x v="1"/>
    <x v="11"/>
    <x v="2"/>
    <x v="2"/>
    <x v="2"/>
    <x v="0"/>
    <x v="2"/>
    <n v="0"/>
    <n v="0"/>
    <n v="0"/>
    <n v="0"/>
    <n v="0"/>
    <n v="0"/>
    <n v="0"/>
    <n v="0"/>
    <n v="0"/>
    <n v="0"/>
  </r>
  <r>
    <x v="11"/>
    <n v="2001"/>
    <n v="226"/>
    <n v="4"/>
    <s v="Failed"/>
    <s v="Criteria"/>
    <s v="-"/>
    <s v="-"/>
    <s v="-"/>
    <s v="-"/>
    <s v="-"/>
    <s v="-"/>
    <s v="-"/>
    <s v="-"/>
    <s v="-"/>
    <s v="-"/>
    <s v="-"/>
    <s v="-"/>
    <s v="-"/>
    <s v="-"/>
    <s v="-"/>
    <s v="-"/>
    <s v="-"/>
    <s v="-"/>
    <s v="-"/>
    <s v="-"/>
    <s v="-"/>
    <x v="1"/>
    <x v="11"/>
    <x v="2"/>
    <x v="2"/>
    <x v="2"/>
    <x v="0"/>
    <x v="2"/>
    <n v="0"/>
    <n v="0"/>
    <n v="0"/>
    <n v="0"/>
    <n v="0"/>
    <n v="0"/>
    <n v="0"/>
    <n v="0"/>
    <n v="0"/>
    <n v="0"/>
  </r>
  <r>
    <x v="11"/>
    <n v="2002"/>
    <s v="No Data"/>
    <m/>
    <s v="-"/>
    <s v="-"/>
    <s v="-"/>
    <s v="-"/>
    <s v="-"/>
    <s v="-"/>
    <s v="-"/>
    <s v="-"/>
    <s v="-"/>
    <s v="-"/>
    <s v="-"/>
    <s v="-"/>
    <s v="-"/>
    <s v="-"/>
    <s v="-"/>
    <s v="-"/>
    <s v="-"/>
    <s v="-"/>
    <s v="-"/>
    <s v="-"/>
    <s v="-"/>
    <s v="-"/>
    <s v="-"/>
    <x v="1"/>
    <x v="11"/>
    <x v="2"/>
    <x v="2"/>
    <x v="2"/>
    <x v="0"/>
    <x v="2"/>
    <n v="0"/>
    <n v="0"/>
    <n v="0"/>
    <n v="0"/>
    <n v="0"/>
    <n v="0"/>
    <n v="0"/>
    <n v="0"/>
    <n v="0"/>
    <n v="0"/>
  </r>
  <r>
    <x v="11"/>
    <n v="2003"/>
    <s v="No Data"/>
    <m/>
    <s v="-"/>
    <s v="-"/>
    <s v="-"/>
    <s v="-"/>
    <s v="-"/>
    <s v="-"/>
    <s v="-"/>
    <s v="-"/>
    <s v="-"/>
    <s v="-"/>
    <s v="-"/>
    <s v="-"/>
    <s v="-"/>
    <s v="-"/>
    <s v="-"/>
    <s v="-"/>
    <s v="-"/>
    <s v="-"/>
    <s v="-"/>
    <s v="-"/>
    <s v="-"/>
    <s v="-"/>
    <s v="-"/>
    <x v="1"/>
    <x v="11"/>
    <x v="2"/>
    <x v="2"/>
    <x v="2"/>
    <x v="0"/>
    <x v="2"/>
    <n v="0"/>
    <n v="0"/>
    <n v="0"/>
    <n v="0"/>
    <n v="0"/>
    <n v="0"/>
    <n v="0"/>
    <n v="0"/>
    <n v="0"/>
    <n v="0"/>
  </r>
  <r>
    <x v="11"/>
    <n v="2004"/>
    <s v="No Data"/>
    <m/>
    <s v="-"/>
    <s v="-"/>
    <s v="-"/>
    <s v="-"/>
    <s v="-"/>
    <s v="-"/>
    <s v="-"/>
    <s v="-"/>
    <s v="-"/>
    <s v="-"/>
    <s v="-"/>
    <s v="-"/>
    <s v="-"/>
    <s v="-"/>
    <s v="-"/>
    <s v="-"/>
    <s v="-"/>
    <s v="-"/>
    <s v="-"/>
    <s v="-"/>
    <s v="-"/>
    <s v="-"/>
    <s v="-"/>
    <x v="1"/>
    <x v="11"/>
    <x v="2"/>
    <x v="2"/>
    <x v="2"/>
    <x v="0"/>
    <x v="2"/>
    <n v="0"/>
    <n v="0"/>
    <n v="0"/>
    <n v="0"/>
    <n v="0"/>
    <n v="0"/>
    <n v="0"/>
    <n v="0"/>
    <n v="0"/>
    <n v="0"/>
  </r>
  <r>
    <x v="11"/>
    <n v="2005"/>
    <s v="No Data"/>
    <m/>
    <s v="-"/>
    <s v="-"/>
    <s v="-"/>
    <s v="-"/>
    <s v="-"/>
    <s v="-"/>
    <s v="-"/>
    <s v="-"/>
    <s v="-"/>
    <s v="-"/>
    <s v="-"/>
    <s v="-"/>
    <s v="-"/>
    <s v="-"/>
    <s v="-"/>
    <s v="-"/>
    <s v="-"/>
    <s v="-"/>
    <s v="-"/>
    <s v="-"/>
    <s v="-"/>
    <s v="-"/>
    <s v="-"/>
    <x v="1"/>
    <x v="11"/>
    <x v="2"/>
    <x v="2"/>
    <x v="2"/>
    <x v="0"/>
    <x v="2"/>
    <n v="0"/>
    <n v="0"/>
    <n v="0"/>
    <n v="0"/>
    <n v="0"/>
    <n v="0"/>
    <n v="0"/>
    <n v="0"/>
    <n v="0"/>
    <n v="0"/>
  </r>
  <r>
    <x v="11"/>
    <n v="2006"/>
    <s v="No Data"/>
    <m/>
    <s v="-"/>
    <s v="-"/>
    <s v="-"/>
    <s v="-"/>
    <s v="-"/>
    <s v="-"/>
    <s v="-"/>
    <s v="-"/>
    <s v="-"/>
    <s v="-"/>
    <s v="-"/>
    <s v="-"/>
    <s v="-"/>
    <s v="-"/>
    <s v="-"/>
    <s v="-"/>
    <s v="-"/>
    <s v="-"/>
    <s v="-"/>
    <s v="-"/>
    <s v="-"/>
    <s v="-"/>
    <s v="-"/>
    <x v="1"/>
    <x v="11"/>
    <x v="2"/>
    <x v="2"/>
    <x v="2"/>
    <x v="0"/>
    <x v="2"/>
    <n v="0"/>
    <n v="0"/>
    <n v="0"/>
    <n v="0"/>
    <n v="0"/>
    <n v="0"/>
    <n v="0"/>
    <n v="0"/>
    <n v="0"/>
    <n v="0"/>
  </r>
  <r>
    <x v="11"/>
    <n v="2007"/>
    <s v="No Data"/>
    <m/>
    <s v="-"/>
    <s v="-"/>
    <s v="-"/>
    <s v="-"/>
    <s v="-"/>
    <s v="-"/>
    <s v="-"/>
    <s v="-"/>
    <s v="-"/>
    <s v="-"/>
    <s v="-"/>
    <s v="-"/>
    <s v="-"/>
    <s v="-"/>
    <s v="-"/>
    <s v="-"/>
    <s v="-"/>
    <s v="-"/>
    <s v="-"/>
    <s v="-"/>
    <s v="-"/>
    <s v="-"/>
    <s v="-"/>
    <x v="1"/>
    <x v="11"/>
    <x v="2"/>
    <x v="2"/>
    <x v="2"/>
    <x v="0"/>
    <x v="2"/>
    <n v="0"/>
    <n v="0"/>
    <n v="0"/>
    <n v="0"/>
    <n v="0"/>
    <n v="0"/>
    <n v="0"/>
    <n v="0"/>
    <n v="0"/>
    <n v="0"/>
  </r>
  <r>
    <x v="11"/>
    <n v="2008"/>
    <s v="No Data"/>
    <m/>
    <s v="-"/>
    <s v="-"/>
    <s v="-"/>
    <s v="-"/>
    <s v="-"/>
    <s v="-"/>
    <s v="-"/>
    <s v="-"/>
    <s v="-"/>
    <s v="-"/>
    <s v="-"/>
    <s v="-"/>
    <s v="-"/>
    <s v="-"/>
    <s v="-"/>
    <s v="-"/>
    <s v="-"/>
    <s v="-"/>
    <s v="-"/>
    <s v="-"/>
    <s v="-"/>
    <s v="-"/>
    <s v="-"/>
    <x v="1"/>
    <x v="11"/>
    <x v="2"/>
    <x v="2"/>
    <x v="2"/>
    <x v="0"/>
    <x v="2"/>
    <n v="0"/>
    <n v="0"/>
    <n v="0"/>
    <n v="0"/>
    <n v="0"/>
    <n v="0"/>
    <n v="0"/>
    <n v="0"/>
    <n v="0"/>
    <n v="0"/>
  </r>
  <r>
    <x v="11"/>
    <n v="2009"/>
    <s v="No Data"/>
    <m/>
    <s v="-"/>
    <s v="-"/>
    <s v="-"/>
    <s v="-"/>
    <s v="-"/>
    <s v="-"/>
    <s v="-"/>
    <s v="-"/>
    <s v="-"/>
    <s v="-"/>
    <s v="-"/>
    <s v="-"/>
    <s v="-"/>
    <s v="-"/>
    <s v="-"/>
    <s v="-"/>
    <s v="-"/>
    <s v="-"/>
    <s v="-"/>
    <s v="-"/>
    <s v="-"/>
    <s v="-"/>
    <s v="-"/>
    <x v="2"/>
    <x v="11"/>
    <x v="2"/>
    <x v="2"/>
    <x v="2"/>
    <x v="0"/>
    <x v="2"/>
    <n v="0"/>
    <n v="0"/>
    <n v="0"/>
    <n v="0"/>
    <n v="0"/>
    <n v="0"/>
    <n v="0"/>
    <n v="0"/>
    <n v="0"/>
    <n v="0"/>
  </r>
  <r>
    <x v="11"/>
    <n v="2010"/>
    <s v="No Data"/>
    <m/>
    <s v="-"/>
    <s v="-"/>
    <s v="-"/>
    <s v="-"/>
    <s v="-"/>
    <s v="-"/>
    <s v="-"/>
    <s v="-"/>
    <s v="-"/>
    <s v="-"/>
    <s v="-"/>
    <s v="-"/>
    <s v="-"/>
    <s v="-"/>
    <s v="-"/>
    <s v="-"/>
    <s v="-"/>
    <s v="-"/>
    <s v="-"/>
    <s v="-"/>
    <s v="-"/>
    <s v="-"/>
    <s v="-"/>
    <x v="2"/>
    <x v="11"/>
    <x v="2"/>
    <x v="2"/>
    <x v="2"/>
    <x v="0"/>
    <x v="2"/>
    <n v="0"/>
    <n v="0"/>
    <n v="0"/>
    <n v="0"/>
    <n v="0"/>
    <n v="0"/>
    <n v="0"/>
    <n v="0"/>
    <n v="0"/>
    <n v="0"/>
  </r>
  <r>
    <x v="11"/>
    <n v="2011"/>
    <s v="No Data"/>
    <m/>
    <s v="-"/>
    <s v="-"/>
    <s v="-"/>
    <s v="-"/>
    <s v="-"/>
    <s v="-"/>
    <s v="-"/>
    <s v="-"/>
    <s v="-"/>
    <s v="-"/>
    <s v="-"/>
    <s v="-"/>
    <s v="-"/>
    <s v="-"/>
    <s v="-"/>
    <s v="-"/>
    <s v="-"/>
    <s v="-"/>
    <s v="-"/>
    <s v="-"/>
    <s v="-"/>
    <s v="-"/>
    <s v="-"/>
    <x v="2"/>
    <x v="11"/>
    <x v="2"/>
    <x v="2"/>
    <x v="2"/>
    <x v="0"/>
    <x v="2"/>
    <n v="0"/>
    <n v="0"/>
    <n v="0"/>
    <n v="0"/>
    <n v="0"/>
    <n v="0"/>
    <n v="0"/>
    <n v="0"/>
    <n v="0"/>
    <n v="0"/>
  </r>
  <r>
    <x v="11"/>
    <n v="2012"/>
    <s v="No Data"/>
    <m/>
    <s v="-"/>
    <s v="-"/>
    <s v="-"/>
    <s v="-"/>
    <s v="-"/>
    <s v="-"/>
    <s v="-"/>
    <s v="-"/>
    <s v="-"/>
    <s v="-"/>
    <s v="-"/>
    <s v="-"/>
    <s v="-"/>
    <s v="-"/>
    <s v="-"/>
    <s v="-"/>
    <s v="-"/>
    <s v="-"/>
    <s v="-"/>
    <s v="-"/>
    <s v="-"/>
    <s v="-"/>
    <s v="-"/>
    <x v="2"/>
    <x v="11"/>
    <x v="2"/>
    <x v="2"/>
    <x v="2"/>
    <x v="0"/>
    <x v="2"/>
    <n v="0"/>
    <n v="0"/>
    <n v="0"/>
    <n v="0"/>
    <n v="0"/>
    <n v="0"/>
    <n v="0"/>
    <n v="0"/>
    <n v="0"/>
    <n v="0"/>
  </r>
  <r>
    <x v="11"/>
    <n v="2013"/>
    <s v="No Data"/>
    <m/>
    <s v="-"/>
    <s v="-"/>
    <s v="-"/>
    <s v="-"/>
    <s v="-"/>
    <s v="-"/>
    <s v="-"/>
    <s v="-"/>
    <s v="-"/>
    <s v="-"/>
    <s v="-"/>
    <s v="-"/>
    <s v="-"/>
    <s v="-"/>
    <s v="-"/>
    <s v="-"/>
    <s v="-"/>
    <s v="-"/>
    <s v="-"/>
    <s v="-"/>
    <s v="-"/>
    <s v="-"/>
    <s v="-"/>
    <x v="2"/>
    <x v="11"/>
    <x v="2"/>
    <x v="2"/>
    <x v="2"/>
    <x v="0"/>
    <x v="2"/>
    <n v="0"/>
    <n v="0"/>
    <n v="0"/>
    <n v="0"/>
    <n v="0"/>
    <n v="0"/>
    <n v="0"/>
    <n v="0"/>
    <n v="0"/>
    <n v="0"/>
  </r>
  <r>
    <x v="12"/>
    <n v="1979"/>
    <s v="No Data"/>
    <m/>
    <s v="-"/>
    <s v="-"/>
    <s v="-"/>
    <s v="-"/>
    <s v="-"/>
    <s v="-"/>
    <s v="-"/>
    <s v="-"/>
    <s v="-"/>
    <s v="-"/>
    <s v="-"/>
    <s v="-"/>
    <s v="-"/>
    <s v="-"/>
    <s v="-"/>
    <s v="-"/>
    <s v="-"/>
    <s v="-"/>
    <s v="-"/>
    <s v="-"/>
    <s v="-"/>
    <s v="-"/>
    <s v="-"/>
    <x v="0"/>
    <x v="12"/>
    <x v="11"/>
    <x v="1"/>
    <x v="1"/>
    <x v="0"/>
    <x v="11"/>
    <n v="0"/>
    <n v="0"/>
    <n v="0"/>
    <n v="0"/>
    <n v="0"/>
    <n v="0"/>
    <n v="0"/>
    <n v="0"/>
    <n v="0"/>
    <n v="0"/>
  </r>
  <r>
    <x v="12"/>
    <n v="1980"/>
    <n v="19"/>
    <n v="2"/>
    <s v="Failed"/>
    <s v="Criteria"/>
    <s v="-"/>
    <s v="-"/>
    <s v="-"/>
    <s v="-"/>
    <s v="-"/>
    <s v="-"/>
    <s v="-"/>
    <s v="-"/>
    <s v="-"/>
    <s v="-"/>
    <s v="-"/>
    <s v="-"/>
    <s v="-"/>
    <s v="-"/>
    <s v="-"/>
    <s v="-"/>
    <s v="-"/>
    <s v="-"/>
    <s v="-"/>
    <s v="-"/>
    <s v="-"/>
    <x v="0"/>
    <x v="12"/>
    <x v="11"/>
    <x v="1"/>
    <x v="1"/>
    <x v="0"/>
    <x v="11"/>
    <n v="0"/>
    <n v="0"/>
    <n v="0"/>
    <n v="0"/>
    <n v="0"/>
    <n v="0"/>
    <n v="0"/>
    <n v="0"/>
    <n v="0"/>
    <n v="0"/>
  </r>
  <r>
    <x v="12"/>
    <n v="1981"/>
    <n v="163"/>
    <s v="2,3"/>
    <s v="Failed"/>
    <s v="Criteria"/>
    <s v="-"/>
    <s v="-"/>
    <s v="-"/>
    <s v="-"/>
    <s v="-"/>
    <s v="-"/>
    <s v="-"/>
    <s v="-"/>
    <s v="-"/>
    <s v="-"/>
    <s v="-"/>
    <s v="-"/>
    <s v="-"/>
    <s v="-"/>
    <s v="-"/>
    <s v="-"/>
    <s v="-"/>
    <s v="-"/>
    <s v="-"/>
    <s v="-"/>
    <s v="-"/>
    <x v="0"/>
    <x v="12"/>
    <x v="11"/>
    <x v="1"/>
    <x v="1"/>
    <x v="0"/>
    <x v="11"/>
    <n v="0"/>
    <n v="0"/>
    <n v="0"/>
    <n v="0"/>
    <n v="0"/>
    <n v="0"/>
    <n v="0"/>
    <n v="0"/>
    <n v="0"/>
    <n v="0"/>
  </r>
  <r>
    <x v="12"/>
    <n v="1982"/>
    <n v="337"/>
    <s v="2,3,4"/>
    <n v="0"/>
    <n v="0"/>
    <n v="0"/>
    <n v="0"/>
    <n v="0"/>
    <n v="3.5608308605341248E-2"/>
    <n v="0"/>
    <n v="0"/>
    <n v="2.3738872403560832E-2"/>
    <n v="2.3738872403560832E-2"/>
    <n v="0"/>
    <n v="0"/>
    <n v="8.9020771513353119E-3"/>
    <n v="0"/>
    <n v="0"/>
    <n v="0"/>
    <n v="0"/>
    <n v="0.67655786350148361"/>
    <n v="0"/>
    <n v="0.14540059347181009"/>
    <n v="1.483679525222552E-2"/>
    <n v="0"/>
    <n v="7.1216617210682495E-2"/>
    <x v="0"/>
    <x v="12"/>
    <x v="11"/>
    <x v="1"/>
    <x v="1"/>
    <x v="1"/>
    <x v="11"/>
    <n v="0"/>
    <n v="0"/>
    <n v="3.5608308605341248E-2"/>
    <n v="2.3738872403560832E-2"/>
    <n v="2.3738872403560832E-2"/>
    <n v="8.9020771513353119E-3"/>
    <n v="0.67655786350148361"/>
    <n v="0.16023738872403562"/>
    <n v="7.1216617210682495E-2"/>
    <n v="0"/>
  </r>
  <r>
    <x v="12"/>
    <n v="1983"/>
    <n v="463"/>
    <s v="2,3,4,5"/>
    <n v="0"/>
    <n v="0"/>
    <n v="0"/>
    <n v="0"/>
    <n v="0"/>
    <n v="5.8315334773218146E-2"/>
    <n v="0"/>
    <n v="0"/>
    <n v="4.3196544276457886E-3"/>
    <n v="1.7278617710583154E-2"/>
    <n v="0"/>
    <n v="0"/>
    <n v="0"/>
    <n v="0"/>
    <n v="0"/>
    <n v="0"/>
    <n v="0"/>
    <n v="0.78185745140388774"/>
    <n v="0"/>
    <n v="8.8552915766738668E-2"/>
    <n v="0"/>
    <n v="0"/>
    <n v="4.9676025917926567E-2"/>
    <x v="0"/>
    <x v="12"/>
    <x v="11"/>
    <x v="1"/>
    <x v="1"/>
    <x v="1"/>
    <x v="11"/>
    <n v="0"/>
    <n v="0"/>
    <n v="5.8315334773218146E-2"/>
    <n v="4.3196544276457886E-3"/>
    <n v="1.7278617710583154E-2"/>
    <n v="0"/>
    <n v="0.78185745140388774"/>
    <n v="8.8552915766738668E-2"/>
    <n v="4.9676025917926567E-2"/>
    <n v="0"/>
  </r>
  <r>
    <x v="12"/>
    <n v="1984"/>
    <n v="265"/>
    <s v="3,4,5"/>
    <n v="0"/>
    <n v="0"/>
    <n v="0"/>
    <n v="0"/>
    <n v="0"/>
    <n v="6.7924528301886791E-2"/>
    <n v="0"/>
    <n v="0"/>
    <n v="1.8867924528301886E-2"/>
    <n v="0"/>
    <n v="0"/>
    <n v="0"/>
    <n v="0"/>
    <n v="0"/>
    <n v="0"/>
    <n v="0"/>
    <n v="0"/>
    <n v="0.46037735849056605"/>
    <n v="0"/>
    <n v="0.32075471698113206"/>
    <n v="0"/>
    <n v="0"/>
    <n v="0.13207547169811321"/>
    <x v="0"/>
    <x v="12"/>
    <x v="11"/>
    <x v="1"/>
    <x v="1"/>
    <x v="1"/>
    <x v="11"/>
    <n v="0"/>
    <n v="0"/>
    <n v="6.7924528301886791E-2"/>
    <n v="1.8867924528301886E-2"/>
    <n v="0"/>
    <n v="0"/>
    <n v="0.46037735849056605"/>
    <n v="0.32075471698113206"/>
    <n v="0.13207547169811321"/>
    <n v="0"/>
  </r>
  <r>
    <x v="12"/>
    <n v="1985"/>
    <n v="71"/>
    <s v="4,5"/>
    <s v="Failed"/>
    <s v="Criteria"/>
    <s v="-"/>
    <s v="-"/>
    <s v="-"/>
    <s v="-"/>
    <s v="-"/>
    <s v="-"/>
    <s v="-"/>
    <s v="-"/>
    <s v="-"/>
    <s v="-"/>
    <s v="-"/>
    <s v="-"/>
    <s v="-"/>
    <s v="-"/>
    <s v="-"/>
    <s v="-"/>
    <s v="-"/>
    <s v="-"/>
    <s v="-"/>
    <s v="-"/>
    <s v="-"/>
    <x v="0"/>
    <x v="12"/>
    <x v="11"/>
    <x v="1"/>
    <x v="1"/>
    <x v="0"/>
    <x v="11"/>
    <n v="0"/>
    <n v="0"/>
    <n v="0"/>
    <n v="0"/>
    <n v="0"/>
    <n v="0"/>
    <n v="0"/>
    <n v="0"/>
    <n v="0"/>
    <n v="0"/>
  </r>
  <r>
    <x v="12"/>
    <n v="1986"/>
    <s v="No Data"/>
    <m/>
    <s v="-"/>
    <s v="-"/>
    <s v="-"/>
    <s v="-"/>
    <s v="-"/>
    <s v="-"/>
    <s v="-"/>
    <s v="-"/>
    <s v="-"/>
    <s v="-"/>
    <s v="-"/>
    <s v="-"/>
    <s v="-"/>
    <s v="-"/>
    <s v="-"/>
    <s v="-"/>
    <s v="-"/>
    <s v="-"/>
    <s v="-"/>
    <s v="-"/>
    <s v="-"/>
    <s v="-"/>
    <s v="-"/>
    <x v="0"/>
    <x v="12"/>
    <x v="11"/>
    <x v="1"/>
    <x v="1"/>
    <x v="0"/>
    <x v="11"/>
    <n v="0"/>
    <n v="0"/>
    <n v="0"/>
    <n v="0"/>
    <n v="0"/>
    <n v="0"/>
    <n v="0"/>
    <n v="0"/>
    <n v="0"/>
    <n v="0"/>
  </r>
  <r>
    <x v="12"/>
    <n v="1987"/>
    <s v="No Data"/>
    <m/>
    <s v="-"/>
    <s v="-"/>
    <s v="-"/>
    <s v="-"/>
    <s v="-"/>
    <s v="-"/>
    <s v="-"/>
    <s v="-"/>
    <s v="-"/>
    <s v="-"/>
    <s v="-"/>
    <s v="-"/>
    <s v="-"/>
    <s v="-"/>
    <s v="-"/>
    <s v="-"/>
    <s v="-"/>
    <s v="-"/>
    <s v="-"/>
    <s v="-"/>
    <s v="-"/>
    <s v="-"/>
    <s v="-"/>
    <x v="0"/>
    <x v="12"/>
    <x v="11"/>
    <x v="1"/>
    <x v="1"/>
    <x v="0"/>
    <x v="11"/>
    <n v="0"/>
    <n v="0"/>
    <n v="0"/>
    <n v="0"/>
    <n v="0"/>
    <n v="0"/>
    <n v="0"/>
    <n v="0"/>
    <n v="0"/>
    <n v="0"/>
  </r>
  <r>
    <x v="12"/>
    <n v="1988"/>
    <n v="146"/>
    <n v="2"/>
    <s v="Failed"/>
    <s v="Criteria"/>
    <s v="-"/>
    <s v="-"/>
    <s v="-"/>
    <s v="-"/>
    <s v="-"/>
    <s v="-"/>
    <s v="-"/>
    <s v="-"/>
    <s v="-"/>
    <s v="-"/>
    <s v="-"/>
    <s v="-"/>
    <s v="-"/>
    <s v="-"/>
    <s v="-"/>
    <s v="-"/>
    <s v="-"/>
    <s v="-"/>
    <s v="-"/>
    <s v="-"/>
    <s v="-"/>
    <x v="0"/>
    <x v="12"/>
    <x v="11"/>
    <x v="1"/>
    <x v="1"/>
    <x v="0"/>
    <x v="11"/>
    <n v="0"/>
    <n v="0"/>
    <n v="0"/>
    <n v="0"/>
    <n v="0"/>
    <n v="0"/>
    <n v="0"/>
    <n v="0"/>
    <n v="0"/>
    <n v="0"/>
  </r>
  <r>
    <x v="12"/>
    <n v="1989"/>
    <n v="744"/>
    <s v="2,3"/>
    <s v="Failed"/>
    <s v="Criteria"/>
    <s v="-"/>
    <s v="-"/>
    <s v="-"/>
    <s v="-"/>
    <s v="-"/>
    <s v="-"/>
    <s v="-"/>
    <s v="-"/>
    <s v="-"/>
    <s v="-"/>
    <s v="-"/>
    <s v="-"/>
    <s v="-"/>
    <s v="-"/>
    <s v="-"/>
    <s v="-"/>
    <s v="-"/>
    <s v="-"/>
    <s v="-"/>
    <s v="-"/>
    <s v="-"/>
    <x v="0"/>
    <x v="12"/>
    <x v="11"/>
    <x v="1"/>
    <x v="1"/>
    <x v="0"/>
    <x v="11"/>
    <n v="0"/>
    <n v="0"/>
    <n v="0"/>
    <n v="0"/>
    <n v="0"/>
    <n v="0"/>
    <n v="0"/>
    <n v="0"/>
    <n v="0"/>
    <n v="0"/>
  </r>
  <r>
    <x v="12"/>
    <n v="1990"/>
    <n v="1431"/>
    <s v="2,3,4"/>
    <n v="0"/>
    <n v="0"/>
    <n v="0"/>
    <n v="0"/>
    <n v="0"/>
    <n v="7.6869322152341019E-3"/>
    <n v="0"/>
    <n v="0"/>
    <n v="6.9881201956673651E-4"/>
    <n v="1.397624039133473E-3"/>
    <n v="4.8916841369671558E-3"/>
    <n v="0"/>
    <n v="1.5373864430468204E-2"/>
    <n v="6.9881201956673651E-4"/>
    <n v="0"/>
    <n v="0"/>
    <n v="0"/>
    <n v="0.54996505939902163"/>
    <n v="0"/>
    <n v="0.31516422082459816"/>
    <n v="6.2893081761006293E-3"/>
    <n v="6.9881201956673651E-4"/>
    <n v="9.7134870719776376E-2"/>
    <x v="0"/>
    <x v="12"/>
    <x v="11"/>
    <x v="1"/>
    <x v="1"/>
    <x v="1"/>
    <x v="11"/>
    <n v="0"/>
    <n v="0"/>
    <n v="7.6869322152341019E-3"/>
    <n v="6.9881201956673651E-4"/>
    <n v="6.2893081761006293E-3"/>
    <n v="1.6072676450034941E-2"/>
    <n v="0.54996505939902163"/>
    <n v="0.32145352900069879"/>
    <n v="9.7134870719776376E-2"/>
    <n v="6.9881201956673651E-4"/>
  </r>
  <r>
    <x v="12"/>
    <n v="1991"/>
    <n v="1235"/>
    <s v="2,3,4,5"/>
    <n v="0"/>
    <n v="0"/>
    <n v="0"/>
    <n v="0"/>
    <n v="0"/>
    <n v="5.3441295546558701E-2"/>
    <n v="0"/>
    <n v="0"/>
    <n v="6.4777327935222669E-3"/>
    <n v="0"/>
    <n v="0"/>
    <n v="0"/>
    <n v="2.8340080971659919E-2"/>
    <n v="0"/>
    <n v="6.4777327935222669E-3"/>
    <n v="0"/>
    <n v="0"/>
    <n v="0.62186234817813757"/>
    <n v="0"/>
    <n v="0.11497975708502024"/>
    <n v="4.048582995951417E-3"/>
    <n v="1.6194331983805667E-3"/>
    <n v="0.16275303643724695"/>
    <x v="0"/>
    <x v="12"/>
    <x v="11"/>
    <x v="1"/>
    <x v="1"/>
    <x v="1"/>
    <x v="11"/>
    <n v="0"/>
    <n v="0"/>
    <n v="5.3441295546558701E-2"/>
    <n v="6.4777327935222669E-3"/>
    <n v="0"/>
    <n v="3.4817813765182185E-2"/>
    <n v="0.62186234817813757"/>
    <n v="0.11902834008097166"/>
    <n v="0.16275303643724695"/>
    <n v="1.6194331983805667E-3"/>
  </r>
  <r>
    <x v="12"/>
    <n v="1992"/>
    <n v="592"/>
    <s v="2,3,4,5"/>
    <n v="0"/>
    <n v="0"/>
    <n v="0"/>
    <n v="0"/>
    <n v="0"/>
    <n v="4.72972972972973E-2"/>
    <n v="1.0135135135135136E-2"/>
    <n v="0"/>
    <n v="8.4459459459459464E-3"/>
    <n v="0"/>
    <n v="0"/>
    <n v="0"/>
    <n v="4.5608108108108107E-2"/>
    <n v="6.7567567567567571E-3"/>
    <n v="0"/>
    <n v="0"/>
    <n v="0"/>
    <n v="0.51182432432432434"/>
    <n v="0"/>
    <n v="0.26858108108108103"/>
    <n v="0"/>
    <n v="1.6891891891891893E-3"/>
    <n v="9.9662162162162157E-2"/>
    <x v="0"/>
    <x v="12"/>
    <x v="11"/>
    <x v="1"/>
    <x v="1"/>
    <x v="1"/>
    <x v="11"/>
    <n v="0"/>
    <n v="0"/>
    <n v="5.7432432432432436E-2"/>
    <n v="8.4459459459459464E-3"/>
    <n v="0"/>
    <n v="5.2364864864864864E-2"/>
    <n v="0.51182432432432434"/>
    <n v="0.26858108108108103"/>
    <n v="9.9662162162162157E-2"/>
    <n v="1.6891891891891893E-3"/>
  </r>
  <r>
    <x v="12"/>
    <n v="1993"/>
    <n v="474"/>
    <s v="2,3,4,5"/>
    <n v="0"/>
    <n v="0"/>
    <n v="0"/>
    <n v="0"/>
    <n v="0"/>
    <n v="1.2658227848101266E-2"/>
    <n v="0"/>
    <n v="0"/>
    <n v="1.8987341772151899E-2"/>
    <n v="0"/>
    <n v="0"/>
    <n v="0"/>
    <n v="1.2658227848101266E-2"/>
    <n v="0"/>
    <n v="0"/>
    <n v="0"/>
    <n v="0"/>
    <n v="0.69620253164556967"/>
    <n v="0"/>
    <n v="7.3839662447257384E-2"/>
    <n v="2.1097046413502109E-2"/>
    <n v="2.1097046413502108E-3"/>
    <n v="0.16244725738396623"/>
    <x v="0"/>
    <x v="12"/>
    <x v="11"/>
    <x v="1"/>
    <x v="1"/>
    <x v="1"/>
    <x v="11"/>
    <n v="0"/>
    <n v="0"/>
    <n v="1.2658227848101266E-2"/>
    <n v="1.8987341772151899E-2"/>
    <n v="0"/>
    <n v="1.2658227848101266E-2"/>
    <n v="0.69620253164556967"/>
    <n v="9.49367088607595E-2"/>
    <n v="0.16244725738396623"/>
    <n v="2.1097046413502108E-3"/>
  </r>
  <r>
    <x v="12"/>
    <n v="1994"/>
    <n v="807"/>
    <s v="2,3,4,5"/>
    <n v="0"/>
    <n v="0"/>
    <n v="0"/>
    <n v="0"/>
    <n v="0"/>
    <n v="9.9132589838909543E-3"/>
    <n v="6.1957868649318466E-3"/>
    <n v="0"/>
    <n v="8.6741016109045856E-3"/>
    <n v="0"/>
    <n v="2.2304832713754649E-2"/>
    <n v="0"/>
    <n v="0"/>
    <n v="0"/>
    <n v="0"/>
    <n v="0"/>
    <n v="0"/>
    <n v="0.62701363073110283"/>
    <n v="0"/>
    <n v="0.16480793060718713"/>
    <n v="0"/>
    <n v="0"/>
    <n v="0.16109045848822801"/>
    <x v="0"/>
    <x v="12"/>
    <x v="11"/>
    <x v="1"/>
    <x v="1"/>
    <x v="1"/>
    <x v="11"/>
    <n v="0"/>
    <n v="0"/>
    <n v="1.6109045848822799E-2"/>
    <n v="8.6741016109045856E-3"/>
    <n v="2.2304832713754649E-2"/>
    <n v="0"/>
    <n v="0.62701363073110283"/>
    <n v="0.16480793060718713"/>
    <n v="0.16109045848822801"/>
    <n v="0"/>
  </r>
  <r>
    <x v="12"/>
    <n v="1995"/>
    <n v="732"/>
    <s v="2,3,4,5"/>
    <n v="0"/>
    <n v="0"/>
    <n v="0"/>
    <n v="0"/>
    <n v="0"/>
    <n v="5.3278688524590161E-2"/>
    <n v="1.5027322404371584E-2"/>
    <n v="0"/>
    <n v="2.5956284153005466E-2"/>
    <n v="0"/>
    <n v="0"/>
    <n v="0"/>
    <n v="2.7322404371584699E-3"/>
    <n v="0"/>
    <n v="0"/>
    <n v="0"/>
    <n v="0"/>
    <n v="0.72404371584699456"/>
    <n v="0"/>
    <n v="8.8797814207650275E-2"/>
    <n v="1.5027322404371584E-2"/>
    <n v="1.366120218579235E-3"/>
    <n v="7.3770491803278687E-2"/>
    <x v="0"/>
    <x v="12"/>
    <x v="11"/>
    <x v="1"/>
    <x v="1"/>
    <x v="1"/>
    <x v="11"/>
    <n v="0"/>
    <n v="0"/>
    <n v="6.8306010928961741E-2"/>
    <n v="2.5956284153005466E-2"/>
    <n v="0"/>
    <n v="2.7322404371584699E-3"/>
    <n v="0.72404371584699456"/>
    <n v="0.10382513661202186"/>
    <n v="7.3770491803278687E-2"/>
    <n v="1.366120218579235E-3"/>
  </r>
  <r>
    <x v="12"/>
    <n v="1996"/>
    <n v="792"/>
    <s v="2,3,4,5"/>
    <n v="0"/>
    <n v="0"/>
    <n v="0"/>
    <n v="0"/>
    <n v="0"/>
    <n v="1.2626262626262627E-3"/>
    <n v="1.1363636363636364E-2"/>
    <n v="0"/>
    <n v="1.7676767676767676E-2"/>
    <n v="0"/>
    <n v="0"/>
    <n v="0"/>
    <n v="1.2626262626262627E-3"/>
    <n v="0"/>
    <n v="0"/>
    <n v="0"/>
    <n v="0"/>
    <n v="0.90404040404040398"/>
    <n v="0"/>
    <n v="2.904040404040404E-2"/>
    <n v="6.313131313131313E-3"/>
    <n v="0"/>
    <n v="2.904040404040404E-2"/>
    <x v="0"/>
    <x v="12"/>
    <x v="11"/>
    <x v="1"/>
    <x v="1"/>
    <x v="1"/>
    <x v="11"/>
    <n v="0"/>
    <n v="0"/>
    <n v="1.2626262626262626E-2"/>
    <n v="1.7676767676767676E-2"/>
    <n v="0"/>
    <n v="1.2626262626262627E-3"/>
    <n v="0.90404040404040398"/>
    <n v="3.5353535353535352E-2"/>
    <n v="2.904040404040404E-2"/>
    <n v="0"/>
  </r>
  <r>
    <x v="12"/>
    <n v="1997"/>
    <n v="584"/>
    <s v="2,3,4,5"/>
    <n v="0"/>
    <n v="0"/>
    <n v="0"/>
    <n v="0"/>
    <n v="0"/>
    <n v="1.5410958904109588E-2"/>
    <n v="3.4246575342465752E-3"/>
    <n v="0"/>
    <n v="1.0273972602739725E-2"/>
    <n v="0"/>
    <n v="0"/>
    <n v="0"/>
    <n v="5.1369863013698627E-3"/>
    <n v="2.0547945205479451E-2"/>
    <n v="6.8493150684931503E-3"/>
    <n v="0"/>
    <n v="0"/>
    <n v="0.69863013698630139"/>
    <n v="0"/>
    <n v="3.4246575342465752E-2"/>
    <n v="0"/>
    <n v="0"/>
    <n v="0.20547945205479451"/>
    <x v="0"/>
    <x v="12"/>
    <x v="11"/>
    <x v="1"/>
    <x v="1"/>
    <x v="1"/>
    <x v="11"/>
    <n v="0"/>
    <n v="0"/>
    <n v="1.8835616438356163E-2"/>
    <n v="1.0273972602739725E-2"/>
    <n v="0"/>
    <n v="3.2534246575342464E-2"/>
    <n v="0.69863013698630139"/>
    <n v="3.4246575342465752E-2"/>
    <n v="0.20547945205479451"/>
    <n v="0"/>
  </r>
  <r>
    <x v="12"/>
    <n v="1998"/>
    <n v="113"/>
    <s v="2,3,4,5"/>
    <n v="0"/>
    <n v="0"/>
    <n v="0"/>
    <n v="0"/>
    <n v="0"/>
    <n v="0"/>
    <n v="0"/>
    <n v="0"/>
    <n v="0"/>
    <n v="0"/>
    <n v="0"/>
    <n v="0"/>
    <n v="1.7699115044247787E-2"/>
    <n v="0"/>
    <n v="0"/>
    <n v="0"/>
    <n v="0"/>
    <n v="0.8584070796460177"/>
    <n v="0"/>
    <n v="4.4247787610619468E-2"/>
    <n v="0"/>
    <n v="0"/>
    <n v="7.9646017699115043E-2"/>
    <x v="0"/>
    <x v="12"/>
    <x v="11"/>
    <x v="1"/>
    <x v="1"/>
    <x v="1"/>
    <x v="11"/>
    <n v="0"/>
    <n v="0"/>
    <n v="0"/>
    <n v="0"/>
    <n v="0"/>
    <n v="1.7699115044247787E-2"/>
    <n v="0.8584070796460177"/>
    <n v="4.4247787610619468E-2"/>
    <n v="7.9646017699115043E-2"/>
    <n v="0"/>
  </r>
  <r>
    <x v="12"/>
    <n v="1999"/>
    <n v="105"/>
    <s v="2,3,4,5"/>
    <n v="0"/>
    <n v="0"/>
    <n v="0"/>
    <n v="0"/>
    <n v="0"/>
    <n v="0"/>
    <n v="0"/>
    <n v="0"/>
    <n v="0.13333333333333333"/>
    <n v="0"/>
    <n v="0"/>
    <n v="0"/>
    <n v="3.8095238095238099E-2"/>
    <n v="0"/>
    <n v="0"/>
    <n v="0"/>
    <n v="0"/>
    <n v="0.8"/>
    <n v="0"/>
    <n v="9.5238095238095247E-3"/>
    <n v="0"/>
    <n v="0"/>
    <n v="1.9047619047619049E-2"/>
    <x v="1"/>
    <x v="12"/>
    <x v="11"/>
    <x v="1"/>
    <x v="1"/>
    <x v="1"/>
    <x v="11"/>
    <n v="0"/>
    <n v="0"/>
    <n v="0"/>
    <n v="0.13333333333333333"/>
    <n v="0"/>
    <n v="3.8095238095238099E-2"/>
    <n v="0.8"/>
    <n v="9.5238095238095247E-3"/>
    <n v="1.9047619047619049E-2"/>
    <n v="0"/>
  </r>
  <r>
    <x v="12"/>
    <n v="2000"/>
    <n v="95"/>
    <s v="3,4,5"/>
    <n v="0"/>
    <n v="0"/>
    <n v="0"/>
    <n v="0"/>
    <n v="0"/>
    <n v="0"/>
    <n v="5.2631578947368418E-2"/>
    <n v="0"/>
    <n v="0"/>
    <n v="0"/>
    <n v="0"/>
    <n v="0"/>
    <n v="0"/>
    <n v="0"/>
    <n v="5.2631578947368418E-2"/>
    <n v="0"/>
    <n v="0"/>
    <n v="0.74736842105263157"/>
    <n v="0"/>
    <n v="9.4736842105263161E-2"/>
    <n v="0"/>
    <n v="0"/>
    <n v="5.2631578947368418E-2"/>
    <x v="1"/>
    <x v="12"/>
    <x v="11"/>
    <x v="1"/>
    <x v="1"/>
    <x v="1"/>
    <x v="11"/>
    <n v="0"/>
    <n v="0"/>
    <n v="5.2631578947368418E-2"/>
    <n v="0"/>
    <n v="0"/>
    <n v="5.2631578947368418E-2"/>
    <n v="0.74736842105263157"/>
    <n v="9.4736842105263161E-2"/>
    <n v="5.2631578947368418E-2"/>
    <n v="0"/>
  </r>
  <r>
    <x v="12"/>
    <n v="2001"/>
    <n v="82"/>
    <s v="2,4,5"/>
    <n v="0"/>
    <n v="0"/>
    <n v="0"/>
    <n v="0"/>
    <n v="0"/>
    <n v="3.6585365853658534E-2"/>
    <n v="0"/>
    <n v="0"/>
    <n v="0"/>
    <n v="0"/>
    <n v="0"/>
    <n v="0"/>
    <n v="2.4390243902439025E-2"/>
    <n v="0"/>
    <n v="0"/>
    <n v="0"/>
    <n v="0"/>
    <n v="0.79268292682926833"/>
    <n v="0"/>
    <n v="0"/>
    <n v="0"/>
    <n v="0"/>
    <n v="0.14634146341463414"/>
    <x v="1"/>
    <x v="12"/>
    <x v="11"/>
    <x v="1"/>
    <x v="1"/>
    <x v="1"/>
    <x v="11"/>
    <n v="0"/>
    <n v="0"/>
    <n v="3.6585365853658534E-2"/>
    <n v="0"/>
    <n v="0"/>
    <n v="2.4390243902439025E-2"/>
    <n v="0.79268292682926833"/>
    <n v="0"/>
    <n v="0.14634146341463414"/>
    <n v="0"/>
  </r>
  <r>
    <x v="12"/>
    <n v="2002"/>
    <n v="10"/>
    <s v="2,3,5"/>
    <s v="Failed"/>
    <s v="Criteria"/>
    <s v="-"/>
    <s v="-"/>
    <s v="-"/>
    <s v="-"/>
    <s v="-"/>
    <s v="-"/>
    <s v="-"/>
    <s v="-"/>
    <s v="-"/>
    <s v="-"/>
    <s v="-"/>
    <s v="-"/>
    <s v="-"/>
    <s v="-"/>
    <s v="-"/>
    <s v="-"/>
    <s v="-"/>
    <s v="-"/>
    <s v="-"/>
    <s v="-"/>
    <s v="-"/>
    <x v="1"/>
    <x v="12"/>
    <x v="11"/>
    <x v="1"/>
    <x v="1"/>
    <x v="0"/>
    <x v="11"/>
    <n v="0"/>
    <n v="0"/>
    <n v="0"/>
    <n v="0"/>
    <n v="0"/>
    <n v="0"/>
    <n v="0"/>
    <n v="0"/>
    <n v="0"/>
    <n v="0"/>
  </r>
  <r>
    <x v="12"/>
    <n v="2003"/>
    <n v="7"/>
    <s v="3,4"/>
    <s v="Failed"/>
    <s v="Criteria"/>
    <s v="-"/>
    <s v="-"/>
    <s v="-"/>
    <s v="-"/>
    <s v="-"/>
    <s v="-"/>
    <s v="-"/>
    <s v="-"/>
    <s v="-"/>
    <s v="-"/>
    <s v="-"/>
    <s v="-"/>
    <s v="-"/>
    <s v="-"/>
    <s v="-"/>
    <s v="-"/>
    <s v="-"/>
    <s v="-"/>
    <s v="-"/>
    <s v="-"/>
    <s v="-"/>
    <x v="1"/>
    <x v="12"/>
    <x v="11"/>
    <x v="1"/>
    <x v="1"/>
    <x v="0"/>
    <x v="11"/>
    <n v="0"/>
    <n v="0"/>
    <n v="0"/>
    <n v="0"/>
    <n v="0"/>
    <n v="0"/>
    <n v="0"/>
    <n v="0"/>
    <n v="0"/>
    <n v="0"/>
  </r>
  <r>
    <x v="12"/>
    <n v="2004"/>
    <n v="263"/>
    <s v="2,4,5"/>
    <n v="0"/>
    <n v="0"/>
    <n v="0"/>
    <n v="0"/>
    <n v="0"/>
    <n v="7.6045627376425855E-3"/>
    <n v="3.8022813688212928E-3"/>
    <n v="0"/>
    <n v="0"/>
    <n v="0"/>
    <n v="0"/>
    <n v="0"/>
    <n v="3.8022813688212928E-3"/>
    <n v="0"/>
    <n v="0"/>
    <n v="0"/>
    <n v="0"/>
    <n v="0.38403041825095058"/>
    <n v="0"/>
    <n v="0.13307984790874525"/>
    <n v="0"/>
    <n v="1.1406844106463879E-2"/>
    <n v="0.45627376425855515"/>
    <x v="1"/>
    <x v="12"/>
    <x v="11"/>
    <x v="1"/>
    <x v="1"/>
    <x v="1"/>
    <x v="11"/>
    <n v="0"/>
    <n v="0"/>
    <n v="1.1406844106463879E-2"/>
    <n v="0"/>
    <n v="0"/>
    <n v="3.8022813688212928E-3"/>
    <n v="0.38403041825095058"/>
    <n v="0.13307984790874525"/>
    <n v="0.45627376425855515"/>
    <n v="1.1406844106463879E-2"/>
  </r>
  <r>
    <x v="12"/>
    <n v="2005"/>
    <n v="317"/>
    <s v="2,3,5"/>
    <n v="0"/>
    <n v="0"/>
    <n v="0"/>
    <n v="0"/>
    <n v="0"/>
    <n v="0"/>
    <n v="1.2618296529968454E-2"/>
    <n v="0"/>
    <n v="0"/>
    <n v="0"/>
    <n v="0"/>
    <n v="0"/>
    <n v="9.4637223974763408E-3"/>
    <n v="1.2618296529968454E-2"/>
    <n v="0"/>
    <n v="0"/>
    <n v="0"/>
    <n v="0.60567823343848581"/>
    <n v="0"/>
    <n v="0.16719242902208201"/>
    <n v="0"/>
    <n v="0"/>
    <n v="0.19242902208201892"/>
    <x v="1"/>
    <x v="12"/>
    <x v="11"/>
    <x v="1"/>
    <x v="1"/>
    <x v="1"/>
    <x v="11"/>
    <n v="0"/>
    <n v="0"/>
    <n v="1.2618296529968454E-2"/>
    <n v="0"/>
    <n v="0"/>
    <n v="2.2082018927444796E-2"/>
    <n v="0.60567823343848581"/>
    <n v="0.16719242902208201"/>
    <n v="0.19242902208201892"/>
    <n v="0"/>
  </r>
  <r>
    <x v="12"/>
    <n v="2006"/>
    <n v="422"/>
    <s v="2,3,4"/>
    <n v="0"/>
    <n v="0"/>
    <n v="0"/>
    <n v="0"/>
    <n v="0"/>
    <n v="5.4502369668246446E-2"/>
    <n v="3.0805687203791468E-2"/>
    <n v="0"/>
    <n v="0"/>
    <n v="0"/>
    <n v="0"/>
    <n v="0"/>
    <n v="1.6587677725118485E-2"/>
    <n v="0"/>
    <n v="0"/>
    <n v="0"/>
    <n v="0"/>
    <n v="0.523696682464455"/>
    <n v="0"/>
    <n v="0.18009478672985782"/>
    <n v="0"/>
    <n v="2.3696682464454978E-3"/>
    <n v="0.19194312796208532"/>
    <x v="1"/>
    <x v="12"/>
    <x v="11"/>
    <x v="1"/>
    <x v="1"/>
    <x v="1"/>
    <x v="11"/>
    <n v="0"/>
    <n v="0"/>
    <n v="8.5308056872037907E-2"/>
    <n v="0"/>
    <n v="0"/>
    <n v="1.6587677725118485E-2"/>
    <n v="0.523696682464455"/>
    <n v="0.18009478672985782"/>
    <n v="0.19194312796208532"/>
    <n v="2.3696682464454978E-3"/>
  </r>
  <r>
    <x v="12"/>
    <n v="2007"/>
    <n v="343"/>
    <s v="2,3,4,5"/>
    <n v="0"/>
    <n v="0"/>
    <n v="0"/>
    <n v="0"/>
    <n v="0"/>
    <n v="3.7900874635568516E-2"/>
    <n v="0"/>
    <n v="0"/>
    <n v="0"/>
    <n v="0"/>
    <n v="0"/>
    <n v="0"/>
    <n v="1.1661807580174927E-2"/>
    <n v="5.8309037900874635E-3"/>
    <n v="0"/>
    <n v="8.7463556851311956E-3"/>
    <n v="0"/>
    <n v="0.52769679300291539"/>
    <n v="0"/>
    <n v="0.19533527696793002"/>
    <n v="0"/>
    <n v="0"/>
    <n v="0.21282798833819241"/>
    <x v="1"/>
    <x v="12"/>
    <x v="11"/>
    <x v="1"/>
    <x v="1"/>
    <x v="1"/>
    <x v="11"/>
    <n v="0"/>
    <n v="0"/>
    <n v="3.7900874635568516E-2"/>
    <n v="0"/>
    <n v="0"/>
    <n v="2.6239067055393587E-2"/>
    <n v="0.52769679300291539"/>
    <n v="0.19533527696793002"/>
    <n v="0.21282798833819241"/>
    <n v="0"/>
  </r>
  <r>
    <x v="12"/>
    <n v="2008"/>
    <n v="137"/>
    <s v="2,3,4,5"/>
    <n v="0"/>
    <n v="0"/>
    <n v="0"/>
    <n v="0"/>
    <n v="0"/>
    <n v="2.1897810218978103E-2"/>
    <n v="0"/>
    <n v="0"/>
    <n v="0"/>
    <n v="0"/>
    <n v="0"/>
    <n v="0"/>
    <n v="3.6496350364963501E-2"/>
    <n v="0"/>
    <n v="0"/>
    <n v="0"/>
    <n v="0"/>
    <n v="0.47445255474452558"/>
    <n v="0"/>
    <n v="0.20437956204379562"/>
    <n v="0"/>
    <n v="7.2992700729927005E-3"/>
    <n v="0.25547445255474455"/>
    <x v="1"/>
    <x v="12"/>
    <x v="11"/>
    <x v="1"/>
    <x v="1"/>
    <x v="1"/>
    <x v="11"/>
    <n v="0"/>
    <n v="0"/>
    <n v="2.1897810218978103E-2"/>
    <n v="0"/>
    <n v="0"/>
    <n v="3.6496350364963501E-2"/>
    <n v="0.47445255474452558"/>
    <n v="0.20437956204379562"/>
    <n v="0.25547445255474455"/>
    <n v="7.2992700729927005E-3"/>
  </r>
  <r>
    <x v="12"/>
    <n v="2009"/>
    <n v="217"/>
    <s v="2,3,4,5"/>
    <n v="0"/>
    <n v="0"/>
    <n v="0"/>
    <n v="0"/>
    <n v="0"/>
    <n v="0"/>
    <n v="0.16129032258064516"/>
    <n v="0"/>
    <n v="0"/>
    <n v="0"/>
    <n v="0"/>
    <n v="0"/>
    <n v="4.608294930875576E-3"/>
    <n v="0"/>
    <n v="0"/>
    <n v="0"/>
    <n v="0"/>
    <n v="0.55760368663594473"/>
    <n v="0"/>
    <n v="5.5299539170506916E-2"/>
    <n v="6.9124423963133647E-2"/>
    <n v="0"/>
    <n v="0.15207373271889402"/>
    <x v="2"/>
    <x v="12"/>
    <x v="11"/>
    <x v="1"/>
    <x v="1"/>
    <x v="1"/>
    <x v="11"/>
    <n v="0"/>
    <n v="0"/>
    <n v="0.16129032258064516"/>
    <n v="0"/>
    <n v="0"/>
    <n v="4.608294930875576E-3"/>
    <n v="0.55760368663594473"/>
    <n v="0.12442396313364057"/>
    <n v="0.15207373271889402"/>
    <n v="0"/>
  </r>
  <r>
    <x v="12"/>
    <n v="2010"/>
    <n v="181"/>
    <s v="2,3,4,5"/>
    <n v="0"/>
    <n v="0"/>
    <n v="0"/>
    <n v="0"/>
    <n v="0"/>
    <n v="0"/>
    <n v="1.6574585635359115E-2"/>
    <n v="0"/>
    <n v="3.8674033149171269E-2"/>
    <n v="0"/>
    <n v="0"/>
    <n v="0"/>
    <n v="5.5248618784530384E-3"/>
    <n v="1.6574585635359115E-2"/>
    <n v="0"/>
    <n v="0"/>
    <n v="0"/>
    <n v="0.32596685082872928"/>
    <n v="0"/>
    <n v="7.7348066298342538E-2"/>
    <n v="0"/>
    <n v="2.7624309392265192E-2"/>
    <n v="0.49171270718232046"/>
    <x v="2"/>
    <x v="12"/>
    <x v="11"/>
    <x v="1"/>
    <x v="1"/>
    <x v="1"/>
    <x v="11"/>
    <n v="0"/>
    <n v="0"/>
    <n v="1.6574585635359115E-2"/>
    <n v="3.8674033149171269E-2"/>
    <n v="0"/>
    <n v="2.2099447513812154E-2"/>
    <n v="0.32596685082872928"/>
    <n v="7.7348066298342538E-2"/>
    <n v="0.49171270718232046"/>
    <n v="2.7624309392265192E-2"/>
  </r>
  <r>
    <x v="12"/>
    <n v="2011"/>
    <n v="220"/>
    <s v="3,4,5"/>
    <n v="0"/>
    <n v="0"/>
    <n v="0"/>
    <n v="0"/>
    <n v="0"/>
    <n v="1.8181818181818181E-2"/>
    <n v="0"/>
    <n v="0"/>
    <n v="0"/>
    <n v="0"/>
    <n v="0"/>
    <n v="0"/>
    <n v="2.2727272727272728E-2"/>
    <n v="4.5454545454545452E-3"/>
    <n v="9.0909090909090905E-3"/>
    <n v="0"/>
    <n v="0"/>
    <n v="0.6227272727272728"/>
    <n v="0"/>
    <n v="0.30909090909090908"/>
    <n v="0"/>
    <n v="0"/>
    <n v="1.3636363636363636E-2"/>
    <x v="2"/>
    <x v="12"/>
    <x v="11"/>
    <x v="1"/>
    <x v="1"/>
    <x v="1"/>
    <x v="11"/>
    <n v="0"/>
    <n v="0"/>
    <n v="1.8181818181818181E-2"/>
    <n v="0"/>
    <n v="0"/>
    <n v="3.6363636363636362E-2"/>
    <n v="0.6227272727272728"/>
    <n v="0.30909090909090908"/>
    <n v="1.3636363636363636E-2"/>
    <n v="0"/>
  </r>
  <r>
    <x v="12"/>
    <n v="2012"/>
    <n v="209"/>
    <s v="2,4,5"/>
    <n v="0"/>
    <n v="0"/>
    <n v="0"/>
    <n v="0"/>
    <n v="0"/>
    <n v="1.4354066985645933E-2"/>
    <n v="5.7416267942583733E-2"/>
    <n v="0"/>
    <n v="2.8708133971291867E-2"/>
    <n v="0"/>
    <n v="0"/>
    <n v="0"/>
    <n v="3.8277511961722487E-2"/>
    <n v="3.8277511961722487E-2"/>
    <n v="1.4354066985645933E-2"/>
    <n v="0"/>
    <n v="0"/>
    <n v="0.44019138755980858"/>
    <n v="0"/>
    <n v="0.32535885167464113"/>
    <n v="0"/>
    <n v="0"/>
    <n v="4.3062200956937802E-2"/>
    <x v="2"/>
    <x v="12"/>
    <x v="11"/>
    <x v="1"/>
    <x v="1"/>
    <x v="1"/>
    <x v="11"/>
    <n v="0"/>
    <n v="0"/>
    <n v="7.1770334928229665E-2"/>
    <n v="2.8708133971291867E-2"/>
    <n v="0"/>
    <n v="9.0909090909090912E-2"/>
    <n v="0.44019138755980858"/>
    <n v="0.32535885167464113"/>
    <n v="4.3062200956937802E-2"/>
    <n v="0"/>
  </r>
  <r>
    <x v="12"/>
    <n v="2013"/>
    <s v="No Data"/>
    <m/>
    <s v="-"/>
    <s v="-"/>
    <s v="-"/>
    <s v="-"/>
    <s v="-"/>
    <s v="-"/>
    <s v="-"/>
    <s v="-"/>
    <s v="-"/>
    <s v="-"/>
    <s v="-"/>
    <s v="-"/>
    <s v="-"/>
    <s v="-"/>
    <s v="-"/>
    <s v="-"/>
    <s v="-"/>
    <s v="-"/>
    <s v="-"/>
    <s v="-"/>
    <s v="-"/>
    <s v="-"/>
    <s v="-"/>
    <x v="2"/>
    <x v="12"/>
    <x v="11"/>
    <x v="1"/>
    <x v="1"/>
    <x v="0"/>
    <x v="11"/>
    <n v="0"/>
    <n v="0"/>
    <n v="0"/>
    <n v="0"/>
    <n v="0"/>
    <n v="0"/>
    <n v="0"/>
    <n v="0"/>
    <n v="0"/>
    <n v="0"/>
  </r>
  <r>
    <x v="13"/>
    <n v="1979"/>
    <n v="1026"/>
    <s v="4,5"/>
    <s v="Failed"/>
    <s v="Criteria"/>
    <s v="-"/>
    <s v="-"/>
    <s v="-"/>
    <s v="-"/>
    <s v="-"/>
    <s v="-"/>
    <s v="-"/>
    <s v="-"/>
    <s v="-"/>
    <s v="-"/>
    <s v="-"/>
    <s v="-"/>
    <s v="-"/>
    <s v="-"/>
    <s v="-"/>
    <s v="-"/>
    <s v="-"/>
    <s v="-"/>
    <s v="-"/>
    <s v="-"/>
    <s v="-"/>
    <x v="0"/>
    <x v="13"/>
    <x v="12"/>
    <x v="1"/>
    <x v="1"/>
    <x v="0"/>
    <x v="12"/>
    <n v="0"/>
    <n v="0"/>
    <n v="0"/>
    <n v="0"/>
    <n v="0"/>
    <n v="0"/>
    <n v="0"/>
    <n v="0"/>
    <n v="0"/>
    <n v="0"/>
  </r>
  <r>
    <x v="13"/>
    <n v="1980"/>
    <n v="632"/>
    <s v="2,5"/>
    <s v="Failed"/>
    <s v="Criteria"/>
    <s v="-"/>
    <s v="-"/>
    <s v="-"/>
    <s v="-"/>
    <s v="-"/>
    <s v="-"/>
    <s v="-"/>
    <s v="-"/>
    <s v="-"/>
    <s v="-"/>
    <s v="-"/>
    <s v="-"/>
    <s v="-"/>
    <s v="-"/>
    <s v="-"/>
    <s v="-"/>
    <s v="-"/>
    <s v="-"/>
    <s v="-"/>
    <s v="-"/>
    <s v="-"/>
    <x v="0"/>
    <x v="13"/>
    <x v="12"/>
    <x v="1"/>
    <x v="1"/>
    <x v="0"/>
    <x v="12"/>
    <n v="0"/>
    <n v="0"/>
    <n v="0"/>
    <n v="0"/>
    <n v="0"/>
    <n v="0"/>
    <n v="0"/>
    <n v="0"/>
    <n v="0"/>
    <n v="0"/>
  </r>
  <r>
    <x v="13"/>
    <n v="1981"/>
    <n v="1288"/>
    <s v="2,3"/>
    <s v="Failed"/>
    <s v="Criteria"/>
    <s v="-"/>
    <s v="-"/>
    <s v="-"/>
    <s v="-"/>
    <s v="-"/>
    <s v="-"/>
    <s v="-"/>
    <s v="-"/>
    <s v="-"/>
    <s v="-"/>
    <s v="-"/>
    <s v="-"/>
    <s v="-"/>
    <s v="-"/>
    <s v="-"/>
    <s v="-"/>
    <s v="-"/>
    <s v="-"/>
    <s v="-"/>
    <s v="-"/>
    <s v="-"/>
    <x v="0"/>
    <x v="13"/>
    <x v="12"/>
    <x v="1"/>
    <x v="1"/>
    <x v="0"/>
    <x v="12"/>
    <n v="0"/>
    <n v="0"/>
    <n v="0"/>
    <n v="0"/>
    <n v="0"/>
    <n v="0"/>
    <n v="0"/>
    <n v="0"/>
    <n v="0"/>
    <n v="0"/>
  </r>
  <r>
    <x v="13"/>
    <n v="1982"/>
    <n v="3257"/>
    <s v="2,3,4"/>
    <n v="2.4562480810561868E-3"/>
    <n v="6.140620202640467E-4"/>
    <n v="3.0703101013202335E-4"/>
    <n v="1.84218606079214E-3"/>
    <n v="0"/>
    <n v="0.22321154436598095"/>
    <n v="9.2109303039606999E-4"/>
    <n v="2.0878108688977586E-2"/>
    <n v="0.11513662879950876"/>
    <n v="9.2109303039606995E-3"/>
    <n v="1.8114829597789376E-2"/>
    <n v="0"/>
    <n v="2.6404666871354007E-2"/>
    <n v="1.2281240405280934E-3"/>
    <n v="3.0703101013202335E-4"/>
    <n v="0"/>
    <n v="0"/>
    <n v="0.24378262204482654"/>
    <n v="0"/>
    <n v="0.24224746699416641"/>
    <n v="0"/>
    <n v="1.5351550506601166E-3"/>
    <n v="9.1802272029474982E-2"/>
    <x v="0"/>
    <x v="13"/>
    <x v="12"/>
    <x v="1"/>
    <x v="1"/>
    <x v="1"/>
    <x v="12"/>
    <n v="3.377341111452257E-3"/>
    <n v="1.84218606079214E-3"/>
    <n v="0.22413263739637701"/>
    <n v="0.13601473748848633"/>
    <n v="2.7325759901750075E-2"/>
    <n v="2.7939821922014121E-2"/>
    <n v="0.24378262204482654"/>
    <n v="0.24224746699416641"/>
    <n v="9.1802272029474982E-2"/>
    <n v="1.5351550506601166E-3"/>
  </r>
  <r>
    <x v="13"/>
    <n v="1983"/>
    <n v="5054"/>
    <s v="2,3,4,5"/>
    <n v="1.1871784724970321E-3"/>
    <n v="0"/>
    <n v="0"/>
    <n v="6.5294815987336765E-3"/>
    <n v="0"/>
    <n v="0.17233874159081916"/>
    <n v="2.3743569449940641E-3"/>
    <n v="2.3743569449940641E-3"/>
    <n v="4.214483577364464E-2"/>
    <n v="1.7016224772457459E-2"/>
    <n v="2.7107241788682228E-2"/>
    <n v="0"/>
    <n v="1.5235457063711912E-2"/>
    <n v="3.9572615749901069E-4"/>
    <n v="5.9358923624851603E-4"/>
    <n v="0"/>
    <n v="0"/>
    <n v="0.34566679857538579"/>
    <n v="0"/>
    <n v="0.25702413929560747"/>
    <n v="2.1764938662445586E-3"/>
    <n v="7.9145231499802137E-4"/>
    <n v="0.10704392560348239"/>
    <x v="0"/>
    <x v="13"/>
    <x v="12"/>
    <x v="1"/>
    <x v="1"/>
    <x v="1"/>
    <x v="12"/>
    <n v="1.1871784724970321E-3"/>
    <n v="6.5294815987336765E-3"/>
    <n v="0.17471309853581324"/>
    <n v="4.4519192718638703E-2"/>
    <n v="4.412346656113969E-2"/>
    <n v="1.6224772457459437E-2"/>
    <n v="0.34566679857538579"/>
    <n v="0.25920063316185205"/>
    <n v="0.10704392560348239"/>
    <n v="7.9145231499802137E-4"/>
  </r>
  <r>
    <x v="13"/>
    <n v="1984"/>
    <n v="4000"/>
    <s v="2,3,4,5"/>
    <n v="1.25E-3"/>
    <n v="1.75E-3"/>
    <n v="0"/>
    <n v="7.0000000000000001E-3"/>
    <n v="0"/>
    <n v="0.21000000000000002"/>
    <n v="2.7499999999999998E-3"/>
    <n v="1.2500000000000001E-2"/>
    <n v="7.2250000000000009E-2"/>
    <n v="1.4500000000000001E-2"/>
    <n v="8.7499999999999991E-3"/>
    <n v="1.25E-3"/>
    <n v="1.375E-2"/>
    <n v="5.0000000000000001E-4"/>
    <n v="1.25E-3"/>
    <n v="0"/>
    <n v="0"/>
    <n v="0.245"/>
    <n v="0"/>
    <n v="0.23774999999999999"/>
    <n v="2.5000000000000001E-3"/>
    <n v="3.7499999999999999E-3"/>
    <n v="0.16350000000000001"/>
    <x v="0"/>
    <x v="13"/>
    <x v="12"/>
    <x v="1"/>
    <x v="1"/>
    <x v="1"/>
    <x v="12"/>
    <n v="3.0000000000000001E-3"/>
    <n v="7.0000000000000001E-3"/>
    <n v="0.21275000000000002"/>
    <n v="8.4750000000000006E-2"/>
    <n v="2.4500000000000001E-2"/>
    <n v="1.55E-2"/>
    <n v="0.245"/>
    <n v="0.24024999999999999"/>
    <n v="0.16350000000000001"/>
    <n v="3.7499999999999999E-3"/>
  </r>
  <r>
    <x v="13"/>
    <n v="1985"/>
    <n v="1523"/>
    <s v="2,3,4,5"/>
    <n v="7.8791858174655297E-3"/>
    <n v="0"/>
    <n v="0"/>
    <n v="0"/>
    <n v="0"/>
    <n v="0.18319107025607353"/>
    <n v="7.8791858174655279E-3"/>
    <n v="3.2829940906106371E-3"/>
    <n v="6.3690085357846343E-2"/>
    <n v="2.6263952724885093E-3"/>
    <n v="1.9697964543663821E-2"/>
    <n v="0"/>
    <n v="1.7071569271175313E-2"/>
    <n v="0"/>
    <n v="1.3131976362442547E-3"/>
    <n v="0"/>
    <n v="0"/>
    <n v="0.20617202889034802"/>
    <n v="0"/>
    <n v="0.28562048588312539"/>
    <n v="0"/>
    <n v="3.2829940906106371E-3"/>
    <n v="0.19829284307288247"/>
    <x v="0"/>
    <x v="13"/>
    <x v="12"/>
    <x v="1"/>
    <x v="1"/>
    <x v="1"/>
    <x v="12"/>
    <n v="7.8791858174655297E-3"/>
    <n v="0"/>
    <n v="0.19107025607353906"/>
    <n v="6.6973079448456985E-2"/>
    <n v="2.2324359816152328E-2"/>
    <n v="1.8384766907419567E-2"/>
    <n v="0.20617202889034802"/>
    <n v="0.28562048588312539"/>
    <n v="0.19829284307288247"/>
    <n v="3.2829940906106371E-3"/>
  </r>
  <r>
    <x v="13"/>
    <n v="1986"/>
    <n v="558"/>
    <s v="2,3,4,5"/>
    <n v="0"/>
    <n v="0"/>
    <n v="0"/>
    <n v="0"/>
    <n v="0"/>
    <n v="0.18637992831541217"/>
    <n v="0"/>
    <n v="0"/>
    <n v="8.2437275985663083E-2"/>
    <n v="0"/>
    <n v="2.8673835125448029E-2"/>
    <n v="0"/>
    <n v="3.9426523297491037E-2"/>
    <n v="1.0752688172043012E-2"/>
    <n v="0"/>
    <n v="0"/>
    <n v="0"/>
    <n v="0.26523297491039427"/>
    <n v="0"/>
    <n v="9.6774193548387094E-2"/>
    <n v="0"/>
    <n v="0"/>
    <n v="0.29032258064516131"/>
    <x v="0"/>
    <x v="13"/>
    <x v="12"/>
    <x v="1"/>
    <x v="1"/>
    <x v="1"/>
    <x v="12"/>
    <n v="0"/>
    <n v="0"/>
    <n v="0.18637992831541217"/>
    <n v="8.2437275985663083E-2"/>
    <n v="2.8673835125448029E-2"/>
    <n v="5.0179211469534052E-2"/>
    <n v="0.26523297491039427"/>
    <n v="9.6774193548387094E-2"/>
    <n v="0.29032258064516131"/>
    <n v="0"/>
  </r>
  <r>
    <x v="13"/>
    <n v="1987"/>
    <n v="594"/>
    <s v="2,3,4,5"/>
    <n v="0"/>
    <n v="0"/>
    <n v="0"/>
    <n v="0"/>
    <n v="0"/>
    <n v="0.20707070707070707"/>
    <n v="0"/>
    <n v="0"/>
    <n v="0.12794612794612795"/>
    <n v="0"/>
    <n v="2.5252525252525252E-2"/>
    <n v="0"/>
    <n v="8.7542087542087546E-2"/>
    <n v="1.6835016835016834E-3"/>
    <n v="0"/>
    <n v="0"/>
    <n v="0"/>
    <n v="0.15151515151515152"/>
    <n v="0"/>
    <n v="0.11616161616161616"/>
    <n v="0"/>
    <n v="1.1784511784511785E-2"/>
    <n v="0.27104377104377103"/>
    <x v="0"/>
    <x v="13"/>
    <x v="12"/>
    <x v="1"/>
    <x v="1"/>
    <x v="1"/>
    <x v="12"/>
    <n v="0"/>
    <n v="0"/>
    <n v="0.20707070707070707"/>
    <n v="0.12794612794612795"/>
    <n v="2.5252525252525252E-2"/>
    <n v="8.9225589225589236E-2"/>
    <n v="0.15151515151515152"/>
    <n v="0.11616161616161616"/>
    <n v="0.27104377104377103"/>
    <n v="1.1784511784511785E-2"/>
  </r>
  <r>
    <x v="13"/>
    <n v="1988"/>
    <n v="2817"/>
    <s v="2,3,4,5"/>
    <n v="3.1948881789137379E-3"/>
    <n v="0"/>
    <n v="0"/>
    <n v="1.774937877174299E-3"/>
    <n v="0"/>
    <n v="9.2296769613063545E-2"/>
    <n v="3.052893148739794E-2"/>
    <n v="1.4199503017394391E-3"/>
    <n v="0.17500887468938586"/>
    <n v="8.8746893858714943E-3"/>
    <n v="3.1948881789137379E-2"/>
    <n v="0"/>
    <n v="6.8157614483493084E-2"/>
    <n v="3.9048633297834577E-3"/>
    <n v="2.1299254526091589E-3"/>
    <n v="7.0997515086971955E-4"/>
    <n v="0"/>
    <n v="0.20447284345047922"/>
    <n v="0"/>
    <n v="0.20198793042243524"/>
    <n v="0"/>
    <n v="1.774937877174299E-3"/>
    <n v="0.17181398651047214"/>
    <x v="0"/>
    <x v="13"/>
    <x v="12"/>
    <x v="1"/>
    <x v="1"/>
    <x v="1"/>
    <x v="12"/>
    <n v="3.1948881789137379E-3"/>
    <n v="1.774937877174299E-3"/>
    <n v="0.12282570110046148"/>
    <n v="0.1764288249911253"/>
    <n v="4.0823571175008871E-2"/>
    <n v="7.4902378416755427E-2"/>
    <n v="0.20447284345047922"/>
    <n v="0.20198793042243524"/>
    <n v="0.17181398651047214"/>
    <n v="1.774937877174299E-3"/>
  </r>
  <r>
    <x v="13"/>
    <n v="1989"/>
    <n v="5616"/>
    <s v="2,3,4,5"/>
    <n v="8.9031339031339033E-4"/>
    <n v="0"/>
    <n v="0"/>
    <n v="3.205128205128205E-3"/>
    <n v="0"/>
    <n v="8.7962962962962965E-2"/>
    <n v="2.4572649572649572E-2"/>
    <n v="2.136752136752137E-3"/>
    <n v="5.0213675213675216E-2"/>
    <n v="3.9173789173789176E-3"/>
    <n v="3.5434472934472938E-2"/>
    <n v="0"/>
    <n v="0.11182336182336182"/>
    <n v="3.205128205128205E-3"/>
    <n v="9.7934472934472928E-3"/>
    <n v="7.1225071225071229E-4"/>
    <n v="0"/>
    <n v="0.17165242165242167"/>
    <n v="0"/>
    <n v="0.20601851851851852"/>
    <n v="0"/>
    <n v="1.6025641025641025E-3"/>
    <n v="0.28685897435897434"/>
    <x v="0"/>
    <x v="13"/>
    <x v="12"/>
    <x v="1"/>
    <x v="1"/>
    <x v="1"/>
    <x v="12"/>
    <n v="8.9031339031339033E-4"/>
    <n v="3.205128205128205E-3"/>
    <n v="0.11253561253561253"/>
    <n v="5.2350427350427352E-2"/>
    <n v="3.9351851851851853E-2"/>
    <n v="0.12553418803418803"/>
    <n v="0.17165242165242167"/>
    <n v="0.20601851851851852"/>
    <n v="0.28685897435897434"/>
    <n v="1.6025641025641025E-3"/>
  </r>
  <r>
    <x v="13"/>
    <n v="1990"/>
    <n v="5952"/>
    <s v="2,3,4,5"/>
    <n v="0"/>
    <n v="5.0403225806451612E-4"/>
    <n v="6.7204301075268823E-4"/>
    <n v="3.3602150537634409E-3"/>
    <n v="0"/>
    <n v="0.23773521505376344"/>
    <n v="4.3010752688172046E-2"/>
    <n v="2.5201612903225806E-3"/>
    <n v="3.7298387096774195E-2"/>
    <n v="2.8561827956989248E-3"/>
    <n v="1.226478494623656E-2"/>
    <n v="0"/>
    <n v="9.1397849462365593E-2"/>
    <n v="4.0322580645161289E-3"/>
    <n v="5.0403225806451612E-4"/>
    <n v="0"/>
    <n v="0"/>
    <n v="0.13004032258064516"/>
    <n v="0"/>
    <n v="0.22446236559139787"/>
    <n v="4.7043010752688174E-3"/>
    <n v="1.5120967741935483E-3"/>
    <n v="0.203125"/>
    <x v="0"/>
    <x v="13"/>
    <x v="12"/>
    <x v="1"/>
    <x v="1"/>
    <x v="1"/>
    <x v="12"/>
    <n v="1.1760752688172043E-3"/>
    <n v="3.3602150537634409E-3"/>
    <n v="0.2807459677419355"/>
    <n v="3.9818548387096774E-2"/>
    <n v="1.5120967741935484E-2"/>
    <n v="9.5934139784946235E-2"/>
    <n v="0.13004032258064516"/>
    <n v="0.22916666666666669"/>
    <n v="0.203125"/>
    <n v="1.5120967741935483E-3"/>
  </r>
  <r>
    <x v="13"/>
    <n v="1991"/>
    <n v="1904"/>
    <s v="2,3,4,5"/>
    <n v="4.2016806722689082E-3"/>
    <n v="0"/>
    <n v="0"/>
    <n v="0"/>
    <n v="0"/>
    <n v="0.16491596638655462"/>
    <n v="2.6785714285714284E-2"/>
    <n v="1.5756302521008404E-3"/>
    <n v="1.7331932773109245E-2"/>
    <n v="1.0504201680672268E-3"/>
    <n v="9.4537815126050414E-3"/>
    <n v="0"/>
    <n v="0.11292016806722689"/>
    <n v="3.1512605042016808E-3"/>
    <n v="8.9285714285714281E-3"/>
    <n v="0"/>
    <n v="0"/>
    <n v="0.13918067226890757"/>
    <n v="0"/>
    <n v="0.25367647058823528"/>
    <n v="2.6260504201680674E-3"/>
    <n v="2.1008403361344537E-3"/>
    <n v="0.25210084033613445"/>
    <x v="0"/>
    <x v="13"/>
    <x v="12"/>
    <x v="1"/>
    <x v="1"/>
    <x v="1"/>
    <x v="12"/>
    <n v="4.2016806722689082E-3"/>
    <n v="0"/>
    <n v="0.19170168067226889"/>
    <n v="1.8907563025210086E-2"/>
    <n v="1.0504201680672268E-2"/>
    <n v="0.125"/>
    <n v="0.13918067226890757"/>
    <n v="0.25630252100840334"/>
    <n v="0.25210084033613445"/>
    <n v="2.1008403361344537E-3"/>
  </r>
  <r>
    <x v="13"/>
    <n v="1992"/>
    <n v="1623"/>
    <s v="2,3,4,5"/>
    <n v="5.5452865064695009E-3"/>
    <n v="3.6968576709796672E-3"/>
    <n v="0"/>
    <n v="0"/>
    <n v="0"/>
    <n v="0.17190388170055451"/>
    <n v="1.9716574245224893E-2"/>
    <n v="3.0807147258163892E-3"/>
    <n v="4.3130006161429452E-2"/>
    <n v="8.6260012322858896E-3"/>
    <n v="2.8342575477510783E-2"/>
    <n v="0"/>
    <n v="8.3795440542205793E-2"/>
    <n v="5.5452865064695009E-3"/>
    <n v="5.5452865064695009E-3"/>
    <n v="6.1614294516327791E-4"/>
    <n v="0"/>
    <n v="0.23166974738139251"/>
    <n v="0"/>
    <n v="0.2119531731361676"/>
    <n v="0"/>
    <n v="6.1614294516327791E-4"/>
    <n v="0.17621688231669747"/>
    <x v="0"/>
    <x v="13"/>
    <x v="12"/>
    <x v="1"/>
    <x v="1"/>
    <x v="1"/>
    <x v="12"/>
    <n v="9.2421441774491672E-3"/>
    <n v="0"/>
    <n v="0.19162045594577939"/>
    <n v="4.6210720887245843E-2"/>
    <n v="3.6968576709796669E-2"/>
    <n v="9.5502156500308077E-2"/>
    <n v="0.23166974738139251"/>
    <n v="0.2119531731361676"/>
    <n v="0.17621688231669747"/>
    <n v="6.1614294516327791E-4"/>
  </r>
  <r>
    <x v="13"/>
    <n v="1993"/>
    <n v="1616"/>
    <s v="2,3,4,5"/>
    <n v="2.4752475247524753E-3"/>
    <n v="1.2376237623762376E-3"/>
    <n v="0"/>
    <n v="0"/>
    <n v="0"/>
    <n v="0.17945544554455445"/>
    <n v="4.4554455445544552E-2"/>
    <n v="9.9009900990099011E-3"/>
    <n v="3.5891089108910888E-2"/>
    <n v="1.2376237623762376E-3"/>
    <n v="2.537128712871287E-2"/>
    <n v="0"/>
    <n v="5.8168316831683171E-2"/>
    <n v="1.8564356435643563E-3"/>
    <n v="0"/>
    <n v="0"/>
    <n v="0"/>
    <n v="0.2277227722772277"/>
    <n v="0"/>
    <n v="0.14789603960396039"/>
    <n v="0"/>
    <n v="1.2376237623762376E-3"/>
    <n v="0.26299504950495051"/>
    <x v="0"/>
    <x v="13"/>
    <x v="12"/>
    <x v="1"/>
    <x v="1"/>
    <x v="1"/>
    <x v="12"/>
    <n v="3.7128712871287127E-3"/>
    <n v="0"/>
    <n v="0.22400990099009899"/>
    <n v="4.5792079207920791E-2"/>
    <n v="2.6608910891089108E-2"/>
    <n v="6.0024752475247529E-2"/>
    <n v="0.2277227722772277"/>
    <n v="0.14789603960396039"/>
    <n v="0.26299504950495051"/>
    <n v="1.2376237623762376E-3"/>
  </r>
  <r>
    <x v="13"/>
    <n v="1994"/>
    <n v="1909"/>
    <s v="2,3,4,5"/>
    <n v="0"/>
    <n v="0"/>
    <n v="0"/>
    <n v="5.2383446830801469E-3"/>
    <n v="0"/>
    <n v="9.3242535358826623E-2"/>
    <n v="1.2048192771084338E-2"/>
    <n v="0"/>
    <n v="4.9240440020953381E-2"/>
    <n v="0"/>
    <n v="4.9764274489261393E-2"/>
    <n v="0"/>
    <n v="6.2860136196961763E-3"/>
    <n v="0"/>
    <n v="0"/>
    <n v="0"/>
    <n v="0"/>
    <n v="0.16448402304871662"/>
    <n v="0"/>
    <n v="0.15819800942902043"/>
    <n v="2.6191723415400735E-3"/>
    <n v="1.5715034049240441E-3"/>
    <n v="0.45730749083289679"/>
    <x v="0"/>
    <x v="13"/>
    <x v="12"/>
    <x v="1"/>
    <x v="1"/>
    <x v="1"/>
    <x v="12"/>
    <n v="0"/>
    <n v="5.2383446830801469E-3"/>
    <n v="0.10529072812991096"/>
    <n v="4.9240440020953381E-2"/>
    <n v="4.9764274489261393E-2"/>
    <n v="6.2860136196961763E-3"/>
    <n v="0.16448402304871662"/>
    <n v="0.16081718177056051"/>
    <n v="0.45730749083289679"/>
    <n v="1.5715034049240441E-3"/>
  </r>
  <r>
    <x v="13"/>
    <n v="1995"/>
    <n v="4012"/>
    <s v="2,3,4,5"/>
    <n v="1.9940179461615153E-3"/>
    <n v="0"/>
    <n v="0"/>
    <n v="1.2462612163509472E-3"/>
    <n v="0"/>
    <n v="5.3589232303090727E-2"/>
    <n v="1.1465603190428714E-2"/>
    <n v="0"/>
    <n v="2.5423728813559324E-2"/>
    <n v="0"/>
    <n v="1.6949152542372881E-2"/>
    <n v="0"/>
    <n v="1.2462612163509471E-2"/>
    <n v="0"/>
    <n v="0"/>
    <n v="0"/>
    <n v="0"/>
    <n v="0.17547357926221335"/>
    <n v="0"/>
    <n v="5.7577268195413756E-2"/>
    <n v="0"/>
    <n v="2.7417746759720836E-3"/>
    <n v="0.6410767696909272"/>
    <x v="0"/>
    <x v="13"/>
    <x v="12"/>
    <x v="1"/>
    <x v="1"/>
    <x v="1"/>
    <x v="12"/>
    <n v="1.9940179461615153E-3"/>
    <n v="1.2462612163509472E-3"/>
    <n v="6.5054835493519439E-2"/>
    <n v="2.5423728813559324E-2"/>
    <n v="1.6949152542372881E-2"/>
    <n v="1.2462612163509471E-2"/>
    <n v="0.17547357926221335"/>
    <n v="5.7577268195413756E-2"/>
    <n v="0.6410767696909272"/>
    <n v="2.7417746759720836E-3"/>
  </r>
  <r>
    <x v="13"/>
    <n v="1996"/>
    <n v="5219"/>
    <s v="2,3,4,5"/>
    <n v="1.3412531136232995E-3"/>
    <n v="0"/>
    <n v="0"/>
    <n v="1.9160758766047136E-4"/>
    <n v="0"/>
    <n v="9.3887717953630972E-3"/>
    <n v="1.7436290477102892E-2"/>
    <n v="0"/>
    <n v="4.9051542441080662E-2"/>
    <n v="0"/>
    <n v="5.365012454493198E-3"/>
    <n v="3.8321517532094272E-4"/>
    <n v="2.5675416746503161E-2"/>
    <n v="0"/>
    <n v="2.1076834642651848E-3"/>
    <n v="0"/>
    <n v="0"/>
    <n v="0.180494347576164"/>
    <n v="0"/>
    <n v="6.2655681164974136E-2"/>
    <n v="3.2573289902280132E-3"/>
    <n v="1.9160758766047135E-3"/>
    <n v="0.64073577313661623"/>
    <x v="0"/>
    <x v="13"/>
    <x v="12"/>
    <x v="1"/>
    <x v="1"/>
    <x v="1"/>
    <x v="12"/>
    <n v="1.3412531136232995E-3"/>
    <n v="1.9160758766047136E-4"/>
    <n v="2.6825062272465991E-2"/>
    <n v="4.9051542441080662E-2"/>
    <n v="5.7482276298141408E-3"/>
    <n v="2.7783100210768345E-2"/>
    <n v="0.180494347576164"/>
    <n v="6.5913010155202151E-2"/>
    <n v="0.64073577313661623"/>
    <n v="1.9160758766047135E-3"/>
  </r>
  <r>
    <x v="13"/>
    <n v="1997"/>
    <n v="2736"/>
    <s v="2,3,4,5"/>
    <n v="4.7514619883040933E-3"/>
    <n v="0"/>
    <n v="0"/>
    <n v="5.4824561403508769E-3"/>
    <n v="0"/>
    <n v="6.5423976608187134E-2"/>
    <n v="1.5350877192982455E-2"/>
    <n v="0"/>
    <n v="2.0102339181286549E-2"/>
    <n v="0"/>
    <n v="9.5029239766081866E-3"/>
    <n v="0"/>
    <n v="1.2061403508771929E-2"/>
    <n v="1.0964912280701754E-3"/>
    <n v="3.2894736842105261E-3"/>
    <n v="0"/>
    <n v="0"/>
    <n v="0.16081871345029239"/>
    <n v="0"/>
    <n v="2.7777777777777776E-2"/>
    <n v="1.827485380116959E-3"/>
    <n v="1.4619883040935672E-3"/>
    <n v="0.67105263157894735"/>
    <x v="0"/>
    <x v="13"/>
    <x v="12"/>
    <x v="1"/>
    <x v="1"/>
    <x v="1"/>
    <x v="12"/>
    <n v="4.7514619883040933E-3"/>
    <n v="5.4824561403508769E-3"/>
    <n v="8.0774853801169583E-2"/>
    <n v="2.0102339181286549E-2"/>
    <n v="9.5029239766081866E-3"/>
    <n v="1.6447368421052631E-2"/>
    <n v="0.16081871345029239"/>
    <n v="2.9605263157894735E-2"/>
    <n v="0.67105263157894735"/>
    <n v="1.4619883040935672E-3"/>
  </r>
  <r>
    <x v="13"/>
    <n v="1998"/>
    <n v="1910"/>
    <s v="2,3,4,5"/>
    <n v="1.4136125654450261E-2"/>
    <n v="0"/>
    <n v="0"/>
    <n v="5.7591623036649213E-3"/>
    <n v="0"/>
    <n v="4.7120418848167539E-3"/>
    <n v="1.4659685863874346E-2"/>
    <n v="0"/>
    <n v="2.4083769633507852E-2"/>
    <n v="0"/>
    <n v="0"/>
    <n v="0"/>
    <n v="9.947643979057591E-3"/>
    <n v="0"/>
    <n v="0"/>
    <n v="0"/>
    <n v="0"/>
    <n v="0.11465968586387434"/>
    <n v="0"/>
    <n v="8.1151832460732987E-2"/>
    <n v="5.235602094240838E-3"/>
    <n v="1.5706806282722514E-3"/>
    <n v="0.72408376963350785"/>
    <x v="0"/>
    <x v="13"/>
    <x v="12"/>
    <x v="1"/>
    <x v="1"/>
    <x v="1"/>
    <x v="12"/>
    <n v="1.4136125654450261E-2"/>
    <n v="5.7591623036649213E-3"/>
    <n v="1.93717277486911E-2"/>
    <n v="2.4083769633507852E-2"/>
    <n v="0"/>
    <n v="9.947643979057591E-3"/>
    <n v="0.11465968586387434"/>
    <n v="8.638743455497383E-2"/>
    <n v="0.72408376963350785"/>
    <n v="1.5706806282722514E-3"/>
  </r>
  <r>
    <x v="13"/>
    <n v="1999"/>
    <n v="2291"/>
    <s v="2,3,4,5"/>
    <n v="6.1108686163247484E-3"/>
    <n v="0"/>
    <n v="0"/>
    <n v="2.6189436927106066E-3"/>
    <n v="0"/>
    <n v="6.9838498472282844E-3"/>
    <n v="4.1903099083369706E-2"/>
    <n v="0"/>
    <n v="3.317328677433435E-2"/>
    <n v="0"/>
    <n v="0"/>
    <n v="0"/>
    <n v="3.1427324312527281E-2"/>
    <n v="3.0554343081623746E-3"/>
    <n v="3.9284155390659102E-3"/>
    <n v="0"/>
    <n v="0"/>
    <n v="7.5512876473155827E-2"/>
    <n v="0"/>
    <n v="9.2972501091226539E-2"/>
    <n v="0"/>
    <n v="1.7459624618070711E-3"/>
    <n v="0.70056743780008734"/>
    <x v="1"/>
    <x v="13"/>
    <x v="12"/>
    <x v="1"/>
    <x v="1"/>
    <x v="1"/>
    <x v="12"/>
    <n v="6.1108686163247484E-3"/>
    <n v="2.6189436927106066E-3"/>
    <n v="4.8886948930597987E-2"/>
    <n v="3.317328677433435E-2"/>
    <n v="0"/>
    <n v="3.8411174159755562E-2"/>
    <n v="7.5512876473155827E-2"/>
    <n v="9.2972501091226539E-2"/>
    <n v="0.70056743780008734"/>
    <n v="1.7459624618070711E-3"/>
  </r>
  <r>
    <x v="13"/>
    <n v="2000"/>
    <n v="2551"/>
    <s v="2,3,4,5"/>
    <n v="3.9200313602508821E-3"/>
    <n v="7.840062720501764E-4"/>
    <n v="0"/>
    <n v="0"/>
    <n v="0"/>
    <n v="9.800078400627206E-2"/>
    <n v="4.5864366914935319E-2"/>
    <n v="0"/>
    <n v="2.7048216385731086E-2"/>
    <n v="0"/>
    <n v="0"/>
    <n v="0"/>
    <n v="2.7440219521756176E-3"/>
    <n v="2.3520188161505291E-3"/>
    <n v="0"/>
    <n v="0"/>
    <n v="0"/>
    <n v="0.13563308506468053"/>
    <n v="0"/>
    <n v="0.12191297530380243"/>
    <n v="0"/>
    <n v="3.9200313602508821E-3"/>
    <n v="0.55782046256370055"/>
    <x v="1"/>
    <x v="13"/>
    <x v="12"/>
    <x v="1"/>
    <x v="1"/>
    <x v="1"/>
    <x v="12"/>
    <n v="4.7040376323010582E-3"/>
    <n v="0"/>
    <n v="0.14386515092120739"/>
    <n v="2.7048216385731086E-2"/>
    <n v="0"/>
    <n v="5.0960407683261471E-3"/>
    <n v="0.13563308506468053"/>
    <n v="0.12191297530380243"/>
    <n v="0.55782046256370055"/>
    <n v="3.9200313602508821E-3"/>
  </r>
  <r>
    <x v="13"/>
    <n v="2001"/>
    <n v="4163"/>
    <s v="2,3,4,5"/>
    <n v="1.2010569300984866E-3"/>
    <n v="4.8042277203939464E-4"/>
    <n v="0"/>
    <n v="0"/>
    <n v="0"/>
    <n v="8.2152294018736499E-2"/>
    <n v="3.338938265673793E-2"/>
    <n v="0"/>
    <n v="3.6992553447033387E-2"/>
    <n v="0"/>
    <n v="0"/>
    <n v="0"/>
    <n v="3.2908959884698538E-2"/>
    <n v="2.8825366322363681E-3"/>
    <n v="1.345183761710305E-2"/>
    <n v="7.2063415805909202E-4"/>
    <n v="0"/>
    <n v="0.13956281527744416"/>
    <n v="0"/>
    <n v="0.11001681479702137"/>
    <n v="0"/>
    <n v="3.3629594042757626E-3"/>
    <n v="0.54287773240451598"/>
    <x v="1"/>
    <x v="13"/>
    <x v="12"/>
    <x v="1"/>
    <x v="1"/>
    <x v="1"/>
    <x v="12"/>
    <n v="1.6814797021378813E-3"/>
    <n v="0"/>
    <n v="0.11554167667547444"/>
    <n v="3.6992553447033387E-2"/>
    <n v="0"/>
    <n v="4.9963968292097045E-2"/>
    <n v="0.13956281527744416"/>
    <n v="0.11001681479702137"/>
    <n v="0.54287773240451598"/>
    <n v="3.3629594042757626E-3"/>
  </r>
  <r>
    <x v="13"/>
    <n v="2002"/>
    <n v="3654"/>
    <s v="2,3,4,5"/>
    <n v="8.4838533114395178E-3"/>
    <n v="0"/>
    <n v="0"/>
    <n v="8.2101806239737278E-3"/>
    <n v="0"/>
    <n v="0.11083743842364531"/>
    <n v="3.3661740558292283E-2"/>
    <n v="0"/>
    <n v="5.3366174055829232E-2"/>
    <n v="0"/>
    <n v="2.7367268746579091E-3"/>
    <n v="0"/>
    <n v="3.5303776683087026E-2"/>
    <n v="5.1997810618500274E-3"/>
    <n v="8.2101806239737278E-3"/>
    <n v="0"/>
    <n v="0"/>
    <n v="9.2501368363437336E-2"/>
    <n v="0"/>
    <n v="0.17651888341543515"/>
    <n v="0"/>
    <n v="1.6420361247947454E-3"/>
    <n v="0.46332785987958403"/>
    <x v="1"/>
    <x v="13"/>
    <x v="12"/>
    <x v="1"/>
    <x v="1"/>
    <x v="1"/>
    <x v="12"/>
    <n v="8.4838533114395178E-3"/>
    <n v="8.2101806239737278E-3"/>
    <n v="0.14449917898193759"/>
    <n v="5.3366174055829232E-2"/>
    <n v="2.7367268746579091E-3"/>
    <n v="4.8713738368910783E-2"/>
    <n v="9.2501368363437336E-2"/>
    <n v="0.17651888341543515"/>
    <n v="0.46332785987958403"/>
    <n v="1.6420361247947454E-3"/>
  </r>
  <r>
    <x v="13"/>
    <n v="2003"/>
    <n v="2287"/>
    <s v="2,3,4,5"/>
    <n v="6.996064713598601E-3"/>
    <n v="0"/>
    <n v="0"/>
    <n v="8.3078268473983381E-3"/>
    <n v="0"/>
    <n v="0.13467424573677306"/>
    <n v="4.2850896370791432E-2"/>
    <n v="0"/>
    <n v="4.3288150415391344E-2"/>
    <n v="0"/>
    <n v="0"/>
    <n v="0"/>
    <n v="4.1539134236991695E-2"/>
    <n v="3.935286401399213E-3"/>
    <n v="1.1368605159597726E-2"/>
    <n v="0"/>
    <n v="0"/>
    <n v="0.12024486226497595"/>
    <n v="0"/>
    <n v="0.14079580236117184"/>
    <n v="0"/>
    <n v="1.3117621337997377E-3"/>
    <n v="0.44468736335811104"/>
    <x v="1"/>
    <x v="13"/>
    <x v="12"/>
    <x v="1"/>
    <x v="1"/>
    <x v="1"/>
    <x v="12"/>
    <n v="6.996064713598601E-3"/>
    <n v="8.3078268473983381E-3"/>
    <n v="0.17752514210756448"/>
    <n v="4.3288150415391344E-2"/>
    <n v="0"/>
    <n v="5.6843025797988639E-2"/>
    <n v="0.12024486226497595"/>
    <n v="0.14079580236117184"/>
    <n v="0.44468736335811104"/>
    <n v="1.3117621337997377E-3"/>
  </r>
  <r>
    <x v="13"/>
    <n v="2004"/>
    <n v="1866"/>
    <s v="2,3,4,5"/>
    <n v="4.2872454448017148E-3"/>
    <n v="1.0718113612004287E-3"/>
    <n v="0"/>
    <n v="6.4308681672025723E-3"/>
    <n v="0"/>
    <n v="0.18917470525187569"/>
    <n v="5.0911039657020367E-2"/>
    <n v="0"/>
    <n v="3.8049303322615219E-2"/>
    <n v="0"/>
    <n v="0"/>
    <n v="0"/>
    <n v="8.3601286173633438E-2"/>
    <n v="9.6463022508038593E-3"/>
    <n v="4.2872454448017148E-3"/>
    <n v="0"/>
    <n v="0"/>
    <n v="0.13451232583065381"/>
    <n v="0"/>
    <n v="0.15809217577706325"/>
    <n v="0"/>
    <n v="3.7513397642015005E-3"/>
    <n v="0.3161843515541265"/>
    <x v="1"/>
    <x v="13"/>
    <x v="12"/>
    <x v="1"/>
    <x v="1"/>
    <x v="1"/>
    <x v="12"/>
    <n v="5.3590568060021436E-3"/>
    <n v="6.4308681672025723E-3"/>
    <n v="0.24008574490889606"/>
    <n v="3.8049303322615219E-2"/>
    <n v="0"/>
    <n v="9.7534833869239015E-2"/>
    <n v="0.13451232583065381"/>
    <n v="0.15809217577706325"/>
    <n v="0.3161843515541265"/>
    <n v="3.7513397642015005E-3"/>
  </r>
  <r>
    <x v="13"/>
    <n v="2005"/>
    <n v="1760"/>
    <s v="2,3,4,5"/>
    <n v="0"/>
    <n v="0"/>
    <n v="0"/>
    <n v="1.1363636363636363E-3"/>
    <n v="0"/>
    <n v="0.11079545454545456"/>
    <n v="4.261363636363636E-2"/>
    <n v="0"/>
    <n v="6.1931818181818185E-2"/>
    <n v="0"/>
    <n v="0"/>
    <n v="0"/>
    <n v="6.3068181818181815E-2"/>
    <n v="1.2500000000000001E-2"/>
    <n v="5.1136363636363636E-3"/>
    <n v="0"/>
    <n v="0"/>
    <n v="0.1090909090909091"/>
    <n v="0"/>
    <n v="5.8522727272727275E-2"/>
    <n v="0"/>
    <n v="5.1136363636363636E-3"/>
    <n v="0.5301136363636364"/>
    <x v="1"/>
    <x v="13"/>
    <x v="12"/>
    <x v="1"/>
    <x v="1"/>
    <x v="1"/>
    <x v="12"/>
    <n v="0"/>
    <n v="1.1363636363636363E-3"/>
    <n v="0.15340909090909091"/>
    <n v="6.1931818181818185E-2"/>
    <n v="0"/>
    <n v="8.0681818181818174E-2"/>
    <n v="0.1090909090909091"/>
    <n v="5.8522727272727275E-2"/>
    <n v="0.5301136363636364"/>
    <n v="5.1136363636363636E-3"/>
  </r>
  <r>
    <x v="13"/>
    <n v="2006"/>
    <n v="3551"/>
    <s v="2,3,4,5"/>
    <n v="2.2528865108420162E-3"/>
    <n v="0"/>
    <n v="5.6322162771050405E-4"/>
    <n v="5.0689946493945367E-3"/>
    <n v="0"/>
    <n v="0.1185581526330611"/>
    <n v="2.647141650239369E-2"/>
    <n v="0"/>
    <n v="2.9569135454801464E-2"/>
    <n v="0"/>
    <n v="0"/>
    <n v="3.942551393973529E-3"/>
    <n v="6.561531962827373E-2"/>
    <n v="5.3506054632497888E-3"/>
    <n v="4.5057730216840324E-3"/>
    <n v="0"/>
    <n v="0"/>
    <n v="9.8000563221627715E-2"/>
    <n v="0"/>
    <n v="0.14277668262461279"/>
    <n v="0"/>
    <n v="1.1264432554210081E-3"/>
    <n v="0.49619825401295409"/>
    <x v="1"/>
    <x v="13"/>
    <x v="12"/>
    <x v="1"/>
    <x v="1"/>
    <x v="1"/>
    <x v="12"/>
    <n v="2.8161081385525205E-3"/>
    <n v="5.0689946493945367E-3"/>
    <n v="0.14502956913545478"/>
    <n v="2.9569135454801464E-2"/>
    <n v="3.942551393973529E-3"/>
    <n v="7.5471698113207558E-2"/>
    <n v="9.8000563221627715E-2"/>
    <n v="0.14277668262461279"/>
    <n v="0.49619825401295409"/>
    <n v="1.1264432554210081E-3"/>
  </r>
  <r>
    <x v="13"/>
    <n v="2007"/>
    <n v="3720"/>
    <s v="2,3,4,5"/>
    <n v="2.4193548387096775E-3"/>
    <n v="0"/>
    <n v="0"/>
    <n v="1.881720430107527E-3"/>
    <n v="0"/>
    <n v="0.11532258064516129"/>
    <n v="4.5430107526881723E-2"/>
    <n v="0"/>
    <n v="1.9623655913978494E-2"/>
    <n v="0"/>
    <n v="0"/>
    <n v="0"/>
    <n v="5.2688172043010753E-2"/>
    <n v="1.881720430107527E-3"/>
    <n v="3.4946236559139786E-3"/>
    <n v="0"/>
    <n v="0"/>
    <n v="0.16021505376344086"/>
    <n v="0"/>
    <n v="0.15161290322580645"/>
    <n v="2.1505376344086021E-3"/>
    <n v="2.6881720430107527E-4"/>
    <n v="0.44301075268817203"/>
    <x v="1"/>
    <x v="13"/>
    <x v="12"/>
    <x v="1"/>
    <x v="1"/>
    <x v="1"/>
    <x v="12"/>
    <n v="2.4193548387096775E-3"/>
    <n v="1.881720430107527E-3"/>
    <n v="0.16075268817204302"/>
    <n v="1.9623655913978494E-2"/>
    <n v="0"/>
    <n v="5.8064516129032261E-2"/>
    <n v="0.16021505376344086"/>
    <n v="0.15376344086021504"/>
    <n v="0.44301075268817203"/>
    <n v="2.6881720430107527E-4"/>
  </r>
  <r>
    <x v="13"/>
    <n v="2008"/>
    <n v="2630"/>
    <s v="2,3,4,5"/>
    <n v="0"/>
    <n v="3.8022813688212925E-4"/>
    <n v="0"/>
    <n v="3.041825095057034E-3"/>
    <n v="0"/>
    <n v="7.1102661596958175E-2"/>
    <n v="3.76425855513308E-2"/>
    <n v="0"/>
    <n v="2.7756653992395436E-2"/>
    <n v="0"/>
    <n v="0"/>
    <n v="0"/>
    <n v="3.193916349809886E-2"/>
    <n v="3.8022813688212928E-3"/>
    <n v="0"/>
    <n v="0"/>
    <n v="0"/>
    <n v="0.14524714828897339"/>
    <n v="0"/>
    <n v="0.17110266159695817"/>
    <n v="3.041825095057034E-3"/>
    <n v="7.6045627376425851E-4"/>
    <n v="0.50418250950570342"/>
    <x v="1"/>
    <x v="13"/>
    <x v="12"/>
    <x v="1"/>
    <x v="1"/>
    <x v="1"/>
    <x v="12"/>
    <n v="3.8022813688212925E-4"/>
    <n v="3.041825095057034E-3"/>
    <n v="0.10874524714828898"/>
    <n v="2.7756653992395436E-2"/>
    <n v="0"/>
    <n v="3.5741444866920151E-2"/>
    <n v="0.14524714828897339"/>
    <n v="0.17414448669201521"/>
    <n v="0.50418250950570342"/>
    <n v="7.6045627376425851E-4"/>
  </r>
  <r>
    <x v="13"/>
    <n v="2009"/>
    <n v="3001"/>
    <s v="2,3,4,5"/>
    <n v="9.9966677774075306E-4"/>
    <n v="3.332222592469177E-4"/>
    <n v="0"/>
    <n v="2.3325558147284237E-3"/>
    <n v="0"/>
    <n v="4.9983338887037654E-2"/>
    <n v="8.9636787737420856E-2"/>
    <n v="0"/>
    <n v="4.9983338887037654E-2"/>
    <n v="0"/>
    <n v="0"/>
    <n v="0"/>
    <n v="2.7990669776741087E-2"/>
    <n v="3.3322225924691772E-3"/>
    <n v="0"/>
    <n v="0"/>
    <n v="0"/>
    <n v="0.12895701432855716"/>
    <n v="0"/>
    <n v="0.14861712762412529"/>
    <n v="2.6657780739753416E-3"/>
    <n v="2.6657780739753416E-3"/>
    <n v="0.49250249916694433"/>
    <x v="2"/>
    <x v="13"/>
    <x v="12"/>
    <x v="1"/>
    <x v="1"/>
    <x v="1"/>
    <x v="12"/>
    <n v="1.3328890369876708E-3"/>
    <n v="2.3325558147284237E-3"/>
    <n v="0.1396201266244585"/>
    <n v="4.9983338887037654E-2"/>
    <n v="0"/>
    <n v="3.1322892369210265E-2"/>
    <n v="0.12895701432855716"/>
    <n v="0.15128290569810063"/>
    <n v="0.49250249916694433"/>
    <n v="2.6657780739753416E-3"/>
  </r>
  <r>
    <x v="13"/>
    <n v="2010"/>
    <n v="2940"/>
    <s v="2,3,4,5"/>
    <n v="1.0204081632653062E-3"/>
    <n v="0"/>
    <n v="0"/>
    <n v="1.3605442176870747E-3"/>
    <n v="1.3605442176870747E-3"/>
    <n v="5.5442176870748296E-2"/>
    <n v="5.7482993197278912E-2"/>
    <n v="0"/>
    <n v="2.4489795918367346E-2"/>
    <n v="0"/>
    <n v="0"/>
    <n v="4.7619047619047623E-3"/>
    <n v="2.8571428571428571E-2"/>
    <n v="1.3945578231292517E-2"/>
    <n v="1.0204081632653062E-3"/>
    <n v="0"/>
    <n v="0"/>
    <n v="0.11258503401360544"/>
    <n v="0"/>
    <n v="2.1768707482993196E-2"/>
    <n v="0"/>
    <n v="0"/>
    <n v="0.67619047619047623"/>
    <x v="2"/>
    <x v="13"/>
    <x v="12"/>
    <x v="1"/>
    <x v="1"/>
    <x v="1"/>
    <x v="12"/>
    <n v="1.0204081632653062E-3"/>
    <n v="2.7210884353741495E-3"/>
    <n v="0.11292517006802721"/>
    <n v="2.4489795918367346E-2"/>
    <n v="4.7619047619047623E-3"/>
    <n v="4.3537414965986392E-2"/>
    <n v="0.11258503401360544"/>
    <n v="2.1768707482993196E-2"/>
    <n v="0.67619047619047623"/>
    <n v="0"/>
  </r>
  <r>
    <x v="13"/>
    <n v="2011"/>
    <n v="2850"/>
    <s v="2,3,4,5"/>
    <n v="2.8070175438596489E-3"/>
    <n v="7.0175438596491223E-4"/>
    <n v="0"/>
    <n v="0"/>
    <n v="0"/>
    <n v="3.5087719298245612E-2"/>
    <n v="5.6140350877192984E-2"/>
    <n v="0"/>
    <n v="3.9298245614035082E-2"/>
    <n v="0"/>
    <n v="0"/>
    <n v="0"/>
    <n v="3.1578947368421054E-2"/>
    <n v="3.8596491228070177E-3"/>
    <n v="1.0526315789473684E-3"/>
    <n v="0"/>
    <n v="0"/>
    <n v="0.14947368421052631"/>
    <n v="0"/>
    <n v="8.2807017543859648E-2"/>
    <n v="0"/>
    <n v="3.5087719298245611E-4"/>
    <n v="0.59684210526315784"/>
    <x v="2"/>
    <x v="13"/>
    <x v="12"/>
    <x v="1"/>
    <x v="1"/>
    <x v="1"/>
    <x v="12"/>
    <n v="3.508771929824561E-3"/>
    <n v="0"/>
    <n v="9.1228070175438603E-2"/>
    <n v="3.9298245614035082E-2"/>
    <n v="0"/>
    <n v="3.6491228070175442E-2"/>
    <n v="0.14947368421052631"/>
    <n v="8.2807017543859648E-2"/>
    <n v="0.59684210526315784"/>
    <n v="3.5087719298245611E-4"/>
  </r>
  <r>
    <x v="13"/>
    <n v="2012"/>
    <n v="2746"/>
    <s v="2,3,4,5"/>
    <n v="0"/>
    <n v="0"/>
    <n v="0"/>
    <n v="1.0924981791697013E-3"/>
    <n v="0"/>
    <n v="4.3335761107064823E-2"/>
    <n v="5.2075746540422435E-2"/>
    <n v="0"/>
    <n v="4.879825200291333E-2"/>
    <n v="0"/>
    <n v="0"/>
    <n v="0"/>
    <n v="5.4624908958485069E-2"/>
    <n v="6.5549890750182084E-3"/>
    <n v="6.5549890750182084E-3"/>
    <n v="0"/>
    <n v="0"/>
    <n v="0.18863801893663512"/>
    <n v="0"/>
    <n v="3.0225782957028404E-2"/>
    <n v="0"/>
    <n v="1.0924981791697013E-3"/>
    <n v="0.56700655498907504"/>
    <x v="2"/>
    <x v="13"/>
    <x v="12"/>
    <x v="1"/>
    <x v="1"/>
    <x v="1"/>
    <x v="12"/>
    <n v="0"/>
    <n v="1.0924981791697013E-3"/>
    <n v="9.5411507647487265E-2"/>
    <n v="4.879825200291333E-2"/>
    <n v="0"/>
    <n v="6.7734887108521491E-2"/>
    <n v="0.18863801893663512"/>
    <n v="3.0225782957028404E-2"/>
    <n v="0.56700655498907504"/>
    <n v="1.0924981791697013E-3"/>
  </r>
  <r>
    <x v="13"/>
    <n v="2013"/>
    <s v="No Data"/>
    <m/>
    <s v="-"/>
    <s v="-"/>
    <s v="-"/>
    <s v="-"/>
    <s v="-"/>
    <s v="-"/>
    <s v="-"/>
    <s v="-"/>
    <s v="-"/>
    <s v="-"/>
    <s v="-"/>
    <s v="-"/>
    <s v="-"/>
    <s v="-"/>
    <s v="-"/>
    <s v="-"/>
    <s v="-"/>
    <s v="-"/>
    <s v="-"/>
    <s v="-"/>
    <s v="-"/>
    <s v="-"/>
    <s v="-"/>
    <x v="2"/>
    <x v="13"/>
    <x v="12"/>
    <x v="1"/>
    <x v="1"/>
    <x v="0"/>
    <x v="12"/>
    <n v="0"/>
    <n v="0"/>
    <n v="0"/>
    <n v="0"/>
    <n v="0"/>
    <n v="0"/>
    <n v="0"/>
    <n v="0"/>
    <n v="0"/>
    <n v="0"/>
  </r>
  <r>
    <x v="14"/>
    <n v="1979"/>
    <n v="5297"/>
    <s v="2,3,4,5"/>
    <n v="0"/>
    <n v="0"/>
    <n v="0"/>
    <n v="9.4393052671323395E-4"/>
    <n v="0"/>
    <n v="0.24919765905229374"/>
    <n v="7.551444213705871E-4"/>
    <n v="2.0766471587691147E-3"/>
    <n v="1.2459882952614687E-2"/>
    <n v="6.7962997923352838E-3"/>
    <n v="2.4919765905229374E-2"/>
    <n v="0"/>
    <n v="0.16481026996413065"/>
    <n v="7.003964508212196E-2"/>
    <n v="1.3026241268642628E-2"/>
    <n v="2.2654332641117614E-3"/>
    <n v="1.585803284878233E-2"/>
    <n v="5.984519539361903E-2"/>
    <n v="0"/>
    <n v="0.22050217104021141"/>
    <n v="0"/>
    <n v="0"/>
    <n v="0.15650368132905418"/>
    <x v="0"/>
    <x v="14"/>
    <x v="13"/>
    <x v="0"/>
    <x v="0"/>
    <x v="1"/>
    <x v="13"/>
    <n v="0"/>
    <n v="9.4393052671323395E-4"/>
    <n v="0.24995280347366433"/>
    <n v="1.4536530111383802E-2"/>
    <n v="3.171606569756466E-2"/>
    <n v="0.25014158957900701"/>
    <n v="7.570322824240136E-2"/>
    <n v="0.22050217104021141"/>
    <n v="0.15650368132905418"/>
    <n v="0"/>
  </r>
  <r>
    <x v="14"/>
    <n v="1980"/>
    <n v="6867"/>
    <s v="2,3,4,5"/>
    <n v="7.2811999417504009E-4"/>
    <n v="0"/>
    <n v="1.45623998835008E-4"/>
    <n v="7.2811999417504009E-4"/>
    <n v="0"/>
    <n v="0.26620066987039465"/>
    <n v="8.7374399301004806E-4"/>
    <n v="8.7374399301004806E-4"/>
    <n v="2.8396679772826561E-2"/>
    <n v="5.5337119557303041E-3"/>
    <n v="1.033930391728557E-2"/>
    <n v="0"/>
    <n v="0.23328964613368283"/>
    <n v="4.9803407601572737E-2"/>
    <n v="1.762050385903597E-2"/>
    <n v="1.3106159895150721E-3"/>
    <n v="5.0968399592252796E-3"/>
    <n v="5.7521479539828169E-2"/>
    <n v="0"/>
    <n v="0.21697975826416194"/>
    <n v="0"/>
    <n v="1.4562399883500802E-3"/>
    <n v="0.10310179117518567"/>
    <x v="0"/>
    <x v="14"/>
    <x v="13"/>
    <x v="0"/>
    <x v="0"/>
    <x v="1"/>
    <x v="13"/>
    <n v="8.7374399301004806E-4"/>
    <n v="7.2811999417504009E-4"/>
    <n v="0.26707441386340469"/>
    <n v="2.927042376583661E-2"/>
    <n v="1.5873015873015872E-2"/>
    <n v="0.30202417358380662"/>
    <n v="6.2618319499053443E-2"/>
    <n v="0.21697975826416194"/>
    <n v="0.10310179117518567"/>
    <n v="1.4562399883500802E-3"/>
  </r>
  <r>
    <x v="14"/>
    <n v="1981"/>
    <n v="7383"/>
    <s v="2,3,4,5"/>
    <n v="0"/>
    <n v="0"/>
    <n v="0"/>
    <n v="5.4178518217526752E-4"/>
    <n v="0"/>
    <n v="0.21495327102803738"/>
    <n v="1.4899092509819856E-3"/>
    <n v="8.1267777326290123E-4"/>
    <n v="1.3815522145469321E-2"/>
    <n v="1.6253555465258025E-3"/>
    <n v="1.8962481376134363E-2"/>
    <n v="0"/>
    <n v="0.21603684139238791"/>
    <n v="0.10659623459298388"/>
    <n v="2.8850060950832996E-2"/>
    <n v="2.1671407287010701E-3"/>
    <n v="4.469727752945957E-3"/>
    <n v="2.1535960991466884E-2"/>
    <n v="0"/>
    <n v="0.2111607747528105"/>
    <n v="0"/>
    <n v="2.5734796153325207E-3"/>
    <n v="0.15440877691995125"/>
    <x v="0"/>
    <x v="14"/>
    <x v="13"/>
    <x v="0"/>
    <x v="0"/>
    <x v="1"/>
    <x v="13"/>
    <n v="0"/>
    <n v="5.4178518217526752E-4"/>
    <n v="0.21644318027901938"/>
    <n v="1.4628199918732222E-2"/>
    <n v="2.0587836922660165E-2"/>
    <n v="0.35365027766490581"/>
    <n v="2.6005688744412843E-2"/>
    <n v="0.2111607747528105"/>
    <n v="0.15440877691995125"/>
    <n v="2.5734796153325207E-3"/>
  </r>
  <r>
    <x v="14"/>
    <n v="1982"/>
    <n v="4814"/>
    <s v="2,3,4,5"/>
    <n v="0"/>
    <n v="0"/>
    <n v="0"/>
    <n v="0"/>
    <n v="0"/>
    <n v="0.22621520565018693"/>
    <n v="0"/>
    <n v="0"/>
    <n v="1.100955546323224E-2"/>
    <n v="4.7777316161196513E-3"/>
    <n v="2.4927295388450354E-3"/>
    <n v="0"/>
    <n v="0.19796427087660989"/>
    <n v="6.4187785625259661E-2"/>
    <n v="2.2642293311175739E-2"/>
    <n v="6.6472787702534274E-3"/>
    <n v="5.4009140008309097E-3"/>
    <n v="1.038637307852098E-2"/>
    <n v="0"/>
    <n v="0.33381803074366434"/>
    <n v="4.1545492314083921E-4"/>
    <n v="1.6618196925633569E-3"/>
    <n v="0.11238055670959701"/>
    <x v="0"/>
    <x v="14"/>
    <x v="13"/>
    <x v="0"/>
    <x v="0"/>
    <x v="1"/>
    <x v="13"/>
    <n v="0"/>
    <n v="0"/>
    <n v="0.22621520565018693"/>
    <n v="1.100955546323224E-2"/>
    <n v="7.2704611549646867E-3"/>
    <n v="0.29144162858329875"/>
    <n v="1.578728707935189E-2"/>
    <n v="0.33423348566680516"/>
    <n v="0.11238055670959701"/>
    <n v="1.6618196925633569E-3"/>
  </r>
  <r>
    <x v="14"/>
    <n v="1983"/>
    <n v="897"/>
    <s v="2,3,4,5"/>
    <n v="0"/>
    <n v="0"/>
    <n v="0"/>
    <n v="0"/>
    <n v="0"/>
    <n v="0.30769230769230771"/>
    <n v="4.459308807134894E-3"/>
    <n v="0"/>
    <n v="1.2263099219620958E-2"/>
    <n v="3.3444816053511705E-3"/>
    <n v="0"/>
    <n v="0"/>
    <n v="9.1415830546265328E-2"/>
    <n v="3.901895206243032E-2"/>
    <n v="0"/>
    <n v="2.229654403567447E-3"/>
    <n v="3.3444816053511705E-3"/>
    <n v="7.9152731326644368E-2"/>
    <n v="0"/>
    <n v="0.19732441471571907"/>
    <n v="0"/>
    <n v="2.229654403567447E-3"/>
    <n v="0.25752508361204013"/>
    <x v="0"/>
    <x v="14"/>
    <x v="13"/>
    <x v="0"/>
    <x v="0"/>
    <x v="1"/>
    <x v="13"/>
    <n v="0"/>
    <n v="0"/>
    <n v="0.31215161649944262"/>
    <n v="1.2263099219620958E-2"/>
    <n v="3.3444816053511705E-3"/>
    <n v="0.1326644370122631"/>
    <n v="8.2497212931995537E-2"/>
    <n v="0.19732441471571907"/>
    <n v="0.25752508361204013"/>
    <n v="2.229654403567447E-3"/>
  </r>
  <r>
    <x v="14"/>
    <n v="1984"/>
    <n v="1175"/>
    <s v="2,3,4,5"/>
    <n v="0"/>
    <n v="0"/>
    <n v="0"/>
    <n v="0"/>
    <n v="0"/>
    <n v="0.26297872340425532"/>
    <n v="3.4042553191489361E-3"/>
    <n v="0"/>
    <n v="0"/>
    <n v="2.297872340425532E-2"/>
    <n v="1.1063829787234043E-2"/>
    <n v="0"/>
    <n v="3.1489361702127662E-2"/>
    <n v="3.4042553191489361E-3"/>
    <n v="2.6382978723404255E-2"/>
    <n v="5.9574468085106386E-3"/>
    <n v="7.659574468085106E-3"/>
    <n v="8.851063829787234E-2"/>
    <n v="0"/>
    <n v="0.26297872340425532"/>
    <n v="2.6382978723404255E-2"/>
    <n v="8.5106382978723403E-4"/>
    <n v="0.24595744680851064"/>
    <x v="0"/>
    <x v="14"/>
    <x v="13"/>
    <x v="0"/>
    <x v="0"/>
    <x v="1"/>
    <x v="13"/>
    <n v="0"/>
    <n v="0"/>
    <n v="0.26638297872340427"/>
    <n v="0"/>
    <n v="3.4042553191489362E-2"/>
    <n v="6.7234042553191486E-2"/>
    <n v="9.6170212765957441E-2"/>
    <n v="0.28936170212765955"/>
    <n v="0.24595744680851064"/>
    <n v="8.5106382978723403E-4"/>
  </r>
  <r>
    <x v="14"/>
    <n v="1985"/>
    <n v="1260"/>
    <s v="2,3,4,5"/>
    <n v="0"/>
    <n v="0"/>
    <n v="0"/>
    <n v="0"/>
    <n v="0"/>
    <n v="0.14603174603174601"/>
    <n v="6.3492063492063492E-3"/>
    <n v="0"/>
    <n v="0"/>
    <n v="1.5873015873015873E-3"/>
    <n v="1.5873015873015873E-3"/>
    <n v="0"/>
    <n v="0.11825396825396825"/>
    <n v="2.3809523809523808E-2"/>
    <n v="4.4444444444444446E-2"/>
    <n v="7.9365079365079365E-4"/>
    <n v="0"/>
    <n v="1.3492063492063493E-2"/>
    <n v="0"/>
    <n v="0.27460317460317457"/>
    <n v="2.3809523809523812E-3"/>
    <n v="7.9365079365079365E-4"/>
    <n v="0.36587301587301585"/>
    <x v="0"/>
    <x v="14"/>
    <x v="13"/>
    <x v="0"/>
    <x v="0"/>
    <x v="1"/>
    <x v="13"/>
    <n v="0"/>
    <n v="0"/>
    <n v="0.15238095238095237"/>
    <n v="0"/>
    <n v="3.1746031746031746E-3"/>
    <n v="0.1873015873015873"/>
    <n v="1.3492063492063493E-2"/>
    <n v="0.27698412698412694"/>
    <n v="0.36587301587301585"/>
    <n v="7.9365079365079365E-4"/>
  </r>
  <r>
    <x v="14"/>
    <n v="1986"/>
    <n v="350"/>
    <s v="2,3,4,5"/>
    <n v="0"/>
    <n v="0"/>
    <n v="0"/>
    <n v="0"/>
    <n v="0"/>
    <n v="0.24000000000000002"/>
    <n v="2.2857142857142857E-2"/>
    <n v="0"/>
    <n v="2.2857142857142857E-2"/>
    <n v="2.8571428571428571E-2"/>
    <n v="1.7142857142857144E-2"/>
    <n v="0"/>
    <n v="8.5714285714285719E-3"/>
    <n v="2.2857142857142857E-2"/>
    <n v="1.4285714285714285E-2"/>
    <n v="0"/>
    <n v="0"/>
    <n v="4.5714285714285714E-2"/>
    <n v="0"/>
    <n v="0.35142857142857142"/>
    <n v="1.1428571428571429E-2"/>
    <n v="7.4285714285714288E-2"/>
    <n v="0.14000000000000001"/>
    <x v="0"/>
    <x v="14"/>
    <x v="13"/>
    <x v="0"/>
    <x v="0"/>
    <x v="1"/>
    <x v="13"/>
    <n v="0"/>
    <n v="0"/>
    <n v="0.2628571428571429"/>
    <n v="2.2857142857142857E-2"/>
    <n v="4.5714285714285714E-2"/>
    <n v="4.5714285714285714E-2"/>
    <n v="4.5714285714285714E-2"/>
    <n v="0.36285714285714288"/>
    <n v="0.14000000000000001"/>
    <n v="7.4285714285714288E-2"/>
  </r>
  <r>
    <x v="14"/>
    <n v="1987"/>
    <n v="158"/>
    <s v="2,3,4,5"/>
    <n v="0"/>
    <n v="0"/>
    <n v="0"/>
    <n v="0"/>
    <n v="0"/>
    <n v="9.49367088607595E-2"/>
    <n v="0"/>
    <n v="0"/>
    <n v="0"/>
    <n v="0"/>
    <n v="0"/>
    <n v="0"/>
    <n v="0.13291139240506328"/>
    <n v="6.9620253164556958E-2"/>
    <n v="1.8987341772151899E-2"/>
    <n v="1.2658227848101266E-2"/>
    <n v="0.15822784810126583"/>
    <n v="5.0632911392405069E-2"/>
    <n v="0"/>
    <n v="0.25949367088607594"/>
    <n v="6.3291139240506333E-2"/>
    <n v="2.5316455696202531E-2"/>
    <n v="0.11392405063291139"/>
    <x v="0"/>
    <x v="14"/>
    <x v="13"/>
    <x v="0"/>
    <x v="0"/>
    <x v="1"/>
    <x v="13"/>
    <n v="0"/>
    <n v="0"/>
    <n v="9.49367088607595E-2"/>
    <n v="0"/>
    <n v="0"/>
    <n v="0.23417721518987339"/>
    <n v="0.20886075949367089"/>
    <n v="0.32278481012658228"/>
    <n v="0.11392405063291139"/>
    <n v="2.5316455696202531E-2"/>
  </r>
  <r>
    <x v="14"/>
    <n v="1988"/>
    <n v="891"/>
    <s v="2,3,4,5"/>
    <n v="0"/>
    <n v="0"/>
    <n v="0"/>
    <n v="4.4893378226711564E-3"/>
    <n v="0"/>
    <n v="0.24242424242424243"/>
    <n v="2.0202020202020204E-2"/>
    <n v="0"/>
    <n v="2.0202020202020204E-2"/>
    <n v="3.3670033670033669E-3"/>
    <n v="1.6835016835016835E-2"/>
    <n v="0"/>
    <n v="0.11335578002244669"/>
    <n v="1.5712682379349047E-2"/>
    <n v="4.7138047138047139E-2"/>
    <n v="1.2345679012345678E-2"/>
    <n v="1.7957351290684622E-2"/>
    <n v="4.8260381593714929E-2"/>
    <n v="0"/>
    <n v="0.29180695847362514"/>
    <n v="3.9281705948372617E-2"/>
    <n v="2.8058361391694726E-2"/>
    <n v="7.8563411896745233E-2"/>
    <x v="0"/>
    <x v="14"/>
    <x v="13"/>
    <x v="0"/>
    <x v="0"/>
    <x v="1"/>
    <x v="13"/>
    <n v="0"/>
    <n v="4.4893378226711564E-3"/>
    <n v="0.26262626262626265"/>
    <n v="2.0202020202020204E-2"/>
    <n v="2.02020202020202E-2"/>
    <n v="0.18855218855218855"/>
    <n v="6.6217732884399555E-2"/>
    <n v="0.33108866442199775"/>
    <n v="7.8563411896745233E-2"/>
    <n v="2.8058361391694726E-2"/>
  </r>
  <r>
    <x v="14"/>
    <n v="1989"/>
    <n v="2428"/>
    <s v="2,3,4,5"/>
    <n v="0"/>
    <n v="0"/>
    <n v="0"/>
    <n v="2.4711696869851728E-3"/>
    <n v="0"/>
    <n v="0.16103789126853377"/>
    <n v="3.0889621087314661E-2"/>
    <n v="0"/>
    <n v="5.3542009884678752E-3"/>
    <n v="0"/>
    <n v="4.1186161449752881E-3"/>
    <n v="0"/>
    <n v="0.18451400329489293"/>
    <n v="2.1416803953871501E-2"/>
    <n v="7.6606260296540357E-2"/>
    <n v="1.029654036243822E-2"/>
    <n v="1.6474464579901153E-3"/>
    <n v="1.8945634266886325E-2"/>
    <n v="0"/>
    <n v="0.32866556836902799"/>
    <n v="3.1713344316309719E-2"/>
    <n v="0"/>
    <n v="0.12232289950576607"/>
    <x v="0"/>
    <x v="14"/>
    <x v="13"/>
    <x v="0"/>
    <x v="0"/>
    <x v="1"/>
    <x v="13"/>
    <n v="0"/>
    <n v="2.4711696869851728E-3"/>
    <n v="0.19192751235584843"/>
    <n v="5.3542009884678752E-3"/>
    <n v="4.1186161449752881E-3"/>
    <n v="0.29283360790774299"/>
    <n v="2.059308072487644E-2"/>
    <n v="0.36037891268533773"/>
    <n v="0.12232289950576607"/>
    <n v="0"/>
  </r>
  <r>
    <x v="14"/>
    <n v="1990"/>
    <n v="2533"/>
    <s v="2,3,4,5"/>
    <n v="0"/>
    <n v="0"/>
    <n v="0"/>
    <n v="1.9739439399921043E-3"/>
    <n v="0"/>
    <n v="0.19265692854322938"/>
    <n v="4.3821555467824715E-2"/>
    <n v="3.1583103039873666E-3"/>
    <n v="5.5270430319778914E-3"/>
    <n v="3.9478878799842085E-3"/>
    <n v="8.6853533359652589E-3"/>
    <n v="0"/>
    <n v="0.11448874851954205"/>
    <n v="6.8693249111725224E-2"/>
    <n v="3.5925779707856299E-2"/>
    <n v="0"/>
    <n v="3.9478878799842085E-3"/>
    <n v="5.4086063955783657E-2"/>
    <n v="0"/>
    <n v="0.23292538491906831"/>
    <n v="2.0923805763916305E-2"/>
    <n v="0"/>
    <n v="0.20923805763916306"/>
    <x v="0"/>
    <x v="14"/>
    <x v="13"/>
    <x v="0"/>
    <x v="0"/>
    <x v="1"/>
    <x v="13"/>
    <n v="0"/>
    <n v="1.9739439399921043E-3"/>
    <n v="0.23647848401105409"/>
    <n v="8.6853533359652589E-3"/>
    <n v="1.2633241215949467E-2"/>
    <n v="0.21910777733912357"/>
    <n v="5.8033951835767865E-2"/>
    <n v="0.25384919068298462"/>
    <n v="0.20923805763916306"/>
    <n v="0"/>
  </r>
  <r>
    <x v="14"/>
    <n v="1991"/>
    <n v="3018"/>
    <s v="2,3,4,5"/>
    <n v="0"/>
    <n v="0"/>
    <n v="0"/>
    <n v="0"/>
    <n v="0"/>
    <n v="0.14943671305500331"/>
    <n v="1.3916500994035786E-2"/>
    <n v="0"/>
    <n v="2.6507620941020544E-3"/>
    <n v="2.982107355864811E-3"/>
    <n v="4.6388336646785945E-3"/>
    <n v="0"/>
    <n v="0.1242544731610338"/>
    <n v="3.0483764082173626E-2"/>
    <n v="5.8979456593770706E-2"/>
    <n v="1.6235917826375082E-2"/>
    <n v="5.6328694499668654E-3"/>
    <n v="3.214049039098741E-2"/>
    <n v="0"/>
    <n v="0.32339297548045065"/>
    <n v="3.3465871438038433E-2"/>
    <n v="3.6447978793903248E-3"/>
    <n v="0.19814446653412857"/>
    <x v="0"/>
    <x v="14"/>
    <x v="13"/>
    <x v="0"/>
    <x v="0"/>
    <x v="1"/>
    <x v="13"/>
    <n v="0"/>
    <n v="0"/>
    <n v="0.1633532140490391"/>
    <n v="2.6507620941020544E-3"/>
    <n v="7.6209410205434055E-3"/>
    <n v="0.22995361166335321"/>
    <n v="3.7773359840954278E-2"/>
    <n v="0.35685884691848907"/>
    <n v="0.19814446653412857"/>
    <n v="3.6447978793903248E-3"/>
  </r>
  <r>
    <x v="14"/>
    <n v="1992"/>
    <n v="3197"/>
    <s v="2,3,4,5"/>
    <n v="0"/>
    <n v="0"/>
    <n v="0"/>
    <n v="0"/>
    <n v="0"/>
    <n v="0.14106975289333751"/>
    <n v="2.3772286518611199E-2"/>
    <n v="2.1895527056615578E-3"/>
    <n v="5.0046918986549893E-3"/>
    <n v="3.1279324366593683E-3"/>
    <n v="4.3791054113231156E-3"/>
    <n v="0"/>
    <n v="0.22521113543947452"/>
    <n v="4.2852674382233343E-2"/>
    <n v="6.2871441976853307E-2"/>
    <n v="7.507037847982484E-3"/>
    <n v="0"/>
    <n v="3.4094463559587118E-2"/>
    <n v="0"/>
    <n v="0.14138254613700343"/>
    <n v="3.4720050046918985E-2"/>
    <n v="1.5639662183296842E-3"/>
    <n v="0.27025336252736942"/>
    <x v="0"/>
    <x v="14"/>
    <x v="13"/>
    <x v="0"/>
    <x v="0"/>
    <x v="1"/>
    <x v="13"/>
    <n v="0"/>
    <n v="0"/>
    <n v="0.16484203941194869"/>
    <n v="7.1942446043165471E-3"/>
    <n v="7.507037847982484E-3"/>
    <n v="0.33844228964654366"/>
    <n v="3.4094463559587118E-2"/>
    <n v="0.17610259618392243"/>
    <n v="0.27025336252736942"/>
    <n v="1.5639662183296842E-3"/>
  </r>
  <r>
    <x v="14"/>
    <n v="1993"/>
    <n v="1263"/>
    <s v="2,3,4,5"/>
    <n v="0"/>
    <n v="0"/>
    <n v="0"/>
    <n v="0"/>
    <n v="0"/>
    <n v="0.1955661124307205"/>
    <n v="4.1171813143309581E-2"/>
    <n v="0"/>
    <n v="0"/>
    <n v="0"/>
    <n v="3.1670625494853522E-3"/>
    <n v="0"/>
    <n v="0.17656373713380838"/>
    <n v="2.2961203483768806E-2"/>
    <n v="1.4251781472684086E-2"/>
    <n v="5.5423594615993665E-3"/>
    <n v="0"/>
    <n v="5.6215360253365002E-2"/>
    <n v="0"/>
    <n v="0.20348376880443389"/>
    <n v="3.0087094220110848E-2"/>
    <n v="1.5835312747426761E-3"/>
    <n v="0.24940617577197149"/>
    <x v="0"/>
    <x v="14"/>
    <x v="13"/>
    <x v="0"/>
    <x v="0"/>
    <x v="1"/>
    <x v="13"/>
    <n v="0"/>
    <n v="0"/>
    <n v="0.23673792557403009"/>
    <n v="0"/>
    <n v="3.1670625494853522E-3"/>
    <n v="0.21931908155186064"/>
    <n v="5.6215360253365002E-2"/>
    <n v="0.23357086302454474"/>
    <n v="0.24940617577197149"/>
    <n v="1.5835312747426761E-3"/>
  </r>
  <r>
    <x v="14"/>
    <n v="1994"/>
    <n v="990"/>
    <s v="2,3,4,5"/>
    <n v="0"/>
    <n v="0"/>
    <n v="0"/>
    <n v="0"/>
    <n v="0"/>
    <n v="0.21212121212121213"/>
    <n v="3.8383838383838381E-2"/>
    <n v="0"/>
    <n v="0"/>
    <n v="0"/>
    <n v="9.0909090909090905E-3"/>
    <n v="0"/>
    <n v="2.1212121212121213E-2"/>
    <n v="0"/>
    <n v="1.2121212121212121E-2"/>
    <n v="0"/>
    <n v="0"/>
    <n v="1.01010101010101E-2"/>
    <n v="0"/>
    <n v="0.31616161616161614"/>
    <n v="0"/>
    <n v="0"/>
    <n v="0.38080808080808082"/>
    <x v="0"/>
    <x v="14"/>
    <x v="13"/>
    <x v="0"/>
    <x v="0"/>
    <x v="1"/>
    <x v="13"/>
    <n v="0"/>
    <n v="0"/>
    <n v="0.25050505050505051"/>
    <n v="0"/>
    <n v="9.0909090909090905E-3"/>
    <n v="3.3333333333333333E-2"/>
    <n v="1.01010101010101E-2"/>
    <n v="0.31616161616161614"/>
    <n v="0.38080808080808082"/>
    <n v="0"/>
  </r>
  <r>
    <x v="14"/>
    <n v="1995"/>
    <n v="963"/>
    <s v="2,3,4,5"/>
    <n v="0"/>
    <n v="0"/>
    <n v="0"/>
    <n v="0"/>
    <n v="0"/>
    <n v="0.10176531671858775"/>
    <n v="2.8037383177570093E-2"/>
    <n v="0"/>
    <n v="0"/>
    <n v="0"/>
    <n v="4.1536863966770508E-3"/>
    <n v="0"/>
    <n v="1.3499480789200415E-2"/>
    <n v="0"/>
    <n v="4.1536863966770508E-3"/>
    <n v="0"/>
    <n v="5.1921079958463139E-3"/>
    <n v="0"/>
    <n v="0"/>
    <n v="0.39875389408099687"/>
    <n v="0"/>
    <n v="1.6614745586708203E-2"/>
    <n v="0.42782969885773625"/>
    <x v="0"/>
    <x v="14"/>
    <x v="13"/>
    <x v="0"/>
    <x v="0"/>
    <x v="1"/>
    <x v="13"/>
    <n v="0"/>
    <n v="0"/>
    <n v="0.12980269989615784"/>
    <n v="0"/>
    <n v="4.1536863966770508E-3"/>
    <n v="1.7653167185877464E-2"/>
    <n v="5.1921079958463139E-3"/>
    <n v="0.39875389408099687"/>
    <n v="0.42782969885773625"/>
    <n v="1.6614745586708203E-2"/>
  </r>
  <r>
    <x v="14"/>
    <n v="1996"/>
    <n v="933"/>
    <s v="2,3,4,5"/>
    <n v="0"/>
    <n v="0"/>
    <n v="0"/>
    <n v="0"/>
    <n v="0"/>
    <n v="1.2861736334405145E-2"/>
    <n v="3.0010718113612004E-2"/>
    <n v="0"/>
    <n v="0"/>
    <n v="0"/>
    <n v="0"/>
    <n v="0"/>
    <n v="8.5744908896034297E-3"/>
    <n v="0"/>
    <n v="4.8231511254019289E-2"/>
    <n v="1.0718113612004287E-2"/>
    <n v="0"/>
    <n v="9.6463022508038593E-3"/>
    <n v="0"/>
    <n v="0.5712754555198285"/>
    <n v="1.8220793140407289E-2"/>
    <n v="6.4308681672025723E-3"/>
    <n v="0.28403001071811362"/>
    <x v="0"/>
    <x v="14"/>
    <x v="13"/>
    <x v="0"/>
    <x v="0"/>
    <x v="1"/>
    <x v="13"/>
    <n v="0"/>
    <n v="0"/>
    <n v="4.2872454448017148E-2"/>
    <n v="0"/>
    <n v="0"/>
    <n v="6.7524115755627001E-2"/>
    <n v="9.6463022508038593E-3"/>
    <n v="0.58949624866023576"/>
    <n v="0.28403001071811362"/>
    <n v="6.4308681672025723E-3"/>
  </r>
  <r>
    <x v="14"/>
    <n v="1997"/>
    <n v="641"/>
    <s v="2,3,4,5"/>
    <n v="0"/>
    <n v="0"/>
    <n v="0"/>
    <n v="0"/>
    <n v="0"/>
    <n v="0.1357254290171607"/>
    <n v="2.6521060842433698E-2"/>
    <n v="0"/>
    <n v="0"/>
    <n v="0"/>
    <n v="0"/>
    <n v="0"/>
    <n v="9.3603744149765994E-3"/>
    <n v="1.2480499219968799E-2"/>
    <n v="4.3681747269890797E-2"/>
    <n v="0"/>
    <n v="0"/>
    <n v="3.9001560062402497E-2"/>
    <n v="0"/>
    <n v="0.24336973478939158"/>
    <n v="6.5522620904836196E-2"/>
    <n v="1.5600624024960999E-3"/>
    <n v="0.42277691107644305"/>
    <x v="0"/>
    <x v="14"/>
    <x v="13"/>
    <x v="0"/>
    <x v="0"/>
    <x v="1"/>
    <x v="13"/>
    <n v="0"/>
    <n v="0"/>
    <n v="0.16224648985959439"/>
    <n v="0"/>
    <n v="0"/>
    <n v="6.5522620904836196E-2"/>
    <n v="3.9001560062402497E-2"/>
    <n v="0.30889235569422779"/>
    <n v="0.42277691107644305"/>
    <n v="1.5600624024960999E-3"/>
  </r>
  <r>
    <x v="14"/>
    <n v="1998"/>
    <n v="861"/>
    <s v="2,3,4,5"/>
    <n v="0"/>
    <n v="0"/>
    <n v="0"/>
    <n v="0"/>
    <n v="0"/>
    <n v="2.3228803716608595E-3"/>
    <n v="1.6260162601626018E-2"/>
    <n v="0"/>
    <n v="0"/>
    <n v="0"/>
    <n v="0"/>
    <n v="0"/>
    <n v="4.6457607433217189E-3"/>
    <n v="1.6260162601626018E-2"/>
    <n v="2.2067363530778164E-2"/>
    <n v="2.3228803716608595E-3"/>
    <n v="0"/>
    <n v="1.2775842044134728E-2"/>
    <n v="0"/>
    <n v="0.2183507549361208"/>
    <n v="0.14053426248548201"/>
    <n v="1.3937282229965157E-2"/>
    <n v="0.55052264808362372"/>
    <x v="0"/>
    <x v="14"/>
    <x v="13"/>
    <x v="0"/>
    <x v="0"/>
    <x v="1"/>
    <x v="13"/>
    <n v="0"/>
    <n v="0"/>
    <n v="1.8583042973286876E-2"/>
    <n v="0"/>
    <n v="0"/>
    <n v="4.5296167247386762E-2"/>
    <n v="1.2775842044134728E-2"/>
    <n v="0.35888501742160284"/>
    <n v="0.55052264808362372"/>
    <n v="1.3937282229965157E-2"/>
  </r>
  <r>
    <x v="14"/>
    <n v="1999"/>
    <n v="1652"/>
    <s v="2,3,4,5"/>
    <n v="0"/>
    <n v="0"/>
    <n v="0"/>
    <n v="0"/>
    <n v="0"/>
    <n v="3.0266343825665859E-3"/>
    <n v="3.9346246973365619E-2"/>
    <n v="0"/>
    <n v="3.0266343825665859E-3"/>
    <n v="0"/>
    <n v="0"/>
    <n v="0"/>
    <n v="8.1719128329297827E-2"/>
    <n v="1.6949152542372881E-2"/>
    <n v="0.11198547215496368"/>
    <n v="9.6852300242130755E-3"/>
    <n v="0"/>
    <n v="3.6319612590799033E-3"/>
    <n v="0"/>
    <n v="0.36380145278450365"/>
    <n v="6.5375302663438259E-2"/>
    <n v="1.3317191283292978E-2"/>
    <n v="0.28813559322033899"/>
    <x v="1"/>
    <x v="14"/>
    <x v="13"/>
    <x v="0"/>
    <x v="0"/>
    <x v="1"/>
    <x v="13"/>
    <n v="0"/>
    <n v="0"/>
    <n v="4.2372881355932202E-2"/>
    <n v="3.0266343825665859E-3"/>
    <n v="0"/>
    <n v="0.22033898305084745"/>
    <n v="3.6319612590799033E-3"/>
    <n v="0.42917675544794193"/>
    <n v="0.28813559322033899"/>
    <n v="1.3317191283292978E-2"/>
  </r>
  <r>
    <x v="14"/>
    <n v="2000"/>
    <n v="1016"/>
    <s v="2,3,4,5"/>
    <n v="0"/>
    <n v="0"/>
    <n v="0"/>
    <n v="0"/>
    <n v="0"/>
    <n v="4.0354330708661415E-2"/>
    <n v="5.2165354330708659E-2"/>
    <n v="0"/>
    <n v="0"/>
    <n v="0"/>
    <n v="0"/>
    <n v="0"/>
    <n v="1.4763779527559055E-2"/>
    <n v="1.7716535433070866E-2"/>
    <n v="3.937007874015748E-2"/>
    <n v="9.8425196850393699E-4"/>
    <n v="0"/>
    <n v="1.7716535433070866E-2"/>
    <n v="0"/>
    <n v="0.25984251968503935"/>
    <n v="7.6771653543307089E-2"/>
    <n v="0"/>
    <n v="0.48031496062992124"/>
    <x v="1"/>
    <x v="14"/>
    <x v="13"/>
    <x v="0"/>
    <x v="0"/>
    <x v="1"/>
    <x v="13"/>
    <n v="0"/>
    <n v="0"/>
    <n v="9.2519685039370081E-2"/>
    <n v="0"/>
    <n v="0"/>
    <n v="7.2834645669291334E-2"/>
    <n v="1.7716535433070866E-2"/>
    <n v="0.33661417322834641"/>
    <n v="0.48031496062992124"/>
    <n v="0"/>
  </r>
  <r>
    <x v="14"/>
    <n v="2001"/>
    <n v="6766"/>
    <s v="2,3,4,5"/>
    <n v="0"/>
    <n v="0"/>
    <n v="0"/>
    <n v="0"/>
    <n v="0"/>
    <n v="3.6506059710316292E-2"/>
    <n v="8.5722731303576709E-3"/>
    <n v="0"/>
    <n v="2.9559562518474726E-3"/>
    <n v="0"/>
    <n v="0"/>
    <n v="0"/>
    <n v="4.4634939402896839E-2"/>
    <n v="2.2465267514040793E-2"/>
    <n v="0.11794265444871416"/>
    <n v="8.4244753177652974E-3"/>
    <n v="0"/>
    <n v="1.2267218445167011E-2"/>
    <n v="0"/>
    <n v="0.24046704108779191"/>
    <n v="2.2169671888856046E-2"/>
    <n v="7.3898906296186815E-4"/>
    <n v="0.48285545373928468"/>
    <x v="1"/>
    <x v="14"/>
    <x v="13"/>
    <x v="0"/>
    <x v="0"/>
    <x v="1"/>
    <x v="13"/>
    <n v="0"/>
    <n v="0"/>
    <n v="4.507833284067396E-2"/>
    <n v="2.9559562518474726E-3"/>
    <n v="0"/>
    <n v="0.19346733668341709"/>
    <n v="1.2267218445167011E-2"/>
    <n v="0.26263671297664792"/>
    <n v="0.48285545373928468"/>
    <n v="7.3898906296186815E-4"/>
  </r>
  <r>
    <x v="14"/>
    <n v="2002"/>
    <n v="4700"/>
    <s v="2,3,4,5"/>
    <n v="0"/>
    <n v="0"/>
    <n v="0"/>
    <n v="0"/>
    <n v="0"/>
    <n v="0.10361702127659574"/>
    <n v="1.4042553191489362E-2"/>
    <n v="0"/>
    <n v="3.6170212765957448E-3"/>
    <n v="0"/>
    <n v="0"/>
    <n v="0"/>
    <n v="0.14297872340425533"/>
    <n v="6.8723404255319143E-2"/>
    <n v="4.425531914893617E-2"/>
    <n v="1.3404255319148937E-2"/>
    <n v="6.382978723404255E-4"/>
    <n v="4.6808510638297876E-3"/>
    <n v="0"/>
    <n v="0.25361702127659574"/>
    <n v="2.5319148936170214E-2"/>
    <n v="2.1276595744680851E-4"/>
    <n v="0.32489361702127662"/>
    <x v="1"/>
    <x v="14"/>
    <x v="13"/>
    <x v="0"/>
    <x v="0"/>
    <x v="1"/>
    <x v="13"/>
    <n v="0"/>
    <n v="0"/>
    <n v="0.1176595744680851"/>
    <n v="3.6170212765957448E-3"/>
    <n v="0"/>
    <n v="0.26936170212765959"/>
    <n v="5.3191489361702135E-3"/>
    <n v="0.27893617021276595"/>
    <n v="0.32489361702127662"/>
    <n v="2.1276595744680851E-4"/>
  </r>
  <r>
    <x v="14"/>
    <n v="2003"/>
    <n v="6404"/>
    <s v="2,3,4,5"/>
    <n v="0"/>
    <n v="0"/>
    <n v="0"/>
    <n v="0"/>
    <n v="0"/>
    <n v="0.10259212991880075"/>
    <n v="3.0449718925671457E-2"/>
    <n v="0"/>
    <n v="0"/>
    <n v="0"/>
    <n v="0"/>
    <n v="0"/>
    <n v="8.3697688944409737E-2"/>
    <n v="3.357276702061212E-2"/>
    <n v="3.8413491567770144E-2"/>
    <n v="3.9038101186758276E-3"/>
    <n v="4.6845721424109934E-4"/>
    <n v="2.0299812617114305E-3"/>
    <n v="0"/>
    <n v="0.23297938788257339"/>
    <n v="2.26420986883198E-2"/>
    <n v="4.996876951905059E-3"/>
    <n v="0.44425359150530919"/>
    <x v="1"/>
    <x v="14"/>
    <x v="13"/>
    <x v="0"/>
    <x v="0"/>
    <x v="1"/>
    <x v="13"/>
    <n v="0"/>
    <n v="0"/>
    <n v="0.1330418488444722"/>
    <n v="0"/>
    <n v="0"/>
    <n v="0.15958775765146785"/>
    <n v="2.49843847595253E-3"/>
    <n v="0.25562148657089317"/>
    <n v="0.44425359150530919"/>
    <n v="4.996876951905059E-3"/>
  </r>
  <r>
    <x v="14"/>
    <n v="2004"/>
    <n v="6401"/>
    <s v="2,3,4,5"/>
    <n v="0"/>
    <n v="0"/>
    <n v="0"/>
    <n v="0"/>
    <n v="0"/>
    <n v="0.12091860646773941"/>
    <n v="3.1088892360568662E-2"/>
    <n v="0"/>
    <n v="0"/>
    <n v="0"/>
    <n v="0"/>
    <n v="0"/>
    <n v="7.3113576003749417E-2"/>
    <n v="2.3590064052491796E-2"/>
    <n v="3.1245117950320263E-2"/>
    <n v="9.3735353850960788E-3"/>
    <n v="0"/>
    <n v="3.9056397437900328E-3"/>
    <n v="0"/>
    <n v="0.18981409154819559"/>
    <n v="1.8122168411185753E-2"/>
    <n v="1.0935791282612093E-3"/>
    <n v="0.49773472894860177"/>
    <x v="1"/>
    <x v="14"/>
    <x v="13"/>
    <x v="0"/>
    <x v="0"/>
    <x v="1"/>
    <x v="13"/>
    <n v="0"/>
    <n v="0"/>
    <n v="0.15200749882830808"/>
    <n v="0"/>
    <n v="0"/>
    <n v="0.13732229339165755"/>
    <n v="3.9056397437900328E-3"/>
    <n v="0.20793625995938134"/>
    <n v="0.49773472894860177"/>
    <n v="1.0935791282612093E-3"/>
  </r>
  <r>
    <x v="14"/>
    <n v="2005"/>
    <n v="2471"/>
    <s v="2,3,4,5"/>
    <n v="0"/>
    <n v="0"/>
    <n v="0"/>
    <n v="0"/>
    <n v="0"/>
    <n v="0.24605422905706192"/>
    <n v="3.1161473087818695E-2"/>
    <n v="0"/>
    <n v="0"/>
    <n v="0"/>
    <n v="0"/>
    <n v="0"/>
    <n v="5.9894779441521648E-2"/>
    <n v="9.3079724807770131E-3"/>
    <n v="1.1331444759206799E-2"/>
    <n v="8.0938891137191421E-4"/>
    <n v="0"/>
    <n v="0"/>
    <n v="0"/>
    <n v="0.27762039660056659"/>
    <n v="9.3079724807770131E-3"/>
    <n v="2.0234722784297854E-3"/>
    <n v="0.35248887090246861"/>
    <x v="1"/>
    <x v="14"/>
    <x v="13"/>
    <x v="0"/>
    <x v="0"/>
    <x v="1"/>
    <x v="13"/>
    <n v="0"/>
    <n v="0"/>
    <n v="0.27721570214488062"/>
    <n v="0"/>
    <n v="0"/>
    <n v="8.1343585592877382E-2"/>
    <n v="0"/>
    <n v="0.28692836908134361"/>
    <n v="0.35248887090246861"/>
    <n v="2.0234722784297854E-3"/>
  </r>
  <r>
    <x v="14"/>
    <n v="2006"/>
    <n v="755"/>
    <s v="2,3,4,5"/>
    <n v="0"/>
    <n v="0"/>
    <n v="0"/>
    <n v="0"/>
    <n v="0"/>
    <n v="0.16688741721854305"/>
    <n v="4.900662251655629E-2"/>
    <n v="0"/>
    <n v="0"/>
    <n v="0"/>
    <n v="0"/>
    <n v="0"/>
    <n v="4.5033112582781455E-2"/>
    <n v="1.3245033112582781E-2"/>
    <n v="1.456953642384106E-2"/>
    <n v="5.2980132450331126E-3"/>
    <n v="0"/>
    <n v="1.1920529801324504E-2"/>
    <n v="0"/>
    <n v="0.37880794701986753"/>
    <n v="1.0596026490066225E-2"/>
    <n v="0"/>
    <n v="0.30463576158940397"/>
    <x v="1"/>
    <x v="14"/>
    <x v="13"/>
    <x v="0"/>
    <x v="0"/>
    <x v="1"/>
    <x v="13"/>
    <n v="0"/>
    <n v="0"/>
    <n v="0.21589403973509935"/>
    <n v="0"/>
    <n v="0"/>
    <n v="7.8145695364238404E-2"/>
    <n v="1.1920529801324504E-2"/>
    <n v="0.38940397350993378"/>
    <n v="0.30463576158940397"/>
    <n v="0"/>
  </r>
  <r>
    <x v="14"/>
    <n v="2007"/>
    <n v="1318"/>
    <s v="2,3,4,5"/>
    <n v="0"/>
    <n v="0"/>
    <n v="0"/>
    <n v="0"/>
    <n v="0"/>
    <n v="5.3869499241274654E-2"/>
    <n v="2.959028831562974E-2"/>
    <n v="0"/>
    <n v="1.1380880121396054E-2"/>
    <n v="0"/>
    <n v="0"/>
    <n v="0"/>
    <n v="1.7450682852807285E-2"/>
    <n v="3.6418816388467376E-2"/>
    <n v="8.3459787556904395E-3"/>
    <n v="0"/>
    <n v="0"/>
    <n v="4.7040971168437029E-2"/>
    <n v="0"/>
    <n v="0.460546282245827"/>
    <n v="1.5933232169954476E-2"/>
    <n v="0"/>
    <n v="0.31942336874051591"/>
    <x v="1"/>
    <x v="14"/>
    <x v="13"/>
    <x v="0"/>
    <x v="0"/>
    <x v="1"/>
    <x v="13"/>
    <n v="0"/>
    <n v="0"/>
    <n v="8.3459787556904391E-2"/>
    <n v="1.1380880121396054E-2"/>
    <n v="0"/>
    <n v="6.2215477996965099E-2"/>
    <n v="4.7040971168437029E-2"/>
    <n v="0.47647951441578146"/>
    <n v="0.31942336874051591"/>
    <n v="0"/>
  </r>
  <r>
    <x v="14"/>
    <n v="2008"/>
    <n v="2318"/>
    <s v="2,3,4,5"/>
    <n v="0"/>
    <n v="0"/>
    <n v="0"/>
    <n v="0"/>
    <n v="0"/>
    <n v="5.0043140638481448E-2"/>
    <n v="6.6867989646246767E-2"/>
    <n v="0"/>
    <n v="3.8826574633304572E-3"/>
    <n v="0"/>
    <n v="0"/>
    <n v="0"/>
    <n v="7.5496117342536667E-2"/>
    <n v="2.9335634167385678E-2"/>
    <n v="0"/>
    <n v="0"/>
    <n v="4.3140638481449527E-4"/>
    <n v="1.8119068162208801E-2"/>
    <n v="0"/>
    <n v="0.41889559965487488"/>
    <n v="2.6315789473684209E-2"/>
    <n v="0"/>
    <n v="0.31061259706643657"/>
    <x v="1"/>
    <x v="14"/>
    <x v="13"/>
    <x v="0"/>
    <x v="0"/>
    <x v="1"/>
    <x v="13"/>
    <n v="0"/>
    <n v="0"/>
    <n v="0.11691113028472822"/>
    <n v="3.8826574633304572E-3"/>
    <n v="0"/>
    <n v="0.10483175150992234"/>
    <n v="1.8550474547023296E-2"/>
    <n v="0.44521138912855907"/>
    <n v="0.31061259706643657"/>
    <n v="0"/>
  </r>
  <r>
    <x v="14"/>
    <n v="2009"/>
    <n v="3066"/>
    <s v="2,3,4,5"/>
    <n v="0"/>
    <n v="0"/>
    <n v="0"/>
    <n v="0"/>
    <n v="0"/>
    <n v="1.1089367253750815E-2"/>
    <n v="2.2504892367906065E-2"/>
    <n v="0"/>
    <n v="4.8923679060665359E-3"/>
    <n v="0"/>
    <n v="0"/>
    <n v="2.9354207436399216E-3"/>
    <n v="1.4024787997390736E-2"/>
    <n v="3.587736464448793E-2"/>
    <n v="0"/>
    <n v="0"/>
    <n v="0"/>
    <n v="6.3926940639269403E-2"/>
    <n v="0"/>
    <n v="0.43313763861709065"/>
    <n v="2.4787997390737115E-2"/>
    <n v="1.6307893020221786E-3"/>
    <n v="0.38519243313763862"/>
    <x v="2"/>
    <x v="14"/>
    <x v="13"/>
    <x v="0"/>
    <x v="0"/>
    <x v="1"/>
    <x v="13"/>
    <n v="0"/>
    <n v="0"/>
    <n v="3.359425962165688E-2"/>
    <n v="4.8923679060665359E-3"/>
    <n v="2.9354207436399216E-3"/>
    <n v="4.9902152641878667E-2"/>
    <n v="6.3926940639269403E-2"/>
    <n v="0.45792563600782776"/>
    <n v="0.38519243313763862"/>
    <n v="1.6307893020221786E-3"/>
  </r>
  <r>
    <x v="14"/>
    <n v="2010"/>
    <n v="4362"/>
    <s v="2,3,4,5"/>
    <n v="0"/>
    <n v="0"/>
    <n v="0"/>
    <n v="0"/>
    <n v="0"/>
    <n v="4.5162769371847773E-2"/>
    <n v="3.1178358551123338E-2"/>
    <n v="0"/>
    <n v="7.5653370013755161E-3"/>
    <n v="0"/>
    <n v="0"/>
    <n v="0"/>
    <n v="0.11462631820265932"/>
    <n v="4.951856946354883E-2"/>
    <n v="3.9889958734525444E-2"/>
    <n v="2.5217790004585052E-3"/>
    <n v="0"/>
    <n v="8.9408528198074277E-3"/>
    <n v="0"/>
    <n v="0.37299403943145348"/>
    <n v="1.4213663457129757E-2"/>
    <n v="2.0632737276478678E-3"/>
    <n v="0.31132508023842276"/>
    <x v="2"/>
    <x v="14"/>
    <x v="13"/>
    <x v="0"/>
    <x v="0"/>
    <x v="1"/>
    <x v="13"/>
    <n v="0"/>
    <n v="0"/>
    <n v="7.6341127922971111E-2"/>
    <n v="7.5653370013755161E-3"/>
    <n v="0"/>
    <n v="0.2065566254011921"/>
    <n v="8.9408528198074277E-3"/>
    <n v="0.38720770288858325"/>
    <n v="0.31132508023842276"/>
    <n v="2.0632737276478678E-3"/>
  </r>
  <r>
    <x v="14"/>
    <n v="2011"/>
    <n v="2443"/>
    <s v="2,3,4,5"/>
    <n v="0"/>
    <n v="0"/>
    <n v="0"/>
    <n v="0"/>
    <n v="0"/>
    <n v="5.4031927957429393E-2"/>
    <n v="5.9353254195661072E-2"/>
    <n v="0"/>
    <n v="2.0466639377814161E-3"/>
    <n v="0"/>
    <n v="0"/>
    <n v="0"/>
    <n v="5.525992632009824E-2"/>
    <n v="5.9762586983217354E-2"/>
    <n v="2.0466639377814164E-2"/>
    <n v="1.637331150225133E-3"/>
    <n v="0"/>
    <n v="5.7306590257879654E-3"/>
    <n v="0"/>
    <n v="0.46295538272615633"/>
    <n v="1.3098649201801064E-2"/>
    <n v="2.8653295128939827E-3"/>
    <n v="0.26279164961113383"/>
    <x v="2"/>
    <x v="14"/>
    <x v="13"/>
    <x v="0"/>
    <x v="0"/>
    <x v="1"/>
    <x v="13"/>
    <n v="0"/>
    <n v="0"/>
    <n v="0.11338518215309046"/>
    <n v="2.0466639377814161E-3"/>
    <n v="0"/>
    <n v="0.1371264838313549"/>
    <n v="5.7306590257879654E-3"/>
    <n v="0.47605403192795737"/>
    <n v="0.26279164961113383"/>
    <n v="2.8653295128939827E-3"/>
  </r>
  <r>
    <x v="14"/>
    <n v="2012"/>
    <n v="2627"/>
    <s v="2,3,4,5"/>
    <n v="0"/>
    <n v="0"/>
    <n v="0"/>
    <n v="0"/>
    <n v="0"/>
    <n v="3.3117624666920441E-2"/>
    <n v="3.5782261134373813E-2"/>
    <n v="0"/>
    <n v="2.5885039969547011E-2"/>
    <n v="0"/>
    <n v="0"/>
    <n v="0"/>
    <n v="9.2120289303387892E-2"/>
    <n v="8.5649029311001143E-2"/>
    <n v="4.7202131709173964E-2"/>
    <n v="5.3292729349067374E-3"/>
    <n v="0"/>
    <n v="2.8169014084507043E-2"/>
    <n v="0"/>
    <n v="0.36239055957365818"/>
    <n v="2.5123715264560333E-2"/>
    <n v="2.6646364674533687E-3"/>
    <n v="0.25656642558051007"/>
    <x v="2"/>
    <x v="14"/>
    <x v="13"/>
    <x v="0"/>
    <x v="0"/>
    <x v="1"/>
    <x v="13"/>
    <n v="0"/>
    <n v="0"/>
    <n v="6.8899885801294247E-2"/>
    <n v="2.5885039969547011E-2"/>
    <n v="0"/>
    <n v="0.23030072325846976"/>
    <n v="2.8169014084507043E-2"/>
    <n v="0.38751427483821849"/>
    <n v="0.25656642558051007"/>
    <n v="2.6646364674533687E-3"/>
  </r>
  <r>
    <x v="14"/>
    <n v="2013"/>
    <s v="No Data"/>
    <m/>
    <s v="-"/>
    <s v="-"/>
    <s v="-"/>
    <s v="-"/>
    <s v="-"/>
    <s v="-"/>
    <s v="-"/>
    <s v="-"/>
    <s v="-"/>
    <s v="-"/>
    <s v="-"/>
    <s v="-"/>
    <s v="-"/>
    <s v="-"/>
    <s v="-"/>
    <s v="-"/>
    <s v="-"/>
    <s v="-"/>
    <s v="-"/>
    <s v="-"/>
    <s v="-"/>
    <s v="-"/>
    <s v="-"/>
    <x v="2"/>
    <x v="14"/>
    <x v="13"/>
    <x v="0"/>
    <x v="0"/>
    <x v="0"/>
    <x v="13"/>
    <n v="0"/>
    <n v="0"/>
    <n v="0"/>
    <n v="0"/>
    <n v="0"/>
    <n v="0"/>
    <n v="0"/>
    <n v="0"/>
    <n v="0"/>
    <n v="0"/>
  </r>
  <r>
    <x v="15"/>
    <n v="1979"/>
    <s v="No Data"/>
    <m/>
    <s v="-"/>
    <s v="-"/>
    <s v="-"/>
    <s v="-"/>
    <s v="-"/>
    <s v="-"/>
    <s v="-"/>
    <s v="-"/>
    <s v="-"/>
    <s v="-"/>
    <s v="-"/>
    <s v="-"/>
    <s v="-"/>
    <s v="-"/>
    <s v="-"/>
    <s v="-"/>
    <s v="-"/>
    <s v="-"/>
    <s v="-"/>
    <s v="-"/>
    <s v="-"/>
    <s v="-"/>
    <s v="-"/>
    <x v="0"/>
    <x v="15"/>
    <x v="14"/>
    <x v="5"/>
    <x v="5"/>
    <x v="0"/>
    <x v="14"/>
    <n v="0"/>
    <n v="0"/>
    <n v="0"/>
    <n v="0"/>
    <n v="0"/>
    <n v="0"/>
    <n v="0"/>
    <n v="0"/>
    <n v="0"/>
    <n v="0"/>
  </r>
  <r>
    <x v="15"/>
    <n v="1980"/>
    <s v="No Data"/>
    <m/>
    <s v="-"/>
    <s v="-"/>
    <s v="-"/>
    <s v="-"/>
    <s v="-"/>
    <s v="-"/>
    <s v="-"/>
    <s v="-"/>
    <s v="-"/>
    <s v="-"/>
    <s v="-"/>
    <s v="-"/>
    <s v="-"/>
    <s v="-"/>
    <s v="-"/>
    <s v="-"/>
    <s v="-"/>
    <s v="-"/>
    <s v="-"/>
    <s v="-"/>
    <s v="-"/>
    <s v="-"/>
    <s v="-"/>
    <x v="0"/>
    <x v="15"/>
    <x v="14"/>
    <x v="5"/>
    <x v="5"/>
    <x v="0"/>
    <x v="14"/>
    <n v="0"/>
    <n v="0"/>
    <n v="0"/>
    <n v="0"/>
    <n v="0"/>
    <n v="0"/>
    <n v="0"/>
    <n v="0"/>
    <n v="0"/>
    <n v="0"/>
  </r>
  <r>
    <x v="15"/>
    <n v="1981"/>
    <s v="No Data"/>
    <m/>
    <s v="-"/>
    <s v="-"/>
    <s v="-"/>
    <s v="-"/>
    <s v="-"/>
    <s v="-"/>
    <s v="-"/>
    <s v="-"/>
    <s v="-"/>
    <s v="-"/>
    <s v="-"/>
    <s v="-"/>
    <s v="-"/>
    <s v="-"/>
    <s v="-"/>
    <s v="-"/>
    <s v="-"/>
    <s v="-"/>
    <s v="-"/>
    <s v="-"/>
    <s v="-"/>
    <s v="-"/>
    <s v="-"/>
    <x v="0"/>
    <x v="15"/>
    <x v="14"/>
    <x v="5"/>
    <x v="5"/>
    <x v="0"/>
    <x v="14"/>
    <n v="0"/>
    <n v="0"/>
    <n v="0"/>
    <n v="0"/>
    <n v="0"/>
    <n v="0"/>
    <n v="0"/>
    <n v="0"/>
    <n v="0"/>
    <n v="0"/>
  </r>
  <r>
    <x v="15"/>
    <n v="1982"/>
    <s v="No Data"/>
    <m/>
    <s v="-"/>
    <s v="-"/>
    <s v="-"/>
    <s v="-"/>
    <s v="-"/>
    <s v="-"/>
    <s v="-"/>
    <s v="-"/>
    <s v="-"/>
    <s v="-"/>
    <s v="-"/>
    <s v="-"/>
    <s v="-"/>
    <s v="-"/>
    <s v="-"/>
    <s v="-"/>
    <s v="-"/>
    <s v="-"/>
    <s v="-"/>
    <s v="-"/>
    <s v="-"/>
    <s v="-"/>
    <s v="-"/>
    <x v="0"/>
    <x v="15"/>
    <x v="14"/>
    <x v="5"/>
    <x v="5"/>
    <x v="0"/>
    <x v="14"/>
    <n v="0"/>
    <n v="0"/>
    <n v="0"/>
    <n v="0"/>
    <n v="0"/>
    <n v="0"/>
    <n v="0"/>
    <n v="0"/>
    <n v="0"/>
    <n v="0"/>
  </r>
  <r>
    <x v="15"/>
    <n v="1983"/>
    <s v="No Data"/>
    <m/>
    <s v="-"/>
    <s v="-"/>
    <s v="-"/>
    <s v="-"/>
    <s v="-"/>
    <s v="-"/>
    <s v="-"/>
    <s v="-"/>
    <s v="-"/>
    <s v="-"/>
    <s v="-"/>
    <s v="-"/>
    <s v="-"/>
    <s v="-"/>
    <s v="-"/>
    <s v="-"/>
    <s v="-"/>
    <s v="-"/>
    <s v="-"/>
    <s v="-"/>
    <s v="-"/>
    <s v="-"/>
    <s v="-"/>
    <x v="0"/>
    <x v="15"/>
    <x v="14"/>
    <x v="5"/>
    <x v="5"/>
    <x v="0"/>
    <x v="14"/>
    <n v="0"/>
    <n v="0"/>
    <n v="0"/>
    <n v="0"/>
    <n v="0"/>
    <n v="0"/>
    <n v="0"/>
    <n v="0"/>
    <n v="0"/>
    <n v="0"/>
  </r>
  <r>
    <x v="15"/>
    <n v="1984"/>
    <s v="No Data"/>
    <m/>
    <s v="-"/>
    <s v="-"/>
    <s v="-"/>
    <s v="-"/>
    <s v="-"/>
    <s v="-"/>
    <s v="-"/>
    <s v="-"/>
    <s v="-"/>
    <s v="-"/>
    <s v="-"/>
    <s v="-"/>
    <s v="-"/>
    <s v="-"/>
    <s v="-"/>
    <s v="-"/>
    <s v="-"/>
    <s v="-"/>
    <s v="-"/>
    <s v="-"/>
    <s v="-"/>
    <s v="-"/>
    <s v="-"/>
    <x v="0"/>
    <x v="15"/>
    <x v="14"/>
    <x v="5"/>
    <x v="5"/>
    <x v="0"/>
    <x v="14"/>
    <n v="0"/>
    <n v="0"/>
    <n v="0"/>
    <n v="0"/>
    <n v="0"/>
    <n v="0"/>
    <n v="0"/>
    <n v="0"/>
    <n v="0"/>
    <n v="0"/>
  </r>
  <r>
    <x v="15"/>
    <n v="1985"/>
    <s v="No Data"/>
    <m/>
    <s v="-"/>
    <s v="-"/>
    <s v="-"/>
    <s v="-"/>
    <s v="-"/>
    <s v="-"/>
    <s v="-"/>
    <s v="-"/>
    <s v="-"/>
    <s v="-"/>
    <s v="-"/>
    <s v="-"/>
    <s v="-"/>
    <s v="-"/>
    <s v="-"/>
    <s v="-"/>
    <s v="-"/>
    <s v="-"/>
    <s v="-"/>
    <s v="-"/>
    <s v="-"/>
    <s v="-"/>
    <s v="-"/>
    <x v="0"/>
    <x v="15"/>
    <x v="14"/>
    <x v="5"/>
    <x v="5"/>
    <x v="0"/>
    <x v="14"/>
    <n v="0"/>
    <n v="0"/>
    <n v="0"/>
    <n v="0"/>
    <n v="0"/>
    <n v="0"/>
    <n v="0"/>
    <n v="0"/>
    <n v="0"/>
    <n v="0"/>
  </r>
  <r>
    <x v="15"/>
    <n v="1986"/>
    <s v="No Data"/>
    <m/>
    <s v="-"/>
    <s v="-"/>
    <s v="-"/>
    <s v="-"/>
    <s v="-"/>
    <s v="-"/>
    <s v="-"/>
    <s v="-"/>
    <s v="-"/>
    <s v="-"/>
    <s v="-"/>
    <s v="-"/>
    <s v="-"/>
    <s v="-"/>
    <s v="-"/>
    <s v="-"/>
    <s v="-"/>
    <s v="-"/>
    <s v="-"/>
    <s v="-"/>
    <s v="-"/>
    <s v="-"/>
    <s v="-"/>
    <x v="0"/>
    <x v="15"/>
    <x v="14"/>
    <x v="5"/>
    <x v="5"/>
    <x v="0"/>
    <x v="14"/>
    <n v="0"/>
    <n v="0"/>
    <n v="0"/>
    <n v="0"/>
    <n v="0"/>
    <n v="0"/>
    <n v="0"/>
    <n v="0"/>
    <n v="0"/>
    <n v="0"/>
  </r>
  <r>
    <x v="15"/>
    <n v="1987"/>
    <n v="18"/>
    <n v="2"/>
    <s v="Failed"/>
    <s v="Criteria"/>
    <s v="-"/>
    <s v="-"/>
    <s v="-"/>
    <s v="-"/>
    <s v="-"/>
    <s v="-"/>
    <s v="-"/>
    <s v="-"/>
    <s v="-"/>
    <s v="-"/>
    <s v="-"/>
    <s v="-"/>
    <s v="-"/>
    <s v="-"/>
    <s v="-"/>
    <s v="-"/>
    <s v="-"/>
    <s v="-"/>
    <s v="-"/>
    <s v="-"/>
    <s v="-"/>
    <x v="0"/>
    <x v="15"/>
    <x v="14"/>
    <x v="5"/>
    <x v="5"/>
    <x v="0"/>
    <x v="14"/>
    <n v="0"/>
    <n v="0"/>
    <n v="0"/>
    <n v="0"/>
    <n v="0"/>
    <n v="0"/>
    <n v="0"/>
    <n v="0"/>
    <n v="0"/>
    <n v="0"/>
  </r>
  <r>
    <x v="15"/>
    <n v="1988"/>
    <n v="33"/>
    <s v="2,3"/>
    <s v="Failed"/>
    <s v="Criteria"/>
    <s v="-"/>
    <s v="-"/>
    <s v="-"/>
    <s v="-"/>
    <s v="-"/>
    <s v="-"/>
    <s v="-"/>
    <s v="-"/>
    <s v="-"/>
    <s v="-"/>
    <s v="-"/>
    <s v="-"/>
    <s v="-"/>
    <s v="-"/>
    <s v="-"/>
    <s v="-"/>
    <s v="-"/>
    <s v="-"/>
    <s v="-"/>
    <s v="-"/>
    <s v="-"/>
    <x v="0"/>
    <x v="15"/>
    <x v="14"/>
    <x v="5"/>
    <x v="5"/>
    <x v="0"/>
    <x v="14"/>
    <n v="0"/>
    <n v="0"/>
    <n v="0"/>
    <n v="0"/>
    <n v="0"/>
    <n v="0"/>
    <n v="0"/>
    <n v="0"/>
    <n v="0"/>
    <n v="0"/>
  </r>
  <r>
    <x v="15"/>
    <n v="1989"/>
    <n v="225"/>
    <s v="2,3,4"/>
    <n v="0.08"/>
    <n v="0.19111111111111112"/>
    <n v="4.4444444444444444E-3"/>
    <n v="2.6666666666666668E-2"/>
    <n v="0"/>
    <n v="0.04"/>
    <n v="6.222222222222222E-2"/>
    <n v="0"/>
    <n v="4.4444444444444444E-3"/>
    <n v="0"/>
    <n v="4.8888888888888891E-2"/>
    <n v="0"/>
    <n v="0"/>
    <n v="0"/>
    <n v="0"/>
    <n v="0"/>
    <n v="0"/>
    <n v="1.3333333333333334E-2"/>
    <n v="0"/>
    <n v="0"/>
    <n v="0"/>
    <n v="0"/>
    <n v="0.52888888888888885"/>
    <x v="0"/>
    <x v="15"/>
    <x v="14"/>
    <x v="5"/>
    <x v="5"/>
    <x v="1"/>
    <x v="14"/>
    <n v="0.27555555555555555"/>
    <n v="2.6666666666666668E-2"/>
    <n v="0.10222222222222221"/>
    <n v="4.4444444444444444E-3"/>
    <n v="4.8888888888888891E-2"/>
    <n v="0"/>
    <n v="1.3333333333333334E-2"/>
    <n v="0"/>
    <n v="0.52888888888888885"/>
    <n v="0"/>
  </r>
  <r>
    <x v="15"/>
    <n v="1990"/>
    <n v="170"/>
    <s v="3,4,5"/>
    <n v="0.11764705882352941"/>
    <n v="5.2941176470588235E-2"/>
    <n v="4.1176470588235294E-2"/>
    <n v="0.16470588235294117"/>
    <n v="0"/>
    <n v="0.17647058823529413"/>
    <n v="0"/>
    <n v="0"/>
    <n v="7.0588235294117646E-2"/>
    <n v="1.7647058823529412E-2"/>
    <n v="2.3529411764705882E-2"/>
    <n v="0"/>
    <n v="1.7647058823529412E-2"/>
    <n v="2.9411764705882353E-2"/>
    <n v="0"/>
    <n v="0"/>
    <n v="0"/>
    <n v="0"/>
    <n v="0"/>
    <n v="0"/>
    <n v="0"/>
    <n v="0"/>
    <n v="0.28823529411764703"/>
    <x v="0"/>
    <x v="15"/>
    <x v="14"/>
    <x v="5"/>
    <x v="5"/>
    <x v="1"/>
    <x v="14"/>
    <n v="0.21176470588235294"/>
    <n v="0.16470588235294117"/>
    <n v="0.17647058823529413"/>
    <n v="7.0588235294117646E-2"/>
    <n v="4.1176470588235294E-2"/>
    <n v="4.7058823529411764E-2"/>
    <n v="0"/>
    <n v="0"/>
    <n v="0.28823529411764703"/>
    <n v="0"/>
  </r>
  <r>
    <x v="15"/>
    <n v="1991"/>
    <n v="377"/>
    <s v="2,4,5,6"/>
    <n v="0.14058355437665782"/>
    <n v="0"/>
    <n v="2.6525198938992041E-3"/>
    <n v="0.10610079575596817"/>
    <n v="0"/>
    <n v="7.161803713527852E-2"/>
    <n v="0"/>
    <n v="0"/>
    <n v="2.6525198938992041E-3"/>
    <n v="2.6525198938992041E-3"/>
    <n v="3.4482758620689655E-2"/>
    <n v="0"/>
    <n v="0"/>
    <n v="0"/>
    <n v="0"/>
    <n v="0"/>
    <n v="0"/>
    <n v="5.0397877984084884E-2"/>
    <n v="0"/>
    <n v="0"/>
    <n v="0"/>
    <n v="0"/>
    <n v="0.58885941644562334"/>
    <x v="0"/>
    <x v="15"/>
    <x v="14"/>
    <x v="5"/>
    <x v="5"/>
    <x v="1"/>
    <x v="14"/>
    <n v="0.14323607427055701"/>
    <n v="0.10610079575596817"/>
    <n v="7.161803713527852E-2"/>
    <n v="2.6525198938992041E-3"/>
    <n v="3.7135278514588858E-2"/>
    <n v="0"/>
    <n v="5.0397877984084884E-2"/>
    <n v="0"/>
    <n v="0.58885941644562334"/>
    <n v="0"/>
  </r>
  <r>
    <x v="15"/>
    <n v="1992"/>
    <n v="326"/>
    <s v="2,3,5,6"/>
    <n v="0.10429447852760737"/>
    <n v="3.0674846625766872E-3"/>
    <n v="3.0674846625766872E-3"/>
    <n v="0.10736196319018405"/>
    <n v="0"/>
    <n v="0.20552147239263804"/>
    <n v="1.5337423312883436E-2"/>
    <n v="0"/>
    <n v="1.2269938650306749E-2"/>
    <n v="2.1472392638036811E-2"/>
    <n v="3.0674846625766871E-2"/>
    <n v="0"/>
    <n v="3.0674846625766872E-3"/>
    <n v="0"/>
    <n v="0"/>
    <n v="6.1349693251533744E-3"/>
    <n v="0"/>
    <n v="1.8404907975460124E-2"/>
    <n v="0"/>
    <n v="0"/>
    <n v="0"/>
    <n v="0"/>
    <n v="0.46932515337423314"/>
    <x v="0"/>
    <x v="15"/>
    <x v="14"/>
    <x v="5"/>
    <x v="5"/>
    <x v="1"/>
    <x v="14"/>
    <n v="0.11042944785276074"/>
    <n v="0.10736196319018405"/>
    <n v="0.22085889570552147"/>
    <n v="1.2269938650306749E-2"/>
    <n v="5.2147239263803685E-2"/>
    <n v="9.202453987730062E-3"/>
    <n v="1.8404907975460124E-2"/>
    <n v="0"/>
    <n v="0.46932515337423314"/>
    <n v="0"/>
  </r>
  <r>
    <x v="15"/>
    <n v="1993"/>
    <n v="251"/>
    <s v="2,3,4,6"/>
    <n v="6.3745019920318724E-2"/>
    <n v="3.9840637450199202E-3"/>
    <n v="0"/>
    <n v="7.9681274900398405E-2"/>
    <n v="1.9920318725099601E-2"/>
    <n v="0.17131474103585656"/>
    <n v="0"/>
    <n v="0"/>
    <n v="0"/>
    <n v="1.9920318725099601E-2"/>
    <n v="1.9920318725099601E-2"/>
    <n v="0"/>
    <n v="3.9840637450199202E-3"/>
    <n v="0"/>
    <n v="0"/>
    <n v="0"/>
    <n v="0"/>
    <n v="1.1952191235059761E-2"/>
    <n v="0"/>
    <n v="0"/>
    <n v="0"/>
    <n v="0"/>
    <n v="0.60557768924302791"/>
    <x v="0"/>
    <x v="15"/>
    <x v="14"/>
    <x v="5"/>
    <x v="5"/>
    <x v="1"/>
    <x v="14"/>
    <n v="6.7729083665338641E-2"/>
    <n v="9.9601593625498003E-2"/>
    <n v="0.17131474103585656"/>
    <n v="0"/>
    <n v="3.9840637450199202E-2"/>
    <n v="3.9840637450199202E-3"/>
    <n v="1.1952191235059761E-2"/>
    <n v="0"/>
    <n v="0.60557768924302791"/>
    <n v="0"/>
  </r>
  <r>
    <x v="15"/>
    <n v="1994"/>
    <n v="240"/>
    <s v="2,3,4,5"/>
    <n v="0.17916666666666667"/>
    <n v="0.13750000000000001"/>
    <n v="3.3333333333333333E-2"/>
    <n v="9.166666666666666E-2"/>
    <n v="8.3333333333333332E-3"/>
    <n v="7.0833333333333331E-2"/>
    <n v="0"/>
    <n v="0"/>
    <n v="0"/>
    <n v="8.3333333333333332E-3"/>
    <n v="0"/>
    <n v="0"/>
    <n v="0"/>
    <n v="0"/>
    <n v="0"/>
    <n v="0"/>
    <n v="8.3333333333333332E-3"/>
    <n v="0"/>
    <n v="0"/>
    <n v="0"/>
    <n v="0"/>
    <n v="0"/>
    <n v="0.46250000000000002"/>
    <x v="0"/>
    <x v="15"/>
    <x v="14"/>
    <x v="5"/>
    <x v="5"/>
    <x v="1"/>
    <x v="14"/>
    <n v="0.35"/>
    <n v="9.9999999999999992E-2"/>
    <n v="7.0833333333333331E-2"/>
    <n v="0"/>
    <n v="8.3333333333333332E-3"/>
    <n v="0"/>
    <n v="8.3333333333333332E-3"/>
    <n v="0"/>
    <n v="0.46250000000000002"/>
    <n v="0"/>
  </r>
  <r>
    <x v="15"/>
    <n v="1995"/>
    <n v="177"/>
    <s v="2,3,4,5,6"/>
    <n v="0.13559322033898305"/>
    <n v="0"/>
    <n v="0"/>
    <n v="6.2146892655367235E-2"/>
    <n v="0"/>
    <n v="0.12994350282485875"/>
    <n v="0"/>
    <n v="0"/>
    <n v="0"/>
    <n v="0"/>
    <n v="1.1299435028248588E-2"/>
    <n v="0"/>
    <n v="0"/>
    <n v="0"/>
    <n v="0"/>
    <n v="0"/>
    <n v="0"/>
    <n v="0"/>
    <n v="0"/>
    <n v="0"/>
    <n v="0"/>
    <n v="2.2598870056497175E-2"/>
    <n v="0.6384180790960452"/>
    <x v="0"/>
    <x v="15"/>
    <x v="14"/>
    <x v="5"/>
    <x v="5"/>
    <x v="1"/>
    <x v="14"/>
    <n v="0.13559322033898305"/>
    <n v="6.2146892655367235E-2"/>
    <n v="0.12994350282485875"/>
    <n v="0"/>
    <n v="1.1299435028248588E-2"/>
    <n v="0"/>
    <n v="0"/>
    <n v="0"/>
    <n v="0.6384180790960452"/>
    <n v="2.2598870056497175E-2"/>
  </r>
  <r>
    <x v="15"/>
    <n v="1996"/>
    <n v="224"/>
    <s v="2,3,4,5,6"/>
    <n v="0.15178571428571427"/>
    <n v="0"/>
    <n v="0"/>
    <n v="4.464285714285714E-3"/>
    <n v="0"/>
    <n v="4.464285714285714E-3"/>
    <n v="0"/>
    <n v="0"/>
    <n v="0"/>
    <n v="0"/>
    <n v="4.464285714285714E-3"/>
    <n v="0"/>
    <n v="0"/>
    <n v="0"/>
    <n v="0"/>
    <n v="4.464285714285714E-3"/>
    <n v="0"/>
    <n v="0"/>
    <n v="0"/>
    <n v="0"/>
    <n v="0"/>
    <n v="0"/>
    <n v="0.8303571428571429"/>
    <x v="0"/>
    <x v="15"/>
    <x v="14"/>
    <x v="5"/>
    <x v="5"/>
    <x v="1"/>
    <x v="14"/>
    <n v="0.15178571428571427"/>
    <n v="4.464285714285714E-3"/>
    <n v="4.464285714285714E-3"/>
    <n v="0"/>
    <n v="4.464285714285714E-3"/>
    <n v="4.464285714285714E-3"/>
    <n v="0"/>
    <n v="0"/>
    <n v="0.8303571428571429"/>
    <n v="0"/>
  </r>
  <r>
    <x v="15"/>
    <n v="1997"/>
    <n v="305"/>
    <s v="2,3,4,5,6"/>
    <n v="0.11803278688524591"/>
    <n v="0"/>
    <n v="6.2295081967213117E-2"/>
    <n v="5.2459016393442623E-2"/>
    <n v="0"/>
    <n v="0"/>
    <n v="2.6229508196721311E-2"/>
    <n v="0"/>
    <n v="1.6393442622950821E-2"/>
    <n v="6.5573770491803279E-3"/>
    <n v="6.5573770491803279E-3"/>
    <n v="0"/>
    <n v="0"/>
    <n v="0"/>
    <n v="9.8360655737704927E-3"/>
    <n v="0"/>
    <n v="3.6065573770491806E-2"/>
    <n v="0"/>
    <n v="0"/>
    <n v="0"/>
    <n v="0"/>
    <n v="0.19672131147540983"/>
    <n v="0.46885245901639344"/>
    <x v="0"/>
    <x v="15"/>
    <x v="14"/>
    <x v="5"/>
    <x v="5"/>
    <x v="1"/>
    <x v="14"/>
    <n v="0.18032786885245902"/>
    <n v="5.2459016393442623E-2"/>
    <n v="2.6229508196721311E-2"/>
    <n v="1.6393442622950821E-2"/>
    <n v="1.3114754098360656E-2"/>
    <n v="9.8360655737704927E-3"/>
    <n v="3.6065573770491806E-2"/>
    <n v="0"/>
    <n v="0.46885245901639344"/>
    <n v="0.19672131147540983"/>
  </r>
  <r>
    <x v="15"/>
    <n v="1998"/>
    <n v="282"/>
    <s v="2,3,4,5,6"/>
    <n v="9.5744680851063829E-2"/>
    <n v="0"/>
    <n v="1.4184397163120567E-2"/>
    <n v="0.20567375886524822"/>
    <n v="0"/>
    <n v="0"/>
    <n v="0"/>
    <n v="0"/>
    <n v="0"/>
    <n v="0"/>
    <n v="0"/>
    <n v="0"/>
    <n v="0"/>
    <n v="0"/>
    <n v="0"/>
    <n v="0"/>
    <n v="0"/>
    <n v="0"/>
    <n v="0"/>
    <n v="0"/>
    <n v="0"/>
    <n v="0"/>
    <n v="0.68439716312056742"/>
    <x v="0"/>
    <x v="15"/>
    <x v="14"/>
    <x v="5"/>
    <x v="5"/>
    <x v="1"/>
    <x v="14"/>
    <n v="0.10992907801418439"/>
    <n v="0.20567375886524822"/>
    <n v="0"/>
    <n v="0"/>
    <n v="0"/>
    <n v="0"/>
    <n v="0"/>
    <n v="0"/>
    <n v="0.68439716312056742"/>
    <n v="0"/>
  </r>
  <r>
    <x v="15"/>
    <n v="1999"/>
    <n v="220"/>
    <s v="2,3,4,5,6"/>
    <n v="0.1409090909090909"/>
    <n v="0"/>
    <n v="0.13636363636363635"/>
    <n v="7.2727272727272724E-2"/>
    <n v="0"/>
    <n v="0"/>
    <n v="0"/>
    <n v="0"/>
    <n v="0"/>
    <n v="0"/>
    <n v="0"/>
    <n v="0"/>
    <n v="0"/>
    <n v="0"/>
    <n v="0"/>
    <n v="0"/>
    <n v="1.3636363636363636E-2"/>
    <n v="0"/>
    <n v="0"/>
    <n v="0"/>
    <n v="0"/>
    <n v="0"/>
    <n v="0.63636363636363635"/>
    <x v="1"/>
    <x v="15"/>
    <x v="14"/>
    <x v="5"/>
    <x v="5"/>
    <x v="1"/>
    <x v="14"/>
    <n v="0.27727272727272723"/>
    <n v="7.2727272727272724E-2"/>
    <n v="0"/>
    <n v="0"/>
    <n v="0"/>
    <n v="0"/>
    <n v="1.3636363636363636E-2"/>
    <n v="0"/>
    <n v="0.63636363636363635"/>
    <n v="0"/>
  </r>
  <r>
    <x v="15"/>
    <n v="2000"/>
    <n v="88"/>
    <s v="2,3,4,5,6"/>
    <n v="0"/>
    <n v="0"/>
    <n v="5.6818181818181816E-2"/>
    <n v="0"/>
    <n v="0"/>
    <n v="0"/>
    <n v="0.11363636363636363"/>
    <n v="0"/>
    <n v="0"/>
    <n v="0"/>
    <n v="0"/>
    <n v="0"/>
    <n v="0"/>
    <n v="0"/>
    <n v="0"/>
    <n v="0"/>
    <n v="0"/>
    <n v="0"/>
    <n v="0"/>
    <n v="0"/>
    <n v="0"/>
    <n v="0"/>
    <n v="0.82954545454545459"/>
    <x v="1"/>
    <x v="15"/>
    <x v="14"/>
    <x v="5"/>
    <x v="5"/>
    <x v="1"/>
    <x v="14"/>
    <n v="5.6818181818181816E-2"/>
    <n v="0"/>
    <n v="0.11363636363636363"/>
    <n v="0"/>
    <n v="0"/>
    <n v="0"/>
    <n v="0"/>
    <n v="0"/>
    <n v="0.82954545454545459"/>
    <n v="0"/>
  </r>
  <r>
    <x v="15"/>
    <n v="2001"/>
    <n v="313"/>
    <s v="2,3,4,5,6"/>
    <n v="9.2651757188498399E-2"/>
    <n v="0"/>
    <n v="2.8753993610223641E-2"/>
    <n v="0"/>
    <n v="0"/>
    <n v="0"/>
    <n v="2.5559105431309903E-2"/>
    <n v="0"/>
    <n v="1.9169329073482427E-2"/>
    <n v="0"/>
    <n v="0"/>
    <n v="0"/>
    <n v="0"/>
    <n v="0"/>
    <n v="0"/>
    <n v="0"/>
    <n v="0"/>
    <n v="0"/>
    <n v="0"/>
    <n v="0"/>
    <n v="0"/>
    <n v="0"/>
    <n v="0.83386581469648557"/>
    <x v="1"/>
    <x v="15"/>
    <x v="14"/>
    <x v="5"/>
    <x v="5"/>
    <x v="1"/>
    <x v="14"/>
    <n v="0.12140575079872204"/>
    <n v="0"/>
    <n v="2.5559105431309903E-2"/>
    <n v="1.9169329073482427E-2"/>
    <n v="0"/>
    <n v="0"/>
    <n v="0"/>
    <n v="0"/>
    <n v="0.83386581469648557"/>
    <n v="0"/>
  </r>
  <r>
    <x v="15"/>
    <n v="2002"/>
    <n v="563"/>
    <s v="2,3,4,5,6"/>
    <n v="0.12966252220248667"/>
    <n v="1.7761989342806395E-3"/>
    <n v="1.7761989342806393E-2"/>
    <n v="3.3747779751332148E-2"/>
    <n v="2.1314387211367674E-2"/>
    <n v="7.104795737122558E-3"/>
    <n v="0"/>
    <n v="0"/>
    <n v="1.0657193605683837E-2"/>
    <n v="0"/>
    <n v="0"/>
    <n v="1.2433392539964476E-2"/>
    <n v="0"/>
    <n v="7.104795737122558E-3"/>
    <n v="0"/>
    <n v="0"/>
    <n v="0"/>
    <n v="0"/>
    <n v="0"/>
    <n v="0"/>
    <n v="0"/>
    <n v="0"/>
    <n v="0.75843694493783309"/>
    <x v="1"/>
    <x v="15"/>
    <x v="14"/>
    <x v="5"/>
    <x v="5"/>
    <x v="1"/>
    <x v="14"/>
    <n v="0.1492007104795737"/>
    <n v="5.5062166962699818E-2"/>
    <n v="7.104795737122558E-3"/>
    <n v="1.0657193605683837E-2"/>
    <n v="1.2433392539964476E-2"/>
    <n v="7.104795737122558E-3"/>
    <n v="0"/>
    <n v="0"/>
    <n v="0.75843694493783309"/>
    <n v="0"/>
  </r>
  <r>
    <x v="15"/>
    <n v="2003"/>
    <n v="786"/>
    <s v="2,3,4,5,6"/>
    <n v="0.13994910941475827"/>
    <n v="1.2722646310432571E-3"/>
    <n v="0"/>
    <n v="5.4707379134860054E-2"/>
    <n v="2.6717557251908396E-2"/>
    <n v="0"/>
    <n v="0"/>
    <n v="0"/>
    <n v="1.3994910941475827E-2"/>
    <n v="0"/>
    <n v="0"/>
    <n v="0"/>
    <n v="0"/>
    <n v="6.3613231552162846E-3"/>
    <n v="0"/>
    <n v="0"/>
    <n v="0"/>
    <n v="7.6335877862595417E-3"/>
    <n v="0"/>
    <n v="0"/>
    <n v="0"/>
    <n v="0.24173027989821882"/>
    <n v="0.50763358778625955"/>
    <x v="1"/>
    <x v="15"/>
    <x v="14"/>
    <x v="5"/>
    <x v="5"/>
    <x v="1"/>
    <x v="14"/>
    <n v="0.14122137404580154"/>
    <n v="8.1424936386768454E-2"/>
    <n v="0"/>
    <n v="1.3994910941475827E-2"/>
    <n v="0"/>
    <n v="6.3613231552162846E-3"/>
    <n v="7.6335877862595417E-3"/>
    <n v="0"/>
    <n v="0.50763358778625955"/>
    <n v="0.24173027989821882"/>
  </r>
  <r>
    <x v="15"/>
    <n v="2004"/>
    <n v="921"/>
    <s v="2,3,4,5,6"/>
    <n v="0.18675352877307277"/>
    <n v="7.6004343105320303E-3"/>
    <n v="2.1715526601520086E-2"/>
    <n v="0.15852334419109662"/>
    <n v="0"/>
    <n v="7.6004343105320303E-3"/>
    <n v="1.737242128121607E-2"/>
    <n v="0"/>
    <n v="0"/>
    <n v="0"/>
    <n v="0"/>
    <n v="0"/>
    <n v="0"/>
    <n v="4.3431053203040176E-3"/>
    <n v="0"/>
    <n v="0"/>
    <n v="0"/>
    <n v="4.3431053203040176E-3"/>
    <n v="0"/>
    <n v="0"/>
    <n v="0"/>
    <n v="8.6862106406080351E-3"/>
    <n v="0.58306188925081437"/>
    <x v="1"/>
    <x v="15"/>
    <x v="14"/>
    <x v="5"/>
    <x v="5"/>
    <x v="1"/>
    <x v="14"/>
    <n v="0.2160694896851249"/>
    <n v="0.15852334419109662"/>
    <n v="2.4972855591748101E-2"/>
    <n v="0"/>
    <n v="0"/>
    <n v="4.3431053203040176E-3"/>
    <n v="4.3431053203040176E-3"/>
    <n v="0"/>
    <n v="0.58306188925081437"/>
    <n v="8.6862106406080351E-3"/>
  </r>
  <r>
    <x v="15"/>
    <n v="2005"/>
    <n v="499"/>
    <s v="2,3,4,5,6"/>
    <n v="0.25050100200400799"/>
    <n v="0"/>
    <n v="2.4048096192384769E-2"/>
    <n v="0.25250501002004005"/>
    <n v="8.4168336673346694E-2"/>
    <n v="1.002004008016032E-2"/>
    <n v="0"/>
    <n v="0"/>
    <n v="1.8036072144288578E-2"/>
    <n v="0"/>
    <n v="0"/>
    <n v="0"/>
    <n v="8.0160320641282558E-3"/>
    <n v="2.004008016032064E-2"/>
    <n v="0"/>
    <n v="0"/>
    <n v="0"/>
    <n v="0"/>
    <n v="0"/>
    <n v="0"/>
    <n v="0"/>
    <n v="0"/>
    <n v="0.33266533066132264"/>
    <x v="1"/>
    <x v="15"/>
    <x v="14"/>
    <x v="5"/>
    <x v="5"/>
    <x v="1"/>
    <x v="14"/>
    <n v="0.27454909819639278"/>
    <n v="0.33667334669338678"/>
    <n v="1.002004008016032E-2"/>
    <n v="1.8036072144288578E-2"/>
    <n v="0"/>
    <n v="2.8056112224448898E-2"/>
    <n v="0"/>
    <n v="0"/>
    <n v="0.33266533066132264"/>
    <n v="0"/>
  </r>
  <r>
    <x v="15"/>
    <n v="2006"/>
    <n v="240"/>
    <s v="2,3,4,5,6"/>
    <n v="0.23749999999999999"/>
    <n v="4.1666666666666664E-2"/>
    <n v="2.5000000000000001E-2"/>
    <n v="0.25"/>
    <n v="2.0833333333333332E-2"/>
    <n v="1.6666666666666666E-2"/>
    <n v="2.9166666666666667E-2"/>
    <n v="0"/>
    <n v="0.05"/>
    <n v="0"/>
    <n v="0"/>
    <n v="0"/>
    <n v="4.1666666666666666E-3"/>
    <n v="1.2500000000000001E-2"/>
    <n v="0"/>
    <n v="0"/>
    <n v="0"/>
    <n v="2.0833333333333332E-2"/>
    <n v="0"/>
    <n v="0"/>
    <n v="0"/>
    <n v="0"/>
    <n v="0.29166666666666669"/>
    <x v="1"/>
    <x v="15"/>
    <x v="14"/>
    <x v="5"/>
    <x v="5"/>
    <x v="1"/>
    <x v="14"/>
    <n v="0.3041666666666667"/>
    <n v="0.27083333333333331"/>
    <n v="4.5833333333333337E-2"/>
    <n v="0.05"/>
    <n v="0"/>
    <n v="1.6666666666666666E-2"/>
    <n v="2.0833333333333332E-2"/>
    <n v="0"/>
    <n v="0.29166666666666669"/>
    <n v="0"/>
  </r>
  <r>
    <x v="15"/>
    <n v="2007"/>
    <n v="90"/>
    <s v="2,3,4,5,6"/>
    <n v="0.1"/>
    <n v="0"/>
    <n v="0"/>
    <n v="0.15555555555555556"/>
    <n v="0.14444444444444443"/>
    <n v="0"/>
    <n v="0"/>
    <n v="0"/>
    <n v="0.15555555555555556"/>
    <n v="0"/>
    <n v="0"/>
    <n v="0"/>
    <n v="0"/>
    <n v="0"/>
    <n v="0"/>
    <n v="0"/>
    <n v="0"/>
    <n v="0"/>
    <n v="0"/>
    <n v="0"/>
    <n v="0"/>
    <n v="0"/>
    <n v="0.44444444444444442"/>
    <x v="1"/>
    <x v="15"/>
    <x v="14"/>
    <x v="5"/>
    <x v="5"/>
    <x v="1"/>
    <x v="14"/>
    <n v="0.1"/>
    <n v="0.3"/>
    <n v="0"/>
    <n v="0.15555555555555556"/>
    <n v="0"/>
    <n v="0"/>
    <n v="0"/>
    <n v="0"/>
    <n v="0.44444444444444442"/>
    <n v="0"/>
  </r>
  <r>
    <x v="15"/>
    <n v="2008"/>
    <n v="115"/>
    <s v="2,3,4,5,6"/>
    <n v="8.6956521739130432E-2"/>
    <n v="0"/>
    <n v="0"/>
    <n v="0.14782608695652175"/>
    <n v="0.11304347826086956"/>
    <n v="0"/>
    <n v="9.5652173913043481E-2"/>
    <n v="0"/>
    <n v="0"/>
    <n v="0"/>
    <n v="0"/>
    <n v="0"/>
    <n v="2.6086956521739129E-2"/>
    <n v="0"/>
    <n v="0"/>
    <n v="0"/>
    <n v="0"/>
    <n v="0"/>
    <n v="0"/>
    <n v="0"/>
    <n v="0"/>
    <n v="0"/>
    <n v="0.5304347826086957"/>
    <x v="1"/>
    <x v="15"/>
    <x v="14"/>
    <x v="5"/>
    <x v="5"/>
    <x v="1"/>
    <x v="14"/>
    <n v="8.6956521739130432E-2"/>
    <n v="0.2608695652173913"/>
    <n v="9.5652173913043481E-2"/>
    <n v="0"/>
    <n v="0"/>
    <n v="2.6086956521739129E-2"/>
    <n v="0"/>
    <n v="0"/>
    <n v="0.5304347826086957"/>
    <n v="0"/>
  </r>
  <r>
    <x v="15"/>
    <n v="2009"/>
    <n v="563"/>
    <s v="2,3,4,5,6"/>
    <n v="0.11545293072824156"/>
    <n v="1.2433392539964476E-2"/>
    <n v="1.0657193605683837E-2"/>
    <n v="7.9928952042628773E-2"/>
    <n v="2.3090586145648313E-2"/>
    <n v="0"/>
    <n v="4.6181172291296625E-2"/>
    <n v="0"/>
    <n v="2.8419182948490232E-2"/>
    <n v="0"/>
    <n v="0"/>
    <n v="1.4209591474245116E-2"/>
    <n v="2.3090586145648313E-2"/>
    <n v="5.3285968028419185E-3"/>
    <n v="0"/>
    <n v="0"/>
    <n v="0"/>
    <n v="0"/>
    <n v="0"/>
    <n v="0"/>
    <n v="0"/>
    <n v="3.552397868561279E-3"/>
    <n v="0.63765541740674958"/>
    <x v="2"/>
    <x v="15"/>
    <x v="14"/>
    <x v="5"/>
    <x v="5"/>
    <x v="1"/>
    <x v="14"/>
    <n v="0.13854351687388988"/>
    <n v="0.10301953818827708"/>
    <n v="4.6181172291296625E-2"/>
    <n v="2.8419182948490232E-2"/>
    <n v="1.4209591474245116E-2"/>
    <n v="2.8419182948490232E-2"/>
    <n v="0"/>
    <n v="0"/>
    <n v="0.63765541740674958"/>
    <n v="3.552397868561279E-3"/>
  </r>
  <r>
    <x v="15"/>
    <n v="2010"/>
    <n v="442"/>
    <s v="2,3,4,5,6"/>
    <n v="4.2986425339366516E-2"/>
    <n v="0"/>
    <n v="2.2624434389140271E-2"/>
    <n v="5.6561085972850679E-2"/>
    <n v="1.3574660633484163E-2"/>
    <n v="9.0497737556561094E-3"/>
    <n v="1.1312217194570135E-2"/>
    <n v="0"/>
    <n v="4.2986425339366516E-2"/>
    <n v="0"/>
    <n v="0"/>
    <n v="0"/>
    <n v="2.2624434389140274E-3"/>
    <n v="3.1674208144796379E-2"/>
    <n v="0"/>
    <n v="0"/>
    <n v="0"/>
    <n v="1.8099547511312219E-2"/>
    <n v="0"/>
    <n v="2.2624434389140274E-3"/>
    <n v="0"/>
    <n v="0"/>
    <n v="0.74660633484162897"/>
    <x v="2"/>
    <x v="15"/>
    <x v="14"/>
    <x v="5"/>
    <x v="5"/>
    <x v="1"/>
    <x v="14"/>
    <n v="6.561085972850679E-2"/>
    <n v="7.0135746606334842E-2"/>
    <n v="2.0361990950226245E-2"/>
    <n v="4.2986425339366516E-2"/>
    <n v="0"/>
    <n v="3.3936651583710405E-2"/>
    <n v="1.8099547511312219E-2"/>
    <n v="2.2624434389140274E-3"/>
    <n v="0.74660633484162897"/>
    <n v="0"/>
  </r>
  <r>
    <x v="15"/>
    <n v="2011"/>
    <n v="1117"/>
    <s v="2,3,4,5,6"/>
    <n v="9.7582811101163847E-2"/>
    <n v="4.4762757385854966E-3"/>
    <n v="8.9525514771709933E-3"/>
    <n v="4.3867502238137866E-2"/>
    <n v="1.342882721575649E-2"/>
    <n v="1.700984780662489E-2"/>
    <n v="1.9695613249776187E-2"/>
    <n v="0"/>
    <n v="2.0590868397493287E-2"/>
    <n v="0"/>
    <n v="0"/>
    <n v="1.1638316920322292E-2"/>
    <n v="4.4762757385854966E-3"/>
    <n v="1.7905102954341987E-2"/>
    <n v="0"/>
    <n v="0"/>
    <n v="0"/>
    <n v="6.2667860340196958E-3"/>
    <n v="0"/>
    <n v="0"/>
    <n v="0"/>
    <n v="0"/>
    <n v="0.73410922112802146"/>
    <x v="2"/>
    <x v="15"/>
    <x v="14"/>
    <x v="5"/>
    <x v="5"/>
    <x v="1"/>
    <x v="14"/>
    <n v="0.11101163831692035"/>
    <n v="5.729632945389436E-2"/>
    <n v="3.6705461056401073E-2"/>
    <n v="2.0590868397493287E-2"/>
    <n v="1.1638316920322292E-2"/>
    <n v="2.2381378692927483E-2"/>
    <n v="6.2667860340196958E-3"/>
    <n v="0"/>
    <n v="0.73410922112802146"/>
    <n v="0"/>
  </r>
  <r>
    <x v="15"/>
    <n v="2012"/>
    <n v="529"/>
    <s v="3,4,5,6"/>
    <n v="0.13043478260869565"/>
    <n v="0"/>
    <n v="1.3232514177693762E-2"/>
    <n v="0.10207939508506617"/>
    <n v="4.5368620037807186E-2"/>
    <n v="1.1342155009451797E-2"/>
    <n v="9.4517958412098299E-3"/>
    <n v="0"/>
    <n v="0"/>
    <n v="0"/>
    <n v="0"/>
    <n v="0"/>
    <n v="2.4574669187145556E-2"/>
    <n v="7.5614366729678641E-3"/>
    <n v="5.6710775047258983E-3"/>
    <n v="0"/>
    <n v="0"/>
    <n v="0"/>
    <n v="0"/>
    <n v="0"/>
    <n v="0"/>
    <n v="7.5614366729678641E-3"/>
    <n v="0.64272211720226846"/>
    <x v="2"/>
    <x v="15"/>
    <x v="14"/>
    <x v="5"/>
    <x v="5"/>
    <x v="1"/>
    <x v="14"/>
    <n v="0.1436672967863894"/>
    <n v="0.14744801512287337"/>
    <n v="2.0793950850661626E-2"/>
    <n v="0"/>
    <n v="0"/>
    <n v="3.780718336483932E-2"/>
    <n v="0"/>
    <n v="0"/>
    <n v="0.64272211720226846"/>
    <n v="7.5614366729678641E-3"/>
  </r>
  <r>
    <x v="15"/>
    <n v="2013"/>
    <s v="No Data"/>
    <m/>
    <s v="-"/>
    <s v="-"/>
    <s v="-"/>
    <s v="-"/>
    <s v="-"/>
    <s v="-"/>
    <s v="-"/>
    <s v="-"/>
    <s v="-"/>
    <s v="-"/>
    <s v="-"/>
    <s v="-"/>
    <s v="-"/>
    <s v="-"/>
    <s v="-"/>
    <s v="-"/>
    <s v="-"/>
    <s v="-"/>
    <s v="-"/>
    <s v="-"/>
    <s v="-"/>
    <s v="-"/>
    <s v="-"/>
    <x v="2"/>
    <x v="15"/>
    <x v="14"/>
    <x v="5"/>
    <x v="5"/>
    <x v="0"/>
    <x v="14"/>
    <n v="0"/>
    <n v="0"/>
    <n v="0"/>
    <n v="0"/>
    <n v="0"/>
    <n v="0"/>
    <n v="0"/>
    <n v="0"/>
    <n v="0"/>
    <n v="0"/>
  </r>
  <r>
    <x v="16"/>
    <n v="1979"/>
    <s v="No Data"/>
    <m/>
    <s v="-"/>
    <s v="-"/>
    <s v="-"/>
    <s v="-"/>
    <s v="-"/>
    <s v="-"/>
    <s v="-"/>
    <s v="-"/>
    <s v="-"/>
    <s v="-"/>
    <s v="-"/>
    <s v="-"/>
    <s v="-"/>
    <s v="-"/>
    <s v="-"/>
    <s v="-"/>
    <s v="-"/>
    <s v="-"/>
    <s v="-"/>
    <s v="-"/>
    <s v="-"/>
    <s v="-"/>
    <s v="-"/>
    <x v="0"/>
    <x v="16"/>
    <x v="15"/>
    <x v="1"/>
    <x v="1"/>
    <x v="0"/>
    <x v="15"/>
    <n v="0"/>
    <n v="0"/>
    <n v="0"/>
    <n v="0"/>
    <n v="0"/>
    <n v="0"/>
    <n v="0"/>
    <n v="0"/>
    <n v="0"/>
    <n v="0"/>
  </r>
  <r>
    <x v="16"/>
    <n v="1980"/>
    <s v="No Data"/>
    <m/>
    <s v="-"/>
    <s v="-"/>
    <s v="-"/>
    <s v="-"/>
    <s v="-"/>
    <s v="-"/>
    <s v="-"/>
    <s v="-"/>
    <s v="-"/>
    <s v="-"/>
    <s v="-"/>
    <s v="-"/>
    <s v="-"/>
    <s v="-"/>
    <s v="-"/>
    <s v="-"/>
    <s v="-"/>
    <s v="-"/>
    <s v="-"/>
    <s v="-"/>
    <s v="-"/>
    <s v="-"/>
    <s v="-"/>
    <x v="0"/>
    <x v="16"/>
    <x v="15"/>
    <x v="1"/>
    <x v="1"/>
    <x v="0"/>
    <x v="15"/>
    <n v="0"/>
    <n v="0"/>
    <n v="0"/>
    <n v="0"/>
    <n v="0"/>
    <n v="0"/>
    <n v="0"/>
    <n v="0"/>
    <n v="0"/>
    <n v="0"/>
  </r>
  <r>
    <x v="16"/>
    <n v="1981"/>
    <s v="No Data"/>
    <m/>
    <s v="-"/>
    <s v="-"/>
    <s v="-"/>
    <s v="-"/>
    <s v="-"/>
    <s v="-"/>
    <s v="-"/>
    <s v="-"/>
    <s v="-"/>
    <s v="-"/>
    <s v="-"/>
    <s v="-"/>
    <s v="-"/>
    <s v="-"/>
    <s v="-"/>
    <s v="-"/>
    <s v="-"/>
    <s v="-"/>
    <s v="-"/>
    <s v="-"/>
    <s v="-"/>
    <s v="-"/>
    <s v="-"/>
    <x v="0"/>
    <x v="16"/>
    <x v="15"/>
    <x v="1"/>
    <x v="1"/>
    <x v="0"/>
    <x v="15"/>
    <n v="0"/>
    <n v="0"/>
    <n v="0"/>
    <n v="0"/>
    <n v="0"/>
    <n v="0"/>
    <n v="0"/>
    <n v="0"/>
    <n v="0"/>
    <n v="0"/>
  </r>
  <r>
    <x v="16"/>
    <n v="1982"/>
    <s v="No Data"/>
    <m/>
    <s v="-"/>
    <s v="-"/>
    <s v="-"/>
    <s v="-"/>
    <s v="-"/>
    <s v="-"/>
    <s v="-"/>
    <s v="-"/>
    <s v="-"/>
    <s v="-"/>
    <s v="-"/>
    <s v="-"/>
    <s v="-"/>
    <s v="-"/>
    <s v="-"/>
    <s v="-"/>
    <s v="-"/>
    <s v="-"/>
    <s v="-"/>
    <s v="-"/>
    <s v="-"/>
    <s v="-"/>
    <s v="-"/>
    <x v="0"/>
    <x v="16"/>
    <x v="15"/>
    <x v="1"/>
    <x v="1"/>
    <x v="0"/>
    <x v="15"/>
    <n v="0"/>
    <n v="0"/>
    <n v="0"/>
    <n v="0"/>
    <n v="0"/>
    <n v="0"/>
    <n v="0"/>
    <n v="0"/>
    <n v="0"/>
    <n v="0"/>
  </r>
  <r>
    <x v="16"/>
    <n v="1983"/>
    <s v="No Data"/>
    <m/>
    <s v="-"/>
    <s v="-"/>
    <s v="-"/>
    <s v="-"/>
    <s v="-"/>
    <s v="-"/>
    <s v="-"/>
    <s v="-"/>
    <s v="-"/>
    <s v="-"/>
    <s v="-"/>
    <s v="-"/>
    <s v="-"/>
    <s v="-"/>
    <s v="-"/>
    <s v="-"/>
    <s v="-"/>
    <s v="-"/>
    <s v="-"/>
    <s v="-"/>
    <s v="-"/>
    <s v="-"/>
    <s v="-"/>
    <x v="0"/>
    <x v="16"/>
    <x v="15"/>
    <x v="1"/>
    <x v="1"/>
    <x v="0"/>
    <x v="15"/>
    <n v="0"/>
    <n v="0"/>
    <n v="0"/>
    <n v="0"/>
    <n v="0"/>
    <n v="0"/>
    <n v="0"/>
    <n v="0"/>
    <n v="0"/>
    <n v="0"/>
  </r>
  <r>
    <x v="16"/>
    <n v="1984"/>
    <s v="No Data"/>
    <m/>
    <s v="-"/>
    <s v="-"/>
    <s v="-"/>
    <s v="-"/>
    <s v="-"/>
    <s v="-"/>
    <s v="-"/>
    <s v="-"/>
    <s v="-"/>
    <s v="-"/>
    <s v="-"/>
    <s v="-"/>
    <s v="-"/>
    <s v="-"/>
    <s v="-"/>
    <s v="-"/>
    <s v="-"/>
    <s v="-"/>
    <s v="-"/>
    <s v="-"/>
    <s v="-"/>
    <s v="-"/>
    <s v="-"/>
    <x v="0"/>
    <x v="16"/>
    <x v="15"/>
    <x v="1"/>
    <x v="1"/>
    <x v="0"/>
    <x v="15"/>
    <n v="0"/>
    <n v="0"/>
    <n v="0"/>
    <n v="0"/>
    <n v="0"/>
    <n v="0"/>
    <n v="0"/>
    <n v="0"/>
    <n v="0"/>
    <n v="0"/>
  </r>
  <r>
    <x v="16"/>
    <n v="1985"/>
    <s v="No Data"/>
    <m/>
    <s v="-"/>
    <s v="-"/>
    <s v="-"/>
    <s v="-"/>
    <s v="-"/>
    <s v="-"/>
    <s v="-"/>
    <s v="-"/>
    <s v="-"/>
    <s v="-"/>
    <s v="-"/>
    <s v="-"/>
    <s v="-"/>
    <s v="-"/>
    <s v="-"/>
    <s v="-"/>
    <s v="-"/>
    <s v="-"/>
    <s v="-"/>
    <s v="-"/>
    <s v="-"/>
    <s v="-"/>
    <s v="-"/>
    <x v="0"/>
    <x v="16"/>
    <x v="15"/>
    <x v="1"/>
    <x v="1"/>
    <x v="0"/>
    <x v="15"/>
    <n v="0"/>
    <n v="0"/>
    <n v="0"/>
    <n v="0"/>
    <n v="0"/>
    <n v="0"/>
    <n v="0"/>
    <n v="0"/>
    <n v="0"/>
    <n v="0"/>
  </r>
  <r>
    <x v="16"/>
    <n v="1986"/>
    <s v="No Data"/>
    <m/>
    <s v="-"/>
    <s v="-"/>
    <s v="-"/>
    <s v="-"/>
    <s v="-"/>
    <s v="-"/>
    <s v="-"/>
    <s v="-"/>
    <s v="-"/>
    <s v="-"/>
    <s v="-"/>
    <s v="-"/>
    <s v="-"/>
    <s v="-"/>
    <s v="-"/>
    <s v="-"/>
    <s v="-"/>
    <s v="-"/>
    <s v="-"/>
    <s v="-"/>
    <s v="-"/>
    <s v="-"/>
    <s v="-"/>
    <x v="0"/>
    <x v="16"/>
    <x v="15"/>
    <x v="1"/>
    <x v="1"/>
    <x v="0"/>
    <x v="15"/>
    <n v="0"/>
    <n v="0"/>
    <n v="0"/>
    <n v="0"/>
    <n v="0"/>
    <n v="0"/>
    <n v="0"/>
    <n v="0"/>
    <n v="0"/>
    <n v="0"/>
  </r>
  <r>
    <x v="16"/>
    <n v="1987"/>
    <s v="No Data"/>
    <m/>
    <s v="-"/>
    <s v="-"/>
    <s v="-"/>
    <s v="-"/>
    <s v="-"/>
    <s v="-"/>
    <s v="-"/>
    <s v="-"/>
    <s v="-"/>
    <s v="-"/>
    <s v="-"/>
    <s v="-"/>
    <s v="-"/>
    <s v="-"/>
    <s v="-"/>
    <s v="-"/>
    <s v="-"/>
    <s v="-"/>
    <s v="-"/>
    <s v="-"/>
    <s v="-"/>
    <s v="-"/>
    <s v="-"/>
    <x v="0"/>
    <x v="16"/>
    <x v="15"/>
    <x v="1"/>
    <x v="1"/>
    <x v="0"/>
    <x v="15"/>
    <n v="0"/>
    <n v="0"/>
    <n v="0"/>
    <n v="0"/>
    <n v="0"/>
    <n v="0"/>
    <n v="0"/>
    <n v="0"/>
    <n v="0"/>
    <n v="0"/>
  </r>
  <r>
    <x v="16"/>
    <n v="1988"/>
    <s v="No Data"/>
    <m/>
    <s v="-"/>
    <s v="-"/>
    <s v="-"/>
    <s v="-"/>
    <s v="-"/>
    <s v="-"/>
    <s v="-"/>
    <s v="-"/>
    <s v="-"/>
    <s v="-"/>
    <s v="-"/>
    <s v="-"/>
    <s v="-"/>
    <s v="-"/>
    <s v="-"/>
    <s v="-"/>
    <s v="-"/>
    <s v="-"/>
    <s v="-"/>
    <s v="-"/>
    <s v="-"/>
    <s v="-"/>
    <s v="-"/>
    <x v="0"/>
    <x v="16"/>
    <x v="15"/>
    <x v="1"/>
    <x v="1"/>
    <x v="0"/>
    <x v="15"/>
    <n v="0"/>
    <n v="0"/>
    <n v="0"/>
    <n v="0"/>
    <n v="0"/>
    <n v="0"/>
    <n v="0"/>
    <n v="0"/>
    <n v="0"/>
    <n v="0"/>
  </r>
  <r>
    <x v="16"/>
    <n v="1989"/>
    <s v="No Data"/>
    <m/>
    <s v="-"/>
    <s v="-"/>
    <s v="-"/>
    <s v="-"/>
    <s v="-"/>
    <s v="-"/>
    <s v="-"/>
    <s v="-"/>
    <s v="-"/>
    <s v="-"/>
    <s v="-"/>
    <s v="-"/>
    <s v="-"/>
    <s v="-"/>
    <s v="-"/>
    <s v="-"/>
    <s v="-"/>
    <s v="-"/>
    <s v="-"/>
    <s v="-"/>
    <s v="-"/>
    <s v="-"/>
    <s v="-"/>
    <x v="0"/>
    <x v="16"/>
    <x v="15"/>
    <x v="1"/>
    <x v="1"/>
    <x v="0"/>
    <x v="15"/>
    <n v="0"/>
    <n v="0"/>
    <n v="0"/>
    <n v="0"/>
    <n v="0"/>
    <n v="0"/>
    <n v="0"/>
    <n v="0"/>
    <n v="0"/>
    <n v="0"/>
  </r>
  <r>
    <x v="16"/>
    <n v="1990"/>
    <s v="No Data"/>
    <m/>
    <s v="-"/>
    <s v="-"/>
    <s v="-"/>
    <s v="-"/>
    <s v="-"/>
    <s v="-"/>
    <s v="-"/>
    <s v="-"/>
    <s v="-"/>
    <s v="-"/>
    <s v="-"/>
    <s v="-"/>
    <s v="-"/>
    <s v="-"/>
    <s v="-"/>
    <s v="-"/>
    <s v="-"/>
    <s v="-"/>
    <s v="-"/>
    <s v="-"/>
    <s v="-"/>
    <s v="-"/>
    <s v="-"/>
    <x v="0"/>
    <x v="16"/>
    <x v="15"/>
    <x v="1"/>
    <x v="1"/>
    <x v="0"/>
    <x v="15"/>
    <n v="0"/>
    <n v="0"/>
    <n v="0"/>
    <n v="0"/>
    <n v="0"/>
    <n v="0"/>
    <n v="0"/>
    <n v="0"/>
    <n v="0"/>
    <n v="0"/>
  </r>
  <r>
    <x v="16"/>
    <n v="1991"/>
    <s v="No Data"/>
    <m/>
    <s v="-"/>
    <s v="-"/>
    <s v="-"/>
    <s v="-"/>
    <s v="-"/>
    <s v="-"/>
    <s v="-"/>
    <s v="-"/>
    <s v="-"/>
    <s v="-"/>
    <s v="-"/>
    <s v="-"/>
    <s v="-"/>
    <s v="-"/>
    <s v="-"/>
    <s v="-"/>
    <s v="-"/>
    <s v="-"/>
    <s v="-"/>
    <s v="-"/>
    <s v="-"/>
    <s v="-"/>
    <s v="-"/>
    <x v="0"/>
    <x v="16"/>
    <x v="15"/>
    <x v="1"/>
    <x v="1"/>
    <x v="0"/>
    <x v="15"/>
    <n v="0"/>
    <n v="0"/>
    <n v="0"/>
    <n v="0"/>
    <n v="0"/>
    <n v="0"/>
    <n v="0"/>
    <n v="0"/>
    <n v="0"/>
    <n v="0"/>
  </r>
  <r>
    <x v="16"/>
    <n v="1992"/>
    <s v="No Data"/>
    <m/>
    <s v="-"/>
    <s v="-"/>
    <s v="-"/>
    <s v="-"/>
    <s v="-"/>
    <s v="-"/>
    <s v="-"/>
    <s v="-"/>
    <s v="-"/>
    <s v="-"/>
    <s v="-"/>
    <s v="-"/>
    <s v="-"/>
    <s v="-"/>
    <s v="-"/>
    <s v="-"/>
    <s v="-"/>
    <s v="-"/>
    <s v="-"/>
    <s v="-"/>
    <s v="-"/>
    <s v="-"/>
    <s v="-"/>
    <x v="0"/>
    <x v="16"/>
    <x v="15"/>
    <x v="1"/>
    <x v="1"/>
    <x v="0"/>
    <x v="15"/>
    <n v="0"/>
    <n v="0"/>
    <n v="0"/>
    <n v="0"/>
    <n v="0"/>
    <n v="0"/>
    <n v="0"/>
    <n v="0"/>
    <n v="0"/>
    <n v="0"/>
  </r>
  <r>
    <x v="16"/>
    <n v="1993"/>
    <s v="No Data"/>
    <m/>
    <s v="-"/>
    <s v="-"/>
    <s v="-"/>
    <s v="-"/>
    <s v="-"/>
    <s v="-"/>
    <s v="-"/>
    <s v="-"/>
    <s v="-"/>
    <s v="-"/>
    <s v="-"/>
    <s v="-"/>
    <s v="-"/>
    <s v="-"/>
    <s v="-"/>
    <s v="-"/>
    <s v="-"/>
    <s v="-"/>
    <s v="-"/>
    <s v="-"/>
    <s v="-"/>
    <s v="-"/>
    <s v="-"/>
    <x v="0"/>
    <x v="16"/>
    <x v="15"/>
    <x v="1"/>
    <x v="1"/>
    <x v="0"/>
    <x v="15"/>
    <n v="0"/>
    <n v="0"/>
    <n v="0"/>
    <n v="0"/>
    <n v="0"/>
    <n v="0"/>
    <n v="0"/>
    <n v="0"/>
    <n v="0"/>
    <n v="0"/>
  </r>
  <r>
    <x v="16"/>
    <n v="1994"/>
    <s v="No Data"/>
    <m/>
    <s v="-"/>
    <s v="-"/>
    <s v="-"/>
    <s v="-"/>
    <s v="-"/>
    <s v="-"/>
    <s v="-"/>
    <s v="-"/>
    <s v="-"/>
    <s v="-"/>
    <s v="-"/>
    <s v="-"/>
    <s v="-"/>
    <s v="-"/>
    <s v="-"/>
    <s v="-"/>
    <s v="-"/>
    <s v="-"/>
    <s v="-"/>
    <s v="-"/>
    <s v="-"/>
    <s v="-"/>
    <s v="-"/>
    <x v="0"/>
    <x v="16"/>
    <x v="15"/>
    <x v="1"/>
    <x v="1"/>
    <x v="0"/>
    <x v="15"/>
    <n v="0"/>
    <n v="0"/>
    <n v="0"/>
    <n v="0"/>
    <n v="0"/>
    <n v="0"/>
    <n v="0"/>
    <n v="0"/>
    <n v="0"/>
    <n v="0"/>
  </r>
  <r>
    <x v="16"/>
    <n v="1995"/>
    <s v="No Data"/>
    <m/>
    <s v="-"/>
    <s v="-"/>
    <s v="-"/>
    <s v="-"/>
    <s v="-"/>
    <s v="-"/>
    <s v="-"/>
    <s v="-"/>
    <s v="-"/>
    <s v="-"/>
    <s v="-"/>
    <s v="-"/>
    <s v="-"/>
    <s v="-"/>
    <s v="-"/>
    <s v="-"/>
    <s v="-"/>
    <s v="-"/>
    <s v="-"/>
    <s v="-"/>
    <s v="-"/>
    <s v="-"/>
    <s v="-"/>
    <x v="0"/>
    <x v="16"/>
    <x v="15"/>
    <x v="1"/>
    <x v="1"/>
    <x v="0"/>
    <x v="15"/>
    <n v="0"/>
    <n v="0"/>
    <n v="0"/>
    <n v="0"/>
    <n v="0"/>
    <n v="0"/>
    <n v="0"/>
    <n v="0"/>
    <n v="0"/>
    <n v="0"/>
  </r>
  <r>
    <x v="16"/>
    <n v="1996"/>
    <s v="No Data"/>
    <m/>
    <s v="-"/>
    <s v="-"/>
    <s v="-"/>
    <s v="-"/>
    <s v="-"/>
    <s v="-"/>
    <s v="-"/>
    <s v="-"/>
    <s v="-"/>
    <s v="-"/>
    <s v="-"/>
    <s v="-"/>
    <s v="-"/>
    <s v="-"/>
    <s v="-"/>
    <s v="-"/>
    <s v="-"/>
    <s v="-"/>
    <s v="-"/>
    <s v="-"/>
    <s v="-"/>
    <s v="-"/>
    <s v="-"/>
    <x v="0"/>
    <x v="16"/>
    <x v="15"/>
    <x v="1"/>
    <x v="1"/>
    <x v="0"/>
    <x v="15"/>
    <n v="0"/>
    <n v="0"/>
    <n v="0"/>
    <n v="0"/>
    <n v="0"/>
    <n v="0"/>
    <n v="0"/>
    <n v="0"/>
    <n v="0"/>
    <n v="0"/>
  </r>
  <r>
    <x v="16"/>
    <n v="1997"/>
    <s v="No Data"/>
    <m/>
    <s v="-"/>
    <s v="-"/>
    <s v="-"/>
    <s v="-"/>
    <s v="-"/>
    <s v="-"/>
    <s v="-"/>
    <s v="-"/>
    <s v="-"/>
    <s v="-"/>
    <s v="-"/>
    <s v="-"/>
    <s v="-"/>
    <s v="-"/>
    <s v="-"/>
    <s v="-"/>
    <s v="-"/>
    <s v="-"/>
    <s v="-"/>
    <s v="-"/>
    <s v="-"/>
    <s v="-"/>
    <s v="-"/>
    <x v="0"/>
    <x v="16"/>
    <x v="15"/>
    <x v="1"/>
    <x v="1"/>
    <x v="0"/>
    <x v="15"/>
    <n v="0"/>
    <n v="0"/>
    <n v="0"/>
    <n v="0"/>
    <n v="0"/>
    <n v="0"/>
    <n v="0"/>
    <n v="0"/>
    <n v="0"/>
    <n v="0"/>
  </r>
  <r>
    <x v="16"/>
    <n v="1998"/>
    <s v="No Data"/>
    <m/>
    <s v="-"/>
    <s v="-"/>
    <s v="-"/>
    <s v="-"/>
    <s v="-"/>
    <s v="-"/>
    <s v="-"/>
    <s v="-"/>
    <s v="-"/>
    <s v="-"/>
    <s v="-"/>
    <s v="-"/>
    <s v="-"/>
    <s v="-"/>
    <s v="-"/>
    <s v="-"/>
    <s v="-"/>
    <s v="-"/>
    <s v="-"/>
    <s v="-"/>
    <s v="-"/>
    <s v="-"/>
    <s v="-"/>
    <x v="0"/>
    <x v="16"/>
    <x v="15"/>
    <x v="1"/>
    <x v="1"/>
    <x v="0"/>
    <x v="15"/>
    <n v="0"/>
    <n v="0"/>
    <n v="0"/>
    <n v="0"/>
    <n v="0"/>
    <n v="0"/>
    <n v="0"/>
    <n v="0"/>
    <n v="0"/>
    <n v="0"/>
  </r>
  <r>
    <x v="16"/>
    <n v="1999"/>
    <s v="No Data"/>
    <m/>
    <s v="-"/>
    <s v="-"/>
    <s v="-"/>
    <s v="-"/>
    <s v="-"/>
    <s v="-"/>
    <s v="-"/>
    <s v="-"/>
    <s v="-"/>
    <s v="-"/>
    <s v="-"/>
    <s v="-"/>
    <s v="-"/>
    <s v="-"/>
    <s v="-"/>
    <s v="-"/>
    <s v="-"/>
    <s v="-"/>
    <s v="-"/>
    <s v="-"/>
    <s v="-"/>
    <s v="-"/>
    <s v="-"/>
    <x v="1"/>
    <x v="16"/>
    <x v="15"/>
    <x v="1"/>
    <x v="1"/>
    <x v="0"/>
    <x v="15"/>
    <n v="0"/>
    <n v="0"/>
    <n v="0"/>
    <n v="0"/>
    <n v="0"/>
    <n v="0"/>
    <n v="0"/>
    <n v="0"/>
    <n v="0"/>
    <n v="0"/>
  </r>
  <r>
    <x v="16"/>
    <n v="2000"/>
    <s v="No Data"/>
    <m/>
    <s v="-"/>
    <s v="-"/>
    <s v="-"/>
    <s v="-"/>
    <s v="-"/>
    <s v="-"/>
    <s v="-"/>
    <s v="-"/>
    <s v="-"/>
    <s v="-"/>
    <s v="-"/>
    <s v="-"/>
    <s v="-"/>
    <s v="-"/>
    <s v="-"/>
    <s v="-"/>
    <s v="-"/>
    <s v="-"/>
    <s v="-"/>
    <s v="-"/>
    <s v="-"/>
    <s v="-"/>
    <s v="-"/>
    <x v="1"/>
    <x v="16"/>
    <x v="15"/>
    <x v="1"/>
    <x v="1"/>
    <x v="0"/>
    <x v="15"/>
    <n v="0"/>
    <n v="0"/>
    <n v="0"/>
    <n v="0"/>
    <n v="0"/>
    <n v="0"/>
    <n v="0"/>
    <n v="0"/>
    <n v="0"/>
    <n v="0"/>
  </r>
  <r>
    <x v="16"/>
    <n v="2001"/>
    <s v="No Data"/>
    <m/>
    <s v="-"/>
    <s v="-"/>
    <s v="-"/>
    <s v="-"/>
    <s v="-"/>
    <s v="-"/>
    <s v="-"/>
    <s v="-"/>
    <s v="-"/>
    <s v="-"/>
    <s v="-"/>
    <s v="-"/>
    <s v="-"/>
    <s v="-"/>
    <s v="-"/>
    <s v="-"/>
    <s v="-"/>
    <s v="-"/>
    <s v="-"/>
    <s v="-"/>
    <s v="-"/>
    <s v="-"/>
    <s v="-"/>
    <x v="1"/>
    <x v="16"/>
    <x v="15"/>
    <x v="1"/>
    <x v="1"/>
    <x v="0"/>
    <x v="15"/>
    <n v="0"/>
    <n v="0"/>
    <n v="0"/>
    <n v="0"/>
    <n v="0"/>
    <n v="0"/>
    <n v="0"/>
    <n v="0"/>
    <n v="0"/>
    <n v="0"/>
  </r>
  <r>
    <x v="16"/>
    <n v="2002"/>
    <n v="21"/>
    <n v="2"/>
    <s v="Failed"/>
    <s v="Criteria"/>
    <s v="-"/>
    <s v="-"/>
    <s v="-"/>
    <s v="-"/>
    <s v="-"/>
    <s v="-"/>
    <s v="-"/>
    <s v="-"/>
    <s v="-"/>
    <s v="-"/>
    <s v="-"/>
    <s v="-"/>
    <s v="-"/>
    <s v="-"/>
    <s v="-"/>
    <s v="-"/>
    <s v="-"/>
    <s v="-"/>
    <s v="-"/>
    <s v="-"/>
    <s v="-"/>
    <x v="1"/>
    <x v="16"/>
    <x v="15"/>
    <x v="1"/>
    <x v="1"/>
    <x v="0"/>
    <x v="15"/>
    <n v="0"/>
    <n v="0"/>
    <n v="0"/>
    <n v="0"/>
    <n v="0"/>
    <n v="0"/>
    <n v="0"/>
    <n v="0"/>
    <n v="0"/>
    <n v="0"/>
  </r>
  <r>
    <x v="16"/>
    <n v="2003"/>
    <n v="131"/>
    <s v="2,3"/>
    <s v="Failed"/>
    <s v="Criteria"/>
    <s v="-"/>
    <s v="-"/>
    <s v="-"/>
    <s v="-"/>
    <s v="-"/>
    <s v="-"/>
    <s v="-"/>
    <s v="-"/>
    <s v="-"/>
    <s v="-"/>
    <s v="-"/>
    <s v="-"/>
    <s v="-"/>
    <s v="-"/>
    <s v="-"/>
    <s v="-"/>
    <s v="-"/>
    <s v="-"/>
    <s v="-"/>
    <s v="-"/>
    <s v="-"/>
    <x v="1"/>
    <x v="16"/>
    <x v="15"/>
    <x v="1"/>
    <x v="1"/>
    <x v="0"/>
    <x v="15"/>
    <n v="0"/>
    <n v="0"/>
    <n v="0"/>
    <n v="0"/>
    <n v="0"/>
    <n v="0"/>
    <n v="0"/>
    <n v="0"/>
    <n v="0"/>
    <n v="0"/>
  </r>
  <r>
    <x v="16"/>
    <n v="2004"/>
    <n v="610"/>
    <s v="2,3,4"/>
    <n v="4.9180327868852463E-3"/>
    <n v="0"/>
    <n v="0"/>
    <n v="0"/>
    <n v="0"/>
    <n v="0.16393442622950821"/>
    <n v="3.7704918032786888E-2"/>
    <n v="0"/>
    <n v="8.6885245901639346E-2"/>
    <n v="0"/>
    <n v="0"/>
    <n v="1.4754098360655738E-2"/>
    <n v="4.9180327868852463E-3"/>
    <n v="0"/>
    <n v="0"/>
    <n v="0"/>
    <n v="0"/>
    <n v="8.0327868852459017E-2"/>
    <n v="0"/>
    <n v="4.9180327868852463E-3"/>
    <n v="0"/>
    <n v="0"/>
    <n v="0.60163934426229504"/>
    <x v="1"/>
    <x v="16"/>
    <x v="15"/>
    <x v="1"/>
    <x v="1"/>
    <x v="1"/>
    <x v="15"/>
    <n v="4.9180327868852463E-3"/>
    <n v="0"/>
    <n v="0.2016393442622951"/>
    <n v="8.6885245901639346E-2"/>
    <n v="1.4754098360655738E-2"/>
    <n v="4.9180327868852463E-3"/>
    <n v="8.0327868852459017E-2"/>
    <n v="4.9180327868852463E-3"/>
    <n v="0.60163934426229504"/>
    <n v="0"/>
  </r>
  <r>
    <x v="16"/>
    <n v="2005"/>
    <n v="547"/>
    <s v="2,3,4,5"/>
    <n v="7.3126142595978062E-3"/>
    <n v="0"/>
    <n v="0"/>
    <n v="3.6563071297989031E-3"/>
    <n v="0"/>
    <n v="0.18464351005484461"/>
    <n v="8.7751371115173671E-2"/>
    <n v="0"/>
    <n v="6.3985374771480807E-2"/>
    <n v="0"/>
    <n v="7.3126142595978062E-3"/>
    <n v="0"/>
    <n v="3.1078610603290677E-2"/>
    <n v="5.4844606946983544E-3"/>
    <n v="0"/>
    <n v="0"/>
    <n v="0"/>
    <n v="3.6563071297989032E-2"/>
    <n v="0"/>
    <n v="0"/>
    <n v="0"/>
    <n v="0"/>
    <n v="0.57221206581352835"/>
    <x v="1"/>
    <x v="16"/>
    <x v="15"/>
    <x v="1"/>
    <x v="1"/>
    <x v="1"/>
    <x v="15"/>
    <n v="7.3126142595978062E-3"/>
    <n v="3.6563071297989031E-3"/>
    <n v="0.27239488117001831"/>
    <n v="6.3985374771480807E-2"/>
    <n v="7.3126142595978062E-3"/>
    <n v="3.6563071297989032E-2"/>
    <n v="3.6563071297989032E-2"/>
    <n v="0"/>
    <n v="0.57221206581352835"/>
    <n v="0"/>
  </r>
  <r>
    <x v="16"/>
    <n v="2006"/>
    <n v="652"/>
    <s v="2,3,4,5"/>
    <n v="1.0736196319018405E-2"/>
    <n v="0"/>
    <n v="0"/>
    <n v="3.0674846625766872E-3"/>
    <n v="0"/>
    <n v="0.14110429447852763"/>
    <n v="4.1411042944785273E-2"/>
    <n v="0"/>
    <n v="9.0490797546012275E-2"/>
    <n v="0"/>
    <n v="1.5337423312883436E-3"/>
    <n v="0"/>
    <n v="5.0613496932515337E-2"/>
    <n v="0"/>
    <n v="0"/>
    <n v="0"/>
    <n v="0"/>
    <n v="8.5889570552147243E-2"/>
    <n v="0"/>
    <n v="9.202453987730062E-3"/>
    <n v="0"/>
    <n v="3.0674846625766872E-3"/>
    <n v="0.56288343558282206"/>
    <x v="1"/>
    <x v="16"/>
    <x v="15"/>
    <x v="1"/>
    <x v="1"/>
    <x v="1"/>
    <x v="15"/>
    <n v="1.0736196319018405E-2"/>
    <n v="3.0674846625766872E-3"/>
    <n v="0.18251533742331288"/>
    <n v="9.0490797546012275E-2"/>
    <n v="1.5337423312883436E-3"/>
    <n v="5.0613496932515337E-2"/>
    <n v="8.5889570552147243E-2"/>
    <n v="9.202453987730062E-3"/>
    <n v="0.56288343558282206"/>
    <n v="3.0674846625766872E-3"/>
  </r>
  <r>
    <x v="16"/>
    <n v="2007"/>
    <n v="1150"/>
    <s v="2,3,4,5"/>
    <n v="4.3478260869565218E-3"/>
    <n v="0"/>
    <n v="0"/>
    <n v="1.7391304347826088E-3"/>
    <n v="0"/>
    <n v="0.14956521739130435"/>
    <n v="6.6086956521739126E-2"/>
    <n v="0"/>
    <n v="5.9130434782608696E-2"/>
    <n v="0"/>
    <n v="0"/>
    <n v="0"/>
    <n v="3.1304347826086959E-2"/>
    <n v="0"/>
    <n v="0"/>
    <n v="0"/>
    <n v="0"/>
    <n v="7.4782608695652175E-2"/>
    <n v="0"/>
    <n v="1.5652173913043479E-2"/>
    <n v="0"/>
    <n v="0"/>
    <n v="0.59739130434782606"/>
    <x v="1"/>
    <x v="16"/>
    <x v="15"/>
    <x v="1"/>
    <x v="1"/>
    <x v="1"/>
    <x v="15"/>
    <n v="4.3478260869565218E-3"/>
    <n v="1.7391304347826088E-3"/>
    <n v="0.21565217391304348"/>
    <n v="5.9130434782608696E-2"/>
    <n v="0"/>
    <n v="3.1304347826086959E-2"/>
    <n v="7.4782608695652175E-2"/>
    <n v="1.5652173913043479E-2"/>
    <n v="0.59739130434782606"/>
    <n v="0"/>
  </r>
  <r>
    <x v="16"/>
    <n v="2008"/>
    <n v="787"/>
    <s v="2,3,4,5"/>
    <n v="2.5412960609911056E-3"/>
    <n v="0"/>
    <n v="0"/>
    <n v="0"/>
    <n v="0"/>
    <n v="8.5133418043202028E-2"/>
    <n v="2.9224904701397714E-2"/>
    <n v="0"/>
    <n v="3.0495552731893267E-2"/>
    <n v="0"/>
    <n v="0"/>
    <n v="0"/>
    <n v="0"/>
    <n v="0"/>
    <n v="0"/>
    <n v="0"/>
    <n v="0"/>
    <n v="8.0050825921219815E-2"/>
    <n v="0"/>
    <n v="1.2706480304955527E-2"/>
    <n v="0"/>
    <n v="3.8119440914866583E-2"/>
    <n v="0.72172808132147392"/>
    <x v="1"/>
    <x v="16"/>
    <x v="15"/>
    <x v="1"/>
    <x v="1"/>
    <x v="1"/>
    <x v="15"/>
    <n v="2.5412960609911056E-3"/>
    <n v="0"/>
    <n v="0.11435832274459974"/>
    <n v="3.0495552731893267E-2"/>
    <n v="0"/>
    <n v="0"/>
    <n v="8.0050825921219815E-2"/>
    <n v="1.2706480304955527E-2"/>
    <n v="0.72172808132147392"/>
    <n v="3.8119440914866583E-2"/>
  </r>
  <r>
    <x v="16"/>
    <n v="2009"/>
    <n v="353"/>
    <s v="2,3,4,5"/>
    <n v="0"/>
    <n v="0"/>
    <n v="0"/>
    <n v="0"/>
    <n v="0"/>
    <n v="2.2662889518413599E-2"/>
    <n v="4.8158640226628892E-2"/>
    <n v="0"/>
    <n v="4.5325779036827198E-2"/>
    <n v="0"/>
    <n v="0"/>
    <n v="0"/>
    <n v="1.1331444759206799E-2"/>
    <n v="0"/>
    <n v="0"/>
    <n v="0"/>
    <n v="0"/>
    <n v="0.1643059490084986"/>
    <n v="0"/>
    <n v="0"/>
    <n v="0"/>
    <n v="0"/>
    <n v="0.70821529745042489"/>
    <x v="2"/>
    <x v="16"/>
    <x v="15"/>
    <x v="1"/>
    <x v="1"/>
    <x v="1"/>
    <x v="15"/>
    <n v="0"/>
    <n v="0"/>
    <n v="7.0821529745042494E-2"/>
    <n v="4.5325779036827198E-2"/>
    <n v="0"/>
    <n v="1.1331444759206799E-2"/>
    <n v="0.1643059490084986"/>
    <n v="0"/>
    <n v="0.70821529745042489"/>
    <n v="0"/>
  </r>
  <r>
    <x v="16"/>
    <n v="2010"/>
    <n v="420"/>
    <s v="2,3,4,5"/>
    <n v="0"/>
    <n v="2.3809523809523812E-3"/>
    <n v="0"/>
    <n v="0"/>
    <n v="0"/>
    <n v="2.6190476190476191E-2"/>
    <n v="2.3809523809523808E-2"/>
    <n v="0"/>
    <n v="3.5714285714285712E-2"/>
    <n v="0"/>
    <n v="0"/>
    <n v="0"/>
    <n v="7.1428571428571426E-3"/>
    <n v="0"/>
    <n v="0"/>
    <n v="0"/>
    <n v="0"/>
    <n v="9.285714285714286E-2"/>
    <n v="0"/>
    <n v="1.6666666666666666E-2"/>
    <n v="3.5714285714285712E-2"/>
    <n v="0"/>
    <n v="0.75952380952380949"/>
    <x v="2"/>
    <x v="16"/>
    <x v="15"/>
    <x v="1"/>
    <x v="1"/>
    <x v="1"/>
    <x v="15"/>
    <n v="2.3809523809523812E-3"/>
    <n v="0"/>
    <n v="0.05"/>
    <n v="3.5714285714285712E-2"/>
    <n v="0"/>
    <n v="7.1428571428571426E-3"/>
    <n v="9.285714285714286E-2"/>
    <n v="5.2380952380952375E-2"/>
    <n v="0.75952380952380949"/>
    <n v="0"/>
  </r>
  <r>
    <x v="16"/>
    <n v="2011"/>
    <n v="508"/>
    <s v="2,3,4,5"/>
    <n v="1.968503937007874E-3"/>
    <n v="5.905511811023622E-3"/>
    <n v="0"/>
    <n v="0"/>
    <n v="0"/>
    <n v="1.7716535433070866E-2"/>
    <n v="3.5433070866141732E-2"/>
    <n v="0"/>
    <n v="7.2834645669291334E-2"/>
    <n v="0"/>
    <n v="0"/>
    <n v="0"/>
    <n v="1.5748031496062992E-2"/>
    <n v="5.905511811023622E-3"/>
    <n v="0"/>
    <n v="0"/>
    <n v="0"/>
    <n v="0.19094488188976377"/>
    <n v="0"/>
    <n v="7.874015748031496E-3"/>
    <n v="9.8425196850393706E-2"/>
    <n v="1.968503937007874E-3"/>
    <n v="0.54527559055118113"/>
    <x v="2"/>
    <x v="16"/>
    <x v="15"/>
    <x v="1"/>
    <x v="1"/>
    <x v="1"/>
    <x v="15"/>
    <n v="7.874015748031496E-3"/>
    <n v="0"/>
    <n v="5.3149606299212601E-2"/>
    <n v="7.2834645669291334E-2"/>
    <n v="0"/>
    <n v="2.1653543307086614E-2"/>
    <n v="0.19094488188976377"/>
    <n v="0.1062992125984252"/>
    <n v="0.54527559055118113"/>
    <n v="1.968503937007874E-3"/>
  </r>
  <r>
    <x v="16"/>
    <n v="2012"/>
    <n v="1036"/>
    <s v="2,3,4,5"/>
    <n v="2.8957528957528956E-3"/>
    <n v="0"/>
    <n v="0"/>
    <n v="0"/>
    <n v="1.9305019305019305E-3"/>
    <n v="3.9575289575289573E-2"/>
    <n v="3.4749034749034749E-2"/>
    <n v="0"/>
    <n v="0.15733590733590735"/>
    <n v="0"/>
    <n v="0"/>
    <n v="9.6525096525096527E-4"/>
    <n v="2.8957528957528959E-2"/>
    <n v="0"/>
    <n v="0"/>
    <n v="0"/>
    <n v="0"/>
    <n v="0.10907335907335908"/>
    <n v="0"/>
    <n v="1.0617760617760617E-2"/>
    <n v="1.4478764478764479E-2"/>
    <n v="5.7915057915057912E-3"/>
    <n v="0.59362934362934361"/>
    <x v="2"/>
    <x v="16"/>
    <x v="15"/>
    <x v="1"/>
    <x v="1"/>
    <x v="1"/>
    <x v="15"/>
    <n v="2.8957528957528956E-3"/>
    <n v="1.9305019305019305E-3"/>
    <n v="7.4324324324324315E-2"/>
    <n v="0.15733590733590735"/>
    <n v="9.6525096525096527E-4"/>
    <n v="2.8957528957528959E-2"/>
    <n v="0.10907335907335908"/>
    <n v="2.5096525096525095E-2"/>
    <n v="0.59362934362934361"/>
    <n v="5.7915057915057912E-3"/>
  </r>
  <r>
    <x v="16"/>
    <n v="2013"/>
    <s v="No Data"/>
    <m/>
    <s v="-"/>
    <s v="-"/>
    <s v="-"/>
    <s v="-"/>
    <s v="-"/>
    <s v="-"/>
    <s v="-"/>
    <s v="-"/>
    <s v="-"/>
    <s v="-"/>
    <s v="-"/>
    <s v="-"/>
    <s v="-"/>
    <s v="-"/>
    <s v="-"/>
    <s v="-"/>
    <s v="-"/>
    <s v="-"/>
    <s v="-"/>
    <s v="-"/>
    <s v="-"/>
    <s v="-"/>
    <s v="-"/>
    <x v="2"/>
    <x v="16"/>
    <x v="15"/>
    <x v="1"/>
    <x v="1"/>
    <x v="0"/>
    <x v="15"/>
    <n v="0"/>
    <n v="0"/>
    <n v="0"/>
    <n v="0"/>
    <n v="0"/>
    <n v="0"/>
    <n v="0"/>
    <n v="0"/>
    <n v="0"/>
    <n v="0"/>
  </r>
  <r>
    <x v="17"/>
    <n v="1979"/>
    <s v="No Data"/>
    <m/>
    <s v="-"/>
    <s v="-"/>
    <s v="-"/>
    <s v="-"/>
    <s v="-"/>
    <s v="-"/>
    <s v="-"/>
    <s v="-"/>
    <s v="-"/>
    <s v="-"/>
    <s v="-"/>
    <s v="-"/>
    <s v="-"/>
    <s v="-"/>
    <s v="-"/>
    <s v="-"/>
    <s v="-"/>
    <s v="-"/>
    <s v="-"/>
    <s v="-"/>
    <s v="-"/>
    <s v="-"/>
    <s v="-"/>
    <x v="0"/>
    <x v="17"/>
    <x v="16"/>
    <x v="1"/>
    <x v="1"/>
    <x v="0"/>
    <x v="16"/>
    <n v="0"/>
    <n v="0"/>
    <n v="0"/>
    <n v="0"/>
    <n v="0"/>
    <n v="0"/>
    <n v="0"/>
    <n v="0"/>
    <n v="0"/>
    <n v="0"/>
  </r>
  <r>
    <x v="17"/>
    <n v="1980"/>
    <s v="No Data"/>
    <m/>
    <s v="-"/>
    <s v="-"/>
    <s v="-"/>
    <s v="-"/>
    <s v="-"/>
    <s v="-"/>
    <s v="-"/>
    <s v="-"/>
    <s v="-"/>
    <s v="-"/>
    <s v="-"/>
    <s v="-"/>
    <s v="-"/>
    <s v="-"/>
    <s v="-"/>
    <s v="-"/>
    <s v="-"/>
    <s v="-"/>
    <s v="-"/>
    <s v="-"/>
    <s v="-"/>
    <s v="-"/>
    <s v="-"/>
    <x v="0"/>
    <x v="17"/>
    <x v="16"/>
    <x v="1"/>
    <x v="1"/>
    <x v="0"/>
    <x v="16"/>
    <n v="0"/>
    <n v="0"/>
    <n v="0"/>
    <n v="0"/>
    <n v="0"/>
    <n v="0"/>
    <n v="0"/>
    <n v="0"/>
    <n v="0"/>
    <n v="0"/>
  </r>
  <r>
    <x v="17"/>
    <n v="1981"/>
    <s v="No Data"/>
    <m/>
    <s v="-"/>
    <s v="-"/>
    <s v="-"/>
    <s v="-"/>
    <s v="-"/>
    <s v="-"/>
    <s v="-"/>
    <s v="-"/>
    <s v="-"/>
    <s v="-"/>
    <s v="-"/>
    <s v="-"/>
    <s v="-"/>
    <s v="-"/>
    <s v="-"/>
    <s v="-"/>
    <s v="-"/>
    <s v="-"/>
    <s v="-"/>
    <s v="-"/>
    <s v="-"/>
    <s v="-"/>
    <s v="-"/>
    <x v="0"/>
    <x v="17"/>
    <x v="16"/>
    <x v="1"/>
    <x v="1"/>
    <x v="0"/>
    <x v="16"/>
    <n v="0"/>
    <n v="0"/>
    <n v="0"/>
    <n v="0"/>
    <n v="0"/>
    <n v="0"/>
    <n v="0"/>
    <n v="0"/>
    <n v="0"/>
    <n v="0"/>
  </r>
  <r>
    <x v="17"/>
    <n v="1982"/>
    <s v="No Data"/>
    <m/>
    <s v="-"/>
    <s v="-"/>
    <s v="-"/>
    <s v="-"/>
    <s v="-"/>
    <s v="-"/>
    <s v="-"/>
    <s v="-"/>
    <s v="-"/>
    <s v="-"/>
    <s v="-"/>
    <s v="-"/>
    <s v="-"/>
    <s v="-"/>
    <s v="-"/>
    <s v="-"/>
    <s v="-"/>
    <s v="-"/>
    <s v="-"/>
    <s v="-"/>
    <s v="-"/>
    <s v="-"/>
    <s v="-"/>
    <x v="0"/>
    <x v="17"/>
    <x v="16"/>
    <x v="1"/>
    <x v="1"/>
    <x v="0"/>
    <x v="16"/>
    <n v="0"/>
    <n v="0"/>
    <n v="0"/>
    <n v="0"/>
    <n v="0"/>
    <n v="0"/>
    <n v="0"/>
    <n v="0"/>
    <n v="0"/>
    <n v="0"/>
  </r>
  <r>
    <x v="17"/>
    <n v="1983"/>
    <n v="8"/>
    <n v="2"/>
    <s v="Failed"/>
    <s v="Criteria"/>
    <s v="-"/>
    <s v="-"/>
    <s v="-"/>
    <s v="-"/>
    <s v="-"/>
    <s v="-"/>
    <s v="-"/>
    <s v="-"/>
    <s v="-"/>
    <s v="-"/>
    <s v="-"/>
    <s v="-"/>
    <s v="-"/>
    <s v="-"/>
    <s v="-"/>
    <s v="-"/>
    <s v="-"/>
    <s v="-"/>
    <s v="-"/>
    <s v="-"/>
    <s v="-"/>
    <x v="0"/>
    <x v="17"/>
    <x v="16"/>
    <x v="1"/>
    <x v="1"/>
    <x v="0"/>
    <x v="16"/>
    <n v="0"/>
    <n v="0"/>
    <n v="0"/>
    <n v="0"/>
    <n v="0"/>
    <n v="0"/>
    <n v="0"/>
    <n v="0"/>
    <n v="0"/>
    <n v="0"/>
  </r>
  <r>
    <x v="17"/>
    <n v="1984"/>
    <n v="76"/>
    <s v="2,3"/>
    <s v="Failed"/>
    <s v="Criteria"/>
    <s v="-"/>
    <s v="-"/>
    <s v="-"/>
    <s v="-"/>
    <s v="-"/>
    <s v="-"/>
    <s v="-"/>
    <s v="-"/>
    <s v="-"/>
    <s v="-"/>
    <s v="-"/>
    <s v="-"/>
    <s v="-"/>
    <s v="-"/>
    <s v="-"/>
    <s v="-"/>
    <s v="-"/>
    <s v="-"/>
    <s v="-"/>
    <s v="-"/>
    <s v="-"/>
    <x v="0"/>
    <x v="17"/>
    <x v="16"/>
    <x v="1"/>
    <x v="1"/>
    <x v="0"/>
    <x v="16"/>
    <n v="0"/>
    <n v="0"/>
    <n v="0"/>
    <n v="0"/>
    <n v="0"/>
    <n v="0"/>
    <n v="0"/>
    <n v="0"/>
    <n v="0"/>
    <n v="0"/>
  </r>
  <r>
    <x v="17"/>
    <n v="1985"/>
    <n v="132"/>
    <s v="2,3,4"/>
    <n v="0"/>
    <n v="0"/>
    <n v="0"/>
    <n v="0"/>
    <n v="0"/>
    <n v="6.8181818181818177E-2"/>
    <n v="0"/>
    <n v="0"/>
    <n v="0.29545454545454547"/>
    <n v="0"/>
    <n v="0.25757575757575757"/>
    <n v="0"/>
    <n v="0"/>
    <n v="0"/>
    <n v="0"/>
    <n v="0"/>
    <n v="0"/>
    <n v="0.18181818181818182"/>
    <n v="0"/>
    <n v="9.0909090909090912E-2"/>
    <n v="0"/>
    <n v="0"/>
    <n v="0.10606060606060606"/>
    <x v="0"/>
    <x v="17"/>
    <x v="16"/>
    <x v="1"/>
    <x v="1"/>
    <x v="1"/>
    <x v="16"/>
    <n v="0"/>
    <n v="0"/>
    <n v="6.8181818181818177E-2"/>
    <n v="0.29545454545454547"/>
    <n v="0.25757575757575757"/>
    <n v="0"/>
    <n v="0.18181818181818182"/>
    <n v="9.0909090909090912E-2"/>
    <n v="0.10606060606060606"/>
    <n v="0"/>
  </r>
  <r>
    <x v="17"/>
    <n v="1986"/>
    <n v="230"/>
    <s v="2,3,4,5"/>
    <n v="1.7391304347826087E-2"/>
    <n v="0"/>
    <n v="0"/>
    <n v="0"/>
    <n v="0"/>
    <n v="6.5217391304347824E-2"/>
    <n v="5.2173913043478258E-2"/>
    <n v="6.0869565217391307E-2"/>
    <n v="0.36086956521739133"/>
    <n v="3.9130434782608699E-2"/>
    <n v="9.1304347826086957E-2"/>
    <n v="0"/>
    <n v="0"/>
    <n v="0"/>
    <n v="0"/>
    <n v="0"/>
    <n v="0"/>
    <n v="9.5652173913043481E-2"/>
    <n v="0"/>
    <n v="3.043478260869565E-2"/>
    <n v="0"/>
    <n v="0"/>
    <n v="0.18695652173913044"/>
    <x v="0"/>
    <x v="17"/>
    <x v="16"/>
    <x v="1"/>
    <x v="1"/>
    <x v="1"/>
    <x v="16"/>
    <n v="1.7391304347826087E-2"/>
    <n v="0"/>
    <n v="0.11739130434782608"/>
    <n v="0.42173913043478262"/>
    <n v="0.13043478260869565"/>
    <n v="0"/>
    <n v="9.5652173913043481E-2"/>
    <n v="3.043478260869565E-2"/>
    <n v="0.18695652173913044"/>
    <n v="0"/>
  </r>
  <r>
    <x v="17"/>
    <n v="1987"/>
    <n v="165"/>
    <s v="2,3,4,5"/>
    <n v="0"/>
    <n v="0"/>
    <n v="0"/>
    <n v="4.8484848484848485E-2"/>
    <n v="0"/>
    <n v="3.0303030303030304E-2"/>
    <n v="0"/>
    <n v="0"/>
    <n v="9.0909090909090912E-2"/>
    <n v="0"/>
    <n v="4.8484848484848485E-2"/>
    <n v="0"/>
    <n v="1.2121212121212121E-2"/>
    <n v="0"/>
    <n v="0"/>
    <n v="0"/>
    <n v="0"/>
    <n v="0.40606060606060607"/>
    <n v="0"/>
    <n v="0.2121212121212121"/>
    <n v="0"/>
    <n v="0"/>
    <n v="0.15151515151515152"/>
    <x v="0"/>
    <x v="17"/>
    <x v="16"/>
    <x v="1"/>
    <x v="1"/>
    <x v="1"/>
    <x v="16"/>
    <n v="0"/>
    <n v="4.8484848484848485E-2"/>
    <n v="3.0303030303030304E-2"/>
    <n v="9.0909090909090912E-2"/>
    <n v="4.8484848484848485E-2"/>
    <n v="1.2121212121212121E-2"/>
    <n v="0.40606060606060607"/>
    <n v="0.2121212121212121"/>
    <n v="0.15151515151515152"/>
    <n v="0"/>
  </r>
  <r>
    <x v="17"/>
    <n v="1988"/>
    <n v="586"/>
    <s v="2,3,4,5"/>
    <n v="0"/>
    <n v="0"/>
    <n v="0"/>
    <n v="0"/>
    <n v="0"/>
    <n v="2.3890784982935155E-2"/>
    <n v="9.2150170648464161E-2"/>
    <n v="5.1194539249146756E-3"/>
    <n v="0.17918088737201365"/>
    <n v="0"/>
    <n v="0.12457337883959044"/>
    <n v="0"/>
    <n v="2.0477815699658702E-2"/>
    <n v="0"/>
    <n v="0"/>
    <n v="0"/>
    <n v="0"/>
    <n v="0.16040955631399317"/>
    <n v="0"/>
    <n v="0.19283276450511944"/>
    <n v="0"/>
    <n v="0"/>
    <n v="0.20136518771331058"/>
    <x v="0"/>
    <x v="17"/>
    <x v="16"/>
    <x v="1"/>
    <x v="1"/>
    <x v="1"/>
    <x v="16"/>
    <n v="0"/>
    <n v="0"/>
    <n v="0.11604095563139932"/>
    <n v="0.18430034129692832"/>
    <n v="0.12457337883959044"/>
    <n v="2.0477815699658702E-2"/>
    <n v="0.16040955631399317"/>
    <n v="0.19283276450511944"/>
    <n v="0.20136518771331058"/>
    <n v="0"/>
  </r>
  <r>
    <x v="17"/>
    <n v="1989"/>
    <n v="868"/>
    <s v="2,3,4,5"/>
    <n v="0"/>
    <n v="0"/>
    <n v="0"/>
    <n v="0"/>
    <n v="0"/>
    <n v="3.9170506912442393E-2"/>
    <n v="1.8433179723502304E-2"/>
    <n v="0"/>
    <n v="0.2119815668202765"/>
    <n v="8.0645161290322578E-3"/>
    <n v="3.3410138248847927E-2"/>
    <n v="0"/>
    <n v="4.6082949308755762E-2"/>
    <n v="0"/>
    <n v="0"/>
    <n v="0"/>
    <n v="0"/>
    <n v="0.10138248847926268"/>
    <n v="0"/>
    <n v="0.27995391705069128"/>
    <n v="0"/>
    <n v="1.152073732718894E-3"/>
    <n v="0.26036866359447003"/>
    <x v="0"/>
    <x v="17"/>
    <x v="16"/>
    <x v="1"/>
    <x v="1"/>
    <x v="1"/>
    <x v="16"/>
    <n v="0"/>
    <n v="0"/>
    <n v="5.7603686635944701E-2"/>
    <n v="0.2119815668202765"/>
    <n v="4.1474654377880185E-2"/>
    <n v="4.6082949308755762E-2"/>
    <n v="0.10138248847926268"/>
    <n v="0.27995391705069128"/>
    <n v="0.26036866359447003"/>
    <n v="1.152073732718894E-3"/>
  </r>
  <r>
    <x v="17"/>
    <n v="1990"/>
    <n v="740"/>
    <s v="3,4,5"/>
    <n v="0"/>
    <n v="0"/>
    <n v="0"/>
    <n v="0"/>
    <n v="0"/>
    <n v="0.05"/>
    <n v="8.513513513513514E-2"/>
    <n v="3.2432432432432434E-2"/>
    <n v="0.12702702702702703"/>
    <n v="4.0540540540540543E-3"/>
    <n v="4.0540540540540543E-2"/>
    <n v="5.4054054054054057E-3"/>
    <n v="3.6486486486486489E-2"/>
    <n v="0"/>
    <n v="0"/>
    <n v="0"/>
    <n v="0"/>
    <n v="0.24324324324324326"/>
    <n v="0"/>
    <n v="0.16216216216216217"/>
    <n v="0"/>
    <n v="0"/>
    <n v="0.21351351351351353"/>
    <x v="0"/>
    <x v="17"/>
    <x v="16"/>
    <x v="1"/>
    <x v="1"/>
    <x v="1"/>
    <x v="16"/>
    <n v="0"/>
    <n v="0"/>
    <n v="0.13513513513513514"/>
    <n v="0.15945945945945947"/>
    <n v="0.05"/>
    <n v="3.6486486486486489E-2"/>
    <n v="0.24324324324324326"/>
    <n v="0.16216216216216217"/>
    <n v="0.21351351351351353"/>
    <n v="0"/>
  </r>
  <r>
    <x v="17"/>
    <n v="1991"/>
    <n v="502"/>
    <s v="4,5"/>
    <s v="Failed"/>
    <s v="Criteria"/>
    <s v="-"/>
    <s v="-"/>
    <s v="-"/>
    <s v="-"/>
    <s v="-"/>
    <s v="-"/>
    <s v="-"/>
    <s v="-"/>
    <s v="-"/>
    <s v="-"/>
    <s v="-"/>
    <s v="-"/>
    <s v="-"/>
    <s v="-"/>
    <s v="-"/>
    <s v="-"/>
    <s v="-"/>
    <s v="-"/>
    <s v="-"/>
    <s v="-"/>
    <s v="-"/>
    <x v="0"/>
    <x v="17"/>
    <x v="16"/>
    <x v="1"/>
    <x v="1"/>
    <x v="0"/>
    <x v="16"/>
    <n v="0"/>
    <n v="0"/>
    <n v="0"/>
    <n v="0"/>
    <n v="0"/>
    <n v="0"/>
    <n v="0"/>
    <n v="0"/>
    <n v="0"/>
    <n v="0"/>
  </r>
  <r>
    <x v="17"/>
    <n v="1992"/>
    <n v="103"/>
    <s v="2,5"/>
    <s v="Failed"/>
    <s v="Criteria"/>
    <s v="-"/>
    <s v="-"/>
    <s v="-"/>
    <s v="-"/>
    <s v="-"/>
    <s v="-"/>
    <s v="-"/>
    <s v="-"/>
    <s v="-"/>
    <s v="-"/>
    <s v="-"/>
    <s v="-"/>
    <s v="-"/>
    <s v="-"/>
    <s v="-"/>
    <s v="-"/>
    <s v="-"/>
    <s v="-"/>
    <s v="-"/>
    <s v="-"/>
    <s v="-"/>
    <x v="0"/>
    <x v="17"/>
    <x v="16"/>
    <x v="1"/>
    <x v="1"/>
    <x v="0"/>
    <x v="16"/>
    <n v="0"/>
    <n v="0"/>
    <n v="0"/>
    <n v="0"/>
    <n v="0"/>
    <n v="0"/>
    <n v="0"/>
    <n v="0"/>
    <n v="0"/>
    <n v="0"/>
  </r>
  <r>
    <x v="17"/>
    <n v="1993"/>
    <n v="417"/>
    <n v="3"/>
    <s v="Failed"/>
    <s v="Criteria"/>
    <s v="-"/>
    <s v="-"/>
    <s v="-"/>
    <s v="-"/>
    <s v="-"/>
    <s v="-"/>
    <s v="-"/>
    <s v="-"/>
    <s v="-"/>
    <s v="-"/>
    <s v="-"/>
    <s v="-"/>
    <s v="-"/>
    <s v="-"/>
    <s v="-"/>
    <s v="-"/>
    <s v="-"/>
    <s v="-"/>
    <s v="-"/>
    <s v="-"/>
    <s v="-"/>
    <x v="0"/>
    <x v="17"/>
    <x v="16"/>
    <x v="1"/>
    <x v="1"/>
    <x v="0"/>
    <x v="16"/>
    <n v="0"/>
    <n v="0"/>
    <n v="0"/>
    <n v="0"/>
    <n v="0"/>
    <n v="0"/>
    <n v="0"/>
    <n v="0"/>
    <n v="0"/>
    <n v="0"/>
  </r>
  <r>
    <x v="17"/>
    <n v="1994"/>
    <n v="755"/>
    <n v="4"/>
    <s v="Failed"/>
    <s v="Criteria"/>
    <s v="-"/>
    <s v="-"/>
    <s v="-"/>
    <s v="-"/>
    <s v="-"/>
    <s v="-"/>
    <s v="-"/>
    <s v="-"/>
    <s v="-"/>
    <s v="-"/>
    <s v="-"/>
    <s v="-"/>
    <s v="-"/>
    <s v="-"/>
    <s v="-"/>
    <s v="-"/>
    <s v="-"/>
    <s v="-"/>
    <s v="-"/>
    <s v="-"/>
    <s v="-"/>
    <x v="0"/>
    <x v="17"/>
    <x v="16"/>
    <x v="1"/>
    <x v="1"/>
    <x v="0"/>
    <x v="16"/>
    <n v="0"/>
    <n v="0"/>
    <n v="0"/>
    <n v="0"/>
    <n v="0"/>
    <n v="0"/>
    <n v="0"/>
    <n v="0"/>
    <n v="0"/>
    <n v="0"/>
  </r>
  <r>
    <x v="17"/>
    <n v="1995"/>
    <n v="182"/>
    <s v="2,5"/>
    <s v="Failed"/>
    <s v="Criteria"/>
    <s v="-"/>
    <s v="-"/>
    <s v="-"/>
    <s v="-"/>
    <s v="-"/>
    <s v="-"/>
    <s v="-"/>
    <s v="-"/>
    <s v="-"/>
    <s v="-"/>
    <s v="-"/>
    <s v="-"/>
    <s v="-"/>
    <s v="-"/>
    <s v="-"/>
    <s v="-"/>
    <s v="-"/>
    <s v="-"/>
    <s v="-"/>
    <s v="-"/>
    <s v="-"/>
    <x v="0"/>
    <x v="17"/>
    <x v="16"/>
    <x v="1"/>
    <x v="1"/>
    <x v="0"/>
    <x v="16"/>
    <n v="0"/>
    <n v="0"/>
    <n v="0"/>
    <n v="0"/>
    <n v="0"/>
    <n v="0"/>
    <n v="0"/>
    <n v="0"/>
    <n v="0"/>
    <n v="0"/>
  </r>
  <r>
    <x v="17"/>
    <n v="1996"/>
    <n v="186"/>
    <s v="2,3"/>
    <s v="Failed"/>
    <s v="Criteria"/>
    <s v="-"/>
    <s v="-"/>
    <s v="-"/>
    <s v="-"/>
    <s v="-"/>
    <s v="-"/>
    <s v="-"/>
    <s v="-"/>
    <s v="-"/>
    <s v="-"/>
    <s v="-"/>
    <s v="-"/>
    <s v="-"/>
    <s v="-"/>
    <s v="-"/>
    <s v="-"/>
    <s v="-"/>
    <s v="-"/>
    <s v="-"/>
    <s v="-"/>
    <s v="-"/>
    <x v="0"/>
    <x v="17"/>
    <x v="16"/>
    <x v="1"/>
    <x v="1"/>
    <x v="0"/>
    <x v="16"/>
    <n v="0"/>
    <n v="0"/>
    <n v="0"/>
    <n v="0"/>
    <n v="0"/>
    <n v="0"/>
    <n v="0"/>
    <n v="0"/>
    <n v="0"/>
    <n v="0"/>
  </r>
  <r>
    <x v="17"/>
    <n v="1997"/>
    <n v="645"/>
    <s v="2,3,4"/>
    <n v="1.5503875968992248E-3"/>
    <n v="0"/>
    <n v="0"/>
    <n v="0"/>
    <n v="0"/>
    <n v="3.1007751937984496E-2"/>
    <n v="8.8372093023255813E-2"/>
    <n v="0"/>
    <n v="0.22635658914728682"/>
    <n v="0"/>
    <n v="3.875968992248062E-2"/>
    <n v="3.1007751937984496E-3"/>
    <n v="0"/>
    <n v="0"/>
    <n v="0"/>
    <n v="0"/>
    <n v="3.1007751937984496E-3"/>
    <n v="0.2992248062015504"/>
    <n v="0"/>
    <n v="1.3953488372093023E-2"/>
    <n v="0"/>
    <n v="0"/>
    <n v="0.29457364341085274"/>
    <x v="0"/>
    <x v="17"/>
    <x v="16"/>
    <x v="1"/>
    <x v="1"/>
    <x v="1"/>
    <x v="16"/>
    <n v="1.5503875968992248E-3"/>
    <n v="0"/>
    <n v="0.11937984496124031"/>
    <n v="0.22635658914728682"/>
    <n v="4.1860465116279069E-2"/>
    <n v="0"/>
    <n v="0.30232558139534882"/>
    <n v="1.3953488372093023E-2"/>
    <n v="0.29457364341085274"/>
    <n v="0"/>
  </r>
  <r>
    <x v="17"/>
    <n v="1998"/>
    <n v="1233"/>
    <s v="2,3,4,5"/>
    <n v="5.6772100567721003E-3"/>
    <n v="1.6220600162206002E-3"/>
    <n v="0"/>
    <n v="0"/>
    <n v="0"/>
    <n v="1.1354420113544201E-2"/>
    <n v="9.8945660989456605E-2"/>
    <n v="0"/>
    <n v="0.10948905109489052"/>
    <n v="0"/>
    <n v="3.2441200324412004E-3"/>
    <n v="1.8653690186536901E-2"/>
    <n v="0"/>
    <n v="0"/>
    <n v="0"/>
    <n v="0"/>
    <n v="0"/>
    <n v="0.20924574209245744"/>
    <n v="0"/>
    <n v="3.00081103000811E-2"/>
    <n v="0"/>
    <n v="1.6220600162206002E-3"/>
    <n v="0.51013787510137876"/>
    <x v="0"/>
    <x v="17"/>
    <x v="16"/>
    <x v="1"/>
    <x v="1"/>
    <x v="1"/>
    <x v="16"/>
    <n v="7.2992700729927005E-3"/>
    <n v="0"/>
    <n v="0.11030008110300081"/>
    <n v="0.10948905109489052"/>
    <n v="2.1897810218978103E-2"/>
    <n v="0"/>
    <n v="0.20924574209245744"/>
    <n v="3.00081103000811E-2"/>
    <n v="0.51013787510137876"/>
    <n v="1.6220600162206002E-3"/>
  </r>
  <r>
    <x v="17"/>
    <n v="1999"/>
    <n v="2538"/>
    <s v="2,3,4,5"/>
    <n v="6.3041765169424748E-3"/>
    <n v="0"/>
    <n v="0"/>
    <n v="0"/>
    <n v="0"/>
    <n v="5.5555555555555552E-2"/>
    <n v="4.3735224586288417E-2"/>
    <n v="0"/>
    <n v="8.1954294720252174E-2"/>
    <n v="0"/>
    <n v="0"/>
    <n v="7.8802206461780935E-4"/>
    <n v="1.5760441292356187E-3"/>
    <n v="0"/>
    <n v="0"/>
    <n v="0"/>
    <n v="0"/>
    <n v="0.11977935382190701"/>
    <n v="0"/>
    <n v="1.2214342001576044E-2"/>
    <n v="0"/>
    <n v="1.9700551615445231E-3"/>
    <n v="0.67612293144208035"/>
    <x v="1"/>
    <x v="17"/>
    <x v="16"/>
    <x v="1"/>
    <x v="1"/>
    <x v="1"/>
    <x v="16"/>
    <n v="6.3041765169424748E-3"/>
    <n v="0"/>
    <n v="9.9290780141843976E-2"/>
    <n v="8.1954294720252174E-2"/>
    <n v="7.8802206461780935E-4"/>
    <n v="1.5760441292356187E-3"/>
    <n v="0.11977935382190701"/>
    <n v="1.2214342001576044E-2"/>
    <n v="0.67612293144208035"/>
    <n v="1.9700551615445231E-3"/>
  </r>
  <r>
    <x v="17"/>
    <n v="2000"/>
    <n v="574"/>
    <s v="2,3,4,5"/>
    <n v="6.9686411149825784E-3"/>
    <n v="0"/>
    <n v="0"/>
    <n v="0"/>
    <n v="0"/>
    <n v="6.4459930313588848E-2"/>
    <n v="3.1358885017421602E-2"/>
    <n v="0"/>
    <n v="0.16898954703832753"/>
    <n v="0"/>
    <n v="0"/>
    <n v="0"/>
    <n v="0"/>
    <n v="0"/>
    <n v="0"/>
    <n v="0"/>
    <n v="0"/>
    <n v="0.20034843205574912"/>
    <n v="0"/>
    <n v="1.3937282229965157E-2"/>
    <n v="0"/>
    <n v="0"/>
    <n v="0.51393728222996515"/>
    <x v="1"/>
    <x v="17"/>
    <x v="16"/>
    <x v="1"/>
    <x v="1"/>
    <x v="1"/>
    <x v="16"/>
    <n v="6.9686411149825784E-3"/>
    <n v="0"/>
    <n v="9.5818815331010443E-2"/>
    <n v="0.16898954703832753"/>
    <n v="0"/>
    <n v="0"/>
    <n v="0.20034843205574912"/>
    <n v="1.3937282229965157E-2"/>
    <n v="0.51393728222996515"/>
    <n v="0"/>
  </r>
  <r>
    <x v="17"/>
    <n v="2001"/>
    <n v="354"/>
    <s v="2,3,4,5"/>
    <n v="0"/>
    <n v="0"/>
    <n v="0"/>
    <n v="0"/>
    <n v="0"/>
    <n v="2.5423728813559324E-2"/>
    <n v="2.2598870056497175E-2"/>
    <n v="0"/>
    <n v="0.19774011299435029"/>
    <n v="0"/>
    <n v="0"/>
    <n v="0"/>
    <n v="2.5423728813559324E-2"/>
    <n v="0"/>
    <n v="0"/>
    <n v="0"/>
    <n v="0"/>
    <n v="0.24576271186440679"/>
    <n v="0"/>
    <n v="1.4124293785310734E-2"/>
    <n v="0"/>
    <n v="0"/>
    <n v="0.46892655367231639"/>
    <x v="1"/>
    <x v="17"/>
    <x v="16"/>
    <x v="1"/>
    <x v="1"/>
    <x v="1"/>
    <x v="16"/>
    <n v="0"/>
    <n v="0"/>
    <n v="4.8022598870056499E-2"/>
    <n v="0.19774011299435029"/>
    <n v="0"/>
    <n v="2.5423728813559324E-2"/>
    <n v="0.24576271186440679"/>
    <n v="1.4124293785310734E-2"/>
    <n v="0.46892655367231639"/>
    <n v="0"/>
  </r>
  <r>
    <x v="17"/>
    <n v="2002"/>
    <n v="312"/>
    <s v="2,3,4,5"/>
    <n v="9.6153846153846159E-3"/>
    <n v="0"/>
    <n v="0"/>
    <n v="0"/>
    <n v="0"/>
    <n v="6.41025641025641E-3"/>
    <n v="0.14743589743589744"/>
    <n v="0"/>
    <n v="0.17948717948717949"/>
    <n v="0"/>
    <n v="0"/>
    <n v="0"/>
    <n v="0"/>
    <n v="0"/>
    <n v="0"/>
    <n v="0"/>
    <n v="3.205128205128205E-3"/>
    <n v="0.13141025641025639"/>
    <n v="0"/>
    <n v="9.6153846153846159E-3"/>
    <n v="0"/>
    <n v="0"/>
    <n v="0.51282051282051277"/>
    <x v="1"/>
    <x v="17"/>
    <x v="16"/>
    <x v="1"/>
    <x v="1"/>
    <x v="1"/>
    <x v="16"/>
    <n v="9.6153846153846159E-3"/>
    <n v="0"/>
    <n v="0.15384615384615385"/>
    <n v="0.17948717948717949"/>
    <n v="0"/>
    <n v="0"/>
    <n v="0.13461538461538458"/>
    <n v="9.6153846153846159E-3"/>
    <n v="0.51282051282051277"/>
    <n v="0"/>
  </r>
  <r>
    <x v="17"/>
    <n v="2003"/>
    <n v="963"/>
    <s v="2,3,4,5"/>
    <n v="0"/>
    <n v="0"/>
    <n v="0"/>
    <n v="9.3457943925233638E-3"/>
    <n v="0"/>
    <n v="0.19314641744548286"/>
    <n v="4.569055036344756E-2"/>
    <n v="0"/>
    <n v="0.11214953271028037"/>
    <n v="0"/>
    <n v="0"/>
    <n v="3.1152647975077881E-3"/>
    <n v="1.0384215991692627E-3"/>
    <n v="0"/>
    <n v="0"/>
    <n v="0"/>
    <n v="0"/>
    <n v="0.10384215991692627"/>
    <n v="0"/>
    <n v="7.2689511941848393E-3"/>
    <n v="0"/>
    <n v="0"/>
    <n v="0.5244029075804777"/>
    <x v="1"/>
    <x v="17"/>
    <x v="16"/>
    <x v="1"/>
    <x v="1"/>
    <x v="1"/>
    <x v="16"/>
    <n v="0"/>
    <n v="9.3457943925233638E-3"/>
    <n v="0.23883696780893043"/>
    <n v="0.11214953271028037"/>
    <n v="3.1152647975077881E-3"/>
    <n v="1.0384215991692627E-3"/>
    <n v="0.10384215991692627"/>
    <n v="7.2689511941848393E-3"/>
    <n v="0.5244029075804777"/>
    <n v="0"/>
  </r>
  <r>
    <x v="17"/>
    <n v="2004"/>
    <n v="1656"/>
    <s v="2,3,4,5"/>
    <n v="1.8115942028985507E-3"/>
    <n v="0"/>
    <n v="0"/>
    <n v="0"/>
    <n v="0"/>
    <n v="0.12983091787439613"/>
    <n v="4.1062801932367152E-2"/>
    <n v="0"/>
    <n v="7.0048309178743967E-2"/>
    <n v="0"/>
    <n v="0"/>
    <n v="0"/>
    <n v="9.057971014492754E-3"/>
    <n v="0"/>
    <n v="0"/>
    <n v="0"/>
    <n v="0"/>
    <n v="5.5555555555555552E-2"/>
    <n v="0"/>
    <n v="9.6618357487922701E-3"/>
    <n v="6.0386473429951688E-4"/>
    <n v="1.2077294685990338E-3"/>
    <n v="0.6811594202898551"/>
    <x v="1"/>
    <x v="17"/>
    <x v="16"/>
    <x v="1"/>
    <x v="1"/>
    <x v="1"/>
    <x v="16"/>
    <n v="1.8115942028985507E-3"/>
    <n v="0"/>
    <n v="0.17089371980676327"/>
    <n v="7.0048309178743967E-2"/>
    <n v="0"/>
    <n v="9.057971014492754E-3"/>
    <n v="5.5555555555555552E-2"/>
    <n v="1.0265700483091786E-2"/>
    <n v="0.6811594202898551"/>
    <n v="1.2077294685990338E-3"/>
  </r>
  <r>
    <x v="17"/>
    <n v="2005"/>
    <n v="1258"/>
    <s v="2,3,4,5"/>
    <n v="9.538950715421303E-3"/>
    <n v="0"/>
    <n v="0"/>
    <n v="1.589825119236884E-3"/>
    <n v="0"/>
    <n v="8.1081081081081086E-2"/>
    <n v="5.6438791732909381E-2"/>
    <n v="0"/>
    <n v="0.11764705882352941"/>
    <n v="0"/>
    <n v="3.1796502384737681E-3"/>
    <n v="0"/>
    <n v="2.3847376788553257E-3"/>
    <n v="2.3847376788553257E-3"/>
    <n v="0"/>
    <n v="0"/>
    <n v="0"/>
    <n v="8.6645468998410177E-2"/>
    <n v="0"/>
    <n v="9.538950715421303E-3"/>
    <n v="6.9952305246422888E-2"/>
    <n v="1.589825119236884E-3"/>
    <n v="0.55802861685214622"/>
    <x v="1"/>
    <x v="17"/>
    <x v="16"/>
    <x v="1"/>
    <x v="1"/>
    <x v="1"/>
    <x v="16"/>
    <n v="9.538950715421303E-3"/>
    <n v="1.589825119236884E-3"/>
    <n v="0.13751987281399047"/>
    <n v="0.11764705882352941"/>
    <n v="3.1796502384737681E-3"/>
    <n v="4.7694753577106515E-3"/>
    <n v="8.6645468998410177E-2"/>
    <n v="7.9491255961844198E-2"/>
    <n v="0.55802861685214622"/>
    <n v="1.589825119236884E-3"/>
  </r>
  <r>
    <x v="17"/>
    <n v="2006"/>
    <n v="820"/>
    <s v="2,3,4,5"/>
    <n v="3.6585365853658539E-3"/>
    <n v="0"/>
    <n v="0"/>
    <n v="0"/>
    <n v="0"/>
    <n v="8.1707317073170735E-2"/>
    <n v="6.2195121951219512E-2"/>
    <n v="0"/>
    <n v="0.13292682926829269"/>
    <n v="0"/>
    <n v="0"/>
    <n v="0"/>
    <n v="0"/>
    <n v="2.4390243902439024E-3"/>
    <n v="0"/>
    <n v="3.6585365853658539E-3"/>
    <n v="0"/>
    <n v="4.7560975609756098E-2"/>
    <n v="0"/>
    <n v="1.4634146341463415E-2"/>
    <n v="0.33780487804878051"/>
    <n v="0"/>
    <n v="0.31341463414634146"/>
    <x v="1"/>
    <x v="17"/>
    <x v="16"/>
    <x v="1"/>
    <x v="1"/>
    <x v="1"/>
    <x v="16"/>
    <n v="3.6585365853658539E-3"/>
    <n v="0"/>
    <n v="0.14390243902439026"/>
    <n v="0.13292682926829269"/>
    <n v="0"/>
    <n v="6.0975609756097563E-3"/>
    <n v="4.7560975609756098E-2"/>
    <n v="0.35243902439024394"/>
    <n v="0.31341463414634146"/>
    <n v="0"/>
  </r>
  <r>
    <x v="17"/>
    <n v="2007"/>
    <n v="843"/>
    <s v="2,3,4,5"/>
    <n v="0"/>
    <n v="0"/>
    <n v="0"/>
    <n v="0"/>
    <n v="0"/>
    <n v="2.3724792408066429E-2"/>
    <n v="8.1850533807829182E-2"/>
    <n v="0"/>
    <n v="4.7449584816132859E-2"/>
    <n v="0"/>
    <n v="0"/>
    <n v="0"/>
    <n v="4.7449584816132862E-3"/>
    <n v="2.3724792408066431E-3"/>
    <n v="0"/>
    <n v="0"/>
    <n v="0"/>
    <n v="0.17556346381969157"/>
    <n v="0"/>
    <n v="1.3048635824436536E-2"/>
    <n v="0.24555160142348753"/>
    <n v="1.0676156583629894E-2"/>
    <n v="0.39501779359430605"/>
    <x v="1"/>
    <x v="17"/>
    <x v="16"/>
    <x v="1"/>
    <x v="1"/>
    <x v="1"/>
    <x v="16"/>
    <n v="0"/>
    <n v="0"/>
    <n v="0.1055753262158956"/>
    <n v="4.7449584816132859E-2"/>
    <n v="0"/>
    <n v="7.1174377224199293E-3"/>
    <n v="0.17556346381969157"/>
    <n v="0.25860023724792408"/>
    <n v="0.39501779359430605"/>
    <n v="1.0676156583629894E-2"/>
  </r>
  <r>
    <x v="17"/>
    <n v="2008"/>
    <n v="770"/>
    <s v="2,3,4,5"/>
    <n v="0"/>
    <n v="0"/>
    <n v="0"/>
    <n v="0"/>
    <n v="0"/>
    <n v="1.6883116883116882E-2"/>
    <n v="3.7662337662337661E-2"/>
    <n v="0"/>
    <n v="6.363636363636363E-2"/>
    <n v="0"/>
    <n v="0"/>
    <n v="0"/>
    <n v="0"/>
    <n v="0"/>
    <n v="0"/>
    <n v="0"/>
    <n v="0"/>
    <n v="0.12467532467532468"/>
    <n v="0"/>
    <n v="0.11948051948051948"/>
    <n v="0.21688311688311687"/>
    <n v="1.2987012987012987E-3"/>
    <n v="0.41948051948051945"/>
    <x v="1"/>
    <x v="17"/>
    <x v="16"/>
    <x v="1"/>
    <x v="1"/>
    <x v="1"/>
    <x v="16"/>
    <n v="0"/>
    <n v="0"/>
    <n v="5.4545454545454543E-2"/>
    <n v="6.363636363636363E-2"/>
    <n v="0"/>
    <n v="0"/>
    <n v="0.12467532467532468"/>
    <n v="0.33636363636363636"/>
    <n v="0.41948051948051945"/>
    <n v="1.2987012987012987E-3"/>
  </r>
  <r>
    <x v="17"/>
    <n v="2009"/>
    <n v="402"/>
    <s v="2,3,4,5"/>
    <n v="9.9502487562189053E-3"/>
    <n v="0"/>
    <n v="0"/>
    <n v="0"/>
    <n v="0"/>
    <n v="1.4925373134328358E-2"/>
    <n v="0.13184079601990051"/>
    <n v="0"/>
    <n v="3.9800995024875621E-2"/>
    <n v="0"/>
    <n v="0"/>
    <n v="0"/>
    <n v="1.4925373134328358E-2"/>
    <n v="0"/>
    <n v="0"/>
    <n v="0"/>
    <n v="0"/>
    <n v="9.4527363184079602E-2"/>
    <n v="0"/>
    <n v="0.14427860696517414"/>
    <n v="0.16169154228855723"/>
    <n v="2.4875621890547263E-3"/>
    <n v="0.38557213930348261"/>
    <x v="2"/>
    <x v="17"/>
    <x v="16"/>
    <x v="1"/>
    <x v="1"/>
    <x v="1"/>
    <x v="16"/>
    <n v="9.9502487562189053E-3"/>
    <n v="0"/>
    <n v="0.14676616915422885"/>
    <n v="3.9800995024875621E-2"/>
    <n v="0"/>
    <n v="1.4925373134328358E-2"/>
    <n v="9.4527363184079602E-2"/>
    <n v="0.30597014925373134"/>
    <n v="0.38557213930348261"/>
    <n v="2.4875621890547263E-3"/>
  </r>
  <r>
    <x v="17"/>
    <n v="2010"/>
    <n v="432"/>
    <s v="2,3,4,5"/>
    <n v="2.3148148148148147E-3"/>
    <n v="0"/>
    <n v="0"/>
    <n v="0"/>
    <n v="1.1574074074074073E-2"/>
    <n v="0"/>
    <n v="3.0092592592592591E-2"/>
    <n v="0"/>
    <n v="1.3888888888888888E-2"/>
    <n v="0"/>
    <n v="0"/>
    <n v="0"/>
    <n v="0"/>
    <n v="0"/>
    <n v="0"/>
    <n v="0"/>
    <n v="0"/>
    <n v="0.10879629629629629"/>
    <n v="0"/>
    <n v="0.17824074074074073"/>
    <n v="0.20370370370370369"/>
    <n v="4.6296296296296294E-3"/>
    <n v="0.44675925925925924"/>
    <x v="2"/>
    <x v="17"/>
    <x v="16"/>
    <x v="1"/>
    <x v="1"/>
    <x v="1"/>
    <x v="16"/>
    <n v="2.3148148148148147E-3"/>
    <n v="1.1574074074074073E-2"/>
    <n v="3.0092592592592591E-2"/>
    <n v="1.3888888888888888E-2"/>
    <n v="0"/>
    <n v="0"/>
    <n v="0.10879629629629629"/>
    <n v="0.38194444444444442"/>
    <n v="0.44675925925925924"/>
    <n v="4.6296296296296294E-3"/>
  </r>
  <r>
    <x v="17"/>
    <n v="2011"/>
    <n v="614"/>
    <s v="2,3,4,5"/>
    <n v="0"/>
    <n v="0"/>
    <n v="0"/>
    <n v="0"/>
    <n v="0"/>
    <n v="2.1172638436482084E-2"/>
    <n v="4.2345276872964167E-2"/>
    <n v="0"/>
    <n v="8.143322475570032E-2"/>
    <n v="0"/>
    <n v="0"/>
    <n v="4.8859934853420191E-3"/>
    <n v="1.6286644951140066E-3"/>
    <n v="0"/>
    <n v="0"/>
    <n v="0"/>
    <n v="0"/>
    <n v="0.13355048859934854"/>
    <n v="0"/>
    <n v="0.11400651465798047"/>
    <n v="0.21009771986970685"/>
    <n v="1.6286644951140066E-3"/>
    <n v="0.38925081433224756"/>
    <x v="2"/>
    <x v="17"/>
    <x v="16"/>
    <x v="1"/>
    <x v="1"/>
    <x v="1"/>
    <x v="16"/>
    <n v="0"/>
    <n v="0"/>
    <n v="6.3517915309446255E-2"/>
    <n v="8.143322475570032E-2"/>
    <n v="4.8859934853420191E-3"/>
    <n v="1.6286644951140066E-3"/>
    <n v="0.13355048859934854"/>
    <n v="0.32410423452768733"/>
    <n v="0.38925081433224756"/>
    <n v="1.6286644951140066E-3"/>
  </r>
  <r>
    <x v="17"/>
    <n v="2012"/>
    <n v="851"/>
    <s v="3,4,5"/>
    <n v="7.0505287896592246E-3"/>
    <n v="0"/>
    <n v="0"/>
    <n v="0"/>
    <n v="0"/>
    <n v="1.0575793184488837E-2"/>
    <n v="5.170387779083431E-2"/>
    <n v="0"/>
    <n v="5.9929494712103411E-2"/>
    <n v="0"/>
    <n v="1.2925969447708578E-2"/>
    <n v="0"/>
    <n v="8.2256169212690956E-3"/>
    <n v="0"/>
    <n v="0"/>
    <n v="0"/>
    <n v="0"/>
    <n v="0.136310223266745"/>
    <n v="0"/>
    <n v="0.14806110458284372"/>
    <n v="0.16216216216216217"/>
    <n v="0"/>
    <n v="0.40305522914218567"/>
    <x v="2"/>
    <x v="17"/>
    <x v="16"/>
    <x v="1"/>
    <x v="1"/>
    <x v="1"/>
    <x v="16"/>
    <n v="7.0505287896592246E-3"/>
    <n v="0"/>
    <n v="6.2279670975323151E-2"/>
    <n v="5.9929494712103411E-2"/>
    <n v="1.2925969447708578E-2"/>
    <n v="8.2256169212690956E-3"/>
    <n v="0.136310223266745"/>
    <n v="0.31022326674500589"/>
    <n v="0.40305522914218567"/>
    <n v="0"/>
  </r>
  <r>
    <x v="17"/>
    <n v="2013"/>
    <s v="No Data"/>
    <m/>
    <s v="-"/>
    <s v="-"/>
    <s v="-"/>
    <s v="-"/>
    <s v="-"/>
    <s v="-"/>
    <s v="-"/>
    <s v="-"/>
    <s v="-"/>
    <s v="-"/>
    <s v="-"/>
    <s v="-"/>
    <s v="-"/>
    <s v="-"/>
    <s v="-"/>
    <s v="-"/>
    <s v="-"/>
    <s v="-"/>
    <s v="-"/>
    <s v="-"/>
    <s v="-"/>
    <s v="-"/>
    <s v="-"/>
    <x v="2"/>
    <x v="17"/>
    <x v="16"/>
    <x v="1"/>
    <x v="1"/>
    <x v="0"/>
    <x v="16"/>
    <n v="0"/>
    <n v="0"/>
    <n v="0"/>
    <n v="0"/>
    <n v="0"/>
    <n v="0"/>
    <n v="0"/>
    <n v="0"/>
    <n v="0"/>
    <n v="0"/>
  </r>
  <r>
    <x v="18"/>
    <n v="1979"/>
    <s v="No Data"/>
    <m/>
    <s v="-"/>
    <s v="-"/>
    <s v="-"/>
    <s v="-"/>
    <s v="-"/>
    <s v="-"/>
    <s v="-"/>
    <s v="-"/>
    <s v="-"/>
    <s v="-"/>
    <s v="-"/>
    <s v="-"/>
    <s v="-"/>
    <s v="-"/>
    <s v="-"/>
    <s v="-"/>
    <s v="-"/>
    <s v="-"/>
    <s v="-"/>
    <s v="-"/>
    <s v="-"/>
    <s v="-"/>
    <s v="-"/>
    <x v="0"/>
    <x v="18"/>
    <x v="17"/>
    <x v="1"/>
    <x v="1"/>
    <x v="0"/>
    <x v="17"/>
    <n v="0"/>
    <n v="0"/>
    <n v="0"/>
    <n v="0"/>
    <n v="0"/>
    <n v="0"/>
    <n v="0"/>
    <n v="0"/>
    <n v="0"/>
    <n v="0"/>
  </r>
  <r>
    <x v="18"/>
    <n v="1980"/>
    <s v="No Data"/>
    <m/>
    <s v="-"/>
    <s v="-"/>
    <s v="-"/>
    <s v="-"/>
    <s v="-"/>
    <s v="-"/>
    <s v="-"/>
    <s v="-"/>
    <s v="-"/>
    <s v="-"/>
    <s v="-"/>
    <s v="-"/>
    <s v="-"/>
    <s v="-"/>
    <s v="-"/>
    <s v="-"/>
    <s v="-"/>
    <s v="-"/>
    <s v="-"/>
    <s v="-"/>
    <s v="-"/>
    <s v="-"/>
    <s v="-"/>
    <x v="0"/>
    <x v="18"/>
    <x v="17"/>
    <x v="1"/>
    <x v="1"/>
    <x v="0"/>
    <x v="17"/>
    <n v="0"/>
    <n v="0"/>
    <n v="0"/>
    <n v="0"/>
    <n v="0"/>
    <n v="0"/>
    <n v="0"/>
    <n v="0"/>
    <n v="0"/>
    <n v="0"/>
  </r>
  <r>
    <x v="18"/>
    <n v="1981"/>
    <s v="No Data"/>
    <m/>
    <s v="-"/>
    <s v="-"/>
    <s v="-"/>
    <s v="-"/>
    <s v="-"/>
    <s v="-"/>
    <s v="-"/>
    <s v="-"/>
    <s v="-"/>
    <s v="-"/>
    <s v="-"/>
    <s v="-"/>
    <s v="-"/>
    <s v="-"/>
    <s v="-"/>
    <s v="-"/>
    <s v="-"/>
    <s v="-"/>
    <s v="-"/>
    <s v="-"/>
    <s v="-"/>
    <s v="-"/>
    <s v="-"/>
    <x v="0"/>
    <x v="18"/>
    <x v="17"/>
    <x v="1"/>
    <x v="1"/>
    <x v="0"/>
    <x v="17"/>
    <n v="0"/>
    <n v="0"/>
    <n v="0"/>
    <n v="0"/>
    <n v="0"/>
    <n v="0"/>
    <n v="0"/>
    <n v="0"/>
    <n v="0"/>
    <n v="0"/>
  </r>
  <r>
    <x v="18"/>
    <n v="1982"/>
    <s v="No Data"/>
    <m/>
    <s v="-"/>
    <s v="-"/>
    <s v="-"/>
    <s v="-"/>
    <s v="-"/>
    <s v="-"/>
    <s v="-"/>
    <s v="-"/>
    <s v="-"/>
    <s v="-"/>
    <s v="-"/>
    <s v="-"/>
    <s v="-"/>
    <s v="-"/>
    <s v="-"/>
    <s v="-"/>
    <s v="-"/>
    <s v="-"/>
    <s v="-"/>
    <s v="-"/>
    <s v="-"/>
    <s v="-"/>
    <s v="-"/>
    <x v="0"/>
    <x v="18"/>
    <x v="17"/>
    <x v="1"/>
    <x v="1"/>
    <x v="0"/>
    <x v="17"/>
    <n v="0"/>
    <n v="0"/>
    <n v="0"/>
    <n v="0"/>
    <n v="0"/>
    <n v="0"/>
    <n v="0"/>
    <n v="0"/>
    <n v="0"/>
    <n v="0"/>
  </r>
  <r>
    <x v="18"/>
    <n v="1983"/>
    <s v="No Data"/>
    <m/>
    <s v="-"/>
    <s v="-"/>
    <s v="-"/>
    <s v="-"/>
    <s v="-"/>
    <s v="-"/>
    <s v="-"/>
    <s v="-"/>
    <s v="-"/>
    <s v="-"/>
    <s v="-"/>
    <s v="-"/>
    <s v="-"/>
    <s v="-"/>
    <s v="-"/>
    <s v="-"/>
    <s v="-"/>
    <s v="-"/>
    <s v="-"/>
    <s v="-"/>
    <s v="-"/>
    <s v="-"/>
    <s v="-"/>
    <x v="0"/>
    <x v="18"/>
    <x v="17"/>
    <x v="1"/>
    <x v="1"/>
    <x v="0"/>
    <x v="17"/>
    <n v="0"/>
    <n v="0"/>
    <n v="0"/>
    <n v="0"/>
    <n v="0"/>
    <n v="0"/>
    <n v="0"/>
    <n v="0"/>
    <n v="0"/>
    <n v="0"/>
  </r>
  <r>
    <x v="18"/>
    <n v="1984"/>
    <s v="No Data"/>
    <m/>
    <s v="-"/>
    <s v="-"/>
    <s v="-"/>
    <s v="-"/>
    <s v="-"/>
    <s v="-"/>
    <s v="-"/>
    <s v="-"/>
    <s v="-"/>
    <s v="-"/>
    <s v="-"/>
    <s v="-"/>
    <s v="-"/>
    <s v="-"/>
    <s v="-"/>
    <s v="-"/>
    <s v="-"/>
    <s v="-"/>
    <s v="-"/>
    <s v="-"/>
    <s v="-"/>
    <s v="-"/>
    <s v="-"/>
    <x v="0"/>
    <x v="18"/>
    <x v="17"/>
    <x v="1"/>
    <x v="1"/>
    <x v="0"/>
    <x v="17"/>
    <n v="0"/>
    <n v="0"/>
    <n v="0"/>
    <n v="0"/>
    <n v="0"/>
    <n v="0"/>
    <n v="0"/>
    <n v="0"/>
    <n v="0"/>
    <n v="0"/>
  </r>
  <r>
    <x v="18"/>
    <n v="1985"/>
    <s v="No Data"/>
    <m/>
    <s v="-"/>
    <s v="-"/>
    <s v="-"/>
    <s v="-"/>
    <s v="-"/>
    <s v="-"/>
    <s v="-"/>
    <s v="-"/>
    <s v="-"/>
    <s v="-"/>
    <s v="-"/>
    <s v="-"/>
    <s v="-"/>
    <s v="-"/>
    <s v="-"/>
    <s v="-"/>
    <s v="-"/>
    <s v="-"/>
    <s v="-"/>
    <s v="-"/>
    <s v="-"/>
    <s v="-"/>
    <s v="-"/>
    <x v="0"/>
    <x v="18"/>
    <x v="17"/>
    <x v="1"/>
    <x v="1"/>
    <x v="0"/>
    <x v="17"/>
    <n v="0"/>
    <n v="0"/>
    <n v="0"/>
    <n v="0"/>
    <n v="0"/>
    <n v="0"/>
    <n v="0"/>
    <n v="0"/>
    <n v="0"/>
    <n v="0"/>
  </r>
  <r>
    <x v="18"/>
    <n v="1986"/>
    <s v="No Data"/>
    <m/>
    <s v="-"/>
    <s v="-"/>
    <s v="-"/>
    <s v="-"/>
    <s v="-"/>
    <s v="-"/>
    <s v="-"/>
    <s v="-"/>
    <s v="-"/>
    <s v="-"/>
    <s v="-"/>
    <s v="-"/>
    <s v="-"/>
    <s v="-"/>
    <s v="-"/>
    <s v="-"/>
    <s v="-"/>
    <s v="-"/>
    <s v="-"/>
    <s v="-"/>
    <s v="-"/>
    <s v="-"/>
    <s v="-"/>
    <x v="0"/>
    <x v="18"/>
    <x v="17"/>
    <x v="1"/>
    <x v="1"/>
    <x v="0"/>
    <x v="17"/>
    <n v="0"/>
    <n v="0"/>
    <n v="0"/>
    <n v="0"/>
    <n v="0"/>
    <n v="0"/>
    <n v="0"/>
    <n v="0"/>
    <n v="0"/>
    <n v="0"/>
  </r>
  <r>
    <x v="18"/>
    <n v="1987"/>
    <n v="33"/>
    <n v="2"/>
    <s v="Failed"/>
    <s v="Criteria"/>
    <s v="-"/>
    <s v="-"/>
    <s v="-"/>
    <s v="-"/>
    <s v="-"/>
    <s v="-"/>
    <s v="-"/>
    <s v="-"/>
    <s v="-"/>
    <s v="-"/>
    <s v="-"/>
    <s v="-"/>
    <s v="-"/>
    <s v="-"/>
    <s v="-"/>
    <s v="-"/>
    <s v="-"/>
    <s v="-"/>
    <s v="-"/>
    <s v="-"/>
    <s v="-"/>
    <x v="0"/>
    <x v="18"/>
    <x v="17"/>
    <x v="1"/>
    <x v="1"/>
    <x v="0"/>
    <x v="17"/>
    <n v="0"/>
    <n v="0"/>
    <n v="0"/>
    <n v="0"/>
    <n v="0"/>
    <n v="0"/>
    <n v="0"/>
    <n v="0"/>
    <n v="0"/>
    <n v="0"/>
  </r>
  <r>
    <x v="18"/>
    <n v="1988"/>
    <n v="69"/>
    <n v="3"/>
    <s v="Failed"/>
    <s v="Criteria"/>
    <s v="-"/>
    <s v="-"/>
    <s v="-"/>
    <s v="-"/>
    <s v="-"/>
    <s v="-"/>
    <s v="-"/>
    <s v="-"/>
    <s v="-"/>
    <s v="-"/>
    <s v="-"/>
    <s v="-"/>
    <s v="-"/>
    <s v="-"/>
    <s v="-"/>
    <s v="-"/>
    <s v="-"/>
    <s v="-"/>
    <s v="-"/>
    <s v="-"/>
    <s v="-"/>
    <x v="0"/>
    <x v="18"/>
    <x v="17"/>
    <x v="1"/>
    <x v="1"/>
    <x v="0"/>
    <x v="17"/>
    <n v="0"/>
    <n v="0"/>
    <n v="0"/>
    <n v="0"/>
    <n v="0"/>
    <n v="0"/>
    <n v="0"/>
    <n v="0"/>
    <n v="0"/>
    <n v="0"/>
  </r>
  <r>
    <x v="18"/>
    <n v="1989"/>
    <n v="38"/>
    <n v="4"/>
    <s v="Failed"/>
    <s v="Criteria"/>
    <s v="-"/>
    <s v="-"/>
    <s v="-"/>
    <s v="-"/>
    <s v="-"/>
    <s v="-"/>
    <s v="-"/>
    <s v="-"/>
    <s v="-"/>
    <s v="-"/>
    <s v="-"/>
    <s v="-"/>
    <s v="-"/>
    <s v="-"/>
    <s v="-"/>
    <s v="-"/>
    <s v="-"/>
    <s v="-"/>
    <s v="-"/>
    <s v="-"/>
    <s v="-"/>
    <x v="0"/>
    <x v="18"/>
    <x v="17"/>
    <x v="1"/>
    <x v="1"/>
    <x v="0"/>
    <x v="17"/>
    <n v="0"/>
    <n v="0"/>
    <n v="0"/>
    <n v="0"/>
    <n v="0"/>
    <n v="0"/>
    <n v="0"/>
    <n v="0"/>
    <n v="0"/>
    <n v="0"/>
  </r>
  <r>
    <x v="18"/>
    <n v="1990"/>
    <n v="4"/>
    <n v="5"/>
    <s v="Failed"/>
    <s v="Criteria"/>
    <s v="-"/>
    <s v="-"/>
    <s v="-"/>
    <s v="-"/>
    <s v="-"/>
    <s v="-"/>
    <s v="-"/>
    <s v="-"/>
    <s v="-"/>
    <s v="-"/>
    <s v="-"/>
    <s v="-"/>
    <s v="-"/>
    <s v="-"/>
    <s v="-"/>
    <s v="-"/>
    <s v="-"/>
    <s v="-"/>
    <s v="-"/>
    <s v="-"/>
    <s v="-"/>
    <x v="0"/>
    <x v="18"/>
    <x v="17"/>
    <x v="1"/>
    <x v="1"/>
    <x v="0"/>
    <x v="17"/>
    <n v="0"/>
    <n v="0"/>
    <n v="0"/>
    <n v="0"/>
    <n v="0"/>
    <n v="0"/>
    <n v="0"/>
    <n v="0"/>
    <n v="0"/>
    <n v="0"/>
  </r>
  <r>
    <x v="18"/>
    <n v="1991"/>
    <s v="No Data"/>
    <m/>
    <s v="-"/>
    <s v="-"/>
    <s v="-"/>
    <s v="-"/>
    <s v="-"/>
    <s v="-"/>
    <s v="-"/>
    <s v="-"/>
    <s v="-"/>
    <s v="-"/>
    <s v="-"/>
    <s v="-"/>
    <s v="-"/>
    <s v="-"/>
    <s v="-"/>
    <s v="-"/>
    <s v="-"/>
    <s v="-"/>
    <s v="-"/>
    <s v="-"/>
    <s v="-"/>
    <s v="-"/>
    <s v="-"/>
    <x v="0"/>
    <x v="18"/>
    <x v="17"/>
    <x v="1"/>
    <x v="1"/>
    <x v="0"/>
    <x v="17"/>
    <n v="0"/>
    <n v="0"/>
    <n v="0"/>
    <n v="0"/>
    <n v="0"/>
    <n v="0"/>
    <n v="0"/>
    <n v="0"/>
    <n v="0"/>
    <n v="0"/>
  </r>
  <r>
    <x v="18"/>
    <n v="1992"/>
    <s v="No Data"/>
    <m/>
    <s v="-"/>
    <s v="-"/>
    <s v="-"/>
    <s v="-"/>
    <s v="-"/>
    <s v="-"/>
    <s v="-"/>
    <s v="-"/>
    <s v="-"/>
    <s v="-"/>
    <s v="-"/>
    <s v="-"/>
    <s v="-"/>
    <s v="-"/>
    <s v="-"/>
    <s v="-"/>
    <s v="-"/>
    <s v="-"/>
    <s v="-"/>
    <s v="-"/>
    <s v="-"/>
    <s v="-"/>
    <s v="-"/>
    <x v="0"/>
    <x v="18"/>
    <x v="17"/>
    <x v="1"/>
    <x v="1"/>
    <x v="0"/>
    <x v="17"/>
    <n v="0"/>
    <n v="0"/>
    <n v="0"/>
    <n v="0"/>
    <n v="0"/>
    <n v="0"/>
    <n v="0"/>
    <n v="0"/>
    <n v="0"/>
    <n v="0"/>
  </r>
  <r>
    <x v="18"/>
    <n v="1993"/>
    <s v="No Data"/>
    <m/>
    <s v="-"/>
    <s v="-"/>
    <s v="-"/>
    <s v="-"/>
    <s v="-"/>
    <s v="-"/>
    <s v="-"/>
    <s v="-"/>
    <s v="-"/>
    <s v="-"/>
    <s v="-"/>
    <s v="-"/>
    <s v="-"/>
    <s v="-"/>
    <s v="-"/>
    <s v="-"/>
    <s v="-"/>
    <s v="-"/>
    <s v="-"/>
    <s v="-"/>
    <s v="-"/>
    <s v="-"/>
    <s v="-"/>
    <x v="0"/>
    <x v="18"/>
    <x v="17"/>
    <x v="1"/>
    <x v="1"/>
    <x v="0"/>
    <x v="17"/>
    <n v="0"/>
    <n v="0"/>
    <n v="0"/>
    <n v="0"/>
    <n v="0"/>
    <n v="0"/>
    <n v="0"/>
    <n v="0"/>
    <n v="0"/>
    <n v="0"/>
  </r>
  <r>
    <x v="18"/>
    <n v="1994"/>
    <s v="No Data"/>
    <m/>
    <s v="-"/>
    <s v="-"/>
    <s v="-"/>
    <s v="-"/>
    <s v="-"/>
    <s v="-"/>
    <s v="-"/>
    <s v="-"/>
    <s v="-"/>
    <s v="-"/>
    <s v="-"/>
    <s v="-"/>
    <s v="-"/>
    <s v="-"/>
    <s v="-"/>
    <s v="-"/>
    <s v="-"/>
    <s v="-"/>
    <s v="-"/>
    <s v="-"/>
    <s v="-"/>
    <s v="-"/>
    <s v="-"/>
    <x v="0"/>
    <x v="18"/>
    <x v="17"/>
    <x v="1"/>
    <x v="1"/>
    <x v="0"/>
    <x v="17"/>
    <n v="0"/>
    <n v="0"/>
    <n v="0"/>
    <n v="0"/>
    <n v="0"/>
    <n v="0"/>
    <n v="0"/>
    <n v="0"/>
    <n v="0"/>
    <n v="0"/>
  </r>
  <r>
    <x v="18"/>
    <n v="1995"/>
    <n v="80"/>
    <n v="2"/>
    <s v="Failed"/>
    <s v="Criteria"/>
    <s v="-"/>
    <s v="-"/>
    <s v="-"/>
    <s v="-"/>
    <s v="-"/>
    <s v="-"/>
    <s v="-"/>
    <s v="-"/>
    <s v="-"/>
    <s v="-"/>
    <s v="-"/>
    <s v="-"/>
    <s v="-"/>
    <s v="-"/>
    <s v="-"/>
    <s v="-"/>
    <s v="-"/>
    <s v="-"/>
    <s v="-"/>
    <s v="-"/>
    <s v="-"/>
    <x v="0"/>
    <x v="18"/>
    <x v="17"/>
    <x v="1"/>
    <x v="1"/>
    <x v="0"/>
    <x v="17"/>
    <n v="0"/>
    <n v="0"/>
    <n v="0"/>
    <n v="0"/>
    <n v="0"/>
    <n v="0"/>
    <n v="0"/>
    <n v="0"/>
    <n v="0"/>
    <n v="0"/>
  </r>
  <r>
    <x v="18"/>
    <n v="1996"/>
    <n v="548"/>
    <s v="2,3"/>
    <s v="Failed"/>
    <s v="Criteria"/>
    <s v="-"/>
    <s v="-"/>
    <s v="-"/>
    <s v="-"/>
    <s v="-"/>
    <s v="-"/>
    <s v="-"/>
    <s v="-"/>
    <s v="-"/>
    <s v="-"/>
    <s v="-"/>
    <s v="-"/>
    <s v="-"/>
    <s v="-"/>
    <s v="-"/>
    <s v="-"/>
    <s v="-"/>
    <s v="-"/>
    <s v="-"/>
    <s v="-"/>
    <s v="-"/>
    <x v="0"/>
    <x v="18"/>
    <x v="17"/>
    <x v="1"/>
    <x v="1"/>
    <x v="0"/>
    <x v="17"/>
    <n v="0"/>
    <n v="0"/>
    <n v="0"/>
    <n v="0"/>
    <n v="0"/>
    <n v="0"/>
    <n v="0"/>
    <n v="0"/>
    <n v="0"/>
    <n v="0"/>
  </r>
  <r>
    <x v="18"/>
    <n v="1997"/>
    <n v="928"/>
    <s v="2,3,4"/>
    <n v="1.5086206896551723E-2"/>
    <n v="0"/>
    <n v="0"/>
    <n v="2.1551724137931034E-3"/>
    <n v="0"/>
    <n v="2.1551724137931036E-2"/>
    <n v="4.5258620689655173E-2"/>
    <n v="0"/>
    <n v="0.11422413793103448"/>
    <n v="3.2327586206896551E-3"/>
    <n v="2.8017241379310345E-2"/>
    <n v="4.3103448275862068E-3"/>
    <n v="0"/>
    <n v="0"/>
    <n v="0"/>
    <n v="0"/>
    <n v="0"/>
    <n v="9.6982758620689655E-2"/>
    <n v="0"/>
    <n v="1.4008620689655173E-2"/>
    <n v="0"/>
    <n v="2.1551724137931034E-3"/>
    <n v="0.65301724137931039"/>
    <x v="0"/>
    <x v="18"/>
    <x v="17"/>
    <x v="1"/>
    <x v="1"/>
    <x v="1"/>
    <x v="17"/>
    <n v="1.5086206896551723E-2"/>
    <n v="2.1551724137931034E-3"/>
    <n v="6.6810344827586216E-2"/>
    <n v="0.11422413793103448"/>
    <n v="3.5560344827586209E-2"/>
    <n v="0"/>
    <n v="9.6982758620689655E-2"/>
    <n v="1.4008620689655173E-2"/>
    <n v="0.65301724137931039"/>
    <n v="2.1551724137931034E-3"/>
  </r>
  <r>
    <x v="18"/>
    <n v="1998"/>
    <n v="679"/>
    <s v="2,3,4,5"/>
    <n v="2.3564064801178203E-2"/>
    <n v="0"/>
    <n v="0"/>
    <n v="0"/>
    <n v="0"/>
    <n v="0"/>
    <n v="5.7437407952871868E-2"/>
    <n v="0"/>
    <n v="0.19293078055964655"/>
    <n v="0"/>
    <n v="8.836524300441826E-3"/>
    <n v="7.3637702503681884E-3"/>
    <n v="0"/>
    <n v="0"/>
    <n v="0"/>
    <n v="0"/>
    <n v="0"/>
    <n v="6.774668630338733E-2"/>
    <n v="0"/>
    <n v="1.7673048600883652E-2"/>
    <n v="0"/>
    <n v="2.9455081001472753E-3"/>
    <n v="0.62150220913107512"/>
    <x v="0"/>
    <x v="18"/>
    <x v="17"/>
    <x v="1"/>
    <x v="1"/>
    <x v="1"/>
    <x v="17"/>
    <n v="2.3564064801178203E-2"/>
    <n v="0"/>
    <n v="5.7437407952871868E-2"/>
    <n v="0.19293078055964655"/>
    <n v="1.6200294550810013E-2"/>
    <n v="0"/>
    <n v="6.774668630338733E-2"/>
    <n v="1.7673048600883652E-2"/>
    <n v="0.62150220913107512"/>
    <n v="2.9455081001472753E-3"/>
  </r>
  <r>
    <x v="18"/>
    <n v="1999"/>
    <n v="1805"/>
    <s v="2,3,4,5"/>
    <n v="8.86426592797784E-3"/>
    <n v="1.6620498614958448E-3"/>
    <n v="0"/>
    <n v="3.3240997229916896E-3"/>
    <n v="2.7700831024930748E-3"/>
    <n v="2.3268698060941829E-2"/>
    <n v="6.5373961218836568E-2"/>
    <n v="0"/>
    <n v="6.9252077562326861E-2"/>
    <n v="0"/>
    <n v="5.54016620498615E-4"/>
    <n v="0"/>
    <n v="3.8781163434903048E-3"/>
    <n v="0"/>
    <n v="0"/>
    <n v="0"/>
    <n v="0"/>
    <n v="2.7700831024930747E-2"/>
    <n v="0"/>
    <n v="1.4958448753462604E-2"/>
    <n v="0"/>
    <n v="1.10803324099723E-3"/>
    <n v="0.77728531855955674"/>
    <x v="1"/>
    <x v="18"/>
    <x v="17"/>
    <x v="1"/>
    <x v="1"/>
    <x v="1"/>
    <x v="17"/>
    <n v="1.0526315789473686E-2"/>
    <n v="6.0941828254847639E-3"/>
    <n v="8.8642659279778394E-2"/>
    <n v="6.9252077562326861E-2"/>
    <n v="5.54016620498615E-4"/>
    <n v="3.8781163434903048E-3"/>
    <n v="2.7700831024930747E-2"/>
    <n v="1.4958448753462604E-2"/>
    <n v="0.77728531855955674"/>
    <n v="1.10803324099723E-3"/>
  </r>
  <r>
    <x v="18"/>
    <n v="2000"/>
    <n v="1223"/>
    <s v="2,3,4,5"/>
    <n v="1.9623875715453799E-2"/>
    <n v="0"/>
    <n v="5.7236304170073587E-3"/>
    <n v="0"/>
    <n v="0"/>
    <n v="6.4595257563368758E-2"/>
    <n v="7.3589533932951756E-2"/>
    <n v="0"/>
    <n v="0.13000817661488143"/>
    <n v="0"/>
    <n v="2.4529844644317253E-3"/>
    <n v="5.7236304170073587E-3"/>
    <n v="0"/>
    <n v="0"/>
    <n v="0"/>
    <n v="0"/>
    <n v="0"/>
    <n v="5.0695012264922318E-2"/>
    <n v="0"/>
    <n v="1.6353229762878169E-3"/>
    <n v="0"/>
    <n v="8.1766148814390845E-4"/>
    <n v="0.64513491414554369"/>
    <x v="1"/>
    <x v="18"/>
    <x v="17"/>
    <x v="1"/>
    <x v="1"/>
    <x v="1"/>
    <x v="17"/>
    <n v="2.5347506132461159E-2"/>
    <n v="0"/>
    <n v="0.13818479149632051"/>
    <n v="0.13000817661488143"/>
    <n v="8.1766148814390836E-3"/>
    <n v="0"/>
    <n v="5.0695012264922318E-2"/>
    <n v="1.6353229762878169E-3"/>
    <n v="0.64513491414554369"/>
    <n v="8.1766148814390845E-4"/>
  </r>
  <r>
    <x v="18"/>
    <n v="2001"/>
    <n v="1918"/>
    <s v="2,3,4,5"/>
    <n v="1.7726798748696558E-2"/>
    <n v="5.2137643378519292E-4"/>
    <n v="3.6496350364963502E-3"/>
    <n v="2.6068821689259644E-3"/>
    <n v="0"/>
    <n v="5.8915537017726796E-2"/>
    <n v="4.171011470281543E-2"/>
    <n v="0"/>
    <n v="7.1428571428571438E-2"/>
    <n v="0"/>
    <n v="0"/>
    <n v="5.7351407716371219E-3"/>
    <n v="1.5641293013555788E-3"/>
    <n v="0"/>
    <n v="0"/>
    <n v="0"/>
    <n v="5.2137643378519292E-4"/>
    <n v="0.10062565172054222"/>
    <n v="0"/>
    <n v="6.2565172054223151E-3"/>
    <n v="0"/>
    <n v="5.2137643378519292E-4"/>
    <n v="0.68821689259645469"/>
    <x v="1"/>
    <x v="18"/>
    <x v="17"/>
    <x v="1"/>
    <x v="1"/>
    <x v="1"/>
    <x v="17"/>
    <n v="2.18978102189781E-2"/>
    <n v="2.6068821689259644E-3"/>
    <n v="0.10062565172054222"/>
    <n v="7.1428571428571438E-2"/>
    <n v="5.7351407716371219E-3"/>
    <n v="1.5641293013555788E-3"/>
    <n v="0.10114702815432741"/>
    <n v="6.2565172054223151E-3"/>
    <n v="0.68821689259645469"/>
    <n v="5.2137643378519292E-4"/>
  </r>
  <r>
    <x v="18"/>
    <n v="2002"/>
    <n v="1799"/>
    <s v="2,3,4,5"/>
    <n v="2.7793218454697052E-2"/>
    <n v="0"/>
    <n v="5.558643690939411E-3"/>
    <n v="5.558643690939411E-3"/>
    <n v="0"/>
    <n v="5.5030572540300172E-2"/>
    <n v="5.1139521956642578E-2"/>
    <n v="0"/>
    <n v="8.4491384102279049E-2"/>
    <n v="0"/>
    <n v="1.1117287381878821E-3"/>
    <n v="5.558643690939411E-3"/>
    <n v="2.7793218454697055E-3"/>
    <n v="1.1117287381878821E-3"/>
    <n v="0"/>
    <n v="0"/>
    <n v="0"/>
    <n v="3.6687048360200113E-2"/>
    <n v="0"/>
    <n v="5.558643690939411E-3"/>
    <n v="0"/>
    <n v="2.2234574763757642E-3"/>
    <n v="0.71539744302390218"/>
    <x v="1"/>
    <x v="18"/>
    <x v="17"/>
    <x v="1"/>
    <x v="1"/>
    <x v="1"/>
    <x v="17"/>
    <n v="3.3351862145636464E-2"/>
    <n v="5.558643690939411E-3"/>
    <n v="0.10617009449694276"/>
    <n v="8.4491384102279049E-2"/>
    <n v="6.6703724291272935E-3"/>
    <n v="3.8910505836575876E-3"/>
    <n v="3.6687048360200113E-2"/>
    <n v="5.558643690939411E-3"/>
    <n v="0.71539744302390218"/>
    <n v="2.2234574763757642E-3"/>
  </r>
  <r>
    <x v="18"/>
    <n v="2003"/>
    <n v="693"/>
    <s v="2,3,4,5"/>
    <n v="2.5974025974025976E-2"/>
    <n v="0"/>
    <n v="1.0101010101010102E-2"/>
    <n v="1.2987012987012988E-2"/>
    <n v="0"/>
    <n v="0.18759018759018758"/>
    <n v="8.658008658008658E-3"/>
    <n v="0"/>
    <n v="7.5036075036075039E-2"/>
    <n v="0"/>
    <n v="2.886002886002886E-3"/>
    <n v="0"/>
    <n v="1.443001443001443E-2"/>
    <n v="0"/>
    <n v="0"/>
    <n v="0"/>
    <n v="0"/>
    <n v="1.7316017316017316E-2"/>
    <n v="0"/>
    <n v="8.658008658008658E-3"/>
    <n v="0"/>
    <n v="8.658008658008658E-3"/>
    <n v="0.62770562770562766"/>
    <x v="1"/>
    <x v="18"/>
    <x v="17"/>
    <x v="1"/>
    <x v="1"/>
    <x v="1"/>
    <x v="17"/>
    <n v="3.6075036075036079E-2"/>
    <n v="1.2987012987012988E-2"/>
    <n v="0.19624819624819625"/>
    <n v="7.5036075036075039E-2"/>
    <n v="2.886002886002886E-3"/>
    <n v="1.443001443001443E-2"/>
    <n v="1.7316017316017316E-2"/>
    <n v="8.658008658008658E-3"/>
    <n v="0.62770562770562766"/>
    <n v="8.658008658008658E-3"/>
  </r>
  <r>
    <x v="18"/>
    <n v="2004"/>
    <n v="1136"/>
    <s v="2,3,4,5"/>
    <n v="0"/>
    <n v="0"/>
    <n v="0"/>
    <n v="5.2816901408450703E-3"/>
    <n v="0"/>
    <n v="0.12411971830985916"/>
    <n v="3.0809859154929578E-2"/>
    <n v="0"/>
    <n v="0.10211267605633803"/>
    <n v="0"/>
    <n v="0"/>
    <n v="0"/>
    <n v="2.464788732394366E-2"/>
    <n v="0"/>
    <n v="2.6408450704225352E-3"/>
    <n v="0"/>
    <n v="0"/>
    <n v="2.9929577464788731E-2"/>
    <n v="0"/>
    <n v="1.3204225352112676E-2"/>
    <n v="0"/>
    <n v="3.5211267605633804E-3"/>
    <n v="0.66373239436619713"/>
    <x v="1"/>
    <x v="18"/>
    <x v="17"/>
    <x v="1"/>
    <x v="1"/>
    <x v="1"/>
    <x v="17"/>
    <n v="0"/>
    <n v="5.2816901408450703E-3"/>
    <n v="0.15492957746478875"/>
    <n v="0.10211267605633803"/>
    <n v="0"/>
    <n v="2.7288732394366196E-2"/>
    <n v="2.9929577464788731E-2"/>
    <n v="1.3204225352112676E-2"/>
    <n v="0.66373239436619713"/>
    <n v="3.5211267605633804E-3"/>
  </r>
  <r>
    <x v="18"/>
    <n v="2005"/>
    <n v="1168"/>
    <s v="2,3,4,5"/>
    <n v="1.797945205479452E-2"/>
    <n v="1.7123287671232876E-3"/>
    <n v="0"/>
    <n v="0"/>
    <n v="0"/>
    <n v="0.12842465753424659"/>
    <n v="6.763698630136987E-2"/>
    <n v="0"/>
    <n v="8.4760273972602732E-2"/>
    <n v="0"/>
    <n v="3.4246575342465752E-3"/>
    <n v="1.7123287671232876E-2"/>
    <n v="0"/>
    <n v="0"/>
    <n v="0"/>
    <n v="0"/>
    <n v="0"/>
    <n v="9.4178082191780817E-3"/>
    <n v="0"/>
    <n v="3.4246575342465752E-3"/>
    <n v="4.6232876712328765E-2"/>
    <n v="1.7123287671232876E-3"/>
    <n v="0.61815068493150682"/>
    <x v="1"/>
    <x v="18"/>
    <x v="17"/>
    <x v="1"/>
    <x v="1"/>
    <x v="1"/>
    <x v="17"/>
    <n v="1.9691780821917807E-2"/>
    <n v="0"/>
    <n v="0.19606164383561647"/>
    <n v="8.4760273972602732E-2"/>
    <n v="2.0547945205479451E-2"/>
    <n v="0"/>
    <n v="9.4178082191780817E-3"/>
    <n v="4.965753424657534E-2"/>
    <n v="0.61815068493150682"/>
    <n v="1.7123287671232876E-3"/>
  </r>
  <r>
    <x v="18"/>
    <n v="2006"/>
    <n v="1662"/>
    <s v="2,3,4,5"/>
    <n v="4.2117930204572801E-3"/>
    <n v="6.0168471720818293E-4"/>
    <n v="0"/>
    <n v="2.4067388688327317E-3"/>
    <n v="0"/>
    <n v="7.2202166064981949E-2"/>
    <n v="3.4897713598074608E-2"/>
    <n v="0"/>
    <n v="9.4464500601684709E-2"/>
    <n v="0"/>
    <n v="0"/>
    <n v="0"/>
    <n v="1.8050541516245488E-3"/>
    <n v="0"/>
    <n v="0"/>
    <n v="0"/>
    <n v="0"/>
    <n v="4.0914560770156441E-2"/>
    <n v="0"/>
    <n v="1.5643802647412754E-2"/>
    <n v="0.23586040914560771"/>
    <n v="6.0168471720818293E-3"/>
    <n v="0.49097472924187724"/>
    <x v="1"/>
    <x v="18"/>
    <x v="17"/>
    <x v="1"/>
    <x v="1"/>
    <x v="1"/>
    <x v="17"/>
    <n v="4.8134777376654635E-3"/>
    <n v="2.4067388688327317E-3"/>
    <n v="0.10709987966305656"/>
    <n v="9.4464500601684709E-2"/>
    <n v="0"/>
    <n v="1.8050541516245488E-3"/>
    <n v="4.0914560770156441E-2"/>
    <n v="0.25150421179302046"/>
    <n v="0.49097472924187724"/>
    <n v="6.0168471720818293E-3"/>
  </r>
  <r>
    <x v="18"/>
    <n v="2007"/>
    <n v="2429"/>
    <s v="2,3,4,5"/>
    <n v="3.7052284890901608E-3"/>
    <n v="2.4701523260601071E-3"/>
    <n v="0"/>
    <n v="0"/>
    <n v="0"/>
    <n v="9.7159324825030868E-2"/>
    <n v="7.3281185673116506E-2"/>
    <n v="0"/>
    <n v="8.3161794977356943E-2"/>
    <n v="0"/>
    <n v="0"/>
    <n v="0"/>
    <n v="9.4689172498970773E-3"/>
    <n v="0"/>
    <n v="0"/>
    <n v="0"/>
    <n v="0"/>
    <n v="4.0757513379991769E-2"/>
    <n v="0"/>
    <n v="1.6879374228077396E-2"/>
    <n v="0.2334293948126801"/>
    <n v="2.881844380403458E-3"/>
    <n v="0.43680526965829558"/>
    <x v="1"/>
    <x v="18"/>
    <x v="17"/>
    <x v="1"/>
    <x v="1"/>
    <x v="1"/>
    <x v="17"/>
    <n v="6.1753808151502679E-3"/>
    <n v="0"/>
    <n v="0.17044051049814737"/>
    <n v="8.3161794977356943E-2"/>
    <n v="0"/>
    <n v="9.4689172498970773E-3"/>
    <n v="4.0757513379991769E-2"/>
    <n v="0.2503087690407575"/>
    <n v="0.43680526965829558"/>
    <n v="2.881844380403458E-3"/>
  </r>
  <r>
    <x v="18"/>
    <n v="2008"/>
    <n v="1449"/>
    <s v="2,3,4,5"/>
    <n v="3.450655624568668E-3"/>
    <n v="0"/>
    <n v="0"/>
    <n v="0"/>
    <n v="0"/>
    <n v="3.9337474120082816E-2"/>
    <n v="6.9703243616287089E-2"/>
    <n v="0"/>
    <n v="6.073153899240856E-2"/>
    <n v="0"/>
    <n v="2.7605244996549345E-3"/>
    <n v="2.7605244996549345E-3"/>
    <n v="8.2815734989648039E-3"/>
    <n v="0"/>
    <n v="0"/>
    <n v="0"/>
    <n v="0"/>
    <n v="8.8336783988957904E-2"/>
    <n v="0"/>
    <n v="0.14354727398205658"/>
    <n v="0.17253278122843341"/>
    <n v="6.9013112491373362E-4"/>
    <n v="0.40786749482401657"/>
    <x v="1"/>
    <x v="18"/>
    <x v="17"/>
    <x v="1"/>
    <x v="1"/>
    <x v="1"/>
    <x v="17"/>
    <n v="3.450655624568668E-3"/>
    <n v="0"/>
    <n v="0.1090407177363699"/>
    <n v="6.073153899240856E-2"/>
    <n v="5.521048999309869E-3"/>
    <n v="8.2815734989648039E-3"/>
    <n v="8.8336783988957904E-2"/>
    <n v="0.31608005521048999"/>
    <n v="0.40786749482401657"/>
    <n v="6.9013112491373362E-4"/>
  </r>
  <r>
    <x v="18"/>
    <n v="2009"/>
    <n v="949"/>
    <s v="2,3,4,5"/>
    <n v="5.268703898840885E-3"/>
    <n v="0"/>
    <n v="0"/>
    <n v="0"/>
    <n v="0"/>
    <n v="2.8451001053740779E-2"/>
    <n v="5.9009483667017915E-2"/>
    <n v="0"/>
    <n v="5.6902002107481559E-2"/>
    <n v="0"/>
    <n v="0"/>
    <n v="0"/>
    <n v="1.1591148577449948E-2"/>
    <n v="0"/>
    <n v="0"/>
    <n v="0"/>
    <n v="0"/>
    <n v="7.7976817702845105E-2"/>
    <n v="0"/>
    <n v="0.17808219178082191"/>
    <n v="0.14120126448893572"/>
    <n v="4.2149631190727078E-3"/>
    <n v="0.43730242360379346"/>
    <x v="2"/>
    <x v="18"/>
    <x v="17"/>
    <x v="1"/>
    <x v="1"/>
    <x v="1"/>
    <x v="17"/>
    <n v="5.268703898840885E-3"/>
    <n v="0"/>
    <n v="8.7460484720758694E-2"/>
    <n v="5.6902002107481559E-2"/>
    <n v="0"/>
    <n v="1.1591148577449948E-2"/>
    <n v="7.7976817702845105E-2"/>
    <n v="0.31928345626975763"/>
    <n v="0.43730242360379346"/>
    <n v="4.2149631190727078E-3"/>
  </r>
  <r>
    <x v="18"/>
    <n v="2010"/>
    <n v="1505"/>
    <s v="2,3,4,5"/>
    <n v="1.3289036544850499E-3"/>
    <n v="0"/>
    <n v="0"/>
    <n v="0"/>
    <n v="0"/>
    <n v="2.3255813953488372E-2"/>
    <n v="4.2524916943521597E-2"/>
    <n v="0"/>
    <n v="6.9102990033222594E-2"/>
    <n v="0"/>
    <n v="0"/>
    <n v="0"/>
    <n v="2.6578073089700998E-3"/>
    <n v="0"/>
    <n v="0"/>
    <n v="0"/>
    <n v="0"/>
    <n v="2.6578073089700997E-2"/>
    <n v="0"/>
    <n v="0.20265780730897009"/>
    <n v="8.4385382059800659E-2"/>
    <n v="1.9933554817275745E-3"/>
    <n v="0.54551495016611296"/>
    <x v="2"/>
    <x v="18"/>
    <x v="17"/>
    <x v="1"/>
    <x v="1"/>
    <x v="1"/>
    <x v="17"/>
    <n v="1.3289036544850499E-3"/>
    <n v="0"/>
    <n v="6.5780730897009976E-2"/>
    <n v="6.9102990033222594E-2"/>
    <n v="0"/>
    <n v="2.6578073089700998E-3"/>
    <n v="2.6578073089700997E-2"/>
    <n v="0.28704318936877077"/>
    <n v="0.54551495016611296"/>
    <n v="1.9933554817275745E-3"/>
  </r>
  <r>
    <x v="18"/>
    <n v="2011"/>
    <n v="1328"/>
    <s v="2,3,4,5"/>
    <n v="3.7650602409638554E-3"/>
    <n v="7.5301204819277112E-4"/>
    <n v="0"/>
    <n v="0"/>
    <n v="0"/>
    <n v="1.3554216867469878E-2"/>
    <n v="4.9698795180722892E-2"/>
    <n v="0"/>
    <n v="4.4427710843373491E-2"/>
    <n v="0"/>
    <n v="0"/>
    <n v="2.2590361445783132E-3"/>
    <n v="0"/>
    <n v="1.5060240963855422E-3"/>
    <n v="0"/>
    <n v="0"/>
    <n v="0"/>
    <n v="5.0451807228915659E-2"/>
    <n v="0"/>
    <n v="0.19427710843373494"/>
    <n v="9.337349397590361E-2"/>
    <n v="5.2710843373493972E-3"/>
    <n v="0.54066265060240959"/>
    <x v="2"/>
    <x v="18"/>
    <x v="17"/>
    <x v="1"/>
    <x v="1"/>
    <x v="1"/>
    <x v="17"/>
    <n v="4.5180722891566263E-3"/>
    <n v="0"/>
    <n v="6.3253012048192767E-2"/>
    <n v="4.4427710843373491E-2"/>
    <n v="2.2590361445783132E-3"/>
    <n v="1.5060240963855422E-3"/>
    <n v="5.0451807228915659E-2"/>
    <n v="0.28765060240963858"/>
    <n v="0.54066265060240959"/>
    <n v="5.2710843373493972E-3"/>
  </r>
  <r>
    <x v="18"/>
    <n v="2012"/>
    <n v="1581"/>
    <s v="3,4,5"/>
    <n v="0"/>
    <n v="0"/>
    <n v="0"/>
    <n v="0"/>
    <n v="0"/>
    <n v="3.1625553447185331E-2"/>
    <n v="4.6173308032890575E-2"/>
    <n v="0"/>
    <n v="9.9936748893105637E-2"/>
    <n v="0"/>
    <n v="0"/>
    <n v="5.0600885515496522E-3"/>
    <n v="2.5300442757748261E-3"/>
    <n v="0"/>
    <n v="0"/>
    <n v="0"/>
    <n v="0"/>
    <n v="7.5268817204301078E-2"/>
    <n v="0"/>
    <n v="0.18785578747628084"/>
    <n v="8.8551549652118908E-2"/>
    <n v="2.5300442757748261E-3"/>
    <n v="0.46046805819101833"/>
    <x v="2"/>
    <x v="18"/>
    <x v="17"/>
    <x v="1"/>
    <x v="1"/>
    <x v="1"/>
    <x v="17"/>
    <n v="0"/>
    <n v="0"/>
    <n v="7.7798861480075907E-2"/>
    <n v="9.9936748893105637E-2"/>
    <n v="5.0600885515496522E-3"/>
    <n v="2.5300442757748261E-3"/>
    <n v="7.5268817204301078E-2"/>
    <n v="0.27640733712839977"/>
    <n v="0.46046805819101833"/>
    <n v="2.5300442757748261E-3"/>
  </r>
  <r>
    <x v="18"/>
    <n v="2013"/>
    <s v="No Data"/>
    <m/>
    <s v="-"/>
    <s v="-"/>
    <s v="-"/>
    <s v="-"/>
    <s v="-"/>
    <s v="-"/>
    <s v="-"/>
    <s v="-"/>
    <s v="-"/>
    <s v="-"/>
    <s v="-"/>
    <s v="-"/>
    <s v="-"/>
    <s v="-"/>
    <s v="-"/>
    <s v="-"/>
    <s v="-"/>
    <s v="-"/>
    <s v="-"/>
    <s v="-"/>
    <s v="-"/>
    <s v="-"/>
    <s v="-"/>
    <x v="2"/>
    <x v="18"/>
    <x v="17"/>
    <x v="1"/>
    <x v="1"/>
    <x v="0"/>
    <x v="17"/>
    <n v="0"/>
    <n v="0"/>
    <n v="0"/>
    <n v="0"/>
    <n v="0"/>
    <n v="0"/>
    <n v="0"/>
    <n v="0"/>
    <n v="0"/>
    <n v="0"/>
  </r>
  <r>
    <x v="19"/>
    <n v="1979"/>
    <s v="No Data"/>
    <m/>
    <s v="-"/>
    <s v="-"/>
    <s v="-"/>
    <s v="-"/>
    <s v="-"/>
    <s v="-"/>
    <s v="-"/>
    <s v="-"/>
    <s v="-"/>
    <s v="-"/>
    <s v="-"/>
    <s v="-"/>
    <s v="-"/>
    <s v="-"/>
    <s v="-"/>
    <s v="-"/>
    <s v="-"/>
    <s v="-"/>
    <s v="-"/>
    <s v="-"/>
    <s v="-"/>
    <s v="-"/>
    <s v="-"/>
    <x v="0"/>
    <x v="19"/>
    <x v="18"/>
    <x v="6"/>
    <x v="6"/>
    <x v="0"/>
    <x v="18"/>
    <n v="0"/>
    <n v="0"/>
    <n v="0"/>
    <n v="0"/>
    <n v="0"/>
    <n v="0"/>
    <n v="0"/>
    <n v="0"/>
    <n v="0"/>
    <n v="0"/>
  </r>
  <r>
    <x v="19"/>
    <n v="1980"/>
    <s v="No Data"/>
    <m/>
    <s v="-"/>
    <s v="-"/>
    <s v="-"/>
    <s v="-"/>
    <s v="-"/>
    <s v="-"/>
    <s v="-"/>
    <s v="-"/>
    <s v="-"/>
    <s v="-"/>
    <s v="-"/>
    <s v="-"/>
    <s v="-"/>
    <s v="-"/>
    <s v="-"/>
    <s v="-"/>
    <s v="-"/>
    <s v="-"/>
    <s v="-"/>
    <s v="-"/>
    <s v="-"/>
    <s v="-"/>
    <s v="-"/>
    <x v="0"/>
    <x v="19"/>
    <x v="18"/>
    <x v="6"/>
    <x v="6"/>
    <x v="0"/>
    <x v="18"/>
    <n v="0"/>
    <n v="0"/>
    <n v="0"/>
    <n v="0"/>
    <n v="0"/>
    <n v="0"/>
    <n v="0"/>
    <n v="0"/>
    <n v="0"/>
    <n v="0"/>
  </r>
  <r>
    <x v="19"/>
    <n v="1981"/>
    <s v="No Data"/>
    <m/>
    <s v="-"/>
    <s v="-"/>
    <s v="-"/>
    <s v="-"/>
    <s v="-"/>
    <s v="-"/>
    <s v="-"/>
    <s v="-"/>
    <s v="-"/>
    <s v="-"/>
    <s v="-"/>
    <s v="-"/>
    <s v="-"/>
    <s v="-"/>
    <s v="-"/>
    <s v="-"/>
    <s v="-"/>
    <s v="-"/>
    <s v="-"/>
    <s v="-"/>
    <s v="-"/>
    <s v="-"/>
    <s v="-"/>
    <x v="0"/>
    <x v="19"/>
    <x v="18"/>
    <x v="6"/>
    <x v="6"/>
    <x v="0"/>
    <x v="18"/>
    <n v="0"/>
    <n v="0"/>
    <n v="0"/>
    <n v="0"/>
    <n v="0"/>
    <n v="0"/>
    <n v="0"/>
    <n v="0"/>
    <n v="0"/>
    <n v="0"/>
  </r>
  <r>
    <x v="19"/>
    <n v="1982"/>
    <s v="No Data"/>
    <m/>
    <s v="-"/>
    <s v="-"/>
    <s v="-"/>
    <s v="-"/>
    <s v="-"/>
    <s v="-"/>
    <s v="-"/>
    <s v="-"/>
    <s v="-"/>
    <s v="-"/>
    <s v="-"/>
    <s v="-"/>
    <s v="-"/>
    <s v="-"/>
    <s v="-"/>
    <s v="-"/>
    <s v="-"/>
    <s v="-"/>
    <s v="-"/>
    <s v="-"/>
    <s v="-"/>
    <s v="-"/>
    <s v="-"/>
    <x v="0"/>
    <x v="19"/>
    <x v="18"/>
    <x v="6"/>
    <x v="6"/>
    <x v="0"/>
    <x v="18"/>
    <n v="0"/>
    <n v="0"/>
    <n v="0"/>
    <n v="0"/>
    <n v="0"/>
    <n v="0"/>
    <n v="0"/>
    <n v="0"/>
    <n v="0"/>
    <n v="0"/>
  </r>
  <r>
    <x v="19"/>
    <n v="1983"/>
    <s v="No Data"/>
    <m/>
    <s v="-"/>
    <s v="-"/>
    <s v="-"/>
    <s v="-"/>
    <s v="-"/>
    <s v="-"/>
    <s v="-"/>
    <s v="-"/>
    <s v="-"/>
    <s v="-"/>
    <s v="-"/>
    <s v="-"/>
    <s v="-"/>
    <s v="-"/>
    <s v="-"/>
    <s v="-"/>
    <s v="-"/>
    <s v="-"/>
    <s v="-"/>
    <s v="-"/>
    <s v="-"/>
    <s v="-"/>
    <s v="-"/>
    <x v="0"/>
    <x v="19"/>
    <x v="18"/>
    <x v="6"/>
    <x v="6"/>
    <x v="0"/>
    <x v="18"/>
    <n v="0"/>
    <n v="0"/>
    <n v="0"/>
    <n v="0"/>
    <n v="0"/>
    <n v="0"/>
    <n v="0"/>
    <n v="0"/>
    <n v="0"/>
    <n v="0"/>
  </r>
  <r>
    <x v="19"/>
    <n v="1984"/>
    <s v="No Data"/>
    <m/>
    <s v="-"/>
    <s v="-"/>
    <s v="-"/>
    <s v="-"/>
    <s v="-"/>
    <s v="-"/>
    <s v="-"/>
    <s v="-"/>
    <s v="-"/>
    <s v="-"/>
    <s v="-"/>
    <s v="-"/>
    <s v="-"/>
    <s v="-"/>
    <s v="-"/>
    <s v="-"/>
    <s v="-"/>
    <s v="-"/>
    <s v="-"/>
    <s v="-"/>
    <s v="-"/>
    <s v="-"/>
    <s v="-"/>
    <x v="0"/>
    <x v="19"/>
    <x v="18"/>
    <x v="6"/>
    <x v="6"/>
    <x v="0"/>
    <x v="18"/>
    <n v="0"/>
    <n v="0"/>
    <n v="0"/>
    <n v="0"/>
    <n v="0"/>
    <n v="0"/>
    <n v="0"/>
    <n v="0"/>
    <n v="0"/>
    <n v="0"/>
  </r>
  <r>
    <x v="19"/>
    <n v="1985"/>
    <s v="No Data"/>
    <m/>
    <s v="-"/>
    <s v="-"/>
    <s v="-"/>
    <s v="-"/>
    <s v="-"/>
    <s v="-"/>
    <s v="-"/>
    <s v="-"/>
    <s v="-"/>
    <s v="-"/>
    <s v="-"/>
    <s v="-"/>
    <s v="-"/>
    <s v="-"/>
    <s v="-"/>
    <s v="-"/>
    <s v="-"/>
    <s v="-"/>
    <s v="-"/>
    <s v="-"/>
    <s v="-"/>
    <s v="-"/>
    <s v="-"/>
    <x v="0"/>
    <x v="19"/>
    <x v="18"/>
    <x v="6"/>
    <x v="6"/>
    <x v="0"/>
    <x v="18"/>
    <n v="0"/>
    <n v="0"/>
    <n v="0"/>
    <n v="0"/>
    <n v="0"/>
    <n v="0"/>
    <n v="0"/>
    <n v="0"/>
    <n v="0"/>
    <n v="0"/>
  </r>
  <r>
    <x v="19"/>
    <n v="1986"/>
    <n v="121"/>
    <n v="2"/>
    <s v="Failed"/>
    <s v="Criteria"/>
    <s v="-"/>
    <s v="-"/>
    <s v="-"/>
    <s v="-"/>
    <s v="-"/>
    <s v="-"/>
    <s v="-"/>
    <s v="-"/>
    <s v="-"/>
    <s v="-"/>
    <s v="-"/>
    <s v="-"/>
    <s v="-"/>
    <s v="-"/>
    <s v="-"/>
    <s v="-"/>
    <s v="-"/>
    <s v="-"/>
    <s v="-"/>
    <s v="-"/>
    <s v="-"/>
    <x v="0"/>
    <x v="19"/>
    <x v="18"/>
    <x v="6"/>
    <x v="6"/>
    <x v="0"/>
    <x v="18"/>
    <n v="0"/>
    <n v="0"/>
    <n v="0"/>
    <n v="0"/>
    <n v="0"/>
    <n v="0"/>
    <n v="0"/>
    <n v="0"/>
    <n v="0"/>
    <n v="0"/>
  </r>
  <r>
    <x v="19"/>
    <n v="1987"/>
    <n v="638"/>
    <s v="2,3"/>
    <s v="Failed"/>
    <s v="Criteria"/>
    <s v="-"/>
    <s v="-"/>
    <s v="-"/>
    <s v="-"/>
    <s v="-"/>
    <s v="-"/>
    <s v="-"/>
    <s v="-"/>
    <s v="-"/>
    <s v="-"/>
    <s v="-"/>
    <s v="-"/>
    <s v="-"/>
    <s v="-"/>
    <s v="-"/>
    <s v="-"/>
    <s v="-"/>
    <s v="-"/>
    <s v="-"/>
    <s v="-"/>
    <s v="-"/>
    <x v="0"/>
    <x v="19"/>
    <x v="18"/>
    <x v="6"/>
    <x v="6"/>
    <x v="0"/>
    <x v="18"/>
    <n v="0"/>
    <n v="0"/>
    <n v="0"/>
    <n v="0"/>
    <n v="0"/>
    <n v="0"/>
    <n v="0"/>
    <n v="0"/>
    <n v="0"/>
    <n v="0"/>
  </r>
  <r>
    <x v="19"/>
    <n v="1988"/>
    <n v="2063"/>
    <s v="2,3,4"/>
    <n v="7.7556955889481333E-2"/>
    <n v="2.4236548715462916E-3"/>
    <n v="9.6946194861851677E-4"/>
    <n v="9.6946194861851673E-2"/>
    <n v="2.90838584585555E-3"/>
    <n v="5.0896752302472127E-2"/>
    <n v="4.8473097430925838E-4"/>
    <n v="0"/>
    <n v="2.9568589432864761E-2"/>
    <n v="1.6480853126514785E-2"/>
    <n v="3.0538051381483279E-2"/>
    <n v="0"/>
    <n v="0"/>
    <n v="9.6946194861851677E-4"/>
    <n v="0"/>
    <n v="0"/>
    <n v="1.5026660203587009E-2"/>
    <n v="1.9389238972370333E-3"/>
    <n v="0"/>
    <n v="4.8473097430925836E-2"/>
    <n v="1.4541929229277752E-2"/>
    <n v="2.4236548715462916E-3"/>
    <n v="0.60785264178380993"/>
    <x v="0"/>
    <x v="19"/>
    <x v="18"/>
    <x v="6"/>
    <x v="6"/>
    <x v="1"/>
    <x v="18"/>
    <n v="8.0950072709646145E-2"/>
    <n v="9.9854580707707224E-2"/>
    <n v="5.1381483276781388E-2"/>
    <n v="2.9568589432864761E-2"/>
    <n v="4.7018904507998061E-2"/>
    <n v="9.6946194861851677E-4"/>
    <n v="1.6965584100824042E-2"/>
    <n v="6.3015026660203588E-2"/>
    <n v="0.60785264178380993"/>
    <n v="2.4236548715462916E-3"/>
  </r>
  <r>
    <x v="19"/>
    <n v="1989"/>
    <n v="1664"/>
    <s v="2,3,4,5"/>
    <n v="5.2283653846153848E-2"/>
    <n v="4.026442307692308E-2"/>
    <n v="0"/>
    <n v="7.2716346153846159E-2"/>
    <n v="0"/>
    <n v="1.141826923076923E-2"/>
    <n v="0"/>
    <n v="0"/>
    <n v="4.206730769230769E-3"/>
    <n v="5.408653846153846E-3"/>
    <n v="7.8725961538461536E-2"/>
    <n v="0"/>
    <n v="0"/>
    <n v="0"/>
    <n v="0"/>
    <n v="0"/>
    <n v="1.5625E-2"/>
    <n v="1.201923076923077E-3"/>
    <n v="0"/>
    <n v="4.6875E-2"/>
    <n v="4.206730769230769E-3"/>
    <n v="0"/>
    <n v="0.66706730769230771"/>
    <x v="0"/>
    <x v="19"/>
    <x v="18"/>
    <x v="6"/>
    <x v="6"/>
    <x v="1"/>
    <x v="18"/>
    <n v="9.2548076923076927E-2"/>
    <n v="7.2716346153846159E-2"/>
    <n v="1.141826923076923E-2"/>
    <n v="4.206730769230769E-3"/>
    <n v="8.4134615384615377E-2"/>
    <n v="0"/>
    <n v="1.6826923076923076E-2"/>
    <n v="5.1081730769230768E-2"/>
    <n v="0.66706730769230771"/>
    <n v="0"/>
  </r>
  <r>
    <x v="19"/>
    <n v="1990"/>
    <n v="1248"/>
    <s v="2,3,4,5"/>
    <n v="0.27804487179487181"/>
    <n v="0"/>
    <n v="8.0128205128205121E-3"/>
    <n v="0.19471153846153846"/>
    <n v="3.205128205128205E-3"/>
    <n v="3.7660256410256408E-2"/>
    <n v="3.0448717948717948E-2"/>
    <n v="0"/>
    <n v="1.8429487179487176E-2"/>
    <n v="1.7628205128205128E-2"/>
    <n v="3.2051282051282048E-2"/>
    <n v="8.814102564102564E-3"/>
    <n v="0"/>
    <n v="0"/>
    <n v="0"/>
    <n v="0"/>
    <n v="0"/>
    <n v="4.807692307692308E-3"/>
    <n v="0"/>
    <n v="7.2115384615384609E-2"/>
    <n v="1.5224358974358974E-2"/>
    <n v="1.1217948717948718E-2"/>
    <n v="0.26762820512820512"/>
    <x v="0"/>
    <x v="19"/>
    <x v="18"/>
    <x v="6"/>
    <x v="6"/>
    <x v="1"/>
    <x v="18"/>
    <n v="0.28605769230769229"/>
    <n v="0.19791666666666666"/>
    <n v="6.8108974358974353E-2"/>
    <n v="1.8429487179487176E-2"/>
    <n v="5.8493589743589744E-2"/>
    <n v="0"/>
    <n v="4.807692307692308E-3"/>
    <n v="8.7339743589743585E-2"/>
    <n v="0.26762820512820512"/>
    <n v="1.1217948717948718E-2"/>
  </r>
  <r>
    <x v="19"/>
    <n v="1991"/>
    <n v="629"/>
    <s v="2,3,4,5"/>
    <n v="0.33863275039745627"/>
    <n v="0"/>
    <n v="6.3593004769475362E-3"/>
    <n v="0.22098569157392686"/>
    <n v="4.7694753577106515E-3"/>
    <n v="3.0206677265500796E-2"/>
    <n v="0"/>
    <n v="0"/>
    <n v="1.4308426073131956E-2"/>
    <n v="1.2718600953895072E-2"/>
    <n v="6.6772655007949128E-2"/>
    <n v="0"/>
    <n v="0"/>
    <n v="0"/>
    <n v="0"/>
    <n v="0"/>
    <n v="3.6565977742448331E-2"/>
    <n v="0"/>
    <n v="0"/>
    <n v="4.7694753577106522E-2"/>
    <n v="0"/>
    <n v="7.9491255961844191E-3"/>
    <n v="0.21303656597774245"/>
    <x v="0"/>
    <x v="19"/>
    <x v="18"/>
    <x v="6"/>
    <x v="6"/>
    <x v="1"/>
    <x v="18"/>
    <n v="0.34499205087440382"/>
    <n v="0.22575516693163752"/>
    <n v="3.0206677265500796E-2"/>
    <n v="1.4308426073131956E-2"/>
    <n v="7.9491255961844198E-2"/>
    <n v="0"/>
    <n v="3.6565977742448331E-2"/>
    <n v="4.7694753577106522E-2"/>
    <n v="0.21303656597774245"/>
    <n v="7.9491255961844191E-3"/>
  </r>
  <r>
    <x v="19"/>
    <n v="1992"/>
    <n v="285"/>
    <s v="2,3,4,5"/>
    <n v="0.12631578947368421"/>
    <n v="0"/>
    <n v="0"/>
    <n v="0.17192982456140352"/>
    <n v="0"/>
    <n v="3.8596491228070177E-2"/>
    <n v="0"/>
    <n v="0"/>
    <n v="5.6140350877192984E-2"/>
    <n v="5.9649122807017542E-2"/>
    <n v="6.3157894736842107E-2"/>
    <n v="0"/>
    <n v="0"/>
    <n v="0"/>
    <n v="0"/>
    <n v="0"/>
    <n v="0"/>
    <n v="2.8070175438596492E-2"/>
    <n v="0"/>
    <n v="4.5614035087719301E-2"/>
    <n v="4.5614035087719301E-2"/>
    <n v="0"/>
    <n v="0.36491228070175441"/>
    <x v="0"/>
    <x v="19"/>
    <x v="18"/>
    <x v="6"/>
    <x v="6"/>
    <x v="1"/>
    <x v="18"/>
    <n v="0.12631578947368421"/>
    <n v="0.17192982456140352"/>
    <n v="3.8596491228070177E-2"/>
    <n v="5.6140350877192984E-2"/>
    <n v="0.12280701754385964"/>
    <n v="0"/>
    <n v="2.8070175438596492E-2"/>
    <n v="9.1228070175438603E-2"/>
    <n v="0.36491228070175441"/>
    <n v="0"/>
  </r>
  <r>
    <x v="19"/>
    <n v="1993"/>
    <n v="457"/>
    <s v="2,3,4,5"/>
    <n v="6.3457330415754923E-2"/>
    <n v="1.9693654266958426E-2"/>
    <n v="0"/>
    <n v="0.12472647702407003"/>
    <n v="0"/>
    <n v="9.6280087527352301E-2"/>
    <n v="0"/>
    <n v="0"/>
    <n v="1.5317286652078774E-2"/>
    <n v="1.0940919037199124E-2"/>
    <n v="8.5339168490153189E-2"/>
    <n v="0"/>
    <n v="4.3763676148796497E-3"/>
    <n v="0"/>
    <n v="0"/>
    <n v="0"/>
    <n v="0"/>
    <n v="0"/>
    <n v="0"/>
    <n v="8.0962800875273522E-2"/>
    <n v="3.7199124726477024E-2"/>
    <n v="3.7199124726477024E-2"/>
    <n v="0.42450765864332601"/>
    <x v="0"/>
    <x v="19"/>
    <x v="18"/>
    <x v="6"/>
    <x v="6"/>
    <x v="1"/>
    <x v="18"/>
    <n v="8.3150984682713341E-2"/>
    <n v="0.12472647702407003"/>
    <n v="9.6280087527352301E-2"/>
    <n v="1.5317286652078774E-2"/>
    <n v="9.6280087527352315E-2"/>
    <n v="4.3763676148796497E-3"/>
    <n v="0"/>
    <n v="0.11816192560175054"/>
    <n v="0.42450765864332601"/>
    <n v="3.7199124726477024E-2"/>
  </r>
  <r>
    <x v="19"/>
    <n v="1994"/>
    <n v="1053"/>
    <s v="2,3,4,5"/>
    <n v="9.3067426400759726E-2"/>
    <n v="0"/>
    <n v="1.0446343779677113E-2"/>
    <n v="0.1728395061728395"/>
    <n v="1.7094017094017096E-2"/>
    <n v="8.0721747388414061E-2"/>
    <n v="0"/>
    <n v="8.5470085470085479E-3"/>
    <n v="1.8993352326685663E-2"/>
    <n v="9.9715099715099717E-2"/>
    <n v="5.128205128205128E-2"/>
    <n v="0"/>
    <n v="0"/>
    <n v="0"/>
    <n v="0"/>
    <n v="0"/>
    <n v="4.0835707502374169E-2"/>
    <n v="0"/>
    <n v="0"/>
    <n v="9.2117758784425449E-2"/>
    <n v="0"/>
    <n v="4.7483380816714148E-3"/>
    <n v="0.30959164292497626"/>
    <x v="0"/>
    <x v="19"/>
    <x v="18"/>
    <x v="6"/>
    <x v="6"/>
    <x v="1"/>
    <x v="18"/>
    <n v="0.10351377018043684"/>
    <n v="0.18993352326685659"/>
    <n v="8.0721747388414061E-2"/>
    <n v="2.7540360873694211E-2"/>
    <n v="0.150997150997151"/>
    <n v="0"/>
    <n v="4.0835707502374169E-2"/>
    <n v="9.2117758784425449E-2"/>
    <n v="0.30959164292497626"/>
    <n v="4.7483380816714148E-3"/>
  </r>
  <r>
    <x v="19"/>
    <n v="1995"/>
    <n v="533"/>
    <s v="2,3,4,5"/>
    <n v="0.15947467166979362"/>
    <n v="0"/>
    <n v="3.7523452157598502E-2"/>
    <n v="0.11257035647279549"/>
    <n v="4.1275797373358347E-2"/>
    <n v="3.3771106941838651E-2"/>
    <n v="0"/>
    <n v="0"/>
    <n v="2.8142589118198873E-2"/>
    <n v="7.5046904315196998E-3"/>
    <n v="3.5647279549718573E-2"/>
    <n v="1.50093808630394E-2"/>
    <n v="0"/>
    <n v="0"/>
    <n v="0"/>
    <n v="0"/>
    <n v="3.9399624765478425E-2"/>
    <n v="0"/>
    <n v="0"/>
    <n v="7.3170731707317069E-2"/>
    <n v="3.7523452157598499E-3"/>
    <n v="5.6285178236397749E-3"/>
    <n v="0.4071294559099437"/>
    <x v="0"/>
    <x v="19"/>
    <x v="18"/>
    <x v="6"/>
    <x v="6"/>
    <x v="1"/>
    <x v="18"/>
    <n v="0.19699812382739212"/>
    <n v="0.15384615384615385"/>
    <n v="3.3771106941838651E-2"/>
    <n v="2.8142589118198873E-2"/>
    <n v="5.8161350844277669E-2"/>
    <n v="0"/>
    <n v="3.9399624765478425E-2"/>
    <n v="7.6923076923076913E-2"/>
    <n v="0.4071294559099437"/>
    <n v="5.6285178236397749E-3"/>
  </r>
  <r>
    <x v="19"/>
    <n v="1996"/>
    <n v="744"/>
    <s v="2,3,4,5"/>
    <n v="0.16397849462365593"/>
    <n v="0"/>
    <n v="0"/>
    <n v="5.3763440860215058E-3"/>
    <n v="6.7204301075268818E-3"/>
    <n v="4.0322580645161289E-3"/>
    <n v="9.4086021505376347E-3"/>
    <n v="0"/>
    <n v="4.4354838709677422E-2"/>
    <n v="0"/>
    <n v="5.3763440860215058E-3"/>
    <n v="1.4784946236559141E-2"/>
    <n v="0"/>
    <n v="0"/>
    <n v="0"/>
    <n v="0"/>
    <n v="0"/>
    <n v="0"/>
    <n v="0"/>
    <n v="7.7956989247311828E-2"/>
    <n v="1.3440860215053764E-2"/>
    <n v="0"/>
    <n v="0.65456989247311825"/>
    <x v="0"/>
    <x v="19"/>
    <x v="18"/>
    <x v="6"/>
    <x v="6"/>
    <x v="1"/>
    <x v="18"/>
    <n v="0.16397849462365593"/>
    <n v="1.2096774193548387E-2"/>
    <n v="1.3440860215053764E-2"/>
    <n v="4.4354838709677422E-2"/>
    <n v="2.0161290322580648E-2"/>
    <n v="0"/>
    <n v="0"/>
    <n v="9.1397849462365593E-2"/>
    <n v="0.65456989247311825"/>
    <n v="0"/>
  </r>
  <r>
    <x v="19"/>
    <n v="1997"/>
    <n v="612"/>
    <s v="2,3,4,5"/>
    <n v="0.13235294117647059"/>
    <n v="0"/>
    <n v="0"/>
    <n v="8.6601307189542481E-2"/>
    <n v="2.1241830065359478E-2"/>
    <n v="4.9019607843137254E-3"/>
    <n v="0"/>
    <n v="0"/>
    <n v="6.0457516339869274E-2"/>
    <n v="1.6339869281045752E-3"/>
    <n v="3.7581699346405227E-2"/>
    <n v="6.5359477124183009E-3"/>
    <n v="0"/>
    <n v="0"/>
    <n v="0"/>
    <n v="0"/>
    <n v="2.9411764705882353E-2"/>
    <n v="0"/>
    <n v="0"/>
    <n v="0.15196078431372548"/>
    <n v="0"/>
    <n v="4.9019607843137254E-3"/>
    <n v="0.46241830065359479"/>
    <x v="0"/>
    <x v="19"/>
    <x v="18"/>
    <x v="6"/>
    <x v="6"/>
    <x v="1"/>
    <x v="18"/>
    <n v="0.13235294117647059"/>
    <n v="0.10784313725490197"/>
    <n v="4.9019607843137254E-3"/>
    <n v="6.0457516339869274E-2"/>
    <n v="4.5751633986928102E-2"/>
    <n v="0"/>
    <n v="2.9411764705882353E-2"/>
    <n v="0.15196078431372548"/>
    <n v="0.46241830065359479"/>
    <n v="4.9019607843137254E-3"/>
  </r>
  <r>
    <x v="19"/>
    <n v="1998"/>
    <n v="760"/>
    <s v="2,3,4,5"/>
    <n v="0.21578947368421053"/>
    <n v="3.9473684210526317E-3"/>
    <n v="9.2105263157894732E-2"/>
    <n v="6.9736842105263153E-2"/>
    <n v="0.13947368421052631"/>
    <n v="0"/>
    <n v="6.5789473684210523E-3"/>
    <n v="0"/>
    <n v="7.1052631578947367E-2"/>
    <n v="0"/>
    <n v="3.9473684210526317E-3"/>
    <n v="1.0526315789473684E-2"/>
    <n v="0"/>
    <n v="0"/>
    <n v="0"/>
    <n v="0"/>
    <n v="9.2105263157894728E-3"/>
    <n v="0"/>
    <n v="0"/>
    <n v="5.6578947368421055E-2"/>
    <n v="6.5789473684210523E-3"/>
    <n v="1.1842105263157895E-2"/>
    <n v="0.30263157894736842"/>
    <x v="0"/>
    <x v="19"/>
    <x v="18"/>
    <x v="6"/>
    <x v="6"/>
    <x v="1"/>
    <x v="18"/>
    <n v="0.31184210526315792"/>
    <n v="0.20921052631578946"/>
    <n v="6.5789473684210523E-3"/>
    <n v="7.1052631578947367E-2"/>
    <n v="1.4473684210526316E-2"/>
    <n v="0"/>
    <n v="9.2105263157894728E-3"/>
    <n v="6.3157894736842107E-2"/>
    <n v="0.30263157894736842"/>
    <n v="1.1842105263157895E-2"/>
  </r>
  <r>
    <x v="19"/>
    <n v="1999"/>
    <n v="832"/>
    <s v="2,3,4,5"/>
    <n v="0.15625"/>
    <n v="0"/>
    <n v="6.4903846153846159E-2"/>
    <n v="7.2115384615384619E-3"/>
    <n v="4.567307692307692E-2"/>
    <n v="0"/>
    <n v="0"/>
    <n v="0"/>
    <n v="4.6875E-2"/>
    <n v="0"/>
    <n v="0"/>
    <n v="2.403846153846154E-3"/>
    <n v="0"/>
    <n v="0"/>
    <n v="0"/>
    <n v="0"/>
    <n v="0"/>
    <n v="0"/>
    <n v="0"/>
    <n v="4.6875E-2"/>
    <n v="3.605769230769231E-3"/>
    <n v="0"/>
    <n v="0.62620192307692313"/>
    <x v="1"/>
    <x v="19"/>
    <x v="18"/>
    <x v="6"/>
    <x v="6"/>
    <x v="1"/>
    <x v="18"/>
    <n v="0.22115384615384615"/>
    <n v="5.2884615384615384E-2"/>
    <n v="0"/>
    <n v="4.6875E-2"/>
    <n v="2.403846153846154E-3"/>
    <n v="0"/>
    <n v="0"/>
    <n v="5.0480769230769232E-2"/>
    <n v="0.62620192307692313"/>
    <n v="0"/>
  </r>
  <r>
    <x v="19"/>
    <n v="2000"/>
    <n v="728"/>
    <s v="2,3,4,5"/>
    <n v="0.10851648351648351"/>
    <n v="0"/>
    <n v="9.8901098901098897E-2"/>
    <n v="0"/>
    <n v="4.6703296703296704E-2"/>
    <n v="0"/>
    <n v="0"/>
    <n v="0"/>
    <n v="3.8461538461538464E-2"/>
    <n v="0"/>
    <n v="0"/>
    <n v="0"/>
    <n v="0"/>
    <n v="4.120879120879121E-3"/>
    <n v="0"/>
    <n v="0"/>
    <n v="1.3736263736263737E-3"/>
    <n v="0"/>
    <n v="0"/>
    <n v="7.2802197802197807E-2"/>
    <n v="1.3736263736263736E-2"/>
    <n v="9.6153846153846159E-3"/>
    <n v="0.60576923076923073"/>
    <x v="1"/>
    <x v="19"/>
    <x v="18"/>
    <x v="6"/>
    <x v="6"/>
    <x v="1"/>
    <x v="18"/>
    <n v="0.2074175824175824"/>
    <n v="4.6703296703296704E-2"/>
    <n v="0"/>
    <n v="3.8461538461538464E-2"/>
    <n v="0"/>
    <n v="4.120879120879121E-3"/>
    <n v="1.3736263736263737E-3"/>
    <n v="8.6538461538461536E-2"/>
    <n v="0.60576923076923073"/>
    <n v="9.6153846153846159E-3"/>
  </r>
  <r>
    <x v="19"/>
    <n v="2001"/>
    <n v="1159"/>
    <s v="2,3,4,5"/>
    <n v="8.2830025884383082E-2"/>
    <n v="1.2942191544434857E-2"/>
    <n v="3.4512510785159622E-3"/>
    <n v="0"/>
    <n v="0"/>
    <n v="0"/>
    <n v="0"/>
    <n v="8.6281276962899055E-4"/>
    <n v="9.4046591889559966E-2"/>
    <n v="2.5884383088869713E-3"/>
    <n v="6.9025021570319244E-3"/>
    <n v="1.0353753235547885E-2"/>
    <n v="8.6281276962899055E-4"/>
    <n v="0"/>
    <n v="0"/>
    <n v="0"/>
    <n v="1.7256255392579811E-3"/>
    <n v="0"/>
    <n v="0"/>
    <n v="1.2942191544434857E-2"/>
    <n v="1.5530629853321829E-2"/>
    <n v="2.5884383088869713E-3"/>
    <n v="0.75237273511647973"/>
    <x v="1"/>
    <x v="19"/>
    <x v="18"/>
    <x v="6"/>
    <x v="6"/>
    <x v="1"/>
    <x v="18"/>
    <n v="9.9223468507333906E-2"/>
    <n v="0"/>
    <n v="0"/>
    <n v="9.4909404659188956E-2"/>
    <n v="1.9844693701466781E-2"/>
    <n v="8.6281276962899055E-4"/>
    <n v="1.7256255392579811E-3"/>
    <n v="2.8472821397756684E-2"/>
    <n v="0.75237273511647973"/>
    <n v="2.5884383088869713E-3"/>
  </r>
  <r>
    <x v="19"/>
    <n v="2002"/>
    <n v="1536"/>
    <s v="2,3,4,5"/>
    <n v="0.18619791666666669"/>
    <n v="0"/>
    <n v="3.515625E-2"/>
    <n v="0.13020833333333334"/>
    <n v="4.2317708333333336E-2"/>
    <n v="1.3020833333333334E-2"/>
    <n v="0"/>
    <n v="0"/>
    <n v="3.8411458333333336E-2"/>
    <n v="6.5104166666666663E-4"/>
    <n v="0"/>
    <n v="1.6276041666666668E-2"/>
    <n v="0"/>
    <n v="0"/>
    <n v="0"/>
    <n v="0"/>
    <n v="0"/>
    <n v="0"/>
    <n v="0"/>
    <n v="8.5286458333333329E-2"/>
    <n v="4.557291666666667E-3"/>
    <n v="0"/>
    <n v="0.44791666666666669"/>
    <x v="1"/>
    <x v="19"/>
    <x v="18"/>
    <x v="6"/>
    <x v="6"/>
    <x v="1"/>
    <x v="18"/>
    <n v="0.22135416666666669"/>
    <n v="0.17252604166666669"/>
    <n v="1.3020833333333334E-2"/>
    <n v="3.8411458333333336E-2"/>
    <n v="1.6927083333333336E-2"/>
    <n v="0"/>
    <n v="0"/>
    <n v="8.984375E-2"/>
    <n v="0.44791666666666669"/>
    <n v="0"/>
  </r>
  <r>
    <x v="19"/>
    <n v="2003"/>
    <n v="1881"/>
    <s v="2,3,4,5"/>
    <n v="9.8351940457203607E-2"/>
    <n v="8.5061137692716646E-3"/>
    <n v="1.9670388091440724E-2"/>
    <n v="7.8149920255183414E-2"/>
    <n v="2.4455077086656035E-2"/>
    <n v="0"/>
    <n v="2.6581605528973951E-3"/>
    <n v="0"/>
    <n v="7.2833599149388625E-2"/>
    <n v="1.2759170653907496E-2"/>
    <n v="0"/>
    <n v="4.2530568846358323E-3"/>
    <n v="2.1265284423179162E-3"/>
    <n v="0"/>
    <n v="1.0632642211589581E-3"/>
    <n v="0"/>
    <n v="5.3163211057947902E-3"/>
    <n v="0"/>
    <n v="0"/>
    <n v="4.0404040404040407E-2"/>
    <n v="2.3391812865497075E-2"/>
    <n v="0"/>
    <n v="0.60606060606060608"/>
    <x v="1"/>
    <x v="19"/>
    <x v="18"/>
    <x v="6"/>
    <x v="6"/>
    <x v="1"/>
    <x v="18"/>
    <n v="0.12652844231791599"/>
    <n v="0.10260499734183945"/>
    <n v="2.6581605528973951E-3"/>
    <n v="7.2833599149388625E-2"/>
    <n v="1.7012227538543329E-2"/>
    <n v="3.1897926634768745E-3"/>
    <n v="5.3163211057947902E-3"/>
    <n v="6.3795853269537489E-2"/>
    <n v="0.60606060606060608"/>
    <n v="0"/>
  </r>
  <r>
    <x v="19"/>
    <n v="2004"/>
    <n v="1161"/>
    <s v="2,3,4,5"/>
    <n v="0.1834625322997416"/>
    <n v="0"/>
    <n v="1.8949181739879414E-2"/>
    <n v="9.3023255813953487E-2"/>
    <n v="3.9621016365202412E-2"/>
    <n v="7.7519379844961239E-3"/>
    <n v="0"/>
    <n v="0"/>
    <n v="5.512489233419466E-2"/>
    <n v="0"/>
    <n v="0"/>
    <n v="4.5650301464254951E-2"/>
    <n v="2.5839793281653748E-3"/>
    <n v="0"/>
    <n v="0"/>
    <n v="0"/>
    <n v="1.2919896640826873E-2"/>
    <n v="0"/>
    <n v="0"/>
    <n v="0.11800172265288544"/>
    <n v="2.756244616709733E-2"/>
    <n v="0"/>
    <n v="0.39534883720930231"/>
    <x v="1"/>
    <x v="19"/>
    <x v="18"/>
    <x v="6"/>
    <x v="6"/>
    <x v="1"/>
    <x v="18"/>
    <n v="0.20241171403962102"/>
    <n v="0.13264427217915589"/>
    <n v="7.7519379844961239E-3"/>
    <n v="5.512489233419466E-2"/>
    <n v="4.5650301464254951E-2"/>
    <n v="2.5839793281653748E-3"/>
    <n v="1.2919896640826873E-2"/>
    <n v="0.14556416881998277"/>
    <n v="0.39534883720930231"/>
    <n v="0"/>
  </r>
  <r>
    <x v="19"/>
    <n v="2005"/>
    <n v="823"/>
    <s v="2,3,4,5"/>
    <n v="0.15309842041312274"/>
    <n v="0"/>
    <n v="8.5054678007290396E-3"/>
    <n v="0.12393681652490887"/>
    <n v="5.3462940461725394E-2"/>
    <n v="3.6452004860267314E-3"/>
    <n v="3.1591737545565005E-2"/>
    <n v="0"/>
    <n v="0.1433778857837181"/>
    <n v="0"/>
    <n v="0"/>
    <n v="1.3365735115431349E-2"/>
    <n v="2.4301336573511541E-3"/>
    <n v="0"/>
    <n v="0"/>
    <n v="0"/>
    <n v="3.6452004860267314E-3"/>
    <n v="0"/>
    <n v="0"/>
    <n v="7.168894289185905E-2"/>
    <n v="3.5236938031591739E-2"/>
    <n v="1.215066828675577E-3"/>
    <n v="0.35479951397326853"/>
    <x v="1"/>
    <x v="19"/>
    <x v="18"/>
    <x v="6"/>
    <x v="6"/>
    <x v="1"/>
    <x v="18"/>
    <n v="0.16160388821385177"/>
    <n v="0.17739975698663427"/>
    <n v="3.5236938031591739E-2"/>
    <n v="0.1433778857837181"/>
    <n v="1.3365735115431349E-2"/>
    <n v="2.4301336573511541E-3"/>
    <n v="3.6452004860267314E-3"/>
    <n v="0.10692588092345079"/>
    <n v="0.35479951397326853"/>
    <n v="1.215066828675577E-3"/>
  </r>
  <r>
    <x v="19"/>
    <n v="2006"/>
    <n v="1315"/>
    <s v="2,3,4,5"/>
    <n v="0.1209125475285171"/>
    <n v="0"/>
    <n v="2.0532319391634982E-2"/>
    <n v="0.13307984790874525"/>
    <n v="8.2129277566539927E-2"/>
    <n v="3.041825095057034E-3"/>
    <n v="9.125475285171103E-3"/>
    <n v="0"/>
    <n v="0.10114068441064639"/>
    <n v="0"/>
    <n v="0"/>
    <n v="1.6730038022813688E-2"/>
    <n v="2.2813688212927757E-3"/>
    <n v="0"/>
    <n v="0"/>
    <n v="0"/>
    <n v="8.3650190114068438E-3"/>
    <n v="0"/>
    <n v="0"/>
    <n v="6.9201520912547526E-2"/>
    <n v="3.0418250950570342E-2"/>
    <n v="9.125475285171103E-3"/>
    <n v="0.39391634980988594"/>
    <x v="1"/>
    <x v="19"/>
    <x v="18"/>
    <x v="6"/>
    <x v="6"/>
    <x v="1"/>
    <x v="18"/>
    <n v="0.14144486692015207"/>
    <n v="0.21520912547528517"/>
    <n v="1.2167300380228136E-2"/>
    <n v="0.10114068441064639"/>
    <n v="1.6730038022813688E-2"/>
    <n v="2.2813688212927757E-3"/>
    <n v="8.3650190114068438E-3"/>
    <n v="9.9619771863117865E-2"/>
    <n v="0.39391634980988594"/>
    <n v="9.125475285171103E-3"/>
  </r>
  <r>
    <x v="19"/>
    <n v="2007"/>
    <n v="494"/>
    <s v="2,3,4,5"/>
    <n v="7.8947368421052627E-2"/>
    <n v="2.0242914979757085E-3"/>
    <n v="8.0971659919028341E-2"/>
    <n v="3.4412955465587043E-2"/>
    <n v="0.10323886639676114"/>
    <n v="0"/>
    <n v="1.0121457489878543E-2"/>
    <n v="0"/>
    <n v="4.2510121457489877E-2"/>
    <n v="0"/>
    <n v="0"/>
    <n v="0"/>
    <n v="0"/>
    <n v="0"/>
    <n v="0"/>
    <n v="0"/>
    <n v="0"/>
    <n v="0"/>
    <n v="0"/>
    <n v="4.048582995951417E-2"/>
    <n v="5.4655870445344132E-2"/>
    <n v="0"/>
    <n v="0.55263157894736847"/>
    <x v="1"/>
    <x v="19"/>
    <x v="18"/>
    <x v="6"/>
    <x v="6"/>
    <x v="1"/>
    <x v="18"/>
    <n v="0.16194331983805668"/>
    <n v="0.13765182186234817"/>
    <n v="1.0121457489878543E-2"/>
    <n v="4.2510121457489877E-2"/>
    <n v="0"/>
    <n v="0"/>
    <n v="0"/>
    <n v="9.5141700404858309E-2"/>
    <n v="0.55263157894736847"/>
    <n v="0"/>
  </r>
  <r>
    <x v="19"/>
    <n v="2008"/>
    <n v="1762"/>
    <s v="2,3,4,5"/>
    <n v="9.0805902383654935E-2"/>
    <n v="0"/>
    <n v="5.1078320090805901E-3"/>
    <n v="8.0022701475595912E-2"/>
    <n v="7.7185017026106695E-2"/>
    <n v="0"/>
    <n v="1.6458569807037457E-2"/>
    <n v="0"/>
    <n v="7.4347332576617478E-2"/>
    <n v="0"/>
    <n v="0"/>
    <n v="0"/>
    <n v="0"/>
    <n v="0"/>
    <n v="0"/>
    <n v="0"/>
    <n v="0"/>
    <n v="0"/>
    <n v="0"/>
    <n v="2.1566401816118047E-2"/>
    <n v="3.0646992054483541E-2"/>
    <n v="0"/>
    <n v="0.60385925085130532"/>
    <x v="1"/>
    <x v="19"/>
    <x v="18"/>
    <x v="6"/>
    <x v="6"/>
    <x v="1"/>
    <x v="18"/>
    <n v="9.5913734392735525E-2"/>
    <n v="0.15720771850170262"/>
    <n v="1.6458569807037457E-2"/>
    <n v="7.4347332576617478E-2"/>
    <n v="0"/>
    <n v="0"/>
    <n v="0"/>
    <n v="5.2213393870601588E-2"/>
    <n v="0.60385925085130532"/>
    <n v="0"/>
  </r>
  <r>
    <x v="19"/>
    <n v="2009"/>
    <n v="1707"/>
    <s v="2,3,4,5"/>
    <n v="9.2560046865846513E-2"/>
    <n v="0"/>
    <n v="1.2888107791446984E-2"/>
    <n v="6.3854715875805504E-2"/>
    <n v="3.3391915641476276E-2"/>
    <n v="7.6157000585823087E-3"/>
    <n v="2.2847100175746926E-2"/>
    <n v="0"/>
    <n v="9.2560046865846513E-2"/>
    <n v="0"/>
    <n v="0"/>
    <n v="5.8582308142940834E-3"/>
    <n v="1.1716461628588166E-3"/>
    <n v="0"/>
    <n v="0"/>
    <n v="0"/>
    <n v="0"/>
    <n v="2.9291154071470417E-3"/>
    <n v="0"/>
    <n v="0.10193321616871705"/>
    <n v="4.3936731107205626E-2"/>
    <n v="1.9332161687170474E-2"/>
    <n v="0.49912126537785589"/>
    <x v="2"/>
    <x v="19"/>
    <x v="18"/>
    <x v="6"/>
    <x v="6"/>
    <x v="1"/>
    <x v="18"/>
    <n v="0.1054481546572935"/>
    <n v="9.7246631517281773E-2"/>
    <n v="3.0462800234329235E-2"/>
    <n v="9.2560046865846513E-2"/>
    <n v="5.8582308142940834E-3"/>
    <n v="1.1716461628588166E-3"/>
    <n v="2.9291154071470417E-3"/>
    <n v="0.14586994727592267"/>
    <n v="0.49912126537785589"/>
    <n v="1.9332161687170474E-2"/>
  </r>
  <r>
    <x v="19"/>
    <n v="2010"/>
    <n v="2038"/>
    <s v="2,3,4,5"/>
    <n v="9.9607458292443579E-2"/>
    <n v="0"/>
    <n v="1.5210991167811581E-2"/>
    <n v="0.10402355250245339"/>
    <n v="3.0912659470068694E-2"/>
    <n v="0"/>
    <n v="4.9067713444553487E-3"/>
    <n v="0"/>
    <n v="9.9116781157998032E-2"/>
    <n v="0"/>
    <n v="0"/>
    <n v="2.944062806673209E-3"/>
    <n v="1.9627085377821392E-3"/>
    <n v="9.813542688910696E-4"/>
    <n v="9.813542688910696E-4"/>
    <n v="0"/>
    <n v="1.7173699705593719E-2"/>
    <n v="0"/>
    <n v="0"/>
    <n v="9.0284592737978411E-2"/>
    <n v="1.619234543670265E-2"/>
    <n v="1.4720314033366046E-2"/>
    <n v="0.50098135426889112"/>
    <x v="2"/>
    <x v="19"/>
    <x v="18"/>
    <x v="6"/>
    <x v="6"/>
    <x v="1"/>
    <x v="18"/>
    <n v="0.11481844946025516"/>
    <n v="0.13493621197252209"/>
    <n v="4.9067713444553487E-3"/>
    <n v="9.9116781157998032E-2"/>
    <n v="2.944062806673209E-3"/>
    <n v="3.9254170755642784E-3"/>
    <n v="1.7173699705593719E-2"/>
    <n v="0.10647693817468107"/>
    <n v="0.50098135426889112"/>
    <n v="1.4720314033366046E-2"/>
  </r>
  <r>
    <x v="19"/>
    <n v="2011"/>
    <n v="1904"/>
    <s v="2,3,4,5"/>
    <n v="8.1932773109243698E-2"/>
    <n v="5.2521008403361342E-4"/>
    <n v="1.7857142857142856E-2"/>
    <n v="7.3529411764705885E-2"/>
    <n v="4.4642857142857144E-2"/>
    <n v="1.2605042016806723E-2"/>
    <n v="7.8781512605042014E-3"/>
    <n v="0"/>
    <n v="8.2457983193277309E-2"/>
    <n v="0"/>
    <n v="0"/>
    <n v="0"/>
    <n v="4.7268907563025207E-3"/>
    <n v="0"/>
    <n v="0"/>
    <n v="0"/>
    <n v="4.2016806722689074E-3"/>
    <n v="5.2521008403361349E-3"/>
    <n v="0"/>
    <n v="0.12027310924369748"/>
    <n v="2.7836134453781514E-2"/>
    <n v="5.2521008403361342E-4"/>
    <n v="0.51575630252100846"/>
    <x v="2"/>
    <x v="19"/>
    <x v="18"/>
    <x v="6"/>
    <x v="6"/>
    <x v="1"/>
    <x v="18"/>
    <n v="0.10031512605042017"/>
    <n v="0.11817226890756302"/>
    <n v="2.0483193277310924E-2"/>
    <n v="8.2457983193277309E-2"/>
    <n v="0"/>
    <n v="4.7268907563025207E-3"/>
    <n v="9.4537815126050431E-3"/>
    <n v="0.14810924369747899"/>
    <n v="0.51575630252100846"/>
    <n v="5.2521008403361342E-4"/>
  </r>
  <r>
    <x v="19"/>
    <n v="2012"/>
    <n v="2037"/>
    <s v="2,3,4,5"/>
    <n v="6.5292096219931275E-2"/>
    <n v="0"/>
    <n v="3.2400589101620032E-2"/>
    <n v="7.1183112420225819E-2"/>
    <n v="4.5164457535591555E-2"/>
    <n v="9.8183603338242512E-3"/>
    <n v="1.6691212567501227E-2"/>
    <n v="0"/>
    <n v="0.10702012763868435"/>
    <n v="0"/>
    <n v="0"/>
    <n v="6.8728522336769758E-3"/>
    <n v="1.9636720667648502E-3"/>
    <n v="3.4364261168384879E-3"/>
    <n v="1.9636720667648502E-3"/>
    <n v="0"/>
    <n v="2.4545900834560628E-3"/>
    <n v="2.9945999018163968E-2"/>
    <n v="0"/>
    <n v="5.4491899852724596E-2"/>
    <n v="4.7619047619047616E-2"/>
    <n v="4.9091801669121256E-4"/>
    <n v="0.50319096710849287"/>
    <x v="2"/>
    <x v="19"/>
    <x v="18"/>
    <x v="6"/>
    <x v="6"/>
    <x v="1"/>
    <x v="18"/>
    <n v="9.7692685321551315E-2"/>
    <n v="0.11634756995581738"/>
    <n v="2.6509572901325478E-2"/>
    <n v="0.10702012763868435"/>
    <n v="6.8728522336769758E-3"/>
    <n v="7.3637702503681884E-3"/>
    <n v="3.2400589101620032E-2"/>
    <n v="0.10211094747177221"/>
    <n v="0.50319096710849287"/>
    <n v="4.9091801669121256E-4"/>
  </r>
  <r>
    <x v="19"/>
    <n v="2013"/>
    <n v="8441"/>
    <s v="2,3,4,5"/>
    <n v="7.2384788532164443E-2"/>
    <n v="1.5401018836630732E-3"/>
    <n v="4.3833668996564384E-3"/>
    <n v="7.191091102949887E-2"/>
    <n v="1.8481222603956876E-2"/>
    <n v="2.013979386328634E-3"/>
    <n v="9.4775500533112195E-3"/>
    <n v="0"/>
    <n v="0.10022509181376615"/>
    <n v="1.1846937566639024E-4"/>
    <n v="0"/>
    <n v="3.3171425186589269E-3"/>
    <n v="9.2406113019784381E-3"/>
    <n v="4.7387750266556097E-4"/>
    <n v="0"/>
    <n v="0"/>
    <n v="4.1464281483236587E-3"/>
    <n v="3.4356118943253168E-3"/>
    <n v="0"/>
    <n v="8.1388461082810087E-2"/>
    <n v="1.6704181968961025E-2"/>
    <n v="1.0780713185641512E-2"/>
    <n v="0.58997749081862338"/>
    <x v="2"/>
    <x v="19"/>
    <x v="18"/>
    <x v="6"/>
    <x v="6"/>
    <x v="1"/>
    <x v="18"/>
    <n v="7.8308257315483951E-2"/>
    <n v="9.0392133633455746E-2"/>
    <n v="1.1491529439639853E-2"/>
    <n v="0.10022509181376615"/>
    <n v="3.4356118943253172E-3"/>
    <n v="9.7144888046439993E-3"/>
    <n v="7.5820400426489755E-3"/>
    <n v="9.8092643051771108E-2"/>
    <n v="0.58997749081862338"/>
    <n v="1.0780713185641512E-2"/>
  </r>
  <r>
    <x v="20"/>
    <n v="1979"/>
    <n v="1964"/>
    <s v="4,5"/>
    <s v="Failed"/>
    <s v="Criteria"/>
    <s v="-"/>
    <s v="-"/>
    <s v="-"/>
    <s v="-"/>
    <s v="-"/>
    <s v="-"/>
    <s v="-"/>
    <s v="-"/>
    <s v="-"/>
    <s v="-"/>
    <s v="-"/>
    <s v="-"/>
    <s v="-"/>
    <s v="-"/>
    <s v="-"/>
    <s v="-"/>
    <s v="-"/>
    <s v="-"/>
    <s v="-"/>
    <s v="-"/>
    <s v="-"/>
    <x v="0"/>
    <x v="20"/>
    <x v="19"/>
    <x v="1"/>
    <x v="1"/>
    <x v="0"/>
    <x v="19"/>
    <n v="0"/>
    <n v="0"/>
    <n v="0"/>
    <n v="0"/>
    <n v="0"/>
    <n v="0"/>
    <n v="0"/>
    <n v="0"/>
    <n v="0"/>
    <n v="0"/>
  </r>
  <r>
    <x v="20"/>
    <n v="1980"/>
    <n v="83"/>
    <n v="5"/>
    <s v="Failed"/>
    <s v="Criteria"/>
    <s v="-"/>
    <s v="-"/>
    <s v="-"/>
    <s v="-"/>
    <s v="-"/>
    <s v="-"/>
    <s v="-"/>
    <s v="-"/>
    <s v="-"/>
    <s v="-"/>
    <s v="-"/>
    <s v="-"/>
    <s v="-"/>
    <s v="-"/>
    <s v="-"/>
    <s v="-"/>
    <s v="-"/>
    <s v="-"/>
    <s v="-"/>
    <s v="-"/>
    <s v="-"/>
    <x v="0"/>
    <x v="20"/>
    <x v="19"/>
    <x v="1"/>
    <x v="1"/>
    <x v="0"/>
    <x v="19"/>
    <n v="0"/>
    <n v="0"/>
    <n v="0"/>
    <n v="0"/>
    <n v="0"/>
    <n v="0"/>
    <n v="0"/>
    <n v="0"/>
    <n v="0"/>
    <n v="0"/>
  </r>
  <r>
    <x v="20"/>
    <n v="1981"/>
    <n v="1605"/>
    <n v="2"/>
    <s v="Failed"/>
    <s v="Criteria"/>
    <s v="-"/>
    <s v="-"/>
    <s v="-"/>
    <s v="-"/>
    <s v="-"/>
    <s v="-"/>
    <s v="-"/>
    <s v="-"/>
    <s v="-"/>
    <s v="-"/>
    <s v="-"/>
    <s v="-"/>
    <s v="-"/>
    <s v="-"/>
    <s v="-"/>
    <s v="-"/>
    <s v="-"/>
    <s v="-"/>
    <s v="-"/>
    <s v="-"/>
    <s v="-"/>
    <x v="0"/>
    <x v="20"/>
    <x v="19"/>
    <x v="1"/>
    <x v="1"/>
    <x v="0"/>
    <x v="19"/>
    <n v="0"/>
    <n v="0"/>
    <n v="0"/>
    <n v="0"/>
    <n v="0"/>
    <n v="0"/>
    <n v="0"/>
    <n v="0"/>
    <n v="0"/>
    <n v="0"/>
  </r>
  <r>
    <x v="20"/>
    <n v="1982"/>
    <n v="5422"/>
    <n v="3"/>
    <s v="Failed"/>
    <s v="Criteria"/>
    <s v="-"/>
    <s v="-"/>
    <s v="-"/>
    <s v="-"/>
    <s v="-"/>
    <s v="-"/>
    <s v="-"/>
    <s v="-"/>
    <s v="-"/>
    <s v="-"/>
    <s v="-"/>
    <s v="-"/>
    <s v="-"/>
    <s v="-"/>
    <s v="-"/>
    <s v="-"/>
    <s v="-"/>
    <s v="-"/>
    <s v="-"/>
    <s v="-"/>
    <s v="-"/>
    <x v="0"/>
    <x v="20"/>
    <x v="19"/>
    <x v="1"/>
    <x v="1"/>
    <x v="0"/>
    <x v="19"/>
    <n v="0"/>
    <n v="0"/>
    <n v="0"/>
    <n v="0"/>
    <n v="0"/>
    <n v="0"/>
    <n v="0"/>
    <n v="0"/>
    <n v="0"/>
    <n v="0"/>
  </r>
  <r>
    <x v="20"/>
    <n v="1983"/>
    <n v="6375"/>
    <n v="4"/>
    <s v="Failed"/>
    <s v="Criteria"/>
    <s v="-"/>
    <s v="-"/>
    <s v="-"/>
    <s v="-"/>
    <s v="-"/>
    <s v="-"/>
    <s v="-"/>
    <s v="-"/>
    <s v="-"/>
    <s v="-"/>
    <s v="-"/>
    <s v="-"/>
    <s v="-"/>
    <s v="-"/>
    <s v="-"/>
    <s v="-"/>
    <s v="-"/>
    <s v="-"/>
    <s v="-"/>
    <s v="-"/>
    <s v="-"/>
    <x v="0"/>
    <x v="20"/>
    <x v="19"/>
    <x v="1"/>
    <x v="1"/>
    <x v="0"/>
    <x v="19"/>
    <n v="0"/>
    <n v="0"/>
    <n v="0"/>
    <n v="0"/>
    <n v="0"/>
    <n v="0"/>
    <n v="0"/>
    <n v="0"/>
    <n v="0"/>
    <n v="0"/>
  </r>
  <r>
    <x v="20"/>
    <n v="1984"/>
    <n v="377"/>
    <n v="5"/>
    <s v="Failed"/>
    <s v="Criteria"/>
    <s v="-"/>
    <s v="-"/>
    <s v="-"/>
    <s v="-"/>
    <s v="-"/>
    <s v="-"/>
    <s v="-"/>
    <s v="-"/>
    <s v="-"/>
    <s v="-"/>
    <s v="-"/>
    <s v="-"/>
    <s v="-"/>
    <s v="-"/>
    <s v="-"/>
    <s v="-"/>
    <s v="-"/>
    <s v="-"/>
    <s v="-"/>
    <s v="-"/>
    <s v="-"/>
    <x v="0"/>
    <x v="20"/>
    <x v="19"/>
    <x v="1"/>
    <x v="1"/>
    <x v="0"/>
    <x v="19"/>
    <n v="0"/>
    <n v="0"/>
    <n v="0"/>
    <n v="0"/>
    <n v="0"/>
    <n v="0"/>
    <n v="0"/>
    <n v="0"/>
    <n v="0"/>
    <n v="0"/>
  </r>
  <r>
    <x v="20"/>
    <n v="1985"/>
    <s v="No Data"/>
    <m/>
    <s v="-"/>
    <s v="-"/>
    <s v="-"/>
    <s v="-"/>
    <s v="-"/>
    <s v="-"/>
    <s v="-"/>
    <s v="-"/>
    <s v="-"/>
    <s v="-"/>
    <s v="-"/>
    <s v="-"/>
    <s v="-"/>
    <s v="-"/>
    <s v="-"/>
    <s v="-"/>
    <s v="-"/>
    <s v="-"/>
    <s v="-"/>
    <s v="-"/>
    <s v="-"/>
    <s v="-"/>
    <s v="-"/>
    <x v="0"/>
    <x v="20"/>
    <x v="19"/>
    <x v="1"/>
    <x v="1"/>
    <x v="0"/>
    <x v="19"/>
    <n v="0"/>
    <n v="0"/>
    <n v="0"/>
    <n v="0"/>
    <n v="0"/>
    <n v="0"/>
    <n v="0"/>
    <n v="0"/>
    <n v="0"/>
    <n v="0"/>
  </r>
  <r>
    <x v="20"/>
    <n v="1986"/>
    <s v="No Data"/>
    <m/>
    <s v="-"/>
    <s v="-"/>
    <s v="-"/>
    <s v="-"/>
    <s v="-"/>
    <s v="-"/>
    <s v="-"/>
    <s v="-"/>
    <s v="-"/>
    <s v="-"/>
    <s v="-"/>
    <s v="-"/>
    <s v="-"/>
    <s v="-"/>
    <s v="-"/>
    <s v="-"/>
    <s v="-"/>
    <s v="-"/>
    <s v="-"/>
    <s v="-"/>
    <s v="-"/>
    <s v="-"/>
    <s v="-"/>
    <x v="0"/>
    <x v="20"/>
    <x v="19"/>
    <x v="1"/>
    <x v="1"/>
    <x v="0"/>
    <x v="19"/>
    <n v="0"/>
    <n v="0"/>
    <n v="0"/>
    <n v="0"/>
    <n v="0"/>
    <n v="0"/>
    <n v="0"/>
    <n v="0"/>
    <n v="0"/>
    <n v="0"/>
  </r>
  <r>
    <x v="20"/>
    <n v="1987"/>
    <n v="76"/>
    <n v="2"/>
    <s v="Failed"/>
    <s v="Criteria"/>
    <s v="-"/>
    <s v="-"/>
    <s v="-"/>
    <s v="-"/>
    <s v="-"/>
    <s v="-"/>
    <s v="-"/>
    <s v="-"/>
    <s v="-"/>
    <s v="-"/>
    <s v="-"/>
    <s v="-"/>
    <s v="-"/>
    <s v="-"/>
    <s v="-"/>
    <s v="-"/>
    <s v="-"/>
    <s v="-"/>
    <s v="-"/>
    <s v="-"/>
    <s v="-"/>
    <x v="0"/>
    <x v="20"/>
    <x v="19"/>
    <x v="1"/>
    <x v="1"/>
    <x v="0"/>
    <x v="19"/>
    <n v="0"/>
    <n v="0"/>
    <n v="0"/>
    <n v="0"/>
    <n v="0"/>
    <n v="0"/>
    <n v="0"/>
    <n v="0"/>
    <n v="0"/>
    <n v="0"/>
  </r>
  <r>
    <x v="20"/>
    <n v="1988"/>
    <n v="1019"/>
    <s v="2,3"/>
    <s v="Failed"/>
    <s v="Criteria"/>
    <s v="-"/>
    <s v="-"/>
    <s v="-"/>
    <s v="-"/>
    <s v="-"/>
    <s v="-"/>
    <s v="-"/>
    <s v="-"/>
    <s v="-"/>
    <s v="-"/>
    <s v="-"/>
    <s v="-"/>
    <s v="-"/>
    <s v="-"/>
    <s v="-"/>
    <s v="-"/>
    <s v="-"/>
    <s v="-"/>
    <s v="-"/>
    <s v="-"/>
    <s v="-"/>
    <x v="0"/>
    <x v="20"/>
    <x v="19"/>
    <x v="1"/>
    <x v="1"/>
    <x v="0"/>
    <x v="19"/>
    <n v="0"/>
    <n v="0"/>
    <n v="0"/>
    <n v="0"/>
    <n v="0"/>
    <n v="0"/>
    <n v="0"/>
    <n v="0"/>
    <n v="0"/>
    <n v="0"/>
  </r>
  <r>
    <x v="20"/>
    <n v="1989"/>
    <n v="2061"/>
    <s v="2,3,4"/>
    <n v="0"/>
    <n v="0"/>
    <n v="0"/>
    <n v="2.4260067928190197E-3"/>
    <n v="0"/>
    <n v="8.9762251334303739E-2"/>
    <n v="1.7952450266860747E-2"/>
    <n v="1.2615235322658904E-2"/>
    <n v="0.18098010674429887"/>
    <n v="1.9408054342552159E-3"/>
    <n v="3.2993692382338673E-2"/>
    <n v="2.4260067928190197E-3"/>
    <n v="7.8602620087336247E-2"/>
    <n v="0"/>
    <n v="0"/>
    <n v="0"/>
    <n v="0"/>
    <n v="0.10965550703541971"/>
    <n v="0"/>
    <n v="0.32848131974769529"/>
    <n v="0"/>
    <n v="0"/>
    <n v="0.14216399805919458"/>
    <x v="0"/>
    <x v="20"/>
    <x v="19"/>
    <x v="1"/>
    <x v="1"/>
    <x v="1"/>
    <x v="19"/>
    <n v="0"/>
    <n v="2.4260067928190197E-3"/>
    <n v="0.10771470160116449"/>
    <n v="0.19359534206695778"/>
    <n v="3.7360504609412912E-2"/>
    <n v="7.8602620087336247E-2"/>
    <n v="0.10965550703541971"/>
    <n v="0.32848131974769529"/>
    <n v="0.14216399805919458"/>
    <n v="0"/>
  </r>
  <r>
    <x v="20"/>
    <n v="1990"/>
    <n v="2504"/>
    <s v="2,3,4,5"/>
    <n v="1.5974440894568689E-3"/>
    <n v="0"/>
    <n v="0"/>
    <n v="5.9904153354632585E-3"/>
    <n v="0"/>
    <n v="0.20567092651757191"/>
    <n v="2.0766773162939296E-2"/>
    <n v="3.5543130990415332E-2"/>
    <n v="0.10942492012779553"/>
    <n v="7.9872204472843447E-4"/>
    <n v="1.437699680511182E-2"/>
    <n v="0"/>
    <n v="9.3450479233226844E-2"/>
    <n v="1.1980830670926517E-3"/>
    <n v="1.9968051118210862E-3"/>
    <n v="0"/>
    <n v="0"/>
    <n v="8.2268370607028754E-2"/>
    <n v="0"/>
    <n v="0.28075079872204473"/>
    <n v="0"/>
    <n v="0"/>
    <n v="0.14616613418530353"/>
    <x v="0"/>
    <x v="20"/>
    <x v="19"/>
    <x v="1"/>
    <x v="1"/>
    <x v="1"/>
    <x v="19"/>
    <n v="1.5974440894568689E-3"/>
    <n v="5.9904153354632585E-3"/>
    <n v="0.2264376996805112"/>
    <n v="0.14496805111821087"/>
    <n v="1.5175718849840255E-2"/>
    <n v="9.6645367412140581E-2"/>
    <n v="8.2268370607028754E-2"/>
    <n v="0.28075079872204473"/>
    <n v="0.14616613418530353"/>
    <n v="0"/>
  </r>
  <r>
    <x v="20"/>
    <n v="1991"/>
    <n v="1042"/>
    <s v="2,3,4,5"/>
    <n v="0"/>
    <n v="0"/>
    <n v="0"/>
    <n v="0"/>
    <n v="0"/>
    <n v="0.14299424184261036"/>
    <n v="3.358925143953935E-2"/>
    <n v="1.9193857965451054E-2"/>
    <n v="0.11036468330134358"/>
    <n v="9.5969289827255275E-4"/>
    <n v="2.7831094049904029E-2"/>
    <n v="0"/>
    <n v="8.829174664107485E-2"/>
    <n v="6.7178502879078695E-3"/>
    <n v="3.838771593090211E-3"/>
    <n v="0"/>
    <n v="0"/>
    <n v="9.8848368522072932E-2"/>
    <n v="0"/>
    <n v="0.21497120921305185"/>
    <n v="4.7984644913627635E-3"/>
    <n v="7.677543186180422E-3"/>
    <n v="0.23992322456813819"/>
    <x v="0"/>
    <x v="20"/>
    <x v="19"/>
    <x v="1"/>
    <x v="1"/>
    <x v="1"/>
    <x v="19"/>
    <n v="0"/>
    <n v="0"/>
    <n v="0.17658349328214973"/>
    <n v="0.12955854126679464"/>
    <n v="2.8790786948176581E-2"/>
    <n v="9.8848368522072932E-2"/>
    <n v="9.8848368522072932E-2"/>
    <n v="0.21976967370441461"/>
    <n v="0.23992322456813819"/>
    <n v="7.677543186180422E-3"/>
  </r>
  <r>
    <x v="20"/>
    <n v="1992"/>
    <n v="772"/>
    <s v="2,3,4,5"/>
    <n v="0"/>
    <n v="0"/>
    <n v="0"/>
    <n v="0"/>
    <n v="0"/>
    <n v="0.10880829015544041"/>
    <n v="7.7720207253886009E-3"/>
    <n v="2.3316062176165803E-2"/>
    <n v="0.18652849740932642"/>
    <n v="0"/>
    <n v="1.8134715025906734E-2"/>
    <n v="0"/>
    <n v="8.8082901554404139E-2"/>
    <n v="5.1813471502590676E-3"/>
    <n v="3.8860103626943004E-3"/>
    <n v="0"/>
    <n v="1.2953367875647669E-3"/>
    <n v="0.21502590673575131"/>
    <n v="0"/>
    <n v="0.13212435233160622"/>
    <n v="0"/>
    <n v="5.1813471502590676E-3"/>
    <n v="0.20466321243523317"/>
    <x v="0"/>
    <x v="20"/>
    <x v="19"/>
    <x v="1"/>
    <x v="1"/>
    <x v="1"/>
    <x v="19"/>
    <n v="0"/>
    <n v="0"/>
    <n v="0.11658031088082901"/>
    <n v="0.20984455958549222"/>
    <n v="1.8134715025906734E-2"/>
    <n v="9.7150259067357511E-2"/>
    <n v="0.21632124352331608"/>
    <n v="0.13212435233160622"/>
    <n v="0.20466321243523317"/>
    <n v="5.1813471502590676E-3"/>
  </r>
  <r>
    <x v="20"/>
    <n v="1993"/>
    <n v="1241"/>
    <s v="2,3,4,5"/>
    <n v="0"/>
    <n v="0"/>
    <n v="0"/>
    <n v="2.4174053182917004E-3"/>
    <n v="0"/>
    <n v="0.1361804995970991"/>
    <n v="7.8968573730862204E-2"/>
    <n v="3.6261079774375503E-2"/>
    <n v="0.19903303787268334"/>
    <n v="1.6116035455278001E-3"/>
    <n v="2.4979854955680905E-2"/>
    <n v="0"/>
    <n v="3.7066881547139406E-2"/>
    <n v="8.0580177276390005E-4"/>
    <n v="2.4174053182917004E-3"/>
    <n v="0"/>
    <n v="1.6116035455278001E-3"/>
    <n v="0.13215149073327961"/>
    <n v="0"/>
    <n v="0.14826752618855762"/>
    <n v="0"/>
    <n v="8.0580177276390005E-4"/>
    <n v="0.19742143432715553"/>
    <x v="0"/>
    <x v="20"/>
    <x v="19"/>
    <x v="1"/>
    <x v="1"/>
    <x v="1"/>
    <x v="19"/>
    <n v="0"/>
    <n v="2.4174053182917004E-3"/>
    <n v="0.21514907332796129"/>
    <n v="0.23529411764705885"/>
    <n v="2.6591458501208705E-2"/>
    <n v="4.0290088638195012E-2"/>
    <n v="0.13376309427880742"/>
    <n v="0.14826752618855762"/>
    <n v="0.19742143432715553"/>
    <n v="8.0580177276390005E-4"/>
  </r>
  <r>
    <x v="20"/>
    <n v="1994"/>
    <n v="1045"/>
    <s v="2,3,4,5"/>
    <n v="4.7846889952153108E-3"/>
    <n v="0"/>
    <n v="0"/>
    <n v="3.8277511961722489E-3"/>
    <n v="0"/>
    <n v="0.13014354066985645"/>
    <n v="5.4545454545454543E-2"/>
    <n v="1.2440191387559809E-2"/>
    <n v="0.14545454545454545"/>
    <n v="0"/>
    <n v="2.0095693779904306E-2"/>
    <n v="0"/>
    <n v="2.1052631578947368E-2"/>
    <n v="0"/>
    <n v="0"/>
    <n v="0"/>
    <n v="0"/>
    <n v="4.1148325358851677E-2"/>
    <n v="0"/>
    <n v="0.37129186602870812"/>
    <n v="0"/>
    <n v="5.7416267942583732E-3"/>
    <n v="0.18947368421052632"/>
    <x v="0"/>
    <x v="20"/>
    <x v="19"/>
    <x v="1"/>
    <x v="1"/>
    <x v="1"/>
    <x v="19"/>
    <n v="4.7846889952153108E-3"/>
    <n v="3.8277511961722489E-3"/>
    <n v="0.18468899521531099"/>
    <n v="0.15789473684210525"/>
    <n v="2.0095693779904306E-2"/>
    <n v="2.1052631578947368E-2"/>
    <n v="4.1148325358851677E-2"/>
    <n v="0.37129186602870812"/>
    <n v="0.18947368421052632"/>
    <n v="5.7416267942583732E-3"/>
  </r>
  <r>
    <x v="20"/>
    <n v="1995"/>
    <n v="831"/>
    <s v="2,3,4,5"/>
    <n v="2.4067388688327317E-3"/>
    <n v="0"/>
    <n v="0"/>
    <n v="0"/>
    <n v="0"/>
    <n v="7.0998796630565589E-2"/>
    <n v="3.2490974729241874E-2"/>
    <n v="0"/>
    <n v="6.6185318892900108E-2"/>
    <n v="0"/>
    <n v="1.5643802647412754E-2"/>
    <n v="0"/>
    <n v="3.0084235860409144E-2"/>
    <n v="0"/>
    <n v="0"/>
    <n v="0"/>
    <n v="0"/>
    <n v="0.20336943441636582"/>
    <n v="0"/>
    <n v="0.23947051744885678"/>
    <n v="0"/>
    <n v="1.9253910950661854E-2"/>
    <n v="0.32009626955475329"/>
    <x v="0"/>
    <x v="20"/>
    <x v="19"/>
    <x v="1"/>
    <x v="1"/>
    <x v="1"/>
    <x v="19"/>
    <n v="2.4067388688327317E-3"/>
    <n v="0"/>
    <n v="0.10348977135980747"/>
    <n v="6.6185318892900108E-2"/>
    <n v="1.5643802647412754E-2"/>
    <n v="3.0084235860409144E-2"/>
    <n v="0.20336943441636582"/>
    <n v="0.23947051744885678"/>
    <n v="0.32009626955475329"/>
    <n v="1.9253910950661854E-2"/>
  </r>
  <r>
    <x v="20"/>
    <n v="1996"/>
    <n v="1363"/>
    <s v="2,3,4,5"/>
    <n v="0"/>
    <n v="7.3367571533382249E-4"/>
    <n v="0"/>
    <n v="0"/>
    <n v="0"/>
    <n v="9.5377842993396925E-3"/>
    <n v="7.3367571533382242E-3"/>
    <n v="0"/>
    <n v="0.14600146735143066"/>
    <n v="0"/>
    <n v="4.4020542920029347E-3"/>
    <n v="0"/>
    <n v="1.5407190022010272E-2"/>
    <n v="0"/>
    <n v="0"/>
    <n v="0"/>
    <n v="7.3367571533382249E-4"/>
    <n v="0.14306676449009537"/>
    <n v="0"/>
    <n v="0.32355099046221564"/>
    <n v="2.2010271460014674E-3"/>
    <n v="0.11812179016874541"/>
    <n v="0.22890682318415259"/>
    <x v="0"/>
    <x v="20"/>
    <x v="19"/>
    <x v="1"/>
    <x v="1"/>
    <x v="1"/>
    <x v="19"/>
    <n v="7.3367571533382249E-4"/>
    <n v="0"/>
    <n v="1.6874541452677916E-2"/>
    <n v="0.14600146735143066"/>
    <n v="4.4020542920029347E-3"/>
    <n v="1.5407190022010272E-2"/>
    <n v="0.14380044020542918"/>
    <n v="0.32575201760821709"/>
    <n v="0.22890682318415259"/>
    <n v="0.11812179016874541"/>
  </r>
  <r>
    <x v="20"/>
    <n v="1997"/>
    <n v="1402"/>
    <s v="2,3,4,5"/>
    <n v="7.1326676176890159E-3"/>
    <n v="1.4265335235378032E-3"/>
    <n v="0"/>
    <n v="2.1398002853067048E-3"/>
    <n v="0"/>
    <n v="2.5677603423680456E-2"/>
    <n v="1.7118402282453638E-2"/>
    <n v="0"/>
    <n v="9.4151212553495012E-2"/>
    <n v="6.4194008559201139E-3"/>
    <n v="1.1412268188302425E-2"/>
    <n v="1.4265335235378032E-3"/>
    <n v="9.2724679029957211E-3"/>
    <n v="7.1326676176890159E-4"/>
    <n v="0"/>
    <n v="0"/>
    <n v="0"/>
    <n v="0.11483594864479316"/>
    <n v="0"/>
    <n v="0.33737517831669045"/>
    <n v="0"/>
    <n v="2.8530670470756064E-3"/>
    <n v="0.36804564907275322"/>
    <x v="0"/>
    <x v="20"/>
    <x v="19"/>
    <x v="1"/>
    <x v="1"/>
    <x v="1"/>
    <x v="19"/>
    <n v="8.5592011412268191E-3"/>
    <n v="2.1398002853067048E-3"/>
    <n v="4.2796005706134094E-2"/>
    <n v="9.4151212553495012E-2"/>
    <n v="1.9258202567760344E-2"/>
    <n v="9.9857346647646231E-3"/>
    <n v="0.11483594864479316"/>
    <n v="0.33737517831669045"/>
    <n v="0.36804564907275322"/>
    <n v="2.8530670470756064E-3"/>
  </r>
  <r>
    <x v="20"/>
    <n v="1998"/>
    <n v="738"/>
    <s v="2,3,4,5"/>
    <n v="3.5230352303523033E-2"/>
    <n v="0"/>
    <n v="0"/>
    <n v="0"/>
    <n v="0"/>
    <n v="1.6260162601626018E-2"/>
    <n v="3.2520325203252036E-2"/>
    <n v="0"/>
    <n v="0.11924119241192412"/>
    <n v="0"/>
    <n v="0"/>
    <n v="0"/>
    <n v="5.4200542005420054E-3"/>
    <n v="0"/>
    <n v="1.3550135501355014E-3"/>
    <n v="0"/>
    <n v="0"/>
    <n v="4.7425474254742549E-2"/>
    <n v="0"/>
    <n v="0.42547425474254746"/>
    <n v="0"/>
    <n v="8.1300813008130073E-3"/>
    <n v="0.30894308943089432"/>
    <x v="0"/>
    <x v="20"/>
    <x v="19"/>
    <x v="1"/>
    <x v="1"/>
    <x v="1"/>
    <x v="19"/>
    <n v="3.5230352303523033E-2"/>
    <n v="0"/>
    <n v="4.878048780487805E-2"/>
    <n v="0.11924119241192412"/>
    <n v="0"/>
    <n v="6.7750677506775072E-3"/>
    <n v="4.7425474254742549E-2"/>
    <n v="0.42547425474254746"/>
    <n v="0.30894308943089432"/>
    <n v="8.1300813008130073E-3"/>
  </r>
  <r>
    <x v="20"/>
    <n v="1999"/>
    <n v="280"/>
    <s v="2,3,4,5"/>
    <n v="3.9285714285714285E-2"/>
    <n v="0"/>
    <n v="0"/>
    <n v="1.7857142857142856E-2"/>
    <n v="0"/>
    <n v="1.4285714285714285E-2"/>
    <n v="0.1"/>
    <n v="0"/>
    <n v="0.14642857142857144"/>
    <n v="0"/>
    <n v="0"/>
    <n v="3.214285714285714E-2"/>
    <n v="1.4285714285714285E-2"/>
    <n v="0"/>
    <n v="0"/>
    <n v="0"/>
    <n v="0"/>
    <n v="5.7142857142857141E-2"/>
    <n v="0"/>
    <n v="0.35714285714285715"/>
    <n v="0"/>
    <n v="0"/>
    <n v="0.22142857142857142"/>
    <x v="1"/>
    <x v="20"/>
    <x v="19"/>
    <x v="1"/>
    <x v="1"/>
    <x v="1"/>
    <x v="19"/>
    <n v="3.9285714285714285E-2"/>
    <n v="1.7857142857142856E-2"/>
    <n v="0.1142857142857143"/>
    <n v="0.14642857142857144"/>
    <n v="3.214285714285714E-2"/>
    <n v="1.4285714285714285E-2"/>
    <n v="5.7142857142857141E-2"/>
    <n v="0.35714285714285715"/>
    <n v="0.22142857142857142"/>
    <n v="0"/>
  </r>
  <r>
    <x v="20"/>
    <n v="2000"/>
    <n v="378"/>
    <s v="2,3,4,5"/>
    <n v="0"/>
    <n v="0"/>
    <n v="0"/>
    <n v="0"/>
    <n v="0"/>
    <n v="0.10052910052910052"/>
    <n v="9.2592592592592587E-2"/>
    <n v="0"/>
    <n v="0.15873015873015872"/>
    <n v="0"/>
    <n v="0"/>
    <n v="0"/>
    <n v="2.6455026455026454E-3"/>
    <n v="0"/>
    <n v="0"/>
    <n v="0"/>
    <n v="0"/>
    <n v="6.0846560846560843E-2"/>
    <n v="0"/>
    <n v="0.35449735449735448"/>
    <n v="0"/>
    <n v="0"/>
    <n v="0.23015873015873015"/>
    <x v="1"/>
    <x v="20"/>
    <x v="19"/>
    <x v="1"/>
    <x v="1"/>
    <x v="1"/>
    <x v="19"/>
    <n v="0"/>
    <n v="0"/>
    <n v="0.19312169312169311"/>
    <n v="0.15873015873015872"/>
    <n v="0"/>
    <n v="2.6455026455026454E-3"/>
    <n v="6.0846560846560843E-2"/>
    <n v="0.35449735449735448"/>
    <n v="0.23015873015873015"/>
    <n v="0"/>
  </r>
  <r>
    <x v="20"/>
    <n v="2001"/>
    <n v="1749"/>
    <s v="2,3,4,5"/>
    <n v="0"/>
    <n v="1.7152658662092624E-3"/>
    <n v="0"/>
    <n v="0"/>
    <n v="0"/>
    <n v="4.859919954259577E-2"/>
    <n v="5.2601486563750716E-2"/>
    <n v="0"/>
    <n v="9.3196112064036593E-2"/>
    <n v="0"/>
    <n v="5.1457975986277877E-3"/>
    <n v="0"/>
    <n v="2.3441966838193252E-2"/>
    <n v="5.717552887364208E-4"/>
    <n v="2.2870211549456832E-3"/>
    <n v="0"/>
    <n v="0"/>
    <n v="7.9473985134362504E-2"/>
    <n v="0"/>
    <n v="0.3762149799885649"/>
    <n v="0"/>
    <n v="8.0045740423098921E-3"/>
    <n v="0.30874785591766724"/>
    <x v="1"/>
    <x v="20"/>
    <x v="19"/>
    <x v="1"/>
    <x v="1"/>
    <x v="1"/>
    <x v="19"/>
    <n v="1.7152658662092624E-3"/>
    <n v="0"/>
    <n v="0.10120068610634649"/>
    <n v="9.3196112064036593E-2"/>
    <n v="5.1457975986277877E-3"/>
    <n v="2.6300743281875358E-2"/>
    <n v="7.9473985134362504E-2"/>
    <n v="0.3762149799885649"/>
    <n v="0.30874785591766724"/>
    <n v="8.0045740423098921E-3"/>
  </r>
  <r>
    <x v="20"/>
    <n v="2002"/>
    <n v="1623"/>
    <s v="2,3,4,5"/>
    <n v="8.6260012322858896E-3"/>
    <n v="0"/>
    <n v="0"/>
    <n v="6.7775723967960569E-3"/>
    <n v="0"/>
    <n v="8.2563154651879231E-2"/>
    <n v="7.2088724584103508E-2"/>
    <n v="0"/>
    <n v="7.8250154035736291E-2"/>
    <n v="0"/>
    <n v="0"/>
    <n v="0"/>
    <n v="2.649414664202095E-2"/>
    <n v="5.5452865064695009E-3"/>
    <n v="3.0807147258163892E-3"/>
    <n v="0"/>
    <n v="0"/>
    <n v="6.0998151571164505E-2"/>
    <n v="0"/>
    <n v="0.35736290819470112"/>
    <n v="0"/>
    <n v="1.2322858903265558E-3"/>
    <n v="0.29698089956869994"/>
    <x v="1"/>
    <x v="20"/>
    <x v="19"/>
    <x v="1"/>
    <x v="1"/>
    <x v="1"/>
    <x v="19"/>
    <n v="8.6260012322858896E-3"/>
    <n v="6.7775723967960569E-3"/>
    <n v="0.15465187923598273"/>
    <n v="7.8250154035736291E-2"/>
    <n v="0"/>
    <n v="3.512014787430684E-2"/>
    <n v="6.0998151571164505E-2"/>
    <n v="0.35736290819470112"/>
    <n v="0.29698089956869994"/>
    <n v="1.2322858903265558E-3"/>
  </r>
  <r>
    <x v="20"/>
    <n v="2003"/>
    <n v="767"/>
    <s v="2,3,4,5"/>
    <n v="7.8226857887874843E-3"/>
    <n v="0"/>
    <n v="0"/>
    <n v="0"/>
    <n v="0"/>
    <n v="0.13168187744458931"/>
    <n v="3.1290743155149937E-2"/>
    <n v="0"/>
    <n v="6.2581486310299861E-2"/>
    <n v="0"/>
    <n v="2.6075619295958278E-3"/>
    <n v="0"/>
    <n v="6.7796610169491525E-2"/>
    <n v="5.2151238591916557E-3"/>
    <n v="0"/>
    <n v="0"/>
    <n v="0"/>
    <n v="3.1290743155149937E-2"/>
    <n v="0"/>
    <n v="0.37679269882659711"/>
    <n v="0"/>
    <n v="0"/>
    <n v="0.28292046936114734"/>
    <x v="1"/>
    <x v="20"/>
    <x v="19"/>
    <x v="1"/>
    <x v="1"/>
    <x v="1"/>
    <x v="19"/>
    <n v="7.8226857887874843E-3"/>
    <n v="0"/>
    <n v="0.16297262059973924"/>
    <n v="6.2581486310299861E-2"/>
    <n v="2.6075619295958278E-3"/>
    <n v="7.3011734028683176E-2"/>
    <n v="3.1290743155149937E-2"/>
    <n v="0.37679269882659711"/>
    <n v="0.28292046936114734"/>
    <n v="0"/>
  </r>
  <r>
    <x v="20"/>
    <n v="2004"/>
    <n v="565"/>
    <s v="2,3,4,5"/>
    <n v="3.5398230088495575E-3"/>
    <n v="0"/>
    <n v="0"/>
    <n v="0"/>
    <n v="0"/>
    <n v="7.6106194690265486E-2"/>
    <n v="6.5486725663716813E-2"/>
    <n v="0"/>
    <n v="6.1946902654867256E-2"/>
    <n v="0"/>
    <n v="0"/>
    <n v="0"/>
    <n v="0.10973451327433628"/>
    <n v="3.5398230088495575E-3"/>
    <n v="5.3097345132743362E-3"/>
    <n v="0"/>
    <n v="0"/>
    <n v="8.6725663716814158E-2"/>
    <n v="0"/>
    <n v="0.29734513274336283"/>
    <n v="0"/>
    <n v="7.0796460176991149E-3"/>
    <n v="0.2831858407079646"/>
    <x v="1"/>
    <x v="20"/>
    <x v="19"/>
    <x v="1"/>
    <x v="1"/>
    <x v="1"/>
    <x v="19"/>
    <n v="3.5398230088495575E-3"/>
    <n v="0"/>
    <n v="0.1415929203539823"/>
    <n v="6.1946902654867256E-2"/>
    <n v="0"/>
    <n v="0.11858407079646018"/>
    <n v="8.6725663716814158E-2"/>
    <n v="0.29734513274336283"/>
    <n v="0.2831858407079646"/>
    <n v="7.0796460176991149E-3"/>
  </r>
  <r>
    <x v="20"/>
    <n v="2005"/>
    <n v="774"/>
    <s v="2,3,4,5"/>
    <n v="2.5839793281653748E-3"/>
    <n v="1.2919896640826874E-3"/>
    <n v="0"/>
    <n v="2.5839793281653748E-3"/>
    <n v="0"/>
    <n v="0.10465116279069768"/>
    <n v="7.6227390180878554E-2"/>
    <n v="0"/>
    <n v="0.1834625322997416"/>
    <n v="0"/>
    <n v="0"/>
    <n v="0"/>
    <n v="7.10594315245478E-2"/>
    <n v="6.4599483204134363E-3"/>
    <n v="2.5839793281653748E-3"/>
    <n v="0"/>
    <n v="0"/>
    <n v="6.5891472868217046E-2"/>
    <n v="0"/>
    <n v="0.30749354005167961"/>
    <n v="0"/>
    <n v="0"/>
    <n v="0.17571059431524547"/>
    <x v="1"/>
    <x v="20"/>
    <x v="19"/>
    <x v="1"/>
    <x v="1"/>
    <x v="1"/>
    <x v="19"/>
    <n v="3.875968992248062E-3"/>
    <n v="2.5839793281653748E-3"/>
    <n v="0.18087855297157623"/>
    <n v="0.1834625322997416"/>
    <n v="0"/>
    <n v="8.0103359173126609E-2"/>
    <n v="6.5891472868217046E-2"/>
    <n v="0.30749354005167961"/>
    <n v="0.17571059431524547"/>
    <n v="0"/>
  </r>
  <r>
    <x v="20"/>
    <n v="2006"/>
    <n v="1612"/>
    <s v="2,3,4,5"/>
    <n v="4.3424317617866007E-3"/>
    <n v="6.2034739454094293E-4"/>
    <n v="0"/>
    <n v="1.2406947890818859E-3"/>
    <n v="0"/>
    <n v="7.878411910669976E-2"/>
    <n v="5.5210918114143921E-2"/>
    <n v="0"/>
    <n v="6.4516129032258063E-2"/>
    <n v="0"/>
    <n v="0"/>
    <n v="0"/>
    <n v="6.699751861042183E-2"/>
    <n v="1.2406947890818859E-2"/>
    <n v="1.2406947890818859E-3"/>
    <n v="0"/>
    <n v="0"/>
    <n v="7.3821339950372211E-2"/>
    <n v="0"/>
    <n v="0.50372208436724564"/>
    <n v="0"/>
    <n v="3.1017369727047149E-3"/>
    <n v="0.13399503722084366"/>
    <x v="1"/>
    <x v="20"/>
    <x v="19"/>
    <x v="1"/>
    <x v="1"/>
    <x v="1"/>
    <x v="19"/>
    <n v="4.9627791563275434E-3"/>
    <n v="1.2406947890818859E-3"/>
    <n v="0.13399503722084369"/>
    <n v="6.4516129032258063E-2"/>
    <n v="0"/>
    <n v="8.0645161290322578E-2"/>
    <n v="7.3821339950372211E-2"/>
    <n v="0.50372208436724564"/>
    <n v="0.13399503722084366"/>
    <n v="3.1017369727047149E-3"/>
  </r>
  <r>
    <x v="20"/>
    <n v="2007"/>
    <n v="2132"/>
    <s v="2,3,4,5"/>
    <n v="5.1594746716697934E-3"/>
    <n v="0"/>
    <n v="0"/>
    <n v="0"/>
    <n v="0"/>
    <n v="9.0994371482176359E-2"/>
    <n v="4.6435272045028141E-2"/>
    <n v="0"/>
    <n v="8.1144465290806753E-2"/>
    <n v="0"/>
    <n v="0"/>
    <n v="0"/>
    <n v="2.7673545966228893E-2"/>
    <n v="1.876172607879925E-3"/>
    <n v="0"/>
    <n v="1.4071294559099437E-3"/>
    <n v="4.6904315196998124E-4"/>
    <n v="6.4727954971857404E-2"/>
    <n v="0"/>
    <n v="0.30956848030018763"/>
    <n v="1.876172607879925E-3"/>
    <n v="0.174953095684803"/>
    <n v="0.19371482176360225"/>
    <x v="1"/>
    <x v="20"/>
    <x v="19"/>
    <x v="1"/>
    <x v="1"/>
    <x v="1"/>
    <x v="19"/>
    <n v="5.1594746716697934E-3"/>
    <n v="0"/>
    <n v="0.13742964352720449"/>
    <n v="8.1144465290806753E-2"/>
    <n v="0"/>
    <n v="3.0956848030018764E-2"/>
    <n v="6.5196998123827385E-2"/>
    <n v="0.31144465290806755"/>
    <n v="0.19371482176360225"/>
    <n v="0.174953095684803"/>
  </r>
  <r>
    <x v="20"/>
    <n v="2008"/>
    <n v="1795"/>
    <s v="2,3,4,5"/>
    <n v="2.2284122562674096E-3"/>
    <n v="0"/>
    <n v="0"/>
    <n v="0"/>
    <n v="0"/>
    <n v="6.016713091922006E-2"/>
    <n v="4.958217270194986E-2"/>
    <n v="0"/>
    <n v="6.5738161559888583E-2"/>
    <n v="0"/>
    <n v="0"/>
    <n v="0"/>
    <n v="4.4011142061281337E-2"/>
    <n v="3.3426183844011141E-3"/>
    <n v="0"/>
    <n v="0"/>
    <n v="0"/>
    <n v="0.11197771587743732"/>
    <n v="0"/>
    <n v="0.42116991643454038"/>
    <n v="0"/>
    <n v="1.1142061281337048E-3"/>
    <n v="0.24066852367688021"/>
    <x v="1"/>
    <x v="20"/>
    <x v="19"/>
    <x v="1"/>
    <x v="1"/>
    <x v="1"/>
    <x v="19"/>
    <n v="2.2284122562674096E-3"/>
    <n v="0"/>
    <n v="0.10974930362116991"/>
    <n v="6.5738161559888583E-2"/>
    <n v="0"/>
    <n v="4.7353760445682451E-2"/>
    <n v="0.11197771587743732"/>
    <n v="0.42116991643454038"/>
    <n v="0.24066852367688021"/>
    <n v="1.1142061281337048E-3"/>
  </r>
  <r>
    <x v="20"/>
    <n v="2009"/>
    <n v="1747"/>
    <s v="2,3,4,5"/>
    <n v="0"/>
    <n v="5.7240984544934168E-4"/>
    <n v="0"/>
    <n v="0"/>
    <n v="0"/>
    <n v="3.0910131654264456E-2"/>
    <n v="5.3806525472238124E-2"/>
    <n v="0"/>
    <n v="5.2661705781339441E-2"/>
    <n v="0"/>
    <n v="0"/>
    <n v="0"/>
    <n v="3.3199771036061823E-2"/>
    <n v="3.4344590726960505E-3"/>
    <n v="0"/>
    <n v="0"/>
    <n v="0"/>
    <n v="0.13508872352604465"/>
    <n v="0"/>
    <n v="0.3291356611333715"/>
    <n v="0"/>
    <n v="0"/>
    <n v="0.36119061247853462"/>
    <x v="2"/>
    <x v="20"/>
    <x v="19"/>
    <x v="1"/>
    <x v="1"/>
    <x v="1"/>
    <x v="19"/>
    <n v="5.7240984544934168E-4"/>
    <n v="0"/>
    <n v="8.4716657126502587E-2"/>
    <n v="5.2661705781339441E-2"/>
    <n v="0"/>
    <n v="3.6634230108757875E-2"/>
    <n v="0.13508872352604465"/>
    <n v="0.3291356611333715"/>
    <n v="0.36119061247853462"/>
    <n v="0"/>
  </r>
  <r>
    <x v="20"/>
    <n v="2010"/>
    <n v="1835"/>
    <s v="2,3,4,5"/>
    <n v="0"/>
    <n v="0"/>
    <n v="5.4495912806539512E-4"/>
    <n v="0"/>
    <n v="0"/>
    <n v="7.0299727520435978E-2"/>
    <n v="6.6485013623978198E-2"/>
    <n v="0"/>
    <n v="6.2125340599455042E-2"/>
    <n v="0"/>
    <n v="0"/>
    <n v="0"/>
    <n v="0.1008174386920981"/>
    <n v="6.5395095367847414E-3"/>
    <n v="3.2697547683923707E-3"/>
    <n v="0"/>
    <n v="0"/>
    <n v="9.3188010899182563E-2"/>
    <n v="0"/>
    <n v="0.31498637602179835"/>
    <n v="0"/>
    <n v="4.9046321525885563E-3"/>
    <n v="0.27683923705722069"/>
    <x v="2"/>
    <x v="20"/>
    <x v="19"/>
    <x v="1"/>
    <x v="1"/>
    <x v="1"/>
    <x v="19"/>
    <n v="5.4495912806539512E-4"/>
    <n v="0"/>
    <n v="0.13678474114441419"/>
    <n v="6.2125340599455042E-2"/>
    <n v="0"/>
    <n v="0.11062670299727521"/>
    <n v="9.3188010899182563E-2"/>
    <n v="0.31498637602179835"/>
    <n v="0.27683923705722069"/>
    <n v="4.9046321525885563E-3"/>
  </r>
  <r>
    <x v="20"/>
    <n v="2011"/>
    <n v="1433"/>
    <s v="2,3,4,5"/>
    <n v="6.9783670621074664E-4"/>
    <n v="0"/>
    <n v="0"/>
    <n v="0"/>
    <n v="0"/>
    <n v="4.6057222609909278E-2"/>
    <n v="4.815073272854152E-2"/>
    <n v="0"/>
    <n v="0.12351709699930216"/>
    <n v="0"/>
    <n v="0"/>
    <n v="0"/>
    <n v="2.930914166085136E-2"/>
    <n v="2.7913468248429866E-3"/>
    <n v="0"/>
    <n v="0"/>
    <n v="0"/>
    <n v="8.1646894626657363E-2"/>
    <n v="0"/>
    <n v="0.37334263782274946"/>
    <n v="0"/>
    <n v="2.7913468248429866E-3"/>
    <n v="0.29169574319609209"/>
    <x v="2"/>
    <x v="20"/>
    <x v="19"/>
    <x v="1"/>
    <x v="1"/>
    <x v="1"/>
    <x v="19"/>
    <n v="6.9783670621074664E-4"/>
    <n v="0"/>
    <n v="9.4207955338450805E-2"/>
    <n v="0.12351709699930216"/>
    <n v="0"/>
    <n v="3.2100488485694349E-2"/>
    <n v="8.1646894626657363E-2"/>
    <n v="0.37334263782274946"/>
    <n v="0.29169574319609209"/>
    <n v="2.7913468248429866E-3"/>
  </r>
  <r>
    <x v="20"/>
    <n v="2012"/>
    <n v="1929"/>
    <s v="2,3,4,5"/>
    <n v="0"/>
    <n v="2.0736132711249352E-3"/>
    <n v="1.0368066355624676E-3"/>
    <n v="5.184033177812338E-3"/>
    <n v="0"/>
    <n v="2.0217729393468119E-2"/>
    <n v="4.7693105235873508E-2"/>
    <n v="0"/>
    <n v="6.5837221358216694E-2"/>
    <n v="0"/>
    <n v="3.6288232244686366E-3"/>
    <n v="2.0736132711249352E-3"/>
    <n v="6.2726801451529285E-2"/>
    <n v="9.3312597200622092E-3"/>
    <n v="2.592016588906169E-3"/>
    <n v="0"/>
    <n v="0"/>
    <n v="6.1689994815966827E-2"/>
    <n v="0"/>
    <n v="0.53862104717470194"/>
    <n v="0"/>
    <n v="1.5552099533437014E-3"/>
    <n v="0.17573872472783825"/>
    <x v="2"/>
    <x v="20"/>
    <x v="19"/>
    <x v="1"/>
    <x v="1"/>
    <x v="1"/>
    <x v="19"/>
    <n v="3.1104199066874028E-3"/>
    <n v="5.184033177812338E-3"/>
    <n v="6.7910834629341624E-2"/>
    <n v="6.5837221358216694E-2"/>
    <n v="5.7024364955935714E-3"/>
    <n v="7.465007776049766E-2"/>
    <n v="6.1689994815966827E-2"/>
    <n v="0.53862104717470194"/>
    <n v="0.17573872472783825"/>
    <n v="1.5552099533437014E-3"/>
  </r>
  <r>
    <x v="20"/>
    <n v="2013"/>
    <s v="No Data"/>
    <m/>
    <s v="-"/>
    <s v="-"/>
    <s v="-"/>
    <s v="-"/>
    <s v="-"/>
    <s v="-"/>
    <s v="-"/>
    <s v="-"/>
    <s v="-"/>
    <s v="-"/>
    <s v="-"/>
    <s v="-"/>
    <s v="-"/>
    <s v="-"/>
    <s v="-"/>
    <s v="-"/>
    <s v="-"/>
    <s v="-"/>
    <s v="-"/>
    <s v="-"/>
    <s v="-"/>
    <s v="-"/>
    <s v="-"/>
    <x v="2"/>
    <x v="20"/>
    <x v="19"/>
    <x v="1"/>
    <x v="1"/>
    <x v="0"/>
    <x v="19"/>
    <n v="0"/>
    <n v="0"/>
    <n v="0"/>
    <n v="0"/>
    <n v="0"/>
    <n v="0"/>
    <n v="0"/>
    <n v="0"/>
    <n v="0"/>
    <n v="0"/>
  </r>
  <r>
    <x v="21"/>
    <n v="1979"/>
    <n v="5482"/>
    <s v="2,3,4,5"/>
    <n v="0.21488507843852611"/>
    <n v="5.8372856621670922E-3"/>
    <n v="7.4790222546515872E-3"/>
    <n v="0.11893469536665451"/>
    <n v="0"/>
    <n v="8.2634075155052902E-2"/>
    <n v="1.2769062385990515E-3"/>
    <n v="4.9252097774534842E-3"/>
    <n v="1.3316307916818679E-2"/>
    <n v="0.1121853338197738"/>
    <n v="9.4126231302444366E-2"/>
    <n v="1.4593214155417731E-3"/>
    <n v="0"/>
    <n v="0"/>
    <n v="0"/>
    <n v="0"/>
    <n v="1.0944910616563297E-3"/>
    <n v="0"/>
    <n v="0"/>
    <n v="3.6483035388544326E-4"/>
    <n v="4.9616928128420286E-2"/>
    <n v="0"/>
    <n v="0.29186428310835461"/>
    <x v="0"/>
    <x v="21"/>
    <x v="20"/>
    <x v="7"/>
    <x v="7"/>
    <x v="1"/>
    <x v="20"/>
    <n v="0.22820138635534479"/>
    <n v="0.11893469536665451"/>
    <n v="8.3910981393651954E-2"/>
    <n v="1.8241517694272163E-2"/>
    <n v="0.20777088653775994"/>
    <n v="0"/>
    <n v="1.0944910616563297E-3"/>
    <n v="4.9981758482305731E-2"/>
    <n v="0.29186428310835461"/>
    <n v="0"/>
  </r>
  <r>
    <x v="21"/>
    <n v="1980"/>
    <n v="5090"/>
    <s v="2,3,4,5"/>
    <n v="0.27996070726915523"/>
    <n v="6.2868369351669937E-2"/>
    <n v="1.0609037328094302E-2"/>
    <n v="8.4675834970530453E-2"/>
    <n v="0"/>
    <n v="7.3280943025540279E-2"/>
    <n v="4.5186640471512772E-3"/>
    <n v="0"/>
    <n v="1.9646365422396855E-3"/>
    <n v="8.6640471512770142E-2"/>
    <n v="5.7760314341846759E-2"/>
    <n v="0"/>
    <n v="0"/>
    <n v="0"/>
    <n v="0"/>
    <n v="0"/>
    <n v="3.1434184675834969E-3"/>
    <n v="0"/>
    <n v="0"/>
    <n v="9.5088408644400782E-2"/>
    <n v="3.0058939096267192E-2"/>
    <n v="0"/>
    <n v="0.20943025540275048"/>
    <x v="0"/>
    <x v="21"/>
    <x v="20"/>
    <x v="7"/>
    <x v="7"/>
    <x v="1"/>
    <x v="20"/>
    <n v="0.3534381139489195"/>
    <n v="8.4675834970530453E-2"/>
    <n v="7.7799607072691554E-2"/>
    <n v="1.9646365422396855E-3"/>
    <n v="0.14440078585461691"/>
    <n v="0"/>
    <n v="3.1434184675834969E-3"/>
    <n v="0.12514734774066796"/>
    <n v="0.20943025540275048"/>
    <n v="0"/>
  </r>
  <r>
    <x v="21"/>
    <n v="1981"/>
    <n v="3129"/>
    <s v="2,3,4,5"/>
    <n v="0.31703419622882711"/>
    <n v="1.7897091722595078E-2"/>
    <n v="9.5877277085330784E-3"/>
    <n v="0.13742409715564077"/>
    <n v="0"/>
    <n v="5.7526366251198467E-2"/>
    <n v="5.433045701502077E-3"/>
    <n v="3.515500159795462E-3"/>
    <n v="1.0866091403004154E-2"/>
    <n v="8.2454458293384464E-2"/>
    <n v="5.7845957174816234E-2"/>
    <n v="2.8763183125599234E-3"/>
    <n v="0"/>
    <n v="0"/>
    <n v="0"/>
    <n v="0"/>
    <n v="1.310322786832854E-2"/>
    <n v="1.278363694471077E-3"/>
    <n v="0"/>
    <n v="0.10162991371045062"/>
    <n v="4.378395653563439E-2"/>
    <n v="2.556727388942154E-3"/>
    <n v="0.13518696069031638"/>
    <x v="0"/>
    <x v="21"/>
    <x v="20"/>
    <x v="7"/>
    <x v="7"/>
    <x v="1"/>
    <x v="20"/>
    <n v="0.34451901565995524"/>
    <n v="0.13742409715564077"/>
    <n v="6.295941195270055E-2"/>
    <n v="1.4381591562799615E-2"/>
    <n v="0.14317673378076062"/>
    <n v="0"/>
    <n v="1.4381591562799617E-2"/>
    <n v="0.14541387024608501"/>
    <n v="0.13518696069031638"/>
    <n v="2.556727388942154E-3"/>
  </r>
  <r>
    <x v="21"/>
    <n v="1982"/>
    <n v="4748"/>
    <s v="2,3,4,5"/>
    <n v="0.29317607413647845"/>
    <n v="3.7489469250210614E-2"/>
    <n v="1.6006739679865205E-2"/>
    <n v="0.14595619208087615"/>
    <n v="0"/>
    <n v="6.0025273799494523E-2"/>
    <n v="3.5804549283909013E-3"/>
    <n v="1.4743049705139006E-3"/>
    <n v="7.1609098567818035E-3"/>
    <n v="7.0134793597304124E-2"/>
    <n v="5.7497893850042128E-2"/>
    <n v="0"/>
    <n v="4.2122999157540015E-4"/>
    <n v="0"/>
    <n v="0"/>
    <n v="0"/>
    <n v="7.3715248525695028E-3"/>
    <n v="1.0530749789385003E-3"/>
    <n v="0"/>
    <n v="0.12426284751474305"/>
    <n v="5.7708508845829821E-2"/>
    <n v="2.1061499578770007E-4"/>
    <n v="0.11647009267059814"/>
    <x v="0"/>
    <x v="21"/>
    <x v="20"/>
    <x v="7"/>
    <x v="7"/>
    <x v="1"/>
    <x v="20"/>
    <n v="0.34667228306655429"/>
    <n v="0.14595619208087615"/>
    <n v="6.3605728727885419E-2"/>
    <n v="8.6352148272957046E-3"/>
    <n v="0.12763268744734624"/>
    <n v="4.2122999157540015E-4"/>
    <n v="8.4245998315080027E-3"/>
    <n v="0.18197135636057288"/>
    <n v="0.11647009267059814"/>
    <n v="2.1061499578770007E-4"/>
  </r>
  <r>
    <x v="21"/>
    <n v="1983"/>
    <n v="4090"/>
    <s v="2,3,4,5"/>
    <n v="0.41246943765281174"/>
    <n v="2.7872860635696821E-2"/>
    <n v="4.1564792176039117E-3"/>
    <n v="0.11075794621026895"/>
    <n v="0"/>
    <n v="5.6723716381418092E-2"/>
    <n v="0"/>
    <n v="0"/>
    <n v="3.9119804400977991E-3"/>
    <n v="7.9217603911980433E-2"/>
    <n v="2.8117359413202932E-2"/>
    <n v="4.8899755501222489E-4"/>
    <n v="0"/>
    <n v="0"/>
    <n v="0"/>
    <n v="0"/>
    <n v="1.4669926650366747E-3"/>
    <n v="0"/>
    <n v="0"/>
    <n v="0.15012224938875307"/>
    <n v="4.4987775061124696E-2"/>
    <n v="1.9559902200488996E-3"/>
    <n v="7.7750611246943768E-2"/>
    <x v="0"/>
    <x v="21"/>
    <x v="20"/>
    <x v="7"/>
    <x v="7"/>
    <x v="1"/>
    <x v="20"/>
    <n v="0.4444987775061125"/>
    <n v="0.11075794621026895"/>
    <n v="5.6723716381418092E-2"/>
    <n v="3.9119804400977991E-3"/>
    <n v="0.10782396088019558"/>
    <n v="0"/>
    <n v="1.4669926650366747E-3"/>
    <n v="0.19511002444987777"/>
    <n v="7.7750611246943768E-2"/>
    <n v="1.9559902200488996E-3"/>
  </r>
  <r>
    <x v="21"/>
    <n v="1984"/>
    <n v="3310"/>
    <s v="2,3,4,5"/>
    <n v="0.29848942598187317"/>
    <n v="4.3202416918429E-2"/>
    <n v="9.0634441087613293E-4"/>
    <n v="0.13716012084592144"/>
    <n v="0"/>
    <n v="6.6767371601208464E-2"/>
    <n v="0"/>
    <n v="0"/>
    <n v="1.0574018126888218E-2"/>
    <n v="3.9274924471299093E-2"/>
    <n v="3.4743202416918431E-2"/>
    <n v="0"/>
    <n v="0"/>
    <n v="0"/>
    <n v="0"/>
    <n v="0"/>
    <n v="0"/>
    <n v="0"/>
    <n v="0"/>
    <n v="0.15045317220543808"/>
    <n v="0.14561933534743202"/>
    <n v="1.2084592145015106E-3"/>
    <n v="7.1601208459214499E-2"/>
    <x v="0"/>
    <x v="21"/>
    <x v="20"/>
    <x v="7"/>
    <x v="7"/>
    <x v="1"/>
    <x v="20"/>
    <n v="0.3425981873111783"/>
    <n v="0.13716012084592144"/>
    <n v="6.6767371601208464E-2"/>
    <n v="1.0574018126888218E-2"/>
    <n v="7.4018126888217517E-2"/>
    <n v="0"/>
    <n v="0"/>
    <n v="0.29607250755287007"/>
    <n v="7.1601208459214499E-2"/>
    <n v="1.2084592145015106E-3"/>
  </r>
  <r>
    <x v="21"/>
    <n v="1985"/>
    <n v="1690"/>
    <s v="2,3,4,5"/>
    <n v="0.19881656804733724"/>
    <n v="0.13313609467455623"/>
    <n v="0"/>
    <n v="0.16035502958579881"/>
    <n v="0"/>
    <n v="1.4201183431952664E-2"/>
    <n v="0"/>
    <n v="0"/>
    <n v="5.9171597633136093E-3"/>
    <n v="9.4674556213017753E-3"/>
    <n v="5.562130177514793E-2"/>
    <n v="0"/>
    <n v="0"/>
    <n v="0"/>
    <n v="0"/>
    <n v="0"/>
    <n v="1.4201183431952662E-2"/>
    <n v="1.7751479289940828E-3"/>
    <n v="0"/>
    <n v="1.0650887573964497E-2"/>
    <n v="0.14852071005917158"/>
    <n v="4.7337278106508876E-3"/>
    <n v="0.24260355029585798"/>
    <x v="0"/>
    <x v="21"/>
    <x v="20"/>
    <x v="7"/>
    <x v="7"/>
    <x v="1"/>
    <x v="20"/>
    <n v="0.3319526627218935"/>
    <n v="0.16035502958579881"/>
    <n v="1.4201183431952664E-2"/>
    <n v="5.9171597633136093E-3"/>
    <n v="6.5088757396449703E-2"/>
    <n v="0"/>
    <n v="1.5976331360946745E-2"/>
    <n v="0.15917159763313607"/>
    <n v="0.24260355029585798"/>
    <n v="4.7337278106508876E-3"/>
  </r>
  <r>
    <x v="21"/>
    <n v="1986"/>
    <n v="925"/>
    <s v="2,3,4,5"/>
    <n v="0.15783783783783784"/>
    <n v="8.1081081081081086E-2"/>
    <n v="5.4054054054054057E-3"/>
    <n v="0.08"/>
    <n v="7.5675675675675675E-3"/>
    <n v="6.054054054054054E-2"/>
    <n v="6.4864864864864862E-3"/>
    <n v="0"/>
    <n v="1.4054054054054054E-2"/>
    <n v="8.6486486486486488E-3"/>
    <n v="3.8918918918918924E-2"/>
    <n v="0"/>
    <n v="0"/>
    <n v="0"/>
    <n v="0"/>
    <n v="0"/>
    <n v="3.2432432432432431E-3"/>
    <n v="1.4054054054054054E-2"/>
    <n v="0"/>
    <n v="3.2432432432432431E-3"/>
    <n v="0.27675675675675676"/>
    <n v="0"/>
    <n v="0.24216216216216216"/>
    <x v="0"/>
    <x v="21"/>
    <x v="20"/>
    <x v="7"/>
    <x v="7"/>
    <x v="1"/>
    <x v="20"/>
    <n v="0.24432432432432433"/>
    <n v="8.7567567567567575E-2"/>
    <n v="6.7027027027027022E-2"/>
    <n v="1.4054054054054054E-2"/>
    <n v="4.7567567567567574E-2"/>
    <n v="0"/>
    <n v="1.7297297297297298E-2"/>
    <n v="0.28000000000000003"/>
    <n v="0.24216216216216216"/>
    <n v="0"/>
  </r>
  <r>
    <x v="21"/>
    <n v="1987"/>
    <n v="1624"/>
    <s v="2,3,4,5"/>
    <n v="0.10406403940886699"/>
    <n v="3.2019704433497539E-2"/>
    <n v="1.0467980295566502E-2"/>
    <n v="7.3891625615763554E-2"/>
    <n v="0"/>
    <n v="2.647783251231527E-2"/>
    <n v="1.8472906403940886E-3"/>
    <n v="0"/>
    <n v="1.1083743842364532E-2"/>
    <n v="3.3866995073891626E-2"/>
    <n v="3.2019704433497539E-2"/>
    <n v="0"/>
    <n v="0"/>
    <n v="0"/>
    <n v="0"/>
    <n v="0"/>
    <n v="3.0788177339901479E-3"/>
    <n v="1.2315270935960591E-3"/>
    <n v="0"/>
    <n v="0"/>
    <n v="0.19458128078817735"/>
    <n v="6.1576354679802956E-4"/>
    <n v="0.47475369458128081"/>
    <x v="0"/>
    <x v="21"/>
    <x v="20"/>
    <x v="7"/>
    <x v="7"/>
    <x v="1"/>
    <x v="20"/>
    <n v="0.14655172413793105"/>
    <n v="7.3891625615763554E-2"/>
    <n v="2.832512315270936E-2"/>
    <n v="1.1083743842364532E-2"/>
    <n v="6.5886699507389165E-2"/>
    <n v="0"/>
    <n v="4.3103448275862068E-3"/>
    <n v="0.19458128078817735"/>
    <n v="0.47475369458128081"/>
    <n v="6.1576354679802956E-4"/>
  </r>
  <r>
    <x v="21"/>
    <n v="1988"/>
    <n v="3135"/>
    <s v="2,3,4,5"/>
    <n v="0.11387559808612439"/>
    <n v="4.4338118022328551E-2"/>
    <n v="1.2759170653907496E-2"/>
    <n v="7.7192982456140355E-2"/>
    <n v="9.5693779904306216E-3"/>
    <n v="4.9441786283891544E-2"/>
    <n v="4.5614035087719301E-2"/>
    <n v="0"/>
    <n v="9.5693779904306216E-3"/>
    <n v="1.4035087719298246E-2"/>
    <n v="2.0733652312599681E-2"/>
    <n v="0"/>
    <n v="0"/>
    <n v="0"/>
    <n v="0"/>
    <n v="0"/>
    <n v="4.7846889952153108E-3"/>
    <n v="2.8708133971291866E-3"/>
    <n v="0"/>
    <n v="6.5071770334928225E-2"/>
    <n v="0.11993620414673047"/>
    <n v="7.9744816586921844E-3"/>
    <n v="0.40223285486443383"/>
    <x v="0"/>
    <x v="21"/>
    <x v="20"/>
    <x v="7"/>
    <x v="7"/>
    <x v="1"/>
    <x v="20"/>
    <n v="0.17097288676236044"/>
    <n v="8.6762360446570971E-2"/>
    <n v="9.5055821371610838E-2"/>
    <n v="9.5693779904306216E-3"/>
    <n v="3.4768740031897928E-2"/>
    <n v="0"/>
    <n v="7.655502392344497E-3"/>
    <n v="0.18500797448165868"/>
    <n v="0.40223285486443383"/>
    <n v="7.9744816586921844E-3"/>
  </r>
  <r>
    <x v="21"/>
    <n v="1989"/>
    <n v="6639"/>
    <s v="2,3,4,5"/>
    <n v="0.10122006326253954"/>
    <n v="7.5161921976201237E-2"/>
    <n v="4.0668775417984637E-3"/>
    <n v="9.5044434402771508E-2"/>
    <n v="4.820003012501883E-3"/>
    <n v="2.4853140533212834E-2"/>
    <n v="1.8225636391022745E-2"/>
    <n v="0"/>
    <n v="1.1598132248832656E-2"/>
    <n v="1.6418135261334538E-2"/>
    <n v="2.003313752071095E-2"/>
    <n v="1.0543756589847869E-3"/>
    <n v="0"/>
    <n v="0"/>
    <n v="0"/>
    <n v="0"/>
    <n v="7.5312547070341916E-4"/>
    <n v="6.0250037656273537E-4"/>
    <n v="0"/>
    <n v="0.16342822714264196"/>
    <n v="0.16252447657779787"/>
    <n v="2.5606266003916252E-3"/>
    <n v="0.29763518602199124"/>
    <x v="0"/>
    <x v="21"/>
    <x v="20"/>
    <x v="7"/>
    <x v="7"/>
    <x v="1"/>
    <x v="20"/>
    <n v="0.18044886278053923"/>
    <n v="9.9864437415273385E-2"/>
    <n v="4.3078776924235576E-2"/>
    <n v="1.1598132248832656E-2"/>
    <n v="3.7505648441030277E-2"/>
    <n v="0"/>
    <n v="1.3556258472661544E-3"/>
    <n v="0.32595270372043983"/>
    <n v="0.29763518602199124"/>
    <n v="2.5606266003916252E-3"/>
  </r>
  <r>
    <x v="21"/>
    <n v="1990"/>
    <n v="11184"/>
    <s v="2,3,4,5"/>
    <n v="0.19089771101573674"/>
    <n v="2.3515736766809729E-2"/>
    <n v="2.0296852646638053E-2"/>
    <n v="9.0665236051502146E-2"/>
    <n v="8.2260371959942784E-3"/>
    <n v="6.2142346208869811E-2"/>
    <n v="1.4306151645207439E-2"/>
    <n v="0"/>
    <n v="4.381258941344778E-3"/>
    <n v="2.3158082975679541E-2"/>
    <n v="2.1995708154506442E-2"/>
    <n v="8.0472103004291845E-4"/>
    <n v="0"/>
    <n v="0"/>
    <n v="0"/>
    <n v="0"/>
    <n v="0"/>
    <n v="4.4706723891273247E-4"/>
    <n v="0"/>
    <n v="7.3587267525035763E-2"/>
    <n v="7.8147353361945643E-2"/>
    <n v="2.5035765379113019E-3"/>
    <n v="0.38492489270386265"/>
    <x v="0"/>
    <x v="21"/>
    <x v="20"/>
    <x v="7"/>
    <x v="7"/>
    <x v="1"/>
    <x v="20"/>
    <n v="0.23471030042918453"/>
    <n v="9.8891273247496428E-2"/>
    <n v="7.6448497854077258E-2"/>
    <n v="4.381258941344778E-3"/>
    <n v="4.5958512160228907E-2"/>
    <n v="0"/>
    <n v="4.4706723891273247E-4"/>
    <n v="0.15173462088698142"/>
    <n v="0.38492489270386265"/>
    <n v="2.5035765379113019E-3"/>
  </r>
  <r>
    <x v="21"/>
    <n v="1991"/>
    <n v="13867"/>
    <s v="2,3,4,5"/>
    <n v="0.19427417610153602"/>
    <n v="2.3869618518785607E-2"/>
    <n v="3.2306915699141847E-2"/>
    <n v="9.6992860748539703E-2"/>
    <n v="4.6152736713059783E-3"/>
    <n v="4.8820941804283549E-2"/>
    <n v="1.3773707362803778E-2"/>
    <n v="0"/>
    <n v="5.1921828802192257E-3"/>
    <n v="2.6033028052210284E-2"/>
    <n v="1.9326458498593786E-2"/>
    <n v="3.1008869979087042E-3"/>
    <n v="0"/>
    <n v="0"/>
    <n v="0"/>
    <n v="0"/>
    <n v="5.7690920891324729E-4"/>
    <n v="8.6536381336987087E-4"/>
    <n v="0"/>
    <n v="0.13391505011898752"/>
    <n v="0.12504507103194634"/>
    <n v="3.1008869979087042E-3"/>
    <n v="0.26819066849354584"/>
    <x v="0"/>
    <x v="21"/>
    <x v="20"/>
    <x v="7"/>
    <x v="7"/>
    <x v="1"/>
    <x v="20"/>
    <n v="0.25045071031946348"/>
    <n v="0.10160813441984567"/>
    <n v="6.2594649167087332E-2"/>
    <n v="5.1921828802192257E-3"/>
    <n v="4.8460373548712778E-2"/>
    <n v="0"/>
    <n v="1.4422730222831181E-3"/>
    <n v="0.25896012115093386"/>
    <n v="0.26819066849354584"/>
    <n v="3.1008869979087042E-3"/>
  </r>
  <r>
    <x v="21"/>
    <n v="1992"/>
    <n v="11372"/>
    <s v="2,3,4,5"/>
    <n v="0.15318325712275765"/>
    <n v="0.15775589166373549"/>
    <n v="1.6092156173056631E-2"/>
    <n v="6.8061906436862468E-2"/>
    <n v="8.7935279634189234E-3"/>
    <n v="0.17103411888849807"/>
    <n v="1.8642279282448118E-2"/>
    <n v="0"/>
    <n v="2.2863172704889203E-3"/>
    <n v="2.7699613084769609E-2"/>
    <n v="1.2047133309883924E-2"/>
    <n v="3.0777347871966234E-3"/>
    <n v="0"/>
    <n v="0"/>
    <n v="0"/>
    <n v="0"/>
    <n v="6.1554695743932467E-4"/>
    <n v="4.396763981709462E-4"/>
    <n v="0"/>
    <n v="2.0225114315863524E-3"/>
    <n v="4.8716144917340838E-2"/>
    <n v="1.494899753781217E-3"/>
    <n v="0.30803728455856488"/>
    <x v="0"/>
    <x v="21"/>
    <x v="20"/>
    <x v="7"/>
    <x v="7"/>
    <x v="1"/>
    <x v="20"/>
    <n v="0.3270313049595498"/>
    <n v="7.6855434400281392E-2"/>
    <n v="0.18967639817094617"/>
    <n v="2.2863172704889203E-3"/>
    <n v="4.2824481181850158E-2"/>
    <n v="0"/>
    <n v="1.0552233556102709E-3"/>
    <n v="5.0738656348927193E-2"/>
    <n v="0.30803728455856488"/>
    <n v="1.494899753781217E-3"/>
  </r>
  <r>
    <x v="21"/>
    <n v="1993"/>
    <n v="6723"/>
    <s v="2,3,4,5"/>
    <n v="0.16094005652238583"/>
    <n v="2.127026625018593E-2"/>
    <n v="2.4245128662799344E-2"/>
    <n v="7.675145024542615E-2"/>
    <n v="8.0321285140562242E-3"/>
    <n v="0.1463632307005801"/>
    <n v="2.3650156180276664E-2"/>
    <n v="0"/>
    <n v="8.0321285140562242E-3"/>
    <n v="2.1419009370816599E-2"/>
    <n v="1.0709504685408299E-2"/>
    <n v="2.0824036888293916E-3"/>
    <n v="0"/>
    <n v="1.0412018444146958E-3"/>
    <n v="0"/>
    <n v="0"/>
    <n v="1.4874312063067083E-4"/>
    <n v="7.4371560315335413E-4"/>
    <n v="0"/>
    <n v="6.8124349248847235E-2"/>
    <n v="0.1213743864346274"/>
    <n v="2.8261192919827455E-3"/>
    <n v="0.30224602112152316"/>
    <x v="0"/>
    <x v="21"/>
    <x v="20"/>
    <x v="7"/>
    <x v="7"/>
    <x v="1"/>
    <x v="20"/>
    <n v="0.20645545143537111"/>
    <n v="8.4783578759482378E-2"/>
    <n v="0.17001338688085676"/>
    <n v="8.0321285140562242E-3"/>
    <n v="3.421091774505429E-2"/>
    <n v="1.0412018444146958E-3"/>
    <n v="8.9245872378402495E-4"/>
    <n v="0.18949873568347464"/>
    <n v="0.30224602112152316"/>
    <n v="2.8261192919827455E-3"/>
  </r>
  <r>
    <x v="21"/>
    <n v="1994"/>
    <n v="3794"/>
    <s v="2,3,4,5"/>
    <n v="0.17817606747496048"/>
    <n v="6.3784923563521348E-2"/>
    <n v="3.9272535582498685E-2"/>
    <n v="9.2250922509225092E-2"/>
    <n v="4.4807590933052185E-3"/>
    <n v="4.9024775962045332E-2"/>
    <n v="3.8218239325250397E-2"/>
    <n v="0"/>
    <n v="6.3257775434897206E-3"/>
    <n v="1.1597258829731154E-2"/>
    <n v="1.0279388508170796E-2"/>
    <n v="1.5814443858724304E-3"/>
    <n v="0"/>
    <n v="0"/>
    <n v="0"/>
    <n v="0"/>
    <n v="0"/>
    <n v="7.9072219293621507E-4"/>
    <n v="0"/>
    <n v="0.11149182920400633"/>
    <n v="0.15603584607274645"/>
    <n v="3.1628887717448603E-3"/>
    <n v="0.23352662098049551"/>
    <x v="0"/>
    <x v="21"/>
    <x v="20"/>
    <x v="7"/>
    <x v="7"/>
    <x v="1"/>
    <x v="20"/>
    <n v="0.28123352662098056"/>
    <n v="9.6731681602530317E-2"/>
    <n v="8.7243015287295722E-2"/>
    <n v="6.3257775434897206E-3"/>
    <n v="2.3458091723774378E-2"/>
    <n v="0"/>
    <n v="7.9072219293621507E-4"/>
    <n v="0.26752767527675281"/>
    <n v="0.23352662098049551"/>
    <n v="3.1628887717448603E-3"/>
  </r>
  <r>
    <x v="21"/>
    <n v="1995"/>
    <n v="1529"/>
    <s v="2,3,4,5"/>
    <n v="0.14846304774362326"/>
    <n v="0"/>
    <n v="4.1857423152387184E-2"/>
    <n v="3.0085022890778287E-2"/>
    <n v="1.8312622629169391E-2"/>
    <n v="1.5042511445389144E-2"/>
    <n v="2.7468933943754086E-2"/>
    <n v="0"/>
    <n v="1.7004578155657292E-2"/>
    <n v="3.2701111837802484E-3"/>
    <n v="5.232177894048398E-3"/>
    <n v="0"/>
    <n v="0"/>
    <n v="0"/>
    <n v="0"/>
    <n v="0"/>
    <n v="1.9620667102681491E-3"/>
    <n v="0"/>
    <n v="0"/>
    <n v="5.6899934597776328E-2"/>
    <n v="8.8947024198822763E-2"/>
    <n v="3.2701111837802484E-3"/>
    <n v="0.54218443427076524"/>
    <x v="0"/>
    <x v="21"/>
    <x v="20"/>
    <x v="7"/>
    <x v="7"/>
    <x v="1"/>
    <x v="20"/>
    <n v="0.19032047089601045"/>
    <n v="4.8397645519947678E-2"/>
    <n v="4.2511445389143226E-2"/>
    <n v="1.7004578155657292E-2"/>
    <n v="8.502289077828646E-3"/>
    <n v="0"/>
    <n v="1.9620667102681491E-3"/>
    <n v="0.14584695879659909"/>
    <n v="0.54218443427076524"/>
    <n v="3.2701111837802484E-3"/>
  </r>
  <r>
    <x v="21"/>
    <n v="1996"/>
    <n v="856"/>
    <s v="2,3,4,5"/>
    <n v="8.6448598130841117E-2"/>
    <n v="1.1682242990654205E-3"/>
    <n v="4.0887850467289717E-2"/>
    <n v="2.5700934579439252E-2"/>
    <n v="4.6728971962616819E-3"/>
    <n v="7.0093457943925233E-3"/>
    <n v="0"/>
    <n v="0"/>
    <n v="4.0887850467289717E-2"/>
    <n v="4.6728971962616819E-3"/>
    <n v="0"/>
    <n v="1.7523364485981307E-2"/>
    <n v="0"/>
    <n v="0"/>
    <n v="0"/>
    <n v="0"/>
    <n v="0"/>
    <n v="0"/>
    <n v="0"/>
    <n v="0"/>
    <n v="2.1028037383177569E-2"/>
    <n v="0"/>
    <n v="0.75"/>
    <x v="0"/>
    <x v="21"/>
    <x v="20"/>
    <x v="7"/>
    <x v="7"/>
    <x v="1"/>
    <x v="20"/>
    <n v="0.12850467289719625"/>
    <n v="3.0373831775700934E-2"/>
    <n v="7.0093457943925233E-3"/>
    <n v="4.0887850467289717E-2"/>
    <n v="2.219626168224299E-2"/>
    <n v="0"/>
    <n v="0"/>
    <n v="2.1028037383177569E-2"/>
    <n v="0.75"/>
    <n v="0"/>
  </r>
  <r>
    <x v="21"/>
    <n v="1997"/>
    <n v="2258"/>
    <s v="2,3,4,5"/>
    <n v="0.14968999114260406"/>
    <n v="3.7201062887511072E-2"/>
    <n v="4.6944198405668734E-2"/>
    <n v="4.8272807794508411E-2"/>
    <n v="1.5057573073516387E-2"/>
    <n v="1.3286093888396811E-3"/>
    <n v="1.8157661647475641E-2"/>
    <n v="0"/>
    <n v="1.1514614703277236E-2"/>
    <n v="1.8157661647475641E-2"/>
    <n v="5.757307351638619E-3"/>
    <n v="1.1071744906997343E-2"/>
    <n v="8.8573959255978745E-4"/>
    <n v="0"/>
    <n v="0"/>
    <n v="0"/>
    <n v="4.4286979627989372E-4"/>
    <n v="0"/>
    <n v="0"/>
    <n v="5.8458813108945969E-2"/>
    <n v="0.17050487156775909"/>
    <n v="1.3286093888396811E-3"/>
    <n v="0.40522586359610274"/>
    <x v="0"/>
    <x v="21"/>
    <x v="20"/>
    <x v="7"/>
    <x v="7"/>
    <x v="1"/>
    <x v="20"/>
    <n v="0.23383525243578387"/>
    <n v="6.3330380868024796E-2"/>
    <n v="1.9486271036315322E-2"/>
    <n v="1.1514614703277236E-2"/>
    <n v="3.4986713906111605E-2"/>
    <n v="8.8573959255978745E-4"/>
    <n v="4.4286979627989372E-4"/>
    <n v="0.22896368467670505"/>
    <n v="0.40522586359610274"/>
    <n v="1.3286093888396811E-3"/>
  </r>
  <r>
    <x v="21"/>
    <n v="1998"/>
    <n v="3208"/>
    <s v="2,3,4,5"/>
    <n v="0.17175810473815462"/>
    <n v="1.6521197007481298E-2"/>
    <n v="5.2057356608478801E-2"/>
    <n v="5.5486284289276808E-2"/>
    <n v="2.961346633416459E-2"/>
    <n v="0"/>
    <n v="4.8316708229426436E-2"/>
    <n v="0"/>
    <n v="6.5461346633416458E-3"/>
    <n v="0"/>
    <n v="0"/>
    <n v="4.3640897755610969E-3"/>
    <n v="0"/>
    <n v="0"/>
    <n v="9.3516209476309225E-4"/>
    <n v="0"/>
    <n v="0"/>
    <n v="0"/>
    <n v="0"/>
    <n v="4.0523690773067333E-2"/>
    <n v="0.16957605985037408"/>
    <n v="1.2468827930174563E-3"/>
    <n v="0.40305486284289277"/>
    <x v="0"/>
    <x v="21"/>
    <x v="20"/>
    <x v="7"/>
    <x v="7"/>
    <x v="1"/>
    <x v="20"/>
    <n v="0.24033665835411472"/>
    <n v="8.5099750623441398E-2"/>
    <n v="4.8316708229426436E-2"/>
    <n v="6.5461346633416458E-3"/>
    <n v="4.3640897755610969E-3"/>
    <n v="9.3516209476309225E-4"/>
    <n v="0"/>
    <n v="0.21009975062344141"/>
    <n v="0.40305486284289277"/>
    <n v="1.2468827930174563E-3"/>
  </r>
  <r>
    <x v="21"/>
    <n v="1999"/>
    <n v="1260"/>
    <s v="2,3,4,5"/>
    <n v="0.12380952380952381"/>
    <n v="1.1111111111111112E-2"/>
    <n v="7.5396825396825393E-2"/>
    <n v="5.3174603174603173E-2"/>
    <n v="6.6666666666666666E-2"/>
    <n v="0"/>
    <n v="3.3333333333333333E-2"/>
    <n v="0"/>
    <n v="1.0317460317460317E-2"/>
    <n v="2.3809523809523812E-3"/>
    <n v="0"/>
    <n v="3.1746031746031746E-3"/>
    <n v="0"/>
    <n v="0"/>
    <n v="0"/>
    <n v="0"/>
    <n v="0"/>
    <n v="0"/>
    <n v="0"/>
    <n v="6.1904761904761907E-2"/>
    <n v="0.18174603174603174"/>
    <n v="0"/>
    <n v="0.37698412698412698"/>
    <x v="1"/>
    <x v="21"/>
    <x v="20"/>
    <x v="7"/>
    <x v="7"/>
    <x v="1"/>
    <x v="20"/>
    <n v="0.21031746031746029"/>
    <n v="0.11984126984126983"/>
    <n v="3.3333333333333333E-2"/>
    <n v="1.0317460317460317E-2"/>
    <n v="5.5555555555555558E-3"/>
    <n v="0"/>
    <n v="0"/>
    <n v="0.24365079365079365"/>
    <n v="0.37698412698412698"/>
    <n v="0"/>
  </r>
  <r>
    <x v="21"/>
    <n v="2000"/>
    <n v="254"/>
    <s v="2,3,4,5"/>
    <n v="6.2992125984251968E-2"/>
    <n v="0"/>
    <n v="0"/>
    <n v="0"/>
    <n v="4.7244094488188976E-2"/>
    <n v="0"/>
    <n v="0"/>
    <n v="0"/>
    <n v="0.12992125984251968"/>
    <n v="0"/>
    <n v="0"/>
    <n v="0"/>
    <n v="0"/>
    <n v="0"/>
    <n v="0"/>
    <n v="0"/>
    <n v="0"/>
    <n v="0"/>
    <n v="0"/>
    <n v="0"/>
    <n v="0"/>
    <n v="0"/>
    <n v="0.75984251968503935"/>
    <x v="1"/>
    <x v="21"/>
    <x v="20"/>
    <x v="7"/>
    <x v="7"/>
    <x v="1"/>
    <x v="20"/>
    <n v="6.2992125984251968E-2"/>
    <n v="4.7244094488188976E-2"/>
    <n v="0"/>
    <n v="0.12992125984251968"/>
    <n v="0"/>
    <n v="0"/>
    <n v="0"/>
    <n v="0"/>
    <n v="0.75984251968503935"/>
    <n v="0"/>
  </r>
  <r>
    <x v="21"/>
    <n v="2001"/>
    <n v="954"/>
    <s v="2,3,4,5"/>
    <n v="4.1928721174004195E-2"/>
    <n v="0"/>
    <n v="2.9350104821802937E-2"/>
    <n v="0"/>
    <n v="0"/>
    <n v="0"/>
    <n v="2.5157232704402517E-2"/>
    <n v="0"/>
    <n v="3.4591194968553458E-2"/>
    <n v="0"/>
    <n v="0"/>
    <n v="5.2410901467505244E-3"/>
    <n v="0"/>
    <n v="0"/>
    <n v="0"/>
    <n v="0"/>
    <n v="0"/>
    <n v="0"/>
    <n v="0"/>
    <n v="0"/>
    <n v="1.6771488469601678E-2"/>
    <n v="0"/>
    <n v="0.84696016771488469"/>
    <x v="1"/>
    <x v="21"/>
    <x v="20"/>
    <x v="7"/>
    <x v="7"/>
    <x v="1"/>
    <x v="20"/>
    <n v="7.1278825995807135E-2"/>
    <n v="0"/>
    <n v="2.5157232704402517E-2"/>
    <n v="3.4591194968553458E-2"/>
    <n v="5.2410901467505244E-3"/>
    <n v="0"/>
    <n v="0"/>
    <n v="1.6771488469601678E-2"/>
    <n v="0.84696016771488469"/>
    <n v="0"/>
  </r>
  <r>
    <x v="21"/>
    <n v="2002"/>
    <n v="2111"/>
    <s v="2,3,4,5"/>
    <n v="0.12932259592610137"/>
    <n v="6.1582188536238747E-3"/>
    <n v="1.8000947418285174E-2"/>
    <n v="3.8370440549502609E-2"/>
    <n v="2.1316911416390336E-2"/>
    <n v="3.3159639981051635E-3"/>
    <n v="3.0317385125532923E-2"/>
    <n v="0"/>
    <n v="6.631927996210327E-3"/>
    <n v="1.4211274277593558E-3"/>
    <n v="0"/>
    <n v="1.9422074846044527E-2"/>
    <n v="0"/>
    <n v="0"/>
    <n v="0"/>
    <n v="0"/>
    <n v="0"/>
    <n v="0"/>
    <n v="0"/>
    <n v="6.9161534817621981E-2"/>
    <n v="0.14921837991473236"/>
    <n v="0"/>
    <n v="0.50734249171009005"/>
    <x v="1"/>
    <x v="21"/>
    <x v="20"/>
    <x v="7"/>
    <x v="7"/>
    <x v="1"/>
    <x v="20"/>
    <n v="0.15348176219801044"/>
    <n v="5.9687351965892949E-2"/>
    <n v="3.3633349123638086E-2"/>
    <n v="6.631927996210327E-3"/>
    <n v="2.0843202273803884E-2"/>
    <n v="0"/>
    <n v="0"/>
    <n v="0.21837991473235435"/>
    <n v="0.50734249171009005"/>
    <n v="0"/>
  </r>
  <r>
    <x v="21"/>
    <n v="2003"/>
    <n v="3015"/>
    <s v="2,3,4,5"/>
    <n v="0.14461028192371478"/>
    <n v="2.1558872305140961E-2"/>
    <n v="3.5157545605306796E-2"/>
    <n v="7.9601990049751239E-3"/>
    <n v="1.5920398009950248E-2"/>
    <n v="0"/>
    <n v="2.023217247097844E-2"/>
    <n v="0"/>
    <n v="6.6334991708126029E-3"/>
    <n v="0"/>
    <n v="0"/>
    <n v="2.8855721393034824E-2"/>
    <n v="0"/>
    <n v="0"/>
    <n v="0"/>
    <n v="0"/>
    <n v="0"/>
    <n v="0"/>
    <n v="0"/>
    <n v="8.1592039800995025E-2"/>
    <n v="0.15157545605306799"/>
    <n v="0"/>
    <n v="0.48590381426202323"/>
    <x v="1"/>
    <x v="21"/>
    <x v="20"/>
    <x v="7"/>
    <x v="7"/>
    <x v="1"/>
    <x v="20"/>
    <n v="0.20132669983416254"/>
    <n v="2.388059701492537E-2"/>
    <n v="2.023217247097844E-2"/>
    <n v="6.6334991708126029E-3"/>
    <n v="2.8855721393034824E-2"/>
    <n v="0"/>
    <n v="0"/>
    <n v="0.23316749585406302"/>
    <n v="0.48590381426202323"/>
    <n v="0"/>
  </r>
  <r>
    <x v="21"/>
    <n v="2004"/>
    <n v="5035"/>
    <s v="2,3,4,5"/>
    <n v="0.13406156901688182"/>
    <n v="8.3813306852035752E-2"/>
    <n v="2.9394240317775572E-2"/>
    <n v="2.6812313803376366E-2"/>
    <n v="1.5292949354518371E-2"/>
    <n v="1.3902681231380337E-3"/>
    <n v="1.3902681231380337E-2"/>
    <n v="0"/>
    <n v="2.2641509433962263E-2"/>
    <n v="0"/>
    <n v="0"/>
    <n v="2.7805362462760677E-2"/>
    <n v="0"/>
    <n v="5.9582919563058593E-4"/>
    <n v="0"/>
    <n v="0"/>
    <n v="0"/>
    <n v="0"/>
    <n v="0"/>
    <n v="0.11340615690168818"/>
    <n v="0.12989076464746774"/>
    <n v="6.7527308838133066E-3"/>
    <n v="0.394240317775571"/>
    <x v="1"/>
    <x v="21"/>
    <x v="20"/>
    <x v="7"/>
    <x v="7"/>
    <x v="1"/>
    <x v="20"/>
    <n v="0.24726911618669314"/>
    <n v="4.2105263157894736E-2"/>
    <n v="1.529294935451837E-2"/>
    <n v="2.2641509433962263E-2"/>
    <n v="2.7805362462760677E-2"/>
    <n v="5.9582919563058593E-4"/>
    <n v="0"/>
    <n v="0.24329692154915591"/>
    <n v="0.394240317775571"/>
    <n v="6.7527308838133066E-3"/>
  </r>
  <r>
    <x v="21"/>
    <n v="2005"/>
    <n v="3231"/>
    <s v="2,3,4,5"/>
    <n v="0.15196533580934696"/>
    <n v="1.9189105540080471E-2"/>
    <n v="4.1782729805013928E-2"/>
    <n v="3.0640668523676879E-2"/>
    <n v="4.4258743423088824E-2"/>
    <n v="0"/>
    <n v="1.8570102135561744E-2"/>
    <n v="0"/>
    <n v="2.7855153203342621E-2"/>
    <n v="0"/>
    <n v="0"/>
    <n v="5.3234292788610339E-2"/>
    <n v="0"/>
    <n v="0"/>
    <n v="0"/>
    <n v="0"/>
    <n v="0"/>
    <n v="0"/>
    <n v="0"/>
    <n v="0.30052615289384094"/>
    <n v="7.9851439182915512E-2"/>
    <n v="4.0235221293717111E-3"/>
    <n v="0.22810275456515011"/>
    <x v="1"/>
    <x v="21"/>
    <x v="20"/>
    <x v="7"/>
    <x v="7"/>
    <x v="1"/>
    <x v="20"/>
    <n v="0.21293717115444136"/>
    <n v="7.4899411946765707E-2"/>
    <n v="1.8570102135561744E-2"/>
    <n v="2.7855153203342621E-2"/>
    <n v="5.3234292788610339E-2"/>
    <n v="0"/>
    <n v="0"/>
    <n v="0.38037759207675648"/>
    <n v="0.22810275456515011"/>
    <n v="4.0235221293717111E-3"/>
  </r>
  <r>
    <x v="21"/>
    <n v="2006"/>
    <n v="2854"/>
    <s v="2,3,4,5"/>
    <n v="0.11667834618079886"/>
    <n v="2.6278906797477224E-2"/>
    <n v="2.6979677645409952E-2"/>
    <n v="2.55781359495445E-2"/>
    <n v="3.0133146461107218E-2"/>
    <n v="0"/>
    <n v="3.7841625788367202E-2"/>
    <n v="0"/>
    <n v="2.6278906797477228E-2"/>
    <n v="0"/>
    <n v="0"/>
    <n v="1.8920812894183601E-2"/>
    <n v="0"/>
    <n v="0"/>
    <n v="0"/>
    <n v="0"/>
    <n v="0"/>
    <n v="0"/>
    <n v="0"/>
    <n v="0.24737210932025228"/>
    <n v="0.10896986685353889"/>
    <n v="2.1023125437981782E-3"/>
    <n v="0.33286615276804488"/>
    <x v="1"/>
    <x v="21"/>
    <x v="20"/>
    <x v="7"/>
    <x v="7"/>
    <x v="1"/>
    <x v="20"/>
    <n v="0.16993693062368603"/>
    <n v="5.5711282410651722E-2"/>
    <n v="3.7841625788367202E-2"/>
    <n v="2.6278906797477228E-2"/>
    <n v="1.8920812894183601E-2"/>
    <n v="0"/>
    <n v="0"/>
    <n v="0.35634197617379115"/>
    <n v="0.33286615276804488"/>
    <n v="2.1023125437981782E-3"/>
  </r>
  <r>
    <x v="21"/>
    <n v="2007"/>
    <n v="2284"/>
    <s v="2,3,4,5"/>
    <n v="0.16506129597197899"/>
    <n v="3.4150612959719787E-2"/>
    <n v="3.6339754816112083E-2"/>
    <n v="5.2101576182136601E-2"/>
    <n v="5.4290718038528897E-2"/>
    <n v="8.7565674255691769E-4"/>
    <n v="4.246935201401051E-2"/>
    <n v="0"/>
    <n v="2.0140105078809107E-2"/>
    <n v="0"/>
    <n v="0"/>
    <n v="1.3134851138353765E-2"/>
    <n v="0"/>
    <n v="0"/>
    <n v="0"/>
    <n v="0"/>
    <n v="0"/>
    <n v="0"/>
    <n v="0"/>
    <n v="0.25437828371278459"/>
    <n v="0.12521891418563924"/>
    <n v="0"/>
    <n v="0.20183887915936952"/>
    <x v="1"/>
    <x v="21"/>
    <x v="20"/>
    <x v="7"/>
    <x v="7"/>
    <x v="1"/>
    <x v="20"/>
    <n v="0.23555166374781084"/>
    <n v="0.1063922942206655"/>
    <n v="4.3345008756567424E-2"/>
    <n v="2.0140105078809107E-2"/>
    <n v="1.3134851138353765E-2"/>
    <n v="0"/>
    <n v="0"/>
    <n v="0.37959719789842383"/>
    <n v="0.20183887915936952"/>
    <n v="0"/>
  </r>
  <r>
    <x v="21"/>
    <n v="2008"/>
    <n v="1621"/>
    <s v="2,3,4,5"/>
    <n v="0.10055521283158544"/>
    <n v="4.9352251696483653E-3"/>
    <n v="1.4805675508945095E-2"/>
    <n v="2.5909932140653916E-2"/>
    <n v="2.5293028994447873E-2"/>
    <n v="0"/>
    <n v="1.2338062924120914E-2"/>
    <n v="0"/>
    <n v="2.2208513263417645E-2"/>
    <n v="0"/>
    <n v="0"/>
    <n v="3.1462060456508331E-2"/>
    <n v="0"/>
    <n v="0"/>
    <n v="0"/>
    <n v="0"/>
    <n v="0"/>
    <n v="0"/>
    <n v="0"/>
    <n v="0.19987661937075879"/>
    <n v="0.13078346699568169"/>
    <n v="6.1690314620604567E-4"/>
    <n v="0.43121529919802593"/>
    <x v="1"/>
    <x v="21"/>
    <x v="20"/>
    <x v="7"/>
    <x v="7"/>
    <x v="1"/>
    <x v="20"/>
    <n v="0.12029611351017891"/>
    <n v="5.1202961135101789E-2"/>
    <n v="1.2338062924120914E-2"/>
    <n v="2.2208513263417645E-2"/>
    <n v="3.1462060456508331E-2"/>
    <n v="0"/>
    <n v="0"/>
    <n v="0.33066008636644051"/>
    <n v="0.43121529919802593"/>
    <n v="6.1690314620604567E-4"/>
  </r>
  <r>
    <x v="21"/>
    <n v="2009"/>
    <n v="1456"/>
    <s v="2,3,4,5"/>
    <n v="0.13118131868131869"/>
    <n v="7.0054945054945056E-2"/>
    <n v="2.7472527472527472E-2"/>
    <n v="2.1291208791208792E-2"/>
    <n v="6.1126373626373624E-2"/>
    <n v="0"/>
    <n v="4.3269230769230768E-2"/>
    <n v="0"/>
    <n v="3.5027472527472528E-2"/>
    <n v="0"/>
    <n v="0"/>
    <n v="5.0824175824175824E-2"/>
    <n v="0"/>
    <n v="0"/>
    <n v="0"/>
    <n v="0"/>
    <n v="0"/>
    <n v="0"/>
    <n v="0"/>
    <n v="6.25E-2"/>
    <n v="0.11950549450549451"/>
    <n v="8.9285714285714281E-3"/>
    <n v="0.36881868131868134"/>
    <x v="2"/>
    <x v="21"/>
    <x v="20"/>
    <x v="7"/>
    <x v="7"/>
    <x v="1"/>
    <x v="20"/>
    <n v="0.22870879120879123"/>
    <n v="8.2417582417582416E-2"/>
    <n v="4.3269230769230768E-2"/>
    <n v="3.5027472527472528E-2"/>
    <n v="5.0824175824175824E-2"/>
    <n v="0"/>
    <n v="0"/>
    <n v="0.18200549450549453"/>
    <n v="0.36881868131868134"/>
    <n v="8.9285714285714281E-3"/>
  </r>
  <r>
    <x v="21"/>
    <n v="2010"/>
    <n v="1377"/>
    <s v="2,3,4,5"/>
    <n v="7.8431372549019607E-2"/>
    <n v="1.4524328249818446E-3"/>
    <n v="3.8489469862018878E-2"/>
    <n v="3.1227305737109658E-2"/>
    <n v="4.6477850399419027E-2"/>
    <n v="6.5359477124183009E-3"/>
    <n v="2.5417574437182282E-2"/>
    <n v="0"/>
    <n v="4.4299201161946258E-2"/>
    <n v="0"/>
    <n v="0"/>
    <n v="2.6870007262164125E-2"/>
    <n v="0"/>
    <n v="0"/>
    <n v="0"/>
    <n v="0"/>
    <n v="1.4524328249818446E-3"/>
    <n v="0"/>
    <n v="0"/>
    <n v="4.357298474945534E-2"/>
    <n v="2.9774872912127815E-2"/>
    <n v="4.3572984749455342E-3"/>
    <n v="0.62164124909222951"/>
    <x v="2"/>
    <x v="21"/>
    <x v="20"/>
    <x v="7"/>
    <x v="7"/>
    <x v="1"/>
    <x v="20"/>
    <n v="0.11837327523602034"/>
    <n v="7.7705156136528689E-2"/>
    <n v="3.195352214960058E-2"/>
    <n v="4.4299201161946258E-2"/>
    <n v="2.6870007262164125E-2"/>
    <n v="0"/>
    <n v="1.4524328249818446E-3"/>
    <n v="7.3347857661583152E-2"/>
    <n v="0.62164124909222951"/>
    <n v="4.3572984749455342E-3"/>
  </r>
  <r>
    <x v="21"/>
    <n v="2011"/>
    <n v="2394"/>
    <s v="2,3,4,5"/>
    <n v="0.13784461152882205"/>
    <n v="2.046783625730994E-2"/>
    <n v="1.5037593984962405E-2"/>
    <n v="3.4670008354218879E-2"/>
    <n v="3.5087719298245612E-2"/>
    <n v="2.0885547201336674E-3"/>
    <n v="5.1796157059314951E-2"/>
    <n v="0"/>
    <n v="2.9657477025898077E-2"/>
    <n v="0"/>
    <n v="0"/>
    <n v="3.4670008354218879E-2"/>
    <n v="0"/>
    <n v="0"/>
    <n v="0"/>
    <n v="0"/>
    <n v="7.1010860484544691E-3"/>
    <n v="0"/>
    <n v="0"/>
    <n v="0.16791979949874686"/>
    <n v="0.16332497911445279"/>
    <n v="1.2531328320802004E-3"/>
    <n v="0.29908103592314117"/>
    <x v="2"/>
    <x v="21"/>
    <x v="20"/>
    <x v="7"/>
    <x v="7"/>
    <x v="1"/>
    <x v="20"/>
    <n v="0.17335004177109439"/>
    <n v="6.9757727652464491E-2"/>
    <n v="5.3884711779448619E-2"/>
    <n v="2.9657477025898077E-2"/>
    <n v="3.4670008354218879E-2"/>
    <n v="0"/>
    <n v="7.1010860484544691E-3"/>
    <n v="0.33124477861319968"/>
    <n v="0.29908103592314117"/>
    <n v="1.2531328320802004E-3"/>
  </r>
  <r>
    <x v="21"/>
    <n v="2012"/>
    <n v="1924"/>
    <s v="2,3,4,5"/>
    <n v="0.13981288981288981"/>
    <n v="3.7422037422037424E-2"/>
    <n v="1.2474012474012475E-2"/>
    <n v="2.9625779625779627E-2"/>
    <n v="2.7027027027027029E-2"/>
    <n v="1.5592515592515593E-3"/>
    <n v="4.3659043659043661E-2"/>
    <n v="0"/>
    <n v="4.3139293139293142E-2"/>
    <n v="0"/>
    <n v="0"/>
    <n v="3.7422037422037424E-2"/>
    <n v="0"/>
    <n v="0"/>
    <n v="0"/>
    <n v="0"/>
    <n v="0"/>
    <n v="0"/>
    <n v="0"/>
    <n v="0.15072765072765074"/>
    <n v="0.15956340956340956"/>
    <n v="1.0395010395010396E-3"/>
    <n v="0.31652806652806653"/>
    <x v="2"/>
    <x v="21"/>
    <x v="20"/>
    <x v="7"/>
    <x v="7"/>
    <x v="1"/>
    <x v="20"/>
    <n v="0.18970893970893971"/>
    <n v="5.6652806652806656E-2"/>
    <n v="4.5218295218295221E-2"/>
    <n v="4.3139293139293142E-2"/>
    <n v="3.7422037422037424E-2"/>
    <n v="0"/>
    <n v="0"/>
    <n v="0.31029106029106029"/>
    <n v="0.31652806652806653"/>
    <n v="1.0395010395010396E-3"/>
  </r>
  <r>
    <x v="21"/>
    <n v="2013"/>
    <n v="1427"/>
    <s v="2,3,4,5"/>
    <n v="0.11072179397337072"/>
    <n v="4.2046250875963559E-2"/>
    <n v="1.4716187806587245E-2"/>
    <n v="1.051156271899089E-2"/>
    <n v="2.0322354590049056E-2"/>
    <n v="0"/>
    <n v="2.4526979677645409E-2"/>
    <n v="0"/>
    <n v="8.2690960056061663E-2"/>
    <n v="0"/>
    <n v="0"/>
    <n v="2.8731604765241767E-2"/>
    <n v="0"/>
    <n v="0"/>
    <n v="0"/>
    <n v="0"/>
    <n v="0"/>
    <n v="0"/>
    <n v="0"/>
    <n v="0"/>
    <n v="2.3826208829712685E-2"/>
    <n v="0"/>
    <n v="0.64190609670637699"/>
    <x v="2"/>
    <x v="21"/>
    <x v="20"/>
    <x v="7"/>
    <x v="7"/>
    <x v="1"/>
    <x v="20"/>
    <n v="0.16748423265592149"/>
    <n v="3.0833917309039945E-2"/>
    <n v="2.4526979677645409E-2"/>
    <n v="8.2690960056061663E-2"/>
    <n v="2.8731604765241767E-2"/>
    <n v="0"/>
    <n v="0"/>
    <n v="2.3826208829712685E-2"/>
    <n v="0.64190609670637699"/>
    <n v="0"/>
  </r>
  <r>
    <x v="22"/>
    <n v="1979"/>
    <n v="1690"/>
    <s v="2,3,4,5"/>
    <n v="6.4497041420118334E-2"/>
    <n v="4.4970414201183431E-2"/>
    <n v="1.0650887573964497E-2"/>
    <n v="6.0946745562130179E-2"/>
    <n v="0"/>
    <n v="5.9171597633136095E-4"/>
    <n v="0"/>
    <n v="2.42603550295858E-2"/>
    <n v="5.3254437869822487E-2"/>
    <n v="0.10710059171597633"/>
    <n v="0.22721893491124262"/>
    <n v="2.4852071005917159E-2"/>
    <n v="0"/>
    <n v="0"/>
    <n v="0"/>
    <n v="0"/>
    <n v="0"/>
    <n v="0"/>
    <n v="0"/>
    <n v="0"/>
    <n v="0"/>
    <n v="0"/>
    <n v="0.38165680473372782"/>
    <x v="0"/>
    <x v="22"/>
    <x v="21"/>
    <x v="8"/>
    <x v="8"/>
    <x v="1"/>
    <x v="21"/>
    <n v="0.12011834319526626"/>
    <n v="6.0946745562130179E-2"/>
    <n v="5.9171597633136095E-4"/>
    <n v="7.7514792899408283E-2"/>
    <n v="0.35917159763313611"/>
    <n v="0"/>
    <n v="0"/>
    <n v="0"/>
    <n v="0.38165680473372782"/>
    <n v="0"/>
  </r>
  <r>
    <x v="22"/>
    <n v="1980"/>
    <n v="1715"/>
    <s v="2,3,4,5,6"/>
    <n v="0.15043731778425656"/>
    <n v="4.78134110787172E-2"/>
    <n v="3.14868804664723E-2"/>
    <n v="0.10495626822157435"/>
    <n v="0"/>
    <n v="0"/>
    <n v="0"/>
    <n v="1.4577259475218658E-2"/>
    <n v="7.2886297376093284E-2"/>
    <n v="0.16559766763848396"/>
    <n v="0.21224489795918366"/>
    <n v="4.0233236151603499E-2"/>
    <n v="0"/>
    <n v="0"/>
    <n v="0"/>
    <n v="0"/>
    <n v="0"/>
    <n v="0"/>
    <n v="0"/>
    <n v="0"/>
    <n v="0"/>
    <n v="0"/>
    <n v="0.1597667638483965"/>
    <x v="0"/>
    <x v="22"/>
    <x v="21"/>
    <x v="8"/>
    <x v="8"/>
    <x v="1"/>
    <x v="21"/>
    <n v="0.22973760932944606"/>
    <n v="0.10495626822157435"/>
    <n v="0"/>
    <n v="8.7463556851311935E-2"/>
    <n v="0.41807580174927111"/>
    <n v="0"/>
    <n v="0"/>
    <n v="0"/>
    <n v="0.1597667638483965"/>
    <n v="0"/>
  </r>
  <r>
    <x v="22"/>
    <n v="1981"/>
    <n v="1718"/>
    <s v="2,3,4,5,6"/>
    <n v="0.11583236321303844"/>
    <n v="4.3655413271245634E-2"/>
    <n v="1.5133876600698487E-2"/>
    <n v="0.1309662398137369"/>
    <n v="0"/>
    <n v="5.2386495925494762E-3"/>
    <n v="0"/>
    <n v="2.0954598370197905E-2"/>
    <n v="0.1158323632130384"/>
    <n v="0.12339930151338765"/>
    <n v="0.16530849825378349"/>
    <n v="4.2491268917345754E-2"/>
    <n v="0"/>
    <n v="0"/>
    <n v="0"/>
    <n v="0"/>
    <n v="0"/>
    <n v="0"/>
    <n v="0"/>
    <n v="0"/>
    <n v="0"/>
    <n v="2.9103608847497091E-3"/>
    <n v="0.21827706635622818"/>
    <x v="0"/>
    <x v="22"/>
    <x v="21"/>
    <x v="8"/>
    <x v="8"/>
    <x v="1"/>
    <x v="21"/>
    <n v="0.17462165308498256"/>
    <n v="0.1309662398137369"/>
    <n v="5.2386495925494762E-3"/>
    <n v="0.13678696158323631"/>
    <n v="0.33119906868451687"/>
    <n v="0"/>
    <n v="0"/>
    <n v="0"/>
    <n v="0.21827706635622818"/>
    <n v="2.9103608847497091E-3"/>
  </r>
  <r>
    <x v="22"/>
    <n v="1982"/>
    <n v="1266"/>
    <s v="2,3,4,5,6"/>
    <n v="0.19589257503949448"/>
    <n v="6.3191153238546599E-2"/>
    <n v="4.6603475513428118E-2"/>
    <n v="8.3728278041074244E-2"/>
    <n v="0"/>
    <n v="3.1595576619273301E-3"/>
    <n v="0"/>
    <n v="0"/>
    <n v="4.5813586097946286E-2"/>
    <n v="6.4770932069510262E-2"/>
    <n v="0.2590837282780411"/>
    <n v="1.6587677725118481E-2"/>
    <n v="0"/>
    <n v="0"/>
    <n v="0"/>
    <n v="0"/>
    <n v="0"/>
    <n v="0"/>
    <n v="0"/>
    <n v="0"/>
    <n v="0"/>
    <n v="6.3191153238546603E-3"/>
    <n v="0.21484992101105846"/>
    <x v="0"/>
    <x v="22"/>
    <x v="21"/>
    <x v="8"/>
    <x v="8"/>
    <x v="1"/>
    <x v="21"/>
    <n v="0.30568720379146919"/>
    <n v="8.3728278041074244E-2"/>
    <n v="3.1595576619273301E-3"/>
    <n v="4.5813586097946286E-2"/>
    <n v="0.34044233807266988"/>
    <n v="0"/>
    <n v="0"/>
    <n v="0"/>
    <n v="0.21484992101105846"/>
    <n v="6.3191153238546603E-3"/>
  </r>
  <r>
    <x v="22"/>
    <n v="1983"/>
    <n v="1330"/>
    <s v="2,3,4,5,6"/>
    <n v="0.2511278195488722"/>
    <n v="1.2030075187969926E-2"/>
    <n v="3.0075187969924814E-3"/>
    <n v="0.14436090225563911"/>
    <n v="0"/>
    <n v="6.7669172932330827E-3"/>
    <n v="0"/>
    <n v="2.255639097744361E-3"/>
    <n v="5.7142857142857148E-2"/>
    <n v="0.11503759398496241"/>
    <n v="0.24285714285714285"/>
    <n v="1.5037593984962405E-2"/>
    <n v="0"/>
    <n v="0"/>
    <n v="0"/>
    <n v="0"/>
    <n v="0"/>
    <n v="0"/>
    <n v="0"/>
    <n v="0"/>
    <n v="0"/>
    <n v="0"/>
    <n v="0.15037593984962405"/>
    <x v="0"/>
    <x v="22"/>
    <x v="21"/>
    <x v="8"/>
    <x v="8"/>
    <x v="1"/>
    <x v="21"/>
    <n v="0.2661654135338346"/>
    <n v="0.14436090225563911"/>
    <n v="6.7669172932330827E-3"/>
    <n v="5.9398496240601506E-2"/>
    <n v="0.37293233082706767"/>
    <n v="0"/>
    <n v="0"/>
    <n v="0"/>
    <n v="0.15037593984962405"/>
    <n v="0"/>
  </r>
  <r>
    <x v="22"/>
    <n v="1984"/>
    <n v="1289"/>
    <s v="2,3,4,5,6"/>
    <n v="0.1698991466252909"/>
    <n v="4.5771916214119475E-2"/>
    <n v="5.5857253685027156E-2"/>
    <n v="6.5166795965865013E-2"/>
    <n v="0"/>
    <n v="7.7579519006982156E-3"/>
    <n v="0"/>
    <n v="8.5337470907680367E-3"/>
    <n v="9.7750193948797512E-2"/>
    <n v="4.965089216446858E-2"/>
    <n v="0.20325833979829327"/>
    <n v="1.9394879751745538E-2"/>
    <n v="0"/>
    <n v="0"/>
    <n v="0"/>
    <n v="0"/>
    <n v="0"/>
    <n v="0"/>
    <n v="0"/>
    <n v="0"/>
    <n v="0"/>
    <n v="0"/>
    <n v="0.27695888285492631"/>
    <x v="0"/>
    <x v="22"/>
    <x v="21"/>
    <x v="8"/>
    <x v="8"/>
    <x v="1"/>
    <x v="21"/>
    <n v="0.27152831652443754"/>
    <n v="6.5166795965865013E-2"/>
    <n v="7.7579519006982156E-3"/>
    <n v="0.10628394103956555"/>
    <n v="0.27230411171450736"/>
    <n v="0"/>
    <n v="0"/>
    <n v="0"/>
    <n v="0.27695888285492631"/>
    <n v="0"/>
  </r>
  <r>
    <x v="22"/>
    <n v="1985"/>
    <n v="1796"/>
    <s v="2,3,4,5,6"/>
    <n v="0.28285077951002224"/>
    <n v="8.2962138084632514E-2"/>
    <n v="4.1202672605790643E-2"/>
    <n v="4.8997772828507792E-2"/>
    <n v="0"/>
    <n v="1.1135857461024498E-3"/>
    <n v="0"/>
    <n v="0"/>
    <n v="4.9554565701559021E-2"/>
    <n v="3.4521158129175944E-2"/>
    <n v="0.17984409799554565"/>
    <n v="5.5679287305122494E-3"/>
    <n v="0"/>
    <n v="0"/>
    <n v="0"/>
    <n v="0"/>
    <n v="0"/>
    <n v="0"/>
    <n v="0"/>
    <n v="0"/>
    <n v="0"/>
    <n v="2.2271714922048997E-3"/>
    <n v="0.27115812917594656"/>
    <x v="0"/>
    <x v="22"/>
    <x v="21"/>
    <x v="8"/>
    <x v="8"/>
    <x v="1"/>
    <x v="21"/>
    <n v="0.40701559020044537"/>
    <n v="4.8997772828507792E-2"/>
    <n v="1.1135857461024498E-3"/>
    <n v="4.9554565701559021E-2"/>
    <n v="0.21993318485523386"/>
    <n v="0"/>
    <n v="0"/>
    <n v="0"/>
    <n v="0.27115812917594656"/>
    <n v="2.2271714922048997E-3"/>
  </r>
  <r>
    <x v="22"/>
    <n v="1986"/>
    <n v="1908"/>
    <s v="2,3,4,5,6"/>
    <n v="0.15461215932914046"/>
    <n v="9.6960167714884693E-2"/>
    <n v="3.1446540880503145E-2"/>
    <n v="6.7085953878406712E-2"/>
    <n v="0"/>
    <n v="0"/>
    <n v="0"/>
    <n v="2.0964360587002098E-3"/>
    <n v="7.1278825995807121E-2"/>
    <n v="7.337526205450734E-2"/>
    <n v="0.24371069182389937"/>
    <n v="1.4675052410901468E-2"/>
    <n v="0"/>
    <n v="0"/>
    <n v="0"/>
    <n v="0"/>
    <n v="0"/>
    <n v="0"/>
    <n v="0"/>
    <n v="0"/>
    <n v="0"/>
    <n v="0"/>
    <n v="0.24475890985324947"/>
    <x v="0"/>
    <x v="22"/>
    <x v="21"/>
    <x v="8"/>
    <x v="8"/>
    <x v="1"/>
    <x v="21"/>
    <n v="0.28301886792452829"/>
    <n v="6.7085953878406712E-2"/>
    <n v="0"/>
    <n v="7.3375262054507326E-2"/>
    <n v="0.33176100628930816"/>
    <n v="0"/>
    <n v="0"/>
    <n v="0"/>
    <n v="0.24475890985324947"/>
    <n v="0"/>
  </r>
  <r>
    <x v="22"/>
    <n v="1987"/>
    <n v="1640"/>
    <s v="2,3,4,5,6"/>
    <n v="0.15121951219512197"/>
    <n v="8.4146341463414639E-2"/>
    <n v="2.8658536585365855E-2"/>
    <n v="6.9512195121951226E-2"/>
    <n v="0"/>
    <n v="3.6585365853658539E-3"/>
    <n v="3.0487804878048782E-3"/>
    <n v="1.8292682926829269E-3"/>
    <n v="6.890243902439025E-2"/>
    <n v="6.8292682926829273E-2"/>
    <n v="0.20731707317073172"/>
    <n v="3.2317073170731708E-2"/>
    <n v="0"/>
    <n v="0"/>
    <n v="0"/>
    <n v="0"/>
    <n v="0"/>
    <n v="0"/>
    <n v="0"/>
    <n v="0"/>
    <n v="0"/>
    <n v="6.0975609756097561E-4"/>
    <n v="0.28048780487804881"/>
    <x v="0"/>
    <x v="22"/>
    <x v="21"/>
    <x v="8"/>
    <x v="8"/>
    <x v="1"/>
    <x v="21"/>
    <n v="0.26402439024390251"/>
    <n v="6.9512195121951226E-2"/>
    <n v="6.7073170731707325E-3"/>
    <n v="7.0731707317073178E-2"/>
    <n v="0.30792682926829273"/>
    <n v="0"/>
    <n v="0"/>
    <n v="0"/>
    <n v="0.28048780487804881"/>
    <n v="6.0975609756097561E-4"/>
  </r>
  <r>
    <x v="22"/>
    <n v="1988"/>
    <n v="1707"/>
    <s v="2,3,4,5,6"/>
    <n v="0.19449326303456357"/>
    <n v="4.9209138840070298E-2"/>
    <n v="1.054481546572935E-2"/>
    <n v="6.8541300527240778E-2"/>
    <n v="0"/>
    <n v="8.2015231400117163E-3"/>
    <n v="8.7873462214411256E-3"/>
    <n v="1.7574692442882249E-3"/>
    <n v="5.5067369654364387E-2"/>
    <n v="2.5776215582893967E-2"/>
    <n v="9.1388400702987704E-2"/>
    <n v="1.2888107791446982E-2"/>
    <n v="0"/>
    <n v="0"/>
    <n v="0"/>
    <n v="0"/>
    <n v="0"/>
    <n v="1.7574692442882249E-3"/>
    <n v="0"/>
    <n v="0"/>
    <n v="0"/>
    <n v="2.9291154071470417E-3"/>
    <n v="0.46865846514352666"/>
    <x v="0"/>
    <x v="22"/>
    <x v="21"/>
    <x v="8"/>
    <x v="8"/>
    <x v="1"/>
    <x v="21"/>
    <n v="0.25424721734036321"/>
    <n v="6.8541300527240778E-2"/>
    <n v="1.6988869361452844E-2"/>
    <n v="5.6824838898652613E-2"/>
    <n v="0.13005272407732865"/>
    <n v="0"/>
    <n v="1.7574692442882249E-3"/>
    <n v="0"/>
    <n v="0.46865846514352666"/>
    <n v="2.9291154071470417E-3"/>
  </r>
  <r>
    <x v="22"/>
    <n v="1989"/>
    <n v="1911"/>
    <s v="2,3,4,5,6"/>
    <n v="0.13971742543171117"/>
    <n v="8.6342229199372053E-2"/>
    <n v="2.6164311878597593E-2"/>
    <n v="4.0293040293040296E-2"/>
    <n v="3.663003663003663E-3"/>
    <n v="2.6164311878597592E-3"/>
    <n v="0"/>
    <n v="0"/>
    <n v="7.9016221873364725E-2"/>
    <n v="1.9884877027734171E-2"/>
    <n v="0.16431187859759289"/>
    <n v="2.4071166928309788E-2"/>
    <n v="0"/>
    <n v="0"/>
    <n v="0"/>
    <n v="0"/>
    <n v="0"/>
    <n v="0"/>
    <n v="0"/>
    <n v="1.0465724751439038E-3"/>
    <n v="0"/>
    <n v="2.0931449502878076E-3"/>
    <n v="0.41077969649398222"/>
    <x v="0"/>
    <x v="22"/>
    <x v="21"/>
    <x v="8"/>
    <x v="8"/>
    <x v="1"/>
    <x v="21"/>
    <n v="0.25222396650968082"/>
    <n v="4.3956043956043959E-2"/>
    <n v="2.6164311878597592E-3"/>
    <n v="7.9016221873364725E-2"/>
    <n v="0.20826792255363685"/>
    <n v="0"/>
    <n v="0"/>
    <n v="1.0465724751439038E-3"/>
    <n v="0.41077969649398222"/>
    <n v="2.0931449502878076E-3"/>
  </r>
  <r>
    <x v="22"/>
    <n v="1990"/>
    <n v="1307"/>
    <s v="2,3,4,5,6"/>
    <n v="0.17138485080336649"/>
    <n v="5.1262433052792655E-2"/>
    <n v="4.5906656465187455E-3"/>
    <n v="6.7329762815608263E-2"/>
    <n v="3.06044376434583E-3"/>
    <n v="1.3771996939556235E-2"/>
    <n v="0"/>
    <n v="1.5302218821729151E-2"/>
    <n v="7.4980872226472844E-2"/>
    <n v="4.9732211170619739E-2"/>
    <n v="0.13695485845447589"/>
    <n v="3.5195103289977048E-2"/>
    <n v="0"/>
    <n v="0"/>
    <n v="0"/>
    <n v="0"/>
    <n v="0"/>
    <n v="0"/>
    <n v="0"/>
    <n v="0"/>
    <n v="0"/>
    <n v="3.06044376434583E-3"/>
    <n v="0.37337413925019125"/>
    <x v="0"/>
    <x v="22"/>
    <x v="21"/>
    <x v="8"/>
    <x v="8"/>
    <x v="1"/>
    <x v="21"/>
    <n v="0.22723794950267789"/>
    <n v="7.0390206579954095E-2"/>
    <n v="1.3771996939556235E-2"/>
    <n v="9.0283091048201994E-2"/>
    <n v="0.22188217291507267"/>
    <n v="0"/>
    <n v="0"/>
    <n v="0"/>
    <n v="0.37337413925019125"/>
    <n v="3.06044376434583E-3"/>
  </r>
  <r>
    <x v="22"/>
    <n v="1991"/>
    <n v="846"/>
    <s v="2,3,4,5,6"/>
    <n v="0.1099290780141844"/>
    <n v="5.4373522458628844E-2"/>
    <n v="1.5366430260047281E-2"/>
    <n v="6.3829787234042548E-2"/>
    <n v="0"/>
    <n v="4.7281323877068557E-3"/>
    <n v="7.0921985815602835E-3"/>
    <n v="7.0921985815602835E-3"/>
    <n v="9.1016548463356967E-2"/>
    <n v="0.10283687943262411"/>
    <n v="0.13238770685579196"/>
    <n v="6.6193853427895979E-2"/>
    <n v="0"/>
    <n v="0"/>
    <n v="0"/>
    <n v="0"/>
    <n v="0"/>
    <n v="0"/>
    <n v="0"/>
    <n v="0"/>
    <n v="0"/>
    <n v="0"/>
    <n v="0.34515366430260047"/>
    <x v="0"/>
    <x v="22"/>
    <x v="21"/>
    <x v="8"/>
    <x v="8"/>
    <x v="1"/>
    <x v="21"/>
    <n v="0.17966903073286053"/>
    <n v="6.3829787234042548E-2"/>
    <n v="1.1820330969267139E-2"/>
    <n v="9.8108747044917247E-2"/>
    <n v="0.30141843971631205"/>
    <n v="0"/>
    <n v="0"/>
    <n v="0"/>
    <n v="0.34515366430260047"/>
    <n v="0"/>
  </r>
  <r>
    <x v="22"/>
    <n v="1992"/>
    <n v="684"/>
    <s v="2,3,4,5,6"/>
    <n v="0.15204678362573099"/>
    <n v="2.6315789473684209E-2"/>
    <n v="1.9005847953216373E-2"/>
    <n v="0.1111111111111111"/>
    <n v="0"/>
    <n v="2.9239766081871343E-3"/>
    <n v="0"/>
    <n v="4.3859649122807015E-3"/>
    <n v="5.4093567251461985E-2"/>
    <n v="0.10087719298245613"/>
    <n v="9.9415204678362568E-2"/>
    <n v="3.9473684210526314E-2"/>
    <n v="0"/>
    <n v="0"/>
    <n v="0"/>
    <n v="0"/>
    <n v="0"/>
    <n v="0"/>
    <n v="0"/>
    <n v="0"/>
    <n v="0"/>
    <n v="5.8479532163742687E-3"/>
    <n v="0.38450292397660818"/>
    <x v="0"/>
    <x v="22"/>
    <x v="21"/>
    <x v="8"/>
    <x v="8"/>
    <x v="1"/>
    <x v="21"/>
    <n v="0.19736842105263158"/>
    <n v="0.1111111111111111"/>
    <n v="2.9239766081871343E-3"/>
    <n v="5.8479532163742687E-2"/>
    <n v="0.23976608187134502"/>
    <n v="0"/>
    <n v="0"/>
    <n v="0"/>
    <n v="0.38450292397660818"/>
    <n v="5.8479532163742687E-3"/>
  </r>
  <r>
    <x v="22"/>
    <n v="1993"/>
    <n v="394"/>
    <s v="2,3,4,5,6"/>
    <n v="8.3756345177664976E-2"/>
    <n v="6.3451776649746189E-2"/>
    <n v="1.2690355329949238E-2"/>
    <n v="6.3451776649746189E-2"/>
    <n v="0"/>
    <n v="1.2690355329949238E-2"/>
    <n v="0"/>
    <n v="7.6142131979695434E-3"/>
    <n v="0.13451776649746192"/>
    <n v="6.5989847715736044E-2"/>
    <n v="0.21065989847715738"/>
    <n v="6.0913705583756347E-2"/>
    <n v="0"/>
    <n v="0"/>
    <n v="0"/>
    <n v="0"/>
    <n v="0"/>
    <n v="0"/>
    <n v="0"/>
    <n v="0"/>
    <n v="0"/>
    <n v="0"/>
    <n v="0.28426395939086296"/>
    <x v="0"/>
    <x v="22"/>
    <x v="21"/>
    <x v="8"/>
    <x v="8"/>
    <x v="1"/>
    <x v="21"/>
    <n v="0.15989847715736041"/>
    <n v="6.3451776649746189E-2"/>
    <n v="1.2690355329949238E-2"/>
    <n v="0.14213197969543145"/>
    <n v="0.33756345177664976"/>
    <n v="0"/>
    <n v="0"/>
    <n v="0"/>
    <n v="0.28426395939086296"/>
    <n v="0"/>
  </r>
  <r>
    <x v="22"/>
    <n v="1994"/>
    <n v="574"/>
    <s v="2,3,4,5,6"/>
    <n v="3.1358885017421602E-2"/>
    <n v="0.48257839721254353"/>
    <n v="2.4390243902439025E-2"/>
    <n v="6.097560975609756E-2"/>
    <n v="0"/>
    <n v="0"/>
    <n v="0"/>
    <n v="0"/>
    <n v="4.0069686411149823E-2"/>
    <n v="6.9686411149825784E-3"/>
    <n v="9.7560975609756101E-2"/>
    <n v="1.3937282229965157E-2"/>
    <n v="0"/>
    <n v="0"/>
    <n v="0"/>
    <n v="0"/>
    <n v="0"/>
    <n v="0"/>
    <n v="0"/>
    <n v="0"/>
    <n v="0"/>
    <n v="3.4843205574912892E-3"/>
    <n v="0.23867595818815332"/>
    <x v="0"/>
    <x v="22"/>
    <x v="21"/>
    <x v="8"/>
    <x v="8"/>
    <x v="1"/>
    <x v="21"/>
    <n v="0.5383275261324042"/>
    <n v="6.097560975609756E-2"/>
    <n v="0"/>
    <n v="4.0069686411149823E-2"/>
    <n v="0.11846689895470383"/>
    <n v="0"/>
    <n v="0"/>
    <n v="0"/>
    <n v="0.23867595818815332"/>
    <n v="3.4843205574912892E-3"/>
  </r>
  <r>
    <x v="22"/>
    <n v="1995"/>
    <n v="291"/>
    <s v="2,3,4,5,6"/>
    <n v="8.247422680412371E-2"/>
    <n v="7.903780068728522E-2"/>
    <n v="0"/>
    <n v="0.1134020618556701"/>
    <n v="2.4054982817869417E-2"/>
    <n v="0"/>
    <n v="0"/>
    <n v="0"/>
    <n v="8.9347079037800689E-2"/>
    <n v="0"/>
    <n v="0.19243986254295534"/>
    <n v="2.0618556701030927E-2"/>
    <n v="0"/>
    <n v="0"/>
    <n v="0"/>
    <n v="0"/>
    <n v="0"/>
    <n v="0"/>
    <n v="0"/>
    <n v="0"/>
    <n v="0"/>
    <n v="0"/>
    <n v="0.39862542955326463"/>
    <x v="0"/>
    <x v="22"/>
    <x v="21"/>
    <x v="8"/>
    <x v="8"/>
    <x v="1"/>
    <x v="21"/>
    <n v="0.16151202749140892"/>
    <n v="0.13745704467353953"/>
    <n v="0"/>
    <n v="8.9347079037800689E-2"/>
    <n v="0.21305841924398627"/>
    <n v="0"/>
    <n v="0"/>
    <n v="0"/>
    <n v="0.39862542955326463"/>
    <n v="0"/>
  </r>
  <r>
    <x v="22"/>
    <n v="1996"/>
    <n v="294"/>
    <s v="2,3,4,5,6"/>
    <n v="6.8027210884353734E-2"/>
    <n v="1.020408163265306E-2"/>
    <n v="0"/>
    <n v="1.3605442176870748E-2"/>
    <n v="3.4013605442176869E-3"/>
    <n v="0"/>
    <n v="0"/>
    <n v="0"/>
    <n v="9.8639455782312924E-2"/>
    <n v="0"/>
    <n v="0.19387755102040818"/>
    <n v="2.3809523809523808E-2"/>
    <n v="0"/>
    <n v="0"/>
    <n v="0"/>
    <n v="0"/>
    <n v="0"/>
    <n v="0"/>
    <n v="0"/>
    <n v="0"/>
    <n v="0"/>
    <n v="3.4013605442176869E-3"/>
    <n v="0.58503401360544216"/>
    <x v="0"/>
    <x v="22"/>
    <x v="21"/>
    <x v="8"/>
    <x v="8"/>
    <x v="1"/>
    <x v="21"/>
    <n v="7.8231292517006792E-2"/>
    <n v="1.7006802721088433E-2"/>
    <n v="0"/>
    <n v="9.8639455782312924E-2"/>
    <n v="0.21768707482993199"/>
    <n v="0"/>
    <n v="0"/>
    <n v="0"/>
    <n v="0.58503401360544216"/>
    <n v="3.4013605442176869E-3"/>
  </r>
  <r>
    <x v="22"/>
    <n v="1997"/>
    <n v="469"/>
    <s v="2,3,4,5,6"/>
    <n v="0.11087420042643924"/>
    <n v="4.4776119402985072E-2"/>
    <n v="3.1982942430703626E-2"/>
    <n v="3.6247334754797439E-2"/>
    <n v="1.0660980810234541E-2"/>
    <n v="4.2643923240938165E-3"/>
    <n v="5.3304904051172705E-2"/>
    <n v="0"/>
    <n v="0.13432835820895522"/>
    <n v="2.5586353944562899E-2"/>
    <n v="4.2643923240938165E-2"/>
    <n v="2.5586353944562899E-2"/>
    <n v="0"/>
    <n v="0"/>
    <n v="0"/>
    <n v="0"/>
    <n v="0"/>
    <n v="0"/>
    <n v="0"/>
    <n v="0"/>
    <n v="0"/>
    <n v="0"/>
    <n v="0.47974413646055436"/>
    <x v="0"/>
    <x v="22"/>
    <x v="21"/>
    <x v="8"/>
    <x v="8"/>
    <x v="1"/>
    <x v="21"/>
    <n v="0.18763326226012794"/>
    <n v="4.6908315565031979E-2"/>
    <n v="5.7569296375266518E-2"/>
    <n v="0.13432835820895522"/>
    <n v="9.3816631130063971E-2"/>
    <n v="0"/>
    <n v="0"/>
    <n v="0"/>
    <n v="0.47974413646055436"/>
    <n v="0"/>
  </r>
  <r>
    <x v="22"/>
    <n v="1998"/>
    <n v="599"/>
    <s v="2,3,4,5,6"/>
    <n v="0.15525876460767946"/>
    <n v="2.8380634390651086E-2"/>
    <n v="2.5041736227045076E-2"/>
    <n v="0"/>
    <n v="1.1686143572621035E-2"/>
    <n v="0"/>
    <n v="0"/>
    <n v="0"/>
    <n v="9.6828046744574292E-2"/>
    <n v="0"/>
    <n v="3.3388981636060101E-3"/>
    <n v="4.340567612687813E-2"/>
    <n v="0"/>
    <n v="0"/>
    <n v="0"/>
    <n v="0"/>
    <n v="5.008347245409015E-3"/>
    <n v="0"/>
    <n v="0"/>
    <n v="0"/>
    <n v="0"/>
    <n v="8.3472454090150246E-3"/>
    <n v="0.62270450751252082"/>
    <x v="0"/>
    <x v="22"/>
    <x v="21"/>
    <x v="8"/>
    <x v="8"/>
    <x v="1"/>
    <x v="21"/>
    <n v="0.20868113522537562"/>
    <n v="1.1686143572621035E-2"/>
    <n v="0"/>
    <n v="9.6828046744574292E-2"/>
    <n v="4.6744574290484141E-2"/>
    <n v="0"/>
    <n v="5.008347245409015E-3"/>
    <n v="0"/>
    <n v="0.62270450751252082"/>
    <n v="8.3472454090150246E-3"/>
  </r>
  <r>
    <x v="22"/>
    <n v="1999"/>
    <n v="1000"/>
    <s v="2,3,4,5,6"/>
    <n v="9.5000000000000001E-2"/>
    <n v="0.02"/>
    <n v="4.9000000000000002E-2"/>
    <n v="2.1999999999999999E-2"/>
    <n v="2.7E-2"/>
    <n v="0"/>
    <n v="0"/>
    <n v="0"/>
    <n v="0.13"/>
    <n v="3.0000000000000001E-3"/>
    <n v="1.2E-2"/>
    <n v="7.2000000000000008E-2"/>
    <n v="0"/>
    <n v="0"/>
    <n v="0"/>
    <n v="0"/>
    <n v="0"/>
    <n v="0"/>
    <n v="0"/>
    <n v="0"/>
    <n v="0"/>
    <n v="1.0999999999999999E-2"/>
    <n v="0.55900000000000005"/>
    <x v="1"/>
    <x v="22"/>
    <x v="21"/>
    <x v="8"/>
    <x v="8"/>
    <x v="1"/>
    <x v="21"/>
    <n v="0.16400000000000001"/>
    <n v="4.9000000000000002E-2"/>
    <n v="0"/>
    <n v="0.13"/>
    <n v="8.7000000000000008E-2"/>
    <n v="0"/>
    <n v="0"/>
    <n v="0"/>
    <n v="0.55900000000000005"/>
    <n v="1.0999999999999999E-2"/>
  </r>
  <r>
    <x v="22"/>
    <n v="2000"/>
    <n v="840"/>
    <s v="2,3,4,5,6"/>
    <n v="0.14404761904761904"/>
    <n v="2.976190476190476E-2"/>
    <n v="4.642857142857143E-2"/>
    <n v="3.5714285714285713E-3"/>
    <n v="0"/>
    <n v="0"/>
    <n v="0"/>
    <n v="0"/>
    <n v="5.1190476190476189E-2"/>
    <n v="0"/>
    <n v="1.6666666666666666E-2"/>
    <n v="3.6904761904761899E-2"/>
    <n v="0"/>
    <n v="0"/>
    <n v="0"/>
    <n v="0"/>
    <n v="0"/>
    <n v="0"/>
    <n v="0"/>
    <n v="0"/>
    <n v="0"/>
    <n v="9.5238095238095247E-3"/>
    <n v="0.66190476190476188"/>
    <x v="1"/>
    <x v="22"/>
    <x v="21"/>
    <x v="8"/>
    <x v="8"/>
    <x v="1"/>
    <x v="21"/>
    <n v="0.22023809523809523"/>
    <n v="3.5714285714285713E-3"/>
    <n v="0"/>
    <n v="5.1190476190476189E-2"/>
    <n v="5.3571428571428562E-2"/>
    <n v="0"/>
    <n v="0"/>
    <n v="0"/>
    <n v="0.66190476190476188"/>
    <n v="9.5238095238095247E-3"/>
  </r>
  <r>
    <x v="22"/>
    <n v="2001"/>
    <n v="1265"/>
    <s v="2,3,4,5,6"/>
    <n v="0.10988142292490119"/>
    <n v="2.1343873517786563E-2"/>
    <n v="1.6600790513833993E-2"/>
    <n v="7.9051383399209485E-4"/>
    <n v="0"/>
    <n v="0"/>
    <n v="0"/>
    <n v="0"/>
    <n v="2.292490118577075E-2"/>
    <n v="0"/>
    <n v="6.3241106719367588E-3"/>
    <n v="4.1897233201581029E-2"/>
    <n v="0"/>
    <n v="0"/>
    <n v="0"/>
    <n v="0"/>
    <n v="0"/>
    <n v="0"/>
    <n v="0"/>
    <n v="0"/>
    <n v="0"/>
    <n v="3.1620553359683794E-3"/>
    <n v="0.7770750988142292"/>
    <x v="1"/>
    <x v="22"/>
    <x v="21"/>
    <x v="8"/>
    <x v="8"/>
    <x v="1"/>
    <x v="21"/>
    <n v="0.14782608695652177"/>
    <n v="7.9051383399209485E-4"/>
    <n v="0"/>
    <n v="2.292490118577075E-2"/>
    <n v="4.8221343873517786E-2"/>
    <n v="0"/>
    <n v="0"/>
    <n v="0"/>
    <n v="0.7770750988142292"/>
    <n v="3.1620553359683794E-3"/>
  </r>
  <r>
    <x v="22"/>
    <n v="2002"/>
    <n v="928"/>
    <s v="2,3,4,5,6"/>
    <n v="0.16056034482758619"/>
    <n v="3.4482758620689655E-2"/>
    <n v="8.6206896551724137E-3"/>
    <n v="5.387931034482759E-3"/>
    <n v="0"/>
    <n v="0"/>
    <n v="0"/>
    <n v="0"/>
    <n v="6.7887931034482762E-2"/>
    <n v="1.0775862068965517E-3"/>
    <n v="0"/>
    <n v="7.8663793103448273E-2"/>
    <n v="0"/>
    <n v="0"/>
    <n v="0"/>
    <n v="0"/>
    <n v="0"/>
    <n v="0"/>
    <n v="0"/>
    <n v="0"/>
    <n v="0"/>
    <n v="3.2327586206896551E-3"/>
    <n v="0.64008620689655171"/>
    <x v="1"/>
    <x v="22"/>
    <x v="21"/>
    <x v="8"/>
    <x v="8"/>
    <x v="1"/>
    <x v="21"/>
    <n v="0.20366379310344826"/>
    <n v="5.387931034482759E-3"/>
    <n v="0"/>
    <n v="6.7887931034482762E-2"/>
    <n v="7.974137931034482E-2"/>
    <n v="0"/>
    <n v="0"/>
    <n v="0"/>
    <n v="0.64008620689655171"/>
    <n v="3.2327586206896551E-3"/>
  </r>
  <r>
    <x v="22"/>
    <n v="2003"/>
    <n v="535"/>
    <s v="2,3,4,5,6"/>
    <n v="0.20934579439252338"/>
    <n v="2.2429906542056073E-2"/>
    <n v="9.3457943925233638E-3"/>
    <n v="0"/>
    <n v="1.4953271028037384E-2"/>
    <n v="0"/>
    <n v="0"/>
    <n v="0"/>
    <n v="4.6728971962616828E-2"/>
    <n v="0"/>
    <n v="0"/>
    <n v="0.16261682242990655"/>
    <n v="0"/>
    <n v="0"/>
    <n v="0"/>
    <n v="0"/>
    <n v="0"/>
    <n v="0"/>
    <n v="0"/>
    <n v="0"/>
    <n v="0"/>
    <n v="0"/>
    <n v="0.53457943925233642"/>
    <x v="1"/>
    <x v="22"/>
    <x v="21"/>
    <x v="8"/>
    <x v="8"/>
    <x v="1"/>
    <x v="21"/>
    <n v="0.24112149532710281"/>
    <n v="1.4953271028037384E-2"/>
    <n v="0"/>
    <n v="4.6728971962616828E-2"/>
    <n v="0.16261682242990655"/>
    <n v="0"/>
    <n v="0"/>
    <n v="0"/>
    <n v="0.53457943925233642"/>
    <n v="0"/>
  </r>
  <r>
    <x v="22"/>
    <n v="2004"/>
    <n v="807"/>
    <s v="2,3,4,5,6"/>
    <n v="7.8066914498141252E-2"/>
    <n v="0.20198265179677818"/>
    <n v="1.7348203221809171E-2"/>
    <n v="2.4783147459727386E-3"/>
    <n v="0"/>
    <n v="0"/>
    <n v="0"/>
    <n v="0"/>
    <n v="4.0892193308550186E-2"/>
    <n v="0"/>
    <n v="2.3543990086741014E-2"/>
    <n v="0.11276332094175961"/>
    <n v="0"/>
    <n v="0"/>
    <n v="0"/>
    <n v="0"/>
    <n v="0"/>
    <n v="0"/>
    <n v="0"/>
    <n v="0"/>
    <n v="0"/>
    <n v="1.2391573729863693E-3"/>
    <n v="0.52168525402726151"/>
    <x v="1"/>
    <x v="22"/>
    <x v="21"/>
    <x v="8"/>
    <x v="8"/>
    <x v="1"/>
    <x v="21"/>
    <n v="0.29739776951672864"/>
    <n v="2.4783147459727386E-3"/>
    <n v="0"/>
    <n v="4.0892193308550186E-2"/>
    <n v="0.13630731102850063"/>
    <n v="0"/>
    <n v="0"/>
    <n v="0"/>
    <n v="0.52168525402726151"/>
    <n v="1.2391573729863693E-3"/>
  </r>
  <r>
    <x v="22"/>
    <n v="2005"/>
    <n v="907"/>
    <s v="2,3,4,5,6"/>
    <n v="0.18191841234840131"/>
    <n v="2.2050716648291068E-2"/>
    <n v="2.9768467475192944E-2"/>
    <n v="4.410143329658214E-3"/>
    <n v="8.8202866593164279E-3"/>
    <n v="0"/>
    <n v="0"/>
    <n v="0"/>
    <n v="8.9305402425578828E-2"/>
    <n v="0"/>
    <n v="1.3230429988974642E-2"/>
    <n v="7.9382579933847855E-2"/>
    <n v="0"/>
    <n v="0"/>
    <n v="0"/>
    <n v="0"/>
    <n v="0"/>
    <n v="0"/>
    <n v="0"/>
    <n v="0"/>
    <n v="0"/>
    <n v="1.1025358324145535E-3"/>
    <n v="0.57001102535832415"/>
    <x v="1"/>
    <x v="22"/>
    <x v="21"/>
    <x v="8"/>
    <x v="8"/>
    <x v="1"/>
    <x v="21"/>
    <n v="0.2337375964718853"/>
    <n v="1.3230429988974642E-2"/>
    <n v="0"/>
    <n v="8.9305402425578828E-2"/>
    <n v="9.2613009922822495E-2"/>
    <n v="0"/>
    <n v="0"/>
    <n v="0"/>
    <n v="0.57001102535832415"/>
    <n v="1.1025358324145535E-3"/>
  </r>
  <r>
    <x v="22"/>
    <n v="2006"/>
    <n v="832"/>
    <s v="2,3,4,5,6"/>
    <n v="0.17548076923076922"/>
    <n v="5.1682692307692304E-2"/>
    <n v="1.3221153846153846E-2"/>
    <n v="7.2115384615384619E-3"/>
    <n v="4.3269230769230768E-2"/>
    <n v="0"/>
    <n v="7.2115384615384619E-3"/>
    <n v="0"/>
    <n v="5.7692307692307696E-2"/>
    <n v="0"/>
    <n v="0"/>
    <n v="2.7644230769230768E-2"/>
    <n v="0"/>
    <n v="0"/>
    <n v="0"/>
    <n v="0"/>
    <n v="0"/>
    <n v="0"/>
    <n v="0"/>
    <n v="0"/>
    <n v="0"/>
    <n v="1.201923076923077E-3"/>
    <n v="0.61538461538461542"/>
    <x v="1"/>
    <x v="22"/>
    <x v="21"/>
    <x v="8"/>
    <x v="8"/>
    <x v="1"/>
    <x v="21"/>
    <n v="0.24038461538461536"/>
    <n v="5.0480769230769232E-2"/>
    <n v="7.2115384615384619E-3"/>
    <n v="5.7692307692307696E-2"/>
    <n v="2.7644230769230768E-2"/>
    <n v="0"/>
    <n v="0"/>
    <n v="0"/>
    <n v="0.61538461538461542"/>
    <n v="1.201923076923077E-3"/>
  </r>
  <r>
    <x v="22"/>
    <n v="2007"/>
    <n v="628"/>
    <s v="2,3,4,5,6"/>
    <n v="0.21656050955414013"/>
    <n v="5.5732484076433123E-2"/>
    <n v="1.1146496815286623E-2"/>
    <n v="3.1847133757961783E-2"/>
    <n v="7.9617834394904458E-3"/>
    <n v="0"/>
    <n v="0"/>
    <n v="0"/>
    <n v="8.4394904458598735E-2"/>
    <n v="0"/>
    <n v="9.5541401273885346E-3"/>
    <n v="9.7133757961783432E-2"/>
    <n v="0"/>
    <n v="0"/>
    <n v="0"/>
    <n v="0"/>
    <n v="0"/>
    <n v="0"/>
    <n v="0"/>
    <n v="0"/>
    <n v="0"/>
    <n v="0"/>
    <n v="0.4856687898089172"/>
    <x v="1"/>
    <x v="22"/>
    <x v="21"/>
    <x v="8"/>
    <x v="8"/>
    <x v="1"/>
    <x v="21"/>
    <n v="0.28343949044585987"/>
    <n v="3.9808917197452227E-2"/>
    <n v="0"/>
    <n v="8.4394904458598735E-2"/>
    <n v="0.10668789808917196"/>
    <n v="0"/>
    <n v="0"/>
    <n v="0"/>
    <n v="0.4856687898089172"/>
    <n v="0"/>
  </r>
  <r>
    <x v="22"/>
    <n v="2008"/>
    <n v="411"/>
    <s v="2,3,4,5,6"/>
    <n v="0.13381995133819952"/>
    <n v="2.1897810218978103E-2"/>
    <n v="2.4330900243309003E-3"/>
    <n v="7.2992700729927005E-3"/>
    <n v="0"/>
    <n v="0"/>
    <n v="0"/>
    <n v="0"/>
    <n v="4.8661800486618008E-2"/>
    <n v="0"/>
    <n v="0"/>
    <n v="7.2992700729927001E-2"/>
    <n v="0"/>
    <n v="0"/>
    <n v="0"/>
    <n v="0"/>
    <n v="0"/>
    <n v="0"/>
    <n v="0"/>
    <n v="0"/>
    <n v="0"/>
    <n v="0"/>
    <n v="0.71289537712895379"/>
    <x v="1"/>
    <x v="22"/>
    <x v="21"/>
    <x v="8"/>
    <x v="8"/>
    <x v="1"/>
    <x v="21"/>
    <n v="0.15815085158150852"/>
    <n v="7.2992700729927005E-3"/>
    <n v="0"/>
    <n v="4.8661800486618008E-2"/>
    <n v="7.2992700729927001E-2"/>
    <n v="0"/>
    <n v="0"/>
    <n v="0"/>
    <n v="0.71289537712895379"/>
    <n v="0"/>
  </r>
  <r>
    <x v="22"/>
    <n v="2009"/>
    <n v="462"/>
    <s v="2,3,4,5,6"/>
    <n v="0.11688311688311689"/>
    <n v="4.3290043290043288E-2"/>
    <n v="2.1645021645021644E-2"/>
    <n v="8.658008658008658E-3"/>
    <n v="5.1948051948051951E-2"/>
    <n v="0"/>
    <n v="1.5151515151515152E-2"/>
    <n v="0"/>
    <n v="0.1038961038961039"/>
    <n v="0"/>
    <n v="1.5151515151515152E-2"/>
    <n v="4.3290043290043288E-2"/>
    <n v="0"/>
    <n v="0"/>
    <n v="0"/>
    <n v="0"/>
    <n v="0"/>
    <n v="0"/>
    <n v="0"/>
    <n v="0"/>
    <n v="0"/>
    <n v="0"/>
    <n v="0.58008658008658009"/>
    <x v="2"/>
    <x v="22"/>
    <x v="21"/>
    <x v="8"/>
    <x v="8"/>
    <x v="1"/>
    <x v="21"/>
    <n v="0.18181818181818182"/>
    <n v="6.0606060606060608E-2"/>
    <n v="1.5151515151515152E-2"/>
    <n v="0.1038961038961039"/>
    <n v="5.844155844155844E-2"/>
    <n v="0"/>
    <n v="0"/>
    <n v="0"/>
    <n v="0.58008658008658009"/>
    <n v="0"/>
  </r>
  <r>
    <x v="22"/>
    <n v="2010"/>
    <n v="474"/>
    <s v="2,3,4,5,6"/>
    <n v="8.4388185654008435E-2"/>
    <n v="6.5400843881856546E-2"/>
    <n v="1.0548523206751054E-2"/>
    <n v="0"/>
    <n v="1.2658227848101266E-2"/>
    <n v="0"/>
    <n v="0"/>
    <n v="0"/>
    <n v="0.25105485232067509"/>
    <n v="0"/>
    <n v="0"/>
    <n v="5.2742616033755275E-2"/>
    <n v="0"/>
    <n v="0"/>
    <n v="0"/>
    <n v="0"/>
    <n v="0"/>
    <n v="0"/>
    <n v="0"/>
    <n v="0"/>
    <n v="1.0548523206751054E-2"/>
    <n v="4.2194092827004216E-3"/>
    <n v="0.50843881856540085"/>
    <x v="2"/>
    <x v="22"/>
    <x v="21"/>
    <x v="8"/>
    <x v="8"/>
    <x v="1"/>
    <x v="21"/>
    <n v="0.16033755274261605"/>
    <n v="1.2658227848101266E-2"/>
    <n v="0"/>
    <n v="0.25105485232067509"/>
    <n v="5.2742616033755275E-2"/>
    <n v="0"/>
    <n v="0"/>
    <n v="1.0548523206751054E-2"/>
    <n v="0.50843881856540085"/>
    <n v="4.2194092827004216E-3"/>
  </r>
  <r>
    <x v="22"/>
    <n v="2011"/>
    <n v="760"/>
    <s v="2,3,4,5,6"/>
    <n v="0.10921052631578947"/>
    <n v="8.8157894736842102E-2"/>
    <n v="6.5789473684210523E-3"/>
    <n v="0"/>
    <n v="2.1052631578947368E-2"/>
    <n v="0"/>
    <n v="0"/>
    <n v="0"/>
    <n v="0.05"/>
    <n v="0"/>
    <n v="0"/>
    <n v="0.12631578947368421"/>
    <n v="0"/>
    <n v="0"/>
    <n v="0"/>
    <n v="0"/>
    <n v="0"/>
    <n v="0"/>
    <n v="0"/>
    <n v="0"/>
    <n v="0"/>
    <n v="0"/>
    <n v="0.59868421052631582"/>
    <x v="2"/>
    <x v="22"/>
    <x v="21"/>
    <x v="8"/>
    <x v="8"/>
    <x v="1"/>
    <x v="21"/>
    <n v="0.20394736842105263"/>
    <n v="2.1052631578947368E-2"/>
    <n v="0"/>
    <n v="0.05"/>
    <n v="0.12631578947368421"/>
    <n v="0"/>
    <n v="0"/>
    <n v="0"/>
    <n v="0.59868421052631582"/>
    <n v="0"/>
  </r>
  <r>
    <x v="22"/>
    <n v="2012"/>
    <n v="810"/>
    <s v="2,3,4,5,6"/>
    <n v="0.18148148148148144"/>
    <n v="6.4197530864197536E-2"/>
    <n v="2.5925925925925925E-2"/>
    <n v="8.6419753086419745E-3"/>
    <n v="7.4074074074074077E-3"/>
    <n v="0"/>
    <n v="0"/>
    <n v="0"/>
    <n v="7.160493827160494E-2"/>
    <n v="0"/>
    <n v="0"/>
    <n v="9.2592592592592587E-2"/>
    <n v="0"/>
    <n v="0"/>
    <n v="0"/>
    <n v="0"/>
    <n v="0"/>
    <n v="0"/>
    <n v="0"/>
    <n v="0"/>
    <n v="0"/>
    <n v="0"/>
    <n v="0.54814814814814816"/>
    <x v="2"/>
    <x v="22"/>
    <x v="21"/>
    <x v="8"/>
    <x v="8"/>
    <x v="1"/>
    <x v="21"/>
    <n v="0.27160493827160487"/>
    <n v="1.604938271604938E-2"/>
    <n v="0"/>
    <n v="7.160493827160494E-2"/>
    <n v="9.2592592592592587E-2"/>
    <n v="0"/>
    <n v="0"/>
    <n v="0"/>
    <n v="0.54814814814814816"/>
    <n v="0"/>
  </r>
  <r>
    <x v="22"/>
    <n v="2013"/>
    <n v="738"/>
    <s v="2,3,4,5,6"/>
    <n v="0.10840108401084012"/>
    <n v="6.6395663956639567E-2"/>
    <n v="1.0840108401084011E-2"/>
    <n v="4.0650406504065045E-3"/>
    <n v="6.7750677506775072E-3"/>
    <n v="0"/>
    <n v="0"/>
    <n v="0"/>
    <n v="3.9295392953929545E-2"/>
    <n v="0"/>
    <n v="0"/>
    <n v="7.9945799457994571E-2"/>
    <n v="0"/>
    <n v="0"/>
    <n v="0"/>
    <n v="0"/>
    <n v="0"/>
    <n v="0"/>
    <n v="0"/>
    <n v="0"/>
    <n v="0"/>
    <n v="5.4200542005420054E-3"/>
    <n v="0.67886178861788615"/>
    <x v="2"/>
    <x v="22"/>
    <x v="21"/>
    <x v="8"/>
    <x v="8"/>
    <x v="1"/>
    <x v="21"/>
    <n v="0.1856368563685637"/>
    <n v="1.0840108401084011E-2"/>
    <n v="0"/>
    <n v="3.9295392953929545E-2"/>
    <n v="7.9945799457994571E-2"/>
    <n v="0"/>
    <n v="0"/>
    <n v="0"/>
    <n v="0.67886178861788615"/>
    <n v="5.4200542005420054E-3"/>
  </r>
  <r>
    <x v="23"/>
    <n v="1979"/>
    <n v="2"/>
    <n v="2"/>
    <s v="Failed"/>
    <s v="Criteria"/>
    <s v="-"/>
    <s v="-"/>
    <s v="-"/>
    <s v="-"/>
    <s v="-"/>
    <s v="-"/>
    <s v="-"/>
    <s v="-"/>
    <s v="-"/>
    <s v="-"/>
    <s v="-"/>
    <s v="-"/>
    <s v="-"/>
    <s v="-"/>
    <s v="-"/>
    <s v="-"/>
    <s v="-"/>
    <s v="-"/>
    <s v="-"/>
    <s v="-"/>
    <s v="-"/>
    <x v="0"/>
    <x v="23"/>
    <x v="22"/>
    <x v="5"/>
    <x v="5"/>
    <x v="0"/>
    <x v="22"/>
    <n v="0"/>
    <n v="0"/>
    <n v="0"/>
    <n v="0"/>
    <n v="0"/>
    <n v="0"/>
    <n v="0"/>
    <n v="0"/>
    <n v="0"/>
    <n v="0"/>
  </r>
  <r>
    <x v="23"/>
    <n v="1980"/>
    <n v="12"/>
    <s v="2,3"/>
    <s v="Failed"/>
    <s v="Criteria"/>
    <s v="-"/>
    <s v="-"/>
    <s v="-"/>
    <s v="-"/>
    <s v="-"/>
    <s v="-"/>
    <s v="-"/>
    <s v="-"/>
    <s v="-"/>
    <s v="-"/>
    <s v="-"/>
    <s v="-"/>
    <s v="-"/>
    <s v="-"/>
    <s v="-"/>
    <s v="-"/>
    <s v="-"/>
    <s v="-"/>
    <s v="-"/>
    <s v="-"/>
    <s v="-"/>
    <x v="0"/>
    <x v="23"/>
    <x v="22"/>
    <x v="5"/>
    <x v="5"/>
    <x v="0"/>
    <x v="22"/>
    <n v="0"/>
    <n v="0"/>
    <n v="0"/>
    <n v="0"/>
    <n v="0"/>
    <n v="0"/>
    <n v="0"/>
    <n v="0"/>
    <n v="0"/>
    <n v="0"/>
  </r>
  <r>
    <x v="23"/>
    <n v="1981"/>
    <n v="111"/>
    <s v="2,3,4"/>
    <n v="0.11711711711711711"/>
    <n v="0"/>
    <n v="0"/>
    <n v="0.17117117117117117"/>
    <n v="0"/>
    <n v="0.12612612612612611"/>
    <n v="0"/>
    <n v="0"/>
    <n v="0"/>
    <n v="1.8018018018018018E-2"/>
    <n v="2.7027027027027029E-2"/>
    <n v="0"/>
    <n v="0"/>
    <n v="0"/>
    <n v="1.8018018018018018E-2"/>
    <n v="0"/>
    <n v="0"/>
    <n v="3.6036036036036036E-2"/>
    <n v="0"/>
    <n v="0.27927927927927926"/>
    <n v="0"/>
    <n v="0"/>
    <n v="0.2072072072072072"/>
    <x v="0"/>
    <x v="23"/>
    <x v="22"/>
    <x v="5"/>
    <x v="5"/>
    <x v="1"/>
    <x v="22"/>
    <n v="0.11711711711711711"/>
    <n v="0.17117117117117117"/>
    <n v="0.12612612612612611"/>
    <n v="0"/>
    <n v="4.5045045045045043E-2"/>
    <n v="1.8018018018018018E-2"/>
    <n v="3.6036036036036036E-2"/>
    <n v="0.27927927927927926"/>
    <n v="0.2072072072072072"/>
    <n v="0"/>
  </r>
  <r>
    <x v="23"/>
    <n v="1982"/>
    <n v="246"/>
    <s v="2,3,4,5"/>
    <n v="0.15447154471544716"/>
    <n v="1.6260162601626018E-2"/>
    <n v="0"/>
    <n v="0.1910569105691057"/>
    <n v="0"/>
    <n v="0.12601626016260165"/>
    <n v="0"/>
    <n v="0"/>
    <n v="0"/>
    <n v="0"/>
    <n v="8.130081300813009E-3"/>
    <n v="1.2195121951219513E-2"/>
    <n v="0"/>
    <n v="0"/>
    <n v="0"/>
    <n v="0"/>
    <n v="4.0650406504065045E-3"/>
    <n v="0"/>
    <n v="0"/>
    <n v="0.26016260162601629"/>
    <n v="0"/>
    <n v="0"/>
    <n v="0.22764227642276422"/>
    <x v="0"/>
    <x v="23"/>
    <x v="22"/>
    <x v="5"/>
    <x v="5"/>
    <x v="1"/>
    <x v="22"/>
    <n v="0.17073170731707318"/>
    <n v="0.1910569105691057"/>
    <n v="0.12601626016260165"/>
    <n v="0"/>
    <n v="2.032520325203252E-2"/>
    <n v="0"/>
    <n v="4.0650406504065045E-3"/>
    <n v="0.26016260162601629"/>
    <n v="0.22764227642276422"/>
    <n v="0"/>
  </r>
  <r>
    <x v="23"/>
    <n v="1983"/>
    <n v="199"/>
    <s v="2,3,4,5,6"/>
    <n v="0.47236180904522612"/>
    <n v="0"/>
    <n v="0"/>
    <n v="0.1306532663316583"/>
    <n v="0"/>
    <n v="5.0251256281407031E-2"/>
    <n v="0"/>
    <n v="0"/>
    <n v="0"/>
    <n v="0"/>
    <n v="2.0100502512562814E-2"/>
    <n v="0"/>
    <n v="5.0251256281407036E-3"/>
    <n v="0"/>
    <n v="0"/>
    <n v="0"/>
    <n v="1.0050251256281407E-2"/>
    <n v="0"/>
    <n v="0"/>
    <n v="0.16080402010050251"/>
    <n v="0"/>
    <n v="0"/>
    <n v="0.15075376884422109"/>
    <x v="0"/>
    <x v="23"/>
    <x v="22"/>
    <x v="5"/>
    <x v="5"/>
    <x v="1"/>
    <x v="22"/>
    <n v="0.47236180904522612"/>
    <n v="0.1306532663316583"/>
    <n v="5.0251256281407031E-2"/>
    <n v="0"/>
    <n v="2.0100502512562814E-2"/>
    <n v="5.0251256281407036E-3"/>
    <n v="1.0050251256281407E-2"/>
    <n v="0.16080402010050251"/>
    <n v="0.15075376884422109"/>
    <n v="0"/>
  </r>
  <r>
    <x v="23"/>
    <n v="1984"/>
    <n v="154"/>
    <s v="2,3,4,5,6"/>
    <n v="0.16233766233766234"/>
    <n v="6.4935064935064939E-3"/>
    <n v="0"/>
    <n v="0.22077922077922077"/>
    <n v="2.5974025974025976E-2"/>
    <n v="7.792207792207792E-2"/>
    <n v="0"/>
    <n v="0"/>
    <n v="0"/>
    <n v="0"/>
    <n v="0"/>
    <n v="0"/>
    <n v="2.5974025974025976E-2"/>
    <n v="0"/>
    <n v="0"/>
    <n v="0"/>
    <n v="0"/>
    <n v="0"/>
    <n v="0"/>
    <n v="0.26623376623376621"/>
    <n v="0"/>
    <n v="0"/>
    <n v="0.21428571428571427"/>
    <x v="0"/>
    <x v="23"/>
    <x v="22"/>
    <x v="5"/>
    <x v="5"/>
    <x v="1"/>
    <x v="22"/>
    <n v="0.16883116883116883"/>
    <n v="0.24675324675324675"/>
    <n v="7.792207792207792E-2"/>
    <n v="0"/>
    <n v="0"/>
    <n v="2.5974025974025976E-2"/>
    <n v="0"/>
    <n v="0.26623376623376621"/>
    <n v="0.21428571428571427"/>
    <n v="0"/>
  </r>
  <r>
    <x v="23"/>
    <n v="1985"/>
    <n v="293"/>
    <s v="2,3,4,5,6"/>
    <n v="0.19795221843003413"/>
    <n v="0"/>
    <n v="0"/>
    <n v="0.33447098976109213"/>
    <n v="0"/>
    <n v="2.3890784982935155E-2"/>
    <n v="0"/>
    <n v="0"/>
    <n v="0"/>
    <n v="0"/>
    <n v="1.3651877133105802E-2"/>
    <n v="0"/>
    <n v="0"/>
    <n v="0"/>
    <n v="0"/>
    <n v="0"/>
    <n v="0"/>
    <n v="1.7064846416382253E-2"/>
    <n v="0"/>
    <n v="0.12286689419795221"/>
    <n v="0"/>
    <n v="6.8259385665529011E-3"/>
    <n v="0.28327645051194539"/>
    <x v="0"/>
    <x v="23"/>
    <x v="22"/>
    <x v="5"/>
    <x v="5"/>
    <x v="1"/>
    <x v="22"/>
    <n v="0.19795221843003413"/>
    <n v="0.33447098976109213"/>
    <n v="2.3890784982935155E-2"/>
    <n v="0"/>
    <n v="1.3651877133105802E-2"/>
    <n v="0"/>
    <n v="1.7064846416382253E-2"/>
    <n v="0.12286689419795221"/>
    <n v="0.28327645051194539"/>
    <n v="6.8259385665529011E-3"/>
  </r>
  <r>
    <x v="23"/>
    <n v="1986"/>
    <n v="331"/>
    <s v="3,4,5,6"/>
    <n v="0.25679758308157102"/>
    <n v="0"/>
    <n v="1.2084592145015106E-2"/>
    <n v="0.11178247734138973"/>
    <n v="0"/>
    <n v="6.9486404833836862E-2"/>
    <n v="0"/>
    <n v="0"/>
    <n v="0"/>
    <n v="1.5105740181268883E-2"/>
    <n v="9.0634441087613302E-3"/>
    <n v="0"/>
    <n v="0"/>
    <n v="0"/>
    <n v="0"/>
    <n v="0"/>
    <n v="0"/>
    <n v="0"/>
    <n v="0"/>
    <n v="9.0634441087613288E-2"/>
    <n v="0"/>
    <n v="3.0211480362537764E-3"/>
    <n v="0.43202416918429004"/>
    <x v="0"/>
    <x v="23"/>
    <x v="22"/>
    <x v="5"/>
    <x v="5"/>
    <x v="1"/>
    <x v="22"/>
    <n v="0.26888217522658614"/>
    <n v="0.11178247734138973"/>
    <n v="6.9486404833836862E-2"/>
    <n v="0"/>
    <n v="2.4169184290030211E-2"/>
    <n v="0"/>
    <n v="0"/>
    <n v="9.0634441087613288E-2"/>
    <n v="0.43202416918429004"/>
    <n v="3.0211480362537764E-3"/>
  </r>
  <r>
    <x v="23"/>
    <n v="1987"/>
    <n v="616"/>
    <s v="2,4,5,6"/>
    <n v="0.2792207792207792"/>
    <n v="1.7857142857142856E-2"/>
    <n v="0"/>
    <n v="0.11688311688311688"/>
    <n v="9.74025974025974E-3"/>
    <n v="1.461038961038961E-2"/>
    <n v="0"/>
    <n v="0"/>
    <n v="0"/>
    <n v="8.1168831168831161E-3"/>
    <n v="4.87012987012987E-3"/>
    <n v="0"/>
    <n v="4.87012987012987E-3"/>
    <n v="0"/>
    <n v="0"/>
    <n v="0"/>
    <n v="0"/>
    <n v="6.4935064935064939E-3"/>
    <n v="0"/>
    <n v="0.19967532467532467"/>
    <n v="0"/>
    <n v="0"/>
    <n v="0.33766233766233766"/>
    <x v="0"/>
    <x v="23"/>
    <x v="22"/>
    <x v="5"/>
    <x v="5"/>
    <x v="1"/>
    <x v="22"/>
    <n v="0.29707792207792205"/>
    <n v="0.12662337662337661"/>
    <n v="1.461038961038961E-2"/>
    <n v="0"/>
    <n v="1.2987012987012986E-2"/>
    <n v="4.87012987012987E-3"/>
    <n v="6.4935064935064939E-3"/>
    <n v="0.19967532467532467"/>
    <n v="0.33766233766233766"/>
    <n v="0"/>
  </r>
  <r>
    <x v="23"/>
    <n v="1988"/>
    <n v="825"/>
    <s v="2,3,5,6"/>
    <n v="0.17818181818181816"/>
    <n v="1.6969696969696971E-2"/>
    <n v="1.4545454545454545E-2"/>
    <n v="9.3333333333333338E-2"/>
    <n v="2.4242424242424242E-3"/>
    <n v="5.5757575757575756E-2"/>
    <n v="9.696969696969697E-3"/>
    <n v="0"/>
    <n v="0"/>
    <n v="2.4242424242424242E-2"/>
    <n v="3.6363636363636364E-3"/>
    <n v="0"/>
    <n v="0"/>
    <n v="0"/>
    <n v="0"/>
    <n v="0"/>
    <n v="0"/>
    <n v="3.3939393939393943E-2"/>
    <n v="0"/>
    <n v="0.1503030303030303"/>
    <n v="0"/>
    <n v="0"/>
    <n v="0.41696969696969699"/>
    <x v="0"/>
    <x v="23"/>
    <x v="22"/>
    <x v="5"/>
    <x v="5"/>
    <x v="1"/>
    <x v="22"/>
    <n v="0.20969696969696969"/>
    <n v="9.5757575757575764E-2"/>
    <n v="6.545454545454546E-2"/>
    <n v="0"/>
    <n v="2.7878787878787878E-2"/>
    <n v="0"/>
    <n v="3.3939393939393943E-2"/>
    <n v="0.1503030303030303"/>
    <n v="0.41696969696969699"/>
    <n v="0"/>
  </r>
  <r>
    <x v="23"/>
    <n v="1989"/>
    <n v="659"/>
    <s v="2,3,4,6"/>
    <n v="0.16691957511380878"/>
    <n v="1.5174506828528073E-3"/>
    <n v="1.5174506828528073E-3"/>
    <n v="0.1062215477996965"/>
    <n v="1.0622154779969651E-2"/>
    <n v="8.8012139605462822E-2"/>
    <n v="0"/>
    <n v="0"/>
    <n v="0"/>
    <n v="6.0698027314112293E-3"/>
    <n v="3.0349013657056147E-3"/>
    <n v="0"/>
    <n v="0"/>
    <n v="0"/>
    <n v="0"/>
    <n v="0"/>
    <n v="0"/>
    <n v="1.6691957511380879E-2"/>
    <n v="0"/>
    <n v="0.24430955993930198"/>
    <n v="0"/>
    <n v="0"/>
    <n v="0.3550834597875569"/>
    <x v="0"/>
    <x v="23"/>
    <x v="22"/>
    <x v="5"/>
    <x v="5"/>
    <x v="1"/>
    <x v="22"/>
    <n v="0.16995447647951439"/>
    <n v="0.11684370257966616"/>
    <n v="8.8012139605462822E-2"/>
    <n v="0"/>
    <n v="9.104704097116844E-3"/>
    <n v="0"/>
    <n v="1.6691957511380879E-2"/>
    <n v="0.24430955993930198"/>
    <n v="0.3550834597875569"/>
    <n v="0"/>
  </r>
  <r>
    <x v="23"/>
    <n v="1990"/>
    <n v="1363"/>
    <s v="2,3,4,5"/>
    <n v="0.15040352164343362"/>
    <n v="5.8694057226705799E-3"/>
    <n v="1.467351430667645E-3"/>
    <n v="6.3096111518708725E-2"/>
    <n v="2.4211298606016139E-2"/>
    <n v="7.0432868672046955E-2"/>
    <n v="0"/>
    <n v="0"/>
    <n v="0"/>
    <n v="2.93470286133529E-3"/>
    <n v="2.93470286133529E-3"/>
    <n v="0"/>
    <n v="0"/>
    <n v="0"/>
    <n v="0"/>
    <n v="0"/>
    <n v="0"/>
    <n v="0"/>
    <n v="0"/>
    <n v="0.13206162876008803"/>
    <n v="0"/>
    <n v="0"/>
    <n v="0.54658840792369767"/>
    <x v="0"/>
    <x v="23"/>
    <x v="22"/>
    <x v="5"/>
    <x v="5"/>
    <x v="1"/>
    <x v="22"/>
    <n v="0.15774027879677185"/>
    <n v="8.7307410124724871E-2"/>
    <n v="7.0432868672046955E-2"/>
    <n v="0"/>
    <n v="5.8694057226705799E-3"/>
    <n v="0"/>
    <n v="0"/>
    <n v="0.13206162876008803"/>
    <n v="0.54658840792369767"/>
    <n v="0"/>
  </r>
  <r>
    <x v="23"/>
    <n v="1991"/>
    <n v="1199"/>
    <s v="2,3,4,5,6"/>
    <n v="0.24437030859049208"/>
    <n v="3.336113427856547E-3"/>
    <n v="1.0842368640533779E-2"/>
    <n v="0.10091743119266056"/>
    <n v="1.3344453711426188E-2"/>
    <n v="5.0875729774812341E-2"/>
    <n v="0"/>
    <n v="0"/>
    <n v="0"/>
    <n v="0"/>
    <n v="0"/>
    <n v="0"/>
    <n v="0"/>
    <n v="0"/>
    <n v="0"/>
    <n v="0"/>
    <n v="0"/>
    <n v="5.0041701417848205E-3"/>
    <n v="0"/>
    <n v="0.14595496246872394"/>
    <n v="0"/>
    <n v="0"/>
    <n v="0.42535446205170974"/>
    <x v="0"/>
    <x v="23"/>
    <x v="22"/>
    <x v="5"/>
    <x v="5"/>
    <x v="1"/>
    <x v="22"/>
    <n v="0.25854879065888242"/>
    <n v="0.11426188490408674"/>
    <n v="5.0875729774812341E-2"/>
    <n v="0"/>
    <n v="0"/>
    <n v="0"/>
    <n v="5.0041701417848205E-3"/>
    <n v="0.14595496246872394"/>
    <n v="0.42535446205170974"/>
    <n v="0"/>
  </r>
  <r>
    <x v="23"/>
    <n v="1992"/>
    <n v="770"/>
    <s v="2,3,4,5,6"/>
    <n v="0.13636363636363635"/>
    <n v="5.7142857142857141E-2"/>
    <n v="2.2077922077922078E-2"/>
    <n v="8.5714285714285715E-2"/>
    <n v="1.6883116883116882E-2"/>
    <n v="0.17272727272727273"/>
    <n v="0"/>
    <n v="0"/>
    <n v="0"/>
    <n v="0"/>
    <n v="1.2987012987012987E-3"/>
    <n v="0"/>
    <n v="0"/>
    <n v="6.4935064935064939E-3"/>
    <n v="0"/>
    <n v="0"/>
    <n v="0"/>
    <n v="0"/>
    <n v="0"/>
    <n v="0.15974025974025974"/>
    <n v="0"/>
    <n v="0"/>
    <n v="0.34155844155844156"/>
    <x v="0"/>
    <x v="23"/>
    <x v="22"/>
    <x v="5"/>
    <x v="5"/>
    <x v="1"/>
    <x v="22"/>
    <n v="0.21558441558441557"/>
    <n v="0.1025974025974026"/>
    <n v="0.17272727272727273"/>
    <n v="0"/>
    <n v="1.2987012987012987E-3"/>
    <n v="6.4935064935064939E-3"/>
    <n v="0"/>
    <n v="0.15974025974025974"/>
    <n v="0.34155844155844156"/>
    <n v="0"/>
  </r>
  <r>
    <x v="23"/>
    <n v="1993"/>
    <n v="709"/>
    <s v="2,3,4,5,6"/>
    <n v="0.19040902679830746"/>
    <n v="2.2566995768688293E-2"/>
    <n v="5.6417489421720732E-3"/>
    <n v="0.14950634696755993"/>
    <n v="1.8335684062059238E-2"/>
    <n v="0.1311706629055007"/>
    <n v="0"/>
    <n v="0"/>
    <n v="0"/>
    <n v="2.8208744710860366E-3"/>
    <n v="0"/>
    <n v="0"/>
    <n v="4.2313117066290554E-3"/>
    <n v="1.8335684062059238E-2"/>
    <n v="0"/>
    <n v="0"/>
    <n v="0"/>
    <n v="8.4626234132581107E-3"/>
    <n v="0"/>
    <n v="0.14104372355430184"/>
    <n v="0"/>
    <n v="0"/>
    <n v="0.30747531734837802"/>
    <x v="0"/>
    <x v="23"/>
    <x v="22"/>
    <x v="5"/>
    <x v="5"/>
    <x v="1"/>
    <x v="22"/>
    <n v="0.21861777150916781"/>
    <n v="0.16784203102961917"/>
    <n v="0.1311706629055007"/>
    <n v="0"/>
    <n v="2.8208744710860366E-3"/>
    <n v="2.2566995768688293E-2"/>
    <n v="8.4626234132581107E-3"/>
    <n v="0.14104372355430184"/>
    <n v="0.30747531734837802"/>
    <n v="0"/>
  </r>
  <r>
    <x v="23"/>
    <n v="1994"/>
    <n v="1218"/>
    <s v="2,3,4,5,6"/>
    <n v="0.23316912972085385"/>
    <n v="1.2315270935960592E-2"/>
    <n v="4.1050903119868639E-3"/>
    <n v="0.21264367816091953"/>
    <n v="1.4778325123152709E-2"/>
    <n v="4.0229885057471264E-2"/>
    <n v="9.852216748768473E-3"/>
    <n v="0"/>
    <n v="2.4630541871921183E-3"/>
    <n v="1.6420361247947454E-3"/>
    <n v="3.2840722495894909E-3"/>
    <n v="0"/>
    <n v="0"/>
    <n v="0"/>
    <n v="0"/>
    <n v="0"/>
    <n v="0"/>
    <n v="0"/>
    <n v="0"/>
    <n v="0.18637110016420361"/>
    <n v="0"/>
    <n v="0"/>
    <n v="0.27914614121510672"/>
    <x v="0"/>
    <x v="23"/>
    <x v="22"/>
    <x v="5"/>
    <x v="5"/>
    <x v="1"/>
    <x v="22"/>
    <n v="0.24958949096880131"/>
    <n v="0.22742200328407225"/>
    <n v="5.0082101806239739E-2"/>
    <n v="2.4630541871921183E-3"/>
    <n v="4.9261083743842365E-3"/>
    <n v="0"/>
    <n v="0"/>
    <n v="0.18637110016420361"/>
    <n v="0.27914614121510672"/>
    <n v="0"/>
  </r>
  <r>
    <x v="23"/>
    <n v="1995"/>
    <n v="831"/>
    <s v="2,3,4,5,6"/>
    <n v="0.22021660649819494"/>
    <n v="0"/>
    <n v="1.684717208182912E-2"/>
    <n v="7.4608904933814682E-2"/>
    <n v="3.7304452466907341E-2"/>
    <n v="7.2202166064981952E-3"/>
    <n v="3.6101083032490976E-3"/>
    <n v="0"/>
    <n v="2.4067388688327317E-3"/>
    <n v="0"/>
    <n v="2.4067388688327317E-3"/>
    <n v="0"/>
    <n v="7.2202166064981952E-3"/>
    <n v="0"/>
    <n v="0"/>
    <n v="0"/>
    <n v="3.6101083032490976E-3"/>
    <n v="0"/>
    <n v="0"/>
    <n v="0.29963898916967507"/>
    <n v="0"/>
    <n v="0"/>
    <n v="0.32490974729241878"/>
    <x v="0"/>
    <x v="23"/>
    <x v="22"/>
    <x v="5"/>
    <x v="5"/>
    <x v="1"/>
    <x v="22"/>
    <n v="0.23706377858002406"/>
    <n v="0.11191335740072203"/>
    <n v="1.0830324909747294E-2"/>
    <n v="2.4067388688327317E-3"/>
    <n v="2.4067388688327317E-3"/>
    <n v="7.2202166064981952E-3"/>
    <n v="3.6101083032490976E-3"/>
    <n v="0.29963898916967507"/>
    <n v="0.32490974729241878"/>
    <n v="0"/>
  </r>
  <r>
    <x v="23"/>
    <n v="1996"/>
    <n v="796"/>
    <s v="2,3,4,5,6"/>
    <n v="0.18216080402010049"/>
    <n v="0"/>
    <n v="1.3819095477386936E-2"/>
    <n v="7.537688442211055E-3"/>
    <n v="0"/>
    <n v="2.5125628140703518E-3"/>
    <n v="0"/>
    <n v="0"/>
    <n v="0"/>
    <n v="0"/>
    <n v="0"/>
    <n v="0"/>
    <n v="0"/>
    <n v="0"/>
    <n v="0"/>
    <n v="0"/>
    <n v="0"/>
    <n v="0"/>
    <n v="0"/>
    <n v="0.15954773869346733"/>
    <n v="5.0251256281407036E-3"/>
    <n v="0"/>
    <n v="0.62939698492462315"/>
    <x v="0"/>
    <x v="23"/>
    <x v="22"/>
    <x v="5"/>
    <x v="5"/>
    <x v="1"/>
    <x v="22"/>
    <n v="0.19597989949748743"/>
    <n v="7.537688442211055E-3"/>
    <n v="2.5125628140703518E-3"/>
    <n v="0"/>
    <n v="0"/>
    <n v="0"/>
    <n v="0"/>
    <n v="0.16457286432160803"/>
    <n v="0.62939698492462315"/>
    <n v="0"/>
  </r>
  <r>
    <x v="23"/>
    <n v="1997"/>
    <n v="943"/>
    <s v="2,3,4,5,6"/>
    <n v="0.37327677624602335"/>
    <n v="5.3022269353128317E-3"/>
    <n v="0"/>
    <n v="5.4082714740190878E-2"/>
    <n v="0"/>
    <n v="3.1813361611876989E-3"/>
    <n v="0"/>
    <n v="0"/>
    <n v="0"/>
    <n v="5.3022269353128317E-3"/>
    <n v="0"/>
    <n v="0"/>
    <n v="0"/>
    <n v="0"/>
    <n v="0"/>
    <n v="0"/>
    <n v="0"/>
    <n v="0"/>
    <n v="0"/>
    <n v="0.20148462354188759"/>
    <n v="0"/>
    <n v="0"/>
    <n v="0.35737009544008486"/>
    <x v="0"/>
    <x v="23"/>
    <x v="22"/>
    <x v="5"/>
    <x v="5"/>
    <x v="1"/>
    <x v="22"/>
    <n v="0.37857900318133619"/>
    <n v="5.4082714740190878E-2"/>
    <n v="3.1813361611876989E-3"/>
    <n v="0"/>
    <n v="5.3022269353128317E-3"/>
    <n v="0"/>
    <n v="0"/>
    <n v="0.20148462354188759"/>
    <n v="0.35737009544008486"/>
    <n v="0"/>
  </r>
  <r>
    <x v="23"/>
    <n v="1998"/>
    <n v="671"/>
    <s v="2,3,4,5,6"/>
    <n v="0.25335320417287632"/>
    <n v="0"/>
    <n v="3.129657228017884E-2"/>
    <n v="0.19523099850968703"/>
    <n v="0"/>
    <n v="0"/>
    <n v="0"/>
    <n v="0"/>
    <n v="0"/>
    <n v="0"/>
    <n v="0"/>
    <n v="0"/>
    <n v="0"/>
    <n v="8.9418777943368107E-3"/>
    <n v="0"/>
    <n v="0"/>
    <n v="0"/>
    <n v="0"/>
    <n v="0"/>
    <n v="0.11624441132637854"/>
    <n v="4.3219076005961254E-2"/>
    <n v="0"/>
    <n v="0.35171385991058124"/>
    <x v="0"/>
    <x v="23"/>
    <x v="22"/>
    <x v="5"/>
    <x v="5"/>
    <x v="1"/>
    <x v="22"/>
    <n v="0.28464977645305517"/>
    <n v="0.19523099850968703"/>
    <n v="0"/>
    <n v="0"/>
    <n v="0"/>
    <n v="8.9418777943368107E-3"/>
    <n v="0"/>
    <n v="0.15946348733233978"/>
    <n v="0.35171385991058124"/>
    <n v="0"/>
  </r>
  <r>
    <x v="23"/>
    <n v="1999"/>
    <n v="821"/>
    <s v="2,3,4,5,6"/>
    <n v="0.12911084043848964"/>
    <n v="0"/>
    <n v="1.705237515225335E-2"/>
    <n v="6.6991473812423874E-2"/>
    <n v="0"/>
    <n v="0"/>
    <n v="0"/>
    <n v="0"/>
    <n v="0"/>
    <n v="0"/>
    <n v="0"/>
    <n v="0"/>
    <n v="0"/>
    <n v="2.4360535931790498E-3"/>
    <n v="0"/>
    <n v="0"/>
    <n v="0"/>
    <n v="0"/>
    <n v="0"/>
    <n v="8.2825822168087704E-2"/>
    <n v="0"/>
    <n v="0"/>
    <n v="0.7015834348355664"/>
    <x v="1"/>
    <x v="23"/>
    <x v="22"/>
    <x v="5"/>
    <x v="5"/>
    <x v="1"/>
    <x v="22"/>
    <n v="0.146163215590743"/>
    <n v="6.6991473812423874E-2"/>
    <n v="0"/>
    <n v="0"/>
    <n v="0"/>
    <n v="2.4360535931790498E-3"/>
    <n v="0"/>
    <n v="8.2825822168087704E-2"/>
    <n v="0.7015834348355664"/>
    <n v="0"/>
  </r>
  <r>
    <x v="23"/>
    <n v="2000"/>
    <n v="497"/>
    <s v="2,3,4,5,6"/>
    <n v="0.26358148893360162"/>
    <n v="0"/>
    <n v="0.12072434607645875"/>
    <n v="0.13480885311871227"/>
    <n v="0"/>
    <n v="0"/>
    <n v="0"/>
    <n v="0"/>
    <n v="0"/>
    <n v="0"/>
    <n v="0"/>
    <n v="0"/>
    <n v="0"/>
    <n v="0"/>
    <n v="0"/>
    <n v="0"/>
    <n v="0"/>
    <n v="0"/>
    <n v="0"/>
    <n v="3.4205231388329982E-2"/>
    <n v="0"/>
    <n v="0"/>
    <n v="0.44668008048289737"/>
    <x v="1"/>
    <x v="23"/>
    <x v="22"/>
    <x v="5"/>
    <x v="5"/>
    <x v="1"/>
    <x v="22"/>
    <n v="0.38430583501006038"/>
    <n v="0.13480885311871227"/>
    <n v="0"/>
    <n v="0"/>
    <n v="0"/>
    <n v="0"/>
    <n v="0"/>
    <n v="3.4205231388329982E-2"/>
    <n v="0.44668008048289737"/>
    <n v="0"/>
  </r>
  <r>
    <x v="23"/>
    <n v="2001"/>
    <n v="501"/>
    <s v="2,3,4,5,6"/>
    <n v="0.28542914171656686"/>
    <n v="0"/>
    <n v="6.7864271457085831E-2"/>
    <n v="4.790419161676647E-2"/>
    <n v="0"/>
    <n v="0"/>
    <n v="0"/>
    <n v="0"/>
    <n v="0"/>
    <n v="0"/>
    <n v="0"/>
    <n v="0"/>
    <n v="1.1976047904191617E-2"/>
    <n v="5.9880239520958087E-3"/>
    <n v="0"/>
    <n v="0"/>
    <n v="0"/>
    <n v="0"/>
    <n v="0"/>
    <n v="0.38123752495009983"/>
    <n v="0"/>
    <n v="0"/>
    <n v="0.19960079840319361"/>
    <x v="1"/>
    <x v="23"/>
    <x v="22"/>
    <x v="5"/>
    <x v="5"/>
    <x v="1"/>
    <x v="22"/>
    <n v="0.3532934131736527"/>
    <n v="4.790419161676647E-2"/>
    <n v="0"/>
    <n v="0"/>
    <n v="0"/>
    <n v="1.7964071856287428E-2"/>
    <n v="0"/>
    <n v="0.38123752495009983"/>
    <n v="0.19960079840319361"/>
    <n v="0"/>
  </r>
  <r>
    <x v="23"/>
    <n v="2002"/>
    <n v="1783"/>
    <s v="2,3,4,5,6"/>
    <n v="0.29276500280426243"/>
    <n v="0"/>
    <n v="3.645541222658441E-2"/>
    <n v="5.1598429613011774E-2"/>
    <n v="2.8042624789680313E-2"/>
    <n v="0"/>
    <n v="0"/>
    <n v="0"/>
    <n v="2.2434099831744251E-3"/>
    <n v="0"/>
    <n v="0"/>
    <n v="0"/>
    <n v="0"/>
    <n v="2.8042624789680315E-3"/>
    <n v="0"/>
    <n v="0"/>
    <n v="0"/>
    <n v="0"/>
    <n v="0"/>
    <n v="0.2310712282669658"/>
    <n v="0"/>
    <n v="0.14750420639371845"/>
    <n v="0.20751542344363433"/>
    <x v="1"/>
    <x v="23"/>
    <x v="22"/>
    <x v="5"/>
    <x v="5"/>
    <x v="1"/>
    <x v="22"/>
    <n v="0.32922041503084687"/>
    <n v="7.9641054402692091E-2"/>
    <n v="0"/>
    <n v="2.2434099831744251E-3"/>
    <n v="0"/>
    <n v="2.8042624789680315E-3"/>
    <n v="0"/>
    <n v="0.2310712282669658"/>
    <n v="0.20751542344363433"/>
    <n v="0.14750420639371845"/>
  </r>
  <r>
    <x v="23"/>
    <n v="2003"/>
    <n v="1577"/>
    <s v="2,3,4,5,6"/>
    <n v="0.22954977805960686"/>
    <n v="6.3411540900443881E-4"/>
    <n v="3.9315155358275206E-2"/>
    <n v="0.11731135066582118"/>
    <n v="5.770450221940393E-2"/>
    <n v="0"/>
    <n v="3.8046924540266328E-3"/>
    <n v="0"/>
    <n v="0"/>
    <n v="0"/>
    <n v="0"/>
    <n v="0"/>
    <n v="0"/>
    <n v="6.9752694990488267E-3"/>
    <n v="0"/>
    <n v="0"/>
    <n v="0"/>
    <n v="0"/>
    <n v="0"/>
    <n v="0.19911223842739378"/>
    <n v="0"/>
    <n v="3.8046924540266328E-3"/>
    <n v="0.3417882054533925"/>
    <x v="1"/>
    <x v="23"/>
    <x v="22"/>
    <x v="5"/>
    <x v="5"/>
    <x v="1"/>
    <x v="22"/>
    <n v="0.26949904882688647"/>
    <n v="0.17501585288522511"/>
    <n v="3.8046924540266328E-3"/>
    <n v="0"/>
    <n v="0"/>
    <n v="6.9752694990488267E-3"/>
    <n v="0"/>
    <n v="0.19911223842739378"/>
    <n v="0.3417882054533925"/>
    <n v="3.8046924540266328E-3"/>
  </r>
  <r>
    <x v="23"/>
    <n v="2004"/>
    <n v="3419"/>
    <s v="2,3,4,5,6"/>
    <n v="0.13892951155308569"/>
    <n v="7.6045627376425855E-3"/>
    <n v="2.5738520035097981E-2"/>
    <n v="5.8496636443404505E-2"/>
    <n v="6.7563615092132198E-2"/>
    <n v="1.5209125475285173E-2"/>
    <n v="0"/>
    <n v="0"/>
    <n v="0"/>
    <n v="0"/>
    <n v="0"/>
    <n v="0"/>
    <n v="5.8496636443404503E-4"/>
    <n v="8.774495466510676E-4"/>
    <n v="0"/>
    <n v="0"/>
    <n v="0"/>
    <n v="0"/>
    <n v="0"/>
    <n v="8.9792336940625911E-2"/>
    <n v="0"/>
    <n v="1.4624159110851126E-3"/>
    <n v="0.5937408599005557"/>
    <x v="1"/>
    <x v="23"/>
    <x v="22"/>
    <x v="5"/>
    <x v="5"/>
    <x v="1"/>
    <x v="22"/>
    <n v="0.17227259432582626"/>
    <n v="0.12606025153553671"/>
    <n v="1.5209125475285173E-2"/>
    <n v="0"/>
    <n v="0"/>
    <n v="1.4624159110851126E-3"/>
    <n v="0"/>
    <n v="8.9792336940625911E-2"/>
    <n v="0.5937408599005557"/>
    <n v="1.4624159110851126E-3"/>
  </r>
  <r>
    <x v="23"/>
    <n v="2005"/>
    <n v="2884"/>
    <s v="2,3,4,5,6"/>
    <n v="0.14389736477115117"/>
    <n v="0"/>
    <n v="3.1553398058252427E-2"/>
    <n v="6.5187239944521497E-2"/>
    <n v="2.8432732316227463E-2"/>
    <n v="3.2246879334257975E-2"/>
    <n v="0"/>
    <n v="0"/>
    <n v="3.1206657420249652E-3"/>
    <n v="0"/>
    <n v="0"/>
    <n v="0"/>
    <n v="1.0402219140083217E-3"/>
    <n v="4.160887656033287E-3"/>
    <n v="0"/>
    <n v="0"/>
    <n v="0"/>
    <n v="0"/>
    <n v="0"/>
    <n v="0.17649098474341193"/>
    <n v="0"/>
    <n v="6.9348127600554787E-4"/>
    <n v="0.5131761442441054"/>
    <x v="1"/>
    <x v="23"/>
    <x v="22"/>
    <x v="5"/>
    <x v="5"/>
    <x v="1"/>
    <x v="22"/>
    <n v="0.17545076282940358"/>
    <n v="9.361997226074896E-2"/>
    <n v="3.2246879334257975E-2"/>
    <n v="3.1206657420249652E-3"/>
    <n v="0"/>
    <n v="5.2011095700416083E-3"/>
    <n v="0"/>
    <n v="0.17649098474341193"/>
    <n v="0.5131761442441054"/>
    <n v="6.9348127600554787E-4"/>
  </r>
  <r>
    <x v="23"/>
    <n v="2006"/>
    <n v="1553"/>
    <s v="2,3,4,5,6"/>
    <n v="0.19381841596909208"/>
    <n v="1.28783000643915E-3"/>
    <n v="2.1249195106245976E-2"/>
    <n v="0.10109465550547328"/>
    <n v="2.1249195106245976E-2"/>
    <n v="3.0264005151320026E-2"/>
    <n v="5.1513200257566E-3"/>
    <n v="0"/>
    <n v="0"/>
    <n v="0"/>
    <n v="0"/>
    <n v="7.0830650354153256E-3"/>
    <n v="3.2195750160978749E-3"/>
    <n v="1.28783000643915E-3"/>
    <n v="0"/>
    <n v="0"/>
    <n v="0"/>
    <n v="0"/>
    <n v="0"/>
    <n v="0.1210560206052801"/>
    <n v="0"/>
    <n v="8.3708950418544745E-3"/>
    <n v="0.48486799742434"/>
    <x v="1"/>
    <x v="23"/>
    <x v="22"/>
    <x v="5"/>
    <x v="5"/>
    <x v="1"/>
    <x v="22"/>
    <n v="0.21635544108177721"/>
    <n v="0.12234385061171926"/>
    <n v="3.5415325177076629E-2"/>
    <n v="0"/>
    <n v="7.0830650354153256E-3"/>
    <n v="4.5074050225370251E-3"/>
    <n v="0"/>
    <n v="0.1210560206052801"/>
    <n v="0.48486799742434"/>
    <n v="8.3708950418544745E-3"/>
  </r>
  <r>
    <x v="23"/>
    <n v="2007"/>
    <n v="753"/>
    <s v="2,3,4,5,6"/>
    <n v="0.31075697211155379"/>
    <n v="0"/>
    <n v="4.1168658698539175E-2"/>
    <n v="0.10624169986719788"/>
    <n v="0.14608233731739709"/>
    <n v="2.6560424966799467E-3"/>
    <n v="0"/>
    <n v="0"/>
    <n v="0"/>
    <n v="0"/>
    <n v="0"/>
    <n v="0"/>
    <n v="2.2576361221779549E-2"/>
    <n v="1.3280212483399733E-3"/>
    <n v="0"/>
    <n v="0"/>
    <n v="0"/>
    <n v="0"/>
    <n v="0"/>
    <n v="0.13678618857901725"/>
    <n v="0"/>
    <n v="0"/>
    <n v="0.23240371845949534"/>
    <x v="1"/>
    <x v="23"/>
    <x v="22"/>
    <x v="5"/>
    <x v="5"/>
    <x v="1"/>
    <x v="22"/>
    <n v="0.35192563081009298"/>
    <n v="0.25232403718459495"/>
    <n v="2.6560424966799467E-3"/>
    <n v="0"/>
    <n v="0"/>
    <n v="2.3904382470119521E-2"/>
    <n v="0"/>
    <n v="0.13678618857901725"/>
    <n v="0.23240371845949534"/>
    <n v="0"/>
  </r>
  <r>
    <x v="23"/>
    <n v="2008"/>
    <n v="1090"/>
    <s v="2,3,4,5,6"/>
    <n v="0.1743119266055046"/>
    <n v="0"/>
    <n v="1.2844036697247707E-2"/>
    <n v="7.9816513761467894E-2"/>
    <n v="4.7706422018348627E-2"/>
    <n v="7.3394495412844041E-3"/>
    <n v="1.0091743119266056E-2"/>
    <n v="0"/>
    <n v="0"/>
    <n v="0"/>
    <n v="0"/>
    <n v="0"/>
    <n v="0"/>
    <n v="0"/>
    <n v="0"/>
    <n v="0"/>
    <n v="0"/>
    <n v="0"/>
    <n v="0"/>
    <n v="0.20091743119266056"/>
    <n v="0"/>
    <n v="0"/>
    <n v="0.46697247706422018"/>
    <x v="1"/>
    <x v="23"/>
    <x v="22"/>
    <x v="5"/>
    <x v="5"/>
    <x v="1"/>
    <x v="22"/>
    <n v="0.1871559633027523"/>
    <n v="0.12752293577981652"/>
    <n v="1.743119266055046E-2"/>
    <n v="0"/>
    <n v="0"/>
    <n v="0"/>
    <n v="0"/>
    <n v="0.20091743119266056"/>
    <n v="0.46697247706422018"/>
    <n v="0"/>
  </r>
  <r>
    <x v="23"/>
    <n v="2009"/>
    <n v="1471"/>
    <s v="2,3,4,5,6"/>
    <n v="0.30727396329027873"/>
    <n v="1.9034670292318152E-2"/>
    <n v="3.6029911624745073E-2"/>
    <n v="0.10808973487423522"/>
    <n v="3.7389530931339225E-2"/>
    <n v="1.3596193065941536E-3"/>
    <n v="1.3596193065941536E-2"/>
    <n v="0"/>
    <n v="0"/>
    <n v="0"/>
    <n v="0"/>
    <n v="0"/>
    <n v="0"/>
    <n v="0"/>
    <n v="0"/>
    <n v="0"/>
    <n v="0"/>
    <n v="0"/>
    <n v="0"/>
    <n v="0.1991842284160435"/>
    <n v="0"/>
    <n v="3.3990482664853841E-3"/>
    <n v="0.27464309993201902"/>
    <x v="2"/>
    <x v="23"/>
    <x v="22"/>
    <x v="5"/>
    <x v="5"/>
    <x v="1"/>
    <x v="22"/>
    <n v="0.36233854520734193"/>
    <n v="0.14547926580557444"/>
    <n v="1.495581237253569E-2"/>
    <n v="0"/>
    <n v="0"/>
    <n v="0"/>
    <n v="0"/>
    <n v="0.1991842284160435"/>
    <n v="0.27464309993201902"/>
    <n v="3.3990482664853841E-3"/>
  </r>
  <r>
    <x v="23"/>
    <n v="2010"/>
    <n v="2619"/>
    <s v="2,3,4,5,6"/>
    <n v="0.20542191676212296"/>
    <n v="0"/>
    <n v="4.3528064146620846E-2"/>
    <n v="4.3528064146620846E-2"/>
    <n v="4.5819014891179836E-2"/>
    <n v="0"/>
    <n v="5.3455517373043144E-3"/>
    <n v="0"/>
    <n v="0"/>
    <n v="0"/>
    <n v="0"/>
    <n v="0"/>
    <n v="1.9091256204658267E-3"/>
    <n v="2.6727758686521572E-3"/>
    <n v="0"/>
    <n v="0"/>
    <n v="0"/>
    <n v="0"/>
    <n v="0"/>
    <n v="0.14891179839633448"/>
    <n v="0"/>
    <n v="0"/>
    <n v="0.50286368843069873"/>
    <x v="2"/>
    <x v="23"/>
    <x v="22"/>
    <x v="5"/>
    <x v="5"/>
    <x v="1"/>
    <x v="22"/>
    <n v="0.24894998090874382"/>
    <n v="8.9347079037800675E-2"/>
    <n v="5.3455517373043144E-3"/>
    <n v="0"/>
    <n v="0"/>
    <n v="4.5819014891179842E-3"/>
    <n v="0"/>
    <n v="0.14891179839633448"/>
    <n v="0.50286368843069873"/>
    <n v="0"/>
  </r>
  <r>
    <x v="23"/>
    <n v="2011"/>
    <n v="2714"/>
    <s v="2,3,4,5,6"/>
    <n v="0.23581429624170969"/>
    <n v="1.4738393515106854E-3"/>
    <n v="3.574060427413412E-2"/>
    <n v="6.2269712601326459E-2"/>
    <n v="4.7899778924097275E-2"/>
    <n v="1.4738393515106854E-3"/>
    <n v="2.2107590272660281E-3"/>
    <n v="0"/>
    <n v="0"/>
    <n v="0"/>
    <n v="0"/>
    <n v="1.105379513633014E-3"/>
    <n v="2.5792188651436992E-3"/>
    <n v="7.3691967575534268E-4"/>
    <n v="0"/>
    <n v="0"/>
    <n v="0"/>
    <n v="0"/>
    <n v="0"/>
    <n v="0.20891672807663964"/>
    <n v="0"/>
    <n v="0"/>
    <n v="0.39977892409727339"/>
    <x v="2"/>
    <x v="23"/>
    <x v="22"/>
    <x v="5"/>
    <x v="5"/>
    <x v="1"/>
    <x v="22"/>
    <n v="0.27302873986735449"/>
    <n v="0.11016949152542374"/>
    <n v="3.6845983787767134E-3"/>
    <n v="0"/>
    <n v="1.105379513633014E-3"/>
    <n v="3.3161385408990419E-3"/>
    <n v="0"/>
    <n v="0.20891672807663964"/>
    <n v="0.39977892409727339"/>
    <n v="0"/>
  </r>
  <r>
    <x v="23"/>
    <n v="2012"/>
    <n v="2356"/>
    <s v="3,4,5,6"/>
    <n v="0.39685908319185059"/>
    <n v="2.1222410865874364E-3"/>
    <n v="2.801358234295416E-2"/>
    <n v="9.0831918505942272E-2"/>
    <n v="7.7249575551782676E-2"/>
    <n v="8.9134125636672334E-3"/>
    <n v="9.7623089983022073E-3"/>
    <n v="0"/>
    <n v="0"/>
    <n v="0"/>
    <n v="0"/>
    <n v="0"/>
    <n v="8.0645161290322578E-3"/>
    <n v="8.4889643463497452E-4"/>
    <n v="0"/>
    <n v="0"/>
    <n v="0"/>
    <n v="0"/>
    <n v="0"/>
    <n v="0.15959252971137522"/>
    <n v="0"/>
    <n v="9.3378607809847195E-3"/>
    <n v="0.20840407470288624"/>
    <x v="2"/>
    <x v="23"/>
    <x v="22"/>
    <x v="5"/>
    <x v="5"/>
    <x v="1"/>
    <x v="22"/>
    <n v="0.42699490662139217"/>
    <n v="0.16808149405772493"/>
    <n v="1.8675721561969442E-2"/>
    <n v="0"/>
    <n v="0"/>
    <n v="8.9134125636672317E-3"/>
    <n v="0"/>
    <n v="0.15959252971137522"/>
    <n v="0.20840407470288624"/>
    <n v="9.3378607809847195E-3"/>
  </r>
  <r>
    <x v="23"/>
    <n v="2013"/>
    <s v="No Data"/>
    <m/>
    <s v="-"/>
    <s v="-"/>
    <s v="-"/>
    <s v="-"/>
    <s v="-"/>
    <s v="-"/>
    <s v="-"/>
    <s v="-"/>
    <s v="-"/>
    <s v="-"/>
    <s v="-"/>
    <s v="-"/>
    <s v="-"/>
    <s v="-"/>
    <s v="-"/>
    <s v="-"/>
    <s v="-"/>
    <s v="-"/>
    <s v="-"/>
    <s v="-"/>
    <s v="-"/>
    <s v="-"/>
    <s v="-"/>
    <x v="2"/>
    <x v="23"/>
    <x v="22"/>
    <x v="5"/>
    <x v="5"/>
    <x v="0"/>
    <x v="22"/>
    <n v="0"/>
    <n v="0"/>
    <n v="0"/>
    <n v="0"/>
    <n v="0"/>
    <n v="0"/>
    <n v="0"/>
    <n v="0"/>
    <n v="0"/>
    <n v="0"/>
  </r>
  <r>
    <x v="24"/>
    <n v="1979"/>
    <n v="1581"/>
    <s v="2,3,4"/>
    <n v="1.8342820999367487E-2"/>
    <n v="3.1625553447185324E-3"/>
    <n v="2.5300442757748261E-3"/>
    <n v="2.6565464895635674E-2"/>
    <n v="0"/>
    <n v="1.1385199240986719E-2"/>
    <n v="0"/>
    <n v="0.19354838709677419"/>
    <n v="0.1916508538899431"/>
    <n v="8.4123972169512964E-2"/>
    <n v="0.12460468058191018"/>
    <n v="0"/>
    <n v="0"/>
    <n v="0"/>
    <n v="0"/>
    <n v="0"/>
    <n v="0"/>
    <n v="0"/>
    <n v="0"/>
    <n v="0"/>
    <n v="0"/>
    <n v="0"/>
    <n v="0.34408602150537637"/>
    <x v="0"/>
    <x v="24"/>
    <x v="23"/>
    <x v="8"/>
    <x v="8"/>
    <x v="1"/>
    <x v="23"/>
    <n v="2.4035420619860845E-2"/>
    <n v="2.6565464895635674E-2"/>
    <n v="1.1385199240986719E-2"/>
    <n v="0.38519924098671732"/>
    <n v="0.20872865275142316"/>
    <n v="0"/>
    <n v="0"/>
    <n v="0"/>
    <n v="0.34408602150537637"/>
    <n v="0"/>
  </r>
  <r>
    <x v="24"/>
    <n v="1980"/>
    <n v="920"/>
    <s v="2,3,4,5"/>
    <n v="2.391304347826087E-2"/>
    <n v="0"/>
    <n v="4.3478260869565218E-3"/>
    <n v="1.9565217391304349E-2"/>
    <n v="0"/>
    <n v="4.7826086956521734E-2"/>
    <n v="0"/>
    <n v="0.14673913043478262"/>
    <n v="0.2391304347826087"/>
    <n v="5.7608695652173914E-2"/>
    <n v="9.6739130434782605E-2"/>
    <n v="0"/>
    <n v="0"/>
    <n v="0"/>
    <n v="0"/>
    <n v="0"/>
    <n v="0"/>
    <n v="0"/>
    <n v="0"/>
    <n v="0"/>
    <n v="0"/>
    <n v="0"/>
    <n v="0.3641304347826087"/>
    <x v="0"/>
    <x v="24"/>
    <x v="23"/>
    <x v="8"/>
    <x v="8"/>
    <x v="1"/>
    <x v="23"/>
    <n v="2.8260869565217391E-2"/>
    <n v="1.9565217391304349E-2"/>
    <n v="4.7826086956521734E-2"/>
    <n v="0.38586956521739135"/>
    <n v="0.15434782608695652"/>
    <n v="0"/>
    <n v="0"/>
    <n v="0"/>
    <n v="0.3641304347826087"/>
    <n v="0"/>
  </r>
  <r>
    <x v="24"/>
    <n v="1981"/>
    <n v="589"/>
    <s v="2,3,4,5"/>
    <n v="8.4889643463497456E-3"/>
    <n v="0"/>
    <n v="0"/>
    <n v="4.9235993208828523E-2"/>
    <n v="0"/>
    <n v="0"/>
    <n v="0"/>
    <n v="0.20882852292020374"/>
    <n v="0.44142614601018682"/>
    <n v="7.6400679117147707E-2"/>
    <n v="8.6587436332767401E-2"/>
    <n v="0"/>
    <n v="0"/>
    <n v="0"/>
    <n v="0"/>
    <n v="0"/>
    <n v="0"/>
    <n v="0"/>
    <n v="0"/>
    <n v="0"/>
    <n v="0"/>
    <n v="0"/>
    <n v="0.12903225806451613"/>
    <x v="0"/>
    <x v="24"/>
    <x v="23"/>
    <x v="8"/>
    <x v="8"/>
    <x v="1"/>
    <x v="23"/>
    <n v="8.4889643463497456E-3"/>
    <n v="4.9235993208828523E-2"/>
    <n v="0"/>
    <n v="0.65025466893039052"/>
    <n v="0.16298811544991509"/>
    <n v="0"/>
    <n v="0"/>
    <n v="0"/>
    <n v="0.12903225806451613"/>
    <n v="0"/>
  </r>
  <r>
    <x v="24"/>
    <n v="1982"/>
    <n v="551"/>
    <s v="2,3,4,5"/>
    <n v="1.0889292196007259E-2"/>
    <n v="5.4446460980036296E-3"/>
    <n v="0"/>
    <n v="4.1742286751361164E-2"/>
    <n v="0"/>
    <n v="2.1778584392014518E-2"/>
    <n v="0"/>
    <n v="5.9891107078039928E-2"/>
    <n v="0.2014519056261343"/>
    <n v="0.16515426497277677"/>
    <n v="0.23956442831215974"/>
    <n v="0"/>
    <n v="0"/>
    <n v="0"/>
    <n v="0"/>
    <n v="0"/>
    <n v="0"/>
    <n v="0"/>
    <n v="0"/>
    <n v="0"/>
    <n v="0"/>
    <n v="0"/>
    <n v="0.25408348457350272"/>
    <x v="0"/>
    <x v="24"/>
    <x v="23"/>
    <x v="8"/>
    <x v="8"/>
    <x v="1"/>
    <x v="23"/>
    <n v="1.6333938294010888E-2"/>
    <n v="4.1742286751361164E-2"/>
    <n v="2.1778584392014518E-2"/>
    <n v="0.2613430127041742"/>
    <n v="0.40471869328493648"/>
    <n v="0"/>
    <n v="0"/>
    <n v="0"/>
    <n v="0.25408348457350272"/>
    <n v="0"/>
  </r>
  <r>
    <x v="24"/>
    <n v="1983"/>
    <n v="537"/>
    <s v="2,3,4,5"/>
    <n v="2.0484171322160148E-2"/>
    <n v="1.8621973929236499E-3"/>
    <n v="0"/>
    <n v="8.3798882681564241E-2"/>
    <n v="0"/>
    <n v="2.7932960893854747E-2"/>
    <n v="0"/>
    <n v="0.12476722532588454"/>
    <n v="0.16573556797020486"/>
    <n v="0.17132216014897581"/>
    <n v="7.8212290502793311E-2"/>
    <n v="5.5865921787709499E-3"/>
    <n v="0"/>
    <n v="0"/>
    <n v="0"/>
    <n v="0"/>
    <n v="0"/>
    <n v="0"/>
    <n v="0"/>
    <n v="0"/>
    <n v="0"/>
    <n v="0"/>
    <n v="0.32029795158286778"/>
    <x v="0"/>
    <x v="24"/>
    <x v="23"/>
    <x v="8"/>
    <x v="8"/>
    <x v="1"/>
    <x v="23"/>
    <n v="2.23463687150838E-2"/>
    <n v="8.3798882681564241E-2"/>
    <n v="2.7932960893854747E-2"/>
    <n v="0.29050279329608941"/>
    <n v="0.25512104283054005"/>
    <n v="0"/>
    <n v="0"/>
    <n v="0"/>
    <n v="0.32029795158286778"/>
    <n v="0"/>
  </r>
  <r>
    <x v="24"/>
    <n v="1984"/>
    <n v="319"/>
    <s v="2,3,4,5"/>
    <n v="0"/>
    <n v="9.4043887147335428E-3"/>
    <n v="0"/>
    <n v="2.1943573667711599E-2"/>
    <n v="0"/>
    <n v="2.1943573667711599E-2"/>
    <n v="0"/>
    <n v="5.9561128526645767E-2"/>
    <n v="0.19749216300940439"/>
    <n v="5.6426332288401257E-2"/>
    <n v="6.5830721003134793E-2"/>
    <n v="0"/>
    <n v="0"/>
    <n v="0"/>
    <n v="0"/>
    <n v="0"/>
    <n v="0"/>
    <n v="0"/>
    <n v="0"/>
    <n v="0"/>
    <n v="0"/>
    <n v="3.134796238244514E-3"/>
    <n v="0.56426332288401249"/>
    <x v="0"/>
    <x v="24"/>
    <x v="23"/>
    <x v="8"/>
    <x v="8"/>
    <x v="1"/>
    <x v="23"/>
    <n v="9.4043887147335428E-3"/>
    <n v="2.1943573667711599E-2"/>
    <n v="2.1943573667711599E-2"/>
    <n v="0.25705329153605017"/>
    <n v="0.12225705329153605"/>
    <n v="0"/>
    <n v="0"/>
    <n v="0"/>
    <n v="0.56426332288401249"/>
    <n v="3.134796238244514E-3"/>
  </r>
  <r>
    <x v="24"/>
    <n v="1985"/>
    <n v="159"/>
    <s v="2,3,4,5"/>
    <n v="0.13207547169811321"/>
    <n v="6.2893081761006293E-3"/>
    <n v="3.7735849056603772E-2"/>
    <n v="6.2893081761006289E-2"/>
    <n v="0"/>
    <n v="0"/>
    <n v="0"/>
    <n v="0"/>
    <n v="0.37106918238993708"/>
    <n v="1.2578616352201259E-2"/>
    <n v="0.12578616352201261"/>
    <n v="3.1446540880503145E-2"/>
    <n v="0"/>
    <n v="0"/>
    <n v="0"/>
    <n v="0"/>
    <n v="0"/>
    <n v="0"/>
    <n v="0"/>
    <n v="0"/>
    <n v="0"/>
    <n v="0"/>
    <n v="0.22012578616352202"/>
    <x v="0"/>
    <x v="24"/>
    <x v="23"/>
    <x v="8"/>
    <x v="8"/>
    <x v="1"/>
    <x v="23"/>
    <n v="0.1761006289308176"/>
    <n v="6.2893081761006289E-2"/>
    <n v="0"/>
    <n v="0.37106918238993708"/>
    <n v="0.169811320754717"/>
    <n v="0"/>
    <n v="0"/>
    <n v="0"/>
    <n v="0.22012578616352202"/>
    <n v="0"/>
  </r>
  <r>
    <x v="24"/>
    <n v="1986"/>
    <n v="205"/>
    <s v="2,3,4,5"/>
    <n v="5.8536585365853655E-2"/>
    <n v="0"/>
    <n v="5.3658536585365853E-2"/>
    <n v="2.4390243902439025E-2"/>
    <n v="0"/>
    <n v="2.4390243902439025E-2"/>
    <n v="0"/>
    <n v="0.12682926829268293"/>
    <n v="0.32195121951219513"/>
    <n v="4.3902439024390241E-2"/>
    <n v="0.11707317073170731"/>
    <n v="0"/>
    <n v="0"/>
    <n v="0"/>
    <n v="0"/>
    <n v="0"/>
    <n v="0"/>
    <n v="0"/>
    <n v="0"/>
    <n v="0"/>
    <n v="0"/>
    <n v="0"/>
    <n v="0.22926829268292684"/>
    <x v="0"/>
    <x v="24"/>
    <x v="23"/>
    <x v="8"/>
    <x v="8"/>
    <x v="1"/>
    <x v="23"/>
    <n v="0.1121951219512195"/>
    <n v="2.4390243902439025E-2"/>
    <n v="2.4390243902439025E-2"/>
    <n v="0.44878048780487806"/>
    <n v="0.16097560975609754"/>
    <n v="0"/>
    <n v="0"/>
    <n v="0"/>
    <n v="0.22926829268292684"/>
    <n v="0"/>
  </r>
  <r>
    <x v="24"/>
    <n v="1987"/>
    <n v="167"/>
    <s v="2,3,4,5"/>
    <n v="2.9940119760479042E-2"/>
    <n v="1.1976047904191617E-2"/>
    <n v="0"/>
    <n v="0.1497005988023952"/>
    <n v="2.9940119760479042E-2"/>
    <n v="0"/>
    <n v="4.1916167664670656E-2"/>
    <n v="0"/>
    <n v="0.25748502994011979"/>
    <n v="2.3952095808383235E-2"/>
    <n v="6.5868263473053898E-2"/>
    <n v="0"/>
    <n v="0"/>
    <n v="0"/>
    <n v="0"/>
    <n v="0"/>
    <n v="0"/>
    <n v="0"/>
    <n v="0"/>
    <n v="0"/>
    <n v="0"/>
    <n v="0"/>
    <n v="0.38922155688622756"/>
    <x v="0"/>
    <x v="24"/>
    <x v="23"/>
    <x v="8"/>
    <x v="8"/>
    <x v="1"/>
    <x v="23"/>
    <n v="4.1916167664670656E-2"/>
    <n v="0.17964071856287422"/>
    <n v="4.1916167664670656E-2"/>
    <n v="0.25748502994011979"/>
    <n v="8.982035928143714E-2"/>
    <n v="0"/>
    <n v="0"/>
    <n v="0"/>
    <n v="0.38922155688622756"/>
    <n v="0"/>
  </r>
  <r>
    <x v="24"/>
    <n v="1988"/>
    <n v="104"/>
    <s v="2,3,4,5"/>
    <n v="0.11538461538461539"/>
    <n v="0"/>
    <n v="0"/>
    <n v="0"/>
    <n v="0"/>
    <n v="0"/>
    <n v="0"/>
    <n v="0"/>
    <n v="0.36538461538461542"/>
    <n v="0"/>
    <n v="5.7692307692307696E-2"/>
    <n v="0"/>
    <n v="0"/>
    <n v="0"/>
    <n v="0"/>
    <n v="0"/>
    <n v="0"/>
    <n v="0"/>
    <n v="0"/>
    <n v="0"/>
    <n v="0"/>
    <n v="9.6153846153846159E-3"/>
    <n v="0.45192307692307693"/>
    <x v="0"/>
    <x v="24"/>
    <x v="23"/>
    <x v="8"/>
    <x v="8"/>
    <x v="1"/>
    <x v="23"/>
    <n v="0.11538461538461539"/>
    <n v="0"/>
    <n v="0"/>
    <n v="0.36538461538461542"/>
    <n v="5.7692307692307696E-2"/>
    <n v="0"/>
    <n v="0"/>
    <n v="0"/>
    <n v="0.45192307692307693"/>
    <n v="9.6153846153846159E-3"/>
  </r>
  <r>
    <x v="24"/>
    <n v="1989"/>
    <n v="77"/>
    <s v="2,3,4,5"/>
    <n v="2.5974025974025976E-2"/>
    <n v="0"/>
    <n v="0"/>
    <n v="0"/>
    <n v="0"/>
    <n v="0"/>
    <n v="0"/>
    <n v="0"/>
    <n v="0.53246753246753253"/>
    <n v="0"/>
    <n v="0"/>
    <n v="0"/>
    <n v="0"/>
    <n v="0"/>
    <n v="0"/>
    <n v="0"/>
    <n v="0"/>
    <n v="0"/>
    <n v="0"/>
    <n v="0"/>
    <n v="0"/>
    <n v="5.1948051948051951E-2"/>
    <n v="0.38961038961038963"/>
    <x v="0"/>
    <x v="24"/>
    <x v="23"/>
    <x v="8"/>
    <x v="8"/>
    <x v="1"/>
    <x v="23"/>
    <n v="2.5974025974025976E-2"/>
    <n v="0"/>
    <n v="0"/>
    <n v="0.53246753246753253"/>
    <n v="0"/>
    <n v="0"/>
    <n v="0"/>
    <n v="0"/>
    <n v="0.38961038961038963"/>
    <n v="5.1948051948051951E-2"/>
  </r>
  <r>
    <x v="24"/>
    <n v="1990"/>
    <n v="101"/>
    <s v="2,3,4,5"/>
    <n v="7.9207920792079209E-2"/>
    <n v="0"/>
    <n v="0"/>
    <n v="0"/>
    <n v="0"/>
    <n v="0"/>
    <n v="0"/>
    <n v="0"/>
    <n v="0.14851485148514854"/>
    <n v="2.9702970297029702E-2"/>
    <n v="0.15841584158415842"/>
    <n v="0"/>
    <n v="0"/>
    <n v="0"/>
    <n v="0"/>
    <n v="0"/>
    <n v="0"/>
    <n v="0"/>
    <n v="0"/>
    <n v="0"/>
    <n v="0"/>
    <n v="0"/>
    <n v="0.58415841584158412"/>
    <x v="0"/>
    <x v="24"/>
    <x v="23"/>
    <x v="8"/>
    <x v="8"/>
    <x v="1"/>
    <x v="23"/>
    <n v="7.9207920792079209E-2"/>
    <n v="0"/>
    <n v="0"/>
    <n v="0.14851485148514854"/>
    <n v="0.18811881188118812"/>
    <n v="0"/>
    <n v="0"/>
    <n v="0"/>
    <n v="0.58415841584158412"/>
    <n v="0"/>
  </r>
  <r>
    <x v="24"/>
    <n v="1991"/>
    <n v="128"/>
    <s v="2,3,4,5"/>
    <n v="5.46875E-2"/>
    <n v="7.8125E-2"/>
    <n v="0"/>
    <n v="0"/>
    <n v="0"/>
    <n v="0"/>
    <n v="0"/>
    <n v="0"/>
    <n v="0.4375"/>
    <n v="0"/>
    <n v="0.1015625"/>
    <n v="2.34375E-2"/>
    <n v="0"/>
    <n v="0"/>
    <n v="0"/>
    <n v="0"/>
    <n v="0"/>
    <n v="0"/>
    <n v="0"/>
    <n v="0"/>
    <n v="0"/>
    <n v="0"/>
    <n v="0.3046875"/>
    <x v="0"/>
    <x v="24"/>
    <x v="23"/>
    <x v="8"/>
    <x v="8"/>
    <x v="1"/>
    <x v="23"/>
    <n v="0.1328125"/>
    <n v="0"/>
    <n v="0"/>
    <n v="0.4375"/>
    <n v="0.125"/>
    <n v="0"/>
    <n v="0"/>
    <n v="0"/>
    <n v="0.3046875"/>
    <n v="0"/>
  </r>
  <r>
    <x v="24"/>
    <n v="1992"/>
    <n v="101"/>
    <s v="2,3,4,5"/>
    <n v="0"/>
    <n v="0"/>
    <n v="0"/>
    <n v="0"/>
    <n v="0"/>
    <n v="0"/>
    <n v="0"/>
    <n v="2.9702970297029702E-2"/>
    <n v="0.45544554455445546"/>
    <n v="0"/>
    <n v="0.18811881188118812"/>
    <n v="0"/>
    <n v="0"/>
    <n v="0"/>
    <n v="0"/>
    <n v="0"/>
    <n v="0"/>
    <n v="0"/>
    <n v="0"/>
    <n v="0"/>
    <n v="0"/>
    <n v="0"/>
    <n v="0.32673267326732675"/>
    <x v="0"/>
    <x v="24"/>
    <x v="23"/>
    <x v="8"/>
    <x v="8"/>
    <x v="1"/>
    <x v="23"/>
    <n v="0"/>
    <n v="0"/>
    <n v="0"/>
    <n v="0.48514851485148514"/>
    <n v="0.18811881188118812"/>
    <n v="0"/>
    <n v="0"/>
    <n v="0"/>
    <n v="0.32673267326732675"/>
    <n v="0"/>
  </r>
  <r>
    <x v="24"/>
    <n v="1993"/>
    <n v="82"/>
    <s v="2,3,4,5"/>
    <n v="0"/>
    <n v="0"/>
    <n v="0"/>
    <n v="0"/>
    <n v="0"/>
    <n v="0"/>
    <n v="0"/>
    <n v="0"/>
    <n v="0.59756097560975618"/>
    <n v="0"/>
    <n v="7.3170731707317069E-2"/>
    <n v="4.878048780487805E-2"/>
    <n v="0"/>
    <n v="0"/>
    <n v="0"/>
    <n v="0"/>
    <n v="0"/>
    <n v="0"/>
    <n v="0"/>
    <n v="0"/>
    <n v="0"/>
    <n v="0"/>
    <n v="0.28048780487804881"/>
    <x v="0"/>
    <x v="24"/>
    <x v="23"/>
    <x v="8"/>
    <x v="8"/>
    <x v="1"/>
    <x v="23"/>
    <n v="0"/>
    <n v="0"/>
    <n v="0"/>
    <n v="0.59756097560975618"/>
    <n v="0.12195121951219512"/>
    <n v="0"/>
    <n v="0"/>
    <n v="0"/>
    <n v="0.28048780487804881"/>
    <n v="0"/>
  </r>
  <r>
    <x v="24"/>
    <n v="1994"/>
    <n v="32"/>
    <s v="2,3,4,5"/>
    <n v="0"/>
    <n v="0"/>
    <n v="0"/>
    <n v="0"/>
    <n v="0"/>
    <n v="0"/>
    <n v="0"/>
    <n v="0"/>
    <n v="0.65625"/>
    <n v="0"/>
    <n v="9.375E-2"/>
    <n v="0"/>
    <n v="0"/>
    <n v="0"/>
    <n v="0"/>
    <n v="0"/>
    <n v="0"/>
    <n v="0"/>
    <n v="0"/>
    <n v="0"/>
    <n v="0"/>
    <n v="0"/>
    <n v="0.25"/>
    <x v="0"/>
    <x v="24"/>
    <x v="23"/>
    <x v="8"/>
    <x v="8"/>
    <x v="1"/>
    <x v="23"/>
    <n v="0"/>
    <n v="0"/>
    <n v="0"/>
    <n v="0.65625"/>
    <n v="9.375E-2"/>
    <n v="0"/>
    <n v="0"/>
    <n v="0"/>
    <n v="0.25"/>
    <n v="0"/>
  </r>
  <r>
    <x v="24"/>
    <n v="1995"/>
    <n v="46"/>
    <s v="2,3,4,5"/>
    <n v="4.3478260869565216E-2"/>
    <n v="2.1739130434782608E-2"/>
    <n v="0"/>
    <n v="0"/>
    <n v="0"/>
    <n v="0"/>
    <n v="0"/>
    <n v="0"/>
    <n v="0.41304347826086957"/>
    <n v="0"/>
    <n v="0.15217391304347827"/>
    <n v="0"/>
    <n v="0"/>
    <n v="0"/>
    <n v="0"/>
    <n v="0"/>
    <n v="0"/>
    <n v="0"/>
    <n v="0"/>
    <n v="0"/>
    <n v="0"/>
    <n v="0"/>
    <n v="0.36956521739130432"/>
    <x v="0"/>
    <x v="24"/>
    <x v="23"/>
    <x v="8"/>
    <x v="8"/>
    <x v="1"/>
    <x v="23"/>
    <n v="6.5217391304347824E-2"/>
    <n v="0"/>
    <n v="0"/>
    <n v="0.41304347826086957"/>
    <n v="0.15217391304347827"/>
    <n v="0"/>
    <n v="0"/>
    <n v="0"/>
    <n v="0.36956521739130432"/>
    <n v="0"/>
  </r>
  <r>
    <x v="24"/>
    <n v="1996"/>
    <n v="52"/>
    <s v="2,3,4,5"/>
    <n v="0"/>
    <n v="0"/>
    <n v="0"/>
    <n v="0"/>
    <n v="0"/>
    <n v="0"/>
    <n v="0"/>
    <n v="0"/>
    <n v="0.44230769230769229"/>
    <n v="0"/>
    <n v="1.9230769230769232E-2"/>
    <n v="0"/>
    <n v="0"/>
    <n v="0"/>
    <n v="0"/>
    <n v="0"/>
    <n v="0"/>
    <n v="0"/>
    <n v="0"/>
    <n v="0"/>
    <n v="0"/>
    <n v="0"/>
    <n v="0.53846153846153844"/>
    <x v="0"/>
    <x v="24"/>
    <x v="23"/>
    <x v="8"/>
    <x v="8"/>
    <x v="1"/>
    <x v="23"/>
    <n v="0"/>
    <n v="0"/>
    <n v="0"/>
    <n v="0.44230769230769229"/>
    <n v="1.9230769230769232E-2"/>
    <n v="0"/>
    <n v="0"/>
    <n v="0"/>
    <n v="0.53846153846153844"/>
    <n v="0"/>
  </r>
  <r>
    <x v="24"/>
    <n v="1997"/>
    <n v="27"/>
    <s v="3,4,5"/>
    <n v="0"/>
    <n v="0"/>
    <n v="0"/>
    <n v="0"/>
    <n v="0"/>
    <n v="0"/>
    <n v="0"/>
    <n v="0"/>
    <n v="0.14814814814814814"/>
    <n v="0"/>
    <n v="7.407407407407407E-2"/>
    <n v="0"/>
    <n v="0"/>
    <n v="0"/>
    <n v="0"/>
    <n v="0"/>
    <n v="0"/>
    <n v="0"/>
    <n v="0"/>
    <n v="0"/>
    <n v="0"/>
    <n v="0"/>
    <n v="0.77777777777777779"/>
    <x v="0"/>
    <x v="24"/>
    <x v="23"/>
    <x v="8"/>
    <x v="8"/>
    <x v="1"/>
    <x v="23"/>
    <n v="0"/>
    <n v="0"/>
    <n v="0"/>
    <n v="0.14814814814814814"/>
    <n v="7.407407407407407E-2"/>
    <n v="0"/>
    <n v="0"/>
    <n v="0"/>
    <n v="0.77777777777777779"/>
    <n v="0"/>
  </r>
  <r>
    <x v="24"/>
    <n v="1998"/>
    <n v="9"/>
    <s v="2,4,5"/>
    <s v="Failed"/>
    <s v="Criteria"/>
    <s v="-"/>
    <s v="-"/>
    <s v="-"/>
    <s v="-"/>
    <s v="-"/>
    <s v="-"/>
    <s v="-"/>
    <s v="-"/>
    <s v="-"/>
    <s v="-"/>
    <s v="-"/>
    <s v="-"/>
    <s v="-"/>
    <s v="-"/>
    <s v="-"/>
    <s v="-"/>
    <s v="-"/>
    <s v="-"/>
    <s v="-"/>
    <s v="-"/>
    <s v="-"/>
    <x v="0"/>
    <x v="24"/>
    <x v="23"/>
    <x v="8"/>
    <x v="8"/>
    <x v="0"/>
    <x v="23"/>
    <n v="0"/>
    <n v="0"/>
    <n v="0"/>
    <n v="0"/>
    <n v="0"/>
    <n v="0"/>
    <n v="0"/>
    <n v="0"/>
    <n v="0"/>
    <n v="0"/>
  </r>
  <r>
    <x v="24"/>
    <n v="1999"/>
    <n v="51"/>
    <s v="2,3,5"/>
    <n v="0"/>
    <n v="0"/>
    <n v="0"/>
    <n v="0"/>
    <n v="0"/>
    <n v="0"/>
    <n v="0"/>
    <n v="0"/>
    <n v="0.17647058823529413"/>
    <n v="0"/>
    <n v="3.9215686274509803E-2"/>
    <n v="0"/>
    <n v="0"/>
    <n v="0"/>
    <n v="0"/>
    <n v="0"/>
    <n v="0"/>
    <n v="0"/>
    <n v="0"/>
    <n v="0"/>
    <n v="0"/>
    <n v="0"/>
    <n v="0.78431372549019607"/>
    <x v="1"/>
    <x v="24"/>
    <x v="23"/>
    <x v="8"/>
    <x v="8"/>
    <x v="1"/>
    <x v="23"/>
    <n v="0"/>
    <n v="0"/>
    <n v="0"/>
    <n v="0.17647058823529413"/>
    <n v="3.9215686274509803E-2"/>
    <n v="0"/>
    <n v="0"/>
    <n v="0"/>
    <n v="0.78431372549019607"/>
    <n v="0"/>
  </r>
  <r>
    <x v="24"/>
    <n v="2000"/>
    <n v="64"/>
    <s v="2,3,4"/>
    <n v="1.5625E-2"/>
    <n v="1.5625E-2"/>
    <n v="0"/>
    <n v="0"/>
    <n v="0"/>
    <n v="0"/>
    <n v="0"/>
    <n v="0"/>
    <n v="0.125"/>
    <n v="0"/>
    <n v="0"/>
    <n v="0"/>
    <n v="0"/>
    <n v="0"/>
    <n v="0"/>
    <n v="0"/>
    <n v="0"/>
    <n v="0"/>
    <n v="0"/>
    <n v="0"/>
    <n v="0"/>
    <n v="0"/>
    <n v="0.84375"/>
    <x v="1"/>
    <x v="24"/>
    <x v="23"/>
    <x v="8"/>
    <x v="8"/>
    <x v="1"/>
    <x v="23"/>
    <n v="3.125E-2"/>
    <n v="0"/>
    <n v="0"/>
    <n v="0.125"/>
    <n v="0"/>
    <n v="0"/>
    <n v="0"/>
    <n v="0"/>
    <n v="0.84375"/>
    <n v="0"/>
  </r>
  <r>
    <x v="24"/>
    <n v="2001"/>
    <n v="213"/>
    <s v="2,3,4,5"/>
    <n v="2.8169014084507039E-2"/>
    <n v="4.6948356807511738E-3"/>
    <n v="0"/>
    <n v="0"/>
    <n v="0"/>
    <n v="2.3474178403755867E-2"/>
    <n v="0"/>
    <n v="0"/>
    <n v="4.2253521126760563E-2"/>
    <n v="0"/>
    <n v="0"/>
    <n v="0"/>
    <n v="0"/>
    <n v="0"/>
    <n v="0"/>
    <n v="0"/>
    <n v="0"/>
    <n v="0"/>
    <n v="0"/>
    <n v="0"/>
    <n v="0"/>
    <n v="0"/>
    <n v="0.90140845070422537"/>
    <x v="1"/>
    <x v="24"/>
    <x v="23"/>
    <x v="8"/>
    <x v="8"/>
    <x v="1"/>
    <x v="23"/>
    <n v="3.2863849765258211E-2"/>
    <n v="0"/>
    <n v="2.3474178403755867E-2"/>
    <n v="4.2253521126760563E-2"/>
    <n v="0"/>
    <n v="0"/>
    <n v="0"/>
    <n v="0"/>
    <n v="0.90140845070422537"/>
    <n v="0"/>
  </r>
  <r>
    <x v="24"/>
    <n v="2002"/>
    <n v="121"/>
    <s v="2,3,4,5"/>
    <n v="5.7851239669421489E-2"/>
    <n v="0"/>
    <n v="0"/>
    <n v="0"/>
    <n v="0"/>
    <n v="0"/>
    <n v="0.11570247933884298"/>
    <n v="0"/>
    <n v="4.9586776859504134E-2"/>
    <n v="0"/>
    <n v="0"/>
    <n v="9.9173553719008267E-2"/>
    <n v="0"/>
    <n v="0"/>
    <n v="0"/>
    <n v="0"/>
    <n v="0"/>
    <n v="0"/>
    <n v="0"/>
    <n v="0"/>
    <n v="0"/>
    <n v="0"/>
    <n v="0.6776859504132231"/>
    <x v="1"/>
    <x v="24"/>
    <x v="23"/>
    <x v="8"/>
    <x v="8"/>
    <x v="1"/>
    <x v="23"/>
    <n v="5.7851239669421489E-2"/>
    <n v="0"/>
    <n v="0.11570247933884298"/>
    <n v="4.9586776859504134E-2"/>
    <n v="9.9173553719008267E-2"/>
    <n v="0"/>
    <n v="0"/>
    <n v="0"/>
    <n v="0.6776859504132231"/>
    <n v="0"/>
  </r>
  <r>
    <x v="24"/>
    <n v="2003"/>
    <n v="123"/>
    <s v="2,3,4,5"/>
    <n v="0"/>
    <n v="0"/>
    <n v="0"/>
    <n v="0"/>
    <n v="0"/>
    <n v="0"/>
    <n v="0"/>
    <n v="0"/>
    <n v="0.17886178861788618"/>
    <n v="0"/>
    <n v="8.130081300813009E-3"/>
    <n v="0"/>
    <n v="0"/>
    <n v="0"/>
    <n v="0"/>
    <n v="0"/>
    <n v="0"/>
    <n v="0"/>
    <n v="0"/>
    <n v="0"/>
    <n v="0"/>
    <n v="6.5040650406504072E-2"/>
    <n v="0.74796747967479671"/>
    <x v="1"/>
    <x v="24"/>
    <x v="23"/>
    <x v="8"/>
    <x v="8"/>
    <x v="1"/>
    <x v="23"/>
    <n v="0"/>
    <n v="0"/>
    <n v="0"/>
    <n v="0.17886178861788618"/>
    <n v="8.130081300813009E-3"/>
    <n v="0"/>
    <n v="0"/>
    <n v="0"/>
    <n v="0.74796747967479671"/>
    <n v="6.5040650406504072E-2"/>
  </r>
  <r>
    <x v="24"/>
    <n v="2004"/>
    <n v="105"/>
    <s v="2,3,4,5"/>
    <n v="0.16190476190476191"/>
    <n v="9.5238095238095247E-3"/>
    <n v="0"/>
    <n v="0"/>
    <n v="0"/>
    <n v="2.8571428571428571E-2"/>
    <n v="0"/>
    <n v="0"/>
    <n v="0.11428571428571428"/>
    <n v="0"/>
    <n v="0"/>
    <n v="0"/>
    <n v="0"/>
    <n v="0"/>
    <n v="0"/>
    <n v="0"/>
    <n v="0"/>
    <n v="0"/>
    <n v="0"/>
    <n v="0"/>
    <n v="0"/>
    <n v="0"/>
    <n v="0.68571428571428572"/>
    <x v="1"/>
    <x v="24"/>
    <x v="23"/>
    <x v="8"/>
    <x v="8"/>
    <x v="1"/>
    <x v="23"/>
    <n v="0.17142857142857143"/>
    <n v="0"/>
    <n v="2.8571428571428571E-2"/>
    <n v="0.11428571428571428"/>
    <n v="0"/>
    <n v="0"/>
    <n v="0"/>
    <n v="0"/>
    <n v="0.68571428571428572"/>
    <n v="0"/>
  </r>
  <r>
    <x v="24"/>
    <n v="2005"/>
    <n v="332"/>
    <s v="2,3,4,5"/>
    <n v="1.5060240963855422E-2"/>
    <n v="0"/>
    <n v="0"/>
    <n v="1.2048192771084338E-2"/>
    <n v="0"/>
    <n v="6.024096385542169E-3"/>
    <n v="0"/>
    <n v="0"/>
    <n v="0.27108433734939757"/>
    <n v="0"/>
    <n v="0"/>
    <n v="0"/>
    <n v="0"/>
    <n v="0"/>
    <n v="0"/>
    <n v="0"/>
    <n v="0"/>
    <n v="0"/>
    <n v="0"/>
    <n v="0"/>
    <n v="0"/>
    <n v="0"/>
    <n v="0.69578313253012047"/>
    <x v="1"/>
    <x v="24"/>
    <x v="23"/>
    <x v="8"/>
    <x v="8"/>
    <x v="1"/>
    <x v="23"/>
    <n v="1.5060240963855422E-2"/>
    <n v="1.2048192771084338E-2"/>
    <n v="6.024096385542169E-3"/>
    <n v="0.27108433734939757"/>
    <n v="0"/>
    <n v="0"/>
    <n v="0"/>
    <n v="0"/>
    <n v="0.69578313253012047"/>
    <n v="0"/>
  </r>
  <r>
    <x v="24"/>
    <n v="2006"/>
    <n v="303"/>
    <s v="2,3,4,5"/>
    <n v="7.9207920792079195E-2"/>
    <n v="2.3102310231023101E-2"/>
    <n v="0"/>
    <n v="6.6006600660066007E-3"/>
    <n v="0"/>
    <n v="0"/>
    <n v="1.9801980198019802E-2"/>
    <n v="0"/>
    <n v="6.9306930693069313E-2"/>
    <n v="0"/>
    <n v="0"/>
    <n v="0"/>
    <n v="0"/>
    <n v="0"/>
    <n v="0"/>
    <n v="0"/>
    <n v="0"/>
    <n v="0"/>
    <n v="0"/>
    <n v="0"/>
    <n v="0"/>
    <n v="0"/>
    <n v="0.80198019801980203"/>
    <x v="1"/>
    <x v="24"/>
    <x v="23"/>
    <x v="8"/>
    <x v="8"/>
    <x v="1"/>
    <x v="23"/>
    <n v="0.1023102310231023"/>
    <n v="6.6006600660066007E-3"/>
    <n v="1.9801980198019802E-2"/>
    <n v="6.9306930693069313E-2"/>
    <n v="0"/>
    <n v="0"/>
    <n v="0"/>
    <n v="0"/>
    <n v="0.80198019801980203"/>
    <n v="0"/>
  </r>
  <r>
    <x v="24"/>
    <n v="2007"/>
    <n v="435"/>
    <s v="2,3,4,5"/>
    <n v="0.11494252873563218"/>
    <n v="8.5057471264367815E-2"/>
    <n v="1.6091954022988506E-2"/>
    <n v="6.8965517241379309E-3"/>
    <n v="0"/>
    <n v="0"/>
    <n v="0"/>
    <n v="0"/>
    <n v="6.2068965517241378E-2"/>
    <n v="0"/>
    <n v="4.5977011494252873E-3"/>
    <n v="0"/>
    <n v="0"/>
    <n v="0"/>
    <n v="0"/>
    <n v="0"/>
    <n v="0"/>
    <n v="0"/>
    <n v="0"/>
    <n v="0"/>
    <n v="0"/>
    <n v="2.2988505747126436E-3"/>
    <n v="0.7080459770114943"/>
    <x v="1"/>
    <x v="24"/>
    <x v="23"/>
    <x v="8"/>
    <x v="8"/>
    <x v="1"/>
    <x v="23"/>
    <n v="0.21609195402298853"/>
    <n v="6.8965517241379309E-3"/>
    <n v="0"/>
    <n v="6.2068965517241378E-2"/>
    <n v="4.5977011494252873E-3"/>
    <n v="0"/>
    <n v="0"/>
    <n v="0"/>
    <n v="0.7080459770114943"/>
    <n v="2.2988505747126436E-3"/>
  </r>
  <r>
    <x v="24"/>
    <n v="2008"/>
    <n v="270"/>
    <s v="2,3,4,5"/>
    <n v="1.4814814814814815E-2"/>
    <n v="1.1111111111111112E-2"/>
    <n v="0"/>
    <n v="0"/>
    <n v="0"/>
    <n v="0"/>
    <n v="5.185185185185185E-2"/>
    <n v="0"/>
    <n v="0.12592592592592594"/>
    <n v="0"/>
    <n v="0"/>
    <n v="2.5925925925925925E-2"/>
    <n v="0"/>
    <n v="0"/>
    <n v="0"/>
    <n v="0"/>
    <n v="0"/>
    <n v="0"/>
    <n v="0"/>
    <n v="0"/>
    <n v="0"/>
    <n v="3.7037037037037038E-3"/>
    <n v="0.76666666666666672"/>
    <x v="1"/>
    <x v="24"/>
    <x v="23"/>
    <x v="8"/>
    <x v="8"/>
    <x v="1"/>
    <x v="23"/>
    <n v="2.5925925925925929E-2"/>
    <n v="0"/>
    <n v="5.185185185185185E-2"/>
    <n v="0.12592592592592594"/>
    <n v="2.5925925925925925E-2"/>
    <n v="0"/>
    <n v="0"/>
    <n v="0"/>
    <n v="0.76666666666666672"/>
    <n v="3.7037037037037038E-3"/>
  </r>
  <r>
    <x v="24"/>
    <n v="2009"/>
    <n v="610"/>
    <s v="2,3,4,5"/>
    <n v="5.2459016393442623E-2"/>
    <n v="1.8032786885245903E-2"/>
    <n v="1.639344262295082E-3"/>
    <n v="1.1475409836065573E-2"/>
    <n v="3.2786885245901639E-3"/>
    <n v="0"/>
    <n v="0"/>
    <n v="0"/>
    <n v="0.14590163934426231"/>
    <n v="0"/>
    <n v="0"/>
    <n v="0"/>
    <n v="0"/>
    <n v="0"/>
    <n v="0"/>
    <n v="0"/>
    <n v="0"/>
    <n v="0"/>
    <n v="0"/>
    <n v="0"/>
    <n v="0"/>
    <n v="0"/>
    <n v="0.76721311475409837"/>
    <x v="2"/>
    <x v="24"/>
    <x v="23"/>
    <x v="8"/>
    <x v="8"/>
    <x v="1"/>
    <x v="23"/>
    <n v="7.2131147540983598E-2"/>
    <n v="1.4754098360655738E-2"/>
    <n v="0"/>
    <n v="0.14590163934426231"/>
    <n v="0"/>
    <n v="0"/>
    <n v="0"/>
    <n v="0"/>
    <n v="0.76721311475409837"/>
    <n v="0"/>
  </r>
  <r>
    <x v="24"/>
    <n v="2010"/>
    <n v="483"/>
    <s v="2,3,4,5"/>
    <n v="6.8322981366459618E-2"/>
    <n v="8.2815734989648039E-3"/>
    <n v="0"/>
    <n v="0"/>
    <n v="1.0351966873706004E-2"/>
    <n v="1.6563146997929608E-2"/>
    <n v="1.0351966873706004E-2"/>
    <n v="0"/>
    <n v="0.14492753623188404"/>
    <n v="0"/>
    <n v="0"/>
    <n v="3.1055900621118012E-2"/>
    <n v="0"/>
    <n v="0"/>
    <n v="0"/>
    <n v="0"/>
    <n v="0"/>
    <n v="0"/>
    <n v="0"/>
    <n v="0"/>
    <n v="0"/>
    <n v="0"/>
    <n v="0.71014492753623193"/>
    <x v="2"/>
    <x v="24"/>
    <x v="23"/>
    <x v="8"/>
    <x v="8"/>
    <x v="1"/>
    <x v="23"/>
    <n v="7.6604554865424418E-2"/>
    <n v="1.0351966873706004E-2"/>
    <n v="2.6915113871635612E-2"/>
    <n v="0.14492753623188404"/>
    <n v="3.1055900621118012E-2"/>
    <n v="0"/>
    <n v="0"/>
    <n v="0"/>
    <n v="0.71014492753623193"/>
    <n v="0"/>
  </r>
  <r>
    <x v="24"/>
    <n v="2011"/>
    <n v="332"/>
    <s v="2,3,4,5"/>
    <n v="6.6265060240963861E-2"/>
    <n v="3.614457831325301E-2"/>
    <n v="3.0120481927710845E-3"/>
    <n v="1.2048192771084338E-2"/>
    <n v="1.5060240963855422E-2"/>
    <n v="0"/>
    <n v="0"/>
    <n v="0"/>
    <n v="0.11445783132530121"/>
    <n v="0"/>
    <n v="0"/>
    <n v="8.4337349397590355E-2"/>
    <n v="0"/>
    <n v="0"/>
    <n v="0"/>
    <n v="0"/>
    <n v="0"/>
    <n v="0"/>
    <n v="0"/>
    <n v="0"/>
    <n v="0"/>
    <n v="0"/>
    <n v="0.66867469879518071"/>
    <x v="2"/>
    <x v="24"/>
    <x v="23"/>
    <x v="8"/>
    <x v="8"/>
    <x v="1"/>
    <x v="23"/>
    <n v="0.10542168674698794"/>
    <n v="2.710843373493976E-2"/>
    <n v="0"/>
    <n v="0.11445783132530121"/>
    <n v="8.4337349397590355E-2"/>
    <n v="0"/>
    <n v="0"/>
    <n v="0"/>
    <n v="0.66867469879518071"/>
    <n v="0"/>
  </r>
  <r>
    <x v="24"/>
    <n v="2012"/>
    <n v="118"/>
    <s v="2,3,4,5"/>
    <n v="0.21186440677966101"/>
    <n v="0"/>
    <n v="0"/>
    <n v="0"/>
    <n v="0"/>
    <n v="0"/>
    <n v="5.0847457627118647E-2"/>
    <n v="0"/>
    <n v="0.5423728813559322"/>
    <n v="0"/>
    <n v="0"/>
    <n v="4.2372881355932202E-2"/>
    <n v="0"/>
    <n v="0"/>
    <n v="0"/>
    <n v="0"/>
    <n v="0"/>
    <n v="0"/>
    <n v="0"/>
    <n v="0"/>
    <n v="0"/>
    <n v="0"/>
    <n v="0.15254237288135594"/>
    <x v="2"/>
    <x v="24"/>
    <x v="23"/>
    <x v="8"/>
    <x v="8"/>
    <x v="1"/>
    <x v="23"/>
    <n v="0.21186440677966101"/>
    <n v="0"/>
    <n v="5.0847457627118647E-2"/>
    <n v="0.5423728813559322"/>
    <n v="4.2372881355932202E-2"/>
    <n v="0"/>
    <n v="0"/>
    <n v="0"/>
    <n v="0.15254237288135594"/>
    <n v="0"/>
  </r>
  <r>
    <x v="24"/>
    <n v="2013"/>
    <n v="246"/>
    <s v="2,3,4,5"/>
    <n v="0"/>
    <n v="2.032520325203252E-2"/>
    <n v="0"/>
    <n v="1.6260162601626018E-2"/>
    <n v="1.6260162601626018E-2"/>
    <n v="0"/>
    <n v="1.6260162601626018E-2"/>
    <n v="0"/>
    <n v="0.28455284552845528"/>
    <n v="0"/>
    <n v="0"/>
    <n v="4.0650406504065045E-3"/>
    <n v="0"/>
    <n v="0"/>
    <n v="0"/>
    <n v="0"/>
    <n v="0"/>
    <n v="0"/>
    <n v="0"/>
    <n v="0"/>
    <n v="0"/>
    <n v="0"/>
    <n v="0.64227642276422769"/>
    <x v="2"/>
    <x v="24"/>
    <x v="23"/>
    <x v="8"/>
    <x v="8"/>
    <x v="1"/>
    <x v="23"/>
    <n v="2.032520325203252E-2"/>
    <n v="3.2520325203252036E-2"/>
    <n v="1.6260162601626018E-2"/>
    <n v="0.28455284552845528"/>
    <n v="4.0650406504065045E-3"/>
    <n v="0"/>
    <n v="0"/>
    <n v="0"/>
    <n v="0.64227642276422769"/>
    <n v="0"/>
  </r>
  <r>
    <x v="25"/>
    <n v="1979"/>
    <s v="No Data"/>
    <m/>
    <s v="-"/>
    <s v="-"/>
    <s v="-"/>
    <s v="-"/>
    <s v="-"/>
    <s v="-"/>
    <s v="-"/>
    <s v="-"/>
    <s v="-"/>
    <s v="-"/>
    <s v="-"/>
    <s v="-"/>
    <s v="-"/>
    <s v="-"/>
    <s v="-"/>
    <s v="-"/>
    <s v="-"/>
    <s v="-"/>
    <s v="-"/>
    <s v="-"/>
    <s v="-"/>
    <s v="-"/>
    <s v="-"/>
    <x v="0"/>
    <x v="25"/>
    <x v="24"/>
    <x v="1"/>
    <x v="1"/>
    <x v="0"/>
    <x v="24"/>
    <n v="0"/>
    <n v="0"/>
    <n v="0"/>
    <n v="0"/>
    <n v="0"/>
    <n v="0"/>
    <n v="0"/>
    <n v="0"/>
    <n v="0"/>
    <n v="0"/>
  </r>
  <r>
    <x v="25"/>
    <n v="1980"/>
    <s v="No Data"/>
    <m/>
    <s v="-"/>
    <s v="-"/>
    <s v="-"/>
    <s v="-"/>
    <s v="-"/>
    <s v="-"/>
    <s v="-"/>
    <s v="-"/>
    <s v="-"/>
    <s v="-"/>
    <s v="-"/>
    <s v="-"/>
    <s v="-"/>
    <s v="-"/>
    <s v="-"/>
    <s v="-"/>
    <s v="-"/>
    <s v="-"/>
    <s v="-"/>
    <s v="-"/>
    <s v="-"/>
    <s v="-"/>
    <s v="-"/>
    <x v="0"/>
    <x v="25"/>
    <x v="24"/>
    <x v="1"/>
    <x v="1"/>
    <x v="0"/>
    <x v="24"/>
    <n v="0"/>
    <n v="0"/>
    <n v="0"/>
    <n v="0"/>
    <n v="0"/>
    <n v="0"/>
    <n v="0"/>
    <n v="0"/>
    <n v="0"/>
    <n v="0"/>
  </r>
  <r>
    <x v="25"/>
    <n v="1981"/>
    <s v="No Data"/>
    <m/>
    <s v="-"/>
    <s v="-"/>
    <s v="-"/>
    <s v="-"/>
    <s v="-"/>
    <s v="-"/>
    <s v="-"/>
    <s v="-"/>
    <s v="-"/>
    <s v="-"/>
    <s v="-"/>
    <s v="-"/>
    <s v="-"/>
    <s v="-"/>
    <s v="-"/>
    <s v="-"/>
    <s v="-"/>
    <s v="-"/>
    <s v="-"/>
    <s v="-"/>
    <s v="-"/>
    <s v="-"/>
    <s v="-"/>
    <x v="0"/>
    <x v="25"/>
    <x v="24"/>
    <x v="1"/>
    <x v="1"/>
    <x v="0"/>
    <x v="24"/>
    <n v="0"/>
    <n v="0"/>
    <n v="0"/>
    <n v="0"/>
    <n v="0"/>
    <n v="0"/>
    <n v="0"/>
    <n v="0"/>
    <n v="0"/>
    <n v="0"/>
  </r>
  <r>
    <x v="25"/>
    <n v="1982"/>
    <s v="No Data"/>
    <m/>
    <s v="-"/>
    <s v="-"/>
    <s v="-"/>
    <s v="-"/>
    <s v="-"/>
    <s v="-"/>
    <s v="-"/>
    <s v="-"/>
    <s v="-"/>
    <s v="-"/>
    <s v="-"/>
    <s v="-"/>
    <s v="-"/>
    <s v="-"/>
    <s v="-"/>
    <s v="-"/>
    <s v="-"/>
    <s v="-"/>
    <s v="-"/>
    <s v="-"/>
    <s v="-"/>
    <s v="-"/>
    <s v="-"/>
    <x v="0"/>
    <x v="25"/>
    <x v="24"/>
    <x v="1"/>
    <x v="1"/>
    <x v="0"/>
    <x v="24"/>
    <n v="0"/>
    <n v="0"/>
    <n v="0"/>
    <n v="0"/>
    <n v="0"/>
    <n v="0"/>
    <n v="0"/>
    <n v="0"/>
    <n v="0"/>
    <n v="0"/>
  </r>
  <r>
    <x v="25"/>
    <n v="1983"/>
    <s v="No Data"/>
    <m/>
    <s v="-"/>
    <s v="-"/>
    <s v="-"/>
    <s v="-"/>
    <s v="-"/>
    <s v="-"/>
    <s v="-"/>
    <s v="-"/>
    <s v="-"/>
    <s v="-"/>
    <s v="-"/>
    <s v="-"/>
    <s v="-"/>
    <s v="-"/>
    <s v="-"/>
    <s v="-"/>
    <s v="-"/>
    <s v="-"/>
    <s v="-"/>
    <s v="-"/>
    <s v="-"/>
    <s v="-"/>
    <s v="-"/>
    <x v="0"/>
    <x v="25"/>
    <x v="24"/>
    <x v="1"/>
    <x v="1"/>
    <x v="0"/>
    <x v="24"/>
    <n v="0"/>
    <n v="0"/>
    <n v="0"/>
    <n v="0"/>
    <n v="0"/>
    <n v="0"/>
    <n v="0"/>
    <n v="0"/>
    <n v="0"/>
    <n v="0"/>
  </r>
  <r>
    <x v="25"/>
    <n v="1984"/>
    <s v="No Data"/>
    <m/>
    <s v="-"/>
    <s v="-"/>
    <s v="-"/>
    <s v="-"/>
    <s v="-"/>
    <s v="-"/>
    <s v="-"/>
    <s v="-"/>
    <s v="-"/>
    <s v="-"/>
    <s v="-"/>
    <s v="-"/>
    <s v="-"/>
    <s v="-"/>
    <s v="-"/>
    <s v="-"/>
    <s v="-"/>
    <s v="-"/>
    <s v="-"/>
    <s v="-"/>
    <s v="-"/>
    <s v="-"/>
    <s v="-"/>
    <x v="0"/>
    <x v="25"/>
    <x v="24"/>
    <x v="1"/>
    <x v="1"/>
    <x v="0"/>
    <x v="24"/>
    <n v="0"/>
    <n v="0"/>
    <n v="0"/>
    <n v="0"/>
    <n v="0"/>
    <n v="0"/>
    <n v="0"/>
    <n v="0"/>
    <n v="0"/>
    <n v="0"/>
  </r>
  <r>
    <x v="25"/>
    <n v="1985"/>
    <s v="No Data"/>
    <m/>
    <s v="-"/>
    <s v="-"/>
    <s v="-"/>
    <s v="-"/>
    <s v="-"/>
    <s v="-"/>
    <s v="-"/>
    <s v="-"/>
    <s v="-"/>
    <s v="-"/>
    <s v="-"/>
    <s v="-"/>
    <s v="-"/>
    <s v="-"/>
    <s v="-"/>
    <s v="-"/>
    <s v="-"/>
    <s v="-"/>
    <s v="-"/>
    <s v="-"/>
    <s v="-"/>
    <s v="-"/>
    <s v="-"/>
    <x v="0"/>
    <x v="25"/>
    <x v="24"/>
    <x v="1"/>
    <x v="1"/>
    <x v="0"/>
    <x v="24"/>
    <n v="0"/>
    <n v="0"/>
    <n v="0"/>
    <n v="0"/>
    <n v="0"/>
    <n v="0"/>
    <n v="0"/>
    <n v="0"/>
    <n v="0"/>
    <n v="0"/>
  </r>
  <r>
    <x v="25"/>
    <n v="1986"/>
    <s v="No Data"/>
    <m/>
    <s v="-"/>
    <s v="-"/>
    <s v="-"/>
    <s v="-"/>
    <s v="-"/>
    <s v="-"/>
    <s v="-"/>
    <s v="-"/>
    <s v="-"/>
    <s v="-"/>
    <s v="-"/>
    <s v="-"/>
    <s v="-"/>
    <s v="-"/>
    <s v="-"/>
    <s v="-"/>
    <s v="-"/>
    <s v="-"/>
    <s v="-"/>
    <s v="-"/>
    <s v="-"/>
    <s v="-"/>
    <s v="-"/>
    <x v="0"/>
    <x v="25"/>
    <x v="24"/>
    <x v="1"/>
    <x v="1"/>
    <x v="0"/>
    <x v="24"/>
    <n v="0"/>
    <n v="0"/>
    <n v="0"/>
    <n v="0"/>
    <n v="0"/>
    <n v="0"/>
    <n v="0"/>
    <n v="0"/>
    <n v="0"/>
    <n v="0"/>
  </r>
  <r>
    <x v="25"/>
    <n v="1987"/>
    <s v="No Data"/>
    <m/>
    <s v="-"/>
    <s v="-"/>
    <s v="-"/>
    <s v="-"/>
    <s v="-"/>
    <s v="-"/>
    <s v="-"/>
    <s v="-"/>
    <s v="-"/>
    <s v="-"/>
    <s v="-"/>
    <s v="-"/>
    <s v="-"/>
    <s v="-"/>
    <s v="-"/>
    <s v="-"/>
    <s v="-"/>
    <s v="-"/>
    <s v="-"/>
    <s v="-"/>
    <s v="-"/>
    <s v="-"/>
    <s v="-"/>
    <x v="0"/>
    <x v="25"/>
    <x v="24"/>
    <x v="1"/>
    <x v="1"/>
    <x v="0"/>
    <x v="24"/>
    <n v="0"/>
    <n v="0"/>
    <n v="0"/>
    <n v="0"/>
    <n v="0"/>
    <n v="0"/>
    <n v="0"/>
    <n v="0"/>
    <n v="0"/>
    <n v="0"/>
  </r>
  <r>
    <x v="25"/>
    <n v="1988"/>
    <s v="No Data"/>
    <m/>
    <s v="-"/>
    <s v="-"/>
    <s v="-"/>
    <s v="-"/>
    <s v="-"/>
    <s v="-"/>
    <s v="-"/>
    <s v="-"/>
    <s v="-"/>
    <s v="-"/>
    <s v="-"/>
    <s v="-"/>
    <s v="-"/>
    <s v="-"/>
    <s v="-"/>
    <s v="-"/>
    <s v="-"/>
    <s v="-"/>
    <s v="-"/>
    <s v="-"/>
    <s v="-"/>
    <s v="-"/>
    <s v="-"/>
    <x v="0"/>
    <x v="25"/>
    <x v="24"/>
    <x v="1"/>
    <x v="1"/>
    <x v="0"/>
    <x v="24"/>
    <n v="0"/>
    <n v="0"/>
    <n v="0"/>
    <n v="0"/>
    <n v="0"/>
    <n v="0"/>
    <n v="0"/>
    <n v="0"/>
    <n v="0"/>
    <n v="0"/>
  </r>
  <r>
    <x v="25"/>
    <n v="1989"/>
    <s v="No Data"/>
    <m/>
    <s v="-"/>
    <s v="-"/>
    <s v="-"/>
    <s v="-"/>
    <s v="-"/>
    <s v="-"/>
    <s v="-"/>
    <s v="-"/>
    <s v="-"/>
    <s v="-"/>
    <s v="-"/>
    <s v="-"/>
    <s v="-"/>
    <s v="-"/>
    <s v="-"/>
    <s v="-"/>
    <s v="-"/>
    <s v="-"/>
    <s v="-"/>
    <s v="-"/>
    <s v="-"/>
    <s v="-"/>
    <s v="-"/>
    <x v="0"/>
    <x v="25"/>
    <x v="24"/>
    <x v="1"/>
    <x v="1"/>
    <x v="0"/>
    <x v="24"/>
    <n v="0"/>
    <n v="0"/>
    <n v="0"/>
    <n v="0"/>
    <n v="0"/>
    <n v="0"/>
    <n v="0"/>
    <n v="0"/>
    <n v="0"/>
    <n v="0"/>
  </r>
  <r>
    <x v="25"/>
    <n v="1990"/>
    <n v="11"/>
    <n v="2"/>
    <s v="Failed"/>
    <s v="Criteria"/>
    <s v="-"/>
    <s v="-"/>
    <s v="-"/>
    <s v="-"/>
    <s v="-"/>
    <s v="-"/>
    <s v="-"/>
    <s v="-"/>
    <s v="-"/>
    <s v="-"/>
    <s v="-"/>
    <s v="-"/>
    <s v="-"/>
    <s v="-"/>
    <s v="-"/>
    <s v="-"/>
    <s v="-"/>
    <s v="-"/>
    <s v="-"/>
    <s v="-"/>
    <s v="-"/>
    <x v="0"/>
    <x v="25"/>
    <x v="24"/>
    <x v="1"/>
    <x v="1"/>
    <x v="0"/>
    <x v="24"/>
    <n v="0"/>
    <n v="0"/>
    <n v="0"/>
    <n v="0"/>
    <n v="0"/>
    <n v="0"/>
    <n v="0"/>
    <n v="0"/>
    <n v="0"/>
    <n v="0"/>
  </r>
  <r>
    <x v="25"/>
    <n v="1991"/>
    <n v="197"/>
    <s v="2,3"/>
    <s v="Failed"/>
    <s v="Criteria"/>
    <s v="-"/>
    <s v="-"/>
    <s v="-"/>
    <s v="-"/>
    <s v="-"/>
    <s v="-"/>
    <s v="-"/>
    <s v="-"/>
    <s v="-"/>
    <s v="-"/>
    <s v="-"/>
    <s v="-"/>
    <s v="-"/>
    <s v="-"/>
    <s v="-"/>
    <s v="-"/>
    <s v="-"/>
    <s v="-"/>
    <s v="-"/>
    <s v="-"/>
    <s v="-"/>
    <x v="0"/>
    <x v="25"/>
    <x v="24"/>
    <x v="1"/>
    <x v="1"/>
    <x v="0"/>
    <x v="24"/>
    <n v="0"/>
    <n v="0"/>
    <n v="0"/>
    <n v="0"/>
    <n v="0"/>
    <n v="0"/>
    <n v="0"/>
    <n v="0"/>
    <n v="0"/>
    <n v="0"/>
  </r>
  <r>
    <x v="25"/>
    <n v="1992"/>
    <n v="508"/>
    <s v="3,4"/>
    <s v="Failed"/>
    <s v="Criteria"/>
    <s v="-"/>
    <s v="-"/>
    <s v="-"/>
    <s v="-"/>
    <s v="-"/>
    <s v="-"/>
    <s v="-"/>
    <s v="-"/>
    <s v="-"/>
    <s v="-"/>
    <s v="-"/>
    <s v="-"/>
    <s v="-"/>
    <s v="-"/>
    <s v="-"/>
    <s v="-"/>
    <s v="-"/>
    <s v="-"/>
    <s v="-"/>
    <s v="-"/>
    <s v="-"/>
    <x v="0"/>
    <x v="25"/>
    <x v="24"/>
    <x v="1"/>
    <x v="1"/>
    <x v="0"/>
    <x v="24"/>
    <n v="0"/>
    <n v="0"/>
    <n v="0"/>
    <n v="0"/>
    <n v="0"/>
    <n v="0"/>
    <n v="0"/>
    <n v="0"/>
    <n v="0"/>
    <n v="0"/>
  </r>
  <r>
    <x v="25"/>
    <n v="1993"/>
    <n v="299"/>
    <s v="4,5"/>
    <s v="Failed"/>
    <s v="Criteria"/>
    <s v="-"/>
    <s v="-"/>
    <s v="-"/>
    <s v="-"/>
    <s v="-"/>
    <s v="-"/>
    <s v="-"/>
    <s v="-"/>
    <s v="-"/>
    <s v="-"/>
    <s v="-"/>
    <s v="-"/>
    <s v="-"/>
    <s v="-"/>
    <s v="-"/>
    <s v="-"/>
    <s v="-"/>
    <s v="-"/>
    <s v="-"/>
    <s v="-"/>
    <s v="-"/>
    <x v="0"/>
    <x v="25"/>
    <x v="24"/>
    <x v="1"/>
    <x v="1"/>
    <x v="0"/>
    <x v="24"/>
    <n v="0"/>
    <n v="0"/>
    <n v="0"/>
    <n v="0"/>
    <n v="0"/>
    <n v="0"/>
    <n v="0"/>
    <n v="0"/>
    <n v="0"/>
    <n v="0"/>
  </r>
  <r>
    <x v="25"/>
    <n v="1994"/>
    <n v="62"/>
    <s v="2,5"/>
    <s v="Failed"/>
    <s v="Criteria"/>
    <s v="-"/>
    <s v="-"/>
    <s v="-"/>
    <s v="-"/>
    <s v="-"/>
    <s v="-"/>
    <s v="-"/>
    <s v="-"/>
    <s v="-"/>
    <s v="-"/>
    <s v="-"/>
    <s v="-"/>
    <s v="-"/>
    <s v="-"/>
    <s v="-"/>
    <s v="-"/>
    <s v="-"/>
    <s v="-"/>
    <s v="-"/>
    <s v="-"/>
    <s v="-"/>
    <x v="0"/>
    <x v="25"/>
    <x v="24"/>
    <x v="1"/>
    <x v="1"/>
    <x v="0"/>
    <x v="24"/>
    <n v="0"/>
    <n v="0"/>
    <n v="0"/>
    <n v="0"/>
    <n v="0"/>
    <n v="0"/>
    <n v="0"/>
    <n v="0"/>
    <n v="0"/>
    <n v="0"/>
  </r>
  <r>
    <x v="25"/>
    <n v="1995"/>
    <n v="503"/>
    <s v="2,3"/>
    <s v="Failed"/>
    <s v="Criteria"/>
    <s v="-"/>
    <s v="-"/>
    <s v="-"/>
    <s v="-"/>
    <s v="-"/>
    <s v="-"/>
    <s v="-"/>
    <s v="-"/>
    <s v="-"/>
    <s v="-"/>
    <s v="-"/>
    <s v="-"/>
    <s v="-"/>
    <s v="-"/>
    <s v="-"/>
    <s v="-"/>
    <s v="-"/>
    <s v="-"/>
    <s v="-"/>
    <s v="-"/>
    <s v="-"/>
    <x v="0"/>
    <x v="25"/>
    <x v="24"/>
    <x v="1"/>
    <x v="1"/>
    <x v="0"/>
    <x v="24"/>
    <n v="0"/>
    <n v="0"/>
    <n v="0"/>
    <n v="0"/>
    <n v="0"/>
    <n v="0"/>
    <n v="0"/>
    <n v="0"/>
    <n v="0"/>
    <n v="0"/>
  </r>
  <r>
    <x v="25"/>
    <n v="1996"/>
    <n v="1117"/>
    <s v="2,3,4"/>
    <n v="3.3124440465532673E-2"/>
    <n v="0"/>
    <n v="1.7905102954341987E-3"/>
    <n v="0"/>
    <n v="0"/>
    <n v="1.0743061772605193E-2"/>
    <n v="3.9391226499552373E-2"/>
    <n v="0"/>
    <n v="0.19874664279319607"/>
    <n v="0"/>
    <n v="5.8191584601611467E-2"/>
    <n v="8.057296329453895E-3"/>
    <n v="7.162041181736795E-3"/>
    <n v="0"/>
    <n v="0"/>
    <n v="0"/>
    <n v="0"/>
    <n v="9.4897045658012547E-2"/>
    <n v="0"/>
    <n v="2.6857654431512983E-3"/>
    <n v="0"/>
    <n v="3.5810205908683975E-3"/>
    <n v="0.54162936436884512"/>
    <x v="0"/>
    <x v="25"/>
    <x v="24"/>
    <x v="1"/>
    <x v="1"/>
    <x v="1"/>
    <x v="24"/>
    <n v="3.4914950760966873E-2"/>
    <n v="0"/>
    <n v="5.0134288272157566E-2"/>
    <n v="0.19874664279319607"/>
    <n v="6.624888093106536E-2"/>
    <n v="7.162041181736795E-3"/>
    <n v="9.4897045658012547E-2"/>
    <n v="2.6857654431512983E-3"/>
    <n v="0.54162936436884512"/>
    <n v="3.5810205908683975E-3"/>
  </r>
  <r>
    <x v="25"/>
    <n v="1997"/>
    <n v="2070"/>
    <s v="2,3,4,5"/>
    <n v="4.2512077294685986E-2"/>
    <n v="3.8647342995169081E-3"/>
    <n v="8.2125603864734303E-3"/>
    <n v="2.4154589371980675E-3"/>
    <n v="0"/>
    <n v="2.1739130434782608E-2"/>
    <n v="2.8502415458937197E-2"/>
    <n v="0"/>
    <n v="0.11207729468599034"/>
    <n v="8.2125603864734303E-3"/>
    <n v="1.2560386473429953E-2"/>
    <n v="0"/>
    <n v="5.3140096618357491E-3"/>
    <n v="0"/>
    <n v="0"/>
    <n v="0"/>
    <n v="0"/>
    <n v="6.5700483091787443E-2"/>
    <n v="0"/>
    <n v="1.2560386473429951E-2"/>
    <n v="0"/>
    <n v="2.8985507246376812E-3"/>
    <n v="0.6734299516908212"/>
    <x v="0"/>
    <x v="25"/>
    <x v="24"/>
    <x v="1"/>
    <x v="1"/>
    <x v="1"/>
    <x v="24"/>
    <n v="5.4589371980676323E-2"/>
    <n v="2.4154589371980675E-3"/>
    <n v="5.0241545893719805E-2"/>
    <n v="0.11207729468599034"/>
    <n v="2.0772946859903385E-2"/>
    <n v="5.3140096618357491E-3"/>
    <n v="6.5700483091787443E-2"/>
    <n v="1.2560386473429951E-2"/>
    <n v="0.6734299516908212"/>
    <n v="2.8985507246376812E-3"/>
  </r>
  <r>
    <x v="25"/>
    <n v="1998"/>
    <n v="1528"/>
    <s v="2,3,4,5"/>
    <n v="8.638743455497383E-2"/>
    <n v="1.963350785340314E-3"/>
    <n v="0"/>
    <n v="0"/>
    <n v="0"/>
    <n v="1.832460732984293E-2"/>
    <n v="3.5340314136125657E-2"/>
    <n v="0"/>
    <n v="4.0575916230366493E-2"/>
    <n v="0"/>
    <n v="1.963350785340314E-3"/>
    <n v="0"/>
    <n v="1.963350785340314E-3"/>
    <n v="0"/>
    <n v="0"/>
    <n v="0"/>
    <n v="0"/>
    <n v="1.112565445026178E-2"/>
    <n v="0"/>
    <n v="1.3089005235602095E-3"/>
    <n v="0"/>
    <n v="1.963350785340314E-3"/>
    <n v="0.7990837696335078"/>
    <x v="0"/>
    <x v="25"/>
    <x v="24"/>
    <x v="1"/>
    <x v="1"/>
    <x v="1"/>
    <x v="24"/>
    <n v="8.8350785340314139E-2"/>
    <n v="0"/>
    <n v="5.3664921465968587E-2"/>
    <n v="4.0575916230366493E-2"/>
    <n v="1.963350785340314E-3"/>
    <n v="1.963350785340314E-3"/>
    <n v="1.112565445026178E-2"/>
    <n v="1.3089005235602095E-3"/>
    <n v="0.7990837696335078"/>
    <n v="1.963350785340314E-3"/>
  </r>
  <r>
    <x v="25"/>
    <n v="1999"/>
    <n v="1652"/>
    <s v="2,3,4,5"/>
    <n v="1.9975786924939464E-2"/>
    <n v="1.8159806295399517E-3"/>
    <n v="0"/>
    <n v="0"/>
    <n v="0"/>
    <n v="2.4213075060532687E-2"/>
    <n v="5.8111380145278453E-2"/>
    <n v="0"/>
    <n v="4.6610169491525424E-2"/>
    <n v="0"/>
    <n v="0"/>
    <n v="7.2639225181598066E-3"/>
    <n v="1.4527845036319613E-2"/>
    <n v="0"/>
    <n v="0"/>
    <n v="0"/>
    <n v="0"/>
    <n v="1.1501210653753027E-2"/>
    <n v="0"/>
    <n v="0"/>
    <n v="0"/>
    <n v="0"/>
    <n v="0.81598062953995154"/>
    <x v="1"/>
    <x v="25"/>
    <x v="24"/>
    <x v="1"/>
    <x v="1"/>
    <x v="1"/>
    <x v="24"/>
    <n v="2.1791767554479417E-2"/>
    <n v="0"/>
    <n v="8.2324455205811137E-2"/>
    <n v="4.6610169491525424E-2"/>
    <n v="7.2639225181598066E-3"/>
    <n v="1.4527845036319613E-2"/>
    <n v="1.1501210653753027E-2"/>
    <n v="0"/>
    <n v="0.81598062953995154"/>
    <n v="0"/>
  </r>
  <r>
    <x v="25"/>
    <n v="2000"/>
    <n v="940"/>
    <s v="2,3,4,5"/>
    <n v="5.106382978723404E-2"/>
    <n v="2.1276595744680851E-3"/>
    <n v="0"/>
    <n v="0"/>
    <n v="0"/>
    <n v="0.2053191489361702"/>
    <n v="0.05"/>
    <n v="0"/>
    <n v="0.14893617021276595"/>
    <n v="0"/>
    <n v="0"/>
    <n v="0"/>
    <n v="2.1276595744680851E-3"/>
    <n v="0"/>
    <n v="0"/>
    <n v="0"/>
    <n v="0"/>
    <n v="6.382978723404255E-3"/>
    <n v="0"/>
    <n v="2.1276595744680851E-3"/>
    <n v="0"/>
    <n v="6.382978723404255E-3"/>
    <n v="0.52553191489361706"/>
    <x v="1"/>
    <x v="25"/>
    <x v="24"/>
    <x v="1"/>
    <x v="1"/>
    <x v="1"/>
    <x v="24"/>
    <n v="5.3191489361702128E-2"/>
    <n v="0"/>
    <n v="0.25531914893617019"/>
    <n v="0.14893617021276595"/>
    <n v="0"/>
    <n v="2.1276595744680851E-3"/>
    <n v="6.382978723404255E-3"/>
    <n v="2.1276595744680851E-3"/>
    <n v="0.52553191489361706"/>
    <n v="6.382978723404255E-3"/>
  </r>
  <r>
    <x v="25"/>
    <n v="2001"/>
    <n v="1408"/>
    <s v="2,3,4,5"/>
    <n v="1.7755681818181816E-2"/>
    <n v="0"/>
    <n v="0"/>
    <n v="0"/>
    <n v="0"/>
    <n v="0.109375"/>
    <n v="4.8295454545454544E-2"/>
    <n v="0"/>
    <n v="5.3267045454545456E-2"/>
    <n v="0"/>
    <n v="0"/>
    <n v="0"/>
    <n v="1.1363636363636364E-2"/>
    <n v="0"/>
    <n v="0"/>
    <n v="0"/>
    <n v="0"/>
    <n v="1.6335227272727272E-2"/>
    <n v="0"/>
    <n v="7.8125E-3"/>
    <n v="0"/>
    <n v="0"/>
    <n v="0.73579545454545459"/>
    <x v="1"/>
    <x v="25"/>
    <x v="24"/>
    <x v="1"/>
    <x v="1"/>
    <x v="1"/>
    <x v="24"/>
    <n v="1.7755681818181816E-2"/>
    <n v="0"/>
    <n v="0.15767045454545453"/>
    <n v="5.3267045454545456E-2"/>
    <n v="0"/>
    <n v="1.1363636363636364E-2"/>
    <n v="1.6335227272727272E-2"/>
    <n v="7.8125E-3"/>
    <n v="0.73579545454545459"/>
    <n v="0"/>
  </r>
  <r>
    <x v="25"/>
    <n v="2002"/>
    <n v="1268"/>
    <s v="2,3,4,5"/>
    <n v="6.1514195583596207E-2"/>
    <n v="0"/>
    <n v="4.7318611987381704E-3"/>
    <n v="8.6750788643533121E-3"/>
    <n v="0"/>
    <n v="0.17034700315457413"/>
    <n v="2.4447949526813881E-2"/>
    <n v="0"/>
    <n v="1.498422712933754E-2"/>
    <n v="0"/>
    <n v="0"/>
    <n v="1.2618296529968454E-2"/>
    <n v="2.3659305993690852E-3"/>
    <n v="4.7318611987381704E-3"/>
    <n v="0"/>
    <n v="0"/>
    <n v="0"/>
    <n v="7.0977917981072556E-3"/>
    <n v="0"/>
    <n v="1.5772870662460567E-3"/>
    <n v="0"/>
    <n v="3.1545741324921135E-3"/>
    <n v="0.68375394321766558"/>
    <x v="1"/>
    <x v="25"/>
    <x v="24"/>
    <x v="1"/>
    <x v="1"/>
    <x v="1"/>
    <x v="24"/>
    <n v="6.6246056782334375E-2"/>
    <n v="8.6750788643533121E-3"/>
    <n v="0.19479495268138802"/>
    <n v="1.498422712933754E-2"/>
    <n v="1.2618296529968454E-2"/>
    <n v="7.0977917981072556E-3"/>
    <n v="7.0977917981072556E-3"/>
    <n v="1.5772870662460567E-3"/>
    <n v="0.68375394321766558"/>
    <n v="3.1545741324921135E-3"/>
  </r>
  <r>
    <x v="25"/>
    <n v="2003"/>
    <n v="782"/>
    <s v="2,3,4,5"/>
    <n v="3.5805626598465479E-2"/>
    <n v="0"/>
    <n v="0"/>
    <n v="0"/>
    <n v="0"/>
    <n v="0.13554987212276215"/>
    <n v="2.9411764705882353E-2"/>
    <n v="0"/>
    <n v="8.0562659846547313E-2"/>
    <n v="0"/>
    <n v="0"/>
    <n v="6.3938618925831201E-3"/>
    <n v="0"/>
    <n v="0"/>
    <n v="0"/>
    <n v="0"/>
    <n v="0"/>
    <n v="3.3248081841432228E-2"/>
    <n v="0"/>
    <n v="1.278772378516624E-2"/>
    <n v="0"/>
    <n v="1.2787723785166241E-3"/>
    <n v="0.66496163682864451"/>
    <x v="1"/>
    <x v="25"/>
    <x v="24"/>
    <x v="1"/>
    <x v="1"/>
    <x v="1"/>
    <x v="24"/>
    <n v="3.5805626598465479E-2"/>
    <n v="0"/>
    <n v="0.16496163682864451"/>
    <n v="8.0562659846547313E-2"/>
    <n v="6.3938618925831201E-3"/>
    <n v="0"/>
    <n v="3.3248081841432228E-2"/>
    <n v="1.278772378516624E-2"/>
    <n v="0.66496163682864451"/>
    <n v="1.2787723785166241E-3"/>
  </r>
  <r>
    <x v="25"/>
    <n v="2004"/>
    <n v="690"/>
    <s v="2,3,4,5"/>
    <n v="1.4492753623188404E-2"/>
    <n v="0"/>
    <n v="0"/>
    <n v="2.8985507246376812E-3"/>
    <n v="0"/>
    <n v="0.31739130434782609"/>
    <n v="5.3623188405797099E-2"/>
    <n v="0"/>
    <n v="0.10579710144927537"/>
    <n v="0"/>
    <n v="0"/>
    <n v="0"/>
    <n v="3.0434782608695653E-2"/>
    <n v="0"/>
    <n v="0"/>
    <n v="0"/>
    <n v="0"/>
    <n v="1.7391304347826087E-2"/>
    <n v="0"/>
    <n v="4.3478260869565218E-3"/>
    <n v="0"/>
    <n v="2.8985507246376812E-3"/>
    <n v="0.45072463768115945"/>
    <x v="1"/>
    <x v="25"/>
    <x v="24"/>
    <x v="1"/>
    <x v="1"/>
    <x v="1"/>
    <x v="24"/>
    <n v="1.4492753623188404E-2"/>
    <n v="2.8985507246376812E-3"/>
    <n v="0.37101449275362319"/>
    <n v="0.10579710144927537"/>
    <n v="0"/>
    <n v="3.0434782608695653E-2"/>
    <n v="1.7391304347826087E-2"/>
    <n v="4.3478260869565218E-3"/>
    <n v="0.45072463768115945"/>
    <n v="2.8985507246376812E-3"/>
  </r>
  <r>
    <x v="25"/>
    <n v="2005"/>
    <n v="859"/>
    <s v="2,3,4,5"/>
    <n v="3.7252619324796274E-2"/>
    <n v="1.1641443538998836E-3"/>
    <n v="0"/>
    <n v="2.3282887077997671E-3"/>
    <n v="0"/>
    <n v="0.32596041909196743"/>
    <n v="4.190919674039581E-2"/>
    <n v="0"/>
    <n v="8.9639115250291029E-2"/>
    <n v="0"/>
    <n v="4.6565774155995342E-3"/>
    <n v="0"/>
    <n v="4.6565774155995342E-3"/>
    <n v="2.3282887077997671E-3"/>
    <n v="0"/>
    <n v="0"/>
    <n v="0"/>
    <n v="1.0477299185098952E-2"/>
    <n v="0"/>
    <n v="8.1490104772991845E-3"/>
    <n v="0"/>
    <n v="1.1641443538998836E-3"/>
    <n v="0.47031431897555298"/>
    <x v="1"/>
    <x v="25"/>
    <x v="24"/>
    <x v="1"/>
    <x v="1"/>
    <x v="1"/>
    <x v="24"/>
    <n v="3.8416763678696154E-2"/>
    <n v="2.3282887077997671E-3"/>
    <n v="0.36786961583236322"/>
    <n v="8.9639115250291029E-2"/>
    <n v="4.6565774155995342E-3"/>
    <n v="6.9848661233993014E-3"/>
    <n v="1.0477299185098952E-2"/>
    <n v="8.1490104772991845E-3"/>
    <n v="0.47031431897555298"/>
    <n v="1.1641443538998836E-3"/>
  </r>
  <r>
    <x v="25"/>
    <n v="2006"/>
    <n v="559"/>
    <s v="2,3,4,5"/>
    <n v="2.3255813953488372E-2"/>
    <n v="0"/>
    <n v="5.3667262969588547E-3"/>
    <n v="1.0733452593917709E-2"/>
    <n v="0"/>
    <n v="0.32200357781753131"/>
    <n v="6.6189624329159216E-2"/>
    <n v="0"/>
    <n v="9.4812164579606437E-2"/>
    <n v="0"/>
    <n v="0"/>
    <n v="0"/>
    <n v="1.0733452593917709E-2"/>
    <n v="0"/>
    <n v="0"/>
    <n v="0"/>
    <n v="0"/>
    <n v="3.3989266547406083E-2"/>
    <n v="0"/>
    <n v="2.3255813953488372E-2"/>
    <n v="5.3667262969588547E-3"/>
    <n v="5.3667262969588547E-3"/>
    <n v="0.39892665474060823"/>
    <x v="1"/>
    <x v="25"/>
    <x v="24"/>
    <x v="1"/>
    <x v="1"/>
    <x v="1"/>
    <x v="24"/>
    <n v="2.8622540250447227E-2"/>
    <n v="1.0733452593917709E-2"/>
    <n v="0.38819320214669051"/>
    <n v="9.4812164579606437E-2"/>
    <n v="0"/>
    <n v="1.0733452593917709E-2"/>
    <n v="3.3989266547406083E-2"/>
    <n v="2.8622540250447227E-2"/>
    <n v="0.39892665474060823"/>
    <n v="5.3667262969588547E-3"/>
  </r>
  <r>
    <x v="25"/>
    <n v="2007"/>
    <n v="605"/>
    <s v="2,3,4,5"/>
    <n v="5.7851239669421482E-2"/>
    <n v="1.652892561983471E-3"/>
    <n v="4.9586776859504135E-3"/>
    <n v="3.3057851239669421E-3"/>
    <n v="0"/>
    <n v="0.24132231404958679"/>
    <n v="9.4214876033057851E-2"/>
    <n v="0"/>
    <n v="0.1090909090909091"/>
    <n v="0"/>
    <n v="1.652892561983471E-3"/>
    <n v="0"/>
    <n v="3.3057851239669421E-3"/>
    <n v="0"/>
    <n v="0"/>
    <n v="0"/>
    <n v="0"/>
    <n v="5.9504132231404959E-2"/>
    <n v="0"/>
    <n v="6.6115702479338841E-3"/>
    <n v="3.3057851239669421E-3"/>
    <n v="1.652892561983471E-3"/>
    <n v="0.4115702479338843"/>
    <x v="1"/>
    <x v="25"/>
    <x v="24"/>
    <x v="1"/>
    <x v="1"/>
    <x v="1"/>
    <x v="24"/>
    <n v="6.4462809917355368E-2"/>
    <n v="3.3057851239669421E-3"/>
    <n v="0.33553719008264465"/>
    <n v="0.1090909090909091"/>
    <n v="1.652892561983471E-3"/>
    <n v="3.3057851239669421E-3"/>
    <n v="5.9504132231404959E-2"/>
    <n v="9.9173553719008253E-3"/>
    <n v="0.4115702479338843"/>
    <n v="1.652892561983471E-3"/>
  </r>
  <r>
    <x v="25"/>
    <n v="2008"/>
    <n v="1058"/>
    <s v="2,3,4,5"/>
    <n v="1.6068052930056712E-2"/>
    <n v="1.890359168241966E-3"/>
    <n v="0"/>
    <n v="3.780718336483932E-3"/>
    <n v="0"/>
    <n v="0.19943289224952743"/>
    <n v="0.13516068052930058"/>
    <n v="0"/>
    <n v="0.15122873345935728"/>
    <n v="0"/>
    <n v="0"/>
    <n v="0"/>
    <n v="1.3232514177693762E-2"/>
    <n v="4.725897920604915E-3"/>
    <n v="0"/>
    <n v="0"/>
    <n v="0"/>
    <n v="6.9943289224952743E-2"/>
    <n v="0"/>
    <n v="2.1739130434782608E-2"/>
    <n v="1.890359168241966E-3"/>
    <n v="1.890359168241966E-3"/>
    <n v="0.37901701323251419"/>
    <x v="1"/>
    <x v="25"/>
    <x v="24"/>
    <x v="1"/>
    <x v="1"/>
    <x v="1"/>
    <x v="24"/>
    <n v="1.7958412098298678E-2"/>
    <n v="3.780718336483932E-3"/>
    <n v="0.33459357277882801"/>
    <n v="0.15122873345935728"/>
    <n v="0"/>
    <n v="1.7958412098298675E-2"/>
    <n v="6.9943289224952743E-2"/>
    <n v="2.3629489603024575E-2"/>
    <n v="0.37901701323251419"/>
    <n v="1.890359168241966E-3"/>
  </r>
  <r>
    <x v="25"/>
    <n v="2009"/>
    <n v="826"/>
    <s v="2,3,4,5"/>
    <n v="2.9055690072639227E-2"/>
    <n v="6.0532687651331718E-3"/>
    <n v="0"/>
    <n v="0"/>
    <n v="0"/>
    <n v="7.5060532687651338E-2"/>
    <n v="0.11138014527845036"/>
    <n v="0"/>
    <n v="0.16585956416464892"/>
    <n v="0"/>
    <n v="0"/>
    <n v="0"/>
    <n v="8.4745762711864406E-3"/>
    <n v="0"/>
    <n v="0"/>
    <n v="0"/>
    <n v="0"/>
    <n v="3.5108958837772396E-2"/>
    <n v="0"/>
    <n v="1.3317191283292978E-2"/>
    <n v="0"/>
    <n v="9.6852300242130755E-3"/>
    <n v="0.54600484261501214"/>
    <x v="2"/>
    <x v="25"/>
    <x v="24"/>
    <x v="1"/>
    <x v="1"/>
    <x v="1"/>
    <x v="24"/>
    <n v="3.5108958837772396E-2"/>
    <n v="0"/>
    <n v="0.1864406779661017"/>
    <n v="0.16585956416464892"/>
    <n v="0"/>
    <n v="8.4745762711864406E-3"/>
    <n v="3.5108958837772396E-2"/>
    <n v="1.3317191283292978E-2"/>
    <n v="0.54600484261501214"/>
    <n v="9.6852300242130755E-3"/>
  </r>
  <r>
    <x v="25"/>
    <n v="2010"/>
    <n v="850"/>
    <s v="2,3,4,5"/>
    <n v="3.411764705882353E-2"/>
    <n v="3.5294117647058825E-3"/>
    <n v="0"/>
    <n v="8.2352941176470594E-3"/>
    <n v="0"/>
    <n v="0.21999999999999997"/>
    <n v="0.11058823529411765"/>
    <n v="0"/>
    <n v="3.2941176470588238E-2"/>
    <n v="0"/>
    <n v="0"/>
    <n v="3.5294117647058825E-3"/>
    <n v="2.4705882352941175E-2"/>
    <n v="4.7058823529411761E-3"/>
    <n v="0"/>
    <n v="0"/>
    <n v="0"/>
    <n v="3.411764705882353E-2"/>
    <n v="0"/>
    <n v="7.0588235294117641E-3"/>
    <n v="0"/>
    <n v="0"/>
    <n v="0.51647058823529413"/>
    <x v="2"/>
    <x v="25"/>
    <x v="24"/>
    <x v="1"/>
    <x v="1"/>
    <x v="1"/>
    <x v="24"/>
    <n v="3.7647058823529415E-2"/>
    <n v="8.2352941176470594E-3"/>
    <n v="0.33058823529411763"/>
    <n v="3.2941176470588238E-2"/>
    <n v="3.5294117647058825E-3"/>
    <n v="2.9411764705882353E-2"/>
    <n v="3.411764705882353E-2"/>
    <n v="7.0588235294117641E-3"/>
    <n v="0.51647058823529413"/>
    <n v="0"/>
  </r>
  <r>
    <x v="25"/>
    <n v="2011"/>
    <n v="391"/>
    <s v="2,3,4,5"/>
    <n v="4.0920716112531973E-2"/>
    <n v="0"/>
    <n v="0"/>
    <n v="0"/>
    <n v="0"/>
    <n v="0.20460358056265987"/>
    <n v="7.4168797953964194E-2"/>
    <n v="0"/>
    <n v="0.21739130434782608"/>
    <n v="0"/>
    <n v="5.1150895140664966E-3"/>
    <n v="0"/>
    <n v="1.278772378516624E-2"/>
    <n v="0"/>
    <n v="0"/>
    <n v="0"/>
    <n v="0"/>
    <n v="5.3708439897698211E-2"/>
    <n v="0"/>
    <n v="3.0690537084398978E-2"/>
    <n v="0"/>
    <n v="2.5575447570332483E-3"/>
    <n v="0.35805626598465473"/>
    <x v="2"/>
    <x v="25"/>
    <x v="24"/>
    <x v="1"/>
    <x v="1"/>
    <x v="1"/>
    <x v="24"/>
    <n v="4.0920716112531973E-2"/>
    <n v="0"/>
    <n v="0.27877237851662406"/>
    <n v="0.21739130434782608"/>
    <n v="5.1150895140664966E-3"/>
    <n v="1.278772378516624E-2"/>
    <n v="5.3708439897698211E-2"/>
    <n v="3.0690537084398978E-2"/>
    <n v="0.35805626598465473"/>
    <n v="2.5575447570332483E-3"/>
  </r>
  <r>
    <x v="25"/>
    <n v="2012"/>
    <n v="398"/>
    <s v="2,3,4,5"/>
    <n v="5.7788944723618091E-2"/>
    <n v="1.0050251256281407E-2"/>
    <n v="7.537688442211055E-3"/>
    <n v="0"/>
    <n v="0"/>
    <n v="0.17839195979899497"/>
    <n v="0.13819095477386933"/>
    <n v="0"/>
    <n v="0.12562814070351758"/>
    <n v="0"/>
    <n v="2.0100502512562814E-2"/>
    <n v="0"/>
    <n v="4.7738693467336682E-2"/>
    <n v="0"/>
    <n v="0"/>
    <n v="0"/>
    <n v="0"/>
    <n v="0.15075376884422109"/>
    <n v="0"/>
    <n v="5.0251256281407038E-2"/>
    <n v="0"/>
    <n v="5.0251256281407036E-3"/>
    <n v="0.20854271356783918"/>
    <x v="2"/>
    <x v="25"/>
    <x v="24"/>
    <x v="1"/>
    <x v="1"/>
    <x v="1"/>
    <x v="24"/>
    <n v="7.537688442211056E-2"/>
    <n v="0"/>
    <n v="0.3165829145728643"/>
    <n v="0.12562814070351758"/>
    <n v="2.0100502512562814E-2"/>
    <n v="4.7738693467336682E-2"/>
    <n v="0.15075376884422109"/>
    <n v="5.0251256281407038E-2"/>
    <n v="0.20854271356783918"/>
    <n v="5.0251256281407036E-3"/>
  </r>
  <r>
    <x v="25"/>
    <n v="2013"/>
    <s v="No Data"/>
    <m/>
    <s v="-"/>
    <s v="-"/>
    <s v="-"/>
    <s v="-"/>
    <s v="-"/>
    <s v="-"/>
    <s v="-"/>
    <s v="-"/>
    <s v="-"/>
    <s v="-"/>
    <s v="-"/>
    <s v="-"/>
    <s v="-"/>
    <s v="-"/>
    <s v="-"/>
    <s v="-"/>
    <s v="-"/>
    <s v="-"/>
    <s v="-"/>
    <s v="-"/>
    <s v="-"/>
    <s v="-"/>
    <s v="-"/>
    <x v="2"/>
    <x v="25"/>
    <x v="24"/>
    <x v="1"/>
    <x v="1"/>
    <x v="0"/>
    <x v="24"/>
    <n v="0"/>
    <n v="0"/>
    <n v="0"/>
    <n v="0"/>
    <n v="0"/>
    <n v="0"/>
    <n v="0"/>
    <n v="0"/>
    <n v="0"/>
    <n v="0"/>
  </r>
  <r>
    <x v="26"/>
    <n v="1979"/>
    <s v="No Data"/>
    <m/>
    <s v="-"/>
    <s v="-"/>
    <s v="-"/>
    <s v="-"/>
    <s v="-"/>
    <s v="-"/>
    <s v="-"/>
    <s v="-"/>
    <s v="-"/>
    <s v="-"/>
    <s v="-"/>
    <s v="-"/>
    <s v="-"/>
    <s v="-"/>
    <s v="-"/>
    <s v="-"/>
    <s v="-"/>
    <s v="-"/>
    <s v="-"/>
    <s v="-"/>
    <s v="-"/>
    <s v="-"/>
    <s v="-"/>
    <x v="0"/>
    <x v="26"/>
    <x v="2"/>
    <x v="2"/>
    <x v="2"/>
    <x v="0"/>
    <x v="2"/>
    <n v="0"/>
    <n v="0"/>
    <n v="0"/>
    <n v="0"/>
    <n v="0"/>
    <n v="0"/>
    <n v="0"/>
    <n v="0"/>
    <n v="0"/>
    <n v="0"/>
  </r>
  <r>
    <x v="26"/>
    <n v="1980"/>
    <s v="No Data"/>
    <m/>
    <s v="-"/>
    <s v="-"/>
    <s v="-"/>
    <s v="-"/>
    <s v="-"/>
    <s v="-"/>
    <s v="-"/>
    <s v="-"/>
    <s v="-"/>
    <s v="-"/>
    <s v="-"/>
    <s v="-"/>
    <s v="-"/>
    <s v="-"/>
    <s v="-"/>
    <s v="-"/>
    <s v="-"/>
    <s v="-"/>
    <s v="-"/>
    <s v="-"/>
    <s v="-"/>
    <s v="-"/>
    <s v="-"/>
    <x v="0"/>
    <x v="26"/>
    <x v="2"/>
    <x v="2"/>
    <x v="2"/>
    <x v="0"/>
    <x v="2"/>
    <n v="0"/>
    <n v="0"/>
    <n v="0"/>
    <n v="0"/>
    <n v="0"/>
    <n v="0"/>
    <n v="0"/>
    <n v="0"/>
    <n v="0"/>
    <n v="0"/>
  </r>
  <r>
    <x v="26"/>
    <n v="1981"/>
    <s v="No Data"/>
    <m/>
    <s v="-"/>
    <s v="-"/>
    <s v="-"/>
    <s v="-"/>
    <s v="-"/>
    <s v="-"/>
    <s v="-"/>
    <s v="-"/>
    <s v="-"/>
    <s v="-"/>
    <s v="-"/>
    <s v="-"/>
    <s v="-"/>
    <s v="-"/>
    <s v="-"/>
    <s v="-"/>
    <s v="-"/>
    <s v="-"/>
    <s v="-"/>
    <s v="-"/>
    <s v="-"/>
    <s v="-"/>
    <s v="-"/>
    <x v="0"/>
    <x v="26"/>
    <x v="2"/>
    <x v="2"/>
    <x v="2"/>
    <x v="0"/>
    <x v="2"/>
    <n v="0"/>
    <n v="0"/>
    <n v="0"/>
    <n v="0"/>
    <n v="0"/>
    <n v="0"/>
    <n v="0"/>
    <n v="0"/>
    <n v="0"/>
    <n v="0"/>
  </r>
  <r>
    <x v="26"/>
    <n v="1982"/>
    <s v="No Data"/>
    <m/>
    <s v="-"/>
    <s v="-"/>
    <s v="-"/>
    <s v="-"/>
    <s v="-"/>
    <s v="-"/>
    <s v="-"/>
    <s v="-"/>
    <s v="-"/>
    <s v="-"/>
    <s v="-"/>
    <s v="-"/>
    <s v="-"/>
    <s v="-"/>
    <s v="-"/>
    <s v="-"/>
    <s v="-"/>
    <s v="-"/>
    <s v="-"/>
    <s v="-"/>
    <s v="-"/>
    <s v="-"/>
    <s v="-"/>
    <x v="0"/>
    <x v="26"/>
    <x v="2"/>
    <x v="2"/>
    <x v="2"/>
    <x v="0"/>
    <x v="2"/>
    <n v="0"/>
    <n v="0"/>
    <n v="0"/>
    <n v="0"/>
    <n v="0"/>
    <n v="0"/>
    <n v="0"/>
    <n v="0"/>
    <n v="0"/>
    <n v="0"/>
  </r>
  <r>
    <x v="26"/>
    <n v="1983"/>
    <n v="46"/>
    <n v="2"/>
    <s v="Failed"/>
    <s v="Criteria"/>
    <s v="-"/>
    <s v="-"/>
    <s v="-"/>
    <s v="-"/>
    <s v="-"/>
    <s v="-"/>
    <s v="-"/>
    <s v="-"/>
    <s v="-"/>
    <s v="-"/>
    <s v="-"/>
    <s v="-"/>
    <s v="-"/>
    <s v="-"/>
    <s v="-"/>
    <s v="-"/>
    <s v="-"/>
    <s v="-"/>
    <s v="-"/>
    <s v="-"/>
    <s v="-"/>
    <x v="0"/>
    <x v="26"/>
    <x v="2"/>
    <x v="2"/>
    <x v="2"/>
    <x v="0"/>
    <x v="2"/>
    <n v="0"/>
    <n v="0"/>
    <n v="0"/>
    <n v="0"/>
    <n v="0"/>
    <n v="0"/>
    <n v="0"/>
    <n v="0"/>
    <n v="0"/>
    <n v="0"/>
  </r>
  <r>
    <x v="26"/>
    <n v="1984"/>
    <n v="229"/>
    <s v="2,3"/>
    <s v="Failed"/>
    <s v="Criteria"/>
    <s v="-"/>
    <s v="-"/>
    <s v="-"/>
    <s v="-"/>
    <s v="-"/>
    <s v="-"/>
    <s v="-"/>
    <s v="-"/>
    <s v="-"/>
    <s v="-"/>
    <s v="-"/>
    <s v="-"/>
    <s v="-"/>
    <s v="-"/>
    <s v="-"/>
    <s v="-"/>
    <s v="-"/>
    <s v="-"/>
    <s v="-"/>
    <s v="-"/>
    <s v="-"/>
    <x v="0"/>
    <x v="26"/>
    <x v="2"/>
    <x v="2"/>
    <x v="2"/>
    <x v="0"/>
    <x v="2"/>
    <n v="0"/>
    <n v="0"/>
    <n v="0"/>
    <n v="0"/>
    <n v="0"/>
    <n v="0"/>
    <n v="0"/>
    <n v="0"/>
    <n v="0"/>
    <n v="0"/>
  </r>
  <r>
    <x v="26"/>
    <n v="1985"/>
    <n v="196"/>
    <s v="3,4"/>
    <s v="Failed"/>
    <s v="Criteria"/>
    <s v="-"/>
    <s v="-"/>
    <s v="-"/>
    <s v="-"/>
    <s v="-"/>
    <s v="-"/>
    <s v="-"/>
    <s v="-"/>
    <s v="-"/>
    <s v="-"/>
    <s v="-"/>
    <s v="-"/>
    <s v="-"/>
    <s v="-"/>
    <s v="-"/>
    <s v="-"/>
    <s v="-"/>
    <s v="-"/>
    <s v="-"/>
    <s v="-"/>
    <s v="-"/>
    <x v="0"/>
    <x v="26"/>
    <x v="2"/>
    <x v="2"/>
    <x v="2"/>
    <x v="0"/>
    <x v="2"/>
    <n v="0"/>
    <n v="0"/>
    <n v="0"/>
    <n v="0"/>
    <n v="0"/>
    <n v="0"/>
    <n v="0"/>
    <n v="0"/>
    <n v="0"/>
    <n v="0"/>
  </r>
  <r>
    <x v="26"/>
    <n v="1986"/>
    <n v="260"/>
    <s v="2,4,5"/>
    <n v="0"/>
    <n v="0"/>
    <n v="0"/>
    <n v="0"/>
    <n v="0"/>
    <n v="1.9230769230769232E-2"/>
    <n v="7.6923076923076927E-3"/>
    <n v="2.3076923076923078E-2"/>
    <n v="0.18461538461538463"/>
    <n v="3.8461538461538464E-3"/>
    <n v="0"/>
    <n v="0"/>
    <n v="3.8461538461538464E-3"/>
    <n v="0"/>
    <n v="0"/>
    <n v="0"/>
    <n v="0"/>
    <n v="3.4615384615384617E-2"/>
    <n v="0"/>
    <n v="0.10384615384615385"/>
    <n v="0"/>
    <n v="0"/>
    <n v="0.61923076923076925"/>
    <x v="0"/>
    <x v="26"/>
    <x v="2"/>
    <x v="2"/>
    <x v="2"/>
    <x v="1"/>
    <x v="2"/>
    <n v="0"/>
    <n v="0"/>
    <n v="2.6923076923076925E-2"/>
    <n v="0.2076923076923077"/>
    <n v="3.8461538461538464E-3"/>
    <n v="3.8461538461538464E-3"/>
    <n v="3.4615384615384617E-2"/>
    <n v="0.10384615384615385"/>
    <n v="0.61923076923076925"/>
    <n v="0"/>
  </r>
  <r>
    <x v="26"/>
    <n v="1987"/>
    <n v="558"/>
    <s v="3,5"/>
    <s v="Failed"/>
    <s v="Criteria"/>
    <s v="-"/>
    <s v="-"/>
    <s v="-"/>
    <s v="-"/>
    <s v="-"/>
    <s v="-"/>
    <s v="-"/>
    <s v="-"/>
    <s v="-"/>
    <s v="-"/>
    <s v="-"/>
    <s v="-"/>
    <s v="-"/>
    <s v="-"/>
    <s v="-"/>
    <s v="-"/>
    <s v="-"/>
    <s v="-"/>
    <s v="-"/>
    <s v="-"/>
    <s v="-"/>
    <x v="0"/>
    <x v="26"/>
    <x v="2"/>
    <x v="2"/>
    <x v="2"/>
    <x v="0"/>
    <x v="2"/>
    <n v="0"/>
    <n v="0"/>
    <n v="0"/>
    <n v="0"/>
    <n v="0"/>
    <n v="0"/>
    <n v="0"/>
    <n v="0"/>
    <n v="0"/>
    <n v="0"/>
  </r>
  <r>
    <x v="26"/>
    <n v="1988"/>
    <n v="561"/>
    <s v="2,4"/>
    <s v="Failed"/>
    <s v="Criteria"/>
    <s v="-"/>
    <s v="-"/>
    <s v="-"/>
    <s v="-"/>
    <s v="-"/>
    <s v="-"/>
    <s v="-"/>
    <s v="-"/>
    <s v="-"/>
    <s v="-"/>
    <s v="-"/>
    <s v="-"/>
    <s v="-"/>
    <s v="-"/>
    <s v="-"/>
    <s v="-"/>
    <s v="-"/>
    <s v="-"/>
    <s v="-"/>
    <s v="-"/>
    <s v="-"/>
    <x v="0"/>
    <x v="26"/>
    <x v="2"/>
    <x v="2"/>
    <x v="2"/>
    <x v="0"/>
    <x v="2"/>
    <n v="0"/>
    <n v="0"/>
    <n v="0"/>
    <n v="0"/>
    <n v="0"/>
    <n v="0"/>
    <n v="0"/>
    <n v="0"/>
    <n v="0"/>
    <n v="0"/>
  </r>
  <r>
    <x v="26"/>
    <n v="1989"/>
    <n v="122"/>
    <s v="2,3,5"/>
    <n v="0"/>
    <n v="0"/>
    <n v="0"/>
    <n v="0"/>
    <n v="0"/>
    <n v="0"/>
    <n v="0"/>
    <n v="0"/>
    <n v="9.8360655737704916E-2"/>
    <n v="0"/>
    <n v="0"/>
    <n v="0"/>
    <n v="0"/>
    <n v="0"/>
    <n v="0"/>
    <n v="0"/>
    <n v="0"/>
    <n v="9.8360655737704916E-2"/>
    <n v="0"/>
    <n v="0.13934426229508196"/>
    <n v="0"/>
    <n v="0"/>
    <n v="0.66393442622950816"/>
    <x v="0"/>
    <x v="26"/>
    <x v="2"/>
    <x v="2"/>
    <x v="2"/>
    <x v="1"/>
    <x v="2"/>
    <n v="0"/>
    <n v="0"/>
    <n v="0"/>
    <n v="9.8360655737704916E-2"/>
    <n v="0"/>
    <n v="0"/>
    <n v="9.8360655737704916E-2"/>
    <n v="0.13934426229508196"/>
    <n v="0.66393442622950816"/>
    <n v="0"/>
  </r>
  <r>
    <x v="26"/>
    <n v="1990"/>
    <n v="85"/>
    <s v="2,3,4"/>
    <n v="0"/>
    <n v="0"/>
    <n v="0"/>
    <n v="0"/>
    <n v="0"/>
    <n v="8.2352941176470587E-2"/>
    <n v="1.1764705882352941E-2"/>
    <n v="0"/>
    <n v="0.39999999999999997"/>
    <n v="1.1764705882352941E-2"/>
    <n v="8.2352941176470587E-2"/>
    <n v="0"/>
    <n v="1.1764705882352941E-2"/>
    <n v="0"/>
    <n v="0"/>
    <n v="0"/>
    <n v="0"/>
    <n v="0.23529411764705882"/>
    <n v="0"/>
    <n v="2.3529411764705882E-2"/>
    <n v="0"/>
    <n v="0"/>
    <n v="0.14117647058823529"/>
    <x v="0"/>
    <x v="26"/>
    <x v="2"/>
    <x v="2"/>
    <x v="2"/>
    <x v="1"/>
    <x v="2"/>
    <n v="0"/>
    <n v="0"/>
    <n v="9.4117647058823528E-2"/>
    <n v="0.39999999999999997"/>
    <n v="9.4117647058823528E-2"/>
    <n v="1.1764705882352941E-2"/>
    <n v="0.23529411764705882"/>
    <n v="2.3529411764705882E-2"/>
    <n v="0.14117647058823529"/>
    <n v="0"/>
  </r>
  <r>
    <x v="26"/>
    <n v="1991"/>
    <n v="378"/>
    <s v="2,3,4,5"/>
    <n v="0"/>
    <n v="0"/>
    <n v="0"/>
    <n v="0"/>
    <n v="0"/>
    <n v="2.1164021164021163E-2"/>
    <n v="6.0846560846560843E-2"/>
    <n v="0"/>
    <n v="0.43386243386243384"/>
    <n v="0"/>
    <n v="4.4973544973544971E-2"/>
    <n v="0"/>
    <n v="2.1164021164021163E-2"/>
    <n v="0"/>
    <n v="0"/>
    <n v="0"/>
    <n v="0"/>
    <n v="6.3492063492063489E-2"/>
    <n v="0"/>
    <n v="8.2010582010582006E-2"/>
    <n v="0"/>
    <n v="0"/>
    <n v="0.2724867724867725"/>
    <x v="0"/>
    <x v="26"/>
    <x v="2"/>
    <x v="2"/>
    <x v="2"/>
    <x v="1"/>
    <x v="2"/>
    <n v="0"/>
    <n v="0"/>
    <n v="8.2010582010582006E-2"/>
    <n v="0.43386243386243384"/>
    <n v="4.4973544973544971E-2"/>
    <n v="2.1164021164021163E-2"/>
    <n v="6.3492063492063489E-2"/>
    <n v="8.2010582010582006E-2"/>
    <n v="0.2724867724867725"/>
    <n v="0"/>
  </r>
  <r>
    <x v="26"/>
    <n v="1992"/>
    <n v="1021"/>
    <s v="2,3,4,5"/>
    <n v="1.6650342801175319E-2"/>
    <n v="1.9588638589618023E-2"/>
    <n v="0"/>
    <n v="0"/>
    <n v="0"/>
    <n v="0.19196865817825662"/>
    <n v="2.3506366307541625E-2"/>
    <n v="1.6650342801175319E-2"/>
    <n v="0.14887365328109697"/>
    <n v="9.7943192948090115E-3"/>
    <n v="1.4691478942213516E-2"/>
    <n v="0"/>
    <n v="9.7943192948090115E-3"/>
    <n v="0"/>
    <n v="0"/>
    <n v="0"/>
    <n v="0"/>
    <n v="9.6963761018609207E-2"/>
    <n v="0"/>
    <n v="6.8560235063663075E-3"/>
    <n v="0"/>
    <n v="0"/>
    <n v="0.4446620959843291"/>
    <x v="0"/>
    <x v="26"/>
    <x v="2"/>
    <x v="2"/>
    <x v="2"/>
    <x v="1"/>
    <x v="2"/>
    <n v="3.6238981390793346E-2"/>
    <n v="0"/>
    <n v="0.21547502448579825"/>
    <n v="0.16552399608227231"/>
    <n v="2.448579823702253E-2"/>
    <n v="9.7943192948090115E-3"/>
    <n v="9.6963761018609207E-2"/>
    <n v="6.8560235063663075E-3"/>
    <n v="0.4446620959843291"/>
    <n v="0"/>
  </r>
  <r>
    <x v="26"/>
    <n v="1993"/>
    <n v="643"/>
    <s v="3,4,5"/>
    <n v="0"/>
    <n v="0"/>
    <n v="0"/>
    <n v="0"/>
    <n v="0"/>
    <n v="4.821150855365474E-2"/>
    <n v="7.9315707620528766E-2"/>
    <n v="3.2659409020217731E-2"/>
    <n v="0.16018662519440124"/>
    <n v="0"/>
    <n v="4.9766718506998452E-2"/>
    <n v="0"/>
    <n v="7.7760497667185074E-3"/>
    <n v="0"/>
    <n v="0"/>
    <n v="0"/>
    <n v="0"/>
    <n v="0.12908242612752721"/>
    <n v="0"/>
    <n v="6.2208398133748052E-2"/>
    <n v="0"/>
    <n v="0"/>
    <n v="0.4307931570762053"/>
    <x v="0"/>
    <x v="26"/>
    <x v="2"/>
    <x v="2"/>
    <x v="2"/>
    <x v="1"/>
    <x v="2"/>
    <n v="0"/>
    <n v="0"/>
    <n v="0.1275272161741835"/>
    <n v="0.19284603421461899"/>
    <n v="4.9766718506998452E-2"/>
    <n v="7.7760497667185074E-3"/>
    <n v="0.12908242612752721"/>
    <n v="6.2208398133748052E-2"/>
    <n v="0.4307931570762053"/>
    <n v="0"/>
  </r>
  <r>
    <x v="26"/>
    <n v="1994"/>
    <n v="539"/>
    <s v="2,4,5"/>
    <n v="5.5658627087198514E-3"/>
    <n v="0"/>
    <n v="0"/>
    <n v="0"/>
    <n v="0"/>
    <n v="5.0092764378478663E-2"/>
    <n v="0"/>
    <n v="5.9369202226345084E-2"/>
    <n v="0.30612244897959184"/>
    <n v="0"/>
    <n v="5.5658627087198514E-3"/>
    <n v="0"/>
    <n v="1.8552875695732839E-3"/>
    <n v="0"/>
    <n v="0"/>
    <n v="0"/>
    <n v="0"/>
    <n v="3.896103896103896E-2"/>
    <n v="0"/>
    <n v="6.6790352504638217E-2"/>
    <n v="0"/>
    <n v="0"/>
    <n v="0.46567717996289426"/>
    <x v="0"/>
    <x v="26"/>
    <x v="2"/>
    <x v="2"/>
    <x v="2"/>
    <x v="1"/>
    <x v="2"/>
    <n v="5.5658627087198514E-3"/>
    <n v="0"/>
    <n v="5.0092764378478663E-2"/>
    <n v="0.36549165120593691"/>
    <n v="5.5658627087198514E-3"/>
    <n v="1.8552875695732839E-3"/>
    <n v="3.896103896103896E-2"/>
    <n v="6.6790352504638217E-2"/>
    <n v="0.46567717996289426"/>
    <n v="0"/>
  </r>
  <r>
    <x v="26"/>
    <n v="1995"/>
    <n v="181"/>
    <s v="2,3,5"/>
    <n v="0"/>
    <n v="0"/>
    <n v="0"/>
    <n v="0"/>
    <n v="0"/>
    <n v="0"/>
    <n v="0"/>
    <n v="0"/>
    <n v="0.29281767955801108"/>
    <n v="0"/>
    <n v="5.5248618784530384E-3"/>
    <n v="0"/>
    <n v="0"/>
    <n v="0"/>
    <n v="0"/>
    <n v="0"/>
    <n v="0"/>
    <n v="0.12154696132596685"/>
    <n v="0"/>
    <n v="2.7624309392265192E-2"/>
    <n v="0"/>
    <n v="0"/>
    <n v="0.5524861878453039"/>
    <x v="0"/>
    <x v="26"/>
    <x v="2"/>
    <x v="2"/>
    <x v="2"/>
    <x v="1"/>
    <x v="2"/>
    <n v="0"/>
    <n v="0"/>
    <n v="0"/>
    <n v="0.29281767955801108"/>
    <n v="5.5248618784530384E-3"/>
    <n v="0"/>
    <n v="0.12154696132596685"/>
    <n v="2.7624309392265192E-2"/>
    <n v="0.5524861878453039"/>
    <n v="0"/>
  </r>
  <r>
    <x v="26"/>
    <n v="1996"/>
    <n v="202"/>
    <s v="2,3,4"/>
    <n v="0"/>
    <n v="0"/>
    <n v="0"/>
    <n v="0"/>
    <n v="0"/>
    <n v="0"/>
    <n v="2.9702970297029702E-2"/>
    <n v="0"/>
    <n v="0.16336633663366337"/>
    <n v="0"/>
    <n v="0"/>
    <n v="9.9009900990099011E-3"/>
    <n v="4.9504950495049506E-3"/>
    <n v="0"/>
    <n v="0"/>
    <n v="0"/>
    <n v="0"/>
    <n v="5.4455445544554455E-2"/>
    <n v="0"/>
    <n v="4.9504950495049506E-3"/>
    <n v="0"/>
    <n v="0"/>
    <n v="0.73267326732673266"/>
    <x v="0"/>
    <x v="26"/>
    <x v="2"/>
    <x v="2"/>
    <x v="2"/>
    <x v="1"/>
    <x v="2"/>
    <n v="0"/>
    <n v="0"/>
    <n v="2.9702970297029702E-2"/>
    <n v="0.16336633663366337"/>
    <n v="9.9009900990099011E-3"/>
    <n v="4.9504950495049506E-3"/>
    <n v="5.4455445544554455E-2"/>
    <n v="4.9504950495049506E-3"/>
    <n v="0.73267326732673266"/>
    <n v="0"/>
  </r>
  <r>
    <x v="26"/>
    <n v="1997"/>
    <n v="131"/>
    <s v="2,3,4,5"/>
    <n v="0"/>
    <n v="0"/>
    <n v="0"/>
    <n v="0"/>
    <n v="0"/>
    <n v="0"/>
    <n v="5.3435114503816793E-2"/>
    <n v="0"/>
    <n v="0.16793893129770993"/>
    <n v="0"/>
    <n v="7.6335877862595417E-3"/>
    <n v="0"/>
    <n v="0"/>
    <n v="0"/>
    <n v="0"/>
    <n v="0"/>
    <n v="0"/>
    <n v="0.21374045801526717"/>
    <n v="0"/>
    <n v="5.3435114503816793E-2"/>
    <n v="0"/>
    <n v="0"/>
    <n v="0.50381679389312972"/>
    <x v="0"/>
    <x v="26"/>
    <x v="2"/>
    <x v="2"/>
    <x v="2"/>
    <x v="1"/>
    <x v="2"/>
    <n v="0"/>
    <n v="0"/>
    <n v="5.3435114503816793E-2"/>
    <n v="0.16793893129770993"/>
    <n v="7.6335877862595417E-3"/>
    <n v="0"/>
    <n v="0.21374045801526717"/>
    <n v="5.3435114503816793E-2"/>
    <n v="0.50381679389312972"/>
    <n v="0"/>
  </r>
  <r>
    <x v="26"/>
    <n v="1998"/>
    <n v="115"/>
    <s v="2,3,4,5"/>
    <n v="0"/>
    <n v="0"/>
    <n v="0"/>
    <n v="0"/>
    <n v="0"/>
    <n v="0"/>
    <n v="6.9565217391304349E-2"/>
    <n v="0"/>
    <n v="0.26956521739130435"/>
    <n v="0"/>
    <n v="4.3478260869565216E-2"/>
    <n v="4.3478260869565216E-2"/>
    <n v="0"/>
    <n v="0"/>
    <n v="0"/>
    <n v="0"/>
    <n v="0"/>
    <n v="0.11304347826086956"/>
    <n v="0"/>
    <n v="7.8260869565217397E-2"/>
    <n v="0"/>
    <n v="0"/>
    <n v="0.38260869565217392"/>
    <x v="0"/>
    <x v="26"/>
    <x v="2"/>
    <x v="2"/>
    <x v="2"/>
    <x v="1"/>
    <x v="2"/>
    <n v="0"/>
    <n v="0"/>
    <n v="6.9565217391304349E-2"/>
    <n v="0.26956521739130435"/>
    <n v="8.6956521739130432E-2"/>
    <n v="0"/>
    <n v="0.11304347826086956"/>
    <n v="7.8260869565217397E-2"/>
    <n v="0.38260869565217392"/>
    <n v="0"/>
  </r>
  <r>
    <x v="26"/>
    <n v="1999"/>
    <n v="179"/>
    <s v="3,4,5"/>
    <n v="0"/>
    <n v="0"/>
    <n v="0"/>
    <n v="0"/>
    <n v="0"/>
    <n v="2.7932960893854747E-2"/>
    <n v="1.6759776536312849E-2"/>
    <n v="0"/>
    <n v="0.30726256983240224"/>
    <n v="0"/>
    <n v="0"/>
    <n v="0"/>
    <n v="3.3519553072625698E-2"/>
    <n v="0"/>
    <n v="0"/>
    <n v="0"/>
    <n v="0"/>
    <n v="2.23463687150838E-2"/>
    <n v="0"/>
    <n v="5.027932960893855E-2"/>
    <n v="0"/>
    <n v="0"/>
    <n v="0.54189944134078216"/>
    <x v="1"/>
    <x v="26"/>
    <x v="2"/>
    <x v="2"/>
    <x v="2"/>
    <x v="1"/>
    <x v="2"/>
    <n v="0"/>
    <n v="0"/>
    <n v="4.4692737430167592E-2"/>
    <n v="0.30726256983240224"/>
    <n v="0"/>
    <n v="3.3519553072625698E-2"/>
    <n v="2.23463687150838E-2"/>
    <n v="5.027932960893855E-2"/>
    <n v="0.54189944134078216"/>
    <n v="0"/>
  </r>
  <r>
    <x v="26"/>
    <n v="2000"/>
    <n v="147"/>
    <s v="4,5"/>
    <s v="Failed"/>
    <s v="Criteria"/>
    <s v="-"/>
    <s v="-"/>
    <s v="-"/>
    <s v="-"/>
    <s v="-"/>
    <s v="-"/>
    <s v="-"/>
    <s v="-"/>
    <s v="-"/>
    <s v="-"/>
    <s v="-"/>
    <s v="-"/>
    <s v="-"/>
    <s v="-"/>
    <s v="-"/>
    <s v="-"/>
    <s v="-"/>
    <s v="-"/>
    <s v="-"/>
    <s v="-"/>
    <s v="-"/>
    <x v="1"/>
    <x v="26"/>
    <x v="2"/>
    <x v="2"/>
    <x v="2"/>
    <x v="0"/>
    <x v="2"/>
    <n v="0"/>
    <n v="0"/>
    <n v="0"/>
    <n v="0"/>
    <n v="0"/>
    <n v="0"/>
    <n v="0"/>
    <n v="0"/>
    <n v="0"/>
    <n v="0"/>
  </r>
  <r>
    <x v="26"/>
    <n v="2001"/>
    <n v="31"/>
    <n v="5"/>
    <s v="Failed"/>
    <s v="Criteria"/>
    <s v="-"/>
    <s v="-"/>
    <s v="-"/>
    <s v="-"/>
    <s v="-"/>
    <s v="-"/>
    <s v="-"/>
    <s v="-"/>
    <s v="-"/>
    <s v="-"/>
    <s v="-"/>
    <s v="-"/>
    <s v="-"/>
    <s v="-"/>
    <s v="-"/>
    <s v="-"/>
    <s v="-"/>
    <s v="-"/>
    <s v="-"/>
    <s v="-"/>
    <s v="-"/>
    <x v="1"/>
    <x v="26"/>
    <x v="2"/>
    <x v="2"/>
    <x v="2"/>
    <x v="0"/>
    <x v="2"/>
    <n v="0"/>
    <n v="0"/>
    <n v="0"/>
    <n v="0"/>
    <n v="0"/>
    <n v="0"/>
    <n v="0"/>
    <n v="0"/>
    <n v="0"/>
    <n v="0"/>
  </r>
  <r>
    <x v="26"/>
    <n v="2002"/>
    <s v="No Data"/>
    <m/>
    <s v="-"/>
    <s v="-"/>
    <s v="-"/>
    <s v="-"/>
    <s v="-"/>
    <s v="-"/>
    <s v="-"/>
    <s v="-"/>
    <s v="-"/>
    <s v="-"/>
    <s v="-"/>
    <s v="-"/>
    <s v="-"/>
    <s v="-"/>
    <s v="-"/>
    <s v="-"/>
    <s v="-"/>
    <s v="-"/>
    <s v="-"/>
    <s v="-"/>
    <s v="-"/>
    <s v="-"/>
    <s v="-"/>
    <x v="1"/>
    <x v="26"/>
    <x v="2"/>
    <x v="2"/>
    <x v="2"/>
    <x v="0"/>
    <x v="2"/>
    <n v="0"/>
    <n v="0"/>
    <n v="0"/>
    <n v="0"/>
    <n v="0"/>
    <n v="0"/>
    <n v="0"/>
    <n v="0"/>
    <n v="0"/>
    <n v="0"/>
  </r>
  <r>
    <x v="26"/>
    <n v="2003"/>
    <s v="No Data"/>
    <m/>
    <s v="-"/>
    <s v="-"/>
    <s v="-"/>
    <s v="-"/>
    <s v="-"/>
    <s v="-"/>
    <s v="-"/>
    <s v="-"/>
    <s v="-"/>
    <s v="-"/>
    <s v="-"/>
    <s v="-"/>
    <s v="-"/>
    <s v="-"/>
    <s v="-"/>
    <s v="-"/>
    <s v="-"/>
    <s v="-"/>
    <s v="-"/>
    <s v="-"/>
    <s v="-"/>
    <s v="-"/>
    <s v="-"/>
    <x v="1"/>
    <x v="26"/>
    <x v="2"/>
    <x v="2"/>
    <x v="2"/>
    <x v="0"/>
    <x v="2"/>
    <n v="0"/>
    <n v="0"/>
    <n v="0"/>
    <n v="0"/>
    <n v="0"/>
    <n v="0"/>
    <n v="0"/>
    <n v="0"/>
    <n v="0"/>
    <n v="0"/>
  </r>
  <r>
    <x v="26"/>
    <n v="2004"/>
    <s v="No Data"/>
    <m/>
    <s v="-"/>
    <s v="-"/>
    <s v="-"/>
    <s v="-"/>
    <s v="-"/>
    <s v="-"/>
    <s v="-"/>
    <s v="-"/>
    <s v="-"/>
    <s v="-"/>
    <s v="-"/>
    <s v="-"/>
    <s v="-"/>
    <s v="-"/>
    <s v="-"/>
    <s v="-"/>
    <s v="-"/>
    <s v="-"/>
    <s v="-"/>
    <s v="-"/>
    <s v="-"/>
    <s v="-"/>
    <s v="-"/>
    <x v="1"/>
    <x v="26"/>
    <x v="2"/>
    <x v="2"/>
    <x v="2"/>
    <x v="0"/>
    <x v="2"/>
    <n v="0"/>
    <n v="0"/>
    <n v="0"/>
    <n v="0"/>
    <n v="0"/>
    <n v="0"/>
    <n v="0"/>
    <n v="0"/>
    <n v="0"/>
    <n v="0"/>
  </r>
  <r>
    <x v="26"/>
    <n v="2005"/>
    <s v="No Data"/>
    <m/>
    <s v="-"/>
    <s v="-"/>
    <s v="-"/>
    <s v="-"/>
    <s v="-"/>
    <s v="-"/>
    <s v="-"/>
    <s v="-"/>
    <s v="-"/>
    <s v="-"/>
    <s v="-"/>
    <s v="-"/>
    <s v="-"/>
    <s v="-"/>
    <s v="-"/>
    <s v="-"/>
    <s v="-"/>
    <s v="-"/>
    <s v="-"/>
    <s v="-"/>
    <s v="-"/>
    <s v="-"/>
    <s v="-"/>
    <x v="1"/>
    <x v="26"/>
    <x v="2"/>
    <x v="2"/>
    <x v="2"/>
    <x v="0"/>
    <x v="2"/>
    <n v="0"/>
    <n v="0"/>
    <n v="0"/>
    <n v="0"/>
    <n v="0"/>
    <n v="0"/>
    <n v="0"/>
    <n v="0"/>
    <n v="0"/>
    <n v="0"/>
  </r>
  <r>
    <x v="26"/>
    <n v="2006"/>
    <s v="No Data"/>
    <m/>
    <s v="-"/>
    <s v="-"/>
    <s v="-"/>
    <s v="-"/>
    <s v="-"/>
    <s v="-"/>
    <s v="-"/>
    <s v="-"/>
    <s v="-"/>
    <s v="-"/>
    <s v="-"/>
    <s v="-"/>
    <s v="-"/>
    <s v="-"/>
    <s v="-"/>
    <s v="-"/>
    <s v="-"/>
    <s v="-"/>
    <s v="-"/>
    <s v="-"/>
    <s v="-"/>
    <s v="-"/>
    <s v="-"/>
    <x v="1"/>
    <x v="26"/>
    <x v="2"/>
    <x v="2"/>
    <x v="2"/>
    <x v="0"/>
    <x v="2"/>
    <n v="0"/>
    <n v="0"/>
    <n v="0"/>
    <n v="0"/>
    <n v="0"/>
    <n v="0"/>
    <n v="0"/>
    <n v="0"/>
    <n v="0"/>
    <n v="0"/>
  </r>
  <r>
    <x v="26"/>
    <n v="2007"/>
    <s v="No Data"/>
    <m/>
    <s v="-"/>
    <s v="-"/>
    <s v="-"/>
    <s v="-"/>
    <s v="-"/>
    <s v="-"/>
    <s v="-"/>
    <s v="-"/>
    <s v="-"/>
    <s v="-"/>
    <s v="-"/>
    <s v="-"/>
    <s v="-"/>
    <s v="-"/>
    <s v="-"/>
    <s v="-"/>
    <s v="-"/>
    <s v="-"/>
    <s v="-"/>
    <s v="-"/>
    <s v="-"/>
    <s v="-"/>
    <s v="-"/>
    <x v="1"/>
    <x v="26"/>
    <x v="2"/>
    <x v="2"/>
    <x v="2"/>
    <x v="0"/>
    <x v="2"/>
    <n v="0"/>
    <n v="0"/>
    <n v="0"/>
    <n v="0"/>
    <n v="0"/>
    <n v="0"/>
    <n v="0"/>
    <n v="0"/>
    <n v="0"/>
    <n v="0"/>
  </r>
  <r>
    <x v="26"/>
    <n v="2008"/>
    <s v="No Data"/>
    <m/>
    <s v="-"/>
    <s v="-"/>
    <s v="-"/>
    <s v="-"/>
    <s v="-"/>
    <s v="-"/>
    <s v="-"/>
    <s v="-"/>
    <s v="-"/>
    <s v="-"/>
    <s v="-"/>
    <s v="-"/>
    <s v="-"/>
    <s v="-"/>
    <s v="-"/>
    <s v="-"/>
    <s v="-"/>
    <s v="-"/>
    <s v="-"/>
    <s v="-"/>
    <s v="-"/>
    <s v="-"/>
    <s v="-"/>
    <x v="1"/>
    <x v="26"/>
    <x v="2"/>
    <x v="2"/>
    <x v="2"/>
    <x v="0"/>
    <x v="2"/>
    <n v="0"/>
    <n v="0"/>
    <n v="0"/>
    <n v="0"/>
    <n v="0"/>
    <n v="0"/>
    <n v="0"/>
    <n v="0"/>
    <n v="0"/>
    <n v="0"/>
  </r>
  <r>
    <x v="26"/>
    <n v="2009"/>
    <s v="No Data"/>
    <m/>
    <s v="-"/>
    <s v="-"/>
    <s v="-"/>
    <s v="-"/>
    <s v="-"/>
    <s v="-"/>
    <s v="-"/>
    <s v="-"/>
    <s v="-"/>
    <s v="-"/>
    <s v="-"/>
    <s v="-"/>
    <s v="-"/>
    <s v="-"/>
    <s v="-"/>
    <s v="-"/>
    <s v="-"/>
    <s v="-"/>
    <s v="-"/>
    <s v="-"/>
    <s v="-"/>
    <s v="-"/>
    <s v="-"/>
    <x v="2"/>
    <x v="26"/>
    <x v="2"/>
    <x v="2"/>
    <x v="2"/>
    <x v="0"/>
    <x v="2"/>
    <n v="0"/>
    <n v="0"/>
    <n v="0"/>
    <n v="0"/>
    <n v="0"/>
    <n v="0"/>
    <n v="0"/>
    <n v="0"/>
    <n v="0"/>
    <n v="0"/>
  </r>
  <r>
    <x v="26"/>
    <n v="2010"/>
    <s v="No Data"/>
    <m/>
    <s v="-"/>
    <s v="-"/>
    <s v="-"/>
    <s v="-"/>
    <s v="-"/>
    <s v="-"/>
    <s v="-"/>
    <s v="-"/>
    <s v="-"/>
    <s v="-"/>
    <s v="-"/>
    <s v="-"/>
    <s v="-"/>
    <s v="-"/>
    <s v="-"/>
    <s v="-"/>
    <s v="-"/>
    <s v="-"/>
    <s v="-"/>
    <s v="-"/>
    <s v="-"/>
    <s v="-"/>
    <s v="-"/>
    <x v="2"/>
    <x v="26"/>
    <x v="2"/>
    <x v="2"/>
    <x v="2"/>
    <x v="0"/>
    <x v="2"/>
    <n v="0"/>
    <n v="0"/>
    <n v="0"/>
    <n v="0"/>
    <n v="0"/>
    <n v="0"/>
    <n v="0"/>
    <n v="0"/>
    <n v="0"/>
    <n v="0"/>
  </r>
  <r>
    <x v="26"/>
    <n v="2011"/>
    <s v="No Data"/>
    <m/>
    <s v="-"/>
    <s v="-"/>
    <s v="-"/>
    <s v="-"/>
    <s v="-"/>
    <s v="-"/>
    <s v="-"/>
    <s v="-"/>
    <s v="-"/>
    <s v="-"/>
    <s v="-"/>
    <s v="-"/>
    <s v="-"/>
    <s v="-"/>
    <s v="-"/>
    <s v="-"/>
    <s v="-"/>
    <s v="-"/>
    <s v="-"/>
    <s v="-"/>
    <s v="-"/>
    <s v="-"/>
    <s v="-"/>
    <x v="2"/>
    <x v="26"/>
    <x v="2"/>
    <x v="2"/>
    <x v="2"/>
    <x v="0"/>
    <x v="2"/>
    <n v="0"/>
    <n v="0"/>
    <n v="0"/>
    <n v="0"/>
    <n v="0"/>
    <n v="0"/>
    <n v="0"/>
    <n v="0"/>
    <n v="0"/>
    <n v="0"/>
  </r>
  <r>
    <x v="26"/>
    <n v="2012"/>
    <s v="No Data"/>
    <m/>
    <s v="-"/>
    <s v="-"/>
    <s v="-"/>
    <s v="-"/>
    <s v="-"/>
    <s v="-"/>
    <s v="-"/>
    <s v="-"/>
    <s v="-"/>
    <s v="-"/>
    <s v="-"/>
    <s v="-"/>
    <s v="-"/>
    <s v="-"/>
    <s v="-"/>
    <s v="-"/>
    <s v="-"/>
    <s v="-"/>
    <s v="-"/>
    <s v="-"/>
    <s v="-"/>
    <s v="-"/>
    <s v="-"/>
    <x v="2"/>
    <x v="26"/>
    <x v="2"/>
    <x v="2"/>
    <x v="2"/>
    <x v="0"/>
    <x v="2"/>
    <n v="0"/>
    <n v="0"/>
    <n v="0"/>
    <n v="0"/>
    <n v="0"/>
    <n v="0"/>
    <n v="0"/>
    <n v="0"/>
    <n v="0"/>
    <n v="0"/>
  </r>
  <r>
    <x v="26"/>
    <n v="2013"/>
    <s v="No Data"/>
    <m/>
    <s v="-"/>
    <s v="-"/>
    <s v="-"/>
    <s v="-"/>
    <s v="-"/>
    <s v="-"/>
    <s v="-"/>
    <s v="-"/>
    <s v="-"/>
    <s v="-"/>
    <s v="-"/>
    <s v="-"/>
    <s v="-"/>
    <s v="-"/>
    <s v="-"/>
    <s v="-"/>
    <s v="-"/>
    <s v="-"/>
    <s v="-"/>
    <s v="-"/>
    <s v="-"/>
    <s v="-"/>
    <s v="-"/>
    <x v="2"/>
    <x v="26"/>
    <x v="2"/>
    <x v="2"/>
    <x v="2"/>
    <x v="0"/>
    <x v="2"/>
    <n v="0"/>
    <n v="0"/>
    <n v="0"/>
    <n v="0"/>
    <n v="0"/>
    <n v="0"/>
    <n v="0"/>
    <n v="0"/>
    <n v="0"/>
    <n v="0"/>
  </r>
  <r>
    <x v="27"/>
    <n v="1979"/>
    <s v="No Data"/>
    <m/>
    <s v="-"/>
    <s v="-"/>
    <s v="-"/>
    <s v="-"/>
    <s v="-"/>
    <s v="-"/>
    <s v="-"/>
    <s v="-"/>
    <s v="-"/>
    <s v="-"/>
    <s v="-"/>
    <s v="-"/>
    <s v="-"/>
    <s v="-"/>
    <s v="-"/>
    <s v="-"/>
    <s v="-"/>
    <s v="-"/>
    <s v="-"/>
    <s v="-"/>
    <s v="-"/>
    <s v="-"/>
    <s v="-"/>
    <x v="0"/>
    <x v="27"/>
    <x v="25"/>
    <x v="1"/>
    <x v="1"/>
    <x v="0"/>
    <x v="25"/>
    <n v="0"/>
    <n v="0"/>
    <n v="0"/>
    <n v="0"/>
    <n v="0"/>
    <n v="0"/>
    <n v="0"/>
    <n v="0"/>
    <n v="0"/>
    <n v="0"/>
  </r>
  <r>
    <x v="27"/>
    <n v="1980"/>
    <s v="No Data"/>
    <m/>
    <s v="-"/>
    <s v="-"/>
    <s v="-"/>
    <s v="-"/>
    <s v="-"/>
    <s v="-"/>
    <s v="-"/>
    <s v="-"/>
    <s v="-"/>
    <s v="-"/>
    <s v="-"/>
    <s v="-"/>
    <s v="-"/>
    <s v="-"/>
    <s v="-"/>
    <s v="-"/>
    <s v="-"/>
    <s v="-"/>
    <s v="-"/>
    <s v="-"/>
    <s v="-"/>
    <s v="-"/>
    <s v="-"/>
    <x v="0"/>
    <x v="27"/>
    <x v="25"/>
    <x v="1"/>
    <x v="1"/>
    <x v="0"/>
    <x v="25"/>
    <n v="0"/>
    <n v="0"/>
    <n v="0"/>
    <n v="0"/>
    <n v="0"/>
    <n v="0"/>
    <n v="0"/>
    <n v="0"/>
    <n v="0"/>
    <n v="0"/>
  </r>
  <r>
    <x v="27"/>
    <n v="1981"/>
    <n v="26"/>
    <n v="2"/>
    <s v="Failed"/>
    <s v="Criteria"/>
    <s v="-"/>
    <s v="-"/>
    <s v="-"/>
    <s v="-"/>
    <s v="-"/>
    <s v="-"/>
    <s v="-"/>
    <s v="-"/>
    <s v="-"/>
    <s v="-"/>
    <s v="-"/>
    <s v="-"/>
    <s v="-"/>
    <s v="-"/>
    <s v="-"/>
    <s v="-"/>
    <s v="-"/>
    <s v="-"/>
    <s v="-"/>
    <s v="-"/>
    <s v="-"/>
    <x v="0"/>
    <x v="27"/>
    <x v="25"/>
    <x v="1"/>
    <x v="1"/>
    <x v="0"/>
    <x v="25"/>
    <n v="0"/>
    <n v="0"/>
    <n v="0"/>
    <n v="0"/>
    <n v="0"/>
    <n v="0"/>
    <n v="0"/>
    <n v="0"/>
    <n v="0"/>
    <n v="0"/>
  </r>
  <r>
    <x v="27"/>
    <n v="1982"/>
    <n v="99"/>
    <s v="2,3"/>
    <s v="Failed"/>
    <s v="Criteria"/>
    <s v="-"/>
    <s v="-"/>
    <s v="-"/>
    <s v="-"/>
    <s v="-"/>
    <s v="-"/>
    <s v="-"/>
    <s v="-"/>
    <s v="-"/>
    <s v="-"/>
    <s v="-"/>
    <s v="-"/>
    <s v="-"/>
    <s v="-"/>
    <s v="-"/>
    <s v="-"/>
    <s v="-"/>
    <s v="-"/>
    <s v="-"/>
    <s v="-"/>
    <s v="-"/>
    <x v="0"/>
    <x v="27"/>
    <x v="25"/>
    <x v="1"/>
    <x v="1"/>
    <x v="0"/>
    <x v="25"/>
    <n v="0"/>
    <n v="0"/>
    <n v="0"/>
    <n v="0"/>
    <n v="0"/>
    <n v="0"/>
    <n v="0"/>
    <n v="0"/>
    <n v="0"/>
    <n v="0"/>
  </r>
  <r>
    <x v="27"/>
    <n v="1983"/>
    <n v="303"/>
    <s v="2,3,4"/>
    <n v="0"/>
    <n v="0"/>
    <n v="0"/>
    <n v="1.65016501650165E-2"/>
    <n v="0"/>
    <n v="0.12871287128712872"/>
    <n v="0"/>
    <n v="1.65016501650165E-2"/>
    <n v="7.590759075907591E-2"/>
    <n v="0"/>
    <n v="4.6204620462046202E-2"/>
    <n v="0"/>
    <n v="2.9702970297029702E-2"/>
    <n v="0"/>
    <n v="3.3003300330033004E-3"/>
    <n v="0"/>
    <n v="0"/>
    <n v="0.56105610561056107"/>
    <n v="0"/>
    <n v="0.11221122112211221"/>
    <n v="0"/>
    <n v="0"/>
    <n v="9.9009900990099011E-3"/>
    <x v="0"/>
    <x v="27"/>
    <x v="25"/>
    <x v="1"/>
    <x v="1"/>
    <x v="1"/>
    <x v="25"/>
    <n v="0"/>
    <n v="1.65016501650165E-2"/>
    <n v="0.12871287128712872"/>
    <n v="9.2409240924092417E-2"/>
    <n v="4.6204620462046202E-2"/>
    <n v="3.3003300330033E-2"/>
    <n v="0.56105610561056107"/>
    <n v="0.11221122112211221"/>
    <n v="9.9009900990099011E-3"/>
    <n v="0"/>
  </r>
  <r>
    <x v="27"/>
    <n v="1984"/>
    <n v="251"/>
    <s v="2,3,4,5"/>
    <n v="0"/>
    <n v="0"/>
    <n v="0"/>
    <n v="0"/>
    <n v="0"/>
    <n v="0.30278884462151395"/>
    <n v="0"/>
    <n v="0"/>
    <n v="1.5936254980079681E-2"/>
    <n v="0"/>
    <n v="1.9920318725099601E-2"/>
    <n v="0"/>
    <n v="0"/>
    <n v="0"/>
    <n v="1.1952191235059761E-2"/>
    <n v="0"/>
    <n v="0"/>
    <n v="0.23904382470119523"/>
    <n v="0"/>
    <n v="0.36254980079681276"/>
    <n v="0"/>
    <n v="3.9840637450199202E-3"/>
    <n v="4.3824701195219126E-2"/>
    <x v="0"/>
    <x v="27"/>
    <x v="25"/>
    <x v="1"/>
    <x v="1"/>
    <x v="1"/>
    <x v="25"/>
    <n v="0"/>
    <n v="0"/>
    <n v="0.30278884462151395"/>
    <n v="1.5936254980079681E-2"/>
    <n v="1.9920318725099601E-2"/>
    <n v="1.1952191235059761E-2"/>
    <n v="0.23904382470119523"/>
    <n v="0.36254980079681276"/>
    <n v="4.3824701195219126E-2"/>
    <n v="3.9840637450199202E-3"/>
  </r>
  <r>
    <x v="27"/>
    <n v="1985"/>
    <n v="81"/>
    <s v="2,3,4,5"/>
    <n v="0"/>
    <n v="0"/>
    <n v="0"/>
    <n v="0"/>
    <n v="0"/>
    <n v="0.27160493827160492"/>
    <n v="3.7037037037037035E-2"/>
    <n v="0"/>
    <n v="0"/>
    <n v="0"/>
    <n v="3.7037037037037035E-2"/>
    <n v="0"/>
    <n v="0"/>
    <n v="0"/>
    <n v="7.407407407407407E-2"/>
    <n v="0"/>
    <n v="0"/>
    <n v="0.19753086419753085"/>
    <n v="0"/>
    <n v="0.34567901234567899"/>
    <n v="0"/>
    <n v="0"/>
    <n v="3.7037037037037035E-2"/>
    <x v="0"/>
    <x v="27"/>
    <x v="25"/>
    <x v="1"/>
    <x v="1"/>
    <x v="1"/>
    <x v="25"/>
    <n v="0"/>
    <n v="0"/>
    <n v="0.30864197530864196"/>
    <n v="0"/>
    <n v="3.7037037037037035E-2"/>
    <n v="7.407407407407407E-2"/>
    <n v="0.19753086419753085"/>
    <n v="0.34567901234567899"/>
    <n v="3.7037037037037035E-2"/>
    <n v="0"/>
  </r>
  <r>
    <x v="27"/>
    <n v="1986"/>
    <n v="131"/>
    <s v="2,3,4,5"/>
    <n v="0"/>
    <n v="0"/>
    <n v="0"/>
    <n v="0"/>
    <n v="0"/>
    <n v="0.16030534351145037"/>
    <n v="0"/>
    <n v="0"/>
    <n v="0.14503816793893132"/>
    <n v="0"/>
    <n v="1.5267175572519083E-2"/>
    <n v="0"/>
    <n v="0"/>
    <n v="0"/>
    <n v="0"/>
    <n v="0"/>
    <n v="0"/>
    <n v="0.19083969465648853"/>
    <n v="0"/>
    <n v="0.3206106870229008"/>
    <n v="0"/>
    <n v="0"/>
    <n v="0.16793893129770993"/>
    <x v="0"/>
    <x v="27"/>
    <x v="25"/>
    <x v="1"/>
    <x v="1"/>
    <x v="1"/>
    <x v="25"/>
    <n v="0"/>
    <n v="0"/>
    <n v="0.16030534351145037"/>
    <n v="0.14503816793893132"/>
    <n v="1.5267175572519083E-2"/>
    <n v="0"/>
    <n v="0.19083969465648853"/>
    <n v="0.3206106870229008"/>
    <n v="0.16793893129770993"/>
    <n v="0"/>
  </r>
  <r>
    <x v="27"/>
    <n v="1987"/>
    <n v="197"/>
    <s v="2,3,4,5"/>
    <n v="0"/>
    <n v="0"/>
    <n v="0"/>
    <n v="0"/>
    <n v="0"/>
    <n v="0.12182741116751269"/>
    <n v="0"/>
    <n v="1.015228426395939E-2"/>
    <n v="0.14213197969543148"/>
    <n v="2.030456852791878E-2"/>
    <n v="1.5228426395939085E-2"/>
    <n v="0"/>
    <n v="3.0456852791878174E-2"/>
    <n v="0"/>
    <n v="2.030456852791878E-2"/>
    <n v="0"/>
    <n v="0"/>
    <n v="0.18274111675126903"/>
    <n v="0"/>
    <n v="0.3350253807106599"/>
    <n v="2.5380710659898477E-2"/>
    <n v="0"/>
    <n v="9.6446700507614211E-2"/>
    <x v="0"/>
    <x v="27"/>
    <x v="25"/>
    <x v="1"/>
    <x v="1"/>
    <x v="1"/>
    <x v="25"/>
    <n v="0"/>
    <n v="0"/>
    <n v="0.12182741116751269"/>
    <n v="0.15228426395939088"/>
    <n v="3.5532994923857864E-2"/>
    <n v="5.0761421319796954E-2"/>
    <n v="0.18274111675126903"/>
    <n v="0.3604060913705584"/>
    <n v="9.6446700507614211E-2"/>
    <n v="0"/>
  </r>
  <r>
    <x v="27"/>
    <n v="1988"/>
    <n v="492"/>
    <s v="2,3,4,5"/>
    <n v="0"/>
    <n v="0"/>
    <n v="0"/>
    <n v="8.130081300813009E-3"/>
    <n v="0"/>
    <n v="4.4715447154471545E-2"/>
    <n v="0"/>
    <n v="2.8455284552845527E-2"/>
    <n v="0.32723577235772361"/>
    <n v="1.6260162601626018E-2"/>
    <n v="3.4552845528455285E-2"/>
    <n v="0"/>
    <n v="6.3008130081300809E-2"/>
    <n v="0"/>
    <n v="0"/>
    <n v="0"/>
    <n v="0"/>
    <n v="0.1565040650406504"/>
    <n v="0"/>
    <n v="0.15243902439024393"/>
    <n v="0"/>
    <n v="0"/>
    <n v="0.16869918699186992"/>
    <x v="0"/>
    <x v="27"/>
    <x v="25"/>
    <x v="1"/>
    <x v="1"/>
    <x v="1"/>
    <x v="25"/>
    <n v="0"/>
    <n v="8.130081300813009E-3"/>
    <n v="4.4715447154471545E-2"/>
    <n v="0.35569105691056913"/>
    <n v="5.08130081300813E-2"/>
    <n v="6.3008130081300809E-2"/>
    <n v="0.1565040650406504"/>
    <n v="0.15243902439024393"/>
    <n v="0.16869918699186992"/>
    <n v="0"/>
  </r>
  <r>
    <x v="27"/>
    <n v="1989"/>
    <n v="1155"/>
    <s v="2,3,4,5"/>
    <n v="0"/>
    <n v="0"/>
    <n v="0"/>
    <n v="4.329004329004329E-3"/>
    <n v="0"/>
    <n v="5.2813852813852813E-2"/>
    <n v="5.9740259740259739E-2"/>
    <n v="0"/>
    <n v="2.9437229437229435E-2"/>
    <n v="0"/>
    <n v="3.8095238095238099E-2"/>
    <n v="0"/>
    <n v="0.14632034632034632"/>
    <n v="1.7316017316017316E-3"/>
    <n v="0"/>
    <n v="2.5974025974025974E-3"/>
    <n v="0"/>
    <n v="0.18614718614718614"/>
    <n v="0"/>
    <n v="0.40259740259740262"/>
    <n v="4.329004329004329E-3"/>
    <n v="0"/>
    <n v="7.1861471861471862E-2"/>
    <x v="0"/>
    <x v="27"/>
    <x v="25"/>
    <x v="1"/>
    <x v="1"/>
    <x v="1"/>
    <x v="25"/>
    <n v="0"/>
    <n v="4.329004329004329E-3"/>
    <n v="0.11255411255411255"/>
    <n v="2.9437229437229435E-2"/>
    <n v="3.8095238095238099E-2"/>
    <n v="0.15064935064935064"/>
    <n v="0.18614718614718614"/>
    <n v="0.40692640692640697"/>
    <n v="7.1861471861471862E-2"/>
    <n v="0"/>
  </r>
  <r>
    <x v="27"/>
    <n v="1990"/>
    <n v="1390"/>
    <s v="2,3,4,5"/>
    <n v="0"/>
    <n v="0"/>
    <n v="0"/>
    <n v="0"/>
    <n v="0"/>
    <n v="0.23381294964028776"/>
    <n v="5.8992805755395686E-2"/>
    <n v="0"/>
    <n v="3.237410071942446E-2"/>
    <n v="2.158273381294964E-3"/>
    <n v="1.4388489208633094E-3"/>
    <n v="0"/>
    <n v="0.10503597122302158"/>
    <n v="7.1942446043165469E-4"/>
    <n v="0"/>
    <n v="0"/>
    <n v="0"/>
    <n v="0.1302158273381295"/>
    <n v="0"/>
    <n v="0.35899280575539566"/>
    <n v="0"/>
    <n v="0"/>
    <n v="7.6258992805755391E-2"/>
    <x v="0"/>
    <x v="27"/>
    <x v="25"/>
    <x v="1"/>
    <x v="1"/>
    <x v="1"/>
    <x v="25"/>
    <n v="0"/>
    <n v="0"/>
    <n v="0.29280575539568343"/>
    <n v="3.237410071942446E-2"/>
    <n v="3.5971223021582736E-3"/>
    <n v="0.10575539568345324"/>
    <n v="0.1302158273381295"/>
    <n v="0.35899280575539566"/>
    <n v="7.6258992805755391E-2"/>
    <n v="0"/>
  </r>
  <r>
    <x v="27"/>
    <n v="1991"/>
    <n v="282"/>
    <s v="2,3,4,5"/>
    <n v="0"/>
    <n v="0"/>
    <n v="0"/>
    <n v="2.1276595744680851E-2"/>
    <n v="0"/>
    <n v="8.5106382978723402E-2"/>
    <n v="1.7730496453900711E-2"/>
    <n v="0"/>
    <n v="3.1914893617021274E-2"/>
    <n v="0"/>
    <n v="2.1276595744680851E-2"/>
    <n v="0"/>
    <n v="0.16666666666666666"/>
    <n v="7.0921985815602835E-3"/>
    <n v="0"/>
    <n v="0"/>
    <n v="0"/>
    <n v="0.25177304964539005"/>
    <n v="0"/>
    <n v="0.21631205673758866"/>
    <n v="2.4822695035460994E-2"/>
    <n v="0"/>
    <n v="0.15602836879432624"/>
    <x v="0"/>
    <x v="27"/>
    <x v="25"/>
    <x v="1"/>
    <x v="1"/>
    <x v="1"/>
    <x v="25"/>
    <n v="0"/>
    <n v="2.1276595744680851E-2"/>
    <n v="0.10283687943262411"/>
    <n v="3.1914893617021274E-2"/>
    <n v="2.1276595744680851E-2"/>
    <n v="0.17375886524822695"/>
    <n v="0.25177304964539005"/>
    <n v="0.24113475177304966"/>
    <n v="0.15602836879432624"/>
    <n v="0"/>
  </r>
  <r>
    <x v="27"/>
    <n v="1992"/>
    <n v="544"/>
    <s v="2,3,4,5"/>
    <n v="0"/>
    <n v="0"/>
    <n v="0"/>
    <n v="0"/>
    <n v="0"/>
    <n v="6.6176470588235295E-2"/>
    <n v="3.4926470588235295E-2"/>
    <n v="0"/>
    <n v="6.4338235294117641E-2"/>
    <n v="0"/>
    <n v="2.2058823529411763E-2"/>
    <n v="0"/>
    <n v="5.8823529411764705E-2"/>
    <n v="0"/>
    <n v="3.6764705882352941E-3"/>
    <n v="0"/>
    <n v="0"/>
    <n v="0.27389705882352944"/>
    <n v="0"/>
    <n v="0.19852941176470587"/>
    <n v="0"/>
    <n v="0"/>
    <n v="0.27757352941176472"/>
    <x v="0"/>
    <x v="27"/>
    <x v="25"/>
    <x v="1"/>
    <x v="1"/>
    <x v="1"/>
    <x v="25"/>
    <n v="0"/>
    <n v="0"/>
    <n v="0.10110294117647059"/>
    <n v="6.4338235294117641E-2"/>
    <n v="2.2058823529411763E-2"/>
    <n v="6.25E-2"/>
    <n v="0.27389705882352944"/>
    <n v="0.19852941176470587"/>
    <n v="0.27757352941176472"/>
    <n v="0"/>
  </r>
  <r>
    <x v="27"/>
    <n v="1993"/>
    <n v="712"/>
    <s v="2,3,4,5"/>
    <n v="0"/>
    <n v="0"/>
    <n v="0"/>
    <n v="0"/>
    <n v="0"/>
    <n v="0.13904494382022473"/>
    <n v="1.8258426966292134E-2"/>
    <n v="2.8089887640449437E-3"/>
    <n v="3.9325842696629212E-2"/>
    <n v="0"/>
    <n v="2.6685393258426966E-2"/>
    <n v="0"/>
    <n v="2.9494382022471909E-2"/>
    <n v="7.0224719101123594E-3"/>
    <n v="0"/>
    <n v="0"/>
    <n v="0"/>
    <n v="0.20365168539325842"/>
    <n v="0"/>
    <n v="0.24719101123595505"/>
    <n v="0"/>
    <n v="7.0224719101123594E-3"/>
    <n v="0.2794943820224719"/>
    <x v="0"/>
    <x v="27"/>
    <x v="25"/>
    <x v="1"/>
    <x v="1"/>
    <x v="1"/>
    <x v="25"/>
    <n v="0"/>
    <n v="0"/>
    <n v="0.15730337078651685"/>
    <n v="4.2134831460674156E-2"/>
    <n v="2.6685393258426966E-2"/>
    <n v="3.6516853932584269E-2"/>
    <n v="0.20365168539325842"/>
    <n v="0.24719101123595505"/>
    <n v="0.2794943820224719"/>
    <n v="7.0224719101123594E-3"/>
  </r>
  <r>
    <x v="27"/>
    <n v="1994"/>
    <n v="1542"/>
    <s v="2,3,4,5"/>
    <n v="0"/>
    <n v="0"/>
    <n v="0"/>
    <n v="0"/>
    <n v="0"/>
    <n v="3.6316472114137487E-2"/>
    <n v="3.8910505836575876E-3"/>
    <n v="0"/>
    <n v="4.2153047989623868E-2"/>
    <n v="0"/>
    <n v="2.3994811932555121E-2"/>
    <n v="0"/>
    <n v="5.8365758754863814E-3"/>
    <n v="0"/>
    <n v="0"/>
    <n v="0"/>
    <n v="0"/>
    <n v="0.36511024643320361"/>
    <n v="0"/>
    <n v="0.21465629053177693"/>
    <n v="4.5395590142671858E-3"/>
    <n v="0"/>
    <n v="0.30350194552529181"/>
    <x v="0"/>
    <x v="27"/>
    <x v="25"/>
    <x v="1"/>
    <x v="1"/>
    <x v="1"/>
    <x v="25"/>
    <n v="0"/>
    <n v="0"/>
    <n v="4.0207522697795074E-2"/>
    <n v="4.2153047989623868E-2"/>
    <n v="2.3994811932555121E-2"/>
    <n v="5.8365758754863814E-3"/>
    <n v="0.36511024643320361"/>
    <n v="0.21919584954604412"/>
    <n v="0.30350194552529181"/>
    <n v="0"/>
  </r>
  <r>
    <x v="27"/>
    <n v="1995"/>
    <n v="2032"/>
    <s v="2,3,4,5"/>
    <n v="0"/>
    <n v="0"/>
    <n v="0"/>
    <n v="0"/>
    <n v="3.937007874015748E-3"/>
    <n v="7.874015748031496E-2"/>
    <n v="2.9035433070866142E-2"/>
    <n v="0"/>
    <n v="1.968503937007874E-2"/>
    <n v="0"/>
    <n v="6.3976377952755905E-3"/>
    <n v="0"/>
    <n v="2.0177165354330708E-2"/>
    <n v="0"/>
    <n v="3.4448818897637795E-3"/>
    <n v="0"/>
    <n v="0"/>
    <n v="0.27706692913385828"/>
    <n v="0"/>
    <n v="0.30856299212598426"/>
    <n v="0"/>
    <n v="4.921259842519685E-4"/>
    <n v="0.25246062992125984"/>
    <x v="0"/>
    <x v="27"/>
    <x v="25"/>
    <x v="1"/>
    <x v="1"/>
    <x v="1"/>
    <x v="25"/>
    <n v="0"/>
    <n v="3.937007874015748E-3"/>
    <n v="0.10777559055118111"/>
    <n v="1.968503937007874E-2"/>
    <n v="6.3976377952755905E-3"/>
    <n v="2.3622047244094488E-2"/>
    <n v="0.27706692913385828"/>
    <n v="0.30856299212598426"/>
    <n v="0.25246062992125984"/>
    <n v="4.921259842519685E-4"/>
  </r>
  <r>
    <x v="27"/>
    <n v="1996"/>
    <n v="1091"/>
    <s v="2,3,4,5"/>
    <n v="1.8331805682859762E-3"/>
    <n v="0"/>
    <n v="0"/>
    <n v="0"/>
    <n v="0"/>
    <n v="6.416131989000917E-3"/>
    <n v="1.2832263978001834E-2"/>
    <n v="0"/>
    <n v="3.84967919340055E-2"/>
    <n v="0"/>
    <n v="1.0082493125572869E-2"/>
    <n v="0"/>
    <n v="1.0082493125572869E-2"/>
    <n v="0"/>
    <n v="5.4995417048579283E-3"/>
    <n v="0"/>
    <n v="0"/>
    <n v="0.26031164069660861"/>
    <n v="0"/>
    <n v="0.39321723189734187"/>
    <n v="1.8331805682859762E-3"/>
    <n v="0"/>
    <n v="0.25939505041246563"/>
    <x v="0"/>
    <x v="27"/>
    <x v="25"/>
    <x v="1"/>
    <x v="1"/>
    <x v="1"/>
    <x v="25"/>
    <n v="1.8331805682859762E-3"/>
    <n v="0"/>
    <n v="1.924839596700275E-2"/>
    <n v="3.84967919340055E-2"/>
    <n v="1.0082493125572869E-2"/>
    <n v="1.5582034830430799E-2"/>
    <n v="0.26031164069660861"/>
    <n v="0.39505041246562783"/>
    <n v="0.25939505041246563"/>
    <n v="0"/>
  </r>
  <r>
    <x v="27"/>
    <n v="1997"/>
    <n v="755"/>
    <s v="2,3,4,5"/>
    <n v="0"/>
    <n v="3.9735099337748344E-3"/>
    <n v="0"/>
    <n v="0"/>
    <n v="0"/>
    <n v="3.1788079470198675E-2"/>
    <n v="4.2384105960264901E-2"/>
    <n v="0"/>
    <n v="1.1920529801324502E-2"/>
    <n v="0"/>
    <n v="5.2980132450331126E-3"/>
    <n v="0"/>
    <n v="3.9735099337748344E-3"/>
    <n v="7.9470198675496689E-3"/>
    <n v="2.6490066225165563E-3"/>
    <n v="0"/>
    <n v="0"/>
    <n v="0.29139072847682118"/>
    <n v="0"/>
    <n v="0.2"/>
    <n v="1.3245033112582781E-2"/>
    <n v="0"/>
    <n v="0.38543046357615895"/>
    <x v="0"/>
    <x v="27"/>
    <x v="25"/>
    <x v="1"/>
    <x v="1"/>
    <x v="1"/>
    <x v="25"/>
    <n v="3.9735099337748344E-3"/>
    <n v="0"/>
    <n v="7.4172185430463583E-2"/>
    <n v="1.1920529801324502E-2"/>
    <n v="5.2980132450331126E-3"/>
    <n v="1.4569536423841059E-2"/>
    <n v="0.29139072847682118"/>
    <n v="0.2132450331125828"/>
    <n v="0.38543046357615895"/>
    <n v="0"/>
  </r>
  <r>
    <x v="27"/>
    <n v="1998"/>
    <n v="1546"/>
    <s v="2,3,4,5"/>
    <n v="1.29366106080207E-3"/>
    <n v="0"/>
    <n v="0"/>
    <n v="0"/>
    <n v="0"/>
    <n v="3.2341526520051748E-3"/>
    <n v="5.8214747736093147E-3"/>
    <n v="0"/>
    <n v="2.2639068564036222E-2"/>
    <n v="0"/>
    <n v="0"/>
    <n v="3.2341526520051748E-3"/>
    <n v="3.8809831824062097E-3"/>
    <n v="0"/>
    <n v="0"/>
    <n v="0"/>
    <n v="0"/>
    <n v="0.23932729624838292"/>
    <n v="0"/>
    <n v="0.37257438551099614"/>
    <n v="8.4087968952134533E-3"/>
    <n v="0"/>
    <n v="0.33958602846054331"/>
    <x v="0"/>
    <x v="27"/>
    <x v="25"/>
    <x v="1"/>
    <x v="1"/>
    <x v="1"/>
    <x v="25"/>
    <n v="1.29366106080207E-3"/>
    <n v="0"/>
    <n v="9.05562742561449E-3"/>
    <n v="2.2639068564036222E-2"/>
    <n v="3.2341526520051748E-3"/>
    <n v="3.8809831824062097E-3"/>
    <n v="0.23932729624838292"/>
    <n v="0.3809831824062096"/>
    <n v="0.33958602846054331"/>
    <n v="0"/>
  </r>
  <r>
    <x v="27"/>
    <n v="1999"/>
    <n v="1683"/>
    <s v="2,3,4,5"/>
    <n v="0"/>
    <n v="0"/>
    <n v="0"/>
    <n v="0"/>
    <n v="0"/>
    <n v="3.5650623885918001E-3"/>
    <n v="2.6143790849673203E-2"/>
    <n v="0"/>
    <n v="3.3868092691622102E-2"/>
    <n v="0"/>
    <n v="0"/>
    <n v="0"/>
    <n v="2.8520499108734401E-2"/>
    <n v="2.9708853238265003E-3"/>
    <n v="1.7825311942959001E-3"/>
    <n v="0"/>
    <n v="0"/>
    <n v="0.23648247177658943"/>
    <n v="0"/>
    <n v="0.42305407011289364"/>
    <n v="0"/>
    <n v="0"/>
    <n v="0.24361259655377301"/>
    <x v="1"/>
    <x v="27"/>
    <x v="25"/>
    <x v="1"/>
    <x v="1"/>
    <x v="1"/>
    <x v="25"/>
    <n v="0"/>
    <n v="0"/>
    <n v="2.9708853238265005E-2"/>
    <n v="3.3868092691622102E-2"/>
    <n v="0"/>
    <n v="3.3273915626856804E-2"/>
    <n v="0.23648247177658943"/>
    <n v="0.42305407011289364"/>
    <n v="0.24361259655377301"/>
    <n v="0"/>
  </r>
  <r>
    <x v="27"/>
    <n v="2000"/>
    <n v="738"/>
    <s v="2,3,4,5"/>
    <n v="0"/>
    <n v="0"/>
    <n v="0"/>
    <n v="0"/>
    <n v="0"/>
    <n v="0.13279132791327913"/>
    <n v="2.9810298102981029E-2"/>
    <n v="0"/>
    <n v="3.7940379403794036E-2"/>
    <n v="0"/>
    <n v="0"/>
    <n v="0"/>
    <n v="1.0840108401084011E-2"/>
    <n v="1.4905149051490514E-2"/>
    <n v="4.0650406504065045E-3"/>
    <n v="0"/>
    <n v="0"/>
    <n v="0.28184281842818426"/>
    <n v="0"/>
    <n v="0.37804878048780488"/>
    <n v="0"/>
    <n v="1.3550135501355014E-3"/>
    <n v="0.10840108401084012"/>
    <x v="1"/>
    <x v="27"/>
    <x v="25"/>
    <x v="1"/>
    <x v="1"/>
    <x v="1"/>
    <x v="25"/>
    <n v="0"/>
    <n v="0"/>
    <n v="0.16260162601626016"/>
    <n v="3.7940379403794036E-2"/>
    <n v="0"/>
    <n v="2.9810298102981032E-2"/>
    <n v="0.28184281842818426"/>
    <n v="0.37804878048780488"/>
    <n v="0.10840108401084012"/>
    <n v="1.3550135501355014E-3"/>
  </r>
  <r>
    <x v="27"/>
    <n v="2001"/>
    <n v="1200"/>
    <s v="2,3,4,5"/>
    <n v="1.6666666666666668E-3"/>
    <n v="0"/>
    <n v="0"/>
    <n v="0"/>
    <n v="0"/>
    <n v="3.0833333333333334E-2"/>
    <n v="2.8333333333333332E-2"/>
    <n v="0"/>
    <n v="1.5833333333333335E-2"/>
    <n v="0"/>
    <n v="0"/>
    <n v="0"/>
    <n v="3.3333333333333333E-2"/>
    <n v="4.1666666666666666E-3"/>
    <n v="0.01"/>
    <n v="0"/>
    <n v="0"/>
    <n v="0.26083333333333331"/>
    <n v="0"/>
    <n v="0.27250000000000002"/>
    <n v="0"/>
    <n v="0"/>
    <n v="0.34250000000000003"/>
    <x v="1"/>
    <x v="27"/>
    <x v="25"/>
    <x v="1"/>
    <x v="1"/>
    <x v="1"/>
    <x v="25"/>
    <n v="1.6666666666666668E-3"/>
    <n v="0"/>
    <n v="5.9166666666666666E-2"/>
    <n v="1.5833333333333335E-2"/>
    <n v="0"/>
    <n v="4.7500000000000001E-2"/>
    <n v="0.26083333333333331"/>
    <n v="0.27250000000000002"/>
    <n v="0.34250000000000003"/>
    <n v="0"/>
  </r>
  <r>
    <x v="27"/>
    <n v="2002"/>
    <n v="1555"/>
    <s v="2,3,4,5"/>
    <n v="0"/>
    <n v="0"/>
    <n v="0"/>
    <n v="0"/>
    <n v="0"/>
    <n v="6.4308681672025719E-2"/>
    <n v="3.4083601286173631E-2"/>
    <n v="0"/>
    <n v="1.0289389067524116E-2"/>
    <n v="0"/>
    <n v="0"/>
    <n v="0"/>
    <n v="2.7652733118971061E-2"/>
    <n v="5.144694533762058E-3"/>
    <n v="7.0739549839228298E-3"/>
    <n v="0"/>
    <n v="0"/>
    <n v="0.12411575562700965"/>
    <n v="0"/>
    <n v="0.41286173633440515"/>
    <n v="3.3440514469453377E-2"/>
    <n v="0"/>
    <n v="0.2810289389067524"/>
    <x v="1"/>
    <x v="27"/>
    <x v="25"/>
    <x v="1"/>
    <x v="1"/>
    <x v="1"/>
    <x v="25"/>
    <n v="0"/>
    <n v="0"/>
    <n v="9.8392282958199351E-2"/>
    <n v="1.0289389067524116E-2"/>
    <n v="0"/>
    <n v="3.9871382636655954E-2"/>
    <n v="0.12411575562700965"/>
    <n v="0.44630225080385855"/>
    <n v="0.2810289389067524"/>
    <n v="0"/>
  </r>
  <r>
    <x v="27"/>
    <n v="2003"/>
    <n v="1770"/>
    <s v="2,3,4,5"/>
    <n v="5.649717514124294E-4"/>
    <n v="0"/>
    <n v="0"/>
    <n v="0"/>
    <n v="0"/>
    <n v="5.0847457627118647E-2"/>
    <n v="1.864406779661017E-2"/>
    <n v="0"/>
    <n v="1.2994350282485877E-2"/>
    <n v="0"/>
    <n v="0"/>
    <n v="5.6497175141242938E-3"/>
    <n v="3.7853107344632771E-2"/>
    <n v="0"/>
    <n v="7.9096045197740109E-3"/>
    <n v="0"/>
    <n v="0"/>
    <n v="0.14971751412429379"/>
    <n v="0"/>
    <n v="0.42824858757062145"/>
    <n v="1.92090395480226E-2"/>
    <n v="0"/>
    <n v="0.26836158192090398"/>
    <x v="1"/>
    <x v="27"/>
    <x v="25"/>
    <x v="1"/>
    <x v="1"/>
    <x v="1"/>
    <x v="25"/>
    <n v="5.649717514124294E-4"/>
    <n v="0"/>
    <n v="6.9491525423728814E-2"/>
    <n v="1.2994350282485877E-2"/>
    <n v="5.6497175141242938E-3"/>
    <n v="4.576271186440678E-2"/>
    <n v="0.14971751412429379"/>
    <n v="0.44745762711864406"/>
    <n v="0.26836158192090398"/>
    <n v="0"/>
  </r>
  <r>
    <x v="27"/>
    <n v="2004"/>
    <n v="1897"/>
    <s v="2,3,4,5"/>
    <n v="0"/>
    <n v="5.2714812862414342E-4"/>
    <n v="0"/>
    <n v="0"/>
    <n v="0"/>
    <n v="5.4823405376910904E-2"/>
    <n v="1.2124406958355299E-2"/>
    <n v="0"/>
    <n v="1.4760147601476014E-2"/>
    <n v="0"/>
    <n v="0"/>
    <n v="0"/>
    <n v="6.1149182920400634E-2"/>
    <n v="6.3257775434897206E-3"/>
    <n v="9.4886663152345813E-3"/>
    <n v="0"/>
    <n v="0"/>
    <n v="0.12546125461254612"/>
    <n v="0"/>
    <n v="0.33263046916183447"/>
    <n v="0"/>
    <n v="1.0542962572482868E-3"/>
    <n v="0.38165524512387983"/>
    <x v="1"/>
    <x v="27"/>
    <x v="25"/>
    <x v="1"/>
    <x v="1"/>
    <x v="1"/>
    <x v="25"/>
    <n v="5.2714812862414342E-4"/>
    <n v="0"/>
    <n v="6.6947812335266199E-2"/>
    <n v="1.4760147601476014E-2"/>
    <n v="0"/>
    <n v="7.6963626779124938E-2"/>
    <n v="0.12546125461254612"/>
    <n v="0.33263046916183447"/>
    <n v="0.38165524512387983"/>
    <n v="1.0542962572482868E-3"/>
  </r>
  <r>
    <x v="27"/>
    <n v="2005"/>
    <n v="1363"/>
    <s v="2,3,4,5"/>
    <n v="0"/>
    <n v="0"/>
    <n v="0"/>
    <n v="0"/>
    <n v="0"/>
    <n v="5.4292002934702863E-2"/>
    <n v="2.0542920029347028E-2"/>
    <n v="0"/>
    <n v="4.9889948642699931E-2"/>
    <n v="0"/>
    <n v="2.93470286133529E-3"/>
    <n v="0"/>
    <n v="3.5216434336023478E-2"/>
    <n v="1.9075568598679385E-2"/>
    <n v="5.1357300073367569E-3"/>
    <n v="0"/>
    <n v="0"/>
    <n v="0.13499633162142333"/>
    <n v="0"/>
    <n v="0.11518708730741012"/>
    <n v="0"/>
    <n v="0"/>
    <n v="0.56272927366104186"/>
    <x v="1"/>
    <x v="27"/>
    <x v="25"/>
    <x v="1"/>
    <x v="1"/>
    <x v="1"/>
    <x v="25"/>
    <n v="0"/>
    <n v="0"/>
    <n v="7.4834922964049894E-2"/>
    <n v="4.9889948642699931E-2"/>
    <n v="2.93470286133529E-3"/>
    <n v="5.9427732942039617E-2"/>
    <n v="0.13499633162142333"/>
    <n v="0.11518708730741012"/>
    <n v="0.56272927366104186"/>
    <n v="0"/>
  </r>
  <r>
    <x v="27"/>
    <n v="2006"/>
    <n v="3221"/>
    <s v="2,3,4,5"/>
    <n v="6.2092517851598881E-4"/>
    <n v="0"/>
    <n v="0"/>
    <n v="0"/>
    <n v="0"/>
    <n v="5.9919279726792923E-2"/>
    <n v="1.6764979819931698E-2"/>
    <n v="0"/>
    <n v="2.1421918658801616E-2"/>
    <n v="0"/>
    <n v="0"/>
    <n v="0"/>
    <n v="5.3710027941633036E-2"/>
    <n v="3.4150884818379386E-3"/>
    <n v="2.1732381248059608E-3"/>
    <n v="0"/>
    <n v="0"/>
    <n v="8.5377212045948461E-2"/>
    <n v="0"/>
    <n v="0.41601986960571252"/>
    <n v="0"/>
    <n v="0"/>
    <n v="0.34057746041601988"/>
    <x v="1"/>
    <x v="27"/>
    <x v="25"/>
    <x v="1"/>
    <x v="1"/>
    <x v="1"/>
    <x v="25"/>
    <n v="6.2092517851598881E-4"/>
    <n v="0"/>
    <n v="7.6684259546724615E-2"/>
    <n v="2.1421918658801616E-2"/>
    <n v="0"/>
    <n v="5.9298354548276935E-2"/>
    <n v="8.5377212045948461E-2"/>
    <n v="0.41601986960571252"/>
    <n v="0.34057746041601988"/>
    <n v="0"/>
  </r>
  <r>
    <x v="27"/>
    <n v="2007"/>
    <n v="3342"/>
    <s v="2,3,4,5"/>
    <n v="0"/>
    <n v="0"/>
    <n v="0"/>
    <n v="5.9844404548174744E-4"/>
    <n v="0"/>
    <n v="9.7546379413524842E-2"/>
    <n v="1.4661879114302813E-2"/>
    <n v="0"/>
    <n v="9.2758827049670856E-3"/>
    <n v="0"/>
    <n v="0"/>
    <n v="0"/>
    <n v="4.757630161579892E-2"/>
    <n v="3.291442250149611E-3"/>
    <n v="1.1968880909634949E-3"/>
    <n v="0"/>
    <n v="0"/>
    <n v="0.14063435068821065"/>
    <n v="0"/>
    <n v="0.3641532016756433"/>
    <n v="0"/>
    <n v="0"/>
    <n v="0.32106523040095752"/>
    <x v="1"/>
    <x v="27"/>
    <x v="25"/>
    <x v="1"/>
    <x v="1"/>
    <x v="1"/>
    <x v="25"/>
    <n v="0"/>
    <n v="5.9844404548174744E-4"/>
    <n v="0.11220825852782765"/>
    <n v="9.2758827049670856E-3"/>
    <n v="0"/>
    <n v="5.2064631956912022E-2"/>
    <n v="0.14063435068821065"/>
    <n v="0.3641532016756433"/>
    <n v="0.32106523040095752"/>
    <n v="0"/>
  </r>
  <r>
    <x v="27"/>
    <n v="2008"/>
    <n v="1166"/>
    <s v="2,3,4,5"/>
    <n v="0"/>
    <n v="0"/>
    <n v="0"/>
    <n v="0"/>
    <n v="0"/>
    <n v="4.974271012006861E-2"/>
    <n v="3.3447684391080618E-2"/>
    <n v="0"/>
    <n v="4.8027444253859346E-2"/>
    <n v="0"/>
    <n v="0"/>
    <n v="0"/>
    <n v="1.6295025728987993E-2"/>
    <n v="4.2881646655231562E-3"/>
    <n v="0"/>
    <n v="0"/>
    <n v="0"/>
    <n v="0.153516295025729"/>
    <n v="0"/>
    <n v="0.47598627787307035"/>
    <n v="0"/>
    <n v="0"/>
    <n v="0.21869639794168097"/>
    <x v="1"/>
    <x v="27"/>
    <x v="25"/>
    <x v="1"/>
    <x v="1"/>
    <x v="1"/>
    <x v="25"/>
    <n v="0"/>
    <n v="0"/>
    <n v="8.3190394511149235E-2"/>
    <n v="4.8027444253859346E-2"/>
    <n v="0"/>
    <n v="2.0583190394511147E-2"/>
    <n v="0.153516295025729"/>
    <n v="0.47598627787307035"/>
    <n v="0.21869639794168097"/>
    <n v="0"/>
  </r>
  <r>
    <x v="27"/>
    <n v="2009"/>
    <n v="1853"/>
    <s v="2,3,4,5"/>
    <n v="0"/>
    <n v="0"/>
    <n v="0"/>
    <n v="0"/>
    <n v="0"/>
    <n v="1.834862385321101E-2"/>
    <n v="3.5617916891527254E-2"/>
    <n v="0"/>
    <n v="1.24123043712898E-2"/>
    <n v="0"/>
    <n v="0"/>
    <n v="0"/>
    <n v="2.0507285483000539E-2"/>
    <n v="2.6983270372369131E-3"/>
    <n v="0"/>
    <n v="0"/>
    <n v="0"/>
    <n v="0.14247166756610902"/>
    <n v="0"/>
    <n v="0.41985968699406367"/>
    <n v="0"/>
    <n v="0"/>
    <n v="0.34808418780356182"/>
    <x v="2"/>
    <x v="27"/>
    <x v="25"/>
    <x v="1"/>
    <x v="1"/>
    <x v="1"/>
    <x v="25"/>
    <n v="0"/>
    <n v="0"/>
    <n v="5.3966540744738264E-2"/>
    <n v="1.24123043712898E-2"/>
    <n v="0"/>
    <n v="2.3205612520237451E-2"/>
    <n v="0.14247166756610902"/>
    <n v="0.41985968699406367"/>
    <n v="0.34808418780356182"/>
    <n v="0"/>
  </r>
  <r>
    <x v="27"/>
    <n v="2010"/>
    <n v="1810"/>
    <s v="2,3,4,5"/>
    <n v="0"/>
    <n v="1.1049723756906078E-3"/>
    <n v="0"/>
    <n v="0"/>
    <n v="0"/>
    <n v="4.4198895027624308E-2"/>
    <n v="3.7016574585635356E-2"/>
    <n v="0"/>
    <n v="1.3259668508287293E-2"/>
    <n v="0"/>
    <n v="0"/>
    <n v="0"/>
    <n v="4.3646408839779008E-2"/>
    <n v="6.6298342541436465E-3"/>
    <n v="1.1049723756906078E-3"/>
    <n v="0"/>
    <n v="0"/>
    <n v="9.1160220994475127E-2"/>
    <n v="0"/>
    <n v="0.35801104972375686"/>
    <n v="3.6464088397790057E-2"/>
    <n v="0"/>
    <n v="0.36740331491712708"/>
    <x v="2"/>
    <x v="27"/>
    <x v="25"/>
    <x v="1"/>
    <x v="1"/>
    <x v="1"/>
    <x v="25"/>
    <n v="1.1049723756906078E-3"/>
    <n v="0"/>
    <n v="8.1215469613259664E-2"/>
    <n v="1.3259668508287293E-2"/>
    <n v="0"/>
    <n v="5.1381215469613259E-2"/>
    <n v="9.1160220994475127E-2"/>
    <n v="0.39447513812154689"/>
    <n v="0.36740331491712708"/>
    <n v="0"/>
  </r>
  <r>
    <x v="27"/>
    <n v="2011"/>
    <n v="1514"/>
    <s v="2,3,4,5"/>
    <n v="0"/>
    <n v="0"/>
    <n v="0"/>
    <n v="3.3025099075297227E-3"/>
    <n v="0"/>
    <n v="2.7741083223249668E-2"/>
    <n v="3.0383091149273449E-2"/>
    <n v="0"/>
    <n v="9.9075297225891673E-3"/>
    <n v="0"/>
    <n v="0"/>
    <n v="0"/>
    <n v="3.1043593130779392E-2"/>
    <n v="5.9445178335535004E-3"/>
    <n v="5.2840158520475562E-3"/>
    <n v="0"/>
    <n v="0"/>
    <n v="0.12879788639365919"/>
    <n v="0"/>
    <n v="0.21862615587846765"/>
    <n v="4.4253632760898283E-2"/>
    <n v="0"/>
    <n v="0.49471598414795243"/>
    <x v="2"/>
    <x v="27"/>
    <x v="25"/>
    <x v="1"/>
    <x v="1"/>
    <x v="1"/>
    <x v="25"/>
    <n v="0"/>
    <n v="3.3025099075297227E-3"/>
    <n v="5.8124174372523117E-2"/>
    <n v="9.9075297225891673E-3"/>
    <n v="0"/>
    <n v="4.2272126816380449E-2"/>
    <n v="0.12879788639365919"/>
    <n v="0.26287978863936595"/>
    <n v="0.49471598414795243"/>
    <n v="0"/>
  </r>
  <r>
    <x v="27"/>
    <n v="2012"/>
    <n v="1569"/>
    <s v="2,3,4,5"/>
    <n v="0"/>
    <n v="0"/>
    <n v="0"/>
    <n v="0"/>
    <n v="0"/>
    <n v="1.6571064372211598E-2"/>
    <n v="2.3581899298916506E-2"/>
    <n v="0"/>
    <n v="1.7208413001912046E-2"/>
    <n v="0"/>
    <n v="0"/>
    <n v="0"/>
    <n v="5.4811982154238367E-2"/>
    <n v="1.1472275334608031E-2"/>
    <n v="3.1867431485022306E-3"/>
    <n v="0"/>
    <n v="0"/>
    <n v="0.130019120458891"/>
    <n v="0"/>
    <n v="0.17590822179732313"/>
    <n v="0.14977692797960485"/>
    <n v="0"/>
    <n v="0.41746335245379224"/>
    <x v="2"/>
    <x v="27"/>
    <x v="25"/>
    <x v="1"/>
    <x v="1"/>
    <x v="1"/>
    <x v="25"/>
    <n v="0"/>
    <n v="0"/>
    <n v="4.0152963671128104E-2"/>
    <n v="1.7208413001912046E-2"/>
    <n v="0"/>
    <n v="6.9471000637348623E-2"/>
    <n v="0.130019120458891"/>
    <n v="0.32568514977692797"/>
    <n v="0.41746335245379224"/>
    <n v="0"/>
  </r>
  <r>
    <x v="27"/>
    <n v="2013"/>
    <s v="No Data"/>
    <m/>
    <s v="-"/>
    <s v="-"/>
    <s v="-"/>
    <s v="-"/>
    <s v="-"/>
    <s v="-"/>
    <s v="-"/>
    <s v="-"/>
    <s v="-"/>
    <s v="-"/>
    <s v="-"/>
    <s v="-"/>
    <s v="-"/>
    <s v="-"/>
    <s v="-"/>
    <s v="-"/>
    <s v="-"/>
    <s v="-"/>
    <s v="-"/>
    <s v="-"/>
    <s v="-"/>
    <s v="-"/>
    <s v="-"/>
    <x v="2"/>
    <x v="27"/>
    <x v="25"/>
    <x v="1"/>
    <x v="1"/>
    <x v="0"/>
    <x v="25"/>
    <n v="0"/>
    <n v="0"/>
    <n v="0"/>
    <n v="0"/>
    <n v="0"/>
    <n v="0"/>
    <n v="0"/>
    <n v="0"/>
    <n v="0"/>
    <n v="0"/>
  </r>
  <r>
    <x v="28"/>
    <n v="1979"/>
    <s v="No Data"/>
    <m/>
    <s v="-"/>
    <s v="-"/>
    <s v="-"/>
    <s v="-"/>
    <s v="-"/>
    <s v="-"/>
    <s v="-"/>
    <s v="-"/>
    <s v="-"/>
    <s v="-"/>
    <s v="-"/>
    <s v="-"/>
    <s v="-"/>
    <s v="-"/>
    <s v="-"/>
    <s v="-"/>
    <s v="-"/>
    <s v="-"/>
    <s v="-"/>
    <s v="-"/>
    <s v="-"/>
    <s v="-"/>
    <s v="-"/>
    <x v="0"/>
    <x v="28"/>
    <x v="26"/>
    <x v="6"/>
    <x v="6"/>
    <x v="0"/>
    <x v="26"/>
    <n v="0"/>
    <n v="0"/>
    <n v="0"/>
    <n v="0"/>
    <n v="0"/>
    <n v="0"/>
    <n v="0"/>
    <n v="0"/>
    <n v="0"/>
    <n v="0"/>
  </r>
  <r>
    <x v="28"/>
    <n v="1980"/>
    <s v="No Data"/>
    <m/>
    <s v="-"/>
    <s v="-"/>
    <s v="-"/>
    <s v="-"/>
    <s v="-"/>
    <s v="-"/>
    <s v="-"/>
    <s v="-"/>
    <s v="-"/>
    <s v="-"/>
    <s v="-"/>
    <s v="-"/>
    <s v="-"/>
    <s v="-"/>
    <s v="-"/>
    <s v="-"/>
    <s v="-"/>
    <s v="-"/>
    <s v="-"/>
    <s v="-"/>
    <s v="-"/>
    <s v="-"/>
    <s v="-"/>
    <x v="0"/>
    <x v="28"/>
    <x v="26"/>
    <x v="6"/>
    <x v="6"/>
    <x v="0"/>
    <x v="26"/>
    <n v="0"/>
    <n v="0"/>
    <n v="0"/>
    <n v="0"/>
    <n v="0"/>
    <n v="0"/>
    <n v="0"/>
    <n v="0"/>
    <n v="0"/>
    <n v="0"/>
  </r>
  <r>
    <x v="28"/>
    <n v="1981"/>
    <s v="No Data"/>
    <m/>
    <s v="-"/>
    <s v="-"/>
    <s v="-"/>
    <s v="-"/>
    <s v="-"/>
    <s v="-"/>
    <s v="-"/>
    <s v="-"/>
    <s v="-"/>
    <s v="-"/>
    <s v="-"/>
    <s v="-"/>
    <s v="-"/>
    <s v="-"/>
    <s v="-"/>
    <s v="-"/>
    <s v="-"/>
    <s v="-"/>
    <s v="-"/>
    <s v="-"/>
    <s v="-"/>
    <s v="-"/>
    <s v="-"/>
    <x v="0"/>
    <x v="28"/>
    <x v="26"/>
    <x v="6"/>
    <x v="6"/>
    <x v="0"/>
    <x v="26"/>
    <n v="0"/>
    <n v="0"/>
    <n v="0"/>
    <n v="0"/>
    <n v="0"/>
    <n v="0"/>
    <n v="0"/>
    <n v="0"/>
    <n v="0"/>
    <n v="0"/>
  </r>
  <r>
    <x v="28"/>
    <n v="1982"/>
    <s v="No Data"/>
    <m/>
    <s v="-"/>
    <s v="-"/>
    <s v="-"/>
    <s v="-"/>
    <s v="-"/>
    <s v="-"/>
    <s v="-"/>
    <s v="-"/>
    <s v="-"/>
    <s v="-"/>
    <s v="-"/>
    <s v="-"/>
    <s v="-"/>
    <s v="-"/>
    <s v="-"/>
    <s v="-"/>
    <s v="-"/>
    <s v="-"/>
    <s v="-"/>
    <s v="-"/>
    <s v="-"/>
    <s v="-"/>
    <s v="-"/>
    <x v="0"/>
    <x v="28"/>
    <x v="26"/>
    <x v="6"/>
    <x v="6"/>
    <x v="0"/>
    <x v="26"/>
    <n v="0"/>
    <n v="0"/>
    <n v="0"/>
    <n v="0"/>
    <n v="0"/>
    <n v="0"/>
    <n v="0"/>
    <n v="0"/>
    <n v="0"/>
    <n v="0"/>
  </r>
  <r>
    <x v="28"/>
    <n v="1983"/>
    <s v="No Data"/>
    <m/>
    <s v="-"/>
    <s v="-"/>
    <s v="-"/>
    <s v="-"/>
    <s v="-"/>
    <s v="-"/>
    <s v="-"/>
    <s v="-"/>
    <s v="-"/>
    <s v="-"/>
    <s v="-"/>
    <s v="-"/>
    <s v="-"/>
    <s v="-"/>
    <s v="-"/>
    <s v="-"/>
    <s v="-"/>
    <s v="-"/>
    <s v="-"/>
    <s v="-"/>
    <s v="-"/>
    <s v="-"/>
    <s v="-"/>
    <x v="0"/>
    <x v="28"/>
    <x v="26"/>
    <x v="6"/>
    <x v="6"/>
    <x v="0"/>
    <x v="26"/>
    <n v="0"/>
    <n v="0"/>
    <n v="0"/>
    <n v="0"/>
    <n v="0"/>
    <n v="0"/>
    <n v="0"/>
    <n v="0"/>
    <n v="0"/>
    <n v="0"/>
  </r>
  <r>
    <x v="28"/>
    <n v="1984"/>
    <s v="No Data"/>
    <m/>
    <s v="-"/>
    <s v="-"/>
    <s v="-"/>
    <s v="-"/>
    <s v="-"/>
    <s v="-"/>
    <s v="-"/>
    <s v="-"/>
    <s v="-"/>
    <s v="-"/>
    <s v="-"/>
    <s v="-"/>
    <s v="-"/>
    <s v="-"/>
    <s v="-"/>
    <s v="-"/>
    <s v="-"/>
    <s v="-"/>
    <s v="-"/>
    <s v="-"/>
    <s v="-"/>
    <s v="-"/>
    <s v="-"/>
    <x v="0"/>
    <x v="28"/>
    <x v="26"/>
    <x v="6"/>
    <x v="6"/>
    <x v="0"/>
    <x v="26"/>
    <n v="0"/>
    <n v="0"/>
    <n v="0"/>
    <n v="0"/>
    <n v="0"/>
    <n v="0"/>
    <n v="0"/>
    <n v="0"/>
    <n v="0"/>
    <n v="0"/>
  </r>
  <r>
    <x v="28"/>
    <n v="1985"/>
    <s v="No Data"/>
    <m/>
    <s v="-"/>
    <s v="-"/>
    <s v="-"/>
    <s v="-"/>
    <s v="-"/>
    <s v="-"/>
    <s v="-"/>
    <s v="-"/>
    <s v="-"/>
    <s v="-"/>
    <s v="-"/>
    <s v="-"/>
    <s v="-"/>
    <s v="-"/>
    <s v="-"/>
    <s v="-"/>
    <s v="-"/>
    <s v="-"/>
    <s v="-"/>
    <s v="-"/>
    <s v="-"/>
    <s v="-"/>
    <s v="-"/>
    <x v="0"/>
    <x v="28"/>
    <x v="26"/>
    <x v="6"/>
    <x v="6"/>
    <x v="0"/>
    <x v="26"/>
    <n v="0"/>
    <n v="0"/>
    <n v="0"/>
    <n v="0"/>
    <n v="0"/>
    <n v="0"/>
    <n v="0"/>
    <n v="0"/>
    <n v="0"/>
    <n v="0"/>
  </r>
  <r>
    <x v="28"/>
    <n v="1986"/>
    <s v="No Data"/>
    <m/>
    <s v="-"/>
    <s v="-"/>
    <s v="-"/>
    <s v="-"/>
    <s v="-"/>
    <s v="-"/>
    <s v="-"/>
    <s v="-"/>
    <s v="-"/>
    <s v="-"/>
    <s v="-"/>
    <s v="-"/>
    <s v="-"/>
    <s v="-"/>
    <s v="-"/>
    <s v="-"/>
    <s v="-"/>
    <s v="-"/>
    <s v="-"/>
    <s v="-"/>
    <s v="-"/>
    <s v="-"/>
    <s v="-"/>
    <x v="0"/>
    <x v="28"/>
    <x v="26"/>
    <x v="6"/>
    <x v="6"/>
    <x v="0"/>
    <x v="26"/>
    <n v="0"/>
    <n v="0"/>
    <n v="0"/>
    <n v="0"/>
    <n v="0"/>
    <n v="0"/>
    <n v="0"/>
    <n v="0"/>
    <n v="0"/>
    <n v="0"/>
  </r>
  <r>
    <x v="28"/>
    <n v="1987"/>
    <n v="20"/>
    <n v="2"/>
    <s v="Failed"/>
    <s v="Criteria"/>
    <s v="-"/>
    <s v="-"/>
    <s v="-"/>
    <s v="-"/>
    <s v="-"/>
    <s v="-"/>
    <s v="-"/>
    <s v="-"/>
    <s v="-"/>
    <s v="-"/>
    <s v="-"/>
    <s v="-"/>
    <s v="-"/>
    <s v="-"/>
    <s v="-"/>
    <s v="-"/>
    <s v="-"/>
    <s v="-"/>
    <s v="-"/>
    <s v="-"/>
    <s v="-"/>
    <x v="0"/>
    <x v="28"/>
    <x v="26"/>
    <x v="6"/>
    <x v="6"/>
    <x v="0"/>
    <x v="26"/>
    <n v="0"/>
    <n v="0"/>
    <n v="0"/>
    <n v="0"/>
    <n v="0"/>
    <n v="0"/>
    <n v="0"/>
    <n v="0"/>
    <n v="0"/>
    <n v="0"/>
  </r>
  <r>
    <x v="28"/>
    <n v="1988"/>
    <n v="200"/>
    <s v="2,3"/>
    <s v="Failed"/>
    <s v="Criteria"/>
    <s v="-"/>
    <s v="-"/>
    <s v="-"/>
    <s v="-"/>
    <s v="-"/>
    <s v="-"/>
    <s v="-"/>
    <s v="-"/>
    <s v="-"/>
    <s v="-"/>
    <s v="-"/>
    <s v="-"/>
    <s v="-"/>
    <s v="-"/>
    <s v="-"/>
    <s v="-"/>
    <s v="-"/>
    <s v="-"/>
    <s v="-"/>
    <s v="-"/>
    <s v="-"/>
    <x v="0"/>
    <x v="28"/>
    <x v="26"/>
    <x v="6"/>
    <x v="6"/>
    <x v="0"/>
    <x v="26"/>
    <n v="0"/>
    <n v="0"/>
    <n v="0"/>
    <n v="0"/>
    <n v="0"/>
    <n v="0"/>
    <n v="0"/>
    <n v="0"/>
    <n v="0"/>
    <n v="0"/>
  </r>
  <r>
    <x v="28"/>
    <n v="1989"/>
    <n v="1396"/>
    <s v="2,3,4"/>
    <n v="0"/>
    <n v="0"/>
    <n v="0"/>
    <n v="2.8653295128939827E-3"/>
    <n v="1.0744985673352435E-2"/>
    <n v="1.0744985673352435E-2"/>
    <n v="0"/>
    <n v="0"/>
    <n v="0.11246418338108882"/>
    <n v="0"/>
    <n v="4.2979942693409743E-3"/>
    <n v="0"/>
    <n v="8.5959885386819486E-3"/>
    <n v="0"/>
    <n v="0"/>
    <n v="0"/>
    <n v="1.0028653295128941E-2"/>
    <n v="1.9340974212034383E-2"/>
    <n v="0"/>
    <n v="0.19985673352435529"/>
    <n v="2.2922636103151862E-2"/>
    <n v="2.8653295128939827E-3"/>
    <n v="0.5952722063037249"/>
    <x v="0"/>
    <x v="28"/>
    <x v="26"/>
    <x v="6"/>
    <x v="6"/>
    <x v="1"/>
    <x v="26"/>
    <n v="0"/>
    <n v="1.3610315186246417E-2"/>
    <n v="1.0744985673352435E-2"/>
    <n v="0.11246418338108882"/>
    <n v="4.2979942693409743E-3"/>
    <n v="8.5959885386819486E-3"/>
    <n v="2.9369627507163324E-2"/>
    <n v="0.22277936962750716"/>
    <n v="0.5952722063037249"/>
    <n v="2.8653295128939827E-3"/>
  </r>
  <r>
    <x v="28"/>
    <n v="1990"/>
    <n v="271"/>
    <s v="2,3,4,5"/>
    <n v="0"/>
    <n v="0"/>
    <n v="0"/>
    <n v="0"/>
    <n v="0"/>
    <n v="2.2140221402214021E-2"/>
    <n v="0"/>
    <n v="0"/>
    <n v="2.5830258302583026E-2"/>
    <n v="0"/>
    <n v="0"/>
    <n v="0"/>
    <n v="1.4760147601476014E-2"/>
    <n v="0"/>
    <n v="0"/>
    <n v="0"/>
    <n v="0"/>
    <n v="3.3210332103321034E-2"/>
    <n v="0"/>
    <n v="0.14760147601476015"/>
    <n v="0.16236162361623616"/>
    <n v="1.8450184501845018E-2"/>
    <n v="0.57564575645756455"/>
    <x v="0"/>
    <x v="28"/>
    <x v="26"/>
    <x v="6"/>
    <x v="6"/>
    <x v="1"/>
    <x v="26"/>
    <n v="0"/>
    <n v="0"/>
    <n v="2.2140221402214021E-2"/>
    <n v="2.5830258302583026E-2"/>
    <n v="0"/>
    <n v="1.4760147601476014E-2"/>
    <n v="3.3210332103321034E-2"/>
    <n v="0.30996309963099633"/>
    <n v="0.57564575645756455"/>
    <n v="1.8450184501845018E-2"/>
  </r>
  <r>
    <x v="28"/>
    <n v="1991"/>
    <n v="1320"/>
    <s v="2,3,4,5"/>
    <n v="1.5151515151515152E-3"/>
    <n v="4.5454545454545452E-3"/>
    <n v="0"/>
    <n v="0"/>
    <n v="2.2727272727272726E-3"/>
    <n v="4.0909090909090909E-2"/>
    <n v="0"/>
    <n v="2.2727272727272726E-3"/>
    <n v="5.6818181818181816E-2"/>
    <n v="1.5151515151515152E-3"/>
    <n v="6.8181818181818179E-3"/>
    <n v="0"/>
    <n v="8.3333333333333332E-3"/>
    <n v="0"/>
    <n v="0"/>
    <n v="2.2727272727272726E-3"/>
    <n v="1.5151515151515152E-3"/>
    <n v="1.5151515151515152E-2"/>
    <n v="0"/>
    <n v="0.13484848484848486"/>
    <n v="8.4090909090909091E-2"/>
    <n v="9.0909090909090905E-3"/>
    <n v="0.62803030303030305"/>
    <x v="0"/>
    <x v="28"/>
    <x v="26"/>
    <x v="6"/>
    <x v="6"/>
    <x v="1"/>
    <x v="26"/>
    <n v="6.0606060606060606E-3"/>
    <n v="2.2727272727272726E-3"/>
    <n v="4.0909090909090909E-2"/>
    <n v="5.909090909090909E-2"/>
    <n v="8.3333333333333332E-3"/>
    <n v="1.0606060606060605E-2"/>
    <n v="1.6666666666666666E-2"/>
    <n v="0.21893939393939393"/>
    <n v="0.62803030303030305"/>
    <n v="9.0909090909090905E-3"/>
  </r>
  <r>
    <x v="28"/>
    <n v="1992"/>
    <n v="545"/>
    <s v="2,3,4,5"/>
    <n v="0"/>
    <n v="0"/>
    <n v="0"/>
    <n v="5.321100917431193E-2"/>
    <n v="0"/>
    <n v="5.1376146788990829E-2"/>
    <n v="0"/>
    <n v="0"/>
    <n v="8.2568807339449546E-2"/>
    <n v="2.5688073394495414E-2"/>
    <n v="9.1743119266055051E-3"/>
    <n v="0"/>
    <n v="4.9541284403669728E-2"/>
    <n v="0"/>
    <n v="5.5045871559633031E-3"/>
    <n v="0"/>
    <n v="0"/>
    <n v="6.0550458715596334E-2"/>
    <n v="0"/>
    <n v="6.4220183486238536E-2"/>
    <n v="9.3577981651376152E-2"/>
    <n v="3.669724770642202E-3"/>
    <n v="0.50091743119266052"/>
    <x v="0"/>
    <x v="28"/>
    <x v="26"/>
    <x v="6"/>
    <x v="6"/>
    <x v="1"/>
    <x v="26"/>
    <n v="0"/>
    <n v="5.321100917431193E-2"/>
    <n v="5.1376146788990829E-2"/>
    <n v="8.2568807339449546E-2"/>
    <n v="3.4862385321100919E-2"/>
    <n v="5.5045871559633031E-2"/>
    <n v="6.0550458715596334E-2"/>
    <n v="0.15779816513761469"/>
    <n v="0.50091743119266052"/>
    <n v="3.669724770642202E-3"/>
  </r>
  <r>
    <x v="28"/>
    <n v="1993"/>
    <n v="1177"/>
    <s v="2,3,4,5"/>
    <n v="0"/>
    <n v="0"/>
    <n v="0"/>
    <n v="3.2285471537807989E-2"/>
    <n v="0"/>
    <n v="5.7774001699235342E-2"/>
    <n v="1.18946474086661E-2"/>
    <n v="0"/>
    <n v="6.2022090059473234E-2"/>
    <n v="0"/>
    <n v="1.4443500424808835E-2"/>
    <n v="0"/>
    <n v="1.9541206457094309E-2"/>
    <n v="0"/>
    <n v="0"/>
    <n v="0"/>
    <n v="0"/>
    <n v="2.2939677145284623E-2"/>
    <n v="0"/>
    <n v="0.10025488530161428"/>
    <n v="5.6924384027187767E-2"/>
    <n v="0"/>
    <n v="0.62192013593882756"/>
    <x v="0"/>
    <x v="28"/>
    <x v="26"/>
    <x v="6"/>
    <x v="6"/>
    <x v="1"/>
    <x v="26"/>
    <n v="0"/>
    <n v="3.2285471537807989E-2"/>
    <n v="6.9668649107901437E-2"/>
    <n v="6.2022090059473234E-2"/>
    <n v="1.4443500424808835E-2"/>
    <n v="1.9541206457094309E-2"/>
    <n v="2.2939677145284623E-2"/>
    <n v="0.15717926932880205"/>
    <n v="0.62192013593882756"/>
    <n v="0"/>
  </r>
  <r>
    <x v="28"/>
    <n v="1994"/>
    <n v="2050"/>
    <s v="2,3,4,5"/>
    <n v="0"/>
    <n v="0"/>
    <n v="0"/>
    <n v="1.9512195121951219E-3"/>
    <n v="0"/>
    <n v="3.5609756097560973E-2"/>
    <n v="3.9024390243902439E-3"/>
    <n v="0"/>
    <n v="3.5609756097560979E-2"/>
    <n v="0"/>
    <n v="1.9512195121951219E-3"/>
    <n v="0"/>
    <n v="3.4146341463414634E-3"/>
    <n v="0"/>
    <n v="0"/>
    <n v="0"/>
    <n v="0"/>
    <n v="0"/>
    <n v="0"/>
    <n v="1.3170731707317073E-2"/>
    <n v="8.0975609756097564E-2"/>
    <n v="2.4390243902439024E-3"/>
    <n v="0.82097560975609751"/>
    <x v="0"/>
    <x v="28"/>
    <x v="26"/>
    <x v="6"/>
    <x v="6"/>
    <x v="1"/>
    <x v="26"/>
    <n v="0"/>
    <n v="1.9512195121951219E-3"/>
    <n v="3.9512195121951213E-2"/>
    <n v="3.5609756097560979E-2"/>
    <n v="1.9512195121951219E-3"/>
    <n v="3.4146341463414634E-3"/>
    <n v="0"/>
    <n v="9.4146341463414634E-2"/>
    <n v="0.82097560975609751"/>
    <n v="2.4390243902439024E-3"/>
  </r>
  <r>
    <x v="28"/>
    <n v="1995"/>
    <n v="1869"/>
    <s v="2,3,4,5"/>
    <n v="0"/>
    <n v="0"/>
    <n v="0"/>
    <n v="1.6051364365971107E-3"/>
    <n v="6.420545746388443E-3"/>
    <n v="1.2841091492776886E-2"/>
    <n v="5.3504547886570357E-3"/>
    <n v="0"/>
    <n v="2.9962546816479398E-2"/>
    <n v="0"/>
    <n v="1.4981273408239701E-2"/>
    <n v="0"/>
    <n v="1.0700909577314071E-3"/>
    <n v="0"/>
    <n v="0"/>
    <n v="0"/>
    <n v="0"/>
    <n v="3.7453183520599251E-3"/>
    <n v="0"/>
    <n v="3.3707865168539325E-2"/>
    <n v="3.6383092562867841E-2"/>
    <n v="0"/>
    <n v="0.8539325842696629"/>
    <x v="0"/>
    <x v="28"/>
    <x v="26"/>
    <x v="6"/>
    <x v="6"/>
    <x v="1"/>
    <x v="26"/>
    <n v="0"/>
    <n v="8.0256821829855531E-3"/>
    <n v="1.8191546281433921E-2"/>
    <n v="2.9962546816479398E-2"/>
    <n v="1.4981273408239701E-2"/>
    <n v="1.0700909577314071E-3"/>
    <n v="3.7453183520599251E-3"/>
    <n v="7.0090957731407166E-2"/>
    <n v="0.8539325842696629"/>
    <n v="0"/>
  </r>
  <r>
    <x v="28"/>
    <n v="1996"/>
    <n v="73"/>
    <s v="2,3,4,5"/>
    <n v="0"/>
    <n v="0"/>
    <n v="0"/>
    <n v="2.7397260273972601E-2"/>
    <n v="0"/>
    <n v="0"/>
    <n v="0"/>
    <n v="0"/>
    <n v="0"/>
    <n v="0"/>
    <n v="2.7397260273972601E-2"/>
    <n v="0"/>
    <n v="0"/>
    <n v="0"/>
    <n v="0"/>
    <n v="0"/>
    <n v="0"/>
    <n v="0"/>
    <n v="0"/>
    <n v="0.17808219178082191"/>
    <n v="0"/>
    <n v="0"/>
    <n v="0.76712328767123283"/>
    <x v="0"/>
    <x v="28"/>
    <x v="26"/>
    <x v="6"/>
    <x v="6"/>
    <x v="1"/>
    <x v="26"/>
    <n v="0"/>
    <n v="2.7397260273972601E-2"/>
    <n v="0"/>
    <n v="0"/>
    <n v="2.7397260273972601E-2"/>
    <n v="0"/>
    <n v="0"/>
    <n v="0.17808219178082191"/>
    <n v="0.76712328767123283"/>
    <n v="0"/>
  </r>
  <r>
    <x v="28"/>
    <n v="1997"/>
    <n v="261"/>
    <s v="2,3,4,5"/>
    <n v="0"/>
    <n v="0"/>
    <n v="0"/>
    <n v="0"/>
    <n v="0"/>
    <n v="0"/>
    <n v="0"/>
    <n v="0"/>
    <n v="5.3639846743295021E-2"/>
    <n v="0"/>
    <n v="0.12260536398467432"/>
    <n v="0"/>
    <n v="0"/>
    <n v="0"/>
    <n v="0"/>
    <n v="0"/>
    <n v="0"/>
    <n v="0.13793103448275862"/>
    <n v="0"/>
    <n v="1.532567049808429E-2"/>
    <n v="5.3639846743295021E-2"/>
    <n v="0"/>
    <n v="0.61685823754789271"/>
    <x v="0"/>
    <x v="28"/>
    <x v="26"/>
    <x v="6"/>
    <x v="6"/>
    <x v="1"/>
    <x v="26"/>
    <n v="0"/>
    <n v="0"/>
    <n v="0"/>
    <n v="5.3639846743295021E-2"/>
    <n v="0.12260536398467432"/>
    <n v="0"/>
    <n v="0.13793103448275862"/>
    <n v="6.8965517241379309E-2"/>
    <n v="0.61685823754789271"/>
    <n v="0"/>
  </r>
  <r>
    <x v="28"/>
    <n v="1998"/>
    <n v="423"/>
    <s v="2,3,4,5"/>
    <n v="0"/>
    <n v="0"/>
    <n v="0"/>
    <n v="0"/>
    <n v="3.7825059101654845E-2"/>
    <n v="0"/>
    <n v="0"/>
    <n v="0"/>
    <n v="2.6004728132387706E-2"/>
    <n v="0"/>
    <n v="1.8912529550827423E-2"/>
    <n v="0"/>
    <n v="0"/>
    <n v="0"/>
    <n v="0"/>
    <n v="0"/>
    <n v="0"/>
    <n v="0"/>
    <n v="0"/>
    <n v="0.11583924349881797"/>
    <n v="0.16784869976359337"/>
    <n v="0"/>
    <n v="0.6335697399527187"/>
    <x v="0"/>
    <x v="28"/>
    <x v="26"/>
    <x v="6"/>
    <x v="6"/>
    <x v="1"/>
    <x v="26"/>
    <n v="0"/>
    <n v="3.7825059101654845E-2"/>
    <n v="0"/>
    <n v="2.6004728132387706E-2"/>
    <n v="1.8912529550827423E-2"/>
    <n v="0"/>
    <n v="0"/>
    <n v="0.28368794326241131"/>
    <n v="0.6335697399527187"/>
    <n v="0"/>
  </r>
  <r>
    <x v="28"/>
    <n v="1999"/>
    <n v="2423"/>
    <s v="2,3,4,5"/>
    <n v="0"/>
    <n v="0"/>
    <n v="0"/>
    <n v="0"/>
    <n v="0"/>
    <n v="0"/>
    <n v="0"/>
    <n v="0"/>
    <n v="7.4288072637226574E-3"/>
    <n v="0"/>
    <n v="0"/>
    <n v="0"/>
    <n v="7.4288072637226582E-3"/>
    <n v="0"/>
    <n v="0"/>
    <n v="0"/>
    <n v="4.127115146512588E-4"/>
    <n v="0"/>
    <n v="0"/>
    <n v="6.892282294676022E-2"/>
    <n v="2.1873710276516713E-2"/>
    <n v="0"/>
    <n v="0.89393314073462649"/>
    <x v="1"/>
    <x v="28"/>
    <x v="26"/>
    <x v="6"/>
    <x v="6"/>
    <x v="1"/>
    <x v="26"/>
    <n v="0"/>
    <n v="0"/>
    <n v="0"/>
    <n v="7.4288072637226574E-3"/>
    <n v="0"/>
    <n v="7.4288072637226582E-3"/>
    <n v="4.127115146512588E-4"/>
    <n v="9.0796533223276937E-2"/>
    <n v="0.89393314073462649"/>
    <n v="0"/>
  </r>
  <r>
    <x v="28"/>
    <n v="2000"/>
    <n v="1794"/>
    <s v="2,3,4,5"/>
    <n v="0"/>
    <n v="0"/>
    <n v="0"/>
    <n v="0"/>
    <n v="2.0066889632107024E-2"/>
    <n v="0"/>
    <n v="0"/>
    <n v="0"/>
    <n v="4.4593088071348944E-2"/>
    <n v="0"/>
    <n v="0"/>
    <n v="0"/>
    <n v="0"/>
    <n v="0"/>
    <n v="0"/>
    <n v="0"/>
    <n v="0"/>
    <n v="0"/>
    <n v="0"/>
    <n v="9.1415830546265328E-2"/>
    <n v="5.2396878483835008E-2"/>
    <n v="0"/>
    <n v="0.79152731326644366"/>
    <x v="1"/>
    <x v="28"/>
    <x v="26"/>
    <x v="6"/>
    <x v="6"/>
    <x v="1"/>
    <x v="26"/>
    <n v="0"/>
    <n v="2.0066889632107024E-2"/>
    <n v="0"/>
    <n v="4.4593088071348944E-2"/>
    <n v="0"/>
    <n v="0"/>
    <n v="0"/>
    <n v="0.14381270903010035"/>
    <n v="0.79152731326644366"/>
    <n v="0"/>
  </r>
  <r>
    <x v="28"/>
    <n v="2001"/>
    <n v="2265"/>
    <s v="2,3,4,5"/>
    <n v="0"/>
    <n v="0"/>
    <n v="0"/>
    <n v="0"/>
    <n v="0"/>
    <n v="1.3245033112582781E-3"/>
    <n v="0"/>
    <n v="0"/>
    <n v="4.2384105960264901E-2"/>
    <n v="0"/>
    <n v="0"/>
    <n v="0"/>
    <n v="7.5055187637969095E-3"/>
    <n v="0"/>
    <n v="0"/>
    <n v="0"/>
    <n v="0"/>
    <n v="0"/>
    <n v="0"/>
    <n v="6.7108167770419433E-2"/>
    <n v="4.3708609271523181E-2"/>
    <n v="0"/>
    <n v="0.8379690949227373"/>
    <x v="1"/>
    <x v="28"/>
    <x v="26"/>
    <x v="6"/>
    <x v="6"/>
    <x v="1"/>
    <x v="26"/>
    <n v="0"/>
    <n v="0"/>
    <n v="1.3245033112582781E-3"/>
    <n v="4.2384105960264901E-2"/>
    <n v="0"/>
    <n v="7.5055187637969095E-3"/>
    <n v="0"/>
    <n v="0.11081677704194262"/>
    <n v="0.8379690949227373"/>
    <n v="0"/>
  </r>
  <r>
    <x v="28"/>
    <n v="2002"/>
    <n v="2309"/>
    <s v="2,3,4,5"/>
    <n v="0"/>
    <n v="0"/>
    <n v="0"/>
    <n v="1.2126461671719359E-2"/>
    <n v="3.0316154179298397E-3"/>
    <n v="6.0632308358596794E-3"/>
    <n v="0"/>
    <n v="0"/>
    <n v="1.126028583802512E-2"/>
    <n v="0"/>
    <n v="1.7323516673884798E-3"/>
    <n v="0"/>
    <n v="6.0632308358596794E-3"/>
    <n v="2.1654395842355999E-3"/>
    <n v="1.2992637505413599E-3"/>
    <n v="0"/>
    <n v="0"/>
    <n v="0"/>
    <n v="0"/>
    <n v="3.9844088349935039E-2"/>
    <n v="2.4686011260285839E-2"/>
    <n v="0"/>
    <n v="0.89172802078822"/>
    <x v="1"/>
    <x v="28"/>
    <x v="26"/>
    <x v="6"/>
    <x v="6"/>
    <x v="1"/>
    <x v="26"/>
    <n v="0"/>
    <n v="1.5158077089649198E-2"/>
    <n v="6.0632308358596794E-3"/>
    <n v="1.126028583802512E-2"/>
    <n v="1.7323516673884798E-3"/>
    <n v="9.5279341706366386E-3"/>
    <n v="0"/>
    <n v="6.4530099610220881E-2"/>
    <n v="0.89172802078822"/>
    <n v="0"/>
  </r>
  <r>
    <x v="28"/>
    <n v="2003"/>
    <n v="1797"/>
    <s v="2,3,4,5"/>
    <n v="1.1129660545353367E-3"/>
    <n v="0"/>
    <n v="0"/>
    <n v="2.3928770172509738E-2"/>
    <n v="0"/>
    <n v="8.9037284362826936E-3"/>
    <n v="6.1213132999443521E-3"/>
    <n v="0"/>
    <n v="2.615470228158041E-2"/>
    <n v="0"/>
    <n v="0"/>
    <n v="0"/>
    <n v="4.4518642181413468E-3"/>
    <n v="0"/>
    <n v="0"/>
    <n v="0"/>
    <n v="0"/>
    <n v="0"/>
    <n v="0"/>
    <n v="5.5648302726766831E-3"/>
    <n v="6.7890929326655539E-2"/>
    <n v="0"/>
    <n v="0.85587089593767385"/>
    <x v="1"/>
    <x v="28"/>
    <x v="26"/>
    <x v="6"/>
    <x v="6"/>
    <x v="1"/>
    <x v="26"/>
    <n v="1.1129660545353367E-3"/>
    <n v="2.3928770172509738E-2"/>
    <n v="1.5025041736227046E-2"/>
    <n v="2.615470228158041E-2"/>
    <n v="0"/>
    <n v="4.4518642181413468E-3"/>
    <n v="0"/>
    <n v="7.3455759599332218E-2"/>
    <n v="0.85587089593767385"/>
    <n v="0"/>
  </r>
  <r>
    <x v="28"/>
    <n v="2004"/>
    <n v="440"/>
    <s v="2,3,4,5"/>
    <n v="0"/>
    <n v="0"/>
    <n v="0"/>
    <n v="2.2727272727272728E-2"/>
    <n v="0"/>
    <n v="1.8181818181818181E-2"/>
    <n v="0"/>
    <n v="0"/>
    <n v="3.8636363636363635E-2"/>
    <n v="0"/>
    <n v="0"/>
    <n v="0"/>
    <n v="9.0909090909090905E-3"/>
    <n v="0"/>
    <n v="0"/>
    <n v="0"/>
    <n v="0"/>
    <n v="0"/>
    <n v="0"/>
    <n v="0.23636363636363636"/>
    <n v="0"/>
    <n v="0"/>
    <n v="0.67500000000000004"/>
    <x v="1"/>
    <x v="28"/>
    <x v="26"/>
    <x v="6"/>
    <x v="6"/>
    <x v="1"/>
    <x v="26"/>
    <n v="0"/>
    <n v="2.2727272727272728E-2"/>
    <n v="1.8181818181818181E-2"/>
    <n v="3.8636363636363635E-2"/>
    <n v="0"/>
    <n v="9.0909090909090905E-3"/>
    <n v="0"/>
    <n v="0.23636363636363636"/>
    <n v="0.67500000000000004"/>
    <n v="0"/>
  </r>
  <r>
    <x v="28"/>
    <n v="2005"/>
    <n v="400"/>
    <s v="2,3,4,5"/>
    <n v="0"/>
    <n v="0"/>
    <n v="0"/>
    <n v="0.01"/>
    <n v="0"/>
    <n v="3.7500000000000006E-2"/>
    <n v="0"/>
    <n v="0"/>
    <n v="6.7500000000000004E-2"/>
    <n v="0"/>
    <n v="0"/>
    <n v="0"/>
    <n v="5.0000000000000001E-3"/>
    <n v="0"/>
    <n v="0"/>
    <n v="0"/>
    <n v="0"/>
    <n v="0"/>
    <n v="0"/>
    <n v="0.1275"/>
    <n v="0.1525"/>
    <n v="0"/>
    <n v="0.6"/>
    <x v="1"/>
    <x v="28"/>
    <x v="26"/>
    <x v="6"/>
    <x v="6"/>
    <x v="1"/>
    <x v="26"/>
    <n v="0"/>
    <n v="0.01"/>
    <n v="3.7500000000000006E-2"/>
    <n v="6.7500000000000004E-2"/>
    <n v="0"/>
    <n v="5.0000000000000001E-3"/>
    <n v="0"/>
    <n v="0.28000000000000003"/>
    <n v="0.6"/>
    <n v="0"/>
  </r>
  <r>
    <x v="28"/>
    <n v="2006"/>
    <n v="421"/>
    <s v="2,3,4,5"/>
    <n v="0"/>
    <n v="0"/>
    <n v="0"/>
    <n v="1.66270783847981E-2"/>
    <n v="0"/>
    <n v="1.9002375296912115E-2"/>
    <n v="0"/>
    <n v="0"/>
    <n v="3.0878859857482184E-2"/>
    <n v="0"/>
    <n v="0"/>
    <n v="0"/>
    <n v="4.7505938242280287E-3"/>
    <n v="0"/>
    <n v="0"/>
    <n v="7.1258907363420431E-3"/>
    <n v="0"/>
    <n v="0"/>
    <n v="0"/>
    <n v="0.11163895486935867"/>
    <n v="9.7387173396674589E-2"/>
    <n v="0"/>
    <n v="0.71258907363420432"/>
    <x v="1"/>
    <x v="28"/>
    <x v="26"/>
    <x v="6"/>
    <x v="6"/>
    <x v="1"/>
    <x v="26"/>
    <n v="0"/>
    <n v="1.66270783847981E-2"/>
    <n v="1.9002375296912115E-2"/>
    <n v="3.0878859857482184E-2"/>
    <n v="0"/>
    <n v="1.1876484560570073E-2"/>
    <n v="0"/>
    <n v="0.20902612826603326"/>
    <n v="0.71258907363420432"/>
    <n v="0"/>
  </r>
  <r>
    <x v="28"/>
    <n v="2007"/>
    <n v="146"/>
    <s v="2,3,4,5"/>
    <n v="0"/>
    <n v="0"/>
    <n v="0"/>
    <n v="0"/>
    <n v="0"/>
    <n v="6.1643835616438353E-2"/>
    <n v="0"/>
    <n v="0"/>
    <n v="0"/>
    <n v="0"/>
    <n v="0"/>
    <n v="0"/>
    <n v="1.3698630136986301E-2"/>
    <n v="0"/>
    <n v="0"/>
    <n v="0"/>
    <n v="0"/>
    <n v="0"/>
    <n v="0"/>
    <n v="0.26712328767123289"/>
    <n v="0.23287671232876711"/>
    <n v="0"/>
    <n v="0.42465753424657532"/>
    <x v="1"/>
    <x v="28"/>
    <x v="26"/>
    <x v="6"/>
    <x v="6"/>
    <x v="1"/>
    <x v="26"/>
    <n v="0"/>
    <n v="0"/>
    <n v="6.1643835616438353E-2"/>
    <n v="0"/>
    <n v="0"/>
    <n v="1.3698630136986301E-2"/>
    <n v="0"/>
    <n v="0.5"/>
    <n v="0.42465753424657532"/>
    <n v="0"/>
  </r>
  <r>
    <x v="28"/>
    <n v="2008"/>
    <n v="610"/>
    <s v="2,3,4,5"/>
    <n v="0"/>
    <n v="0"/>
    <n v="0"/>
    <n v="1.1475409836065573E-2"/>
    <n v="8.1967213114754103E-3"/>
    <n v="0"/>
    <n v="0"/>
    <n v="0"/>
    <n v="3.4426229508196723E-2"/>
    <n v="0"/>
    <n v="0"/>
    <n v="0"/>
    <n v="2.1311475409836064E-2"/>
    <n v="3.2786885245901639E-3"/>
    <n v="0"/>
    <n v="0"/>
    <n v="0"/>
    <n v="0"/>
    <n v="0"/>
    <n v="0.10819672131147541"/>
    <n v="3.6065573770491806E-2"/>
    <n v="0"/>
    <n v="0.77704918032786885"/>
    <x v="1"/>
    <x v="28"/>
    <x v="26"/>
    <x v="6"/>
    <x v="6"/>
    <x v="1"/>
    <x v="26"/>
    <n v="0"/>
    <n v="1.9672131147540982E-2"/>
    <n v="0"/>
    <n v="3.4426229508196723E-2"/>
    <n v="0"/>
    <n v="2.4590163934426229E-2"/>
    <n v="0"/>
    <n v="0.14426229508196722"/>
    <n v="0.77704918032786885"/>
    <n v="0"/>
  </r>
  <r>
    <x v="28"/>
    <n v="2009"/>
    <n v="277"/>
    <s v="2,3,4,5"/>
    <n v="0"/>
    <n v="0"/>
    <n v="0"/>
    <n v="3.6101083032490976E-3"/>
    <n v="0"/>
    <n v="0"/>
    <n v="0"/>
    <n v="0"/>
    <n v="9.0252707581227443E-2"/>
    <n v="0"/>
    <n v="0"/>
    <n v="0"/>
    <n v="3.2490974729241874E-2"/>
    <n v="0"/>
    <n v="0"/>
    <n v="0"/>
    <n v="0"/>
    <n v="1.0830324909747292E-2"/>
    <n v="0"/>
    <n v="0.16967509025270758"/>
    <n v="0.21299638989169675"/>
    <n v="0"/>
    <n v="0.48014440433212996"/>
    <x v="2"/>
    <x v="28"/>
    <x v="26"/>
    <x v="6"/>
    <x v="6"/>
    <x v="1"/>
    <x v="26"/>
    <n v="0"/>
    <n v="3.6101083032490976E-3"/>
    <n v="0"/>
    <n v="9.0252707581227443E-2"/>
    <n v="0"/>
    <n v="3.2490974729241874E-2"/>
    <n v="1.0830324909747292E-2"/>
    <n v="0.38267148014440433"/>
    <n v="0.48014440433212996"/>
    <n v="0"/>
  </r>
  <r>
    <x v="28"/>
    <n v="2010"/>
    <n v="2309"/>
    <s v="2,3,4,5"/>
    <n v="3.0316154179298397E-3"/>
    <n v="0"/>
    <n v="0"/>
    <n v="1.2559549588566478E-2"/>
    <n v="1.7323516673884798E-3"/>
    <n v="0"/>
    <n v="8.661758336942399E-4"/>
    <n v="0"/>
    <n v="1.7323516673884799E-2"/>
    <n v="0"/>
    <n v="0"/>
    <n v="0"/>
    <n v="6.4963187527067997E-3"/>
    <n v="0"/>
    <n v="0"/>
    <n v="0"/>
    <n v="0"/>
    <n v="4.3308791684711998E-3"/>
    <n v="0"/>
    <n v="4.4608055435253355E-2"/>
    <n v="0"/>
    <n v="0"/>
    <n v="0.90905153746210476"/>
    <x v="2"/>
    <x v="28"/>
    <x v="26"/>
    <x v="6"/>
    <x v="6"/>
    <x v="1"/>
    <x v="26"/>
    <n v="3.0316154179298397E-3"/>
    <n v="1.4291901255954958E-2"/>
    <n v="8.661758336942399E-4"/>
    <n v="1.7323516673884799E-2"/>
    <n v="0"/>
    <n v="6.4963187527067997E-3"/>
    <n v="4.3308791684711998E-3"/>
    <n v="4.4608055435253355E-2"/>
    <n v="0.90905153746210476"/>
    <n v="0"/>
  </r>
  <r>
    <x v="28"/>
    <n v="2011"/>
    <n v="686"/>
    <s v="2,3,4,5"/>
    <n v="0"/>
    <n v="0"/>
    <n v="0"/>
    <n v="7.2886297376093291E-3"/>
    <n v="0"/>
    <n v="0"/>
    <n v="4.3731778425655978E-3"/>
    <n v="0"/>
    <n v="4.2274052478134108E-2"/>
    <n v="0"/>
    <n v="0"/>
    <n v="0"/>
    <n v="1.8950437317784258E-2"/>
    <n v="2.9154518950437317E-3"/>
    <n v="0"/>
    <n v="0"/>
    <n v="0"/>
    <n v="1.3119533527696793E-2"/>
    <n v="0"/>
    <n v="5.2478134110787174E-2"/>
    <n v="2.478134110787172E-2"/>
    <n v="0"/>
    <n v="0.83381924198250734"/>
    <x v="2"/>
    <x v="28"/>
    <x v="26"/>
    <x v="6"/>
    <x v="6"/>
    <x v="1"/>
    <x v="26"/>
    <n v="0"/>
    <n v="7.2886297376093291E-3"/>
    <n v="4.3731778425655978E-3"/>
    <n v="4.2274052478134108E-2"/>
    <n v="0"/>
    <n v="2.1865889212827991E-2"/>
    <n v="1.3119533527696793E-2"/>
    <n v="7.7259475218658891E-2"/>
    <n v="0.83381924198250734"/>
    <n v="0"/>
  </r>
  <r>
    <x v="28"/>
    <n v="2012"/>
    <n v="718"/>
    <s v="2,3,4,5"/>
    <n v="0"/>
    <n v="0"/>
    <n v="0"/>
    <n v="5.5710306406685237E-3"/>
    <n v="6.9637883008356544E-3"/>
    <n v="0"/>
    <n v="0"/>
    <n v="0"/>
    <n v="4.0389972144846797E-2"/>
    <n v="0"/>
    <n v="0"/>
    <n v="0"/>
    <n v="7.6601671309192196E-2"/>
    <n v="0"/>
    <n v="4.178272980501393E-3"/>
    <n v="0"/>
    <n v="0"/>
    <n v="0"/>
    <n v="0"/>
    <n v="0.18105849582172701"/>
    <n v="8.356545961002786E-3"/>
    <n v="0"/>
    <n v="0.67688022284122562"/>
    <x v="2"/>
    <x v="28"/>
    <x v="26"/>
    <x v="6"/>
    <x v="6"/>
    <x v="1"/>
    <x v="26"/>
    <n v="0"/>
    <n v="1.2534818941504178E-2"/>
    <n v="0"/>
    <n v="4.0389972144846797E-2"/>
    <n v="0"/>
    <n v="8.0779944289693595E-2"/>
    <n v="0"/>
    <n v="0.1894150417827298"/>
    <n v="0.67688022284122562"/>
    <n v="0"/>
  </r>
  <r>
    <x v="28"/>
    <n v="2013"/>
    <n v="1506"/>
    <s v="3,4,5"/>
    <n v="0"/>
    <n v="0"/>
    <n v="0"/>
    <n v="8.6321381142098266E-3"/>
    <n v="0"/>
    <n v="1.9920318725099601E-3"/>
    <n v="0"/>
    <n v="0"/>
    <n v="4.5152722443559098E-2"/>
    <n v="0"/>
    <n v="0"/>
    <n v="1.9920318725099601E-3"/>
    <n v="4.5816733067729085E-2"/>
    <n v="2.6560424966799467E-3"/>
    <n v="0"/>
    <n v="0"/>
    <n v="0"/>
    <n v="2.6560424966799467E-3"/>
    <n v="0"/>
    <n v="4.3824701195219126E-2"/>
    <n v="0"/>
    <n v="0"/>
    <n v="0.84727755644090308"/>
    <x v="2"/>
    <x v="28"/>
    <x v="26"/>
    <x v="6"/>
    <x v="6"/>
    <x v="1"/>
    <x v="26"/>
    <n v="0"/>
    <n v="8.6321381142098266E-3"/>
    <n v="1.9920318725099601E-3"/>
    <n v="4.5152722443559098E-2"/>
    <n v="1.9920318725099601E-3"/>
    <n v="4.8472775564409029E-2"/>
    <n v="2.6560424966799467E-3"/>
    <n v="4.3824701195219126E-2"/>
    <n v="0.84727755644090308"/>
    <n v="0"/>
  </r>
  <r>
    <x v="29"/>
    <n v="1979"/>
    <s v="No Data"/>
    <m/>
    <s v="-"/>
    <s v="-"/>
    <s v="-"/>
    <s v="-"/>
    <s v="-"/>
    <s v="-"/>
    <s v="-"/>
    <s v="-"/>
    <s v="-"/>
    <s v="-"/>
    <s v="-"/>
    <s v="-"/>
    <s v="-"/>
    <s v="-"/>
    <s v="-"/>
    <s v="-"/>
    <s v="-"/>
    <s v="-"/>
    <s v="-"/>
    <s v="-"/>
    <s v="-"/>
    <s v="-"/>
    <s v="-"/>
    <x v="0"/>
    <x v="29"/>
    <x v="27"/>
    <x v="8"/>
    <x v="8"/>
    <x v="0"/>
    <x v="27"/>
    <n v="0"/>
    <n v="0"/>
    <n v="0"/>
    <n v="0"/>
    <n v="0"/>
    <n v="0"/>
    <n v="0"/>
    <n v="0"/>
    <n v="0"/>
    <n v="0"/>
  </r>
  <r>
    <x v="29"/>
    <n v="1980"/>
    <s v="No Data"/>
    <m/>
    <s v="-"/>
    <s v="-"/>
    <s v="-"/>
    <s v="-"/>
    <s v="-"/>
    <s v="-"/>
    <s v="-"/>
    <s v="-"/>
    <s v="-"/>
    <s v="-"/>
    <s v="-"/>
    <s v="-"/>
    <s v="-"/>
    <s v="-"/>
    <s v="-"/>
    <s v="-"/>
    <s v="-"/>
    <s v="-"/>
    <s v="-"/>
    <s v="-"/>
    <s v="-"/>
    <s v="-"/>
    <s v="-"/>
    <x v="0"/>
    <x v="29"/>
    <x v="27"/>
    <x v="8"/>
    <x v="8"/>
    <x v="0"/>
    <x v="27"/>
    <n v="0"/>
    <n v="0"/>
    <n v="0"/>
    <n v="0"/>
    <n v="0"/>
    <n v="0"/>
    <n v="0"/>
    <n v="0"/>
    <n v="0"/>
    <n v="0"/>
  </r>
  <r>
    <x v="29"/>
    <n v="1981"/>
    <n v="286"/>
    <n v="2"/>
    <s v="Failed"/>
    <s v="Criteria"/>
    <s v="-"/>
    <s v="-"/>
    <s v="-"/>
    <s v="-"/>
    <s v="-"/>
    <s v="-"/>
    <s v="-"/>
    <s v="-"/>
    <s v="-"/>
    <s v="-"/>
    <s v="-"/>
    <s v="-"/>
    <s v="-"/>
    <s v="-"/>
    <s v="-"/>
    <s v="-"/>
    <s v="-"/>
    <s v="-"/>
    <s v="-"/>
    <s v="-"/>
    <s v="-"/>
    <x v="0"/>
    <x v="29"/>
    <x v="27"/>
    <x v="8"/>
    <x v="8"/>
    <x v="0"/>
    <x v="27"/>
    <n v="0"/>
    <n v="0"/>
    <n v="0"/>
    <n v="0"/>
    <n v="0"/>
    <n v="0"/>
    <n v="0"/>
    <n v="0"/>
    <n v="0"/>
    <n v="0"/>
  </r>
  <r>
    <x v="29"/>
    <n v="1982"/>
    <n v="1556"/>
    <s v="2,3"/>
    <s v="Failed"/>
    <s v="Criteria"/>
    <s v="-"/>
    <s v="-"/>
    <s v="-"/>
    <s v="-"/>
    <s v="-"/>
    <s v="-"/>
    <s v="-"/>
    <s v="-"/>
    <s v="-"/>
    <s v="-"/>
    <s v="-"/>
    <s v="-"/>
    <s v="-"/>
    <s v="-"/>
    <s v="-"/>
    <s v="-"/>
    <s v="-"/>
    <s v="-"/>
    <s v="-"/>
    <s v="-"/>
    <s v="-"/>
    <x v="0"/>
    <x v="29"/>
    <x v="27"/>
    <x v="8"/>
    <x v="8"/>
    <x v="0"/>
    <x v="27"/>
    <n v="0"/>
    <n v="0"/>
    <n v="0"/>
    <n v="0"/>
    <n v="0"/>
    <n v="0"/>
    <n v="0"/>
    <n v="0"/>
    <n v="0"/>
    <n v="0"/>
  </r>
  <r>
    <x v="29"/>
    <n v="1983"/>
    <n v="1872"/>
    <s v="3,4"/>
    <s v="Failed"/>
    <s v="Criteria"/>
    <s v="-"/>
    <s v="-"/>
    <s v="-"/>
    <s v="-"/>
    <s v="-"/>
    <s v="-"/>
    <s v="-"/>
    <s v="-"/>
    <s v="-"/>
    <s v="-"/>
    <s v="-"/>
    <s v="-"/>
    <s v="-"/>
    <s v="-"/>
    <s v="-"/>
    <s v="-"/>
    <s v="-"/>
    <s v="-"/>
    <s v="-"/>
    <s v="-"/>
    <s v="-"/>
    <x v="0"/>
    <x v="29"/>
    <x v="27"/>
    <x v="8"/>
    <x v="8"/>
    <x v="0"/>
    <x v="27"/>
    <n v="0"/>
    <n v="0"/>
    <n v="0"/>
    <n v="0"/>
    <n v="0"/>
    <n v="0"/>
    <n v="0"/>
    <n v="0"/>
    <n v="0"/>
    <n v="0"/>
  </r>
  <r>
    <x v="29"/>
    <n v="1984"/>
    <n v="542"/>
    <s v="2,4,5"/>
    <n v="4.2435424354243537E-2"/>
    <n v="0"/>
    <n v="0"/>
    <n v="1.8450184501845018E-2"/>
    <n v="0"/>
    <n v="1.6605166051660517E-2"/>
    <n v="7.3800738007380072E-3"/>
    <n v="1.107011070110701E-2"/>
    <n v="0.45756457564575648"/>
    <n v="0.12546125461254612"/>
    <n v="0.19188191881918817"/>
    <n v="0"/>
    <n v="0"/>
    <n v="0"/>
    <n v="0"/>
    <n v="0"/>
    <n v="3.6900369003690036E-3"/>
    <n v="1.107011070110701E-2"/>
    <n v="0"/>
    <n v="3.6900369003690036E-3"/>
    <n v="0"/>
    <n v="0"/>
    <n v="0.11070110701107011"/>
    <x v="0"/>
    <x v="29"/>
    <x v="27"/>
    <x v="8"/>
    <x v="8"/>
    <x v="1"/>
    <x v="27"/>
    <n v="4.2435424354243537E-2"/>
    <n v="1.8450184501845018E-2"/>
    <n v="2.3985239852398525E-2"/>
    <n v="0.4686346863468635"/>
    <n v="0.31734317343173429"/>
    <n v="0"/>
    <n v="1.4760147601476014E-2"/>
    <n v="3.6900369003690036E-3"/>
    <n v="0.11070110701107011"/>
    <n v="0"/>
  </r>
  <r>
    <x v="29"/>
    <n v="1985"/>
    <n v="57"/>
    <s v="3,5"/>
    <s v="Failed"/>
    <s v="Criteria"/>
    <s v="-"/>
    <s v="-"/>
    <s v="-"/>
    <s v="-"/>
    <s v="-"/>
    <s v="-"/>
    <s v="-"/>
    <s v="-"/>
    <s v="-"/>
    <s v="-"/>
    <s v="-"/>
    <s v="-"/>
    <s v="-"/>
    <s v="-"/>
    <s v="-"/>
    <s v="-"/>
    <s v="-"/>
    <s v="-"/>
    <s v="-"/>
    <s v="-"/>
    <s v="-"/>
    <x v="0"/>
    <x v="29"/>
    <x v="27"/>
    <x v="8"/>
    <x v="8"/>
    <x v="0"/>
    <x v="27"/>
    <n v="0"/>
    <n v="0"/>
    <n v="0"/>
    <n v="0"/>
    <n v="0"/>
    <n v="0"/>
    <n v="0"/>
    <n v="0"/>
    <n v="0"/>
    <n v="0"/>
  </r>
  <r>
    <x v="29"/>
    <n v="1986"/>
    <n v="27"/>
    <n v="4"/>
    <s v="Failed"/>
    <s v="Criteria"/>
    <s v="-"/>
    <s v="-"/>
    <s v="-"/>
    <s v="-"/>
    <s v="-"/>
    <s v="-"/>
    <s v="-"/>
    <s v="-"/>
    <s v="-"/>
    <s v="-"/>
    <s v="-"/>
    <s v="-"/>
    <s v="-"/>
    <s v="-"/>
    <s v="-"/>
    <s v="-"/>
    <s v="-"/>
    <s v="-"/>
    <s v="-"/>
    <s v="-"/>
    <s v="-"/>
    <x v="0"/>
    <x v="29"/>
    <x v="27"/>
    <x v="8"/>
    <x v="8"/>
    <x v="0"/>
    <x v="27"/>
    <n v="0"/>
    <n v="0"/>
    <n v="0"/>
    <n v="0"/>
    <n v="0"/>
    <n v="0"/>
    <n v="0"/>
    <n v="0"/>
    <n v="0"/>
    <n v="0"/>
  </r>
  <r>
    <x v="29"/>
    <n v="1987"/>
    <s v="No Data"/>
    <m/>
    <s v="-"/>
    <s v="-"/>
    <s v="-"/>
    <s v="-"/>
    <s v="-"/>
    <s v="-"/>
    <s v="-"/>
    <s v="-"/>
    <s v="-"/>
    <s v="-"/>
    <s v="-"/>
    <s v="-"/>
    <s v="-"/>
    <s v="-"/>
    <s v="-"/>
    <s v="-"/>
    <s v="-"/>
    <s v="-"/>
    <s v="-"/>
    <s v="-"/>
    <s v="-"/>
    <s v="-"/>
    <s v="-"/>
    <x v="0"/>
    <x v="29"/>
    <x v="27"/>
    <x v="8"/>
    <x v="8"/>
    <x v="0"/>
    <x v="27"/>
    <n v="0"/>
    <n v="0"/>
    <n v="0"/>
    <n v="0"/>
    <n v="0"/>
    <n v="0"/>
    <n v="0"/>
    <n v="0"/>
    <n v="0"/>
    <n v="0"/>
  </r>
  <r>
    <x v="29"/>
    <n v="1988"/>
    <s v="No Data"/>
    <m/>
    <s v="-"/>
    <s v="-"/>
    <s v="-"/>
    <s v="-"/>
    <s v="-"/>
    <s v="-"/>
    <s v="-"/>
    <s v="-"/>
    <s v="-"/>
    <s v="-"/>
    <s v="-"/>
    <s v="-"/>
    <s v="-"/>
    <s v="-"/>
    <s v="-"/>
    <s v="-"/>
    <s v="-"/>
    <s v="-"/>
    <s v="-"/>
    <s v="-"/>
    <s v="-"/>
    <s v="-"/>
    <s v="-"/>
    <x v="0"/>
    <x v="29"/>
    <x v="27"/>
    <x v="8"/>
    <x v="8"/>
    <x v="0"/>
    <x v="27"/>
    <n v="0"/>
    <n v="0"/>
    <n v="0"/>
    <n v="0"/>
    <n v="0"/>
    <n v="0"/>
    <n v="0"/>
    <n v="0"/>
    <n v="0"/>
    <n v="0"/>
  </r>
  <r>
    <x v="29"/>
    <n v="1989"/>
    <n v="25"/>
    <n v="2"/>
    <s v="Failed"/>
    <s v="Criteria"/>
    <s v="-"/>
    <s v="-"/>
    <s v="-"/>
    <s v="-"/>
    <s v="-"/>
    <s v="-"/>
    <s v="-"/>
    <s v="-"/>
    <s v="-"/>
    <s v="-"/>
    <s v="-"/>
    <s v="-"/>
    <s v="-"/>
    <s v="-"/>
    <s v="-"/>
    <s v="-"/>
    <s v="-"/>
    <s v="-"/>
    <s v="-"/>
    <s v="-"/>
    <s v="-"/>
    <x v="0"/>
    <x v="29"/>
    <x v="27"/>
    <x v="8"/>
    <x v="8"/>
    <x v="0"/>
    <x v="27"/>
    <n v="0"/>
    <n v="0"/>
    <n v="0"/>
    <n v="0"/>
    <n v="0"/>
    <n v="0"/>
    <n v="0"/>
    <n v="0"/>
    <n v="0"/>
    <n v="0"/>
  </r>
  <r>
    <x v="29"/>
    <n v="1990"/>
    <n v="421"/>
    <s v="2,3"/>
    <s v="Failed"/>
    <s v="Criteria"/>
    <s v="-"/>
    <s v="-"/>
    <s v="-"/>
    <s v="-"/>
    <s v="-"/>
    <s v="-"/>
    <s v="-"/>
    <s v="-"/>
    <s v="-"/>
    <s v="-"/>
    <s v="-"/>
    <s v="-"/>
    <s v="-"/>
    <s v="-"/>
    <s v="-"/>
    <s v="-"/>
    <s v="-"/>
    <s v="-"/>
    <s v="-"/>
    <s v="-"/>
    <s v="-"/>
    <x v="0"/>
    <x v="29"/>
    <x v="27"/>
    <x v="8"/>
    <x v="8"/>
    <x v="0"/>
    <x v="27"/>
    <n v="0"/>
    <n v="0"/>
    <n v="0"/>
    <n v="0"/>
    <n v="0"/>
    <n v="0"/>
    <n v="0"/>
    <n v="0"/>
    <n v="0"/>
    <n v="0"/>
  </r>
  <r>
    <x v="29"/>
    <n v="1991"/>
    <n v="1201"/>
    <s v="2,3,4"/>
    <n v="1.6652789342214821E-3"/>
    <n v="4.163197335553705E-3"/>
    <n v="0"/>
    <n v="7.4937552039966698E-3"/>
    <n v="8.3263946711074107E-4"/>
    <n v="1.7485428809325562E-2"/>
    <n v="6.6611157368859286E-3"/>
    <n v="6.8276436303080765E-2"/>
    <n v="0.56619483763530387"/>
    <n v="1.0824313072439634E-2"/>
    <n v="8.1598667776852624E-2"/>
    <n v="8.3263946711074107E-4"/>
    <n v="6.6611157368859286E-3"/>
    <n v="0"/>
    <n v="0"/>
    <n v="0"/>
    <n v="2.6644462947543714E-2"/>
    <n v="9.1590341382181504E-3"/>
    <n v="0"/>
    <n v="0"/>
    <n v="0"/>
    <n v="4.163197335553705E-3"/>
    <n v="0.18734388009991673"/>
    <x v="0"/>
    <x v="29"/>
    <x v="27"/>
    <x v="8"/>
    <x v="8"/>
    <x v="1"/>
    <x v="27"/>
    <n v="5.8284762697751874E-3"/>
    <n v="8.3263946711074101E-3"/>
    <n v="2.4146544546211492E-2"/>
    <n v="0.63447127393838465"/>
    <n v="9.3255620316402998E-2"/>
    <n v="6.6611157368859286E-3"/>
    <n v="3.5803497085761866E-2"/>
    <n v="0"/>
    <n v="0.18734388009991673"/>
    <n v="4.163197335553705E-3"/>
  </r>
  <r>
    <x v="29"/>
    <n v="1992"/>
    <n v="2327"/>
    <s v="2,3,4,5"/>
    <n v="8.5947571981091536E-4"/>
    <n v="0"/>
    <n v="0"/>
    <n v="5.5865921787709499E-3"/>
    <n v="0"/>
    <n v="5.1138805328749461E-2"/>
    <n v="2.1486892995272885E-3"/>
    <n v="8.1650193382036954E-2"/>
    <n v="0.48517404383326168"/>
    <n v="1.2462397937258273E-2"/>
    <n v="5.5436183927804042E-2"/>
    <n v="2.1486892995272885E-3"/>
    <n v="3.867640739149119E-3"/>
    <n v="8.5947571981091536E-4"/>
    <n v="0"/>
    <n v="0"/>
    <n v="7.30554361839278E-3"/>
    <n v="7.7352814782982379E-3"/>
    <n v="0"/>
    <n v="0"/>
    <n v="0"/>
    <n v="3.0081650193382035E-3"/>
    <n v="0.28061882251826387"/>
    <x v="0"/>
    <x v="29"/>
    <x v="27"/>
    <x v="8"/>
    <x v="8"/>
    <x v="1"/>
    <x v="27"/>
    <n v="8.5947571981091536E-4"/>
    <n v="5.5865921787709499E-3"/>
    <n v="5.3287494628276748E-2"/>
    <n v="0.56682423721529862"/>
    <n v="7.00472711645896E-2"/>
    <n v="4.727116458960034E-3"/>
    <n v="1.5040825096691017E-2"/>
    <n v="0"/>
    <n v="0.28061882251826387"/>
    <n v="3.0081650193382035E-3"/>
  </r>
  <r>
    <x v="29"/>
    <n v="1993"/>
    <n v="1646"/>
    <s v="2,3,4,5"/>
    <n v="6.0753341433778852E-4"/>
    <n v="3.6452004860267314E-3"/>
    <n v="0"/>
    <n v="1.7010935601458079E-2"/>
    <n v="2.4301336573511541E-3"/>
    <n v="2.7339003645200487E-2"/>
    <n v="4.8602673147023082E-3"/>
    <n v="6.0753341433778855E-2"/>
    <n v="0.57290400972053457"/>
    <n v="1.3365735115431349E-2"/>
    <n v="4.4349939246658567E-2"/>
    <n v="0"/>
    <n v="5.4678007290400975E-3"/>
    <n v="0"/>
    <n v="0"/>
    <n v="0"/>
    <n v="1.8226002430133657E-3"/>
    <n v="1.0328068043742407E-2"/>
    <n v="0"/>
    <n v="0"/>
    <n v="0"/>
    <n v="3.6452004860267314E-3"/>
    <n v="0.23147023086269744"/>
    <x v="0"/>
    <x v="29"/>
    <x v="27"/>
    <x v="8"/>
    <x v="8"/>
    <x v="1"/>
    <x v="27"/>
    <n v="4.2527339003645198E-3"/>
    <n v="1.9441069258809233E-2"/>
    <n v="3.2199270959902798E-2"/>
    <n v="0.63365735115431343"/>
    <n v="5.7715674362089915E-2"/>
    <n v="5.4678007290400975E-3"/>
    <n v="1.2150668286755772E-2"/>
    <n v="0"/>
    <n v="0.23147023086269744"/>
    <n v="3.6452004860267314E-3"/>
  </r>
  <r>
    <x v="29"/>
    <n v="1994"/>
    <n v="511"/>
    <s v="2,3,4,5"/>
    <n v="5.8708414872798431E-3"/>
    <n v="0"/>
    <n v="0"/>
    <n v="7.8277886497064575E-3"/>
    <n v="0"/>
    <n v="3.7181996086105673E-2"/>
    <n v="1.1741682974559686E-2"/>
    <n v="7.8277886497064575E-3"/>
    <n v="0.40117416829745595"/>
    <n v="0"/>
    <n v="6.6536203522504889E-2"/>
    <n v="9.7847358121330719E-3"/>
    <n v="0"/>
    <n v="0"/>
    <n v="0"/>
    <n v="0"/>
    <n v="0"/>
    <n v="1.5655577299412915E-2"/>
    <n v="0"/>
    <n v="7.8277886497064575E-3"/>
    <n v="0"/>
    <n v="3.9138943248532287E-3"/>
    <n v="0.42465753424657532"/>
    <x v="0"/>
    <x v="29"/>
    <x v="27"/>
    <x v="8"/>
    <x v="8"/>
    <x v="1"/>
    <x v="27"/>
    <n v="5.8708414872798431E-3"/>
    <n v="7.8277886497064575E-3"/>
    <n v="4.8923679060665359E-2"/>
    <n v="0.4090019569471624"/>
    <n v="7.6320939334637961E-2"/>
    <n v="0"/>
    <n v="1.5655577299412915E-2"/>
    <n v="7.8277886497064575E-3"/>
    <n v="0.42465753424657532"/>
    <n v="3.9138943248532287E-3"/>
  </r>
  <r>
    <x v="29"/>
    <n v="1995"/>
    <n v="1635"/>
    <s v="2,3,4,5"/>
    <n v="0"/>
    <n v="0"/>
    <n v="0"/>
    <n v="0"/>
    <n v="0"/>
    <n v="1.4678899082568808E-2"/>
    <n v="7.3394495412844041E-3"/>
    <n v="0"/>
    <n v="0.38103975535168194"/>
    <n v="0"/>
    <n v="3.0581039755351681E-2"/>
    <n v="1.834862385321101E-3"/>
    <n v="0"/>
    <n v="0"/>
    <n v="0"/>
    <n v="0"/>
    <n v="0"/>
    <n v="1.834862385321101E-2"/>
    <n v="0"/>
    <n v="2.4464831804281344E-3"/>
    <n v="0"/>
    <n v="3.669724770642202E-3"/>
    <n v="0.54006116207951071"/>
    <x v="0"/>
    <x v="29"/>
    <x v="27"/>
    <x v="8"/>
    <x v="8"/>
    <x v="1"/>
    <x v="27"/>
    <n v="0"/>
    <n v="0"/>
    <n v="2.2018348623853212E-2"/>
    <n v="0.38103975535168194"/>
    <n v="3.2415902140672782E-2"/>
    <n v="0"/>
    <n v="1.834862385321101E-2"/>
    <n v="2.4464831804281344E-3"/>
    <n v="0.54006116207951071"/>
    <n v="3.669724770642202E-3"/>
  </r>
  <r>
    <x v="29"/>
    <n v="1996"/>
    <n v="950"/>
    <s v="2,3,4,5"/>
    <n v="0"/>
    <n v="1.368421052631579E-2"/>
    <n v="0"/>
    <n v="0"/>
    <n v="0"/>
    <n v="3.1578947368421052E-3"/>
    <n v="4.2105263157894736E-3"/>
    <n v="0"/>
    <n v="0.68315789473684208"/>
    <n v="0"/>
    <n v="2.3157894736842103E-2"/>
    <n v="0"/>
    <n v="2.1052631578947368E-3"/>
    <n v="0"/>
    <n v="0"/>
    <n v="0"/>
    <n v="5.263157894736842E-3"/>
    <n v="3.1578947368421054E-2"/>
    <n v="0"/>
    <n v="3.5789473684210524E-2"/>
    <n v="0"/>
    <n v="2.2105263157894735E-2"/>
    <n v="0.17578947368421052"/>
    <x v="0"/>
    <x v="29"/>
    <x v="27"/>
    <x v="8"/>
    <x v="8"/>
    <x v="1"/>
    <x v="27"/>
    <n v="1.368421052631579E-2"/>
    <n v="0"/>
    <n v="7.3684210526315788E-3"/>
    <n v="0.68315789473684208"/>
    <n v="2.3157894736842103E-2"/>
    <n v="2.1052631578947368E-3"/>
    <n v="3.6842105263157898E-2"/>
    <n v="3.5789473684210524E-2"/>
    <n v="0.17578947368421052"/>
    <n v="2.2105263157894735E-2"/>
  </r>
  <r>
    <x v="29"/>
    <n v="1997"/>
    <n v="288"/>
    <s v="2,3,4,5"/>
    <n v="6.25E-2"/>
    <n v="0"/>
    <n v="0"/>
    <n v="4.1666666666666664E-2"/>
    <n v="0"/>
    <n v="6.9444444444444441E-3"/>
    <n v="3.472222222222222E-3"/>
    <n v="0"/>
    <n v="0.40972222222222221"/>
    <n v="2.7777777777777776E-2"/>
    <n v="2.7777777777777776E-2"/>
    <n v="0"/>
    <n v="0"/>
    <n v="0"/>
    <n v="0"/>
    <n v="0"/>
    <n v="4.1666666666666664E-2"/>
    <n v="3.8194444444444448E-2"/>
    <n v="0"/>
    <n v="1.0416666666666666E-2"/>
    <n v="0"/>
    <n v="6.9444444444444441E-3"/>
    <n v="0.32291666666666669"/>
    <x v="0"/>
    <x v="29"/>
    <x v="27"/>
    <x v="8"/>
    <x v="8"/>
    <x v="1"/>
    <x v="27"/>
    <n v="6.25E-2"/>
    <n v="4.1666666666666664E-2"/>
    <n v="1.0416666666666666E-2"/>
    <n v="0.40972222222222221"/>
    <n v="5.5555555555555552E-2"/>
    <n v="0"/>
    <n v="7.9861111111111105E-2"/>
    <n v="1.0416666666666666E-2"/>
    <n v="0.32291666666666669"/>
    <n v="6.9444444444444441E-3"/>
  </r>
  <r>
    <x v="29"/>
    <n v="1998"/>
    <n v="266"/>
    <s v="2,3,4,5"/>
    <n v="1.1278195488721804E-2"/>
    <n v="4.5112781954887216E-2"/>
    <n v="0"/>
    <n v="6.0150375939849621E-2"/>
    <n v="0"/>
    <n v="3.7593984962406013E-3"/>
    <n v="0"/>
    <n v="0"/>
    <n v="0.43984962406015038"/>
    <n v="0"/>
    <n v="1.8796992481203006E-2"/>
    <n v="1.8796992481203006E-2"/>
    <n v="0"/>
    <n v="0"/>
    <n v="0"/>
    <n v="0"/>
    <n v="0"/>
    <n v="0"/>
    <n v="0"/>
    <n v="0"/>
    <n v="0"/>
    <n v="3.3834586466165412E-2"/>
    <n v="0.36842105263157893"/>
    <x v="0"/>
    <x v="29"/>
    <x v="27"/>
    <x v="8"/>
    <x v="8"/>
    <x v="1"/>
    <x v="27"/>
    <n v="5.6390977443609019E-2"/>
    <n v="6.0150375939849621E-2"/>
    <n v="3.7593984962406013E-3"/>
    <n v="0.43984962406015038"/>
    <n v="3.7593984962406013E-2"/>
    <n v="0"/>
    <n v="0"/>
    <n v="0"/>
    <n v="0.36842105263157893"/>
    <n v="3.3834586466165412E-2"/>
  </r>
  <r>
    <x v="29"/>
    <n v="1999"/>
    <n v="306"/>
    <s v="2,3,4,5"/>
    <n v="0"/>
    <n v="0"/>
    <n v="0"/>
    <n v="0"/>
    <n v="0"/>
    <n v="0"/>
    <n v="1.9607843137254902E-2"/>
    <n v="0"/>
    <n v="0.3888888888888889"/>
    <n v="0"/>
    <n v="0"/>
    <n v="0"/>
    <n v="0"/>
    <n v="0"/>
    <n v="0"/>
    <n v="0"/>
    <n v="3.2679738562091505E-2"/>
    <n v="2.9411764705882353E-2"/>
    <n v="0"/>
    <n v="9.8039215686274508E-3"/>
    <n v="0"/>
    <n v="2.2875816993464051E-2"/>
    <n v="0.49673202614379086"/>
    <x v="1"/>
    <x v="29"/>
    <x v="27"/>
    <x v="8"/>
    <x v="8"/>
    <x v="1"/>
    <x v="27"/>
    <n v="0"/>
    <n v="0"/>
    <n v="1.9607843137254902E-2"/>
    <n v="0.3888888888888889"/>
    <n v="0"/>
    <n v="0"/>
    <n v="6.2091503267973858E-2"/>
    <n v="9.8039215686274508E-3"/>
    <n v="0.49673202614379086"/>
    <n v="2.2875816993464051E-2"/>
  </r>
  <r>
    <x v="29"/>
    <n v="2000"/>
    <n v="171"/>
    <s v="3,4,5"/>
    <n v="0"/>
    <n v="0"/>
    <n v="0"/>
    <n v="0"/>
    <n v="0"/>
    <n v="2.9239766081871343E-2"/>
    <n v="6.4327485380116955E-2"/>
    <n v="0"/>
    <n v="0.49122807017543857"/>
    <n v="0"/>
    <n v="0"/>
    <n v="0"/>
    <n v="0"/>
    <n v="0"/>
    <n v="0"/>
    <n v="0"/>
    <n v="0"/>
    <n v="0"/>
    <n v="0"/>
    <n v="5.2631578947368418E-2"/>
    <n v="0"/>
    <n v="2.3391812865497075E-2"/>
    <n v="0.33918128654970758"/>
    <x v="1"/>
    <x v="29"/>
    <x v="27"/>
    <x v="8"/>
    <x v="8"/>
    <x v="1"/>
    <x v="27"/>
    <n v="0"/>
    <n v="0"/>
    <n v="9.3567251461988299E-2"/>
    <n v="0.49122807017543857"/>
    <n v="0"/>
    <n v="0"/>
    <n v="0"/>
    <n v="5.2631578947368418E-2"/>
    <n v="0.33918128654970758"/>
    <n v="2.3391812865497075E-2"/>
  </r>
  <r>
    <x v="29"/>
    <n v="2001"/>
    <n v="547"/>
    <s v="2,4,5"/>
    <n v="0"/>
    <n v="0"/>
    <n v="0"/>
    <n v="0"/>
    <n v="0"/>
    <n v="9.140767824497258E-3"/>
    <n v="0"/>
    <n v="0"/>
    <n v="0.40036563071297993"/>
    <n v="0"/>
    <n v="0"/>
    <n v="0"/>
    <n v="0"/>
    <n v="0"/>
    <n v="0"/>
    <n v="0"/>
    <n v="4.3875685557586835E-2"/>
    <n v="9.3235831809872036E-2"/>
    <n v="0"/>
    <n v="2.376599634369287E-2"/>
    <n v="0"/>
    <n v="3.6563071297989031E-3"/>
    <n v="0.42595978062157219"/>
    <x v="1"/>
    <x v="29"/>
    <x v="27"/>
    <x v="8"/>
    <x v="8"/>
    <x v="1"/>
    <x v="27"/>
    <n v="0"/>
    <n v="0"/>
    <n v="9.140767824497258E-3"/>
    <n v="0.40036563071297993"/>
    <n v="0"/>
    <n v="0"/>
    <n v="0.13711151736745886"/>
    <n v="2.376599634369287E-2"/>
    <n v="0.42595978062157219"/>
    <n v="3.6563071297989031E-3"/>
  </r>
  <r>
    <x v="29"/>
    <n v="2002"/>
    <n v="928"/>
    <s v="2,3,5"/>
    <n v="3.2327586206896551E-3"/>
    <n v="1.0775862068965517E-3"/>
    <n v="0"/>
    <n v="0"/>
    <n v="2.1551724137931034E-3"/>
    <n v="9.6982758620689658E-3"/>
    <n v="1.0775862068965517E-3"/>
    <n v="0"/>
    <n v="0.43103448275862072"/>
    <n v="0"/>
    <n v="2.5862068965517241E-2"/>
    <n v="4.3103448275862068E-3"/>
    <n v="0"/>
    <n v="0"/>
    <n v="0"/>
    <n v="0"/>
    <n v="2.5862068965517241E-2"/>
    <n v="3.9870689655172417E-2"/>
    <n v="0"/>
    <n v="4.0948275862068964E-2"/>
    <n v="0"/>
    <n v="9.6982758620689658E-3"/>
    <n v="0.40517241379310343"/>
    <x v="1"/>
    <x v="29"/>
    <x v="27"/>
    <x v="8"/>
    <x v="8"/>
    <x v="1"/>
    <x v="27"/>
    <n v="4.3103448275862068E-3"/>
    <n v="2.1551724137931034E-3"/>
    <n v="1.0775862068965518E-2"/>
    <n v="0.43103448275862072"/>
    <n v="3.0172413793103446E-2"/>
    <n v="0"/>
    <n v="6.5732758620689655E-2"/>
    <n v="4.0948275862068964E-2"/>
    <n v="0.40517241379310343"/>
    <n v="9.6982758620689658E-3"/>
  </r>
  <r>
    <x v="29"/>
    <n v="2003"/>
    <n v="874"/>
    <s v="2,3,4"/>
    <n v="1.1441647597254005E-3"/>
    <n v="6.8649885583524023E-3"/>
    <n v="1.1441647597254005E-3"/>
    <n v="1.1441647597254005E-3"/>
    <n v="0"/>
    <n v="3.7757437070938218E-2"/>
    <n v="8.0091533180778034E-3"/>
    <n v="0"/>
    <n v="0.2494279176201373"/>
    <n v="0"/>
    <n v="0"/>
    <n v="2.4027459954233409E-2"/>
    <n v="0"/>
    <n v="0"/>
    <n v="0"/>
    <n v="0"/>
    <n v="1.9450800915331808E-2"/>
    <n v="3.2036613272311214E-2"/>
    <n v="0"/>
    <n v="1.2585812356979404E-2"/>
    <n v="0"/>
    <n v="2.7459954233409609E-2"/>
    <n v="0.57894736842105265"/>
    <x v="1"/>
    <x v="29"/>
    <x v="27"/>
    <x v="8"/>
    <x v="8"/>
    <x v="1"/>
    <x v="27"/>
    <n v="9.1533180778032037E-3"/>
    <n v="1.1441647597254005E-3"/>
    <n v="4.5766590389016024E-2"/>
    <n v="0.2494279176201373"/>
    <n v="2.4027459954233409E-2"/>
    <n v="0"/>
    <n v="5.1487414187643021E-2"/>
    <n v="1.2585812356979404E-2"/>
    <n v="0.57894736842105265"/>
    <n v="2.7459954233409609E-2"/>
  </r>
  <r>
    <x v="29"/>
    <n v="2004"/>
    <n v="803"/>
    <s v="2,3,4,5"/>
    <n v="1.1207970112079701E-2"/>
    <n v="0"/>
    <n v="0"/>
    <n v="7.4719800747198011E-3"/>
    <n v="2.3661270236612703E-2"/>
    <n v="5.3549190535491911E-2"/>
    <n v="2.2415940224159402E-2"/>
    <n v="0"/>
    <n v="0.1631382316313823"/>
    <n v="0"/>
    <n v="0"/>
    <n v="2.6151930261519303E-2"/>
    <n v="7.4719800747198011E-3"/>
    <n v="0"/>
    <n v="0"/>
    <n v="0"/>
    <n v="1.61892901618929E-2"/>
    <n v="2.9887920298879204E-2"/>
    <n v="0"/>
    <n v="1.3698630136986301E-2"/>
    <n v="0"/>
    <n v="4.6077210460772101E-2"/>
    <n v="0.57907845579078454"/>
    <x v="1"/>
    <x v="29"/>
    <x v="27"/>
    <x v="8"/>
    <x v="8"/>
    <x v="1"/>
    <x v="27"/>
    <n v="1.1207970112079701E-2"/>
    <n v="3.1133250311332503E-2"/>
    <n v="7.5965130759651306E-2"/>
    <n v="0.1631382316313823"/>
    <n v="2.6151930261519303E-2"/>
    <n v="7.4719800747198011E-3"/>
    <n v="4.6077210460772108E-2"/>
    <n v="1.3698630136986301E-2"/>
    <n v="0.57907845579078454"/>
    <n v="4.6077210460772101E-2"/>
  </r>
  <r>
    <x v="29"/>
    <n v="2005"/>
    <n v="418"/>
    <s v="3,4,5"/>
    <n v="7.1770334928229667E-3"/>
    <n v="0"/>
    <n v="7.1770334928229667E-3"/>
    <n v="1.9138755980861243E-2"/>
    <n v="0"/>
    <n v="7.6555023923444973E-2"/>
    <n v="2.1531100478468901E-2"/>
    <n v="0"/>
    <n v="0.13875598086124402"/>
    <n v="0"/>
    <n v="0"/>
    <n v="7.8947368421052627E-2"/>
    <n v="0"/>
    <n v="0"/>
    <n v="0"/>
    <n v="0"/>
    <n v="3.1100478468899521E-2"/>
    <n v="1.1961722488038277E-2"/>
    <n v="0"/>
    <n v="0.23923444976076555"/>
    <n v="0"/>
    <n v="7.1770334928229667E-3"/>
    <n v="0.36124401913875598"/>
    <x v="1"/>
    <x v="29"/>
    <x v="27"/>
    <x v="8"/>
    <x v="8"/>
    <x v="1"/>
    <x v="27"/>
    <n v="1.4354066985645933E-2"/>
    <n v="1.9138755980861243E-2"/>
    <n v="9.8086124401913874E-2"/>
    <n v="0.13875598086124402"/>
    <n v="7.8947368421052627E-2"/>
    <n v="0"/>
    <n v="4.3062200956937802E-2"/>
    <n v="0.23923444976076555"/>
    <n v="0.36124401913875598"/>
    <n v="7.1770334928229667E-3"/>
  </r>
  <r>
    <x v="29"/>
    <n v="2006"/>
    <n v="1568"/>
    <s v="2,4,5"/>
    <n v="3.1887755102040813E-3"/>
    <n v="0"/>
    <n v="0"/>
    <n v="6.3775510204081628E-4"/>
    <n v="0"/>
    <n v="4.464285714285714E-3"/>
    <n v="5.1020408163265302E-3"/>
    <n v="0"/>
    <n v="0.15688775510204078"/>
    <n v="0"/>
    <n v="0"/>
    <n v="1.2755102040816326E-3"/>
    <n v="0"/>
    <n v="0"/>
    <n v="6.3775510204081628E-4"/>
    <n v="0"/>
    <n v="5.7397959183673472E-3"/>
    <n v="1.7219387755102039E-2"/>
    <n v="0"/>
    <n v="4.5280612244897961E-2"/>
    <n v="0"/>
    <n v="1.5306122448979591E-2"/>
    <n v="0.74426020408163263"/>
    <x v="1"/>
    <x v="29"/>
    <x v="27"/>
    <x v="8"/>
    <x v="8"/>
    <x v="1"/>
    <x v="27"/>
    <n v="3.1887755102040813E-3"/>
    <n v="6.3775510204081628E-4"/>
    <n v="9.5663265306122451E-3"/>
    <n v="0.15688775510204078"/>
    <n v="1.2755102040816326E-3"/>
    <n v="6.3775510204081628E-4"/>
    <n v="2.2959183673469385E-2"/>
    <n v="4.5280612244897961E-2"/>
    <n v="0.74426020408163263"/>
    <n v="1.5306122448979591E-2"/>
  </r>
  <r>
    <x v="29"/>
    <n v="2007"/>
    <n v="1089"/>
    <s v="3,5"/>
    <s v="Failed"/>
    <s v="Criteria"/>
    <s v="-"/>
    <s v="-"/>
    <s v="-"/>
    <s v="-"/>
    <s v="-"/>
    <s v="-"/>
    <s v="-"/>
    <s v="-"/>
    <s v="-"/>
    <s v="-"/>
    <s v="-"/>
    <s v="-"/>
    <s v="-"/>
    <s v="-"/>
    <s v="-"/>
    <s v="-"/>
    <s v="-"/>
    <s v="-"/>
    <s v="-"/>
    <s v="-"/>
    <s v="-"/>
    <x v="1"/>
    <x v="29"/>
    <x v="27"/>
    <x v="8"/>
    <x v="8"/>
    <x v="0"/>
    <x v="27"/>
    <n v="0"/>
    <n v="0"/>
    <n v="0"/>
    <n v="0"/>
    <n v="0"/>
    <n v="0"/>
    <n v="0"/>
    <n v="0"/>
    <n v="0"/>
    <n v="0"/>
  </r>
  <r>
    <x v="29"/>
    <n v="2008"/>
    <n v="261"/>
    <n v="4"/>
    <s v="Failed"/>
    <s v="Criteria"/>
    <s v="-"/>
    <s v="-"/>
    <s v="-"/>
    <s v="-"/>
    <s v="-"/>
    <s v="-"/>
    <s v="-"/>
    <s v="-"/>
    <s v="-"/>
    <s v="-"/>
    <s v="-"/>
    <s v="-"/>
    <s v="-"/>
    <s v="-"/>
    <s v="-"/>
    <s v="-"/>
    <s v="-"/>
    <s v="-"/>
    <s v="-"/>
    <s v="-"/>
    <s v="-"/>
    <x v="1"/>
    <x v="29"/>
    <x v="27"/>
    <x v="8"/>
    <x v="8"/>
    <x v="0"/>
    <x v="27"/>
    <n v="0"/>
    <n v="0"/>
    <n v="0"/>
    <n v="0"/>
    <n v="0"/>
    <n v="0"/>
    <n v="0"/>
    <n v="0"/>
    <n v="0"/>
    <n v="0"/>
  </r>
  <r>
    <x v="29"/>
    <n v="2009"/>
    <s v="No Data"/>
    <m/>
    <s v="-"/>
    <s v="-"/>
    <s v="-"/>
    <s v="-"/>
    <s v="-"/>
    <s v="-"/>
    <s v="-"/>
    <s v="-"/>
    <s v="-"/>
    <s v="-"/>
    <s v="-"/>
    <s v="-"/>
    <s v="-"/>
    <s v="-"/>
    <s v="-"/>
    <s v="-"/>
    <s v="-"/>
    <s v="-"/>
    <s v="-"/>
    <s v="-"/>
    <s v="-"/>
    <s v="-"/>
    <s v="-"/>
    <x v="2"/>
    <x v="29"/>
    <x v="27"/>
    <x v="8"/>
    <x v="8"/>
    <x v="0"/>
    <x v="27"/>
    <n v="0"/>
    <n v="0"/>
    <n v="0"/>
    <n v="0"/>
    <n v="0"/>
    <n v="0"/>
    <n v="0"/>
    <n v="0"/>
    <n v="0"/>
    <n v="0"/>
  </r>
  <r>
    <x v="29"/>
    <n v="2010"/>
    <s v="No Data"/>
    <m/>
    <s v="-"/>
    <s v="-"/>
    <s v="-"/>
    <s v="-"/>
    <s v="-"/>
    <s v="-"/>
    <s v="-"/>
    <s v="-"/>
    <s v="-"/>
    <s v="-"/>
    <s v="-"/>
    <s v="-"/>
    <s v="-"/>
    <s v="-"/>
    <s v="-"/>
    <s v="-"/>
    <s v="-"/>
    <s v="-"/>
    <s v="-"/>
    <s v="-"/>
    <s v="-"/>
    <s v="-"/>
    <s v="-"/>
    <x v="2"/>
    <x v="29"/>
    <x v="27"/>
    <x v="8"/>
    <x v="8"/>
    <x v="0"/>
    <x v="27"/>
    <n v="0"/>
    <n v="0"/>
    <n v="0"/>
    <n v="0"/>
    <n v="0"/>
    <n v="0"/>
    <n v="0"/>
    <n v="0"/>
    <n v="0"/>
    <n v="0"/>
  </r>
  <r>
    <x v="29"/>
    <n v="2011"/>
    <s v="No Data"/>
    <m/>
    <s v="-"/>
    <s v="-"/>
    <s v="-"/>
    <s v="-"/>
    <s v="-"/>
    <s v="-"/>
    <s v="-"/>
    <s v="-"/>
    <s v="-"/>
    <s v="-"/>
    <s v="-"/>
    <s v="-"/>
    <s v="-"/>
    <s v="-"/>
    <s v="-"/>
    <s v="-"/>
    <s v="-"/>
    <s v="-"/>
    <s v="-"/>
    <s v="-"/>
    <s v="-"/>
    <s v="-"/>
    <s v="-"/>
    <x v="2"/>
    <x v="29"/>
    <x v="27"/>
    <x v="8"/>
    <x v="8"/>
    <x v="0"/>
    <x v="27"/>
    <n v="0"/>
    <n v="0"/>
    <n v="0"/>
    <n v="0"/>
    <n v="0"/>
    <n v="0"/>
    <n v="0"/>
    <n v="0"/>
    <n v="0"/>
    <n v="0"/>
  </r>
  <r>
    <x v="29"/>
    <n v="2012"/>
    <s v="No Data"/>
    <m/>
    <s v="-"/>
    <s v="-"/>
    <s v="-"/>
    <s v="-"/>
    <s v="-"/>
    <s v="-"/>
    <s v="-"/>
    <s v="-"/>
    <s v="-"/>
    <s v="-"/>
    <s v="-"/>
    <s v="-"/>
    <s v="-"/>
    <s v="-"/>
    <s v="-"/>
    <s v="-"/>
    <s v="-"/>
    <s v="-"/>
    <s v="-"/>
    <s v="-"/>
    <s v="-"/>
    <s v="-"/>
    <s v="-"/>
    <x v="2"/>
    <x v="29"/>
    <x v="27"/>
    <x v="8"/>
    <x v="8"/>
    <x v="0"/>
    <x v="27"/>
    <n v="0"/>
    <n v="0"/>
    <n v="0"/>
    <n v="0"/>
    <n v="0"/>
    <n v="0"/>
    <n v="0"/>
    <n v="0"/>
    <n v="0"/>
    <n v="0"/>
  </r>
  <r>
    <x v="29"/>
    <n v="2013"/>
    <s v="No Data"/>
    <m/>
    <s v="-"/>
    <s v="-"/>
    <s v="-"/>
    <s v="-"/>
    <s v="-"/>
    <s v="-"/>
    <s v="-"/>
    <s v="-"/>
    <s v="-"/>
    <s v="-"/>
    <s v="-"/>
    <s v="-"/>
    <s v="-"/>
    <s v="-"/>
    <s v="-"/>
    <s v="-"/>
    <s v="-"/>
    <s v="-"/>
    <s v="-"/>
    <s v="-"/>
    <s v="-"/>
    <s v="-"/>
    <s v="-"/>
    <x v="2"/>
    <x v="29"/>
    <x v="27"/>
    <x v="8"/>
    <x v="8"/>
    <x v="0"/>
    <x v="27"/>
    <n v="0"/>
    <n v="0"/>
    <n v="0"/>
    <n v="0"/>
    <n v="0"/>
    <n v="0"/>
    <n v="0"/>
    <n v="0"/>
    <n v="0"/>
    <n v="0"/>
  </r>
  <r>
    <x v="30"/>
    <n v="1979"/>
    <s v="No Data"/>
    <m/>
    <s v="-"/>
    <s v="-"/>
    <s v="-"/>
    <s v="-"/>
    <s v="-"/>
    <s v="-"/>
    <s v="-"/>
    <s v="-"/>
    <s v="-"/>
    <s v="-"/>
    <s v="-"/>
    <s v="-"/>
    <s v="-"/>
    <s v="-"/>
    <s v="-"/>
    <s v="-"/>
    <s v="-"/>
    <s v="-"/>
    <s v="-"/>
    <s v="-"/>
    <s v="-"/>
    <s v="-"/>
    <s v="-"/>
    <x v="0"/>
    <x v="30"/>
    <x v="28"/>
    <x v="6"/>
    <x v="6"/>
    <x v="0"/>
    <x v="28"/>
    <n v="0"/>
    <n v="0"/>
    <n v="0"/>
    <n v="0"/>
    <n v="0"/>
    <n v="0"/>
    <n v="0"/>
    <n v="0"/>
    <n v="0"/>
    <n v="0"/>
  </r>
  <r>
    <x v="30"/>
    <n v="1980"/>
    <s v="No Data"/>
    <m/>
    <s v="-"/>
    <s v="-"/>
    <s v="-"/>
    <s v="-"/>
    <s v="-"/>
    <s v="-"/>
    <s v="-"/>
    <s v="-"/>
    <s v="-"/>
    <s v="-"/>
    <s v="-"/>
    <s v="-"/>
    <s v="-"/>
    <s v="-"/>
    <s v="-"/>
    <s v="-"/>
    <s v="-"/>
    <s v="-"/>
    <s v="-"/>
    <s v="-"/>
    <s v="-"/>
    <s v="-"/>
    <s v="-"/>
    <x v="0"/>
    <x v="30"/>
    <x v="28"/>
    <x v="6"/>
    <x v="6"/>
    <x v="0"/>
    <x v="28"/>
    <n v="0"/>
    <n v="0"/>
    <n v="0"/>
    <n v="0"/>
    <n v="0"/>
    <n v="0"/>
    <n v="0"/>
    <n v="0"/>
    <n v="0"/>
    <n v="0"/>
  </r>
  <r>
    <x v="30"/>
    <n v="1981"/>
    <s v="No Data"/>
    <m/>
    <s v="-"/>
    <s v="-"/>
    <s v="-"/>
    <s v="-"/>
    <s v="-"/>
    <s v="-"/>
    <s v="-"/>
    <s v="-"/>
    <s v="-"/>
    <s v="-"/>
    <s v="-"/>
    <s v="-"/>
    <s v="-"/>
    <s v="-"/>
    <s v="-"/>
    <s v="-"/>
    <s v="-"/>
    <s v="-"/>
    <s v="-"/>
    <s v="-"/>
    <s v="-"/>
    <s v="-"/>
    <s v="-"/>
    <x v="0"/>
    <x v="30"/>
    <x v="28"/>
    <x v="6"/>
    <x v="6"/>
    <x v="0"/>
    <x v="28"/>
    <n v="0"/>
    <n v="0"/>
    <n v="0"/>
    <n v="0"/>
    <n v="0"/>
    <n v="0"/>
    <n v="0"/>
    <n v="0"/>
    <n v="0"/>
    <n v="0"/>
  </r>
  <r>
    <x v="30"/>
    <n v="1982"/>
    <s v="No Data"/>
    <m/>
    <s v="-"/>
    <s v="-"/>
    <s v="-"/>
    <s v="-"/>
    <s v="-"/>
    <s v="-"/>
    <s v="-"/>
    <s v="-"/>
    <s v="-"/>
    <s v="-"/>
    <s v="-"/>
    <s v="-"/>
    <s v="-"/>
    <s v="-"/>
    <s v="-"/>
    <s v="-"/>
    <s v="-"/>
    <s v="-"/>
    <s v="-"/>
    <s v="-"/>
    <s v="-"/>
    <s v="-"/>
    <s v="-"/>
    <x v="0"/>
    <x v="30"/>
    <x v="28"/>
    <x v="6"/>
    <x v="6"/>
    <x v="0"/>
    <x v="28"/>
    <n v="0"/>
    <n v="0"/>
    <n v="0"/>
    <n v="0"/>
    <n v="0"/>
    <n v="0"/>
    <n v="0"/>
    <n v="0"/>
    <n v="0"/>
    <n v="0"/>
  </r>
  <r>
    <x v="30"/>
    <n v="1983"/>
    <s v="No Data"/>
    <m/>
    <s v="-"/>
    <s v="-"/>
    <s v="-"/>
    <s v="-"/>
    <s v="-"/>
    <s v="-"/>
    <s v="-"/>
    <s v="-"/>
    <s v="-"/>
    <s v="-"/>
    <s v="-"/>
    <s v="-"/>
    <s v="-"/>
    <s v="-"/>
    <s v="-"/>
    <s v="-"/>
    <s v="-"/>
    <s v="-"/>
    <s v="-"/>
    <s v="-"/>
    <s v="-"/>
    <s v="-"/>
    <s v="-"/>
    <x v="0"/>
    <x v="30"/>
    <x v="28"/>
    <x v="6"/>
    <x v="6"/>
    <x v="0"/>
    <x v="28"/>
    <n v="0"/>
    <n v="0"/>
    <n v="0"/>
    <n v="0"/>
    <n v="0"/>
    <n v="0"/>
    <n v="0"/>
    <n v="0"/>
    <n v="0"/>
    <n v="0"/>
  </r>
  <r>
    <x v="30"/>
    <n v="1984"/>
    <s v="No Data"/>
    <m/>
    <s v="-"/>
    <s v="-"/>
    <s v="-"/>
    <s v="-"/>
    <s v="-"/>
    <s v="-"/>
    <s v="-"/>
    <s v="-"/>
    <s v="-"/>
    <s v="-"/>
    <s v="-"/>
    <s v="-"/>
    <s v="-"/>
    <s v="-"/>
    <s v="-"/>
    <s v="-"/>
    <s v="-"/>
    <s v="-"/>
    <s v="-"/>
    <s v="-"/>
    <s v="-"/>
    <s v="-"/>
    <s v="-"/>
    <x v="0"/>
    <x v="30"/>
    <x v="28"/>
    <x v="6"/>
    <x v="6"/>
    <x v="0"/>
    <x v="28"/>
    <n v="0"/>
    <n v="0"/>
    <n v="0"/>
    <n v="0"/>
    <n v="0"/>
    <n v="0"/>
    <n v="0"/>
    <n v="0"/>
    <n v="0"/>
    <n v="0"/>
  </r>
  <r>
    <x v="30"/>
    <n v="1985"/>
    <s v="No Data"/>
    <m/>
    <s v="-"/>
    <s v="-"/>
    <s v="-"/>
    <s v="-"/>
    <s v="-"/>
    <s v="-"/>
    <s v="-"/>
    <s v="-"/>
    <s v="-"/>
    <s v="-"/>
    <s v="-"/>
    <s v="-"/>
    <s v="-"/>
    <s v="-"/>
    <s v="-"/>
    <s v="-"/>
    <s v="-"/>
    <s v="-"/>
    <s v="-"/>
    <s v="-"/>
    <s v="-"/>
    <s v="-"/>
    <s v="-"/>
    <x v="0"/>
    <x v="30"/>
    <x v="28"/>
    <x v="6"/>
    <x v="6"/>
    <x v="0"/>
    <x v="28"/>
    <n v="0"/>
    <n v="0"/>
    <n v="0"/>
    <n v="0"/>
    <n v="0"/>
    <n v="0"/>
    <n v="0"/>
    <n v="0"/>
    <n v="0"/>
    <n v="0"/>
  </r>
  <r>
    <x v="30"/>
    <n v="1986"/>
    <s v="No Data"/>
    <m/>
    <s v="-"/>
    <s v="-"/>
    <s v="-"/>
    <s v="-"/>
    <s v="-"/>
    <s v="-"/>
    <s v="-"/>
    <s v="-"/>
    <s v="-"/>
    <s v="-"/>
    <s v="-"/>
    <s v="-"/>
    <s v="-"/>
    <s v="-"/>
    <s v="-"/>
    <s v="-"/>
    <s v="-"/>
    <s v="-"/>
    <s v="-"/>
    <s v="-"/>
    <s v="-"/>
    <s v="-"/>
    <s v="-"/>
    <x v="0"/>
    <x v="30"/>
    <x v="28"/>
    <x v="6"/>
    <x v="6"/>
    <x v="0"/>
    <x v="28"/>
    <n v="0"/>
    <n v="0"/>
    <n v="0"/>
    <n v="0"/>
    <n v="0"/>
    <n v="0"/>
    <n v="0"/>
    <n v="0"/>
    <n v="0"/>
    <n v="0"/>
  </r>
  <r>
    <x v="30"/>
    <n v="1987"/>
    <s v="No Data"/>
    <m/>
    <s v="-"/>
    <s v="-"/>
    <s v="-"/>
    <s v="-"/>
    <s v="-"/>
    <s v="-"/>
    <s v="-"/>
    <s v="-"/>
    <s v="-"/>
    <s v="-"/>
    <s v="-"/>
    <s v="-"/>
    <s v="-"/>
    <s v="-"/>
    <s v="-"/>
    <s v="-"/>
    <s v="-"/>
    <s v="-"/>
    <s v="-"/>
    <s v="-"/>
    <s v="-"/>
    <s v="-"/>
    <s v="-"/>
    <x v="0"/>
    <x v="30"/>
    <x v="28"/>
    <x v="6"/>
    <x v="6"/>
    <x v="0"/>
    <x v="28"/>
    <n v="0"/>
    <n v="0"/>
    <n v="0"/>
    <n v="0"/>
    <n v="0"/>
    <n v="0"/>
    <n v="0"/>
    <n v="0"/>
    <n v="0"/>
    <n v="0"/>
  </r>
  <r>
    <x v="30"/>
    <n v="1988"/>
    <s v="No Data"/>
    <m/>
    <s v="-"/>
    <s v="-"/>
    <s v="-"/>
    <s v="-"/>
    <s v="-"/>
    <s v="-"/>
    <s v="-"/>
    <s v="-"/>
    <s v="-"/>
    <s v="-"/>
    <s v="-"/>
    <s v="-"/>
    <s v="-"/>
    <s v="-"/>
    <s v="-"/>
    <s v="-"/>
    <s v="-"/>
    <s v="-"/>
    <s v="-"/>
    <s v="-"/>
    <s v="-"/>
    <s v="-"/>
    <s v="-"/>
    <x v="0"/>
    <x v="30"/>
    <x v="28"/>
    <x v="6"/>
    <x v="6"/>
    <x v="0"/>
    <x v="28"/>
    <n v="0"/>
    <n v="0"/>
    <n v="0"/>
    <n v="0"/>
    <n v="0"/>
    <n v="0"/>
    <n v="0"/>
    <n v="0"/>
    <n v="0"/>
    <n v="0"/>
  </r>
  <r>
    <x v="30"/>
    <n v="1989"/>
    <s v="No Data"/>
    <m/>
    <s v="-"/>
    <s v="-"/>
    <s v="-"/>
    <s v="-"/>
    <s v="-"/>
    <s v="-"/>
    <s v="-"/>
    <s v="-"/>
    <s v="-"/>
    <s v="-"/>
    <s v="-"/>
    <s v="-"/>
    <s v="-"/>
    <s v="-"/>
    <s v="-"/>
    <s v="-"/>
    <s v="-"/>
    <s v="-"/>
    <s v="-"/>
    <s v="-"/>
    <s v="-"/>
    <s v="-"/>
    <s v="-"/>
    <x v="0"/>
    <x v="30"/>
    <x v="28"/>
    <x v="6"/>
    <x v="6"/>
    <x v="0"/>
    <x v="28"/>
    <n v="0"/>
    <n v="0"/>
    <n v="0"/>
    <n v="0"/>
    <n v="0"/>
    <n v="0"/>
    <n v="0"/>
    <n v="0"/>
    <n v="0"/>
    <n v="0"/>
  </r>
  <r>
    <x v="30"/>
    <n v="1990"/>
    <s v="No Data"/>
    <m/>
    <s v="-"/>
    <s v="-"/>
    <s v="-"/>
    <s v="-"/>
    <s v="-"/>
    <s v="-"/>
    <s v="-"/>
    <s v="-"/>
    <s v="-"/>
    <s v="-"/>
    <s v="-"/>
    <s v="-"/>
    <s v="-"/>
    <s v="-"/>
    <s v="-"/>
    <s v="-"/>
    <s v="-"/>
    <s v="-"/>
    <s v="-"/>
    <s v="-"/>
    <s v="-"/>
    <s v="-"/>
    <s v="-"/>
    <x v="0"/>
    <x v="30"/>
    <x v="28"/>
    <x v="6"/>
    <x v="6"/>
    <x v="0"/>
    <x v="28"/>
    <n v="0"/>
    <n v="0"/>
    <n v="0"/>
    <n v="0"/>
    <n v="0"/>
    <n v="0"/>
    <n v="0"/>
    <n v="0"/>
    <n v="0"/>
    <n v="0"/>
  </r>
  <r>
    <x v="30"/>
    <n v="1991"/>
    <s v="No Data"/>
    <m/>
    <s v="-"/>
    <s v="-"/>
    <s v="-"/>
    <s v="-"/>
    <s v="-"/>
    <s v="-"/>
    <s v="-"/>
    <s v="-"/>
    <s v="-"/>
    <s v="-"/>
    <s v="-"/>
    <s v="-"/>
    <s v="-"/>
    <s v="-"/>
    <s v="-"/>
    <s v="-"/>
    <s v="-"/>
    <s v="-"/>
    <s v="-"/>
    <s v="-"/>
    <s v="-"/>
    <s v="-"/>
    <s v="-"/>
    <x v="0"/>
    <x v="30"/>
    <x v="28"/>
    <x v="6"/>
    <x v="6"/>
    <x v="0"/>
    <x v="28"/>
    <n v="0"/>
    <n v="0"/>
    <n v="0"/>
    <n v="0"/>
    <n v="0"/>
    <n v="0"/>
    <n v="0"/>
    <n v="0"/>
    <n v="0"/>
    <n v="0"/>
  </r>
  <r>
    <x v="30"/>
    <n v="1992"/>
    <s v="No Data"/>
    <m/>
    <s v="-"/>
    <s v="-"/>
    <s v="-"/>
    <s v="-"/>
    <s v="-"/>
    <s v="-"/>
    <s v="-"/>
    <s v="-"/>
    <s v="-"/>
    <s v="-"/>
    <s v="-"/>
    <s v="-"/>
    <s v="-"/>
    <s v="-"/>
    <s v="-"/>
    <s v="-"/>
    <s v="-"/>
    <s v="-"/>
    <s v="-"/>
    <s v="-"/>
    <s v="-"/>
    <s v="-"/>
    <s v="-"/>
    <x v="0"/>
    <x v="30"/>
    <x v="28"/>
    <x v="6"/>
    <x v="6"/>
    <x v="0"/>
    <x v="28"/>
    <n v="0"/>
    <n v="0"/>
    <n v="0"/>
    <n v="0"/>
    <n v="0"/>
    <n v="0"/>
    <n v="0"/>
    <n v="0"/>
    <n v="0"/>
    <n v="0"/>
  </r>
  <r>
    <x v="30"/>
    <n v="1993"/>
    <s v="No Data"/>
    <m/>
    <s v="-"/>
    <s v="-"/>
    <s v="-"/>
    <s v="-"/>
    <s v="-"/>
    <s v="-"/>
    <s v="-"/>
    <s v="-"/>
    <s v="-"/>
    <s v="-"/>
    <s v="-"/>
    <s v="-"/>
    <s v="-"/>
    <s v="-"/>
    <s v="-"/>
    <s v="-"/>
    <s v="-"/>
    <s v="-"/>
    <s v="-"/>
    <s v="-"/>
    <s v="-"/>
    <s v="-"/>
    <s v="-"/>
    <x v="0"/>
    <x v="30"/>
    <x v="28"/>
    <x v="6"/>
    <x v="6"/>
    <x v="0"/>
    <x v="28"/>
    <n v="0"/>
    <n v="0"/>
    <n v="0"/>
    <n v="0"/>
    <n v="0"/>
    <n v="0"/>
    <n v="0"/>
    <n v="0"/>
    <n v="0"/>
    <n v="0"/>
  </r>
  <r>
    <x v="30"/>
    <n v="1994"/>
    <s v="No Data"/>
    <m/>
    <s v="-"/>
    <s v="-"/>
    <s v="-"/>
    <s v="-"/>
    <s v="-"/>
    <s v="-"/>
    <s v="-"/>
    <s v="-"/>
    <s v="-"/>
    <s v="-"/>
    <s v="-"/>
    <s v="-"/>
    <s v="-"/>
    <s v="-"/>
    <s v="-"/>
    <s v="-"/>
    <s v="-"/>
    <s v="-"/>
    <s v="-"/>
    <s v="-"/>
    <s v="-"/>
    <s v="-"/>
    <s v="-"/>
    <x v="0"/>
    <x v="30"/>
    <x v="28"/>
    <x v="6"/>
    <x v="6"/>
    <x v="0"/>
    <x v="28"/>
    <n v="0"/>
    <n v="0"/>
    <n v="0"/>
    <n v="0"/>
    <n v="0"/>
    <n v="0"/>
    <n v="0"/>
    <n v="0"/>
    <n v="0"/>
    <n v="0"/>
  </r>
  <r>
    <x v="30"/>
    <n v="1995"/>
    <s v="No Data"/>
    <m/>
    <s v="-"/>
    <s v="-"/>
    <s v="-"/>
    <s v="-"/>
    <s v="-"/>
    <s v="-"/>
    <s v="-"/>
    <s v="-"/>
    <s v="-"/>
    <s v="-"/>
    <s v="-"/>
    <s v="-"/>
    <s v="-"/>
    <s v="-"/>
    <s v="-"/>
    <s v="-"/>
    <s v="-"/>
    <s v="-"/>
    <s v="-"/>
    <s v="-"/>
    <s v="-"/>
    <s v="-"/>
    <s v="-"/>
    <x v="0"/>
    <x v="30"/>
    <x v="28"/>
    <x v="6"/>
    <x v="6"/>
    <x v="0"/>
    <x v="28"/>
    <n v="0"/>
    <n v="0"/>
    <n v="0"/>
    <n v="0"/>
    <n v="0"/>
    <n v="0"/>
    <n v="0"/>
    <n v="0"/>
    <n v="0"/>
    <n v="0"/>
  </r>
  <r>
    <x v="30"/>
    <n v="1996"/>
    <s v="No Data"/>
    <m/>
    <s v="-"/>
    <s v="-"/>
    <s v="-"/>
    <s v="-"/>
    <s v="-"/>
    <s v="-"/>
    <s v="-"/>
    <s v="-"/>
    <s v="-"/>
    <s v="-"/>
    <s v="-"/>
    <s v="-"/>
    <s v="-"/>
    <s v="-"/>
    <s v="-"/>
    <s v="-"/>
    <s v="-"/>
    <s v="-"/>
    <s v="-"/>
    <s v="-"/>
    <s v="-"/>
    <s v="-"/>
    <s v="-"/>
    <x v="0"/>
    <x v="30"/>
    <x v="28"/>
    <x v="6"/>
    <x v="6"/>
    <x v="0"/>
    <x v="28"/>
    <n v="0"/>
    <n v="0"/>
    <n v="0"/>
    <n v="0"/>
    <n v="0"/>
    <n v="0"/>
    <n v="0"/>
    <n v="0"/>
    <n v="0"/>
    <n v="0"/>
  </r>
  <r>
    <x v="30"/>
    <n v="1997"/>
    <s v="No Data"/>
    <m/>
    <s v="-"/>
    <s v="-"/>
    <s v="-"/>
    <s v="-"/>
    <s v="-"/>
    <s v="-"/>
    <s v="-"/>
    <s v="-"/>
    <s v="-"/>
    <s v="-"/>
    <s v="-"/>
    <s v="-"/>
    <s v="-"/>
    <s v="-"/>
    <s v="-"/>
    <s v="-"/>
    <s v="-"/>
    <s v="-"/>
    <s v="-"/>
    <s v="-"/>
    <s v="-"/>
    <s v="-"/>
    <s v="-"/>
    <x v="0"/>
    <x v="30"/>
    <x v="28"/>
    <x v="6"/>
    <x v="6"/>
    <x v="0"/>
    <x v="28"/>
    <n v="0"/>
    <n v="0"/>
    <n v="0"/>
    <n v="0"/>
    <n v="0"/>
    <n v="0"/>
    <n v="0"/>
    <n v="0"/>
    <n v="0"/>
    <n v="0"/>
  </r>
  <r>
    <x v="30"/>
    <n v="1998"/>
    <s v="No Data"/>
    <m/>
    <s v="-"/>
    <s v="-"/>
    <s v="-"/>
    <s v="-"/>
    <s v="-"/>
    <s v="-"/>
    <s v="-"/>
    <s v="-"/>
    <s v="-"/>
    <s v="-"/>
    <s v="-"/>
    <s v="-"/>
    <s v="-"/>
    <s v="-"/>
    <s v="-"/>
    <s v="-"/>
    <s v="-"/>
    <s v="-"/>
    <s v="-"/>
    <s v="-"/>
    <s v="-"/>
    <s v="-"/>
    <s v="-"/>
    <x v="0"/>
    <x v="30"/>
    <x v="28"/>
    <x v="6"/>
    <x v="6"/>
    <x v="0"/>
    <x v="28"/>
    <n v="0"/>
    <n v="0"/>
    <n v="0"/>
    <n v="0"/>
    <n v="0"/>
    <n v="0"/>
    <n v="0"/>
    <n v="0"/>
    <n v="0"/>
    <n v="0"/>
  </r>
  <r>
    <x v="30"/>
    <n v="1999"/>
    <s v="No Data"/>
    <m/>
    <s v="-"/>
    <s v="-"/>
    <s v="-"/>
    <s v="-"/>
    <s v="-"/>
    <s v="-"/>
    <s v="-"/>
    <s v="-"/>
    <s v="-"/>
    <s v="-"/>
    <s v="-"/>
    <s v="-"/>
    <s v="-"/>
    <s v="-"/>
    <s v="-"/>
    <s v="-"/>
    <s v="-"/>
    <s v="-"/>
    <s v="-"/>
    <s v="-"/>
    <s v="-"/>
    <s v="-"/>
    <s v="-"/>
    <x v="1"/>
    <x v="30"/>
    <x v="28"/>
    <x v="6"/>
    <x v="6"/>
    <x v="0"/>
    <x v="28"/>
    <n v="0"/>
    <n v="0"/>
    <n v="0"/>
    <n v="0"/>
    <n v="0"/>
    <n v="0"/>
    <n v="0"/>
    <n v="0"/>
    <n v="0"/>
    <n v="0"/>
  </r>
  <r>
    <x v="30"/>
    <n v="2000"/>
    <s v="No Data"/>
    <m/>
    <s v="-"/>
    <s v="-"/>
    <s v="-"/>
    <s v="-"/>
    <s v="-"/>
    <s v="-"/>
    <s v="-"/>
    <s v="-"/>
    <s v="-"/>
    <s v="-"/>
    <s v="-"/>
    <s v="-"/>
    <s v="-"/>
    <s v="-"/>
    <s v="-"/>
    <s v="-"/>
    <s v="-"/>
    <s v="-"/>
    <s v="-"/>
    <s v="-"/>
    <s v="-"/>
    <s v="-"/>
    <s v="-"/>
    <x v="1"/>
    <x v="30"/>
    <x v="28"/>
    <x v="6"/>
    <x v="6"/>
    <x v="0"/>
    <x v="28"/>
    <n v="0"/>
    <n v="0"/>
    <n v="0"/>
    <n v="0"/>
    <n v="0"/>
    <n v="0"/>
    <n v="0"/>
    <n v="0"/>
    <n v="0"/>
    <n v="0"/>
  </r>
  <r>
    <x v="30"/>
    <n v="2001"/>
    <s v="No Data"/>
    <m/>
    <s v="-"/>
    <s v="-"/>
    <s v="-"/>
    <s v="-"/>
    <s v="-"/>
    <s v="-"/>
    <s v="-"/>
    <s v="-"/>
    <s v="-"/>
    <s v="-"/>
    <s v="-"/>
    <s v="-"/>
    <s v="-"/>
    <s v="-"/>
    <s v="-"/>
    <s v="-"/>
    <s v="-"/>
    <s v="-"/>
    <s v="-"/>
    <s v="-"/>
    <s v="-"/>
    <s v="-"/>
    <s v="-"/>
    <x v="1"/>
    <x v="30"/>
    <x v="28"/>
    <x v="6"/>
    <x v="6"/>
    <x v="0"/>
    <x v="28"/>
    <n v="0"/>
    <n v="0"/>
    <n v="0"/>
    <n v="0"/>
    <n v="0"/>
    <n v="0"/>
    <n v="0"/>
    <n v="0"/>
    <n v="0"/>
    <n v="0"/>
  </r>
  <r>
    <x v="30"/>
    <n v="2002"/>
    <s v="No Data"/>
    <m/>
    <s v="-"/>
    <s v="-"/>
    <s v="-"/>
    <s v="-"/>
    <s v="-"/>
    <s v="-"/>
    <s v="-"/>
    <s v="-"/>
    <s v="-"/>
    <s v="-"/>
    <s v="-"/>
    <s v="-"/>
    <s v="-"/>
    <s v="-"/>
    <s v="-"/>
    <s v="-"/>
    <s v="-"/>
    <s v="-"/>
    <s v="-"/>
    <s v="-"/>
    <s v="-"/>
    <s v="-"/>
    <s v="-"/>
    <x v="1"/>
    <x v="30"/>
    <x v="28"/>
    <x v="6"/>
    <x v="6"/>
    <x v="0"/>
    <x v="28"/>
    <n v="0"/>
    <n v="0"/>
    <n v="0"/>
    <n v="0"/>
    <n v="0"/>
    <n v="0"/>
    <n v="0"/>
    <n v="0"/>
    <n v="0"/>
    <n v="0"/>
  </r>
  <r>
    <x v="30"/>
    <n v="2003"/>
    <s v="No Data"/>
    <m/>
    <s v="-"/>
    <s v="-"/>
    <s v="-"/>
    <s v="-"/>
    <s v="-"/>
    <s v="-"/>
    <s v="-"/>
    <s v="-"/>
    <s v="-"/>
    <s v="-"/>
    <s v="-"/>
    <s v="-"/>
    <s v="-"/>
    <s v="-"/>
    <s v="-"/>
    <s v="-"/>
    <s v="-"/>
    <s v="-"/>
    <s v="-"/>
    <s v="-"/>
    <s v="-"/>
    <s v="-"/>
    <s v="-"/>
    <x v="1"/>
    <x v="30"/>
    <x v="28"/>
    <x v="6"/>
    <x v="6"/>
    <x v="0"/>
    <x v="28"/>
    <n v="0"/>
    <n v="0"/>
    <n v="0"/>
    <n v="0"/>
    <n v="0"/>
    <n v="0"/>
    <n v="0"/>
    <n v="0"/>
    <n v="0"/>
    <n v="0"/>
  </r>
  <r>
    <x v="30"/>
    <n v="2004"/>
    <s v="No Data"/>
    <m/>
    <s v="-"/>
    <s v="-"/>
    <s v="-"/>
    <s v="-"/>
    <s v="-"/>
    <s v="-"/>
    <s v="-"/>
    <s v="-"/>
    <s v="-"/>
    <s v="-"/>
    <s v="-"/>
    <s v="-"/>
    <s v="-"/>
    <s v="-"/>
    <s v="-"/>
    <s v="-"/>
    <s v="-"/>
    <s v="-"/>
    <s v="-"/>
    <s v="-"/>
    <s v="-"/>
    <s v="-"/>
    <s v="-"/>
    <x v="1"/>
    <x v="30"/>
    <x v="28"/>
    <x v="6"/>
    <x v="6"/>
    <x v="0"/>
    <x v="28"/>
    <n v="0"/>
    <n v="0"/>
    <n v="0"/>
    <n v="0"/>
    <n v="0"/>
    <n v="0"/>
    <n v="0"/>
    <n v="0"/>
    <n v="0"/>
    <n v="0"/>
  </r>
  <r>
    <x v="30"/>
    <n v="2005"/>
    <s v="No Data"/>
    <m/>
    <s v="-"/>
    <s v="-"/>
    <s v="-"/>
    <s v="-"/>
    <s v="-"/>
    <s v="-"/>
    <s v="-"/>
    <s v="-"/>
    <s v="-"/>
    <s v="-"/>
    <s v="-"/>
    <s v="-"/>
    <s v="-"/>
    <s v="-"/>
    <s v="-"/>
    <s v="-"/>
    <s v="-"/>
    <s v="-"/>
    <s v="-"/>
    <s v="-"/>
    <s v="-"/>
    <s v="-"/>
    <s v="-"/>
    <x v="1"/>
    <x v="30"/>
    <x v="28"/>
    <x v="6"/>
    <x v="6"/>
    <x v="0"/>
    <x v="28"/>
    <n v="0"/>
    <n v="0"/>
    <n v="0"/>
    <n v="0"/>
    <n v="0"/>
    <n v="0"/>
    <n v="0"/>
    <n v="0"/>
    <n v="0"/>
    <n v="0"/>
  </r>
  <r>
    <x v="30"/>
    <n v="2006"/>
    <s v="No Data"/>
    <m/>
    <s v="-"/>
    <s v="-"/>
    <s v="-"/>
    <s v="-"/>
    <s v="-"/>
    <s v="-"/>
    <s v="-"/>
    <s v="-"/>
    <s v="-"/>
    <s v="-"/>
    <s v="-"/>
    <s v="-"/>
    <s v="-"/>
    <s v="-"/>
    <s v="-"/>
    <s v="-"/>
    <s v="-"/>
    <s v="-"/>
    <s v="-"/>
    <s v="-"/>
    <s v="-"/>
    <s v="-"/>
    <s v="-"/>
    <x v="1"/>
    <x v="30"/>
    <x v="28"/>
    <x v="6"/>
    <x v="6"/>
    <x v="0"/>
    <x v="28"/>
    <n v="0"/>
    <n v="0"/>
    <n v="0"/>
    <n v="0"/>
    <n v="0"/>
    <n v="0"/>
    <n v="0"/>
    <n v="0"/>
    <n v="0"/>
    <n v="0"/>
  </r>
  <r>
    <x v="30"/>
    <n v="2007"/>
    <s v="No Data"/>
    <m/>
    <s v="-"/>
    <s v="-"/>
    <s v="-"/>
    <s v="-"/>
    <s v="-"/>
    <s v="-"/>
    <s v="-"/>
    <s v="-"/>
    <s v="-"/>
    <s v="-"/>
    <s v="-"/>
    <s v="-"/>
    <s v="-"/>
    <s v="-"/>
    <s v="-"/>
    <s v="-"/>
    <s v="-"/>
    <s v="-"/>
    <s v="-"/>
    <s v="-"/>
    <s v="-"/>
    <s v="-"/>
    <s v="-"/>
    <x v="1"/>
    <x v="30"/>
    <x v="28"/>
    <x v="6"/>
    <x v="6"/>
    <x v="0"/>
    <x v="28"/>
    <n v="0"/>
    <n v="0"/>
    <n v="0"/>
    <n v="0"/>
    <n v="0"/>
    <n v="0"/>
    <n v="0"/>
    <n v="0"/>
    <n v="0"/>
    <n v="0"/>
  </r>
  <r>
    <x v="30"/>
    <n v="2008"/>
    <s v="No Data"/>
    <m/>
    <s v="-"/>
    <s v="-"/>
    <s v="-"/>
    <s v="-"/>
    <s v="-"/>
    <s v="-"/>
    <s v="-"/>
    <s v="-"/>
    <s v="-"/>
    <s v="-"/>
    <s v="-"/>
    <s v="-"/>
    <s v="-"/>
    <s v="-"/>
    <s v="-"/>
    <s v="-"/>
    <s v="-"/>
    <s v="-"/>
    <s v="-"/>
    <s v="-"/>
    <s v="-"/>
    <s v="-"/>
    <s v="-"/>
    <x v="1"/>
    <x v="30"/>
    <x v="28"/>
    <x v="6"/>
    <x v="6"/>
    <x v="0"/>
    <x v="28"/>
    <n v="0"/>
    <n v="0"/>
    <n v="0"/>
    <n v="0"/>
    <n v="0"/>
    <n v="0"/>
    <n v="0"/>
    <n v="0"/>
    <n v="0"/>
    <n v="0"/>
  </r>
  <r>
    <x v="30"/>
    <n v="2009"/>
    <s v="No Data"/>
    <m/>
    <s v="-"/>
    <s v="-"/>
    <s v="-"/>
    <s v="-"/>
    <s v="-"/>
    <s v="-"/>
    <s v="-"/>
    <s v="-"/>
    <s v="-"/>
    <s v="-"/>
    <s v="-"/>
    <s v="-"/>
    <s v="-"/>
    <s v="-"/>
    <s v="-"/>
    <s v="-"/>
    <s v="-"/>
    <s v="-"/>
    <s v="-"/>
    <s v="-"/>
    <s v="-"/>
    <s v="-"/>
    <s v="-"/>
    <x v="2"/>
    <x v="30"/>
    <x v="28"/>
    <x v="6"/>
    <x v="6"/>
    <x v="0"/>
    <x v="28"/>
    <n v="0"/>
    <n v="0"/>
    <n v="0"/>
    <n v="0"/>
    <n v="0"/>
    <n v="0"/>
    <n v="0"/>
    <n v="0"/>
    <n v="0"/>
    <n v="0"/>
  </r>
  <r>
    <x v="30"/>
    <n v="2010"/>
    <n v="3"/>
    <n v="2"/>
    <s v="Failed"/>
    <s v="Criteria"/>
    <s v="-"/>
    <s v="-"/>
    <s v="-"/>
    <s v="-"/>
    <s v="-"/>
    <s v="-"/>
    <s v="-"/>
    <s v="-"/>
    <s v="-"/>
    <s v="-"/>
    <s v="-"/>
    <s v="-"/>
    <s v="-"/>
    <s v="-"/>
    <s v="-"/>
    <s v="-"/>
    <s v="-"/>
    <s v="-"/>
    <s v="-"/>
    <s v="-"/>
    <s v="-"/>
    <x v="2"/>
    <x v="30"/>
    <x v="28"/>
    <x v="6"/>
    <x v="6"/>
    <x v="0"/>
    <x v="28"/>
    <n v="0"/>
    <n v="0"/>
    <n v="0"/>
    <n v="0"/>
    <n v="0"/>
    <n v="0"/>
    <n v="0"/>
    <n v="0"/>
    <n v="0"/>
    <n v="0"/>
  </r>
  <r>
    <x v="30"/>
    <n v="2011"/>
    <n v="56"/>
    <s v="2,3"/>
    <s v="Failed"/>
    <s v="Criteria"/>
    <s v="-"/>
    <s v="-"/>
    <s v="-"/>
    <s v="-"/>
    <s v="-"/>
    <s v="-"/>
    <s v="-"/>
    <s v="-"/>
    <s v="-"/>
    <s v="-"/>
    <s v="-"/>
    <s v="-"/>
    <s v="-"/>
    <s v="-"/>
    <s v="-"/>
    <s v="-"/>
    <s v="-"/>
    <s v="-"/>
    <s v="-"/>
    <s v="-"/>
    <s v="-"/>
    <x v="2"/>
    <x v="30"/>
    <x v="28"/>
    <x v="6"/>
    <x v="6"/>
    <x v="0"/>
    <x v="28"/>
    <n v="0"/>
    <n v="0"/>
    <n v="0"/>
    <n v="0"/>
    <n v="0"/>
    <n v="0"/>
    <n v="0"/>
    <n v="0"/>
    <n v="0"/>
    <n v="0"/>
  </r>
  <r>
    <x v="30"/>
    <n v="2012"/>
    <n v="243"/>
    <s v="2,3,4"/>
    <n v="2.8806584362139918E-2"/>
    <n v="0"/>
    <n v="1.2345679012345678E-2"/>
    <n v="6.1728395061728392E-2"/>
    <n v="5.3497942386831275E-2"/>
    <n v="1.2345679012345678E-2"/>
    <n v="0"/>
    <n v="0"/>
    <n v="0.17695473251028807"/>
    <n v="0"/>
    <n v="0"/>
    <n v="0"/>
    <n v="2.0576131687242798E-2"/>
    <n v="0"/>
    <n v="0"/>
    <n v="0"/>
    <n v="0"/>
    <n v="0"/>
    <n v="0"/>
    <n v="0.1440329218106996"/>
    <n v="3.292181069958848E-2"/>
    <n v="1.646090534979424E-2"/>
    <n v="0.44032921810699588"/>
    <x v="2"/>
    <x v="30"/>
    <x v="28"/>
    <x v="6"/>
    <x v="6"/>
    <x v="1"/>
    <x v="28"/>
    <n v="4.1152263374485597E-2"/>
    <n v="0.11522633744855967"/>
    <n v="1.2345679012345678E-2"/>
    <n v="0.17695473251028807"/>
    <n v="0"/>
    <n v="2.0576131687242798E-2"/>
    <n v="0"/>
    <n v="0.17695473251028809"/>
    <n v="0.44032921810699588"/>
    <n v="1.646090534979424E-2"/>
  </r>
  <r>
    <x v="30"/>
    <n v="2013"/>
    <n v="1594"/>
    <s v="3,4,5"/>
    <n v="1.1292346298619823E-2"/>
    <n v="0"/>
    <n v="3.1367628607277291E-3"/>
    <n v="2.5094102885821833E-2"/>
    <n v="1.1292346298619825E-2"/>
    <n v="6.2735257214554575E-4"/>
    <n v="1.8820577164366374E-3"/>
    <n v="0"/>
    <n v="0.15997490589711419"/>
    <n v="6.2735257214554575E-4"/>
    <n v="0"/>
    <n v="1.2547051442910915E-3"/>
    <n v="6.2735257214554575E-4"/>
    <n v="6.2735257214554575E-4"/>
    <n v="0"/>
    <n v="0"/>
    <n v="0"/>
    <n v="0"/>
    <n v="0"/>
    <n v="9.4730238393977415E-2"/>
    <n v="2.1957340025094103E-2"/>
    <n v="2.258469259723965E-2"/>
    <n v="0.64429109159347553"/>
    <x v="2"/>
    <x v="30"/>
    <x v="28"/>
    <x v="6"/>
    <x v="6"/>
    <x v="1"/>
    <x v="28"/>
    <n v="1.4429109159347552E-2"/>
    <n v="3.6386449184441658E-2"/>
    <n v="2.509410288582183E-3"/>
    <n v="0.15997490589711419"/>
    <n v="1.8820577164366374E-3"/>
    <n v="1.2547051442910915E-3"/>
    <n v="0"/>
    <n v="0.11668757841907151"/>
    <n v="0.64429109159347553"/>
    <n v="2.258469259723965E-2"/>
  </r>
  <r>
    <x v="31"/>
    <n v="1979"/>
    <s v="No Data"/>
    <m/>
    <s v="-"/>
    <s v="-"/>
    <s v="-"/>
    <s v="-"/>
    <s v="-"/>
    <s v="-"/>
    <s v="-"/>
    <s v="-"/>
    <s v="-"/>
    <s v="-"/>
    <s v="-"/>
    <s v="-"/>
    <s v="-"/>
    <s v="-"/>
    <s v="-"/>
    <s v="-"/>
    <s v="-"/>
    <s v="-"/>
    <s v="-"/>
    <s v="-"/>
    <s v="-"/>
    <s v="-"/>
    <s v="-"/>
    <x v="0"/>
    <x v="31"/>
    <x v="29"/>
    <x v="0"/>
    <x v="0"/>
    <x v="0"/>
    <x v="29"/>
    <n v="0"/>
    <n v="0"/>
    <n v="0"/>
    <n v="0"/>
    <n v="0"/>
    <n v="0"/>
    <n v="0"/>
    <n v="0"/>
    <n v="0"/>
    <n v="0"/>
  </r>
  <r>
    <x v="31"/>
    <n v="1980"/>
    <s v="No Data"/>
    <m/>
    <s v="-"/>
    <s v="-"/>
    <s v="-"/>
    <s v="-"/>
    <s v="-"/>
    <s v="-"/>
    <s v="-"/>
    <s v="-"/>
    <s v="-"/>
    <s v="-"/>
    <s v="-"/>
    <s v="-"/>
    <s v="-"/>
    <s v="-"/>
    <s v="-"/>
    <s v="-"/>
    <s v="-"/>
    <s v="-"/>
    <s v="-"/>
    <s v="-"/>
    <s v="-"/>
    <s v="-"/>
    <s v="-"/>
    <x v="0"/>
    <x v="31"/>
    <x v="29"/>
    <x v="0"/>
    <x v="0"/>
    <x v="0"/>
    <x v="29"/>
    <n v="0"/>
    <n v="0"/>
    <n v="0"/>
    <n v="0"/>
    <n v="0"/>
    <n v="0"/>
    <n v="0"/>
    <n v="0"/>
    <n v="0"/>
    <n v="0"/>
  </r>
  <r>
    <x v="31"/>
    <n v="1981"/>
    <s v="No Data"/>
    <m/>
    <s v="-"/>
    <s v="-"/>
    <s v="-"/>
    <s v="-"/>
    <s v="-"/>
    <s v="-"/>
    <s v="-"/>
    <s v="-"/>
    <s v="-"/>
    <s v="-"/>
    <s v="-"/>
    <s v="-"/>
    <s v="-"/>
    <s v="-"/>
    <s v="-"/>
    <s v="-"/>
    <s v="-"/>
    <s v="-"/>
    <s v="-"/>
    <s v="-"/>
    <s v="-"/>
    <s v="-"/>
    <s v="-"/>
    <x v="0"/>
    <x v="31"/>
    <x v="29"/>
    <x v="0"/>
    <x v="0"/>
    <x v="0"/>
    <x v="29"/>
    <n v="0"/>
    <n v="0"/>
    <n v="0"/>
    <n v="0"/>
    <n v="0"/>
    <n v="0"/>
    <n v="0"/>
    <n v="0"/>
    <n v="0"/>
    <n v="0"/>
  </r>
  <r>
    <x v="31"/>
    <n v="1982"/>
    <s v="No Data"/>
    <m/>
    <s v="-"/>
    <s v="-"/>
    <s v="-"/>
    <s v="-"/>
    <s v="-"/>
    <s v="-"/>
    <s v="-"/>
    <s v="-"/>
    <s v="-"/>
    <s v="-"/>
    <s v="-"/>
    <s v="-"/>
    <s v="-"/>
    <s v="-"/>
    <s v="-"/>
    <s v="-"/>
    <s v="-"/>
    <s v="-"/>
    <s v="-"/>
    <s v="-"/>
    <s v="-"/>
    <s v="-"/>
    <s v="-"/>
    <x v="0"/>
    <x v="31"/>
    <x v="29"/>
    <x v="0"/>
    <x v="0"/>
    <x v="0"/>
    <x v="29"/>
    <n v="0"/>
    <n v="0"/>
    <n v="0"/>
    <n v="0"/>
    <n v="0"/>
    <n v="0"/>
    <n v="0"/>
    <n v="0"/>
    <n v="0"/>
    <n v="0"/>
  </r>
  <r>
    <x v="31"/>
    <n v="1983"/>
    <s v="No Data"/>
    <m/>
    <s v="-"/>
    <s v="-"/>
    <s v="-"/>
    <s v="-"/>
    <s v="-"/>
    <s v="-"/>
    <s v="-"/>
    <s v="-"/>
    <s v="-"/>
    <s v="-"/>
    <s v="-"/>
    <s v="-"/>
    <s v="-"/>
    <s v="-"/>
    <s v="-"/>
    <s v="-"/>
    <s v="-"/>
    <s v="-"/>
    <s v="-"/>
    <s v="-"/>
    <s v="-"/>
    <s v="-"/>
    <s v="-"/>
    <x v="0"/>
    <x v="31"/>
    <x v="29"/>
    <x v="0"/>
    <x v="0"/>
    <x v="0"/>
    <x v="29"/>
    <n v="0"/>
    <n v="0"/>
    <n v="0"/>
    <n v="0"/>
    <n v="0"/>
    <n v="0"/>
    <n v="0"/>
    <n v="0"/>
    <n v="0"/>
    <n v="0"/>
  </r>
  <r>
    <x v="31"/>
    <n v="1984"/>
    <s v="No Data"/>
    <m/>
    <s v="-"/>
    <s v="-"/>
    <s v="-"/>
    <s v="-"/>
    <s v="-"/>
    <s v="-"/>
    <s v="-"/>
    <s v="-"/>
    <s v="-"/>
    <s v="-"/>
    <s v="-"/>
    <s v="-"/>
    <s v="-"/>
    <s v="-"/>
    <s v="-"/>
    <s v="-"/>
    <s v="-"/>
    <s v="-"/>
    <s v="-"/>
    <s v="-"/>
    <s v="-"/>
    <s v="-"/>
    <s v="-"/>
    <x v="0"/>
    <x v="31"/>
    <x v="29"/>
    <x v="0"/>
    <x v="0"/>
    <x v="0"/>
    <x v="29"/>
    <n v="0"/>
    <n v="0"/>
    <n v="0"/>
    <n v="0"/>
    <n v="0"/>
    <n v="0"/>
    <n v="0"/>
    <n v="0"/>
    <n v="0"/>
    <n v="0"/>
  </r>
  <r>
    <x v="31"/>
    <n v="1985"/>
    <s v="No Data"/>
    <m/>
    <s v="-"/>
    <s v="-"/>
    <s v="-"/>
    <s v="-"/>
    <s v="-"/>
    <s v="-"/>
    <s v="-"/>
    <s v="-"/>
    <s v="-"/>
    <s v="-"/>
    <s v="-"/>
    <s v="-"/>
    <s v="-"/>
    <s v="-"/>
    <s v="-"/>
    <s v="-"/>
    <s v="-"/>
    <s v="-"/>
    <s v="-"/>
    <s v="-"/>
    <s v="-"/>
    <s v="-"/>
    <s v="-"/>
    <x v="0"/>
    <x v="31"/>
    <x v="29"/>
    <x v="0"/>
    <x v="0"/>
    <x v="0"/>
    <x v="29"/>
    <n v="0"/>
    <n v="0"/>
    <n v="0"/>
    <n v="0"/>
    <n v="0"/>
    <n v="0"/>
    <n v="0"/>
    <n v="0"/>
    <n v="0"/>
    <n v="0"/>
  </r>
  <r>
    <x v="31"/>
    <n v="1986"/>
    <n v="185"/>
    <n v="2"/>
    <s v="Failed"/>
    <s v="Criteria"/>
    <s v="-"/>
    <s v="-"/>
    <s v="-"/>
    <s v="-"/>
    <s v="-"/>
    <s v="-"/>
    <s v="-"/>
    <s v="-"/>
    <s v="-"/>
    <s v="-"/>
    <s v="-"/>
    <s v="-"/>
    <s v="-"/>
    <s v="-"/>
    <s v="-"/>
    <s v="-"/>
    <s v="-"/>
    <s v="-"/>
    <s v="-"/>
    <s v="-"/>
    <s v="-"/>
    <x v="0"/>
    <x v="31"/>
    <x v="29"/>
    <x v="0"/>
    <x v="0"/>
    <x v="0"/>
    <x v="29"/>
    <n v="0"/>
    <n v="0"/>
    <n v="0"/>
    <n v="0"/>
    <n v="0"/>
    <n v="0"/>
    <n v="0"/>
    <n v="0"/>
    <n v="0"/>
    <n v="0"/>
  </r>
  <r>
    <x v="31"/>
    <n v="1987"/>
    <n v="460"/>
    <n v="3"/>
    <s v="Failed"/>
    <s v="Criteria"/>
    <s v="-"/>
    <s v="-"/>
    <s v="-"/>
    <s v="-"/>
    <s v="-"/>
    <s v="-"/>
    <s v="-"/>
    <s v="-"/>
    <s v="-"/>
    <s v="-"/>
    <s v="-"/>
    <s v="-"/>
    <s v="-"/>
    <s v="-"/>
    <s v="-"/>
    <s v="-"/>
    <s v="-"/>
    <s v="-"/>
    <s v="-"/>
    <s v="-"/>
    <s v="-"/>
    <x v="0"/>
    <x v="31"/>
    <x v="29"/>
    <x v="0"/>
    <x v="0"/>
    <x v="0"/>
    <x v="29"/>
    <n v="0"/>
    <n v="0"/>
    <n v="0"/>
    <n v="0"/>
    <n v="0"/>
    <n v="0"/>
    <n v="0"/>
    <n v="0"/>
    <n v="0"/>
    <n v="0"/>
  </r>
  <r>
    <x v="31"/>
    <n v="1988"/>
    <n v="1737"/>
    <s v="2,4"/>
    <s v="Failed"/>
    <s v="Criteria"/>
    <s v="-"/>
    <s v="-"/>
    <s v="-"/>
    <s v="-"/>
    <s v="-"/>
    <s v="-"/>
    <s v="-"/>
    <s v="-"/>
    <s v="-"/>
    <s v="-"/>
    <s v="-"/>
    <s v="-"/>
    <s v="-"/>
    <s v="-"/>
    <s v="-"/>
    <s v="-"/>
    <s v="-"/>
    <s v="-"/>
    <s v="-"/>
    <s v="-"/>
    <s v="-"/>
    <x v="0"/>
    <x v="31"/>
    <x v="29"/>
    <x v="0"/>
    <x v="0"/>
    <x v="0"/>
    <x v="29"/>
    <n v="0"/>
    <n v="0"/>
    <n v="0"/>
    <n v="0"/>
    <n v="0"/>
    <n v="0"/>
    <n v="0"/>
    <n v="0"/>
    <n v="0"/>
    <n v="0"/>
  </r>
  <r>
    <x v="31"/>
    <n v="1989"/>
    <n v="1817"/>
    <s v="2,3,5"/>
    <n v="3.3021463951568518E-3"/>
    <n v="5.5035773252614202E-3"/>
    <n v="0"/>
    <n v="1.5960374243258118E-2"/>
    <n v="0"/>
    <n v="8.7506879471656571E-2"/>
    <n v="6.54925701706109E-2"/>
    <n v="5.5035773252614197E-4"/>
    <n v="5.5035773252614197E-4"/>
    <n v="4.9532195927352776E-3"/>
    <n v="3.3571821684094658E-2"/>
    <n v="0"/>
    <n v="8.090258668134287E-2"/>
    <n v="1.4859658778205834E-2"/>
    <n v="5.5586130985140342E-2"/>
    <n v="1.3208585580627407E-2"/>
    <n v="5.5035773252614202E-3"/>
    <n v="2.1463951568519539E-2"/>
    <n v="0"/>
    <n v="0.16070445789763346"/>
    <n v="2.6417171161254815E-2"/>
    <n v="0"/>
    <n v="0.4039625756741882"/>
    <x v="0"/>
    <x v="31"/>
    <x v="29"/>
    <x v="0"/>
    <x v="0"/>
    <x v="1"/>
    <x v="29"/>
    <n v="8.8057237204182716E-3"/>
    <n v="1.5960374243258118E-2"/>
    <n v="0.15299944964226747"/>
    <n v="1.1007154650522839E-3"/>
    <n v="3.8525041276829937E-2"/>
    <n v="0.16455696202531644"/>
    <n v="2.696752889378096E-2"/>
    <n v="0.18712162905888827"/>
    <n v="0.4039625756741882"/>
    <n v="0"/>
  </r>
  <r>
    <x v="31"/>
    <n v="1990"/>
    <n v="3602"/>
    <s v="2,3,4,6"/>
    <n v="5.5524708495280403E-3"/>
    <n v="0"/>
    <n v="0"/>
    <n v="5.830094392004442E-3"/>
    <n v="0"/>
    <n v="0.17851193781232647"/>
    <n v="3.4147695724597443E-2"/>
    <n v="0"/>
    <n v="1.3881177123820101E-3"/>
    <n v="7.4958356468628543E-3"/>
    <n v="1.2493059411438091E-2"/>
    <n v="0"/>
    <n v="9.5502498611882286E-2"/>
    <n v="4.9139367018323152E-2"/>
    <n v="0.11410327595780122"/>
    <n v="4.9972237645752359E-3"/>
    <n v="3.886729594669628E-3"/>
    <n v="2.8595224875069405E-2"/>
    <n v="0"/>
    <n v="0.14242087729039424"/>
    <n v="1.38811771238201E-2"/>
    <n v="0"/>
    <n v="0.30205441421432538"/>
    <x v="0"/>
    <x v="31"/>
    <x v="29"/>
    <x v="0"/>
    <x v="0"/>
    <x v="1"/>
    <x v="29"/>
    <n v="5.5524708495280403E-3"/>
    <n v="5.830094392004442E-3"/>
    <n v="0.21265963353692391"/>
    <n v="1.3881177123820101E-3"/>
    <n v="1.9988895058300947E-2"/>
    <n v="0.26374236535258189"/>
    <n v="3.2481954469739033E-2"/>
    <n v="0.15630205441421433"/>
    <n v="0.30205441421432538"/>
    <n v="0"/>
  </r>
  <r>
    <x v="31"/>
    <n v="1991"/>
    <n v="2871"/>
    <s v="3,4,5"/>
    <n v="2.0898641588296763E-3"/>
    <n v="0"/>
    <n v="0"/>
    <n v="6.966213862765587E-3"/>
    <n v="0"/>
    <n v="0.1215604319052595"/>
    <n v="1.9505398815743643E-2"/>
    <n v="2.0898641588296763E-3"/>
    <n v="4.8763497039359107E-3"/>
    <n v="6.9662138627655872E-4"/>
    <n v="1.8112156043190525E-2"/>
    <n v="0"/>
    <n v="7.3493556252176948E-2"/>
    <n v="1.0797631487286659E-2"/>
    <n v="5.329153605015674E-2"/>
    <n v="1.114594218042494E-2"/>
    <n v="4.1797283176593526E-3"/>
    <n v="8.3594566353187051E-3"/>
    <n v="0"/>
    <n v="0.15987460815047022"/>
    <n v="8.7077673284569838E-3"/>
    <n v="2.0898641588296763E-3"/>
    <n v="0.49216300940438873"/>
    <x v="0"/>
    <x v="31"/>
    <x v="29"/>
    <x v="0"/>
    <x v="0"/>
    <x v="1"/>
    <x v="29"/>
    <n v="2.0898641588296763E-3"/>
    <n v="6.966213862765587E-3"/>
    <n v="0.14106583072100315"/>
    <n v="6.966213862765587E-3"/>
    <n v="1.8808777429467082E-2"/>
    <n v="0.14872866597004528"/>
    <n v="1.2539184952978058E-2"/>
    <n v="0.16858237547892721"/>
    <n v="0.49216300940438873"/>
    <n v="2.0898641588296763E-3"/>
  </r>
  <r>
    <x v="31"/>
    <n v="1992"/>
    <n v="2183"/>
    <s v="4,5,6"/>
    <n v="8.703618873110398E-3"/>
    <n v="0"/>
    <n v="0"/>
    <n v="2.5652771415483281E-2"/>
    <n v="0"/>
    <n v="0.22033898305084745"/>
    <n v="3.3440219880897848E-2"/>
    <n v="0"/>
    <n v="1.3742556115437471E-3"/>
    <n v="0"/>
    <n v="8.7036188731103997E-3"/>
    <n v="1.8323408153916628E-3"/>
    <n v="0.1717819514429684"/>
    <n v="1.6491067338524967E-2"/>
    <n v="4.5808520384791572E-2"/>
    <n v="5.0389372423270727E-3"/>
    <n v="0"/>
    <n v="2.0613834173156206E-2"/>
    <n v="0"/>
    <n v="9.0242785158039393E-2"/>
    <n v="1.8323408153916629E-2"/>
    <n v="0"/>
    <n v="0.33165368758589098"/>
    <x v="0"/>
    <x v="31"/>
    <x v="29"/>
    <x v="0"/>
    <x v="0"/>
    <x v="1"/>
    <x v="29"/>
    <n v="8.703618873110398E-3"/>
    <n v="2.5652771415483281E-2"/>
    <n v="0.25377920293174527"/>
    <n v="1.3742556115437471E-3"/>
    <n v="1.0535959688502062E-2"/>
    <n v="0.239120476408612"/>
    <n v="2.0613834173156206E-2"/>
    <n v="0.10856619331195602"/>
    <n v="0.33165368758589098"/>
    <n v="0"/>
  </r>
  <r>
    <x v="31"/>
    <n v="1993"/>
    <n v="716"/>
    <s v="2,5,6"/>
    <n v="4.8882681564245814E-2"/>
    <n v="0"/>
    <n v="0"/>
    <n v="1.6759776536312849E-2"/>
    <n v="0"/>
    <n v="0.26396648044692739"/>
    <n v="1.3966480446927373E-2"/>
    <n v="4.1899441340782122E-3"/>
    <n v="2.7932960893854749E-3"/>
    <n v="0"/>
    <n v="0"/>
    <n v="0"/>
    <n v="9.217877094972067E-2"/>
    <n v="1.3966480446927373E-2"/>
    <n v="4.6089385474860335E-2"/>
    <n v="0"/>
    <n v="0"/>
    <n v="0"/>
    <n v="0"/>
    <n v="0.15921787709497207"/>
    <n v="0"/>
    <n v="1.3966480446927375E-3"/>
    <n v="0.33659217877094971"/>
    <x v="0"/>
    <x v="31"/>
    <x v="29"/>
    <x v="0"/>
    <x v="0"/>
    <x v="1"/>
    <x v="29"/>
    <n v="4.8882681564245814E-2"/>
    <n v="1.6759776536312849E-2"/>
    <n v="0.27793296089385477"/>
    <n v="6.9832402234636867E-3"/>
    <n v="0"/>
    <n v="0.15223463687150837"/>
    <n v="0"/>
    <n v="0.15921787709497207"/>
    <n v="0.33659217877094971"/>
    <n v="1.3966480446927375E-3"/>
  </r>
  <r>
    <x v="31"/>
    <n v="1994"/>
    <n v="369"/>
    <s v="2,3,6"/>
    <n v="5.4200542005420054E-3"/>
    <n v="0"/>
    <n v="0"/>
    <n v="2.7100271002710027E-3"/>
    <n v="0"/>
    <n v="1.8970189701897018E-2"/>
    <n v="5.4200542005420054E-3"/>
    <n v="0"/>
    <n v="0"/>
    <n v="0"/>
    <n v="2.7100271002710027E-3"/>
    <n v="0"/>
    <n v="2.7100271002710027E-3"/>
    <n v="0"/>
    <n v="1.6260162601626018E-2"/>
    <n v="0"/>
    <n v="8.130081300813009E-3"/>
    <n v="0"/>
    <n v="0"/>
    <n v="0.15176151761517614"/>
    <n v="1.6260162601626018E-2"/>
    <n v="0"/>
    <n v="0.76964769647696474"/>
    <x v="0"/>
    <x v="31"/>
    <x v="29"/>
    <x v="0"/>
    <x v="0"/>
    <x v="1"/>
    <x v="29"/>
    <n v="5.4200542005420054E-3"/>
    <n v="2.7100271002710027E-3"/>
    <n v="2.4390243902439025E-2"/>
    <n v="0"/>
    <n v="2.7100271002710027E-3"/>
    <n v="1.8970189701897022E-2"/>
    <n v="8.130081300813009E-3"/>
    <n v="0.16802168021680217"/>
    <n v="0.76964769647696474"/>
    <n v="0"/>
  </r>
  <r>
    <x v="31"/>
    <n v="1995"/>
    <n v="3910"/>
    <s v="2,3,4"/>
    <n v="3.3248081841432222E-3"/>
    <n v="0"/>
    <n v="0"/>
    <n v="7.1611253196930949E-3"/>
    <n v="1.0230179028132991E-3"/>
    <n v="9.2071611253196923E-3"/>
    <n v="5.3708439897698209E-3"/>
    <n v="0"/>
    <n v="2.5575447570332479E-4"/>
    <n v="7.6726342710997447E-4"/>
    <n v="7.4168797953964184E-3"/>
    <n v="5.1150895140664957E-4"/>
    <n v="5.3708439897698209E-3"/>
    <n v="1.0230179028132991E-3"/>
    <n v="2.5575447570332483E-3"/>
    <n v="7.6726342710997447E-4"/>
    <n v="3.0690537084398979E-3"/>
    <n v="2.5575447570332479E-4"/>
    <n v="0"/>
    <n v="5.8567774936061384E-2"/>
    <n v="4.1176470588235294E-2"/>
    <n v="0"/>
    <n v="0.85217391304347823"/>
    <x v="0"/>
    <x v="31"/>
    <x v="29"/>
    <x v="0"/>
    <x v="0"/>
    <x v="1"/>
    <x v="29"/>
    <n v="3.3248081841432222E-3"/>
    <n v="8.1841432225063931E-3"/>
    <n v="1.4578005115089512E-2"/>
    <n v="2.5575447570332479E-4"/>
    <n v="8.6956521739130418E-3"/>
    <n v="9.7186700767263427E-3"/>
    <n v="3.3248081841432226E-3"/>
    <n v="9.9744245524296671E-2"/>
    <n v="0.85217391304347823"/>
    <n v="0"/>
  </r>
  <r>
    <x v="31"/>
    <n v="1996"/>
    <n v="3392"/>
    <s v="2,3,4,5"/>
    <n v="8.2547169811320754E-3"/>
    <n v="8.8443396226415096E-4"/>
    <n v="8.8443396226415096E-4"/>
    <n v="8.2547169811320754E-3"/>
    <n v="0"/>
    <n v="9.72877358490566E-3"/>
    <n v="5.6014150943396223E-3"/>
    <n v="0"/>
    <n v="1.474056603773585E-3"/>
    <n v="2.9481132075471697E-4"/>
    <n v="1.1792452830188678E-2"/>
    <n v="1.1792452830188679E-3"/>
    <n v="9.1391509433962261E-3"/>
    <n v="8.8443396226415096E-4"/>
    <n v="5.1886792452830191E-2"/>
    <n v="0"/>
    <n v="0"/>
    <n v="0"/>
    <n v="0"/>
    <n v="0.16067216981132076"/>
    <n v="3.3018867924528301E-2"/>
    <n v="0"/>
    <n v="0.69604952830188682"/>
    <x v="0"/>
    <x v="31"/>
    <x v="29"/>
    <x v="0"/>
    <x v="0"/>
    <x v="1"/>
    <x v="29"/>
    <n v="1.0023584905660377E-2"/>
    <n v="8.2547169811320754E-3"/>
    <n v="1.5330188679245283E-2"/>
    <n v="1.474056603773585E-3"/>
    <n v="1.3266509433962263E-2"/>
    <n v="6.1910377358490566E-2"/>
    <n v="0"/>
    <n v="0.19369103773584906"/>
    <n v="0.69604952830188682"/>
    <n v="0"/>
  </r>
  <r>
    <x v="31"/>
    <n v="1997"/>
    <n v="3394"/>
    <s v="2,3,4,5,6"/>
    <n v="1.7678255745433118E-2"/>
    <n v="2.9463759575721861E-4"/>
    <n v="0"/>
    <n v="1.0017678255745434E-2"/>
    <n v="0"/>
    <n v="4.5668827342368885E-2"/>
    <n v="1.060695344725987E-2"/>
    <n v="0"/>
    <n v="0"/>
    <n v="3.8302887448438423E-3"/>
    <n v="6.1873895109015916E-3"/>
    <n v="2.0624631703005302E-3"/>
    <n v="1.2669416617560401E-2"/>
    <n v="4.7142015321154978E-3"/>
    <n v="6.2757807896287571E-2"/>
    <n v="3.5356511490866236E-3"/>
    <n v="0"/>
    <n v="1.4731879787860931E-3"/>
    <n v="0"/>
    <n v="0.13052445492044784"/>
    <n v="4.8320565704183853E-2"/>
    <n v="0"/>
    <n v="0.63965822038892162"/>
    <x v="0"/>
    <x v="31"/>
    <x v="29"/>
    <x v="0"/>
    <x v="0"/>
    <x v="1"/>
    <x v="29"/>
    <n v="1.7972893341190337E-2"/>
    <n v="1.0017678255745434E-2"/>
    <n v="5.6275780789628756E-2"/>
    <n v="0"/>
    <n v="1.2080141426045965E-2"/>
    <n v="8.367707719505009E-2"/>
    <n v="1.4731879787860931E-3"/>
    <n v="0.1788450206246317"/>
    <n v="0.63965822038892162"/>
    <n v="0"/>
  </r>
  <r>
    <x v="31"/>
    <n v="1998"/>
    <n v="5604"/>
    <s v="2,3,4,5,6"/>
    <n v="1.7130620985010708E-2"/>
    <n v="1.0706638115631692E-3"/>
    <n v="1.7844396859386152E-3"/>
    <n v="2.5339043540328336E-2"/>
    <n v="8.9221984296930772E-3"/>
    <n v="5.3533190578158461E-4"/>
    <n v="0"/>
    <n v="0"/>
    <n v="1.4275517487508922E-3"/>
    <n v="0"/>
    <n v="5.3533190578158461E-4"/>
    <n v="4.2826552462526769E-3"/>
    <n v="1.3383297644539615E-2"/>
    <n v="2.4982155603140615E-3"/>
    <n v="1.6952177016416846E-2"/>
    <n v="1.2491077801570307E-3"/>
    <n v="1.7844396859386153E-4"/>
    <n v="5.3533190578158461E-4"/>
    <n v="0"/>
    <n v="0.10706638115631692"/>
    <n v="6.1563169164882227E-2"/>
    <n v="0"/>
    <n v="0.73554603854389722"/>
    <x v="0"/>
    <x v="31"/>
    <x v="29"/>
    <x v="0"/>
    <x v="0"/>
    <x v="1"/>
    <x v="29"/>
    <n v="1.9985724482512492E-2"/>
    <n v="3.4261241970021415E-2"/>
    <n v="5.3533190578158461E-4"/>
    <n v="1.4275517487508922E-3"/>
    <n v="4.8179871520342612E-3"/>
    <n v="3.408279800142755E-2"/>
    <n v="7.1377587437544611E-4"/>
    <n v="0.16862955032119914"/>
    <n v="0.73554603854389722"/>
    <n v="0"/>
  </r>
  <r>
    <x v="31"/>
    <n v="1999"/>
    <n v="7428"/>
    <s v="2,3,4,5,6"/>
    <n v="1.4135702746365105E-2"/>
    <n v="9.4238018309100702E-4"/>
    <n v="3.3656435110393109E-3"/>
    <n v="8.6160473882606354E-3"/>
    <n v="1.0770059235325794E-3"/>
    <n v="1.1847065158858373E-2"/>
    <n v="1.332794830371567E-2"/>
    <n v="0"/>
    <n v="4.7119009154550353E-3"/>
    <n v="9.4238018309100702E-4"/>
    <n v="1.0770059235325794E-3"/>
    <n v="2.6925148088314486E-4"/>
    <n v="7.1890145395799673E-2"/>
    <n v="1.9789983844911149E-2"/>
    <n v="5.9773828756058162E-2"/>
    <n v="4.5772751750134625E-3"/>
    <n v="0"/>
    <n v="0"/>
    <n v="0"/>
    <n v="8.1179321486268177E-2"/>
    <n v="4.0656973613354873E-2"/>
    <n v="0"/>
    <n v="0.66182014001077005"/>
    <x v="1"/>
    <x v="31"/>
    <x v="29"/>
    <x v="0"/>
    <x v="0"/>
    <x v="1"/>
    <x v="29"/>
    <n v="1.8443726440495422E-2"/>
    <n v="9.6930533117932146E-3"/>
    <n v="2.5175013462574045E-2"/>
    <n v="4.7119009154550353E-3"/>
    <n v="2.2886375875067312E-3"/>
    <n v="0.15603123317178244"/>
    <n v="0"/>
    <n v="0.12183629509962304"/>
    <n v="0.66182014001077005"/>
    <n v="0"/>
  </r>
  <r>
    <x v="31"/>
    <n v="2000"/>
    <n v="6544"/>
    <s v="2,3,4,5,6"/>
    <n v="1.5892420537897311E-2"/>
    <n v="1.5281173594132029E-4"/>
    <n v="9.1687041564792176E-4"/>
    <n v="4.5843520782396088E-4"/>
    <n v="0"/>
    <n v="6.2652811735941324E-2"/>
    <n v="3.8966992665036677E-2"/>
    <n v="0"/>
    <n v="3.0562347188264059E-4"/>
    <n v="0"/>
    <n v="0"/>
    <n v="6.1124694376528117E-4"/>
    <n v="2.6436430317848411E-2"/>
    <n v="3.6522004889975548E-2"/>
    <n v="3.728606356968215E-2"/>
    <n v="5.9596577017114911E-3"/>
    <n v="0"/>
    <n v="0"/>
    <n v="0"/>
    <n v="0.11705378973105135"/>
    <n v="4.3398533007334962E-2"/>
    <n v="0"/>
    <n v="0.61338630806845962"/>
    <x v="1"/>
    <x v="31"/>
    <x v="29"/>
    <x v="0"/>
    <x v="0"/>
    <x v="1"/>
    <x v="29"/>
    <n v="1.6962102689486554E-2"/>
    <n v="4.5843520782396088E-4"/>
    <n v="0.10161980440097801"/>
    <n v="3.0562347188264059E-4"/>
    <n v="6.1124694376528117E-4"/>
    <n v="0.10620415647921759"/>
    <n v="0"/>
    <n v="0.1604523227383863"/>
    <n v="0.61338630806845962"/>
    <n v="0"/>
  </r>
  <r>
    <x v="31"/>
    <n v="2001"/>
    <n v="10049"/>
    <s v="2,3,4,5,6"/>
    <n v="7.4634291969350184E-3"/>
    <n v="0"/>
    <n v="6.9658672504726833E-4"/>
    <n v="0"/>
    <n v="0"/>
    <n v="7.4932829137227583E-2"/>
    <n v="1.8111254851228976E-2"/>
    <n v="0"/>
    <n v="3.9804955716986763E-4"/>
    <n v="0"/>
    <n v="0"/>
    <n v="3.6819584038212758E-3"/>
    <n v="5.2343516767837599E-2"/>
    <n v="3.8909344213354562E-2"/>
    <n v="0.15384615384615385"/>
    <n v="1.2439048661558365E-2"/>
    <n v="0"/>
    <n v="6.0702557468404819E-3"/>
    <n v="0"/>
    <n v="0.13782465917006667"/>
    <n v="3.831226987759976E-2"/>
    <n v="0"/>
    <n v="0.45497064384515873"/>
    <x v="1"/>
    <x v="31"/>
    <x v="29"/>
    <x v="0"/>
    <x v="0"/>
    <x v="1"/>
    <x v="29"/>
    <n v="8.160015921982287E-3"/>
    <n v="0"/>
    <n v="9.3044083988456566E-2"/>
    <n v="3.9804955716986763E-4"/>
    <n v="3.6819584038212758E-3"/>
    <n v="0.2575380634889044"/>
    <n v="6.0702557468404819E-3"/>
    <n v="0.17613692904766642"/>
    <n v="0.45497064384515873"/>
    <n v="0"/>
  </r>
  <r>
    <x v="31"/>
    <n v="2002"/>
    <n v="7038"/>
    <s v="2,3,4,5,6"/>
    <n v="1.3071895424836602E-2"/>
    <n v="1.9892014776925265E-3"/>
    <n v="1.4208581983518045E-4"/>
    <n v="7.8147200909349252E-3"/>
    <n v="1.1366865586814436E-3"/>
    <n v="6.9906223358908795E-2"/>
    <n v="1.6481955100880932E-2"/>
    <n v="0"/>
    <n v="0"/>
    <n v="0"/>
    <n v="4.1204887752202329E-3"/>
    <n v="4.9730036942313158E-3"/>
    <n v="0.11793123046319977"/>
    <n v="9.0792838874680301E-2"/>
    <n v="6.5217391304347824E-2"/>
    <n v="1.8755328218243821E-2"/>
    <n v="1.7050298380221654E-3"/>
    <n v="1.8471156578573459E-3"/>
    <n v="0"/>
    <n v="0.11466325660699062"/>
    <n v="4.3336175049730037E-2"/>
    <n v="0"/>
    <n v="0.42611537368570618"/>
    <x v="1"/>
    <x v="31"/>
    <x v="29"/>
    <x v="0"/>
    <x v="0"/>
    <x v="1"/>
    <x v="29"/>
    <n v="1.5203182722364308E-2"/>
    <n v="8.9514066496163697E-3"/>
    <n v="8.638817845978973E-2"/>
    <n v="0"/>
    <n v="9.0934924694515487E-3"/>
    <n v="0.29269678886047173"/>
    <n v="3.5521454958795115E-3"/>
    <n v="0.15799943165672065"/>
    <n v="0.42611537368570618"/>
    <n v="0"/>
  </r>
  <r>
    <x v="31"/>
    <n v="2003"/>
    <n v="10545"/>
    <s v="2,3,4,5,6"/>
    <n v="5.8795637743006167E-3"/>
    <n v="0"/>
    <n v="4.74158368895211E-4"/>
    <n v="1.7069701280227596E-3"/>
    <n v="6.6382171645329544E-4"/>
    <n v="6.353722143195828E-2"/>
    <n v="1.3276434329065908E-2"/>
    <n v="0"/>
    <n v="3.7932669511616881E-4"/>
    <n v="0"/>
    <n v="0"/>
    <n v="0"/>
    <n v="4.5424371740161215E-2"/>
    <n v="2.3423423423423424E-2"/>
    <n v="3.5182550972024655E-2"/>
    <n v="9.5779990516832621E-3"/>
    <n v="0"/>
    <n v="2.6552868658131818E-3"/>
    <n v="0"/>
    <n v="8.9236605026078705E-2"/>
    <n v="2.4466571834992887E-2"/>
    <n v="0"/>
    <n v="0.68411569464201039"/>
    <x v="1"/>
    <x v="31"/>
    <x v="29"/>
    <x v="0"/>
    <x v="0"/>
    <x v="1"/>
    <x v="29"/>
    <n v="6.3537221431958276E-3"/>
    <n v="2.3707918444760552E-3"/>
    <n v="7.6813655761024183E-2"/>
    <n v="3.7932669511616881E-4"/>
    <n v="0"/>
    <n v="0.11360834518729256"/>
    <n v="2.6552868658131818E-3"/>
    <n v="0.11370317686107159"/>
    <n v="0.68411569464201039"/>
    <n v="0"/>
  </r>
  <r>
    <x v="31"/>
    <n v="2004"/>
    <n v="14727"/>
    <s v="2,3,4,5,6"/>
    <n v="3.8025395532016023E-3"/>
    <n v="1.3580498404291438E-4"/>
    <n v="1.3580498404291438E-4"/>
    <n v="2.851904664901202E-3"/>
    <n v="0"/>
    <n v="3.6531540707543962E-2"/>
    <n v="8.2841040266177762E-3"/>
    <n v="0"/>
    <n v="1.0185373803218579E-3"/>
    <n v="0"/>
    <n v="0"/>
    <n v="1.2222448563862294E-3"/>
    <n v="4.2982277449582398E-2"/>
    <n v="2.0167040130372786E-2"/>
    <n v="4.603788959054797E-2"/>
    <n v="1.1611326135669179E-2"/>
    <n v="0"/>
    <n v="6.4507367420384328E-3"/>
    <n v="0"/>
    <n v="5.3914578665037009E-2"/>
    <n v="2.1796699938887758E-2"/>
    <n v="5.4321993617165751E-4"/>
    <n v="0.7425137502546344"/>
    <x v="1"/>
    <x v="31"/>
    <x v="29"/>
    <x v="0"/>
    <x v="0"/>
    <x v="1"/>
    <x v="29"/>
    <n v="4.0741495212874316E-3"/>
    <n v="2.851904664901202E-3"/>
    <n v="4.481564473416174E-2"/>
    <n v="1.0185373803218579E-3"/>
    <n v="1.2222448563862294E-3"/>
    <n v="0.12079853330617232"/>
    <n v="6.4507367420384328E-3"/>
    <n v="7.5711278603924764E-2"/>
    <n v="0.7425137502546344"/>
    <n v="5.4321993617165751E-4"/>
  </r>
  <r>
    <x v="31"/>
    <n v="2005"/>
    <n v="8612"/>
    <s v="2,3,4,5,6"/>
    <n v="3.7157454714352067E-3"/>
    <n v="1.1611704598235021E-4"/>
    <n v="0"/>
    <n v="4.8769159312587089E-3"/>
    <n v="2.2062238736646539E-3"/>
    <n v="8.6042731072921513E-2"/>
    <n v="2.3803994426381793E-2"/>
    <n v="0"/>
    <n v="0"/>
    <n v="0"/>
    <n v="0"/>
    <n v="3.367394333488156E-3"/>
    <n v="6.7812354853692525E-2"/>
    <n v="5.7942405945192753E-2"/>
    <n v="4.8304691128657685E-2"/>
    <n v="5.4575011611704598E-3"/>
    <n v="0"/>
    <n v="2.5545750116117046E-3"/>
    <n v="0"/>
    <n v="0.1072921504876916"/>
    <n v="1.8810961449140733E-2"/>
    <n v="1.1611704598235021E-4"/>
    <n v="0.56758012076172781"/>
    <x v="1"/>
    <x v="31"/>
    <x v="29"/>
    <x v="0"/>
    <x v="0"/>
    <x v="1"/>
    <x v="29"/>
    <n v="3.8318625174175568E-3"/>
    <n v="7.0831398049233628E-3"/>
    <n v="0.1098467254993033"/>
    <n v="0"/>
    <n v="3.367394333488156E-3"/>
    <n v="0.17951695308871343"/>
    <n v="2.5545750116117046E-3"/>
    <n v="0.12610311193683232"/>
    <n v="0.56758012076172781"/>
    <n v="1.1611704598235021E-4"/>
  </r>
  <r>
    <x v="31"/>
    <n v="2006"/>
    <n v="5936"/>
    <s v="2,3,4,5,6"/>
    <n v="4.0431266846361188E-3"/>
    <n v="1.6846361185983828E-4"/>
    <n v="6.7385444743935314E-4"/>
    <n v="1.2803234501347708E-2"/>
    <n v="4.5485175202156338E-3"/>
    <n v="4.447439353099731E-2"/>
    <n v="1.8025606469002694E-2"/>
    <n v="0"/>
    <n v="2.6954177897574125E-3"/>
    <n v="0"/>
    <n v="0"/>
    <n v="2.3584905660377362E-3"/>
    <n v="5.2392183288409701E-2"/>
    <n v="2.2911051212938006E-2"/>
    <n v="1.2971698113207548E-2"/>
    <n v="1.5161725067385444E-3"/>
    <n v="6.7385444743935314E-4"/>
    <n v="4.7169811320754715E-3"/>
    <n v="0"/>
    <n v="0.10714285714285714"/>
    <n v="1.8362533692722373E-2"/>
    <n v="0"/>
    <n v="0.68952156334231807"/>
    <x v="1"/>
    <x v="31"/>
    <x v="29"/>
    <x v="0"/>
    <x v="0"/>
    <x v="1"/>
    <x v="29"/>
    <n v="4.8854447439353101E-3"/>
    <n v="1.7351752021563343E-2"/>
    <n v="6.25E-2"/>
    <n v="2.6954177897574125E-3"/>
    <n v="2.3584905660377362E-3"/>
    <n v="8.9791105121293804E-2"/>
    <n v="5.3908355795148251E-3"/>
    <n v="0.12550539083557952"/>
    <n v="0.68952156334231807"/>
    <n v="0"/>
  </r>
  <r>
    <x v="31"/>
    <n v="2007"/>
    <n v="7638"/>
    <s v="2,3,4,5,6"/>
    <n v="9.4265514532600164E-3"/>
    <n v="2.7494108405341712E-3"/>
    <n v="6.5462162869861225E-4"/>
    <n v="4.5823514008902855E-3"/>
    <n v="0"/>
    <n v="5.3678973553286199E-2"/>
    <n v="1.7282010997643361E-2"/>
    <n v="0"/>
    <n v="3.0112594920136161E-3"/>
    <n v="0"/>
    <n v="6.5462162869861225E-4"/>
    <n v="0"/>
    <n v="4.2681330191149516E-2"/>
    <n v="2.5661167844985597E-2"/>
    <n v="1.5710919088766692E-2"/>
    <n v="7.462686567164179E-3"/>
    <n v="0"/>
    <n v="5.8915946582875096E-3"/>
    <n v="0"/>
    <n v="7.9471065724011525E-2"/>
    <n v="2.1078816444095313E-2"/>
    <n v="0"/>
    <n v="0.7100026184865148"/>
    <x v="1"/>
    <x v="31"/>
    <x v="29"/>
    <x v="0"/>
    <x v="0"/>
    <x v="1"/>
    <x v="29"/>
    <n v="1.2830583922492799E-2"/>
    <n v="4.5823514008902855E-3"/>
    <n v="7.0960984550929557E-2"/>
    <n v="3.0112594920136161E-3"/>
    <n v="6.5462162869861225E-4"/>
    <n v="9.1516103692065975E-2"/>
    <n v="5.8915946582875096E-3"/>
    <n v="0.10054988216810684"/>
    <n v="0.7100026184865148"/>
    <n v="0"/>
  </r>
  <r>
    <x v="31"/>
    <n v="2008"/>
    <n v="6177"/>
    <s v="2,3,4,5,6"/>
    <n v="2.7521450542334464E-3"/>
    <n v="0"/>
    <n v="0"/>
    <n v="1.1332361988020075E-3"/>
    <n v="3.5615994819491663E-3"/>
    <n v="3.5615994819491667E-2"/>
    <n v="1.8617451837461552E-2"/>
    <n v="0"/>
    <n v="2.9140359397765905E-3"/>
    <n v="0"/>
    <n v="0"/>
    <n v="0"/>
    <n v="3.6911121903836816E-2"/>
    <n v="1.4408288813339809E-2"/>
    <n v="0"/>
    <n v="0"/>
    <n v="1.7807997409745831E-3"/>
    <n v="3.2378177108628786E-3"/>
    <n v="0"/>
    <n v="0.11834223733203821"/>
    <n v="2.5578759915816738E-2"/>
    <n v="3.2378177108628785E-4"/>
    <n v="0.73482272948033023"/>
    <x v="1"/>
    <x v="31"/>
    <x v="29"/>
    <x v="0"/>
    <x v="0"/>
    <x v="1"/>
    <x v="29"/>
    <n v="2.7521450542334464E-3"/>
    <n v="4.6948356807511738E-3"/>
    <n v="5.4233446656953219E-2"/>
    <n v="2.9140359397765905E-3"/>
    <n v="0"/>
    <n v="5.1319410717176626E-2"/>
    <n v="5.0186174518374619E-3"/>
    <n v="0.14392099724785495"/>
    <n v="0.73482272948033023"/>
    <n v="3.2378177108628785E-4"/>
  </r>
  <r>
    <x v="31"/>
    <n v="2009"/>
    <n v="11322"/>
    <s v="2,3,4,5,6"/>
    <n v="1.4131778837661192E-3"/>
    <n v="5.2994170641229468E-4"/>
    <n v="0"/>
    <n v="1.9431195901784136E-3"/>
    <n v="5.2994170641229468E-4"/>
    <n v="1.5368309485956546E-2"/>
    <n v="3.9657304363186714E-2"/>
    <n v="0"/>
    <n v="5.7410351527998581E-3"/>
    <n v="0"/>
    <n v="0"/>
    <n v="7.0658894188305958E-4"/>
    <n v="3.0559971736442326E-2"/>
    <n v="4.9372902314078787E-2"/>
    <n v="0"/>
    <n v="1.0598834128245894E-3"/>
    <n v="7.0658894188305958E-4"/>
    <n v="2.4818936583642467E-2"/>
    <n v="0"/>
    <n v="0.10245539657304363"/>
    <n v="3.3651298357180712E-2"/>
    <n v="1.7664723547076489E-4"/>
    <n v="0.69130895601483833"/>
    <x v="2"/>
    <x v="31"/>
    <x v="29"/>
    <x v="0"/>
    <x v="0"/>
    <x v="1"/>
    <x v="29"/>
    <n v="1.9431195901784138E-3"/>
    <n v="2.4730612965907081E-3"/>
    <n v="5.5025613849143257E-2"/>
    <n v="5.7410351527998581E-3"/>
    <n v="7.0658894188305958E-4"/>
    <n v="8.0992757463345708E-2"/>
    <n v="2.5525525525525526E-2"/>
    <n v="0.13610669493022434"/>
    <n v="0.69130895601483833"/>
    <n v="1.7664723547076489E-4"/>
  </r>
  <r>
    <x v="31"/>
    <n v="2010"/>
    <n v="6715"/>
    <s v="2,3,4,5,6"/>
    <n v="8.3395383469843636E-3"/>
    <n v="1.1913626209977663E-3"/>
    <n v="0"/>
    <n v="1.0871183916604616E-2"/>
    <n v="1.9359642591213701E-3"/>
    <n v="6.3440059568131049E-2"/>
    <n v="3.5740878629932984E-2"/>
    <n v="0"/>
    <n v="2.8294862248696949E-3"/>
    <n v="0"/>
    <n v="0"/>
    <n v="2.6805658972449738E-3"/>
    <n v="9.4862248696947135E-2"/>
    <n v="9.5904690990320174E-2"/>
    <n v="3.2315711094564409E-2"/>
    <n v="1.9359642591213701E-3"/>
    <n v="0"/>
    <n v="4.0208488458674608E-3"/>
    <n v="0"/>
    <n v="0.27699180938198065"/>
    <n v="3.3358153387937454E-2"/>
    <n v="1.4892032762472079E-4"/>
    <n v="0.3334326135517498"/>
    <x v="2"/>
    <x v="31"/>
    <x v="29"/>
    <x v="0"/>
    <x v="0"/>
    <x v="1"/>
    <x v="29"/>
    <n v="9.5309009679821304E-3"/>
    <n v="1.2807148175725987E-2"/>
    <n v="9.9180938198064034E-2"/>
    <n v="2.8294862248696949E-3"/>
    <n v="2.6805658972449738E-3"/>
    <n v="0.22501861504095311"/>
    <n v="4.0208488458674608E-3"/>
    <n v="0.31034996276991811"/>
    <n v="0.3334326135517498"/>
    <n v="1.4892032762472079E-4"/>
  </r>
  <r>
    <x v="31"/>
    <n v="2011"/>
    <n v="4813"/>
    <s v="3,4,5,6"/>
    <n v="6.0253480157905666E-3"/>
    <n v="2.0777062123415748E-4"/>
    <n v="0"/>
    <n v="4.7787242883856225E-3"/>
    <n v="8.3108248493662994E-4"/>
    <n v="4.6125077913982959E-2"/>
    <n v="3.5736546852275092E-2"/>
    <n v="0"/>
    <n v="1.0388531061707874E-3"/>
    <n v="0"/>
    <n v="0"/>
    <n v="6.2331186370247248E-4"/>
    <n v="6.4201121961354662E-2"/>
    <n v="8.1030542281321422E-2"/>
    <n v="1.6829420319966756E-2"/>
    <n v="9.557448576771245E-3"/>
    <n v="0"/>
    <n v="7.8952836068979845E-3"/>
    <n v="0"/>
    <n v="0.26345314772491174"/>
    <n v="9.7444421358819866E-2"/>
    <n v="5.1942655308539372E-3"/>
    <n v="0.35902763349262412"/>
    <x v="2"/>
    <x v="31"/>
    <x v="29"/>
    <x v="0"/>
    <x v="0"/>
    <x v="1"/>
    <x v="29"/>
    <n v="6.2331186370247239E-3"/>
    <n v="5.6098067733222528E-3"/>
    <n v="8.1861624766258051E-2"/>
    <n v="1.0388531061707874E-3"/>
    <n v="6.2331186370247248E-4"/>
    <n v="0.17161853313941408"/>
    <n v="7.8952836068979845E-3"/>
    <n v="0.36089756908373161"/>
    <n v="0.35902763349262412"/>
    <n v="5.1942655308539372E-3"/>
  </r>
  <r>
    <x v="31"/>
    <n v="2012"/>
    <n v="3983"/>
    <s v="2,4,5,6"/>
    <n v="7.7830780818478537E-3"/>
    <n v="0"/>
    <n v="0"/>
    <n v="4.5192066281697215E-3"/>
    <n v="2.5106703489831785E-4"/>
    <n v="2.2344966105950288E-2"/>
    <n v="1.8830027617373839E-2"/>
    <n v="0"/>
    <n v="2.2596033140848608E-3"/>
    <n v="0"/>
    <n v="0"/>
    <n v="3.5149384885764501E-3"/>
    <n v="9.0133065528496106E-2"/>
    <n v="5.372834546824002E-2"/>
    <n v="5.9000753201104698E-2"/>
    <n v="1.3055485814712529E-2"/>
    <n v="0"/>
    <n v="1.5064022093899071E-3"/>
    <n v="0"/>
    <n v="0.15490836053226212"/>
    <n v="7.4315842329902085E-2"/>
    <n v="2.9876977152899824E-2"/>
    <n v="0.46397188049209137"/>
    <x v="2"/>
    <x v="31"/>
    <x v="29"/>
    <x v="0"/>
    <x v="0"/>
    <x v="1"/>
    <x v="29"/>
    <n v="7.7830780818478537E-3"/>
    <n v="4.7702736630680391E-3"/>
    <n v="4.117499372332413E-2"/>
    <n v="2.2596033140848608E-3"/>
    <n v="3.5149384885764501E-3"/>
    <n v="0.21591765001255336"/>
    <n v="1.5064022093899071E-3"/>
    <n v="0.22922420286216422"/>
    <n v="0.46397188049209137"/>
    <n v="2.9876977152899824E-2"/>
  </r>
  <r>
    <x v="31"/>
    <n v="2013"/>
    <s v="No Data"/>
    <m/>
    <s v="-"/>
    <s v="-"/>
    <s v="-"/>
    <s v="-"/>
    <s v="-"/>
    <s v="-"/>
    <s v="-"/>
    <s v="-"/>
    <s v="-"/>
    <s v="-"/>
    <s v="-"/>
    <s v="-"/>
    <s v="-"/>
    <s v="-"/>
    <s v="-"/>
    <s v="-"/>
    <s v="-"/>
    <s v="-"/>
    <s v="-"/>
    <s v="-"/>
    <s v="-"/>
    <s v="-"/>
    <s v="-"/>
    <x v="2"/>
    <x v="31"/>
    <x v="29"/>
    <x v="0"/>
    <x v="0"/>
    <x v="0"/>
    <x v="29"/>
    <n v="0"/>
    <n v="0"/>
    <n v="0"/>
    <n v="0"/>
    <n v="0"/>
    <n v="0"/>
    <n v="0"/>
    <n v="0"/>
    <n v="0"/>
    <n v="0"/>
  </r>
  <r>
    <x v="32"/>
    <n v="1979"/>
    <s v="No Data"/>
    <m/>
    <s v="-"/>
    <s v="-"/>
    <s v="-"/>
    <s v="-"/>
    <s v="-"/>
    <s v="-"/>
    <s v="-"/>
    <s v="-"/>
    <s v="-"/>
    <s v="-"/>
    <s v="-"/>
    <s v="-"/>
    <s v="-"/>
    <s v="-"/>
    <s v="-"/>
    <s v="-"/>
    <s v="-"/>
    <s v="-"/>
    <s v="-"/>
    <s v="-"/>
    <s v="-"/>
    <s v="-"/>
    <s v="-"/>
    <x v="0"/>
    <x v="32"/>
    <x v="30"/>
    <x v="0"/>
    <x v="0"/>
    <x v="0"/>
    <x v="30"/>
    <n v="0"/>
    <n v="0"/>
    <n v="0"/>
    <n v="0"/>
    <n v="0"/>
    <n v="0"/>
    <n v="0"/>
    <n v="0"/>
    <n v="0"/>
    <n v="0"/>
  </r>
  <r>
    <x v="32"/>
    <n v="1980"/>
    <s v="No Data"/>
    <m/>
    <s v="-"/>
    <s v="-"/>
    <s v="-"/>
    <s v="-"/>
    <s v="-"/>
    <s v="-"/>
    <s v="-"/>
    <s v="-"/>
    <s v="-"/>
    <s v="-"/>
    <s v="-"/>
    <s v="-"/>
    <s v="-"/>
    <s v="-"/>
    <s v="-"/>
    <s v="-"/>
    <s v="-"/>
    <s v="-"/>
    <s v="-"/>
    <s v="-"/>
    <s v="-"/>
    <s v="-"/>
    <s v="-"/>
    <x v="0"/>
    <x v="32"/>
    <x v="30"/>
    <x v="0"/>
    <x v="0"/>
    <x v="0"/>
    <x v="30"/>
    <n v="0"/>
    <n v="0"/>
    <n v="0"/>
    <n v="0"/>
    <n v="0"/>
    <n v="0"/>
    <n v="0"/>
    <n v="0"/>
    <n v="0"/>
    <n v="0"/>
  </r>
  <r>
    <x v="32"/>
    <n v="1981"/>
    <s v="No Data"/>
    <m/>
    <s v="-"/>
    <s v="-"/>
    <s v="-"/>
    <s v="-"/>
    <s v="-"/>
    <s v="-"/>
    <s v="-"/>
    <s v="-"/>
    <s v="-"/>
    <s v="-"/>
    <s v="-"/>
    <s v="-"/>
    <s v="-"/>
    <s v="-"/>
    <s v="-"/>
    <s v="-"/>
    <s v="-"/>
    <s v="-"/>
    <s v="-"/>
    <s v="-"/>
    <s v="-"/>
    <s v="-"/>
    <s v="-"/>
    <x v="0"/>
    <x v="32"/>
    <x v="30"/>
    <x v="0"/>
    <x v="0"/>
    <x v="0"/>
    <x v="30"/>
    <n v="0"/>
    <n v="0"/>
    <n v="0"/>
    <n v="0"/>
    <n v="0"/>
    <n v="0"/>
    <n v="0"/>
    <n v="0"/>
    <n v="0"/>
    <n v="0"/>
  </r>
  <r>
    <x v="32"/>
    <n v="1982"/>
    <s v="No Data"/>
    <m/>
    <s v="-"/>
    <s v="-"/>
    <s v="-"/>
    <s v="-"/>
    <s v="-"/>
    <s v="-"/>
    <s v="-"/>
    <s v="-"/>
    <s v="-"/>
    <s v="-"/>
    <s v="-"/>
    <s v="-"/>
    <s v="-"/>
    <s v="-"/>
    <s v="-"/>
    <s v="-"/>
    <s v="-"/>
    <s v="-"/>
    <s v="-"/>
    <s v="-"/>
    <s v="-"/>
    <s v="-"/>
    <s v="-"/>
    <x v="0"/>
    <x v="32"/>
    <x v="30"/>
    <x v="0"/>
    <x v="0"/>
    <x v="0"/>
    <x v="30"/>
    <n v="0"/>
    <n v="0"/>
    <n v="0"/>
    <n v="0"/>
    <n v="0"/>
    <n v="0"/>
    <n v="0"/>
    <n v="0"/>
    <n v="0"/>
    <n v="0"/>
  </r>
  <r>
    <x v="32"/>
    <n v="1983"/>
    <s v="No Data"/>
    <m/>
    <s v="-"/>
    <s v="-"/>
    <s v="-"/>
    <s v="-"/>
    <s v="-"/>
    <s v="-"/>
    <s v="-"/>
    <s v="-"/>
    <s v="-"/>
    <s v="-"/>
    <s v="-"/>
    <s v="-"/>
    <s v="-"/>
    <s v="-"/>
    <s v="-"/>
    <s v="-"/>
    <s v="-"/>
    <s v="-"/>
    <s v="-"/>
    <s v="-"/>
    <s v="-"/>
    <s v="-"/>
    <s v="-"/>
    <x v="0"/>
    <x v="32"/>
    <x v="30"/>
    <x v="0"/>
    <x v="0"/>
    <x v="0"/>
    <x v="30"/>
    <n v="0"/>
    <n v="0"/>
    <n v="0"/>
    <n v="0"/>
    <n v="0"/>
    <n v="0"/>
    <n v="0"/>
    <n v="0"/>
    <n v="0"/>
    <n v="0"/>
  </r>
  <r>
    <x v="32"/>
    <n v="1984"/>
    <s v="No Data"/>
    <m/>
    <s v="-"/>
    <s v="-"/>
    <s v="-"/>
    <s v="-"/>
    <s v="-"/>
    <s v="-"/>
    <s v="-"/>
    <s v="-"/>
    <s v="-"/>
    <s v="-"/>
    <s v="-"/>
    <s v="-"/>
    <s v="-"/>
    <s v="-"/>
    <s v="-"/>
    <s v="-"/>
    <s v="-"/>
    <s v="-"/>
    <s v="-"/>
    <s v="-"/>
    <s v="-"/>
    <s v="-"/>
    <s v="-"/>
    <x v="0"/>
    <x v="32"/>
    <x v="30"/>
    <x v="0"/>
    <x v="0"/>
    <x v="0"/>
    <x v="30"/>
    <n v="0"/>
    <n v="0"/>
    <n v="0"/>
    <n v="0"/>
    <n v="0"/>
    <n v="0"/>
    <n v="0"/>
    <n v="0"/>
    <n v="0"/>
    <n v="0"/>
  </r>
  <r>
    <x v="32"/>
    <n v="1985"/>
    <s v="No Data"/>
    <m/>
    <s v="-"/>
    <s v="-"/>
    <s v="-"/>
    <s v="-"/>
    <s v="-"/>
    <s v="-"/>
    <s v="-"/>
    <s v="-"/>
    <s v="-"/>
    <s v="-"/>
    <s v="-"/>
    <s v="-"/>
    <s v="-"/>
    <s v="-"/>
    <s v="-"/>
    <s v="-"/>
    <s v="-"/>
    <s v="-"/>
    <s v="-"/>
    <s v="-"/>
    <s v="-"/>
    <s v="-"/>
    <s v="-"/>
    <x v="0"/>
    <x v="32"/>
    <x v="30"/>
    <x v="0"/>
    <x v="0"/>
    <x v="0"/>
    <x v="30"/>
    <n v="0"/>
    <n v="0"/>
    <n v="0"/>
    <n v="0"/>
    <n v="0"/>
    <n v="0"/>
    <n v="0"/>
    <n v="0"/>
    <n v="0"/>
    <n v="0"/>
  </r>
  <r>
    <x v="32"/>
    <n v="1986"/>
    <n v="332"/>
    <n v="2"/>
    <s v="Failed"/>
    <s v="Criteria"/>
    <s v="-"/>
    <s v="-"/>
    <s v="-"/>
    <s v="-"/>
    <s v="-"/>
    <s v="-"/>
    <s v="-"/>
    <s v="-"/>
    <s v="-"/>
    <s v="-"/>
    <s v="-"/>
    <s v="-"/>
    <s v="-"/>
    <s v="-"/>
    <s v="-"/>
    <s v="-"/>
    <s v="-"/>
    <s v="-"/>
    <s v="-"/>
    <s v="-"/>
    <s v="-"/>
    <x v="0"/>
    <x v="32"/>
    <x v="30"/>
    <x v="0"/>
    <x v="0"/>
    <x v="0"/>
    <x v="30"/>
    <n v="0"/>
    <n v="0"/>
    <n v="0"/>
    <n v="0"/>
    <n v="0"/>
    <n v="0"/>
    <n v="0"/>
    <n v="0"/>
    <n v="0"/>
    <n v="0"/>
  </r>
  <r>
    <x v="32"/>
    <n v="1987"/>
    <n v="769"/>
    <n v="3"/>
    <s v="Failed"/>
    <s v="Criteria"/>
    <s v="-"/>
    <s v="-"/>
    <s v="-"/>
    <s v="-"/>
    <s v="-"/>
    <s v="-"/>
    <s v="-"/>
    <s v="-"/>
    <s v="-"/>
    <s v="-"/>
    <s v="-"/>
    <s v="-"/>
    <s v="-"/>
    <s v="-"/>
    <s v="-"/>
    <s v="-"/>
    <s v="-"/>
    <s v="-"/>
    <s v="-"/>
    <s v="-"/>
    <s v="-"/>
    <x v="0"/>
    <x v="32"/>
    <x v="30"/>
    <x v="0"/>
    <x v="0"/>
    <x v="0"/>
    <x v="30"/>
    <n v="0"/>
    <n v="0"/>
    <n v="0"/>
    <n v="0"/>
    <n v="0"/>
    <n v="0"/>
    <n v="0"/>
    <n v="0"/>
    <n v="0"/>
    <n v="0"/>
  </r>
  <r>
    <x v="32"/>
    <n v="1988"/>
    <n v="761"/>
    <s v="2,4"/>
    <s v="Failed"/>
    <s v="Criteria"/>
    <s v="-"/>
    <s v="-"/>
    <s v="-"/>
    <s v="-"/>
    <s v="-"/>
    <s v="-"/>
    <s v="-"/>
    <s v="-"/>
    <s v="-"/>
    <s v="-"/>
    <s v="-"/>
    <s v="-"/>
    <s v="-"/>
    <s v="-"/>
    <s v="-"/>
    <s v="-"/>
    <s v="-"/>
    <s v="-"/>
    <s v="-"/>
    <s v="-"/>
    <s v="-"/>
    <x v="0"/>
    <x v="32"/>
    <x v="30"/>
    <x v="0"/>
    <x v="0"/>
    <x v="0"/>
    <x v="30"/>
    <n v="0"/>
    <n v="0"/>
    <n v="0"/>
    <n v="0"/>
    <n v="0"/>
    <n v="0"/>
    <n v="0"/>
    <n v="0"/>
    <n v="0"/>
    <n v="0"/>
  </r>
  <r>
    <x v="32"/>
    <n v="1989"/>
    <n v="400"/>
    <s v="2,3,5"/>
    <n v="1.4999999999999999E-2"/>
    <n v="0"/>
    <n v="0"/>
    <n v="0.06"/>
    <n v="0"/>
    <n v="0.17499999999999999"/>
    <n v="1.7500000000000002E-2"/>
    <n v="0"/>
    <n v="0"/>
    <n v="0"/>
    <n v="0.03"/>
    <n v="0"/>
    <n v="0.08"/>
    <n v="1.2500000000000001E-2"/>
    <n v="7.0000000000000007E-2"/>
    <n v="0.04"/>
    <n v="0"/>
    <n v="0"/>
    <n v="0"/>
    <n v="0.19750000000000001"/>
    <n v="1.4999999999999999E-2"/>
    <n v="0"/>
    <n v="0.28749999999999998"/>
    <x v="0"/>
    <x v="32"/>
    <x v="30"/>
    <x v="0"/>
    <x v="0"/>
    <x v="1"/>
    <x v="30"/>
    <n v="1.4999999999999999E-2"/>
    <n v="0.06"/>
    <n v="0.1925"/>
    <n v="0"/>
    <n v="0.03"/>
    <n v="0.20250000000000001"/>
    <n v="0"/>
    <n v="0.21250000000000002"/>
    <n v="0.28749999999999998"/>
    <n v="0"/>
  </r>
  <r>
    <x v="32"/>
    <n v="1990"/>
    <n v="542"/>
    <s v="2,3,4"/>
    <n v="2.9520295202952029E-2"/>
    <n v="0"/>
    <n v="0"/>
    <n v="2.5830258302583026E-2"/>
    <n v="0"/>
    <n v="0.18081180811808117"/>
    <n v="0"/>
    <n v="0"/>
    <n v="0"/>
    <n v="0"/>
    <n v="5.5350553505535052E-3"/>
    <n v="0"/>
    <n v="8.1180811808118078E-2"/>
    <n v="3.6900369003690037E-2"/>
    <n v="5.1660516605166053E-2"/>
    <n v="5.5350553505535052E-3"/>
    <n v="0"/>
    <n v="0"/>
    <n v="0"/>
    <n v="0.24723247232472326"/>
    <n v="1.107011070110701E-2"/>
    <n v="0"/>
    <n v="0.32472324723247231"/>
    <x v="0"/>
    <x v="32"/>
    <x v="30"/>
    <x v="0"/>
    <x v="0"/>
    <x v="1"/>
    <x v="30"/>
    <n v="2.9520295202952029E-2"/>
    <n v="2.5830258302583026E-2"/>
    <n v="0.18081180811808117"/>
    <n v="0"/>
    <n v="5.5350553505535052E-3"/>
    <n v="0.17527675276752769"/>
    <n v="0"/>
    <n v="0.25830258302583026"/>
    <n v="0.32472324723247231"/>
    <n v="0"/>
  </r>
  <r>
    <x v="32"/>
    <n v="1991"/>
    <n v="307"/>
    <s v="2,3,4,5"/>
    <n v="2.6058631921824105E-2"/>
    <n v="0"/>
    <n v="2.2801302931596091E-2"/>
    <n v="4.5602605863192182E-2"/>
    <n v="0"/>
    <n v="0.13029315960912052"/>
    <n v="0"/>
    <n v="0"/>
    <n v="0"/>
    <n v="0"/>
    <n v="1.3029315960912051E-2"/>
    <n v="0"/>
    <n v="6.5146579804560263E-3"/>
    <n v="6.5146579804560263E-3"/>
    <n v="2.9315960912052116E-2"/>
    <n v="1.6286644951140065E-2"/>
    <n v="0"/>
    <n v="0"/>
    <n v="0"/>
    <n v="0.12703583061889251"/>
    <n v="9.7719869706840382E-3"/>
    <n v="0"/>
    <n v="0.5667752442996743"/>
    <x v="0"/>
    <x v="32"/>
    <x v="30"/>
    <x v="0"/>
    <x v="0"/>
    <x v="1"/>
    <x v="30"/>
    <n v="4.8859934853420196E-2"/>
    <n v="4.5602605863192182E-2"/>
    <n v="0.13029315960912052"/>
    <n v="0"/>
    <n v="1.3029315960912051E-2"/>
    <n v="5.8631921824104233E-2"/>
    <n v="0"/>
    <n v="0.13680781758957655"/>
    <n v="0.5667752442996743"/>
    <n v="0"/>
  </r>
  <r>
    <x v="32"/>
    <n v="1992"/>
    <n v="267"/>
    <s v="3,4,5"/>
    <n v="1.8726591760299626E-2"/>
    <n v="0"/>
    <n v="0"/>
    <n v="7.116104868913857E-2"/>
    <n v="1.4981273408239701E-2"/>
    <n v="0.11610486891385768"/>
    <n v="4.1198501872659173E-2"/>
    <n v="0"/>
    <n v="0"/>
    <n v="0"/>
    <n v="0"/>
    <n v="0"/>
    <n v="2.247191011235955E-2"/>
    <n v="0"/>
    <n v="5.2434456928838954E-2"/>
    <n v="0"/>
    <n v="0"/>
    <n v="1.4981273408239701E-2"/>
    <n v="0"/>
    <n v="6.3670411985018729E-2"/>
    <n v="5.9925093632958802E-2"/>
    <n v="0"/>
    <n v="0.52434456928838946"/>
    <x v="0"/>
    <x v="32"/>
    <x v="30"/>
    <x v="0"/>
    <x v="0"/>
    <x v="1"/>
    <x v="30"/>
    <n v="1.8726591760299626E-2"/>
    <n v="8.6142322097378266E-2"/>
    <n v="0.15730337078651685"/>
    <n v="0"/>
    <n v="0"/>
    <n v="7.4906367041198504E-2"/>
    <n v="1.4981273408239701E-2"/>
    <n v="0.12359550561797752"/>
    <n v="0.52434456928838946"/>
    <n v="0"/>
  </r>
  <r>
    <x v="32"/>
    <n v="1993"/>
    <n v="229"/>
    <s v="4,5"/>
    <s v="Failed"/>
    <s v="Criteria"/>
    <s v="-"/>
    <s v="-"/>
    <s v="-"/>
    <s v="-"/>
    <s v="-"/>
    <s v="-"/>
    <s v="-"/>
    <s v="-"/>
    <s v="-"/>
    <s v="-"/>
    <s v="-"/>
    <s v="-"/>
    <s v="-"/>
    <s v="-"/>
    <s v="-"/>
    <s v="-"/>
    <s v="-"/>
    <s v="-"/>
    <s v="-"/>
    <s v="-"/>
    <s v="-"/>
    <x v="0"/>
    <x v="32"/>
    <x v="30"/>
    <x v="0"/>
    <x v="0"/>
    <x v="0"/>
    <x v="30"/>
    <n v="0"/>
    <n v="0"/>
    <n v="0"/>
    <n v="0"/>
    <n v="0"/>
    <n v="0"/>
    <n v="0"/>
    <n v="0"/>
    <n v="0"/>
    <n v="0"/>
  </r>
  <r>
    <x v="32"/>
    <n v="1994"/>
    <n v="106"/>
    <n v="5"/>
    <s v="Failed"/>
    <s v="Criteria"/>
    <s v="-"/>
    <s v="-"/>
    <s v="-"/>
    <s v="-"/>
    <s v="-"/>
    <s v="-"/>
    <s v="-"/>
    <s v="-"/>
    <s v="-"/>
    <s v="-"/>
    <s v="-"/>
    <s v="-"/>
    <s v="-"/>
    <s v="-"/>
    <s v="-"/>
    <s v="-"/>
    <s v="-"/>
    <s v="-"/>
    <s v="-"/>
    <s v="-"/>
    <s v="-"/>
    <x v="0"/>
    <x v="32"/>
    <x v="30"/>
    <x v="0"/>
    <x v="0"/>
    <x v="0"/>
    <x v="30"/>
    <n v="0"/>
    <n v="0"/>
    <n v="0"/>
    <n v="0"/>
    <n v="0"/>
    <n v="0"/>
    <n v="0"/>
    <n v="0"/>
    <n v="0"/>
    <n v="0"/>
  </r>
  <r>
    <x v="32"/>
    <n v="1995"/>
    <s v="No Data"/>
    <m/>
    <s v="-"/>
    <s v="-"/>
    <s v="-"/>
    <s v="-"/>
    <s v="-"/>
    <s v="-"/>
    <s v="-"/>
    <s v="-"/>
    <s v="-"/>
    <s v="-"/>
    <s v="-"/>
    <s v="-"/>
    <s v="-"/>
    <s v="-"/>
    <s v="-"/>
    <s v="-"/>
    <s v="-"/>
    <s v="-"/>
    <s v="-"/>
    <s v="-"/>
    <s v="-"/>
    <s v="-"/>
    <s v="-"/>
    <x v="0"/>
    <x v="32"/>
    <x v="30"/>
    <x v="0"/>
    <x v="0"/>
    <x v="0"/>
    <x v="30"/>
    <n v="0"/>
    <n v="0"/>
    <n v="0"/>
    <n v="0"/>
    <n v="0"/>
    <n v="0"/>
    <n v="0"/>
    <n v="0"/>
    <n v="0"/>
    <n v="0"/>
  </r>
  <r>
    <x v="32"/>
    <n v="1996"/>
    <n v="39"/>
    <n v="2"/>
    <s v="Failed"/>
    <s v="Criteria"/>
    <s v="-"/>
    <s v="-"/>
    <s v="-"/>
    <s v="-"/>
    <s v="-"/>
    <s v="-"/>
    <s v="-"/>
    <s v="-"/>
    <s v="-"/>
    <s v="-"/>
    <s v="-"/>
    <s v="-"/>
    <s v="-"/>
    <s v="-"/>
    <s v="-"/>
    <s v="-"/>
    <s v="-"/>
    <s v="-"/>
    <s v="-"/>
    <s v="-"/>
    <s v="-"/>
    <x v="0"/>
    <x v="32"/>
    <x v="30"/>
    <x v="0"/>
    <x v="0"/>
    <x v="0"/>
    <x v="30"/>
    <n v="0"/>
    <n v="0"/>
    <n v="0"/>
    <n v="0"/>
    <n v="0"/>
    <n v="0"/>
    <n v="0"/>
    <n v="0"/>
    <n v="0"/>
    <n v="0"/>
  </r>
  <r>
    <x v="32"/>
    <n v="1997"/>
    <n v="42"/>
    <n v="3"/>
    <s v="Failed"/>
    <s v="Criteria"/>
    <s v="-"/>
    <s v="-"/>
    <s v="-"/>
    <s v="-"/>
    <s v="-"/>
    <s v="-"/>
    <s v="-"/>
    <s v="-"/>
    <s v="-"/>
    <s v="-"/>
    <s v="-"/>
    <s v="-"/>
    <s v="-"/>
    <s v="-"/>
    <s v="-"/>
    <s v="-"/>
    <s v="-"/>
    <s v="-"/>
    <s v="-"/>
    <s v="-"/>
    <s v="-"/>
    <x v="0"/>
    <x v="32"/>
    <x v="30"/>
    <x v="0"/>
    <x v="0"/>
    <x v="0"/>
    <x v="30"/>
    <n v="0"/>
    <n v="0"/>
    <n v="0"/>
    <n v="0"/>
    <n v="0"/>
    <n v="0"/>
    <n v="0"/>
    <n v="0"/>
    <n v="0"/>
    <n v="0"/>
  </r>
  <r>
    <x v="32"/>
    <n v="1998"/>
    <n v="159"/>
    <n v="4"/>
    <s v="Failed"/>
    <s v="Criteria"/>
    <s v="-"/>
    <s v="-"/>
    <s v="-"/>
    <s v="-"/>
    <s v="-"/>
    <s v="-"/>
    <s v="-"/>
    <s v="-"/>
    <s v="-"/>
    <s v="-"/>
    <s v="-"/>
    <s v="-"/>
    <s v="-"/>
    <s v="-"/>
    <s v="-"/>
    <s v="-"/>
    <s v="-"/>
    <s v="-"/>
    <s v="-"/>
    <s v="-"/>
    <s v="-"/>
    <x v="0"/>
    <x v="32"/>
    <x v="30"/>
    <x v="0"/>
    <x v="0"/>
    <x v="0"/>
    <x v="30"/>
    <n v="0"/>
    <n v="0"/>
    <n v="0"/>
    <n v="0"/>
    <n v="0"/>
    <n v="0"/>
    <n v="0"/>
    <n v="0"/>
    <n v="0"/>
    <n v="0"/>
  </r>
  <r>
    <x v="32"/>
    <n v="1999"/>
    <n v="123"/>
    <n v="5"/>
    <s v="Failed"/>
    <s v="Criteria"/>
    <s v="-"/>
    <s v="-"/>
    <s v="-"/>
    <s v="-"/>
    <s v="-"/>
    <s v="-"/>
    <s v="-"/>
    <s v="-"/>
    <s v="-"/>
    <s v="-"/>
    <s v="-"/>
    <s v="-"/>
    <s v="-"/>
    <s v="-"/>
    <s v="-"/>
    <s v="-"/>
    <s v="-"/>
    <s v="-"/>
    <s v="-"/>
    <s v="-"/>
    <s v="-"/>
    <x v="1"/>
    <x v="32"/>
    <x v="30"/>
    <x v="0"/>
    <x v="0"/>
    <x v="0"/>
    <x v="30"/>
    <n v="0"/>
    <n v="0"/>
    <n v="0"/>
    <n v="0"/>
    <n v="0"/>
    <n v="0"/>
    <n v="0"/>
    <n v="0"/>
    <n v="0"/>
    <n v="0"/>
  </r>
  <r>
    <x v="32"/>
    <n v="2000"/>
    <n v="785"/>
    <n v="2"/>
    <s v="Failed"/>
    <s v="Criteria"/>
    <s v="-"/>
    <s v="-"/>
    <s v="-"/>
    <s v="-"/>
    <s v="-"/>
    <s v="-"/>
    <s v="-"/>
    <s v="-"/>
    <s v="-"/>
    <s v="-"/>
    <s v="-"/>
    <s v="-"/>
    <s v="-"/>
    <s v="-"/>
    <s v="-"/>
    <s v="-"/>
    <s v="-"/>
    <s v="-"/>
    <s v="-"/>
    <s v="-"/>
    <s v="-"/>
    <x v="1"/>
    <x v="32"/>
    <x v="30"/>
    <x v="0"/>
    <x v="0"/>
    <x v="0"/>
    <x v="30"/>
    <n v="0"/>
    <n v="0"/>
    <n v="0"/>
    <n v="0"/>
    <n v="0"/>
    <n v="0"/>
    <n v="0"/>
    <n v="0"/>
    <n v="0"/>
    <n v="0"/>
  </r>
  <r>
    <x v="32"/>
    <n v="2001"/>
    <n v="1667"/>
    <s v="2,3"/>
    <s v="Failed"/>
    <s v="Criteria"/>
    <s v="-"/>
    <s v="-"/>
    <s v="-"/>
    <s v="-"/>
    <s v="-"/>
    <s v="-"/>
    <s v="-"/>
    <s v="-"/>
    <s v="-"/>
    <s v="-"/>
    <s v="-"/>
    <s v="-"/>
    <s v="-"/>
    <s v="-"/>
    <s v="-"/>
    <s v="-"/>
    <s v="-"/>
    <s v="-"/>
    <s v="-"/>
    <s v="-"/>
    <s v="-"/>
    <x v="1"/>
    <x v="32"/>
    <x v="30"/>
    <x v="0"/>
    <x v="0"/>
    <x v="0"/>
    <x v="30"/>
    <n v="0"/>
    <n v="0"/>
    <n v="0"/>
    <n v="0"/>
    <n v="0"/>
    <n v="0"/>
    <n v="0"/>
    <n v="0"/>
    <n v="0"/>
    <n v="0"/>
  </r>
  <r>
    <x v="32"/>
    <n v="2002"/>
    <n v="1856"/>
    <s v="3,4"/>
    <s v="Failed"/>
    <s v="Criteria"/>
    <s v="-"/>
    <s v="-"/>
    <s v="-"/>
    <s v="-"/>
    <s v="-"/>
    <s v="-"/>
    <s v="-"/>
    <s v="-"/>
    <s v="-"/>
    <s v="-"/>
    <s v="-"/>
    <s v="-"/>
    <s v="-"/>
    <s v="-"/>
    <s v="-"/>
    <s v="-"/>
    <s v="-"/>
    <s v="-"/>
    <s v="-"/>
    <s v="-"/>
    <s v="-"/>
    <x v="1"/>
    <x v="32"/>
    <x v="30"/>
    <x v="0"/>
    <x v="0"/>
    <x v="0"/>
    <x v="30"/>
    <n v="0"/>
    <n v="0"/>
    <n v="0"/>
    <n v="0"/>
    <n v="0"/>
    <n v="0"/>
    <n v="0"/>
    <n v="0"/>
    <n v="0"/>
    <n v="0"/>
  </r>
  <r>
    <x v="32"/>
    <n v="2003"/>
    <n v="575"/>
    <s v="2,4,5"/>
    <n v="7.1304347826086953E-2"/>
    <n v="0"/>
    <n v="0"/>
    <n v="1.5652173913043479E-2"/>
    <n v="1.7391304347826088E-3"/>
    <n v="3.3043478260869563E-2"/>
    <n v="0"/>
    <n v="0"/>
    <n v="0"/>
    <n v="0"/>
    <n v="0"/>
    <n v="0"/>
    <n v="5.7391304347826085E-2"/>
    <n v="2.0869565217391306E-2"/>
    <n v="3.826086956521739E-2"/>
    <n v="0"/>
    <n v="0"/>
    <n v="1.7391304347826088E-3"/>
    <n v="0"/>
    <n v="0.10782608695652174"/>
    <n v="8.6956521739130436E-3"/>
    <n v="0"/>
    <n v="0.64347826086956517"/>
    <x v="1"/>
    <x v="32"/>
    <x v="30"/>
    <x v="0"/>
    <x v="0"/>
    <x v="1"/>
    <x v="30"/>
    <n v="7.1304347826086953E-2"/>
    <n v="1.7391304347826087E-2"/>
    <n v="3.3043478260869563E-2"/>
    <n v="0"/>
    <n v="0"/>
    <n v="0.11652173913043477"/>
    <n v="1.7391304347826088E-3"/>
    <n v="0.11652173913043479"/>
    <n v="0.64347826086956517"/>
    <n v="0"/>
  </r>
  <r>
    <x v="32"/>
    <n v="2004"/>
    <n v="691"/>
    <s v="2,3,5"/>
    <n v="3.3285094066570188E-2"/>
    <n v="0"/>
    <n v="0"/>
    <n v="5.7887120115774236E-3"/>
    <n v="0"/>
    <n v="0"/>
    <n v="0"/>
    <n v="0"/>
    <n v="0"/>
    <n v="0"/>
    <n v="0"/>
    <n v="0"/>
    <n v="2.8943560057887118E-3"/>
    <n v="1.3024602026049204E-2"/>
    <n v="1.4471780028943559E-2"/>
    <n v="2.8943560057887118E-3"/>
    <n v="0"/>
    <n v="2.8943560057887118E-3"/>
    <n v="0"/>
    <n v="5.0651230101302458E-2"/>
    <n v="8.6830680173661367E-3"/>
    <n v="0"/>
    <n v="0.86541244573082488"/>
    <x v="1"/>
    <x v="32"/>
    <x v="30"/>
    <x v="0"/>
    <x v="0"/>
    <x v="1"/>
    <x v="30"/>
    <n v="3.3285094066570188E-2"/>
    <n v="5.7887120115774236E-3"/>
    <n v="0"/>
    <n v="0"/>
    <n v="0"/>
    <n v="3.3285094066570188E-2"/>
    <n v="2.8943560057887118E-3"/>
    <n v="5.9334298118668596E-2"/>
    <n v="0.86541244573082488"/>
    <n v="0"/>
  </r>
  <r>
    <x v="32"/>
    <n v="2005"/>
    <n v="433"/>
    <s v="2,3,4"/>
    <n v="3.4642032332563508E-2"/>
    <n v="2.3094688221709007E-3"/>
    <n v="0"/>
    <n v="2.771362586605081E-2"/>
    <n v="0"/>
    <n v="3.695150115473441E-2"/>
    <n v="0"/>
    <n v="0"/>
    <n v="0"/>
    <n v="0"/>
    <n v="0"/>
    <n v="1.8475750577367205E-2"/>
    <n v="2.0785219399538105E-2"/>
    <n v="2.5404157043879907E-2"/>
    <n v="2.5404157043879907E-2"/>
    <n v="0"/>
    <n v="0"/>
    <n v="2.3094688221709007E-2"/>
    <n v="0"/>
    <n v="0.12702078521939955"/>
    <n v="9.2378752886836026E-3"/>
    <n v="0"/>
    <n v="0.64896073903002305"/>
    <x v="1"/>
    <x v="32"/>
    <x v="30"/>
    <x v="0"/>
    <x v="0"/>
    <x v="1"/>
    <x v="30"/>
    <n v="3.695150115473441E-2"/>
    <n v="2.771362586605081E-2"/>
    <n v="3.695150115473441E-2"/>
    <n v="0"/>
    <n v="1.8475750577367205E-2"/>
    <n v="7.1593533487297925E-2"/>
    <n v="2.3094688221709007E-2"/>
    <n v="0.13625866050808316"/>
    <n v="0.64896073903002305"/>
    <n v="0"/>
  </r>
  <r>
    <x v="32"/>
    <n v="2006"/>
    <n v="389"/>
    <s v="2,3,4,5"/>
    <n v="4.1131105398457581E-2"/>
    <n v="0"/>
    <n v="0"/>
    <n v="5.1413881748071976E-3"/>
    <n v="2.056555269922879E-2"/>
    <n v="7.7120822622107968E-3"/>
    <n v="1.5424164524421594E-2"/>
    <n v="0"/>
    <n v="0"/>
    <n v="0"/>
    <n v="0"/>
    <n v="1.2853470437017995E-2"/>
    <n v="6.9408740359897178E-2"/>
    <n v="1.5424164524421594E-2"/>
    <n v="0"/>
    <n v="0"/>
    <n v="0"/>
    <n v="0"/>
    <n v="0"/>
    <n v="9.2544987146529561E-2"/>
    <n v="1.0282776349614395E-2"/>
    <n v="0"/>
    <n v="0.70951156812339333"/>
    <x v="1"/>
    <x v="32"/>
    <x v="30"/>
    <x v="0"/>
    <x v="0"/>
    <x v="1"/>
    <x v="30"/>
    <n v="4.1131105398457581E-2"/>
    <n v="2.5706940874035987E-2"/>
    <n v="2.313624678663239E-2"/>
    <n v="0"/>
    <n v="1.2853470437017995E-2"/>
    <n v="8.4832904884318772E-2"/>
    <n v="0"/>
    <n v="0.10282776349614396"/>
    <n v="0.70951156812339333"/>
    <n v="0"/>
  </r>
  <r>
    <x v="32"/>
    <n v="2007"/>
    <n v="1577"/>
    <s v="2,3,4,5"/>
    <n v="1.9023462270133164E-3"/>
    <n v="1.2682308180088776E-3"/>
    <n v="0"/>
    <n v="1.9023462270133164E-3"/>
    <n v="0"/>
    <n v="1.6487000634115408E-2"/>
    <n v="3.8046924540266328E-3"/>
    <n v="0"/>
    <n v="1.8389346861128725E-2"/>
    <n v="0"/>
    <n v="0"/>
    <n v="0"/>
    <n v="3.1705770450221942E-3"/>
    <n v="1.2682308180088776E-3"/>
    <n v="1.2682308180088776E-3"/>
    <n v="1.2682308180088776E-3"/>
    <n v="0"/>
    <n v="2.2194039315155359E-2"/>
    <n v="0"/>
    <n v="4.5022194039315157E-2"/>
    <n v="2.2828154724159798E-2"/>
    <n v="0"/>
    <n v="0.85922637920101463"/>
    <x v="1"/>
    <x v="32"/>
    <x v="30"/>
    <x v="0"/>
    <x v="0"/>
    <x v="1"/>
    <x v="30"/>
    <n v="3.1705770450221942E-3"/>
    <n v="1.9023462270133164E-3"/>
    <n v="2.0291693088142042E-2"/>
    <n v="1.8389346861128725E-2"/>
    <n v="0"/>
    <n v="6.9752694990488275E-3"/>
    <n v="2.2194039315155359E-2"/>
    <n v="6.7850348763474955E-2"/>
    <n v="0.85922637920101463"/>
    <n v="0"/>
  </r>
  <r>
    <x v="32"/>
    <n v="2008"/>
    <n v="2552"/>
    <s v="2,3,4,5"/>
    <n v="1.9592476489028211E-3"/>
    <n v="0"/>
    <n v="0"/>
    <n v="1.567398119122257E-3"/>
    <n v="1.567398119122257E-3"/>
    <n v="6.1128526645768025E-2"/>
    <n v="1.4890282131661442E-2"/>
    <n v="0"/>
    <n v="4.7021943573667714E-3"/>
    <n v="0"/>
    <n v="0"/>
    <n v="2.3510971786833857E-3"/>
    <n v="4.0752351097178681E-2"/>
    <n v="2.2727272727272728E-2"/>
    <n v="0"/>
    <n v="0"/>
    <n v="3.9184952978056425E-4"/>
    <n v="1.567398119122257E-3"/>
    <n v="0"/>
    <n v="8.5423197492163011E-2"/>
    <n v="2.5470219435736678E-2"/>
    <n v="0"/>
    <n v="0.73550156739811912"/>
    <x v="1"/>
    <x v="32"/>
    <x v="30"/>
    <x v="0"/>
    <x v="0"/>
    <x v="1"/>
    <x v="30"/>
    <n v="1.9592476489028211E-3"/>
    <n v="3.134796238244514E-3"/>
    <n v="7.6018808777429461E-2"/>
    <n v="4.7021943573667714E-3"/>
    <n v="2.3510971786833857E-3"/>
    <n v="6.3479623824451409E-2"/>
    <n v="1.9592476489028211E-3"/>
    <n v="0.1108934169278997"/>
    <n v="0.73550156739811912"/>
    <n v="0"/>
  </r>
  <r>
    <x v="32"/>
    <n v="2009"/>
    <n v="5310"/>
    <s v="2,3,4,5"/>
    <n v="6.2146892655367235E-3"/>
    <n v="1.8832391713747646E-4"/>
    <n v="1.3182674199623352E-3"/>
    <n v="5.6497175141242938E-3"/>
    <n v="0"/>
    <n v="1.167608286252354E-2"/>
    <n v="1.3370998116760829E-2"/>
    <n v="0"/>
    <n v="2.8248587570621469E-3"/>
    <n v="0"/>
    <n v="0"/>
    <n v="0"/>
    <n v="1.0922787193973634E-2"/>
    <n v="8.8512241054613944E-3"/>
    <n v="0"/>
    <n v="0"/>
    <n v="0"/>
    <n v="2.448210922787194E-3"/>
    <n v="0"/>
    <n v="9.5291902071563087E-2"/>
    <n v="2.8248587570621469E-2"/>
    <n v="1.8832391713747646E-4"/>
    <n v="0.81280602636534838"/>
    <x v="2"/>
    <x v="32"/>
    <x v="30"/>
    <x v="0"/>
    <x v="0"/>
    <x v="1"/>
    <x v="30"/>
    <n v="7.7212806026365358E-3"/>
    <n v="5.6497175141242938E-3"/>
    <n v="2.5047080979284368E-2"/>
    <n v="2.8248587570621469E-3"/>
    <n v="0"/>
    <n v="1.9774011299435026E-2"/>
    <n v="2.448210922787194E-3"/>
    <n v="0.12354048964218456"/>
    <n v="0.81280602636534838"/>
    <n v="1.8832391713747646E-4"/>
  </r>
  <r>
    <x v="32"/>
    <n v="2010"/>
    <n v="3380"/>
    <s v="2,3,4,5"/>
    <n v="1.0059171597633136E-2"/>
    <n v="1.1834319526627219E-3"/>
    <n v="0"/>
    <n v="1.2721893491124261E-2"/>
    <n v="5.9171597633136095E-4"/>
    <n v="4.4970414201183431E-2"/>
    <n v="4.2899408284023666E-2"/>
    <n v="0"/>
    <n v="0"/>
    <n v="0"/>
    <n v="0"/>
    <n v="8.8757396449704138E-4"/>
    <n v="8.5207100591715976E-2"/>
    <n v="7.1893491124260356E-2"/>
    <n v="1.5976331360946745E-2"/>
    <n v="2.9585798816568047E-3"/>
    <n v="0"/>
    <n v="3.5502958579881655E-3"/>
    <n v="0"/>
    <n v="0.17514792899408285"/>
    <n v="3.7278106508875739E-2"/>
    <n v="0"/>
    <n v="0.49467455621301776"/>
    <x v="2"/>
    <x v="32"/>
    <x v="30"/>
    <x v="0"/>
    <x v="0"/>
    <x v="1"/>
    <x v="30"/>
    <n v="1.1242603550295858E-2"/>
    <n v="1.3313609467455622E-2"/>
    <n v="8.7869822485207097E-2"/>
    <n v="0"/>
    <n v="8.8757396449704138E-4"/>
    <n v="0.17603550295857989"/>
    <n v="3.5502958579881655E-3"/>
    <n v="0.21242603550295858"/>
    <n v="0.49467455621301776"/>
    <n v="0"/>
  </r>
  <r>
    <x v="32"/>
    <n v="2011"/>
    <n v="2796"/>
    <s v="2,3,4,5"/>
    <n v="1.7525035765379112E-2"/>
    <n v="0"/>
    <n v="1.0729613733905579E-3"/>
    <n v="1.0014306151645207E-2"/>
    <n v="3.2188841201716738E-3"/>
    <n v="4.4349070100143058E-2"/>
    <n v="3.1473533619456366E-2"/>
    <n v="0"/>
    <n v="2.1459227467811159E-3"/>
    <n v="0"/>
    <n v="0"/>
    <n v="0"/>
    <n v="3.9699570815450641E-2"/>
    <n v="1.967095851216023E-2"/>
    <n v="1.3948497854077254E-2"/>
    <n v="7.5107296137339056E-3"/>
    <n v="0"/>
    <n v="1.1802575107296136E-2"/>
    <n v="0"/>
    <n v="0.22675250357653792"/>
    <n v="6.4735336194563661E-2"/>
    <n v="0"/>
    <n v="0.50608011444921319"/>
    <x v="2"/>
    <x v="32"/>
    <x v="30"/>
    <x v="0"/>
    <x v="0"/>
    <x v="1"/>
    <x v="30"/>
    <n v="1.8597997138769671E-2"/>
    <n v="1.323319027181688E-2"/>
    <n v="7.5822603719599424E-2"/>
    <n v="2.1459227467811159E-3"/>
    <n v="0"/>
    <n v="8.0829756795422036E-2"/>
    <n v="1.1802575107296136E-2"/>
    <n v="0.2914878397711016"/>
    <n v="0.50608011444921319"/>
    <n v="0"/>
  </r>
  <r>
    <x v="32"/>
    <n v="2012"/>
    <n v="1877"/>
    <s v="3,4,5"/>
    <n v="1.5982951518380396E-2"/>
    <n v="3.7293553542887587E-3"/>
    <n v="1.0655301012253596E-3"/>
    <n v="3.1965903036760787E-3"/>
    <n v="0"/>
    <n v="4.5285029302077784E-2"/>
    <n v="4.1022908897176344E-2"/>
    <n v="0"/>
    <n v="2.6638252530633991E-3"/>
    <n v="0"/>
    <n v="0"/>
    <n v="6.3931806073521573E-3"/>
    <n v="6.8726691529035697E-2"/>
    <n v="4.3686734150239742E-2"/>
    <n v="2.6638252530633989E-2"/>
    <n v="7.9914757591901964E-3"/>
    <n v="0"/>
    <n v="5.8604155567394782E-3"/>
    <n v="0"/>
    <n v="0.13106020245071923"/>
    <n v="0.14331379861481086"/>
    <n v="0"/>
    <n v="0.45338305807139051"/>
    <x v="2"/>
    <x v="32"/>
    <x v="30"/>
    <x v="0"/>
    <x v="0"/>
    <x v="1"/>
    <x v="30"/>
    <n v="2.0777836973894515E-2"/>
    <n v="3.1965903036760787E-3"/>
    <n v="8.6307938199254128E-2"/>
    <n v="2.6638252530633991E-3"/>
    <n v="6.3931806073521573E-3"/>
    <n v="0.14704315396909964"/>
    <n v="5.8604155567394782E-3"/>
    <n v="0.27437400106553012"/>
    <n v="0.45338305807139051"/>
    <n v="0"/>
  </r>
  <r>
    <x v="32"/>
    <n v="2013"/>
    <s v="No Data"/>
    <m/>
    <s v="-"/>
    <s v="-"/>
    <s v="-"/>
    <s v="-"/>
    <s v="-"/>
    <s v="-"/>
    <s v="-"/>
    <s v="-"/>
    <s v="-"/>
    <s v="-"/>
    <s v="-"/>
    <s v="-"/>
    <s v="-"/>
    <s v="-"/>
    <s v="-"/>
    <s v="-"/>
    <s v="-"/>
    <s v="-"/>
    <s v="-"/>
    <s v="-"/>
    <s v="-"/>
    <s v="-"/>
    <s v="-"/>
    <x v="2"/>
    <x v="32"/>
    <x v="30"/>
    <x v="0"/>
    <x v="0"/>
    <x v="0"/>
    <x v="30"/>
    <n v="0"/>
    <n v="0"/>
    <n v="0"/>
    <n v="0"/>
    <n v="0"/>
    <n v="0"/>
    <n v="0"/>
    <n v="0"/>
    <n v="0"/>
    <n v="0"/>
  </r>
  <r>
    <x v="33"/>
    <n v="1979"/>
    <n v="196"/>
    <n v="2"/>
    <s v="Failed"/>
    <s v="Criteria"/>
    <s v="-"/>
    <s v="-"/>
    <s v="-"/>
    <s v="-"/>
    <s v="-"/>
    <s v="-"/>
    <s v="-"/>
    <s v="-"/>
    <s v="-"/>
    <s v="-"/>
    <s v="-"/>
    <s v="-"/>
    <s v="-"/>
    <s v="-"/>
    <s v="-"/>
    <s v="-"/>
    <s v="-"/>
    <s v="-"/>
    <s v="-"/>
    <s v="-"/>
    <s v="-"/>
    <x v="0"/>
    <x v="33"/>
    <x v="31"/>
    <x v="0"/>
    <x v="0"/>
    <x v="0"/>
    <x v="31"/>
    <n v="0"/>
    <n v="0"/>
    <n v="0"/>
    <n v="0"/>
    <n v="0"/>
    <n v="0"/>
    <n v="0"/>
    <n v="0"/>
    <n v="0"/>
    <n v="0"/>
  </r>
  <r>
    <x v="33"/>
    <n v="1980"/>
    <n v="299"/>
    <s v="2,3"/>
    <s v="Failed"/>
    <s v="Criteria"/>
    <s v="-"/>
    <s v="-"/>
    <s v="-"/>
    <s v="-"/>
    <s v="-"/>
    <s v="-"/>
    <s v="-"/>
    <s v="-"/>
    <s v="-"/>
    <s v="-"/>
    <s v="-"/>
    <s v="-"/>
    <s v="-"/>
    <s v="-"/>
    <s v="-"/>
    <s v="-"/>
    <s v="-"/>
    <s v="-"/>
    <s v="-"/>
    <s v="-"/>
    <s v="-"/>
    <x v="0"/>
    <x v="33"/>
    <x v="31"/>
    <x v="0"/>
    <x v="0"/>
    <x v="0"/>
    <x v="31"/>
    <n v="0"/>
    <n v="0"/>
    <n v="0"/>
    <n v="0"/>
    <n v="0"/>
    <n v="0"/>
    <n v="0"/>
    <n v="0"/>
    <n v="0"/>
    <n v="0"/>
  </r>
  <r>
    <x v="33"/>
    <n v="1981"/>
    <n v="1201"/>
    <s v="2,3,4"/>
    <n v="7.4937552039966687E-2"/>
    <n v="0"/>
    <n v="0"/>
    <n v="3.6636136552872609E-2"/>
    <n v="0"/>
    <n v="6.9109075770191514E-2"/>
    <n v="0"/>
    <n v="0"/>
    <n v="2.1648626144879269E-2"/>
    <n v="1.5820149875104082E-2"/>
    <n v="9.1590341382181521E-3"/>
    <n v="0"/>
    <n v="1.9150707743547043E-2"/>
    <n v="2.9142381348875937E-2"/>
    <n v="5.8284762697751874E-3"/>
    <n v="8.3263946711074107E-4"/>
    <n v="2.4979184013322231E-3"/>
    <n v="2.4979184013322231E-3"/>
    <n v="0"/>
    <n v="4.8293089092422983E-2"/>
    <n v="0.12739383846794339"/>
    <n v="2.7477102414654453E-2"/>
    <n v="0.50957535387177355"/>
    <x v="0"/>
    <x v="33"/>
    <x v="31"/>
    <x v="0"/>
    <x v="0"/>
    <x v="1"/>
    <x v="31"/>
    <n v="7.4937552039966687E-2"/>
    <n v="3.6636136552872609E-2"/>
    <n v="6.9109075770191514E-2"/>
    <n v="2.1648626144879269E-2"/>
    <n v="2.4979184013322234E-2"/>
    <n v="5.4954204829308913E-2"/>
    <n v="4.9958368026644462E-3"/>
    <n v="0.17568692756036636"/>
    <n v="0.50957535387177355"/>
    <n v="2.7477102414654453E-2"/>
  </r>
  <r>
    <x v="33"/>
    <n v="1982"/>
    <n v="972"/>
    <s v="3,4,5"/>
    <n v="7.7160493827160503E-2"/>
    <n v="8.23045267489712E-3"/>
    <n v="1.02880658436214E-3"/>
    <n v="3.292181069958848E-2"/>
    <n v="0"/>
    <n v="0.1111111111111111"/>
    <n v="0"/>
    <n v="4.11522633744856E-3"/>
    <n v="0"/>
    <n v="1.5432098765432098E-2"/>
    <n v="1.4403292181069959E-2"/>
    <n v="0"/>
    <n v="3.3950617283950615E-2"/>
    <n v="7.6131687242798354E-2"/>
    <n v="1.0288065843621399E-2"/>
    <n v="0"/>
    <n v="6.1728395061728392E-3"/>
    <n v="8.23045267489712E-3"/>
    <n v="0"/>
    <n v="5.4526748971193417E-2"/>
    <n v="0.15020576131687244"/>
    <n v="1.2345679012345678E-2"/>
    <n v="0.38374485596707819"/>
    <x v="0"/>
    <x v="33"/>
    <x v="31"/>
    <x v="0"/>
    <x v="0"/>
    <x v="1"/>
    <x v="31"/>
    <n v="8.6419753086419762E-2"/>
    <n v="3.292181069958848E-2"/>
    <n v="0.1111111111111111"/>
    <n v="4.11522633744856E-3"/>
    <n v="2.9835390946502057E-2"/>
    <n v="0.12037037037037036"/>
    <n v="1.4403292181069959E-2"/>
    <n v="0.20473251028806586"/>
    <n v="0.38374485596707819"/>
    <n v="1.2345679012345678E-2"/>
  </r>
  <r>
    <x v="33"/>
    <n v="1983"/>
    <n v="1080"/>
    <s v="4,5"/>
    <s v="Failed"/>
    <s v="Criteria"/>
    <s v="-"/>
    <s v="-"/>
    <s v="-"/>
    <s v="-"/>
    <s v="-"/>
    <s v="-"/>
    <s v="-"/>
    <s v="-"/>
    <s v="-"/>
    <s v="-"/>
    <s v="-"/>
    <s v="-"/>
    <s v="-"/>
    <s v="-"/>
    <s v="-"/>
    <s v="-"/>
    <s v="-"/>
    <s v="-"/>
    <s v="-"/>
    <s v="-"/>
    <s v="-"/>
    <x v="0"/>
    <x v="33"/>
    <x v="31"/>
    <x v="0"/>
    <x v="0"/>
    <x v="0"/>
    <x v="31"/>
    <n v="0"/>
    <n v="0"/>
    <n v="0"/>
    <n v="0"/>
    <n v="0"/>
    <n v="0"/>
    <n v="0"/>
    <n v="0"/>
    <n v="0"/>
    <n v="0"/>
  </r>
  <r>
    <x v="33"/>
    <n v="1984"/>
    <n v="376"/>
    <s v="2,5"/>
    <s v="Failed"/>
    <s v="Criteria"/>
    <s v="-"/>
    <s v="-"/>
    <s v="-"/>
    <s v="-"/>
    <s v="-"/>
    <s v="-"/>
    <s v="-"/>
    <s v="-"/>
    <s v="-"/>
    <s v="-"/>
    <s v="-"/>
    <s v="-"/>
    <s v="-"/>
    <s v="-"/>
    <s v="-"/>
    <s v="-"/>
    <s v="-"/>
    <s v="-"/>
    <s v="-"/>
    <s v="-"/>
    <s v="-"/>
    <x v="0"/>
    <x v="33"/>
    <x v="31"/>
    <x v="0"/>
    <x v="0"/>
    <x v="0"/>
    <x v="31"/>
    <n v="0"/>
    <n v="0"/>
    <n v="0"/>
    <n v="0"/>
    <n v="0"/>
    <n v="0"/>
    <n v="0"/>
    <n v="0"/>
    <n v="0"/>
    <n v="0"/>
  </r>
  <r>
    <x v="33"/>
    <n v="1985"/>
    <n v="380"/>
    <s v="2,3"/>
    <s v="Failed"/>
    <s v="Criteria"/>
    <s v="-"/>
    <s v="-"/>
    <s v="-"/>
    <s v="-"/>
    <s v="-"/>
    <s v="-"/>
    <s v="-"/>
    <s v="-"/>
    <s v="-"/>
    <s v="-"/>
    <s v="-"/>
    <s v="-"/>
    <s v="-"/>
    <s v="-"/>
    <s v="-"/>
    <s v="-"/>
    <s v="-"/>
    <s v="-"/>
    <s v="-"/>
    <s v="-"/>
    <s v="-"/>
    <x v="0"/>
    <x v="33"/>
    <x v="31"/>
    <x v="0"/>
    <x v="0"/>
    <x v="0"/>
    <x v="31"/>
    <n v="0"/>
    <n v="0"/>
    <n v="0"/>
    <n v="0"/>
    <n v="0"/>
    <n v="0"/>
    <n v="0"/>
    <n v="0"/>
    <n v="0"/>
    <n v="0"/>
  </r>
  <r>
    <x v="33"/>
    <n v="1986"/>
    <n v="690"/>
    <s v="2,3,4"/>
    <n v="6.0869565217391314E-2"/>
    <n v="0"/>
    <n v="0"/>
    <n v="2.4637681159420291E-2"/>
    <n v="0"/>
    <n v="8.115942028985508E-2"/>
    <n v="2.4637681159420291E-2"/>
    <n v="0"/>
    <n v="0"/>
    <n v="2.318840579710145E-2"/>
    <n v="8.6956521739130436E-3"/>
    <n v="0"/>
    <n v="1.5942028985507246E-2"/>
    <n v="5.7971014492753624E-3"/>
    <n v="2.0289855072463767E-2"/>
    <n v="0"/>
    <n v="0"/>
    <n v="0"/>
    <n v="0"/>
    <n v="0.26811594202898553"/>
    <n v="0.11014492753623188"/>
    <n v="8.6956521739130436E-3"/>
    <n v="0.34782608695652173"/>
    <x v="0"/>
    <x v="33"/>
    <x v="31"/>
    <x v="0"/>
    <x v="0"/>
    <x v="1"/>
    <x v="31"/>
    <n v="6.0869565217391314E-2"/>
    <n v="2.4637681159420291E-2"/>
    <n v="0.10579710144927537"/>
    <n v="0"/>
    <n v="3.1884057971014491E-2"/>
    <n v="4.2028985507246375E-2"/>
    <n v="0"/>
    <n v="0.37826086956521743"/>
    <n v="0.34782608695652173"/>
    <n v="8.6956521739130436E-3"/>
  </r>
  <r>
    <x v="33"/>
    <n v="1987"/>
    <n v="1208"/>
    <s v="2,3,4,5"/>
    <n v="5.4635761589403975E-2"/>
    <n v="0"/>
    <n v="0"/>
    <n v="5.2980132450331126E-2"/>
    <n v="0"/>
    <n v="9.35430463576159E-2"/>
    <n v="9.9337748344370865E-3"/>
    <n v="0"/>
    <n v="0"/>
    <n v="1.4072847682119206E-2"/>
    <n v="0"/>
    <n v="0"/>
    <n v="1.0761589403973509E-2"/>
    <n v="8.2781456953642391E-3"/>
    <n v="1.7384105960264899E-2"/>
    <n v="0"/>
    <n v="0"/>
    <n v="2.4834437086092716E-3"/>
    <n v="0"/>
    <n v="0.26903973509933776"/>
    <n v="4.8013245033112585E-2"/>
    <n v="2.2350993377483443E-2"/>
    <n v="0.39652317880794702"/>
    <x v="0"/>
    <x v="33"/>
    <x v="31"/>
    <x v="0"/>
    <x v="0"/>
    <x v="1"/>
    <x v="31"/>
    <n v="5.4635761589403975E-2"/>
    <n v="5.2980132450331126E-2"/>
    <n v="0.10347682119205298"/>
    <n v="0"/>
    <n v="1.4072847682119206E-2"/>
    <n v="3.6423841059602648E-2"/>
    <n v="2.4834437086092716E-3"/>
    <n v="0.31705298013245037"/>
    <n v="0.39652317880794702"/>
    <n v="2.2350993377483443E-2"/>
  </r>
  <r>
    <x v="33"/>
    <n v="1988"/>
    <n v="1038"/>
    <s v="2,3,4,5"/>
    <n v="5.0096339113680152E-2"/>
    <n v="0"/>
    <n v="0"/>
    <n v="3.3718689788053952E-2"/>
    <n v="0"/>
    <n v="0.10404624277456648"/>
    <n v="0"/>
    <n v="0"/>
    <n v="0"/>
    <n v="0"/>
    <n v="5.7803468208092483E-3"/>
    <n v="0"/>
    <n v="3.8535645472061654E-2"/>
    <n v="5.7803468208092483E-3"/>
    <n v="1.0597302504816955E-2"/>
    <n v="4.8169556840077067E-3"/>
    <n v="0"/>
    <n v="1.4450867052023121E-2"/>
    <n v="0"/>
    <n v="0.24084778420038536"/>
    <n v="0.14450867052023122"/>
    <n v="1.8304431599229287E-2"/>
    <n v="0.32851637764932562"/>
    <x v="0"/>
    <x v="33"/>
    <x v="31"/>
    <x v="0"/>
    <x v="0"/>
    <x v="1"/>
    <x v="31"/>
    <n v="5.0096339113680152E-2"/>
    <n v="3.3718689788053952E-2"/>
    <n v="0.10404624277456648"/>
    <n v="0"/>
    <n v="5.7803468208092483E-3"/>
    <n v="5.9730250481695564E-2"/>
    <n v="1.4450867052023121E-2"/>
    <n v="0.38535645472061658"/>
    <n v="0.32851637764932562"/>
    <n v="1.8304431599229287E-2"/>
  </r>
  <r>
    <x v="33"/>
    <n v="1989"/>
    <n v="1360"/>
    <s v="2,3,4,5"/>
    <n v="2.3529411764705882E-2"/>
    <n v="7.3529411764705881E-3"/>
    <n v="2.2058823529411764E-3"/>
    <n v="5.0735294117647059E-2"/>
    <n v="4.4117647058823529E-3"/>
    <n v="5.8823529411764705E-2"/>
    <n v="5.1470588235294117E-3"/>
    <n v="0"/>
    <n v="0"/>
    <n v="2.2058823529411764E-3"/>
    <n v="1.4705882352941176E-2"/>
    <n v="0"/>
    <n v="3.0147058823529412E-2"/>
    <n v="6.6176470588235293E-3"/>
    <n v="2.4264705882352942E-2"/>
    <n v="0"/>
    <n v="0"/>
    <n v="0"/>
    <n v="0"/>
    <n v="9.7794117647058823E-2"/>
    <n v="6.7647058823529407E-2"/>
    <n v="4.4117647058823532E-2"/>
    <n v="0.56029411764705883"/>
    <x v="0"/>
    <x v="33"/>
    <x v="31"/>
    <x v="0"/>
    <x v="0"/>
    <x v="1"/>
    <x v="31"/>
    <n v="3.3088235294117647E-2"/>
    <n v="5.514705882352941E-2"/>
    <n v="6.3970588235294112E-2"/>
    <n v="0"/>
    <n v="1.6911764705882352E-2"/>
    <n v="6.1029411764705888E-2"/>
    <n v="0"/>
    <n v="0.16544117647058823"/>
    <n v="0.56029411764705883"/>
    <n v="4.4117647058823532E-2"/>
  </r>
  <r>
    <x v="33"/>
    <n v="1990"/>
    <n v="1207"/>
    <s v="2,3,4,5"/>
    <n v="7.3736536868268435E-2"/>
    <n v="0"/>
    <n v="0"/>
    <n v="1.9884009942004972E-2"/>
    <n v="0"/>
    <n v="0.13338856669428334"/>
    <n v="8.2850041425020712E-3"/>
    <n v="0"/>
    <n v="0"/>
    <n v="4.1425020712510356E-3"/>
    <n v="5.7995028997514502E-3"/>
    <n v="5.7995028997514502E-3"/>
    <n v="2.6512013256006627E-2"/>
    <n v="1.8227009113504555E-2"/>
    <n v="1.4913007456503728E-2"/>
    <n v="0"/>
    <n v="0"/>
    <n v="1.3256006628003313E-2"/>
    <n v="0"/>
    <n v="3.3140016570008285E-2"/>
    <n v="2.1541010770505385E-2"/>
    <n v="1.6570008285004142E-2"/>
    <n v="0.60480530240265118"/>
    <x v="0"/>
    <x v="33"/>
    <x v="31"/>
    <x v="0"/>
    <x v="0"/>
    <x v="1"/>
    <x v="31"/>
    <n v="7.3736536868268435E-2"/>
    <n v="1.9884009942004972E-2"/>
    <n v="0.14167357083678542"/>
    <n v="0"/>
    <n v="1.5741507870753936E-2"/>
    <n v="5.9652029826014911E-2"/>
    <n v="1.3256006628003313E-2"/>
    <n v="5.4681027340513666E-2"/>
    <n v="0.60480530240265118"/>
    <n v="1.6570008285004142E-2"/>
  </r>
  <r>
    <x v="33"/>
    <n v="1991"/>
    <n v="916"/>
    <s v="2,3,4,5"/>
    <n v="6.9868995633187769E-2"/>
    <n v="2.1834061135371178E-3"/>
    <n v="0"/>
    <n v="4.148471615720524E-2"/>
    <n v="1.2008733624454149E-2"/>
    <n v="6.4410480349344976E-2"/>
    <n v="0"/>
    <n v="0"/>
    <n v="0"/>
    <n v="4.3668122270742356E-3"/>
    <n v="6.5502183406113534E-3"/>
    <n v="0"/>
    <n v="1.3100436681222707E-2"/>
    <n v="5.4585152838427945E-3"/>
    <n v="1.0917030567685589E-2"/>
    <n v="5.4585152838427945E-3"/>
    <n v="0"/>
    <n v="0"/>
    <n v="0"/>
    <n v="0.15611353711790393"/>
    <n v="6.3318777292576414E-2"/>
    <n v="1.3100436681222707E-2"/>
    <n v="0.53165938864628826"/>
    <x v="0"/>
    <x v="33"/>
    <x v="31"/>
    <x v="0"/>
    <x v="0"/>
    <x v="1"/>
    <x v="31"/>
    <n v="7.2052401746724892E-2"/>
    <n v="5.3493449781659388E-2"/>
    <n v="6.4410480349344976E-2"/>
    <n v="0"/>
    <n v="1.0917030567685589E-2"/>
    <n v="3.4934497816593885E-2"/>
    <n v="0"/>
    <n v="0.21943231441048033"/>
    <n v="0.53165938864628826"/>
    <n v="1.3100436681222707E-2"/>
  </r>
  <r>
    <x v="33"/>
    <n v="1992"/>
    <n v="583"/>
    <s v="2,3,4,5"/>
    <n v="1.886792452830189E-2"/>
    <n v="0"/>
    <n v="0"/>
    <n v="4.1166380789022301E-2"/>
    <n v="0"/>
    <n v="6.6895368782161235E-2"/>
    <n v="0"/>
    <n v="0"/>
    <n v="8.5763293310463125E-3"/>
    <n v="1.8867924528301886E-2"/>
    <n v="0"/>
    <n v="0"/>
    <n v="1.3722126929674099E-2"/>
    <n v="3.4305317324185248E-3"/>
    <n v="1.8867924528301886E-2"/>
    <n v="3.4305317324185248E-3"/>
    <n v="0"/>
    <n v="1.0291595197255575E-2"/>
    <n v="0"/>
    <n v="4.8027444253859346E-2"/>
    <n v="0.22641509433962265"/>
    <n v="2.2298456260720412E-2"/>
    <n v="0.49914236706689535"/>
    <x v="0"/>
    <x v="33"/>
    <x v="31"/>
    <x v="0"/>
    <x v="0"/>
    <x v="1"/>
    <x v="31"/>
    <n v="1.886792452830189E-2"/>
    <n v="4.1166380789022301E-2"/>
    <n v="6.6895368782161235E-2"/>
    <n v="8.5763293310463125E-3"/>
    <n v="1.8867924528301886E-2"/>
    <n v="3.9451114922813037E-2"/>
    <n v="1.0291595197255575E-2"/>
    <n v="0.274442538593482"/>
    <n v="0.49914236706689535"/>
    <n v="2.2298456260720412E-2"/>
  </r>
  <r>
    <x v="33"/>
    <n v="1993"/>
    <n v="407"/>
    <s v="2,3,4,5"/>
    <n v="4.1769041769041768E-2"/>
    <n v="0"/>
    <n v="9.8280098280098278E-3"/>
    <n v="5.896805896805897E-2"/>
    <n v="0"/>
    <n v="8.5995085995085999E-2"/>
    <n v="0"/>
    <n v="0"/>
    <n v="0"/>
    <n v="0"/>
    <n v="1.7199017199017199E-2"/>
    <n v="0"/>
    <n v="1.4742014742014743E-2"/>
    <n v="4.9140049140049139E-3"/>
    <n v="0"/>
    <n v="0"/>
    <n v="0"/>
    <n v="0"/>
    <n v="0"/>
    <n v="6.8796068796068796E-2"/>
    <n v="8.8452088452088448E-2"/>
    <n v="5.6511056511056514E-2"/>
    <n v="0.55282555282555279"/>
    <x v="0"/>
    <x v="33"/>
    <x v="31"/>
    <x v="0"/>
    <x v="0"/>
    <x v="1"/>
    <x v="31"/>
    <n v="5.1597051597051594E-2"/>
    <n v="5.896805896805897E-2"/>
    <n v="8.5995085995085999E-2"/>
    <n v="0"/>
    <n v="1.7199017199017199E-2"/>
    <n v="1.9656019656019656E-2"/>
    <n v="0"/>
    <n v="0.15724815724815724"/>
    <n v="0.55282555282555279"/>
    <n v="5.6511056511056514E-2"/>
  </r>
  <r>
    <x v="33"/>
    <n v="1994"/>
    <n v="265"/>
    <s v="2,3,4,5"/>
    <n v="9.0566037735849064E-2"/>
    <n v="0"/>
    <n v="0"/>
    <n v="4.9056603773584909E-2"/>
    <n v="0"/>
    <n v="3.7735849056603772E-2"/>
    <n v="0"/>
    <n v="0"/>
    <n v="0"/>
    <n v="0"/>
    <n v="1.509433962264151E-2"/>
    <n v="0"/>
    <n v="7.5471698113207548E-3"/>
    <n v="0"/>
    <n v="0"/>
    <n v="0"/>
    <n v="0"/>
    <n v="0"/>
    <n v="0"/>
    <n v="1.509433962264151E-2"/>
    <n v="0"/>
    <n v="3.7735849056603772E-2"/>
    <n v="0.74716981132075466"/>
    <x v="0"/>
    <x v="33"/>
    <x v="31"/>
    <x v="0"/>
    <x v="0"/>
    <x v="1"/>
    <x v="31"/>
    <n v="9.0566037735849064E-2"/>
    <n v="4.9056603773584909E-2"/>
    <n v="3.7735849056603772E-2"/>
    <n v="0"/>
    <n v="1.509433962264151E-2"/>
    <n v="7.5471698113207548E-3"/>
    <n v="0"/>
    <n v="1.509433962264151E-2"/>
    <n v="0.74716981132075466"/>
    <n v="3.7735849056603772E-2"/>
  </r>
  <r>
    <x v="33"/>
    <n v="1995"/>
    <n v="556"/>
    <s v="2,3,4,5"/>
    <n v="7.5539568345323743E-2"/>
    <n v="0"/>
    <n v="2.1582733812949641E-2"/>
    <n v="3.9568345323741004E-2"/>
    <n v="0"/>
    <n v="6.2949640287769781E-2"/>
    <n v="0"/>
    <n v="0"/>
    <n v="0"/>
    <n v="0"/>
    <n v="5.3956834532374104E-3"/>
    <n v="0"/>
    <n v="0"/>
    <n v="0"/>
    <n v="0"/>
    <n v="0"/>
    <n v="0"/>
    <n v="0"/>
    <n v="0"/>
    <n v="0"/>
    <n v="0.24820143884892087"/>
    <n v="2.3381294964028777E-2"/>
    <n v="0.52338129496402874"/>
    <x v="0"/>
    <x v="33"/>
    <x v="31"/>
    <x v="0"/>
    <x v="0"/>
    <x v="1"/>
    <x v="31"/>
    <n v="9.7122302158273388E-2"/>
    <n v="3.9568345323741004E-2"/>
    <n v="6.2949640287769781E-2"/>
    <n v="0"/>
    <n v="5.3956834532374104E-3"/>
    <n v="0"/>
    <n v="0"/>
    <n v="0.24820143884892087"/>
    <n v="0.52338129496402874"/>
    <n v="2.3381294964028777E-2"/>
  </r>
  <r>
    <x v="33"/>
    <n v="1996"/>
    <n v="330"/>
    <s v="2,3,4,5"/>
    <n v="9.3939393939393934E-2"/>
    <n v="0"/>
    <n v="0"/>
    <n v="0"/>
    <n v="0"/>
    <n v="0"/>
    <n v="0"/>
    <n v="0"/>
    <n v="0"/>
    <n v="0"/>
    <n v="0"/>
    <n v="0"/>
    <n v="6.0606060606060606E-3"/>
    <n v="0"/>
    <n v="2.1212121212121213E-2"/>
    <n v="0"/>
    <n v="0"/>
    <n v="0"/>
    <n v="0"/>
    <n v="9.0909090909090905E-3"/>
    <n v="4.5454545454545456E-2"/>
    <n v="3.0303030303030303E-3"/>
    <n v="0.82121212121212117"/>
    <x v="0"/>
    <x v="33"/>
    <x v="31"/>
    <x v="0"/>
    <x v="0"/>
    <x v="1"/>
    <x v="31"/>
    <n v="9.3939393939393934E-2"/>
    <n v="0"/>
    <n v="0"/>
    <n v="0"/>
    <n v="0"/>
    <n v="2.7272727272727275E-2"/>
    <n v="0"/>
    <n v="5.454545454545455E-2"/>
    <n v="0.82121212121212117"/>
    <n v="3.0303030303030303E-3"/>
  </r>
  <r>
    <x v="33"/>
    <n v="1997"/>
    <n v="234"/>
    <s v="3,4,5"/>
    <n v="0.15384615384615385"/>
    <n v="0"/>
    <n v="0"/>
    <n v="4.7008547008547008E-2"/>
    <n v="0"/>
    <n v="0"/>
    <n v="0"/>
    <n v="0"/>
    <n v="0"/>
    <n v="0"/>
    <n v="0"/>
    <n v="0"/>
    <n v="0"/>
    <n v="0"/>
    <n v="0"/>
    <n v="0"/>
    <n v="0"/>
    <n v="0"/>
    <n v="0"/>
    <n v="0"/>
    <n v="2.9914529914529916E-2"/>
    <n v="0"/>
    <n v="0.76923076923076927"/>
    <x v="0"/>
    <x v="33"/>
    <x v="31"/>
    <x v="0"/>
    <x v="0"/>
    <x v="1"/>
    <x v="31"/>
    <n v="0.15384615384615385"/>
    <n v="4.7008547008547008E-2"/>
    <n v="0"/>
    <n v="0"/>
    <n v="0"/>
    <n v="0"/>
    <n v="0"/>
    <n v="2.9914529914529916E-2"/>
    <n v="0.76923076923076927"/>
    <n v="0"/>
  </r>
  <r>
    <x v="33"/>
    <n v="1998"/>
    <n v="101"/>
    <s v="2,4,5"/>
    <n v="7.9207920792079209E-2"/>
    <n v="0"/>
    <n v="0"/>
    <n v="4.9504950495049507E-2"/>
    <n v="0"/>
    <n v="0"/>
    <n v="0"/>
    <n v="0"/>
    <n v="0"/>
    <n v="0"/>
    <n v="0"/>
    <n v="0"/>
    <n v="0"/>
    <n v="0"/>
    <n v="0"/>
    <n v="0"/>
    <n v="0"/>
    <n v="0"/>
    <n v="0"/>
    <n v="1.9801980198019802E-2"/>
    <n v="1.9801980198019802E-2"/>
    <n v="8.9108910891089105E-2"/>
    <n v="0.74257425742574257"/>
    <x v="0"/>
    <x v="33"/>
    <x v="31"/>
    <x v="0"/>
    <x v="0"/>
    <x v="1"/>
    <x v="31"/>
    <n v="7.9207920792079209E-2"/>
    <n v="4.9504950495049507E-2"/>
    <n v="0"/>
    <n v="0"/>
    <n v="0"/>
    <n v="0"/>
    <n v="0"/>
    <n v="3.9603960396039604E-2"/>
    <n v="0.74257425742574257"/>
    <n v="8.9108910891089105E-2"/>
  </r>
  <r>
    <x v="33"/>
    <n v="1999"/>
    <n v="62"/>
    <s v="2,3,5"/>
    <n v="0.17741935483870969"/>
    <n v="0"/>
    <n v="1.6129032258064516E-2"/>
    <n v="8.0645161290322578E-2"/>
    <n v="0"/>
    <n v="1.6129032258064516E-2"/>
    <n v="1.6129032258064516E-2"/>
    <n v="0"/>
    <n v="0"/>
    <n v="0"/>
    <n v="0"/>
    <n v="0"/>
    <n v="1.6129032258064516E-2"/>
    <n v="0"/>
    <n v="0"/>
    <n v="0"/>
    <n v="0"/>
    <n v="0"/>
    <n v="0"/>
    <n v="0"/>
    <n v="0"/>
    <n v="1.6129032258064516E-2"/>
    <n v="0.66129032258064513"/>
    <x v="1"/>
    <x v="33"/>
    <x v="31"/>
    <x v="0"/>
    <x v="0"/>
    <x v="1"/>
    <x v="31"/>
    <n v="0.19354838709677419"/>
    <n v="8.0645161290322578E-2"/>
    <n v="3.2258064516129031E-2"/>
    <n v="0"/>
    <n v="0"/>
    <n v="1.6129032258064516E-2"/>
    <n v="0"/>
    <n v="0"/>
    <n v="0.66129032258064513"/>
    <n v="1.6129032258064516E-2"/>
  </r>
  <r>
    <x v="33"/>
    <n v="2000"/>
    <n v="73"/>
    <s v="2,3,4"/>
    <n v="8.2191780821917804E-2"/>
    <n v="0"/>
    <n v="1.3698630136986301E-2"/>
    <n v="0"/>
    <n v="0"/>
    <n v="0"/>
    <n v="0"/>
    <n v="0"/>
    <n v="0"/>
    <n v="0"/>
    <n v="0"/>
    <n v="0"/>
    <n v="1.3698630136986301E-2"/>
    <n v="0"/>
    <n v="0"/>
    <n v="0"/>
    <n v="0"/>
    <n v="0"/>
    <n v="0"/>
    <n v="0.15068493150684931"/>
    <n v="2.7397260273972601E-2"/>
    <n v="6.8493150684931503E-2"/>
    <n v="0.64383561643835618"/>
    <x v="1"/>
    <x v="33"/>
    <x v="31"/>
    <x v="0"/>
    <x v="0"/>
    <x v="1"/>
    <x v="31"/>
    <n v="9.5890410958904104E-2"/>
    <n v="0"/>
    <n v="0"/>
    <n v="0"/>
    <n v="0"/>
    <n v="1.3698630136986301E-2"/>
    <n v="0"/>
    <n v="0.17808219178082191"/>
    <n v="0.64383561643835618"/>
    <n v="6.8493150684931503E-2"/>
  </r>
  <r>
    <x v="33"/>
    <n v="2001"/>
    <n v="238"/>
    <s v="2,3,4,5"/>
    <n v="5.8823529411764705E-2"/>
    <n v="0"/>
    <n v="1.680672268907563E-2"/>
    <n v="0"/>
    <n v="0"/>
    <n v="8.8235294117647065E-2"/>
    <n v="3.7815126050420166E-2"/>
    <n v="0"/>
    <n v="0"/>
    <n v="0"/>
    <n v="0"/>
    <n v="0"/>
    <n v="5.0420168067226892E-2"/>
    <n v="2.100840336134454E-2"/>
    <n v="1.2605042016806723E-2"/>
    <n v="8.4033613445378148E-3"/>
    <n v="0"/>
    <n v="0"/>
    <n v="0"/>
    <n v="2.5210084033613446E-2"/>
    <n v="2.9411764705882353E-2"/>
    <n v="2.9411764705882353E-2"/>
    <n v="0.62184873949579833"/>
    <x v="1"/>
    <x v="33"/>
    <x v="31"/>
    <x v="0"/>
    <x v="0"/>
    <x v="1"/>
    <x v="31"/>
    <n v="7.5630252100840331E-2"/>
    <n v="0"/>
    <n v="0.12605042016806722"/>
    <n v="0"/>
    <n v="0"/>
    <n v="9.2436974789915957E-2"/>
    <n v="0"/>
    <n v="5.4621848739495799E-2"/>
    <n v="0.62184873949579833"/>
    <n v="2.9411764705882353E-2"/>
  </r>
  <r>
    <x v="33"/>
    <n v="2002"/>
    <n v="391"/>
    <s v="2,3,4,5"/>
    <n v="0.14578005115089515"/>
    <n v="0"/>
    <n v="1.7902813299232736E-2"/>
    <n v="0"/>
    <n v="0"/>
    <n v="5.6265984654731455E-2"/>
    <n v="5.6265984654731455E-2"/>
    <n v="0"/>
    <n v="0"/>
    <n v="0"/>
    <n v="0"/>
    <n v="0"/>
    <n v="2.8132992327365727E-2"/>
    <n v="2.3017902813299233E-2"/>
    <n v="4.0920716112531973E-2"/>
    <n v="0"/>
    <n v="0"/>
    <n v="0"/>
    <n v="0"/>
    <n v="4.6035805626598467E-2"/>
    <n v="2.3017902813299233E-2"/>
    <n v="3.8363171355498722E-2"/>
    <n v="0.52429667519181589"/>
    <x v="1"/>
    <x v="33"/>
    <x v="31"/>
    <x v="0"/>
    <x v="0"/>
    <x v="1"/>
    <x v="31"/>
    <n v="0.16368286445012789"/>
    <n v="0"/>
    <n v="0.11253196930946291"/>
    <n v="0"/>
    <n v="0"/>
    <n v="9.2071611253196933E-2"/>
    <n v="0"/>
    <n v="6.9053708439897693E-2"/>
    <n v="0.52429667519181589"/>
    <n v="3.8363171355498722E-2"/>
  </r>
  <r>
    <x v="33"/>
    <n v="2003"/>
    <n v="477"/>
    <s v="2,3,4,5"/>
    <n v="0.1069182389937107"/>
    <n v="0"/>
    <n v="0"/>
    <n v="1.6771488469601678E-2"/>
    <n v="1.2578616352201259E-2"/>
    <n v="4.8218029350104823E-2"/>
    <n v="1.2578616352201259E-2"/>
    <n v="0"/>
    <n v="0"/>
    <n v="0"/>
    <n v="0"/>
    <n v="0"/>
    <n v="6.0796645702306078E-2"/>
    <n v="1.0482180293501049E-2"/>
    <n v="4.1928721174004195E-2"/>
    <n v="0"/>
    <n v="0"/>
    <n v="0"/>
    <n v="0"/>
    <n v="6.4989517819706494E-2"/>
    <n v="5.8700209643605873E-2"/>
    <n v="1.2578616352201259E-2"/>
    <n v="0.55345911949685533"/>
    <x v="1"/>
    <x v="33"/>
    <x v="31"/>
    <x v="0"/>
    <x v="0"/>
    <x v="1"/>
    <x v="31"/>
    <n v="0.1069182389937107"/>
    <n v="2.9350104821802937E-2"/>
    <n v="6.0796645702306085E-2"/>
    <n v="0"/>
    <n v="0"/>
    <n v="0.11320754716981132"/>
    <n v="0"/>
    <n v="0.12368972746331236"/>
    <n v="0.55345911949685533"/>
    <n v="1.2578616352201259E-2"/>
  </r>
  <r>
    <x v="33"/>
    <n v="2004"/>
    <n v="2170"/>
    <s v="2,3,4,5"/>
    <n v="6.5898617511520735E-2"/>
    <n v="0"/>
    <n v="5.0691244239631341E-3"/>
    <n v="3.2718894009216591E-2"/>
    <n v="5.0691244239631341E-3"/>
    <n v="2.0276497695852533E-2"/>
    <n v="0"/>
    <n v="0"/>
    <n v="2.7649769585253456E-3"/>
    <n v="0"/>
    <n v="0"/>
    <n v="0"/>
    <n v="6.4516129032258064E-3"/>
    <n v="0"/>
    <n v="9.2165898617511521E-4"/>
    <n v="9.2165898617511521E-4"/>
    <n v="0"/>
    <n v="0"/>
    <n v="0"/>
    <n v="2.488479262672811E-2"/>
    <n v="1.889400921658986E-2"/>
    <n v="4.608294930875576E-3"/>
    <n v="0.81152073732718899"/>
    <x v="1"/>
    <x v="33"/>
    <x v="31"/>
    <x v="0"/>
    <x v="0"/>
    <x v="1"/>
    <x v="31"/>
    <n v="7.0967741935483872E-2"/>
    <n v="3.7788018433179728E-2"/>
    <n v="2.0276497695852533E-2"/>
    <n v="2.7649769585253456E-3"/>
    <n v="0"/>
    <n v="8.2949308755760377E-3"/>
    <n v="0"/>
    <n v="4.377880184331797E-2"/>
    <n v="0.81152073732718899"/>
    <n v="4.608294930875576E-3"/>
  </r>
  <r>
    <x v="33"/>
    <n v="2005"/>
    <n v="391"/>
    <s v="2,3,4,5"/>
    <n v="4.0920716112531966E-2"/>
    <n v="0"/>
    <n v="0"/>
    <n v="0.13043478260869565"/>
    <n v="7.1611253196930943E-2"/>
    <n v="4.3478260869565216E-2"/>
    <n v="0"/>
    <n v="0"/>
    <n v="0"/>
    <n v="0"/>
    <n v="0"/>
    <n v="0"/>
    <n v="1.7902813299232736E-2"/>
    <n v="7.6726342710997444E-3"/>
    <n v="0"/>
    <n v="0"/>
    <n v="0"/>
    <n v="0"/>
    <n v="0"/>
    <n v="0.11764705882352941"/>
    <n v="8.6956521739130432E-2"/>
    <n v="2.5575447570332483E-3"/>
    <n v="0.48081841432225064"/>
    <x v="1"/>
    <x v="33"/>
    <x v="31"/>
    <x v="0"/>
    <x v="0"/>
    <x v="1"/>
    <x v="31"/>
    <n v="4.0920716112531966E-2"/>
    <n v="0.20204603580562658"/>
    <n v="4.3478260869565216E-2"/>
    <n v="0"/>
    <n v="0"/>
    <n v="2.557544757033248E-2"/>
    <n v="0"/>
    <n v="0.20460358056265984"/>
    <n v="0.48081841432225064"/>
    <n v="2.5575447570332483E-3"/>
  </r>
  <r>
    <x v="33"/>
    <n v="2006"/>
    <n v="591"/>
    <s v="2,3,4,5"/>
    <n v="0.14551607445008458"/>
    <n v="0"/>
    <n v="5.076142131979695E-3"/>
    <n v="6.5989847715736044E-2"/>
    <n v="1.6920473773265651E-2"/>
    <n v="8.2910321489001682E-2"/>
    <n v="1.015228426395939E-2"/>
    <n v="0"/>
    <n v="1.8612521150592216E-2"/>
    <n v="0"/>
    <n v="0"/>
    <n v="0"/>
    <n v="1.1844331641285956E-2"/>
    <n v="5.076142131979695E-3"/>
    <n v="3.3840947546531302E-3"/>
    <n v="0"/>
    <n v="0"/>
    <n v="0"/>
    <n v="0"/>
    <n v="5.5837563451776651E-2"/>
    <n v="0.19289340101522842"/>
    <n v="1.3536379018612521E-2"/>
    <n v="0.37225042301184436"/>
    <x v="1"/>
    <x v="33"/>
    <x v="31"/>
    <x v="0"/>
    <x v="0"/>
    <x v="1"/>
    <x v="31"/>
    <n v="0.15059221658206426"/>
    <n v="8.2910321489001695E-2"/>
    <n v="9.3062605752961075E-2"/>
    <n v="1.8612521150592216E-2"/>
    <n v="0"/>
    <n v="2.030456852791878E-2"/>
    <n v="0"/>
    <n v="0.24873096446700507"/>
    <n v="0.37225042301184436"/>
    <n v="1.3536379018612521E-2"/>
  </r>
  <r>
    <x v="33"/>
    <n v="2007"/>
    <n v="206"/>
    <s v="2,3,4,5"/>
    <n v="0.37378640776699029"/>
    <n v="0"/>
    <n v="9.7087378640776691E-3"/>
    <n v="6.3106796116504854E-2"/>
    <n v="0"/>
    <n v="1.9417475728155338E-2"/>
    <n v="0"/>
    <n v="0"/>
    <n v="0"/>
    <n v="0"/>
    <n v="0"/>
    <n v="0"/>
    <n v="9.7087378640776691E-3"/>
    <n v="2.9126213592233011E-2"/>
    <n v="5.8252427184466021E-2"/>
    <n v="0"/>
    <n v="0"/>
    <n v="0"/>
    <n v="0"/>
    <n v="2.9126213592233011E-2"/>
    <n v="0"/>
    <n v="1.4563106796116505E-2"/>
    <n v="0.39320388349514562"/>
    <x v="1"/>
    <x v="33"/>
    <x v="31"/>
    <x v="0"/>
    <x v="0"/>
    <x v="1"/>
    <x v="31"/>
    <n v="0.38349514563106796"/>
    <n v="6.3106796116504854E-2"/>
    <n v="1.9417475728155338E-2"/>
    <n v="0"/>
    <n v="0"/>
    <n v="9.7087378640776698E-2"/>
    <n v="0"/>
    <n v="2.9126213592233011E-2"/>
    <n v="0.39320388349514562"/>
    <n v="1.4563106796116505E-2"/>
  </r>
  <r>
    <x v="33"/>
    <n v="2008"/>
    <n v="142"/>
    <s v="2,3,4,5"/>
    <n v="8.4507042253521125E-2"/>
    <n v="0"/>
    <n v="0"/>
    <n v="0"/>
    <n v="1.4084507042253521E-2"/>
    <n v="0.12676056338028169"/>
    <n v="0"/>
    <n v="0"/>
    <n v="0"/>
    <n v="0"/>
    <n v="0"/>
    <n v="2.8169014084507043E-2"/>
    <n v="5.6338028169014086E-2"/>
    <n v="7.0422535211267607E-3"/>
    <n v="0"/>
    <n v="0"/>
    <n v="0"/>
    <n v="5.6338028169014086E-2"/>
    <n v="0"/>
    <n v="0"/>
    <n v="4.9295774647887321E-2"/>
    <n v="0"/>
    <n v="0.57746478873239437"/>
    <x v="1"/>
    <x v="33"/>
    <x v="31"/>
    <x v="0"/>
    <x v="0"/>
    <x v="1"/>
    <x v="31"/>
    <n v="8.4507042253521125E-2"/>
    <n v="1.4084507042253521E-2"/>
    <n v="0.12676056338028169"/>
    <n v="0"/>
    <n v="2.8169014084507043E-2"/>
    <n v="6.3380281690140844E-2"/>
    <n v="5.6338028169014086E-2"/>
    <n v="4.9295774647887321E-2"/>
    <n v="0.57746478873239437"/>
    <n v="0"/>
  </r>
  <r>
    <x v="33"/>
    <n v="2009"/>
    <n v="176"/>
    <s v="2,3,4,5"/>
    <n v="0.19886363636363635"/>
    <n v="0"/>
    <n v="0"/>
    <n v="3.4090909090909088E-2"/>
    <n v="2.2727272727272728E-2"/>
    <n v="6.25E-2"/>
    <n v="0.19318181818181818"/>
    <n v="0"/>
    <n v="1.1363636363636364E-2"/>
    <n v="0"/>
    <n v="0"/>
    <n v="0"/>
    <n v="0"/>
    <n v="1.1363636363636364E-2"/>
    <n v="0"/>
    <n v="0"/>
    <n v="0"/>
    <n v="0"/>
    <n v="0"/>
    <n v="5.681818181818182E-3"/>
    <n v="3.4090909090909088E-2"/>
    <n v="0"/>
    <n v="0.42613636363636365"/>
    <x v="2"/>
    <x v="33"/>
    <x v="31"/>
    <x v="0"/>
    <x v="0"/>
    <x v="1"/>
    <x v="31"/>
    <n v="0.19886363636363635"/>
    <n v="5.6818181818181816E-2"/>
    <n v="0.25568181818181818"/>
    <n v="1.1363636363636364E-2"/>
    <n v="0"/>
    <n v="1.1363636363636364E-2"/>
    <n v="0"/>
    <n v="3.9772727272727272E-2"/>
    <n v="0.42613636363636365"/>
    <n v="0"/>
  </r>
  <r>
    <x v="33"/>
    <n v="2010"/>
    <n v="200"/>
    <s v="2,3,4,5"/>
    <n v="6.5000000000000002E-2"/>
    <n v="0"/>
    <n v="0"/>
    <n v="0.05"/>
    <n v="2.5000000000000001E-2"/>
    <n v="1.4999999999999999E-2"/>
    <n v="0.02"/>
    <n v="0"/>
    <n v="0"/>
    <n v="0"/>
    <n v="0"/>
    <n v="0"/>
    <n v="0.04"/>
    <n v="4.4999999999999998E-2"/>
    <n v="0"/>
    <n v="0"/>
    <n v="0"/>
    <n v="0"/>
    <n v="0"/>
    <n v="0.02"/>
    <n v="0.08"/>
    <n v="0"/>
    <n v="0.64"/>
    <x v="2"/>
    <x v="33"/>
    <x v="31"/>
    <x v="0"/>
    <x v="0"/>
    <x v="1"/>
    <x v="31"/>
    <n v="6.5000000000000002E-2"/>
    <n v="7.5000000000000011E-2"/>
    <n v="3.5000000000000003E-2"/>
    <n v="0"/>
    <n v="0"/>
    <n v="8.4999999999999992E-2"/>
    <n v="0"/>
    <n v="0.1"/>
    <n v="0.64"/>
    <n v="0"/>
  </r>
  <r>
    <x v="33"/>
    <n v="2011"/>
    <n v="225"/>
    <s v="2,3,4,5"/>
    <n v="0.12444444444444444"/>
    <n v="0"/>
    <n v="1.3333333333333334E-2"/>
    <n v="0.12"/>
    <n v="1.3333333333333334E-2"/>
    <n v="4.4444444444444446E-2"/>
    <n v="0.04"/>
    <n v="0"/>
    <n v="0"/>
    <n v="0"/>
    <n v="0"/>
    <n v="0"/>
    <n v="8.8888888888888889E-3"/>
    <n v="6.222222222222222E-2"/>
    <n v="2.2222222222222223E-2"/>
    <n v="0"/>
    <n v="0"/>
    <n v="0"/>
    <n v="0"/>
    <n v="1.7777777777777778E-2"/>
    <n v="0.2088888888888889"/>
    <n v="1.7777777777777778E-2"/>
    <n v="0.30666666666666664"/>
    <x v="2"/>
    <x v="33"/>
    <x v="31"/>
    <x v="0"/>
    <x v="0"/>
    <x v="1"/>
    <x v="31"/>
    <n v="0.13777777777777778"/>
    <n v="0.13333333333333333"/>
    <n v="8.4444444444444447E-2"/>
    <n v="0"/>
    <n v="0"/>
    <n v="9.3333333333333338E-2"/>
    <n v="0"/>
    <n v="0.22666666666666668"/>
    <n v="0.30666666666666664"/>
    <n v="1.7777777777777778E-2"/>
  </r>
  <r>
    <x v="33"/>
    <n v="2012"/>
    <n v="211"/>
    <s v="3,4,5"/>
    <n v="0.13270142180094785"/>
    <n v="2.3696682464454975E-2"/>
    <n v="4.7393364928909956E-3"/>
    <n v="3.7914691943127965E-2"/>
    <n v="3.7914691943127965E-2"/>
    <n v="7.582938388625593E-2"/>
    <n v="0"/>
    <n v="0"/>
    <n v="0"/>
    <n v="0"/>
    <n v="0"/>
    <n v="0"/>
    <n v="3.7914691943127965E-2"/>
    <n v="2.3696682464454975E-2"/>
    <n v="0"/>
    <n v="0"/>
    <n v="0"/>
    <n v="0"/>
    <n v="0"/>
    <n v="6.6350710900473939E-2"/>
    <n v="6.1611374407582936E-2"/>
    <n v="1.4218009478672985E-2"/>
    <n v="0.48341232227488151"/>
    <x v="2"/>
    <x v="33"/>
    <x v="31"/>
    <x v="0"/>
    <x v="0"/>
    <x v="1"/>
    <x v="31"/>
    <n v="0.16113744075829381"/>
    <n v="7.582938388625593E-2"/>
    <n v="7.582938388625593E-2"/>
    <n v="0"/>
    <n v="0"/>
    <n v="6.1611374407582936E-2"/>
    <n v="0"/>
    <n v="0.12796208530805686"/>
    <n v="0.48341232227488151"/>
    <n v="1.4218009478672985E-2"/>
  </r>
  <r>
    <x v="33"/>
    <n v="2013"/>
    <s v="No Data"/>
    <m/>
    <s v="-"/>
    <s v="-"/>
    <s v="-"/>
    <s v="-"/>
    <s v="-"/>
    <s v="-"/>
    <s v="-"/>
    <s v="-"/>
    <s v="-"/>
    <s v="-"/>
    <s v="-"/>
    <s v="-"/>
    <s v="-"/>
    <s v="-"/>
    <s v="-"/>
    <s v="-"/>
    <s v="-"/>
    <s v="-"/>
    <s v="-"/>
    <s v="-"/>
    <s v="-"/>
    <s v="-"/>
    <s v="-"/>
    <x v="2"/>
    <x v="33"/>
    <x v="31"/>
    <x v="0"/>
    <x v="0"/>
    <x v="0"/>
    <x v="31"/>
    <n v="0"/>
    <n v="0"/>
    <n v="0"/>
    <n v="0"/>
    <n v="0"/>
    <n v="0"/>
    <n v="0"/>
    <n v="0"/>
    <n v="0"/>
    <n v="0"/>
  </r>
  <r>
    <x v="34"/>
    <n v="1979"/>
    <n v="168"/>
    <s v="2,3"/>
    <s v="Failed"/>
    <s v="Criteria"/>
    <s v="-"/>
    <s v="-"/>
    <s v="-"/>
    <s v="-"/>
    <s v="-"/>
    <s v="-"/>
    <s v="-"/>
    <s v="-"/>
    <s v="-"/>
    <s v="-"/>
    <s v="-"/>
    <s v="-"/>
    <s v="-"/>
    <s v="-"/>
    <s v="-"/>
    <s v="-"/>
    <s v="-"/>
    <s v="-"/>
    <s v="-"/>
    <s v="-"/>
    <s v="-"/>
    <x v="0"/>
    <x v="34"/>
    <x v="32"/>
    <x v="0"/>
    <x v="0"/>
    <x v="0"/>
    <x v="32"/>
    <n v="0"/>
    <n v="0"/>
    <n v="0"/>
    <n v="0"/>
    <n v="0"/>
    <n v="0"/>
    <n v="0"/>
    <n v="0"/>
    <n v="0"/>
    <n v="0"/>
  </r>
  <r>
    <x v="34"/>
    <n v="1980"/>
    <n v="676"/>
    <s v="2,3,4"/>
    <n v="4.4378698224852072E-3"/>
    <n v="0"/>
    <n v="0"/>
    <n v="1.4792899408284023E-3"/>
    <n v="0"/>
    <n v="0.28846153846153844"/>
    <n v="1.0355029585798817E-2"/>
    <n v="0"/>
    <n v="2.8106508875739643E-2"/>
    <n v="7.3964497041420114E-3"/>
    <n v="5.3254437869822494E-2"/>
    <n v="0"/>
    <n v="0.20266272189349113"/>
    <n v="8.4319526627218935E-2"/>
    <n v="3.2544378698224852E-2"/>
    <n v="4.4378698224852072E-3"/>
    <n v="2.8106508875739643E-2"/>
    <n v="9.3195266272189353E-2"/>
    <n v="0"/>
    <n v="4.7337278106508882E-2"/>
    <n v="0"/>
    <n v="0"/>
    <n v="0.11390532544378698"/>
    <x v="0"/>
    <x v="34"/>
    <x v="32"/>
    <x v="0"/>
    <x v="0"/>
    <x v="1"/>
    <x v="32"/>
    <n v="4.4378698224852072E-3"/>
    <n v="1.4792899408284023E-3"/>
    <n v="0.29881656804733725"/>
    <n v="2.8106508875739643E-2"/>
    <n v="6.0650887573964501E-2"/>
    <n v="0.32396449704142016"/>
    <n v="0.121301775147929"/>
    <n v="4.7337278106508882E-2"/>
    <n v="0.11390532544378698"/>
    <n v="0"/>
  </r>
  <r>
    <x v="34"/>
    <n v="1981"/>
    <n v="3215"/>
    <s v="2,3,4,5"/>
    <n v="0"/>
    <n v="0"/>
    <n v="0"/>
    <n v="0"/>
    <n v="0"/>
    <n v="0.31850699844479008"/>
    <n v="3.4214618973561432E-3"/>
    <n v="0"/>
    <n v="1.8351477449455676E-2"/>
    <n v="4.9766718506998441E-3"/>
    <n v="2.2706065318818039E-2"/>
    <n v="0"/>
    <n v="0.2130637636080871"/>
    <n v="7.9315707620528766E-2"/>
    <n v="3.297045101088647E-2"/>
    <n v="1.244167962674961E-3"/>
    <n v="5.2877138413685845E-3"/>
    <n v="3.7636080870917576E-2"/>
    <n v="0"/>
    <n v="1.3685847589424573E-2"/>
    <n v="2.4883359253499221E-3"/>
    <n v="6.2208398133748052E-4"/>
    <n v="0.24572317262830481"/>
    <x v="0"/>
    <x v="34"/>
    <x v="32"/>
    <x v="0"/>
    <x v="0"/>
    <x v="1"/>
    <x v="32"/>
    <n v="0"/>
    <n v="0"/>
    <n v="0.32192846034214623"/>
    <n v="1.8351477449455676E-2"/>
    <n v="2.7682737169517885E-2"/>
    <n v="0.32659409020217728"/>
    <n v="4.2923794712286162E-2"/>
    <n v="1.6174183514774496E-2"/>
    <n v="0.24572317262830481"/>
    <n v="6.2208398133748052E-4"/>
  </r>
  <r>
    <x v="34"/>
    <n v="1982"/>
    <n v="3559"/>
    <s v="2,3,4,5"/>
    <n v="0"/>
    <n v="0"/>
    <n v="0"/>
    <n v="2.5288002247822422E-3"/>
    <n v="0"/>
    <n v="0.27254846867097504"/>
    <n v="5.0576004495644844E-3"/>
    <n v="0"/>
    <n v="8.9912896881146377E-3"/>
    <n v="1.8544534981736444E-2"/>
    <n v="3.0907558302894073E-3"/>
    <n v="0"/>
    <n v="0.17392525990446756"/>
    <n v="7.3616184321438613E-2"/>
    <n v="3.1750491711154821E-2"/>
    <n v="2.5288002247822422E-3"/>
    <n v="1.3205956729418376E-2"/>
    <n v="1.4610845743186288E-2"/>
    <n v="0"/>
    <n v="0.14245574599606631"/>
    <n v="5.6195560550716497E-4"/>
    <n v="0"/>
    <n v="0.23658330991851645"/>
    <x v="0"/>
    <x v="34"/>
    <x v="32"/>
    <x v="0"/>
    <x v="0"/>
    <x v="1"/>
    <x v="32"/>
    <n v="0"/>
    <n v="2.5288002247822422E-3"/>
    <n v="0.27760606912053953"/>
    <n v="8.9912896881146377E-3"/>
    <n v="2.1635290812025851E-2"/>
    <n v="0.28182073616184328"/>
    <n v="2.7816802472604665E-2"/>
    <n v="0.14301770160157348"/>
    <n v="0.23658330991851645"/>
    <n v="0"/>
  </r>
  <r>
    <x v="34"/>
    <n v="1983"/>
    <n v="2042"/>
    <s v="2,3,4,5"/>
    <n v="0"/>
    <n v="0"/>
    <n v="0"/>
    <n v="0"/>
    <n v="0"/>
    <n v="0.36336924583741426"/>
    <n v="4.4074436826640551E-3"/>
    <n v="0"/>
    <n v="1.8609206660137122E-2"/>
    <n v="2.4485798237022526E-2"/>
    <n v="7.8354554358472071E-3"/>
    <n v="0"/>
    <n v="0.12095984329089128"/>
    <n v="4.2605288932419196E-2"/>
    <n v="1.9588638589618022E-3"/>
    <n v="4.8971596474045055E-4"/>
    <n v="4.4074436826640551E-3"/>
    <n v="5.3379040156709107E-2"/>
    <n v="0"/>
    <n v="6.2193927522037222E-2"/>
    <n v="0"/>
    <n v="4.8971596474045058E-3"/>
    <n v="0.29040156709108716"/>
    <x v="0"/>
    <x v="34"/>
    <x v="32"/>
    <x v="0"/>
    <x v="0"/>
    <x v="1"/>
    <x v="32"/>
    <n v="0"/>
    <n v="0"/>
    <n v="0.3677766895200783"/>
    <n v="1.8609206660137122E-2"/>
    <n v="3.2321253672869733E-2"/>
    <n v="0.16601371204701273"/>
    <n v="5.7786483839373161E-2"/>
    <n v="6.2193927522037222E-2"/>
    <n v="0.29040156709108716"/>
    <n v="4.8971596474045058E-3"/>
  </r>
  <r>
    <x v="34"/>
    <n v="1984"/>
    <n v="1633"/>
    <s v="2,3,4,5"/>
    <n v="0"/>
    <n v="0"/>
    <n v="0"/>
    <n v="0"/>
    <n v="0"/>
    <n v="0.51500306184935707"/>
    <n v="2.449479485609308E-3"/>
    <n v="4.8989589712186161E-3"/>
    <n v="8.5731781996325786E-3"/>
    <n v="3.3680342927127987E-2"/>
    <n v="1.5309246785058175E-2"/>
    <n v="0"/>
    <n v="3.9191671769748929E-2"/>
    <n v="1.1022657685241886E-2"/>
    <n v="2.3882424984690752E-2"/>
    <n v="1.837109614206981E-3"/>
    <n v="3.6742192284139621E-3"/>
    <n v="1.3472137170851195E-2"/>
    <n v="0"/>
    <n v="0.11022657685241886"/>
    <n v="1.4696876913655848E-2"/>
    <n v="4.2865890998162893E-3"/>
    <n v="0.19779546846295162"/>
    <x v="0"/>
    <x v="34"/>
    <x v="32"/>
    <x v="0"/>
    <x v="0"/>
    <x v="1"/>
    <x v="32"/>
    <n v="0"/>
    <n v="0"/>
    <n v="0.51745254133496643"/>
    <n v="1.3472137170851195E-2"/>
    <n v="4.8989589712186164E-2"/>
    <n v="7.5933864053888536E-2"/>
    <n v="1.7146356399265157E-2"/>
    <n v="0.12492345376607471"/>
    <n v="0.19779546846295162"/>
    <n v="4.2865890998162893E-3"/>
  </r>
  <r>
    <x v="34"/>
    <n v="1985"/>
    <n v="1107"/>
    <s v="2,3,4,5"/>
    <n v="0"/>
    <n v="0"/>
    <n v="0"/>
    <n v="0"/>
    <n v="0"/>
    <n v="0.30081300813008127"/>
    <n v="7.2267389340560069E-3"/>
    <n v="0"/>
    <n v="1.0840108401084011E-2"/>
    <n v="8.130081300813009E-3"/>
    <n v="1.5356820234869013E-2"/>
    <n v="0"/>
    <n v="0.13098464317976513"/>
    <n v="3.1616982836495035E-2"/>
    <n v="4.6973803071364048E-2"/>
    <n v="7.2267389340560069E-3"/>
    <n v="0"/>
    <n v="1.5356820234869015E-2"/>
    <n v="0"/>
    <n v="4.1553748870822041E-2"/>
    <n v="5.4200542005420054E-3"/>
    <n v="9.0334236675700087E-4"/>
    <n v="0.37759710930442636"/>
    <x v="0"/>
    <x v="34"/>
    <x v="32"/>
    <x v="0"/>
    <x v="0"/>
    <x v="1"/>
    <x v="32"/>
    <n v="0"/>
    <n v="0"/>
    <n v="0.30803974706413728"/>
    <n v="1.0840108401084011E-2"/>
    <n v="2.3486901535682024E-2"/>
    <n v="0.21680216802168023"/>
    <n v="1.5356820234869015E-2"/>
    <n v="4.6973803071364048E-2"/>
    <n v="0.37759710930442636"/>
    <n v="9.0334236675700087E-4"/>
  </r>
  <r>
    <x v="34"/>
    <n v="1986"/>
    <n v="2183"/>
    <s v="2,3,4,5"/>
    <n v="0"/>
    <n v="0"/>
    <n v="0"/>
    <n v="0"/>
    <n v="0"/>
    <n v="7.6500229042601925E-2"/>
    <n v="2.1988089784699953E-2"/>
    <n v="0"/>
    <n v="0.1314704535043518"/>
    <n v="0"/>
    <n v="5.9092991296381125E-2"/>
    <n v="0"/>
    <n v="3.0691708657810353E-2"/>
    <n v="1.3284470911589555E-2"/>
    <n v="2.3362345396243701E-2"/>
    <n v="3.2065964269354101E-3"/>
    <n v="4.5808520384791571E-4"/>
    <n v="0.19422812643151624"/>
    <n v="0"/>
    <n v="0.11452130096197893"/>
    <n v="3.8021071919377002E-2"/>
    <n v="2.2904260192395786E-3"/>
    <n v="0.29088410444342649"/>
    <x v="0"/>
    <x v="34"/>
    <x v="32"/>
    <x v="0"/>
    <x v="0"/>
    <x v="1"/>
    <x v="32"/>
    <n v="0"/>
    <n v="0"/>
    <n v="9.8488318827301885E-2"/>
    <n v="0.1314704535043518"/>
    <n v="5.9092991296381125E-2"/>
    <n v="7.0545121392579013E-2"/>
    <n v="0.19468621163536415"/>
    <n v="0.15254237288135594"/>
    <n v="0.29088410444342649"/>
    <n v="2.2904260192395786E-3"/>
  </r>
  <r>
    <x v="34"/>
    <n v="1987"/>
    <n v="9059"/>
    <s v="2,3,4,5"/>
    <n v="0"/>
    <n v="0"/>
    <n v="0"/>
    <n v="2.3181366596754607E-3"/>
    <n v="0"/>
    <n v="0.33027928027376091"/>
    <n v="2.2187879456893697E-2"/>
    <n v="4.4154983993818304E-4"/>
    <n v="4.41549839938183E-3"/>
    <n v="1.9317805497295507E-2"/>
    <n v="1.9869742797218237E-3"/>
    <n v="0"/>
    <n v="0.10884203554476211"/>
    <n v="2.9031901975935533E-2"/>
    <n v="6.3914339331051992E-2"/>
    <n v="7.2855723589800199E-3"/>
    <n v="3.6427861794900099E-3"/>
    <n v="1.457114471796004E-2"/>
    <n v="0"/>
    <n v="0.18169775913456232"/>
    <n v="3.4330500055193731E-2"/>
    <n v="2.5389115796445524E-3"/>
    <n v="0.17319792471575229"/>
    <x v="0"/>
    <x v="34"/>
    <x v="32"/>
    <x v="0"/>
    <x v="0"/>
    <x v="1"/>
    <x v="32"/>
    <n v="0"/>
    <n v="2.3181366596754607E-3"/>
    <n v="0.35246715973065462"/>
    <n v="4.8570482393200127E-3"/>
    <n v="2.1304779777017332E-2"/>
    <n v="0.20907384921072969"/>
    <n v="1.8213930897450048E-2"/>
    <n v="0.21602825918975604"/>
    <n v="0.17319792471575229"/>
    <n v="2.5389115796445524E-3"/>
  </r>
  <r>
    <x v="34"/>
    <n v="1988"/>
    <n v="2690"/>
    <s v="2,3,4,5"/>
    <n v="2.6022304832713753E-3"/>
    <n v="0"/>
    <n v="0"/>
    <n v="2.6022304832713753E-3"/>
    <n v="0"/>
    <n v="0.31784386617100374"/>
    <n v="2.379182156133829E-2"/>
    <n v="0"/>
    <n v="1.0408921933085503E-2"/>
    <n v="5.9479553903345724E-3"/>
    <n v="0"/>
    <n v="0"/>
    <n v="8.6617100371747219E-2"/>
    <n v="8.1784386617100371E-3"/>
    <n v="3.1226765799256505E-2"/>
    <n v="7.4349442379182155E-4"/>
    <n v="2.9739776951672862E-3"/>
    <n v="5.2044609665427514E-3"/>
    <n v="0"/>
    <n v="0.22899628252788104"/>
    <n v="1.7843866171003718E-2"/>
    <n v="1.4869888475836431E-2"/>
    <n v="0.24014869888475837"/>
    <x v="0"/>
    <x v="34"/>
    <x v="32"/>
    <x v="0"/>
    <x v="0"/>
    <x v="1"/>
    <x v="32"/>
    <n v="2.6022304832713753E-3"/>
    <n v="2.6022304832713753E-3"/>
    <n v="0.34163568773234204"/>
    <n v="1.0408921933085503E-2"/>
    <n v="5.9479553903345724E-3"/>
    <n v="0.12676579925650558"/>
    <n v="8.1784386617100371E-3"/>
    <n v="0.24684014869888476"/>
    <n v="0.24014869888475837"/>
    <n v="1.4869888475836431E-2"/>
  </r>
  <r>
    <x v="34"/>
    <n v="1989"/>
    <n v="275"/>
    <s v="2,3,4,5"/>
    <n v="0"/>
    <n v="0"/>
    <n v="0"/>
    <n v="0"/>
    <n v="0"/>
    <n v="0.1709090909090909"/>
    <n v="0"/>
    <n v="0"/>
    <n v="0"/>
    <n v="0"/>
    <n v="1.8181818181818181E-2"/>
    <n v="0"/>
    <n v="0.14545454545454545"/>
    <n v="1.4545454545454545E-2"/>
    <n v="0.10181818181818182"/>
    <n v="7.2727272727272727E-3"/>
    <n v="0"/>
    <n v="2.5454545454545455E-2"/>
    <n v="0"/>
    <n v="5.4545454545454543E-2"/>
    <n v="7.2727272727272727E-3"/>
    <n v="0"/>
    <n v="0.45454545454545453"/>
    <x v="0"/>
    <x v="34"/>
    <x v="32"/>
    <x v="0"/>
    <x v="0"/>
    <x v="1"/>
    <x v="32"/>
    <n v="0"/>
    <n v="0"/>
    <n v="0.1709090909090909"/>
    <n v="0"/>
    <n v="1.8181818181818181E-2"/>
    <n v="0.2690909090909091"/>
    <n v="2.5454545454545455E-2"/>
    <n v="6.1818181818181814E-2"/>
    <n v="0.45454545454545453"/>
    <n v="0"/>
  </r>
  <r>
    <x v="34"/>
    <n v="1990"/>
    <n v="322"/>
    <s v="2,3,4,5"/>
    <n v="0"/>
    <n v="0"/>
    <n v="0"/>
    <n v="0"/>
    <n v="0"/>
    <n v="0.22981366459627328"/>
    <n v="0"/>
    <n v="0"/>
    <n v="0"/>
    <n v="0"/>
    <n v="1.8633540372670808E-2"/>
    <n v="0"/>
    <n v="0.14596273291925466"/>
    <n v="6.2111801242236024E-2"/>
    <n v="3.7267080745341616E-2"/>
    <n v="9.316770186335404E-3"/>
    <n v="0"/>
    <n v="1.8633540372670808E-2"/>
    <n v="0"/>
    <n v="3.105590062111801E-3"/>
    <n v="2.4844720496894408E-2"/>
    <n v="3.105590062111801E-3"/>
    <n v="0.44720496894409939"/>
    <x v="0"/>
    <x v="34"/>
    <x v="32"/>
    <x v="0"/>
    <x v="0"/>
    <x v="1"/>
    <x v="32"/>
    <n v="0"/>
    <n v="0"/>
    <n v="0.22981366459627328"/>
    <n v="0"/>
    <n v="1.8633540372670808E-2"/>
    <n v="0.25465838509316774"/>
    <n v="1.8633540372670808E-2"/>
    <n v="2.7950310559006208E-2"/>
    <n v="0.44720496894409939"/>
    <n v="3.105590062111801E-3"/>
  </r>
  <r>
    <x v="34"/>
    <n v="1991"/>
    <n v="510"/>
    <s v="2,3,4,5"/>
    <n v="0"/>
    <n v="0"/>
    <n v="0"/>
    <n v="0"/>
    <n v="0"/>
    <n v="0.11764705882352941"/>
    <n v="2.3529411764705882E-2"/>
    <n v="0"/>
    <n v="1.9607843137254902E-2"/>
    <n v="1.9607843137254902E-3"/>
    <n v="2.3529411764705882E-2"/>
    <n v="0"/>
    <n v="8.2352941176470587E-2"/>
    <n v="2.9411764705882353E-2"/>
    <n v="2.5490196078431372E-2"/>
    <n v="1.5686274509803921E-2"/>
    <n v="3.9215686274509803E-3"/>
    <n v="2.5490196078431372E-2"/>
    <n v="0"/>
    <n v="2.5490196078431372E-2"/>
    <n v="0.10392156862745099"/>
    <n v="0"/>
    <n v="0.50196078431372548"/>
    <x v="0"/>
    <x v="34"/>
    <x v="32"/>
    <x v="0"/>
    <x v="0"/>
    <x v="1"/>
    <x v="32"/>
    <n v="0"/>
    <n v="0"/>
    <n v="0.14117647058823529"/>
    <n v="1.9607843137254902E-2"/>
    <n v="2.5490196078431372E-2"/>
    <n v="0.15294117647058822"/>
    <n v="2.9411764705882353E-2"/>
    <n v="0.12941176470588237"/>
    <n v="0.50196078431372548"/>
    <n v="0"/>
  </r>
  <r>
    <x v="34"/>
    <n v="1992"/>
    <n v="1324"/>
    <s v="2,3,4,5"/>
    <n v="0"/>
    <n v="0"/>
    <n v="0"/>
    <n v="0"/>
    <n v="0"/>
    <n v="0.19712990936555891"/>
    <n v="1.812688821752266E-2"/>
    <n v="0"/>
    <n v="0"/>
    <n v="6.0422960725075529E-3"/>
    <n v="8.3081570996978854E-3"/>
    <n v="0"/>
    <n v="0.24924471299093656"/>
    <n v="3.7764350453172203E-2"/>
    <n v="5.2870090634441085E-2"/>
    <n v="1.4350453172205438E-2"/>
    <n v="0"/>
    <n v="2.1148036253776436E-2"/>
    <n v="0"/>
    <n v="7.5528700906344415E-3"/>
    <n v="3.3232628398791542E-2"/>
    <n v="3.7764350453172208E-3"/>
    <n v="0.35045317220543809"/>
    <x v="0"/>
    <x v="34"/>
    <x v="32"/>
    <x v="0"/>
    <x v="0"/>
    <x v="1"/>
    <x v="32"/>
    <n v="0"/>
    <n v="0"/>
    <n v="0.21525679758308158"/>
    <n v="0"/>
    <n v="1.4350453172205438E-2"/>
    <n v="0.35422960725075531"/>
    <n v="2.1148036253776436E-2"/>
    <n v="4.0785498489425982E-2"/>
    <n v="0.35045317220543809"/>
    <n v="3.7764350453172208E-3"/>
  </r>
  <r>
    <x v="34"/>
    <n v="1993"/>
    <n v="529"/>
    <s v="2,3,4,5"/>
    <n v="0"/>
    <n v="0"/>
    <n v="0"/>
    <n v="0"/>
    <n v="0"/>
    <n v="0.20982986767485823"/>
    <n v="4.3478260869565216E-2"/>
    <n v="0"/>
    <n v="0"/>
    <n v="7.5614366729678641E-3"/>
    <n v="0"/>
    <n v="0"/>
    <n v="0.15122873345935728"/>
    <n v="2.2684310018903593E-2"/>
    <n v="5.6710775047258979E-2"/>
    <n v="1.890359168241966E-3"/>
    <n v="0"/>
    <n v="4.5368620037807186E-2"/>
    <n v="0"/>
    <n v="1.890359168241966E-2"/>
    <n v="4.1587901701323253E-2"/>
    <n v="7.5614366729678641E-3"/>
    <n v="0.3931947069943289"/>
    <x v="0"/>
    <x v="34"/>
    <x v="32"/>
    <x v="0"/>
    <x v="0"/>
    <x v="1"/>
    <x v="32"/>
    <n v="0"/>
    <n v="0"/>
    <n v="0.25330812854442342"/>
    <n v="0"/>
    <n v="7.5614366729678641E-3"/>
    <n v="0.23251417769376179"/>
    <n v="4.5368620037807186E-2"/>
    <n v="6.0491493383742913E-2"/>
    <n v="0.3931947069943289"/>
    <n v="7.5614366729678641E-3"/>
  </r>
  <r>
    <x v="34"/>
    <n v="1994"/>
    <n v="31"/>
    <s v="2,3,4,5"/>
    <n v="0"/>
    <n v="0"/>
    <n v="0"/>
    <n v="0"/>
    <n v="0"/>
    <n v="0.29032258064516131"/>
    <n v="0"/>
    <n v="0"/>
    <n v="0.12903225806451613"/>
    <n v="0"/>
    <n v="0"/>
    <n v="0"/>
    <n v="0"/>
    <n v="0"/>
    <n v="0"/>
    <n v="0"/>
    <n v="0"/>
    <n v="0"/>
    <n v="0"/>
    <n v="0"/>
    <n v="0"/>
    <n v="6.4516129032258063E-2"/>
    <n v="0.5161290322580645"/>
    <x v="0"/>
    <x v="34"/>
    <x v="32"/>
    <x v="0"/>
    <x v="0"/>
    <x v="1"/>
    <x v="32"/>
    <n v="0"/>
    <n v="0"/>
    <n v="0.29032258064516131"/>
    <n v="0.12903225806451613"/>
    <n v="0"/>
    <n v="0"/>
    <n v="0"/>
    <n v="0"/>
    <n v="0.5161290322580645"/>
    <n v="6.4516129032258063E-2"/>
  </r>
  <r>
    <x v="34"/>
    <n v="1995"/>
    <n v="30"/>
    <s v="2,3,4,5"/>
    <n v="0"/>
    <n v="0"/>
    <n v="0"/>
    <n v="0"/>
    <n v="0"/>
    <n v="0"/>
    <n v="0"/>
    <n v="0"/>
    <n v="0"/>
    <n v="0"/>
    <n v="0"/>
    <n v="0"/>
    <n v="0"/>
    <n v="0"/>
    <n v="0"/>
    <n v="0"/>
    <n v="0"/>
    <n v="0"/>
    <n v="0"/>
    <n v="3.3333333333333333E-2"/>
    <n v="0.1"/>
    <n v="0"/>
    <n v="0.8666666666666667"/>
    <x v="0"/>
    <x v="34"/>
    <x v="32"/>
    <x v="0"/>
    <x v="0"/>
    <x v="1"/>
    <x v="32"/>
    <n v="0"/>
    <n v="0"/>
    <n v="0"/>
    <n v="0"/>
    <n v="0"/>
    <n v="0"/>
    <n v="0"/>
    <n v="0.13333333333333333"/>
    <n v="0.8666666666666667"/>
    <n v="0"/>
  </r>
  <r>
    <x v="34"/>
    <n v="1996"/>
    <n v="67"/>
    <s v="2,3,4,5"/>
    <n v="0"/>
    <n v="0"/>
    <n v="0"/>
    <n v="0"/>
    <n v="0"/>
    <n v="4.4776119402985072E-2"/>
    <n v="0"/>
    <n v="0"/>
    <n v="0"/>
    <n v="0"/>
    <n v="0"/>
    <n v="0"/>
    <n v="0"/>
    <n v="0"/>
    <n v="8.9552238805970144E-2"/>
    <n v="0"/>
    <n v="0"/>
    <n v="0"/>
    <n v="0"/>
    <n v="5.9701492537313432E-2"/>
    <n v="1.4925373134328358E-2"/>
    <n v="5.9701492537313432E-2"/>
    <n v="0.73134328358208955"/>
    <x v="0"/>
    <x v="34"/>
    <x v="32"/>
    <x v="0"/>
    <x v="0"/>
    <x v="1"/>
    <x v="32"/>
    <n v="0"/>
    <n v="0"/>
    <n v="4.4776119402985072E-2"/>
    <n v="0"/>
    <n v="0"/>
    <n v="8.9552238805970144E-2"/>
    <n v="0"/>
    <n v="7.4626865671641784E-2"/>
    <n v="0.73134328358208955"/>
    <n v="5.9701492537313432E-2"/>
  </r>
  <r>
    <x v="34"/>
    <n v="1997"/>
    <n v="225"/>
    <s v="2,3,4,5"/>
    <n v="0"/>
    <n v="0"/>
    <n v="0"/>
    <n v="0"/>
    <n v="0"/>
    <n v="0.21777777777777776"/>
    <n v="3.5555555555555556E-2"/>
    <n v="0"/>
    <n v="3.111111111111111E-2"/>
    <n v="0"/>
    <n v="0"/>
    <n v="0"/>
    <n v="3.111111111111111E-2"/>
    <n v="3.111111111111111E-2"/>
    <n v="5.3333333333333337E-2"/>
    <n v="0"/>
    <n v="0"/>
    <n v="0"/>
    <n v="0"/>
    <n v="8.8888888888888889E-3"/>
    <n v="7.5555555555555556E-2"/>
    <n v="9.3333333333333338E-2"/>
    <n v="0.42222222222222222"/>
    <x v="0"/>
    <x v="34"/>
    <x v="32"/>
    <x v="0"/>
    <x v="0"/>
    <x v="1"/>
    <x v="32"/>
    <n v="0"/>
    <n v="0"/>
    <n v="0.2533333333333333"/>
    <n v="3.111111111111111E-2"/>
    <n v="0"/>
    <n v="0.11555555555555555"/>
    <n v="0"/>
    <n v="8.4444444444444447E-2"/>
    <n v="0.42222222222222222"/>
    <n v="9.3333333333333338E-2"/>
  </r>
  <r>
    <x v="34"/>
    <n v="1998"/>
    <n v="114"/>
    <s v="2,3,4,5"/>
    <n v="0"/>
    <n v="0"/>
    <n v="0"/>
    <n v="0"/>
    <n v="0"/>
    <n v="8.771929824561403E-3"/>
    <n v="0.10526315789473684"/>
    <n v="0"/>
    <n v="0"/>
    <n v="0"/>
    <n v="0"/>
    <n v="4.3859649122807015E-2"/>
    <n v="8.771929824561403E-3"/>
    <n v="1.7543859649122806E-2"/>
    <n v="0"/>
    <n v="0"/>
    <n v="0"/>
    <n v="0"/>
    <n v="0"/>
    <n v="1.7543859649122806E-2"/>
    <n v="0.21929824561403508"/>
    <n v="8.771929824561403E-3"/>
    <n v="0.57017543859649122"/>
    <x v="0"/>
    <x v="34"/>
    <x v="32"/>
    <x v="0"/>
    <x v="0"/>
    <x v="1"/>
    <x v="32"/>
    <n v="0"/>
    <n v="0"/>
    <n v="0.11403508771929824"/>
    <n v="0"/>
    <n v="4.3859649122807015E-2"/>
    <n v="2.6315789473684209E-2"/>
    <n v="0"/>
    <n v="0.23684210526315788"/>
    <n v="0.57017543859649122"/>
    <n v="8.771929824561403E-3"/>
  </r>
  <r>
    <x v="34"/>
    <n v="1999"/>
    <n v="335"/>
    <s v="2,3,4,5"/>
    <n v="0"/>
    <n v="0"/>
    <n v="0"/>
    <n v="0"/>
    <n v="0"/>
    <n v="2.0895522388059702E-2"/>
    <n v="9.2537313432835819E-2"/>
    <n v="0"/>
    <n v="0"/>
    <n v="0"/>
    <n v="0"/>
    <n v="0"/>
    <n v="4.4776119402985072E-2"/>
    <n v="1.4925373134328358E-2"/>
    <n v="3.2835820895522387E-2"/>
    <n v="1.7910447761194031E-2"/>
    <n v="0"/>
    <n v="0"/>
    <n v="0"/>
    <n v="3.5820895522388062E-2"/>
    <n v="6.5671641791044774E-2"/>
    <n v="0.10149253731343283"/>
    <n v="0.57313432835820899"/>
    <x v="1"/>
    <x v="34"/>
    <x v="32"/>
    <x v="0"/>
    <x v="0"/>
    <x v="1"/>
    <x v="32"/>
    <n v="0"/>
    <n v="0"/>
    <n v="0.11343283582089553"/>
    <n v="0"/>
    <n v="0"/>
    <n v="0.11044776119402985"/>
    <n v="0"/>
    <n v="0.10149253731343283"/>
    <n v="0.57313432835820899"/>
    <n v="0.10149253731343283"/>
  </r>
  <r>
    <x v="34"/>
    <n v="2000"/>
    <n v="282"/>
    <s v="2,3,4,5"/>
    <n v="0"/>
    <n v="0"/>
    <n v="0"/>
    <n v="0"/>
    <n v="0"/>
    <n v="0.16312056737588654"/>
    <n v="0.12411347517730496"/>
    <n v="0"/>
    <n v="4.2553191489361701E-2"/>
    <n v="0"/>
    <n v="0"/>
    <n v="0"/>
    <n v="2.1276595744680851E-2"/>
    <n v="0"/>
    <n v="0"/>
    <n v="0"/>
    <n v="0"/>
    <n v="3.5460992907801421E-2"/>
    <n v="0"/>
    <n v="2.4822695035460994E-2"/>
    <n v="3.1914893617021274E-2"/>
    <n v="9.2198581560283682E-2"/>
    <n v="0.46453900709219859"/>
    <x v="1"/>
    <x v="34"/>
    <x v="32"/>
    <x v="0"/>
    <x v="0"/>
    <x v="1"/>
    <x v="32"/>
    <n v="0"/>
    <n v="0"/>
    <n v="0.28723404255319152"/>
    <n v="4.2553191489361701E-2"/>
    <n v="0"/>
    <n v="2.1276595744680851E-2"/>
    <n v="3.5460992907801421E-2"/>
    <n v="5.6737588652482268E-2"/>
    <n v="0.46453900709219859"/>
    <n v="9.2198581560283682E-2"/>
  </r>
  <r>
    <x v="34"/>
    <n v="2001"/>
    <n v="1233"/>
    <s v="2,3,4,5"/>
    <n v="0"/>
    <n v="0"/>
    <n v="0"/>
    <n v="0"/>
    <n v="0"/>
    <n v="8.2725060827250604E-2"/>
    <n v="2.4330900243309004E-2"/>
    <n v="0"/>
    <n v="3.2441200324412004E-3"/>
    <n v="0"/>
    <n v="0"/>
    <n v="0"/>
    <n v="7.785888077858881E-2"/>
    <n v="2.7575020275750203E-2"/>
    <n v="0.129764801297648"/>
    <n v="8.1103000811030002E-3"/>
    <n v="8.110300081103001E-4"/>
    <n v="1.0543390105433901E-2"/>
    <n v="0"/>
    <n v="1.3787510137875101E-2"/>
    <n v="4.7039740470397405E-2"/>
    <n v="9.002433090024331E-2"/>
    <n v="0.48418491484184917"/>
    <x v="1"/>
    <x v="34"/>
    <x v="32"/>
    <x v="0"/>
    <x v="0"/>
    <x v="1"/>
    <x v="32"/>
    <n v="0"/>
    <n v="0"/>
    <n v="0.1070559610705596"/>
    <n v="3.2441200324412004E-3"/>
    <n v="0"/>
    <n v="0.24330900243309003"/>
    <n v="1.1354420113544201E-2"/>
    <n v="6.0827250608272508E-2"/>
    <n v="0.48418491484184917"/>
    <n v="9.002433090024331E-2"/>
  </r>
  <r>
    <x v="34"/>
    <n v="2002"/>
    <n v="2033"/>
    <s v="2,3,4,5"/>
    <n v="3.9350713231677322E-3"/>
    <n v="0"/>
    <n v="0"/>
    <n v="0"/>
    <n v="0"/>
    <n v="8.95228726020659E-2"/>
    <n v="3.000491883915396E-2"/>
    <n v="0"/>
    <n v="0"/>
    <n v="0"/>
    <n v="0"/>
    <n v="0"/>
    <n v="0.17363502213477619"/>
    <n v="5.6566650270536152E-2"/>
    <n v="3.5907525823905558E-2"/>
    <n v="1.6232169208066895E-2"/>
    <n v="1.4756517461878996E-3"/>
    <n v="0"/>
    <n v="0"/>
    <n v="7.476635514018691E-2"/>
    <n v="2.7053615346778161E-2"/>
    <n v="6.4928676832267579E-2"/>
    <n v="0.42597147073290703"/>
    <x v="1"/>
    <x v="34"/>
    <x v="32"/>
    <x v="0"/>
    <x v="0"/>
    <x v="1"/>
    <x v="32"/>
    <n v="3.9350713231677322E-3"/>
    <n v="0"/>
    <n v="0.11952779144121986"/>
    <n v="0"/>
    <n v="0"/>
    <n v="0.28234136743728483"/>
    <n v="1.4756517461878996E-3"/>
    <n v="0.10181997048696508"/>
    <n v="0.42597147073290703"/>
    <n v="6.4928676832267579E-2"/>
  </r>
  <r>
    <x v="34"/>
    <n v="2003"/>
    <n v="2129"/>
    <s v="2,3,4,5"/>
    <n v="0"/>
    <n v="0"/>
    <n v="0"/>
    <n v="0"/>
    <n v="0"/>
    <n v="0.13151714419915453"/>
    <n v="5.6834194457491778E-2"/>
    <n v="0"/>
    <n v="4.227336777829967E-3"/>
    <n v="0"/>
    <n v="0"/>
    <n v="0"/>
    <n v="0.10897134805072804"/>
    <n v="5.9182714889619542E-2"/>
    <n v="3.7576326914044153E-2"/>
    <n v="2.3485204321277596E-3"/>
    <n v="0"/>
    <n v="7.5152653828088308E-3"/>
    <n v="0"/>
    <n v="6.0591827148896195E-2"/>
    <n v="1.9727571629873181E-2"/>
    <n v="5.119774542038516E-2"/>
    <n v="0.46031000469704086"/>
    <x v="1"/>
    <x v="34"/>
    <x v="32"/>
    <x v="0"/>
    <x v="0"/>
    <x v="1"/>
    <x v="32"/>
    <n v="0"/>
    <n v="0"/>
    <n v="0.1883513386566463"/>
    <n v="4.227336777829967E-3"/>
    <n v="0"/>
    <n v="0.20807891028651951"/>
    <n v="7.5152653828088308E-3"/>
    <n v="8.0319398778769369E-2"/>
    <n v="0.46031000469704086"/>
    <n v="5.119774542038516E-2"/>
  </r>
  <r>
    <x v="34"/>
    <n v="2004"/>
    <n v="1624"/>
    <s v="2,3,4,5"/>
    <n v="4.9261083743842365E-3"/>
    <n v="0"/>
    <n v="0"/>
    <n v="3.0788177339901479E-3"/>
    <n v="0"/>
    <n v="0.2124384236453202"/>
    <n v="8.805418719211823E-2"/>
    <n v="0"/>
    <n v="7.3891625615763543E-3"/>
    <n v="0"/>
    <n v="0"/>
    <n v="0"/>
    <n v="4.4950738916256158E-2"/>
    <n v="3.4482758620689655E-2"/>
    <n v="4.0024630541871921E-2"/>
    <n v="1.2315270935960591E-3"/>
    <n v="0"/>
    <n v="1.2315270935960591E-3"/>
    <n v="0"/>
    <n v="0.15455665024630541"/>
    <n v="1.1699507389162561E-2"/>
    <n v="0.10160098522167488"/>
    <n v="0.29433497536945813"/>
    <x v="1"/>
    <x v="34"/>
    <x v="32"/>
    <x v="0"/>
    <x v="0"/>
    <x v="1"/>
    <x v="32"/>
    <n v="4.9261083743842365E-3"/>
    <n v="3.0788177339901479E-3"/>
    <n v="0.30049261083743845"/>
    <n v="7.3891625615763543E-3"/>
    <n v="0"/>
    <n v="0.12068965517241378"/>
    <n v="1.2315270935960591E-3"/>
    <n v="0.16625615763546797"/>
    <n v="0.29433497536945813"/>
    <n v="0.10160098522167488"/>
  </r>
  <r>
    <x v="34"/>
    <n v="2005"/>
    <n v="618"/>
    <s v="2,3,4,5"/>
    <n v="0"/>
    <n v="0"/>
    <n v="0"/>
    <n v="3.2362459546925568E-3"/>
    <n v="0"/>
    <n v="0.29288025889967639"/>
    <n v="7.4433656957928807E-2"/>
    <n v="0"/>
    <n v="0"/>
    <n v="0"/>
    <n v="0"/>
    <n v="0"/>
    <n v="5.1779935275080909E-2"/>
    <n v="2.1035598705501618E-2"/>
    <n v="1.6181229773462782E-2"/>
    <n v="0"/>
    <n v="0"/>
    <n v="0"/>
    <n v="0"/>
    <n v="0.15372168284789645"/>
    <n v="1.6181229773462784E-3"/>
    <n v="9.3851132686084138E-2"/>
    <n v="0.29126213592233008"/>
    <x v="1"/>
    <x v="34"/>
    <x v="32"/>
    <x v="0"/>
    <x v="0"/>
    <x v="1"/>
    <x v="32"/>
    <n v="0"/>
    <n v="3.2362459546925568E-3"/>
    <n v="0.3673139158576052"/>
    <n v="0"/>
    <n v="0"/>
    <n v="8.8996763754045305E-2"/>
    <n v="0"/>
    <n v="0.15533980582524273"/>
    <n v="0.29126213592233008"/>
    <n v="9.3851132686084138E-2"/>
  </r>
  <r>
    <x v="34"/>
    <n v="2006"/>
    <n v="88"/>
    <s v="2,3,4,5"/>
    <n v="0"/>
    <n v="0"/>
    <n v="0"/>
    <n v="0"/>
    <n v="0"/>
    <n v="0.15909090909090909"/>
    <n v="0.15909090909090909"/>
    <n v="0"/>
    <n v="0"/>
    <n v="0"/>
    <n v="0"/>
    <n v="0"/>
    <n v="2.2727272727272728E-2"/>
    <n v="0"/>
    <n v="0"/>
    <n v="0"/>
    <n v="0"/>
    <n v="0"/>
    <n v="0"/>
    <n v="9.0909090909090912E-2"/>
    <n v="1.1363636363636364E-2"/>
    <n v="2.2727272727272728E-2"/>
    <n v="0.53409090909090906"/>
    <x v="1"/>
    <x v="34"/>
    <x v="32"/>
    <x v="0"/>
    <x v="0"/>
    <x v="1"/>
    <x v="32"/>
    <n v="0"/>
    <n v="0"/>
    <n v="0.31818181818181818"/>
    <n v="0"/>
    <n v="0"/>
    <n v="2.2727272727272728E-2"/>
    <n v="0"/>
    <n v="0.10227272727272728"/>
    <n v="0.53409090909090906"/>
    <n v="2.2727272727272728E-2"/>
  </r>
  <r>
    <x v="34"/>
    <n v="2007"/>
    <n v="164"/>
    <s v="2,3,4,5"/>
    <n v="0"/>
    <n v="6.0975609756097563E-3"/>
    <n v="0"/>
    <n v="0"/>
    <n v="0"/>
    <n v="0.10975609756097561"/>
    <n v="0"/>
    <n v="0"/>
    <n v="0"/>
    <n v="0"/>
    <n v="0"/>
    <n v="0"/>
    <n v="6.7073170731707321E-2"/>
    <n v="2.4390243902439025E-2"/>
    <n v="0"/>
    <n v="0"/>
    <n v="0"/>
    <n v="0"/>
    <n v="0"/>
    <n v="4.878048780487805E-2"/>
    <n v="3.048780487804878E-2"/>
    <n v="0"/>
    <n v="0.71341463414634143"/>
    <x v="1"/>
    <x v="34"/>
    <x v="32"/>
    <x v="0"/>
    <x v="0"/>
    <x v="1"/>
    <x v="32"/>
    <n v="6.0975609756097563E-3"/>
    <n v="0"/>
    <n v="0.10975609756097561"/>
    <n v="0"/>
    <n v="0"/>
    <n v="9.1463414634146339E-2"/>
    <n v="0"/>
    <n v="7.926829268292683E-2"/>
    <n v="0.71341463414634143"/>
    <n v="0"/>
  </r>
  <r>
    <x v="34"/>
    <n v="2008"/>
    <n v="400"/>
    <s v="2,3,4,5"/>
    <n v="0"/>
    <n v="0"/>
    <n v="0"/>
    <n v="0"/>
    <n v="0"/>
    <n v="0.11"/>
    <n v="9.7500000000000003E-2"/>
    <n v="0"/>
    <n v="0"/>
    <n v="0"/>
    <n v="0"/>
    <n v="0"/>
    <n v="4.7500000000000001E-2"/>
    <n v="6.7500000000000004E-2"/>
    <n v="0"/>
    <n v="0"/>
    <n v="0"/>
    <n v="0"/>
    <n v="0"/>
    <n v="0.24249999999999999"/>
    <n v="3.2500000000000001E-2"/>
    <n v="4.2500000000000003E-2"/>
    <n v="0.36"/>
    <x v="1"/>
    <x v="34"/>
    <x v="32"/>
    <x v="0"/>
    <x v="0"/>
    <x v="1"/>
    <x v="32"/>
    <n v="0"/>
    <n v="0"/>
    <n v="0.20750000000000002"/>
    <n v="0"/>
    <n v="0"/>
    <n v="0.115"/>
    <n v="0"/>
    <n v="0.27500000000000002"/>
    <n v="0.36"/>
    <n v="4.2500000000000003E-2"/>
  </r>
  <r>
    <x v="34"/>
    <n v="2009"/>
    <n v="623"/>
    <s v="2,3,4,5"/>
    <n v="0"/>
    <n v="0"/>
    <n v="0"/>
    <n v="0"/>
    <n v="0"/>
    <n v="4.0128410914927769E-2"/>
    <n v="9.1492776886035312E-2"/>
    <n v="0"/>
    <n v="4.49438202247191E-2"/>
    <n v="0"/>
    <n v="0"/>
    <n v="0"/>
    <n v="3.8523274478330656E-2"/>
    <n v="4.6548956661316213E-2"/>
    <n v="0"/>
    <n v="0"/>
    <n v="0"/>
    <n v="7.2231139646869988E-2"/>
    <n v="0"/>
    <n v="0.28892455858747995"/>
    <n v="2.7287319422150885E-2"/>
    <n v="4.6548956661316213E-2"/>
    <n v="0.30337078651685395"/>
    <x v="2"/>
    <x v="34"/>
    <x v="32"/>
    <x v="0"/>
    <x v="0"/>
    <x v="1"/>
    <x v="32"/>
    <n v="0"/>
    <n v="0"/>
    <n v="0.13162118780096307"/>
    <n v="4.49438202247191E-2"/>
    <n v="0"/>
    <n v="8.5072231139646876E-2"/>
    <n v="7.2231139646869988E-2"/>
    <n v="0.31621187800963085"/>
    <n v="0.30337078651685395"/>
    <n v="4.6548956661316213E-2"/>
  </r>
  <r>
    <x v="34"/>
    <n v="2010"/>
    <n v="1643"/>
    <s v="2,3,4,5"/>
    <n v="6.0864272671941571E-4"/>
    <n v="0"/>
    <n v="0"/>
    <n v="2.4345709068776629E-3"/>
    <n v="0"/>
    <n v="6.5124771758977476E-2"/>
    <n v="6.2690200852099823E-2"/>
    <n v="0"/>
    <n v="2.8606208155812538E-2"/>
    <n v="0"/>
    <n v="0"/>
    <n v="0"/>
    <n v="0.14546561168594035"/>
    <n v="5.2343274497869748E-2"/>
    <n v="3.7127206329884359E-2"/>
    <n v="0"/>
    <n v="0"/>
    <n v="3.6518563603164943E-3"/>
    <n v="0"/>
    <n v="0.28606208155812535"/>
    <n v="3.2866707242848445E-2"/>
    <n v="2.9214850882531954E-2"/>
    <n v="0.25380401704199634"/>
    <x v="2"/>
    <x v="34"/>
    <x v="32"/>
    <x v="0"/>
    <x v="0"/>
    <x v="1"/>
    <x v="32"/>
    <n v="6.0864272671941571E-4"/>
    <n v="2.4345709068776629E-3"/>
    <n v="0.1278149726110773"/>
    <n v="2.8606208155812538E-2"/>
    <n v="0"/>
    <n v="0.23493609251369446"/>
    <n v="3.6518563603164943E-3"/>
    <n v="0.31892878880097381"/>
    <n v="0.25380401704199634"/>
    <n v="2.9214850882531954E-2"/>
  </r>
  <r>
    <x v="34"/>
    <n v="2011"/>
    <n v="860"/>
    <s v="2,3,4,5"/>
    <n v="0"/>
    <n v="0"/>
    <n v="0"/>
    <n v="0"/>
    <n v="0"/>
    <n v="9.1860465116279072E-2"/>
    <n v="6.2790697674418611E-2"/>
    <n v="0"/>
    <n v="6.9767441860465115E-3"/>
    <n v="0"/>
    <n v="0"/>
    <n v="9.3023255813953487E-3"/>
    <n v="4.6511627906976744E-2"/>
    <n v="7.3255813953488375E-2"/>
    <n v="2.2093023255813953E-2"/>
    <n v="3.4883720930232558E-3"/>
    <n v="0"/>
    <n v="2.9069767441860465E-2"/>
    <n v="0"/>
    <n v="0.21511627906976746"/>
    <n v="3.1395348837209305E-2"/>
    <n v="8.2558139534883723E-2"/>
    <n v="0.32558139534883723"/>
    <x v="2"/>
    <x v="34"/>
    <x v="32"/>
    <x v="0"/>
    <x v="0"/>
    <x v="1"/>
    <x v="32"/>
    <n v="0"/>
    <n v="0"/>
    <n v="0.15465116279069768"/>
    <n v="6.9767441860465115E-3"/>
    <n v="9.3023255813953487E-3"/>
    <n v="0.14534883720930231"/>
    <n v="2.9069767441860465E-2"/>
    <n v="0.24651162790697678"/>
    <n v="0.32558139534883723"/>
    <n v="8.2558139534883723E-2"/>
  </r>
  <r>
    <x v="34"/>
    <n v="2012"/>
    <n v="868"/>
    <s v="2,3,4,5"/>
    <n v="0"/>
    <n v="0"/>
    <n v="0"/>
    <n v="4.608294930875576E-3"/>
    <n v="0"/>
    <n v="2.9953917050691243E-2"/>
    <n v="8.5253456221198162E-2"/>
    <n v="0"/>
    <n v="5.7603686635944703E-3"/>
    <n v="0"/>
    <n v="0"/>
    <n v="0"/>
    <n v="9.2165898617511524E-2"/>
    <n v="0.12788018433179724"/>
    <n v="6.6820276497695855E-2"/>
    <n v="1.4976958525345621E-2"/>
    <n v="0"/>
    <n v="2.880184331797235E-2"/>
    <n v="0"/>
    <n v="0.16474654377880182"/>
    <n v="2.6497695852534562E-2"/>
    <n v="3.5714285714285712E-2"/>
    <n v="0.31682027649769584"/>
    <x v="2"/>
    <x v="34"/>
    <x v="32"/>
    <x v="0"/>
    <x v="0"/>
    <x v="1"/>
    <x v="32"/>
    <n v="0"/>
    <n v="4.608294930875576E-3"/>
    <n v="0.1152073732718894"/>
    <n v="5.7603686635944703E-3"/>
    <n v="0"/>
    <n v="0.30184331797235026"/>
    <n v="2.880184331797235E-2"/>
    <n v="0.19124423963133638"/>
    <n v="0.31682027649769584"/>
    <n v="3.5714285714285712E-2"/>
  </r>
  <r>
    <x v="34"/>
    <n v="2013"/>
    <s v="No Data"/>
    <m/>
    <s v="-"/>
    <s v="-"/>
    <s v="-"/>
    <s v="-"/>
    <s v="-"/>
    <s v="-"/>
    <s v="-"/>
    <s v="-"/>
    <s v="-"/>
    <s v="-"/>
    <s v="-"/>
    <s v="-"/>
    <s v="-"/>
    <s v="-"/>
    <s v="-"/>
    <s v="-"/>
    <s v="-"/>
    <s v="-"/>
    <s v="-"/>
    <s v="-"/>
    <s v="-"/>
    <s v="-"/>
    <s v="-"/>
    <x v="2"/>
    <x v="34"/>
    <x v="32"/>
    <x v="0"/>
    <x v="0"/>
    <x v="0"/>
    <x v="32"/>
    <n v="0"/>
    <n v="0"/>
    <n v="0"/>
    <n v="0"/>
    <n v="0"/>
    <n v="0"/>
    <n v="0"/>
    <n v="0"/>
    <n v="0"/>
    <n v="0"/>
  </r>
  <r>
    <x v="35"/>
    <n v="1979"/>
    <s v="No Data"/>
    <m/>
    <s v="-"/>
    <s v="-"/>
    <s v="-"/>
    <s v="-"/>
    <s v="-"/>
    <s v="-"/>
    <s v="-"/>
    <s v="-"/>
    <s v="-"/>
    <s v="-"/>
    <s v="-"/>
    <s v="-"/>
    <s v="-"/>
    <s v="-"/>
    <s v="-"/>
    <s v="-"/>
    <s v="-"/>
    <s v="-"/>
    <s v="-"/>
    <s v="-"/>
    <s v="-"/>
    <s v="-"/>
    <s v="-"/>
    <x v="0"/>
    <x v="35"/>
    <x v="33"/>
    <x v="9"/>
    <x v="9"/>
    <x v="0"/>
    <x v="33"/>
    <n v="0"/>
    <n v="0"/>
    <n v="0"/>
    <n v="0"/>
    <n v="0"/>
    <n v="0"/>
    <n v="0"/>
    <n v="0"/>
    <n v="0"/>
    <n v="0"/>
  </r>
  <r>
    <x v="35"/>
    <n v="1980"/>
    <s v="No Data"/>
    <m/>
    <s v="-"/>
    <s v="-"/>
    <s v="-"/>
    <s v="-"/>
    <s v="-"/>
    <s v="-"/>
    <s v="-"/>
    <s v="-"/>
    <s v="-"/>
    <s v="-"/>
    <s v="-"/>
    <s v="-"/>
    <s v="-"/>
    <s v="-"/>
    <s v="-"/>
    <s v="-"/>
    <s v="-"/>
    <s v="-"/>
    <s v="-"/>
    <s v="-"/>
    <s v="-"/>
    <s v="-"/>
    <s v="-"/>
    <x v="0"/>
    <x v="35"/>
    <x v="33"/>
    <x v="9"/>
    <x v="9"/>
    <x v="0"/>
    <x v="33"/>
    <n v="0"/>
    <n v="0"/>
    <n v="0"/>
    <n v="0"/>
    <n v="0"/>
    <n v="0"/>
    <n v="0"/>
    <n v="0"/>
    <n v="0"/>
    <n v="0"/>
  </r>
  <r>
    <x v="35"/>
    <n v="1981"/>
    <s v="No Data"/>
    <m/>
    <s v="-"/>
    <s v="-"/>
    <s v="-"/>
    <s v="-"/>
    <s v="-"/>
    <s v="-"/>
    <s v="-"/>
    <s v="-"/>
    <s v="-"/>
    <s v="-"/>
    <s v="-"/>
    <s v="-"/>
    <s v="-"/>
    <s v="-"/>
    <s v="-"/>
    <s v="-"/>
    <s v="-"/>
    <s v="-"/>
    <s v="-"/>
    <s v="-"/>
    <s v="-"/>
    <s v="-"/>
    <s v="-"/>
    <x v="0"/>
    <x v="35"/>
    <x v="33"/>
    <x v="9"/>
    <x v="9"/>
    <x v="0"/>
    <x v="33"/>
    <n v="0"/>
    <n v="0"/>
    <n v="0"/>
    <n v="0"/>
    <n v="0"/>
    <n v="0"/>
    <n v="0"/>
    <n v="0"/>
    <n v="0"/>
    <n v="0"/>
  </r>
  <r>
    <x v="35"/>
    <n v="1982"/>
    <n v="9"/>
    <n v="3"/>
    <s v="Failed"/>
    <s v="Criteria"/>
    <s v="-"/>
    <s v="-"/>
    <s v="-"/>
    <s v="-"/>
    <s v="-"/>
    <s v="-"/>
    <s v="-"/>
    <s v="-"/>
    <s v="-"/>
    <s v="-"/>
    <s v="-"/>
    <s v="-"/>
    <s v="-"/>
    <s v="-"/>
    <s v="-"/>
    <s v="-"/>
    <s v="-"/>
    <s v="-"/>
    <s v="-"/>
    <s v="-"/>
    <s v="-"/>
    <x v="0"/>
    <x v="35"/>
    <x v="33"/>
    <x v="9"/>
    <x v="9"/>
    <x v="0"/>
    <x v="33"/>
    <n v="0"/>
    <n v="0"/>
    <n v="0"/>
    <n v="0"/>
    <n v="0"/>
    <n v="0"/>
    <n v="0"/>
    <n v="0"/>
    <n v="0"/>
    <n v="0"/>
  </r>
  <r>
    <x v="35"/>
    <n v="1983"/>
    <n v="28"/>
    <s v="3,4"/>
    <s v="Failed"/>
    <s v="Criteria"/>
    <s v="-"/>
    <s v="-"/>
    <s v="-"/>
    <s v="-"/>
    <s v="-"/>
    <s v="-"/>
    <s v="-"/>
    <s v="-"/>
    <s v="-"/>
    <s v="-"/>
    <s v="-"/>
    <s v="-"/>
    <s v="-"/>
    <s v="-"/>
    <s v="-"/>
    <s v="-"/>
    <s v="-"/>
    <s v="-"/>
    <s v="-"/>
    <s v="-"/>
    <s v="-"/>
    <x v="0"/>
    <x v="35"/>
    <x v="33"/>
    <x v="9"/>
    <x v="9"/>
    <x v="0"/>
    <x v="33"/>
    <n v="0"/>
    <n v="0"/>
    <n v="0"/>
    <n v="0"/>
    <n v="0"/>
    <n v="0"/>
    <n v="0"/>
    <n v="0"/>
    <n v="0"/>
    <n v="0"/>
  </r>
  <r>
    <x v="35"/>
    <n v="1984"/>
    <n v="80"/>
    <s v="3,4,5"/>
    <n v="0.5625"/>
    <n v="0"/>
    <n v="0"/>
    <n v="0.1875"/>
    <n v="0"/>
    <n v="0"/>
    <n v="0"/>
    <n v="0"/>
    <n v="0"/>
    <n v="0"/>
    <n v="0"/>
    <n v="0"/>
    <n v="0"/>
    <n v="0"/>
    <n v="0"/>
    <n v="0"/>
    <n v="0"/>
    <n v="0"/>
    <n v="0"/>
    <n v="0.25"/>
    <n v="0"/>
    <n v="0"/>
    <n v="0"/>
    <x v="0"/>
    <x v="35"/>
    <x v="33"/>
    <x v="9"/>
    <x v="9"/>
    <x v="1"/>
    <x v="33"/>
    <n v="0.5625"/>
    <n v="0.1875"/>
    <n v="0"/>
    <n v="0"/>
    <n v="0"/>
    <n v="0"/>
    <n v="0"/>
    <n v="0.25"/>
    <n v="0"/>
    <n v="0"/>
  </r>
  <r>
    <x v="35"/>
    <n v="1985"/>
    <n v="195"/>
    <s v="4,5,6"/>
    <n v="0.29230769230769232"/>
    <n v="0"/>
    <n v="1.5384615384615385E-2"/>
    <n v="7.6923076923076927E-2"/>
    <n v="0"/>
    <n v="0"/>
    <n v="0"/>
    <n v="0"/>
    <n v="0"/>
    <n v="0"/>
    <n v="0"/>
    <n v="0"/>
    <n v="0"/>
    <n v="0"/>
    <n v="0"/>
    <n v="0"/>
    <n v="0"/>
    <n v="0"/>
    <n v="0"/>
    <n v="0.12820512820512819"/>
    <n v="0"/>
    <n v="0"/>
    <n v="0.48717948717948717"/>
    <x v="0"/>
    <x v="35"/>
    <x v="33"/>
    <x v="9"/>
    <x v="9"/>
    <x v="1"/>
    <x v="33"/>
    <n v="0.30769230769230771"/>
    <n v="7.6923076923076927E-2"/>
    <n v="0"/>
    <n v="0"/>
    <n v="0"/>
    <n v="0"/>
    <n v="0"/>
    <n v="0.12820512820512819"/>
    <n v="0.48717948717948717"/>
    <n v="0"/>
  </r>
  <r>
    <x v="35"/>
    <n v="1986"/>
    <n v="216"/>
    <s v="3,5,6"/>
    <n v="0.10185185185185186"/>
    <n v="0"/>
    <n v="0"/>
    <n v="0.1388888888888889"/>
    <n v="0"/>
    <n v="0"/>
    <n v="0"/>
    <n v="0"/>
    <n v="0"/>
    <n v="0"/>
    <n v="9.2592592592592587E-3"/>
    <n v="0"/>
    <n v="0"/>
    <n v="0"/>
    <n v="0"/>
    <n v="0"/>
    <n v="0"/>
    <n v="0"/>
    <n v="0"/>
    <n v="7.8703703703703706E-2"/>
    <n v="2.3148148148148147E-2"/>
    <n v="0"/>
    <n v="0.64814814814814814"/>
    <x v="0"/>
    <x v="35"/>
    <x v="33"/>
    <x v="9"/>
    <x v="9"/>
    <x v="1"/>
    <x v="33"/>
    <n v="0.10185185185185186"/>
    <n v="0.1388888888888889"/>
    <n v="0"/>
    <n v="0"/>
    <n v="9.2592592592592587E-3"/>
    <n v="0"/>
    <n v="0"/>
    <n v="0.10185185185185186"/>
    <n v="0.64814814814814814"/>
    <n v="0"/>
  </r>
  <r>
    <x v="35"/>
    <n v="1987"/>
    <n v="264"/>
    <s v="3,4,6"/>
    <n v="0.13257575757575757"/>
    <n v="0"/>
    <n v="2.6515151515151516E-2"/>
    <n v="9.8484848484848481E-2"/>
    <n v="3.787878787878788E-3"/>
    <n v="0"/>
    <n v="0"/>
    <n v="0"/>
    <n v="0"/>
    <n v="0"/>
    <n v="0"/>
    <n v="0"/>
    <n v="0"/>
    <n v="0"/>
    <n v="0"/>
    <n v="0"/>
    <n v="0"/>
    <n v="0"/>
    <n v="0"/>
    <n v="7.1969696969696975E-2"/>
    <n v="4.1666666666666664E-2"/>
    <n v="0"/>
    <n v="0.625"/>
    <x v="0"/>
    <x v="35"/>
    <x v="33"/>
    <x v="9"/>
    <x v="9"/>
    <x v="1"/>
    <x v="33"/>
    <n v="0.15909090909090909"/>
    <n v="0.10227272727272727"/>
    <n v="0"/>
    <n v="0"/>
    <n v="0"/>
    <n v="0"/>
    <n v="0"/>
    <n v="0.11363636363636365"/>
    <n v="0.625"/>
    <n v="0"/>
  </r>
  <r>
    <x v="35"/>
    <n v="1988"/>
    <n v="202"/>
    <s v="3,4,5"/>
    <n v="0.24257425742574257"/>
    <n v="1.4851485148514851E-2"/>
    <n v="4.9504950495049507E-2"/>
    <n v="7.4257425742574254E-2"/>
    <n v="4.9504950495049506E-3"/>
    <n v="0"/>
    <n v="0"/>
    <n v="0"/>
    <n v="0"/>
    <n v="0"/>
    <n v="0"/>
    <n v="0"/>
    <n v="0"/>
    <n v="0"/>
    <n v="0"/>
    <n v="0"/>
    <n v="0"/>
    <n v="0"/>
    <n v="0"/>
    <n v="0.18316831683168316"/>
    <n v="5.9405940594059403E-2"/>
    <n v="0"/>
    <n v="0.37128712871287128"/>
    <x v="0"/>
    <x v="35"/>
    <x v="33"/>
    <x v="9"/>
    <x v="9"/>
    <x v="1"/>
    <x v="33"/>
    <n v="0.30693069306930693"/>
    <n v="7.9207920792079209E-2"/>
    <n v="0"/>
    <n v="0"/>
    <n v="0"/>
    <n v="0"/>
    <n v="0"/>
    <n v="0.24257425742574257"/>
    <n v="0.37128712871287128"/>
    <n v="0"/>
  </r>
  <r>
    <x v="35"/>
    <n v="1989"/>
    <n v="851"/>
    <s v="3,4,5,6"/>
    <n v="0.14218566392479437"/>
    <n v="7.0505287896592246E-3"/>
    <n v="6.9330199764982378E-2"/>
    <n v="5.170387779083431E-2"/>
    <n v="1.6451233842538191E-2"/>
    <n v="0"/>
    <n v="0"/>
    <n v="0"/>
    <n v="0"/>
    <n v="0"/>
    <n v="0"/>
    <n v="0"/>
    <n v="0"/>
    <n v="0"/>
    <n v="0"/>
    <n v="0"/>
    <n v="0"/>
    <n v="0"/>
    <n v="0"/>
    <n v="0.10575793184488837"/>
    <n v="5.170387779083431E-2"/>
    <n v="0"/>
    <n v="0.55581668625146885"/>
    <x v="0"/>
    <x v="35"/>
    <x v="33"/>
    <x v="9"/>
    <x v="9"/>
    <x v="1"/>
    <x v="33"/>
    <n v="0.21856639247943599"/>
    <n v="6.8155111633372498E-2"/>
    <n v="0"/>
    <n v="0"/>
    <n v="0"/>
    <n v="0"/>
    <n v="0"/>
    <n v="0.15746180963572268"/>
    <n v="0.55581668625146885"/>
    <n v="0"/>
  </r>
  <r>
    <x v="35"/>
    <n v="1990"/>
    <n v="636"/>
    <s v="3,4,5,6"/>
    <n v="0.11792452830188679"/>
    <n v="0"/>
    <n v="3.1446540880503145E-2"/>
    <n v="7.8616352201257858E-2"/>
    <n v="7.8616352201257862E-3"/>
    <n v="0"/>
    <n v="0"/>
    <n v="0"/>
    <n v="0"/>
    <n v="3.1446540880503146E-3"/>
    <n v="0"/>
    <n v="0"/>
    <n v="0"/>
    <n v="0"/>
    <n v="0"/>
    <n v="0"/>
    <n v="0"/>
    <n v="0"/>
    <n v="0"/>
    <n v="6.761006289308176E-2"/>
    <n v="7.5471698113207544E-2"/>
    <n v="0"/>
    <n v="0.61792452830188682"/>
    <x v="0"/>
    <x v="35"/>
    <x v="33"/>
    <x v="9"/>
    <x v="9"/>
    <x v="1"/>
    <x v="33"/>
    <n v="0.14937106918238993"/>
    <n v="8.6477987421383642E-2"/>
    <n v="0"/>
    <n v="0"/>
    <n v="3.1446540880503146E-3"/>
    <n v="0"/>
    <n v="0"/>
    <n v="0.1430817610062893"/>
    <n v="0.61792452830188682"/>
    <n v="0"/>
  </r>
  <r>
    <x v="35"/>
    <n v="1991"/>
    <n v="336"/>
    <s v="3,4,5,6"/>
    <n v="0.19940476190476189"/>
    <n v="0"/>
    <n v="4.1666666666666664E-2"/>
    <n v="0.10714285714285714"/>
    <n v="3.8690476190476192E-2"/>
    <n v="0"/>
    <n v="0"/>
    <n v="0"/>
    <n v="0"/>
    <n v="8.9285714285714281E-3"/>
    <n v="0"/>
    <n v="0"/>
    <n v="0"/>
    <n v="0"/>
    <n v="0"/>
    <n v="0"/>
    <n v="0"/>
    <n v="0"/>
    <n v="0"/>
    <n v="0.14583333333333334"/>
    <n v="9.2261904761904767E-2"/>
    <n v="0"/>
    <n v="0.36607142857142855"/>
    <x v="0"/>
    <x v="35"/>
    <x v="33"/>
    <x v="9"/>
    <x v="9"/>
    <x v="1"/>
    <x v="33"/>
    <n v="0.24107142857142855"/>
    <n v="0.14583333333333331"/>
    <n v="0"/>
    <n v="0"/>
    <n v="8.9285714285714281E-3"/>
    <n v="0"/>
    <n v="0"/>
    <n v="0.23809523809523811"/>
    <n v="0.36607142857142855"/>
    <n v="0"/>
  </r>
  <r>
    <x v="35"/>
    <n v="1992"/>
    <n v="691"/>
    <s v="3,4,5,6"/>
    <n v="0.15195369030390737"/>
    <n v="0"/>
    <n v="1.8813314037626629E-2"/>
    <n v="7.9594790159189577E-2"/>
    <n v="3.6179450072358899E-2"/>
    <n v="4.3415340086830683E-3"/>
    <n v="0"/>
    <n v="0"/>
    <n v="0"/>
    <n v="0"/>
    <n v="0"/>
    <n v="0"/>
    <n v="0"/>
    <n v="0"/>
    <n v="0"/>
    <n v="0"/>
    <n v="0"/>
    <n v="0"/>
    <n v="0"/>
    <n v="9.1172214182344433E-2"/>
    <n v="3.0390738060781478E-2"/>
    <n v="0"/>
    <n v="0.58755426917510856"/>
    <x v="0"/>
    <x v="35"/>
    <x v="33"/>
    <x v="9"/>
    <x v="9"/>
    <x v="1"/>
    <x v="33"/>
    <n v="0.170767004341534"/>
    <n v="0.11577424023154848"/>
    <n v="4.3415340086830683E-3"/>
    <n v="0"/>
    <n v="0"/>
    <n v="0"/>
    <n v="0"/>
    <n v="0.12156295224312591"/>
    <n v="0.58755426917510856"/>
    <n v="0"/>
  </r>
  <r>
    <x v="35"/>
    <n v="1993"/>
    <n v="241"/>
    <s v="3,4,5,6"/>
    <n v="0.11618257261410789"/>
    <n v="2.0746887966804978E-2"/>
    <n v="2.0746887966804978E-2"/>
    <n v="0.11203319502074689"/>
    <n v="2.9045643153526972E-2"/>
    <n v="0"/>
    <n v="0"/>
    <n v="0"/>
    <n v="0"/>
    <n v="0"/>
    <n v="0"/>
    <n v="0"/>
    <n v="0"/>
    <n v="0"/>
    <n v="0"/>
    <n v="0"/>
    <n v="0"/>
    <n v="0"/>
    <n v="0"/>
    <n v="0.17842323651452283"/>
    <n v="1.2448132780082987E-2"/>
    <n v="0"/>
    <n v="0.51037344398340245"/>
    <x v="0"/>
    <x v="35"/>
    <x v="33"/>
    <x v="9"/>
    <x v="9"/>
    <x v="1"/>
    <x v="33"/>
    <n v="0.15767634854771787"/>
    <n v="0.14107883817427386"/>
    <n v="0"/>
    <n v="0"/>
    <n v="0"/>
    <n v="0"/>
    <n v="0"/>
    <n v="0.19087136929460582"/>
    <n v="0.51037344398340245"/>
    <n v="0"/>
  </r>
  <r>
    <x v="35"/>
    <n v="1994"/>
    <n v="131"/>
    <s v="3,4,5,6"/>
    <n v="0.13740458015267176"/>
    <n v="0"/>
    <n v="0"/>
    <n v="6.1068702290076333E-2"/>
    <n v="3.8167938931297711E-2"/>
    <n v="0"/>
    <n v="0"/>
    <n v="0"/>
    <n v="0"/>
    <n v="0"/>
    <n v="0"/>
    <n v="0"/>
    <n v="0"/>
    <n v="0"/>
    <n v="0"/>
    <n v="0"/>
    <n v="0"/>
    <n v="0"/>
    <n v="0"/>
    <n v="0.18320610687022901"/>
    <n v="2.2900763358778626E-2"/>
    <n v="0"/>
    <n v="0.5572519083969466"/>
    <x v="0"/>
    <x v="35"/>
    <x v="33"/>
    <x v="9"/>
    <x v="9"/>
    <x v="1"/>
    <x v="33"/>
    <n v="0.13740458015267176"/>
    <n v="9.9236641221374045E-2"/>
    <n v="0"/>
    <n v="0"/>
    <n v="0"/>
    <n v="0"/>
    <n v="0"/>
    <n v="0.20610687022900764"/>
    <n v="0.5572519083969466"/>
    <n v="0"/>
  </r>
  <r>
    <x v="35"/>
    <n v="1995"/>
    <n v="202"/>
    <s v="3,4,5,6"/>
    <n v="0.13366336633663367"/>
    <n v="0"/>
    <n v="3.4653465346534656E-2"/>
    <n v="0.10396039603960396"/>
    <n v="2.4752475247524754E-2"/>
    <n v="0"/>
    <n v="0"/>
    <n v="0"/>
    <n v="0"/>
    <n v="0"/>
    <n v="9.9009900990099011E-3"/>
    <n v="0"/>
    <n v="0"/>
    <n v="0"/>
    <n v="0"/>
    <n v="0"/>
    <n v="0"/>
    <n v="0"/>
    <n v="0"/>
    <n v="0.25742574257425743"/>
    <n v="4.9504950495049507E-2"/>
    <n v="0"/>
    <n v="0.38613861386138615"/>
    <x v="0"/>
    <x v="35"/>
    <x v="33"/>
    <x v="9"/>
    <x v="9"/>
    <x v="1"/>
    <x v="33"/>
    <n v="0.16831683168316833"/>
    <n v="0.12871287128712872"/>
    <n v="0"/>
    <n v="0"/>
    <n v="9.9009900990099011E-3"/>
    <n v="0"/>
    <n v="0"/>
    <n v="0.30693069306930693"/>
    <n v="0.38613861386138615"/>
    <n v="0"/>
  </r>
  <r>
    <x v="35"/>
    <n v="1996"/>
    <n v="539"/>
    <s v="3,4,5,6"/>
    <n v="0.10760667903525047"/>
    <n v="1.8552875695732839E-3"/>
    <n v="6.8645640074211506E-2"/>
    <n v="1.8552875695732839E-3"/>
    <n v="3.7105751391465678E-3"/>
    <n v="0"/>
    <n v="0"/>
    <n v="0"/>
    <n v="0"/>
    <n v="0"/>
    <n v="0"/>
    <n v="0"/>
    <n v="0"/>
    <n v="0"/>
    <n v="0"/>
    <n v="0"/>
    <n v="0"/>
    <n v="0"/>
    <n v="0"/>
    <n v="0.17439703153988867"/>
    <n v="4.4526901669758812E-2"/>
    <n v="0"/>
    <n v="0.59740259740259738"/>
    <x v="0"/>
    <x v="35"/>
    <x v="33"/>
    <x v="9"/>
    <x v="9"/>
    <x v="1"/>
    <x v="33"/>
    <n v="0.17810760667903525"/>
    <n v="5.5658627087198514E-3"/>
    <n v="0"/>
    <n v="0"/>
    <n v="0"/>
    <n v="0"/>
    <n v="0"/>
    <n v="0.21892393320964748"/>
    <n v="0.59740259740259738"/>
    <n v="0"/>
  </r>
  <r>
    <x v="35"/>
    <n v="1997"/>
    <n v="648"/>
    <s v="3,4,5,6"/>
    <n v="0.12191358024691358"/>
    <n v="0"/>
    <n v="9.1049382716049385E-2"/>
    <n v="0"/>
    <n v="3.5493827160493825E-2"/>
    <n v="0"/>
    <n v="0"/>
    <n v="0"/>
    <n v="0"/>
    <n v="0"/>
    <n v="0"/>
    <n v="0"/>
    <n v="0"/>
    <n v="0"/>
    <n v="0"/>
    <n v="0"/>
    <n v="0"/>
    <n v="0"/>
    <n v="0"/>
    <n v="7.716049382716049E-2"/>
    <n v="7.098765432098765E-2"/>
    <n v="0"/>
    <n v="0.60339506172839508"/>
    <x v="0"/>
    <x v="35"/>
    <x v="33"/>
    <x v="9"/>
    <x v="9"/>
    <x v="1"/>
    <x v="33"/>
    <n v="0.21296296296296297"/>
    <n v="3.5493827160493825E-2"/>
    <n v="0"/>
    <n v="0"/>
    <n v="0"/>
    <n v="0"/>
    <n v="0"/>
    <n v="0.14814814814814814"/>
    <n v="0.60339506172839508"/>
    <n v="0"/>
  </r>
  <r>
    <x v="35"/>
    <n v="1998"/>
    <n v="506"/>
    <s v="3,4,5,6"/>
    <n v="0.1067193675889328"/>
    <n v="0"/>
    <n v="3.3596837944664032E-2"/>
    <n v="0"/>
    <n v="3.952569169960474E-3"/>
    <n v="0"/>
    <n v="0"/>
    <n v="0"/>
    <n v="0"/>
    <n v="0"/>
    <n v="0"/>
    <n v="0"/>
    <n v="0"/>
    <n v="0"/>
    <n v="0"/>
    <n v="0"/>
    <n v="0"/>
    <n v="0"/>
    <n v="0"/>
    <n v="1.1857707509881422E-2"/>
    <n v="5.33596837944664E-2"/>
    <n v="0"/>
    <n v="0.79051383399209485"/>
    <x v="0"/>
    <x v="35"/>
    <x v="33"/>
    <x v="9"/>
    <x v="9"/>
    <x v="1"/>
    <x v="33"/>
    <n v="0.14031620553359683"/>
    <n v="3.952569169960474E-3"/>
    <n v="0"/>
    <n v="0"/>
    <n v="0"/>
    <n v="0"/>
    <n v="0"/>
    <n v="6.5217391304347824E-2"/>
    <n v="0.79051383399209485"/>
    <n v="0"/>
  </r>
  <r>
    <x v="35"/>
    <n v="1999"/>
    <n v="729"/>
    <s v="3,4,5,6"/>
    <n v="0.12757201646090535"/>
    <n v="0"/>
    <n v="0.10150891632373114"/>
    <n v="0"/>
    <n v="0.11385459533607682"/>
    <n v="0"/>
    <n v="0"/>
    <n v="0"/>
    <n v="0"/>
    <n v="0"/>
    <n v="0"/>
    <n v="0"/>
    <n v="0"/>
    <n v="0"/>
    <n v="0"/>
    <n v="0"/>
    <n v="0"/>
    <n v="0"/>
    <n v="0"/>
    <n v="2.0576131687242798E-2"/>
    <n v="2.0576131687242798E-2"/>
    <n v="0"/>
    <n v="0.61591220850480111"/>
    <x v="1"/>
    <x v="35"/>
    <x v="33"/>
    <x v="9"/>
    <x v="9"/>
    <x v="1"/>
    <x v="33"/>
    <n v="0.22908093278463648"/>
    <n v="0.11385459533607682"/>
    <n v="0"/>
    <n v="0"/>
    <n v="0"/>
    <n v="0"/>
    <n v="0"/>
    <n v="4.1152263374485597E-2"/>
    <n v="0.61591220850480111"/>
    <n v="0"/>
  </r>
  <r>
    <x v="35"/>
    <n v="2000"/>
    <n v="354"/>
    <s v="3,4,5,6"/>
    <n v="9.03954802259887E-2"/>
    <n v="0"/>
    <n v="0.10169491525423729"/>
    <n v="0"/>
    <n v="8.1920903954802254E-2"/>
    <n v="0"/>
    <n v="0"/>
    <n v="0"/>
    <n v="0"/>
    <n v="0"/>
    <n v="0"/>
    <n v="0"/>
    <n v="0"/>
    <n v="0"/>
    <n v="0"/>
    <n v="0"/>
    <n v="0"/>
    <n v="0"/>
    <n v="0"/>
    <n v="7.0621468926553674E-2"/>
    <n v="3.3898305084745763E-2"/>
    <n v="0"/>
    <n v="0.62146892655367236"/>
    <x v="1"/>
    <x v="35"/>
    <x v="33"/>
    <x v="9"/>
    <x v="9"/>
    <x v="1"/>
    <x v="33"/>
    <n v="0.19209039548022599"/>
    <n v="8.1920903954802254E-2"/>
    <n v="0"/>
    <n v="0"/>
    <n v="0"/>
    <n v="0"/>
    <n v="0"/>
    <n v="0.10451977401129944"/>
    <n v="0.62146892655367236"/>
    <n v="0"/>
  </r>
  <r>
    <x v="35"/>
    <n v="2001"/>
    <n v="563"/>
    <s v="3,4,5,6"/>
    <n v="0.12255772646536414"/>
    <n v="0"/>
    <n v="0.10301953818827708"/>
    <n v="7.104795737122558E-3"/>
    <n v="0"/>
    <n v="0"/>
    <n v="0"/>
    <n v="0"/>
    <n v="0"/>
    <n v="0"/>
    <n v="0"/>
    <n v="0"/>
    <n v="0"/>
    <n v="0"/>
    <n v="0"/>
    <n v="0"/>
    <n v="0"/>
    <n v="0"/>
    <n v="0"/>
    <n v="0.10124333925399645"/>
    <n v="7.6376554174067496E-2"/>
    <n v="0"/>
    <n v="0.58969804618117228"/>
    <x v="1"/>
    <x v="35"/>
    <x v="33"/>
    <x v="9"/>
    <x v="9"/>
    <x v="1"/>
    <x v="33"/>
    <n v="0.22557726465364122"/>
    <n v="7.104795737122558E-3"/>
    <n v="0"/>
    <n v="0"/>
    <n v="0"/>
    <n v="0"/>
    <n v="0"/>
    <n v="0.17761989342806395"/>
    <n v="0.58969804618117228"/>
    <n v="0"/>
  </r>
  <r>
    <x v="35"/>
    <n v="2002"/>
    <n v="1041"/>
    <s v="3,4,5,6"/>
    <n v="0.14409221902017291"/>
    <n v="3.8424591738712775E-3"/>
    <n v="6.0518731988472622E-2"/>
    <n v="1.536983669548511E-2"/>
    <n v="5.9558117195004805E-2"/>
    <n v="0"/>
    <n v="0"/>
    <n v="0"/>
    <n v="5.763688760806916E-3"/>
    <n v="0"/>
    <n v="0"/>
    <n v="2.2094140249759846E-2"/>
    <n v="0"/>
    <n v="0"/>
    <n v="0"/>
    <n v="0"/>
    <n v="0"/>
    <n v="0"/>
    <n v="0"/>
    <n v="3.1700288184438041E-2"/>
    <n v="4.7070124879923153E-2"/>
    <n v="0"/>
    <n v="0.60999039385206533"/>
    <x v="1"/>
    <x v="35"/>
    <x v="33"/>
    <x v="9"/>
    <x v="9"/>
    <x v="1"/>
    <x v="33"/>
    <n v="0.20845341018251681"/>
    <n v="7.492795389048991E-2"/>
    <n v="0"/>
    <n v="5.763688760806916E-3"/>
    <n v="2.2094140249759846E-2"/>
    <n v="0"/>
    <n v="0"/>
    <n v="7.8770413064361194E-2"/>
    <n v="0.60999039385206533"/>
    <n v="0"/>
  </r>
  <r>
    <x v="35"/>
    <n v="2003"/>
    <n v="636"/>
    <s v="3,4,5,6"/>
    <n v="0.16037735849056603"/>
    <n v="0"/>
    <n v="1.8867924528301886E-2"/>
    <n v="5.8176100628930819E-2"/>
    <n v="2.8301886792452831E-2"/>
    <n v="0"/>
    <n v="0"/>
    <n v="0"/>
    <n v="0"/>
    <n v="0"/>
    <n v="0"/>
    <n v="0"/>
    <n v="0"/>
    <n v="0"/>
    <n v="0"/>
    <n v="0"/>
    <n v="0"/>
    <n v="0"/>
    <n v="0"/>
    <n v="4.7169811320754715E-3"/>
    <n v="6.6037735849056603E-2"/>
    <n v="0"/>
    <n v="0.66352201257861632"/>
    <x v="1"/>
    <x v="35"/>
    <x v="33"/>
    <x v="9"/>
    <x v="9"/>
    <x v="1"/>
    <x v="33"/>
    <n v="0.17924528301886791"/>
    <n v="8.6477987421383656E-2"/>
    <n v="0"/>
    <n v="0"/>
    <n v="0"/>
    <n v="0"/>
    <n v="0"/>
    <n v="7.0754716981132074E-2"/>
    <n v="0.66352201257861632"/>
    <n v="0"/>
  </r>
  <r>
    <x v="35"/>
    <n v="2004"/>
    <n v="947"/>
    <s v="3,4,5,6"/>
    <n v="8.02534318901795E-2"/>
    <n v="3.3790918690601898E-2"/>
    <n v="5.2798310454065467E-2"/>
    <n v="8.4477296726504746E-3"/>
    <n v="0.10559662090813093"/>
    <n v="0"/>
    <n v="0"/>
    <n v="0"/>
    <n v="0"/>
    <n v="0"/>
    <n v="0"/>
    <n v="0"/>
    <n v="0"/>
    <n v="0"/>
    <n v="0"/>
    <n v="0"/>
    <n v="0"/>
    <n v="0"/>
    <n v="0"/>
    <n v="1.2671594508975714E-2"/>
    <n v="1.0559662090813094E-2"/>
    <n v="4.2238648363252373E-3"/>
    <n v="0.6916578669482577"/>
    <x v="1"/>
    <x v="35"/>
    <x v="33"/>
    <x v="9"/>
    <x v="9"/>
    <x v="1"/>
    <x v="33"/>
    <n v="0.16684266103484685"/>
    <n v="0.11404435058078141"/>
    <n v="0"/>
    <n v="0"/>
    <n v="0"/>
    <n v="0"/>
    <n v="0"/>
    <n v="2.3231256599788808E-2"/>
    <n v="0.6916578669482577"/>
    <n v="4.2238648363252373E-3"/>
  </r>
  <r>
    <x v="35"/>
    <n v="2005"/>
    <n v="308"/>
    <s v="3,4,5,6"/>
    <n v="0.18831168831168832"/>
    <n v="0"/>
    <n v="3.2467532467532464E-2"/>
    <n v="3.2467532467532464E-2"/>
    <n v="8.4415584415584416E-2"/>
    <n v="0"/>
    <n v="0"/>
    <n v="0"/>
    <n v="0"/>
    <n v="0"/>
    <n v="0"/>
    <n v="0"/>
    <n v="0"/>
    <n v="0"/>
    <n v="0"/>
    <n v="0"/>
    <n v="0"/>
    <n v="0"/>
    <n v="0"/>
    <n v="0"/>
    <n v="6.8181818181818177E-2"/>
    <n v="0"/>
    <n v="0.5941558441558441"/>
    <x v="1"/>
    <x v="35"/>
    <x v="33"/>
    <x v="9"/>
    <x v="9"/>
    <x v="1"/>
    <x v="33"/>
    <n v="0.2207792207792208"/>
    <n v="0.11688311688311688"/>
    <n v="0"/>
    <n v="0"/>
    <n v="0"/>
    <n v="0"/>
    <n v="0"/>
    <n v="6.8181818181818177E-2"/>
    <n v="0.5941558441558441"/>
    <n v="0"/>
  </r>
  <r>
    <x v="35"/>
    <n v="2006"/>
    <n v="309"/>
    <s v="3,4,5,6"/>
    <n v="0.14239482200647247"/>
    <n v="3.8834951456310676E-2"/>
    <n v="1.9417475728155338E-2"/>
    <n v="2.9126213592233011E-2"/>
    <n v="6.4724919093851127E-2"/>
    <n v="0"/>
    <n v="0"/>
    <n v="0"/>
    <n v="0"/>
    <n v="0"/>
    <n v="0"/>
    <n v="0"/>
    <n v="0"/>
    <n v="0"/>
    <n v="0"/>
    <n v="0"/>
    <n v="0"/>
    <n v="0"/>
    <n v="0"/>
    <n v="6.1488673139158574E-2"/>
    <n v="5.1779935275080909E-2"/>
    <n v="0"/>
    <n v="0.59223300970873782"/>
    <x v="1"/>
    <x v="35"/>
    <x v="33"/>
    <x v="9"/>
    <x v="9"/>
    <x v="1"/>
    <x v="33"/>
    <n v="0.20064724919093846"/>
    <n v="9.3851132686084138E-2"/>
    <n v="0"/>
    <n v="0"/>
    <n v="0"/>
    <n v="0"/>
    <n v="0"/>
    <n v="0.11326860841423948"/>
    <n v="0.59223300970873782"/>
    <n v="0"/>
  </r>
  <r>
    <x v="35"/>
    <n v="2007"/>
    <n v="543"/>
    <s v="3,4,5,6"/>
    <n v="0.13812154696132595"/>
    <n v="9.2081031307550652E-3"/>
    <n v="3.1307550644567222E-2"/>
    <n v="1.6574585635359115E-2"/>
    <n v="6.6298342541436461E-2"/>
    <n v="0"/>
    <n v="0"/>
    <n v="0"/>
    <n v="0"/>
    <n v="0"/>
    <n v="0"/>
    <n v="0"/>
    <n v="0"/>
    <n v="0"/>
    <n v="0"/>
    <n v="0"/>
    <n v="0"/>
    <n v="0"/>
    <n v="0"/>
    <n v="2.0257826887661142E-2"/>
    <n v="3.6832412523020261E-2"/>
    <n v="0"/>
    <n v="0.68139963167587481"/>
    <x v="1"/>
    <x v="35"/>
    <x v="33"/>
    <x v="9"/>
    <x v="9"/>
    <x v="1"/>
    <x v="33"/>
    <n v="0.17863720073664824"/>
    <n v="8.2872928176795577E-2"/>
    <n v="0"/>
    <n v="0"/>
    <n v="0"/>
    <n v="0"/>
    <n v="0"/>
    <n v="5.7090239410681407E-2"/>
    <n v="0.68139963167587481"/>
    <n v="0"/>
  </r>
  <r>
    <x v="35"/>
    <n v="2008"/>
    <n v="533"/>
    <s v="3,4,5,6"/>
    <n v="7.1294559099437146E-2"/>
    <n v="1.876172607879925E-3"/>
    <n v="2.0637898686679174E-2"/>
    <n v="2.6266416510318951E-2"/>
    <n v="6.9418386491557224E-2"/>
    <n v="0"/>
    <n v="0"/>
    <n v="0"/>
    <n v="0"/>
    <n v="0"/>
    <n v="0"/>
    <n v="0"/>
    <n v="0"/>
    <n v="0"/>
    <n v="0"/>
    <n v="0"/>
    <n v="0"/>
    <n v="0"/>
    <n v="0"/>
    <n v="0.11819887429643527"/>
    <n v="0.21013133208255161"/>
    <n v="0"/>
    <n v="0.48217636022514071"/>
    <x v="1"/>
    <x v="35"/>
    <x v="33"/>
    <x v="9"/>
    <x v="9"/>
    <x v="1"/>
    <x v="33"/>
    <n v="9.3808630393996242E-2"/>
    <n v="9.5684803001876179E-2"/>
    <n v="0"/>
    <n v="0"/>
    <n v="0"/>
    <n v="0"/>
    <n v="0"/>
    <n v="0.32833020637898691"/>
    <n v="0.48217636022514071"/>
    <n v="0"/>
  </r>
  <r>
    <x v="35"/>
    <n v="2009"/>
    <n v="706"/>
    <s v="3,4,5,6"/>
    <n v="0.13031161473087818"/>
    <n v="2.6912181303116147E-2"/>
    <n v="5.3824362606232294E-2"/>
    <n v="1.2747875354107648E-2"/>
    <n v="4.2492917847025496E-2"/>
    <n v="4.24929178470255E-3"/>
    <n v="0"/>
    <n v="0"/>
    <n v="2.8328611898016999E-3"/>
    <n v="0"/>
    <n v="0"/>
    <n v="0"/>
    <n v="0"/>
    <n v="0"/>
    <n v="0"/>
    <n v="0"/>
    <n v="0"/>
    <n v="0"/>
    <n v="0"/>
    <n v="7.0821529745042494E-3"/>
    <n v="3.5410764872521247E-2"/>
    <n v="0"/>
    <n v="0.68413597733711051"/>
    <x v="2"/>
    <x v="35"/>
    <x v="33"/>
    <x v="9"/>
    <x v="9"/>
    <x v="1"/>
    <x v="33"/>
    <n v="0.21104815864022664"/>
    <n v="5.5240793201133148E-2"/>
    <n v="4.24929178470255E-3"/>
    <n v="2.8328611898016999E-3"/>
    <n v="0"/>
    <n v="0"/>
    <n v="0"/>
    <n v="4.2492917847025496E-2"/>
    <n v="0.68413597733711051"/>
    <n v="0"/>
  </r>
  <r>
    <x v="35"/>
    <n v="2010"/>
    <n v="1011"/>
    <s v="3,4,5,6"/>
    <n v="5.3412462908011868E-2"/>
    <n v="3.956478733926805E-3"/>
    <n v="4.0553907022749754E-2"/>
    <n v="2.3738872403560832E-2"/>
    <n v="5.5390702274975272E-2"/>
    <n v="0"/>
    <n v="0"/>
    <n v="0"/>
    <n v="0"/>
    <n v="0"/>
    <n v="0"/>
    <n v="1.1869436201780416E-2"/>
    <n v="0"/>
    <n v="0"/>
    <n v="0"/>
    <n v="0"/>
    <n v="0"/>
    <n v="0"/>
    <n v="0"/>
    <n v="8.9020771513353119E-3"/>
    <n v="9.4955489614243327E-2"/>
    <n v="0"/>
    <n v="0.70722057368941638"/>
    <x v="2"/>
    <x v="35"/>
    <x v="33"/>
    <x v="9"/>
    <x v="9"/>
    <x v="1"/>
    <x v="33"/>
    <n v="9.7922848664688422E-2"/>
    <n v="7.9129574678536096E-2"/>
    <n v="0"/>
    <n v="0"/>
    <n v="1.1869436201780416E-2"/>
    <n v="0"/>
    <n v="0"/>
    <n v="0.10385756676557864"/>
    <n v="0.70722057368941638"/>
    <n v="0"/>
  </r>
  <r>
    <x v="35"/>
    <n v="2011"/>
    <n v="540"/>
    <s v="3,4,5,6"/>
    <n v="0.12222222222222223"/>
    <n v="0"/>
    <n v="9.2592592592592587E-3"/>
    <n v="1.8518518518518517E-2"/>
    <n v="3.888888888888889E-2"/>
    <n v="0"/>
    <n v="0"/>
    <n v="0"/>
    <n v="0"/>
    <n v="0"/>
    <n v="0"/>
    <n v="0"/>
    <n v="3.7037037037037038E-3"/>
    <n v="0"/>
    <n v="0"/>
    <n v="0"/>
    <n v="0"/>
    <n v="0"/>
    <n v="0"/>
    <n v="6.6666666666666666E-2"/>
    <n v="0.12222222222222222"/>
    <n v="0"/>
    <n v="0.61851851851851847"/>
    <x v="2"/>
    <x v="35"/>
    <x v="33"/>
    <x v="9"/>
    <x v="9"/>
    <x v="1"/>
    <x v="33"/>
    <n v="0.13148148148148148"/>
    <n v="5.7407407407407407E-2"/>
    <n v="0"/>
    <n v="0"/>
    <n v="0"/>
    <n v="3.7037037037037038E-3"/>
    <n v="0"/>
    <n v="0.18888888888888888"/>
    <n v="0.61851851851851847"/>
    <n v="0"/>
  </r>
  <r>
    <x v="35"/>
    <n v="2012"/>
    <n v="294"/>
    <s v="3,4,5,6"/>
    <n v="0.14625850340136054"/>
    <n v="1.020408163265306E-2"/>
    <n v="2.0408163265306121E-2"/>
    <n v="1.020408163265306E-2"/>
    <n v="4.4217687074829932E-2"/>
    <n v="0"/>
    <n v="0"/>
    <n v="0"/>
    <n v="1.3605442176870748E-2"/>
    <n v="0"/>
    <n v="0"/>
    <n v="0"/>
    <n v="0"/>
    <n v="0"/>
    <n v="0"/>
    <n v="0"/>
    <n v="0"/>
    <n v="0"/>
    <n v="0"/>
    <n v="1.3605442176870748E-2"/>
    <n v="5.7823129251700682E-2"/>
    <n v="0"/>
    <n v="0.68367346938775508"/>
    <x v="2"/>
    <x v="35"/>
    <x v="33"/>
    <x v="9"/>
    <x v="9"/>
    <x v="1"/>
    <x v="33"/>
    <n v="0.17687074829931973"/>
    <n v="5.4421768707482991E-2"/>
    <n v="0"/>
    <n v="1.3605442176870748E-2"/>
    <n v="0"/>
    <n v="0"/>
    <n v="0"/>
    <n v="7.1428571428571425E-2"/>
    <n v="0.68367346938775508"/>
    <n v="0"/>
  </r>
  <r>
    <x v="35"/>
    <n v="2013"/>
    <n v="230"/>
    <s v="4,5,6"/>
    <n v="0.10434782608695653"/>
    <n v="0"/>
    <n v="3.4782608695652174E-2"/>
    <n v="5.6521739130434782E-2"/>
    <n v="1.3043478260869565E-2"/>
    <n v="0"/>
    <n v="0"/>
    <n v="0"/>
    <n v="0"/>
    <n v="0"/>
    <n v="0"/>
    <n v="0"/>
    <n v="0"/>
    <n v="0"/>
    <n v="0"/>
    <n v="0"/>
    <n v="0"/>
    <n v="0"/>
    <n v="0"/>
    <n v="4.3478260869565218E-3"/>
    <n v="0.1"/>
    <n v="0"/>
    <n v="0.68695652173913047"/>
    <x v="2"/>
    <x v="35"/>
    <x v="33"/>
    <x v="9"/>
    <x v="9"/>
    <x v="1"/>
    <x v="33"/>
    <n v="0.1391304347826087"/>
    <n v="6.9565217391304349E-2"/>
    <n v="0"/>
    <n v="0"/>
    <n v="0"/>
    <n v="0"/>
    <n v="0"/>
    <n v="0.10434782608695653"/>
    <n v="0.68695652173913047"/>
    <n v="0"/>
  </r>
  <r>
    <x v="36"/>
    <n v="1979"/>
    <s v="No Data"/>
    <m/>
    <s v="-"/>
    <s v="-"/>
    <s v="-"/>
    <s v="-"/>
    <s v="-"/>
    <s v="-"/>
    <s v="-"/>
    <s v="-"/>
    <s v="-"/>
    <s v="-"/>
    <s v="-"/>
    <s v="-"/>
    <s v="-"/>
    <s v="-"/>
    <s v="-"/>
    <s v="-"/>
    <s v="-"/>
    <s v="-"/>
    <s v="-"/>
    <s v="-"/>
    <s v="-"/>
    <s v="-"/>
    <s v="-"/>
    <x v="0"/>
    <x v="36"/>
    <x v="34"/>
    <x v="5"/>
    <x v="5"/>
    <x v="0"/>
    <x v="34"/>
    <n v="0"/>
    <n v="0"/>
    <n v="0"/>
    <n v="0"/>
    <n v="0"/>
    <n v="0"/>
    <n v="0"/>
    <n v="0"/>
    <n v="0"/>
    <n v="0"/>
  </r>
  <r>
    <x v="36"/>
    <n v="1980"/>
    <s v="No Data"/>
    <m/>
    <s v="-"/>
    <s v="-"/>
    <s v="-"/>
    <s v="-"/>
    <s v="-"/>
    <s v="-"/>
    <s v="-"/>
    <s v="-"/>
    <s v="-"/>
    <s v="-"/>
    <s v="-"/>
    <s v="-"/>
    <s v="-"/>
    <s v="-"/>
    <s v="-"/>
    <s v="-"/>
    <s v="-"/>
    <s v="-"/>
    <s v="-"/>
    <s v="-"/>
    <s v="-"/>
    <s v="-"/>
    <s v="-"/>
    <x v="0"/>
    <x v="36"/>
    <x v="34"/>
    <x v="5"/>
    <x v="5"/>
    <x v="0"/>
    <x v="34"/>
    <n v="0"/>
    <n v="0"/>
    <n v="0"/>
    <n v="0"/>
    <n v="0"/>
    <n v="0"/>
    <n v="0"/>
    <n v="0"/>
    <n v="0"/>
    <n v="0"/>
  </r>
  <r>
    <x v="36"/>
    <n v="1981"/>
    <s v="No Data"/>
    <m/>
    <s v="-"/>
    <s v="-"/>
    <s v="-"/>
    <s v="-"/>
    <s v="-"/>
    <s v="-"/>
    <s v="-"/>
    <s v="-"/>
    <s v="-"/>
    <s v="-"/>
    <s v="-"/>
    <s v="-"/>
    <s v="-"/>
    <s v="-"/>
    <s v="-"/>
    <s v="-"/>
    <s v="-"/>
    <s v="-"/>
    <s v="-"/>
    <s v="-"/>
    <s v="-"/>
    <s v="-"/>
    <s v="-"/>
    <x v="0"/>
    <x v="36"/>
    <x v="34"/>
    <x v="5"/>
    <x v="5"/>
    <x v="0"/>
    <x v="34"/>
    <n v="0"/>
    <n v="0"/>
    <n v="0"/>
    <n v="0"/>
    <n v="0"/>
    <n v="0"/>
    <n v="0"/>
    <n v="0"/>
    <n v="0"/>
    <n v="0"/>
  </r>
  <r>
    <x v="36"/>
    <n v="1982"/>
    <s v="No Data"/>
    <m/>
    <s v="-"/>
    <s v="-"/>
    <s v="-"/>
    <s v="-"/>
    <s v="-"/>
    <s v="-"/>
    <s v="-"/>
    <s v="-"/>
    <s v="-"/>
    <s v="-"/>
    <s v="-"/>
    <s v="-"/>
    <s v="-"/>
    <s v="-"/>
    <s v="-"/>
    <s v="-"/>
    <s v="-"/>
    <s v="-"/>
    <s v="-"/>
    <s v="-"/>
    <s v="-"/>
    <s v="-"/>
    <s v="-"/>
    <x v="0"/>
    <x v="36"/>
    <x v="34"/>
    <x v="5"/>
    <x v="5"/>
    <x v="0"/>
    <x v="34"/>
    <n v="0"/>
    <n v="0"/>
    <n v="0"/>
    <n v="0"/>
    <n v="0"/>
    <n v="0"/>
    <n v="0"/>
    <n v="0"/>
    <n v="0"/>
    <n v="0"/>
  </r>
  <r>
    <x v="36"/>
    <n v="1983"/>
    <s v="No Data"/>
    <m/>
    <s v="-"/>
    <s v="-"/>
    <s v="-"/>
    <s v="-"/>
    <s v="-"/>
    <s v="-"/>
    <s v="-"/>
    <s v="-"/>
    <s v="-"/>
    <s v="-"/>
    <s v="-"/>
    <s v="-"/>
    <s v="-"/>
    <s v="-"/>
    <s v="-"/>
    <s v="-"/>
    <s v="-"/>
    <s v="-"/>
    <s v="-"/>
    <s v="-"/>
    <s v="-"/>
    <s v="-"/>
    <s v="-"/>
    <x v="0"/>
    <x v="36"/>
    <x v="34"/>
    <x v="5"/>
    <x v="5"/>
    <x v="0"/>
    <x v="34"/>
    <n v="0"/>
    <n v="0"/>
    <n v="0"/>
    <n v="0"/>
    <n v="0"/>
    <n v="0"/>
    <n v="0"/>
    <n v="0"/>
    <n v="0"/>
    <n v="0"/>
  </r>
  <r>
    <x v="36"/>
    <n v="1984"/>
    <s v="No Data"/>
    <m/>
    <s v="-"/>
    <s v="-"/>
    <s v="-"/>
    <s v="-"/>
    <s v="-"/>
    <s v="-"/>
    <s v="-"/>
    <s v="-"/>
    <s v="-"/>
    <s v="-"/>
    <s v="-"/>
    <s v="-"/>
    <s v="-"/>
    <s v="-"/>
    <s v="-"/>
    <s v="-"/>
    <s v="-"/>
    <s v="-"/>
    <s v="-"/>
    <s v="-"/>
    <s v="-"/>
    <s v="-"/>
    <s v="-"/>
    <x v="0"/>
    <x v="36"/>
    <x v="34"/>
    <x v="5"/>
    <x v="5"/>
    <x v="0"/>
    <x v="34"/>
    <n v="0"/>
    <n v="0"/>
    <n v="0"/>
    <n v="0"/>
    <n v="0"/>
    <n v="0"/>
    <n v="0"/>
    <n v="0"/>
    <n v="0"/>
    <n v="0"/>
  </r>
  <r>
    <x v="36"/>
    <n v="1985"/>
    <s v="No Data"/>
    <m/>
    <s v="-"/>
    <s v="-"/>
    <s v="-"/>
    <s v="-"/>
    <s v="-"/>
    <s v="-"/>
    <s v="-"/>
    <s v="-"/>
    <s v="-"/>
    <s v="-"/>
    <s v="-"/>
    <s v="-"/>
    <s v="-"/>
    <s v="-"/>
    <s v="-"/>
    <s v="-"/>
    <s v="-"/>
    <s v="-"/>
    <s v="-"/>
    <s v="-"/>
    <s v="-"/>
    <s v="-"/>
    <s v="-"/>
    <x v="0"/>
    <x v="36"/>
    <x v="34"/>
    <x v="5"/>
    <x v="5"/>
    <x v="0"/>
    <x v="34"/>
    <n v="0"/>
    <n v="0"/>
    <n v="0"/>
    <n v="0"/>
    <n v="0"/>
    <n v="0"/>
    <n v="0"/>
    <n v="0"/>
    <n v="0"/>
    <n v="0"/>
  </r>
  <r>
    <x v="36"/>
    <n v="1986"/>
    <s v="No Data"/>
    <m/>
    <s v="-"/>
    <s v="-"/>
    <s v="-"/>
    <s v="-"/>
    <s v="-"/>
    <s v="-"/>
    <s v="-"/>
    <s v="-"/>
    <s v="-"/>
    <s v="-"/>
    <s v="-"/>
    <s v="-"/>
    <s v="-"/>
    <s v="-"/>
    <s v="-"/>
    <s v="-"/>
    <s v="-"/>
    <s v="-"/>
    <s v="-"/>
    <s v="-"/>
    <s v="-"/>
    <s v="-"/>
    <s v="-"/>
    <x v="0"/>
    <x v="36"/>
    <x v="34"/>
    <x v="5"/>
    <x v="5"/>
    <x v="0"/>
    <x v="34"/>
    <n v="0"/>
    <n v="0"/>
    <n v="0"/>
    <n v="0"/>
    <n v="0"/>
    <n v="0"/>
    <n v="0"/>
    <n v="0"/>
    <n v="0"/>
    <n v="0"/>
  </r>
  <r>
    <x v="36"/>
    <n v="1987"/>
    <n v="10"/>
    <n v="2"/>
    <s v="Failed"/>
    <s v="Criteria"/>
    <s v="-"/>
    <s v="-"/>
    <s v="-"/>
    <s v="-"/>
    <s v="-"/>
    <s v="-"/>
    <s v="-"/>
    <s v="-"/>
    <s v="-"/>
    <s v="-"/>
    <s v="-"/>
    <s v="-"/>
    <s v="-"/>
    <s v="-"/>
    <s v="-"/>
    <s v="-"/>
    <s v="-"/>
    <s v="-"/>
    <s v="-"/>
    <s v="-"/>
    <s v="-"/>
    <x v="0"/>
    <x v="36"/>
    <x v="34"/>
    <x v="5"/>
    <x v="5"/>
    <x v="0"/>
    <x v="34"/>
    <n v="0"/>
    <n v="0"/>
    <n v="0"/>
    <n v="0"/>
    <n v="0"/>
    <n v="0"/>
    <n v="0"/>
    <n v="0"/>
    <n v="0"/>
    <n v="0"/>
  </r>
  <r>
    <x v="36"/>
    <n v="1988"/>
    <n v="138"/>
    <s v="2,3"/>
    <s v="Failed"/>
    <s v="Criteria"/>
    <s v="-"/>
    <s v="-"/>
    <s v="-"/>
    <s v="-"/>
    <s v="-"/>
    <s v="-"/>
    <s v="-"/>
    <s v="-"/>
    <s v="-"/>
    <s v="-"/>
    <s v="-"/>
    <s v="-"/>
    <s v="-"/>
    <s v="-"/>
    <s v="-"/>
    <s v="-"/>
    <s v="-"/>
    <s v="-"/>
    <s v="-"/>
    <s v="-"/>
    <s v="-"/>
    <x v="0"/>
    <x v="36"/>
    <x v="34"/>
    <x v="5"/>
    <x v="5"/>
    <x v="0"/>
    <x v="34"/>
    <n v="0"/>
    <n v="0"/>
    <n v="0"/>
    <n v="0"/>
    <n v="0"/>
    <n v="0"/>
    <n v="0"/>
    <n v="0"/>
    <n v="0"/>
    <n v="0"/>
  </r>
  <r>
    <x v="36"/>
    <n v="1989"/>
    <n v="354"/>
    <s v="2,3,4"/>
    <n v="0.11581920903954802"/>
    <n v="2.5423728813559324E-2"/>
    <n v="2.8248587570621469E-3"/>
    <n v="8.4745762711864403E-2"/>
    <n v="0"/>
    <n v="0.13559322033898305"/>
    <n v="0"/>
    <n v="0"/>
    <n v="1.6949152542372881E-2"/>
    <n v="1.1299435028248588E-2"/>
    <n v="0.15819209039548021"/>
    <n v="0"/>
    <n v="5.6497175141242938E-3"/>
    <n v="5.6497175141242938E-3"/>
    <n v="0"/>
    <n v="0"/>
    <n v="1.4124293785310734E-2"/>
    <n v="0.21468926553672316"/>
    <n v="0"/>
    <n v="0"/>
    <n v="0"/>
    <n v="2.8248587570621469E-3"/>
    <n v="0.20621468926553671"/>
    <x v="0"/>
    <x v="36"/>
    <x v="34"/>
    <x v="5"/>
    <x v="5"/>
    <x v="1"/>
    <x v="34"/>
    <n v="0.1440677966101695"/>
    <n v="8.4745762711864403E-2"/>
    <n v="0.13559322033898305"/>
    <n v="1.6949152542372881E-2"/>
    <n v="0.16949152542372881"/>
    <n v="1.1299435028248588E-2"/>
    <n v="0.2288135593220339"/>
    <n v="0"/>
    <n v="0.20621468926553671"/>
    <n v="2.8248587570621469E-3"/>
  </r>
  <r>
    <x v="36"/>
    <n v="1990"/>
    <n v="677"/>
    <s v="3,4,5"/>
    <n v="0.18168389955686853"/>
    <n v="3.8404726735598228E-2"/>
    <n v="5.9084194977843431E-3"/>
    <n v="8.5672082717872966E-2"/>
    <n v="0"/>
    <n v="0.17134416543574593"/>
    <n v="0"/>
    <n v="4.4313146233382573E-3"/>
    <n v="2.9542097488921715E-3"/>
    <n v="8.8626292466765146E-3"/>
    <n v="3.6927621861152143E-2"/>
    <n v="0"/>
    <n v="5.9084194977843431E-3"/>
    <n v="0"/>
    <n v="0"/>
    <n v="0"/>
    <n v="5.9084194977843431E-3"/>
    <n v="0.14475627769571642"/>
    <n v="0"/>
    <n v="0"/>
    <n v="0"/>
    <n v="2.9542097488921715E-3"/>
    <n v="0.30428360413589367"/>
    <x v="0"/>
    <x v="36"/>
    <x v="34"/>
    <x v="5"/>
    <x v="5"/>
    <x v="1"/>
    <x v="34"/>
    <n v="0.22599704579025109"/>
    <n v="8.5672082717872966E-2"/>
    <n v="0.17134416543574593"/>
    <n v="7.3855243722304289E-3"/>
    <n v="4.579025110782866E-2"/>
    <n v="5.9084194977843431E-3"/>
    <n v="0.15066469719350076"/>
    <n v="0"/>
    <n v="0.30428360413589367"/>
    <n v="2.9542097488921715E-3"/>
  </r>
  <r>
    <x v="36"/>
    <n v="1991"/>
    <n v="1328"/>
    <s v="2,4,5,6"/>
    <n v="0.18147590361445784"/>
    <n v="0"/>
    <n v="7.5301204819277112E-4"/>
    <n v="5.1957831325301206E-2"/>
    <n v="3.7650602409638554E-3"/>
    <n v="7.0783132530120488E-2"/>
    <n v="4.5180722891566263E-3"/>
    <n v="0"/>
    <n v="3.7650602409638554E-3"/>
    <n v="1.1295180722891566E-2"/>
    <n v="9.0361445783132543E-3"/>
    <n v="2.2590361445783132E-3"/>
    <n v="2.2590361445783132E-3"/>
    <n v="7.5301204819277112E-4"/>
    <n v="0"/>
    <n v="0"/>
    <n v="9.0361445783132526E-3"/>
    <n v="8.8102409638554216E-2"/>
    <n v="0"/>
    <n v="0"/>
    <n v="0"/>
    <n v="1.5060240963855422E-3"/>
    <n v="0.5587349397590361"/>
    <x v="0"/>
    <x v="36"/>
    <x v="34"/>
    <x v="5"/>
    <x v="5"/>
    <x v="1"/>
    <x v="34"/>
    <n v="0.18222891566265062"/>
    <n v="5.5722891566265059E-2"/>
    <n v="7.5301204819277115E-2"/>
    <n v="3.7650602409638554E-3"/>
    <n v="2.2590361445783136E-2"/>
    <n v="3.0120481927710845E-3"/>
    <n v="9.713855421686747E-2"/>
    <n v="0"/>
    <n v="0.5587349397590361"/>
    <n v="1.5060240963855422E-3"/>
  </r>
  <r>
    <x v="36"/>
    <n v="1992"/>
    <n v="669"/>
    <s v="2,3,5,6"/>
    <n v="8.0717488789237665E-2"/>
    <n v="0.10164424514200299"/>
    <n v="1.4947683109118086E-2"/>
    <n v="5.3811659192825115E-2"/>
    <n v="5.9790732436472349E-3"/>
    <n v="9.7159940209267562E-2"/>
    <n v="1.9431988041853511E-2"/>
    <n v="0"/>
    <n v="5.9790732436472349E-3"/>
    <n v="1.0463378176382661E-2"/>
    <n v="1.3452914798206279E-2"/>
    <n v="0"/>
    <n v="0"/>
    <n v="0"/>
    <n v="0"/>
    <n v="0"/>
    <n v="0"/>
    <n v="2.5411061285500747E-2"/>
    <n v="0"/>
    <n v="0"/>
    <n v="0"/>
    <n v="2.9895366218236174E-3"/>
    <n v="0.56801195814648731"/>
    <x v="0"/>
    <x v="36"/>
    <x v="34"/>
    <x v="5"/>
    <x v="5"/>
    <x v="1"/>
    <x v="34"/>
    <n v="0.19730941704035876"/>
    <n v="5.9790732436472351E-2"/>
    <n v="0.11659192825112108"/>
    <n v="5.9790732436472349E-3"/>
    <n v="2.391629297458894E-2"/>
    <n v="0"/>
    <n v="2.5411061285500747E-2"/>
    <n v="0"/>
    <n v="0.56801195814648731"/>
    <n v="2.9895366218236174E-3"/>
  </r>
  <r>
    <x v="36"/>
    <n v="1993"/>
    <n v="346"/>
    <s v="2,3,4,6"/>
    <n v="0.11271676300578035"/>
    <n v="1.1560693641618497E-2"/>
    <n v="2.3121387283236993E-2"/>
    <n v="7.5144508670520235E-2"/>
    <n v="0"/>
    <n v="0.15028901734104047"/>
    <n v="0"/>
    <n v="0"/>
    <n v="8.670520231213872E-3"/>
    <n v="0"/>
    <n v="4.6242774566473986E-2"/>
    <n v="0"/>
    <n v="0"/>
    <n v="5.7803468208092483E-3"/>
    <n v="0"/>
    <n v="0"/>
    <n v="0"/>
    <n v="4.3352601156069363E-2"/>
    <n v="0"/>
    <n v="0"/>
    <n v="0"/>
    <n v="2.8901734104046241E-3"/>
    <n v="0.52023121387283233"/>
    <x v="0"/>
    <x v="36"/>
    <x v="34"/>
    <x v="5"/>
    <x v="5"/>
    <x v="1"/>
    <x v="34"/>
    <n v="0.14739884393063582"/>
    <n v="7.5144508670520235E-2"/>
    <n v="0.15028901734104047"/>
    <n v="8.670520231213872E-3"/>
    <n v="4.6242774566473986E-2"/>
    <n v="5.7803468208092483E-3"/>
    <n v="4.3352601156069363E-2"/>
    <n v="0"/>
    <n v="0.52023121387283233"/>
    <n v="2.8901734104046241E-3"/>
  </r>
  <r>
    <x v="36"/>
    <n v="1994"/>
    <n v="402"/>
    <s v="2,3,4,5"/>
    <n v="0.19402985074626866"/>
    <n v="7.7114427860696513E-2"/>
    <n v="2.4875621890547265E-2"/>
    <n v="0.12935323383084577"/>
    <n v="0"/>
    <n v="0.10199004975124377"/>
    <n v="1.7412935323383085E-2"/>
    <n v="0"/>
    <n v="1.7412935323383085E-2"/>
    <n v="4.9751243781094526E-3"/>
    <n v="2.9850746268656719E-2"/>
    <n v="0"/>
    <n v="0"/>
    <n v="0"/>
    <n v="0"/>
    <n v="0"/>
    <n v="0"/>
    <n v="0"/>
    <n v="0"/>
    <n v="0"/>
    <n v="0"/>
    <n v="1.7412935323383085E-2"/>
    <n v="0.38557213930348261"/>
    <x v="0"/>
    <x v="36"/>
    <x v="34"/>
    <x v="5"/>
    <x v="5"/>
    <x v="1"/>
    <x v="34"/>
    <n v="0.29601990049751242"/>
    <n v="0.12935323383084577"/>
    <n v="0.11940298507462686"/>
    <n v="1.7412935323383085E-2"/>
    <n v="3.482587064676617E-2"/>
    <n v="0"/>
    <n v="0"/>
    <n v="0"/>
    <n v="0.38557213930348261"/>
    <n v="1.7412935323383085E-2"/>
  </r>
  <r>
    <x v="36"/>
    <n v="1995"/>
    <n v="827"/>
    <s v="2,3,4,5,6"/>
    <n v="0.15840386940749698"/>
    <n v="0"/>
    <n v="4.7158403869407499E-2"/>
    <n v="7.8597339782345829E-2"/>
    <n v="6.0459492140266021E-3"/>
    <n v="3.8694074969770252E-2"/>
    <n v="0"/>
    <n v="0"/>
    <n v="8.4643288996372433E-3"/>
    <n v="0"/>
    <n v="4.8367593712212815E-3"/>
    <n v="0"/>
    <n v="0"/>
    <n v="0"/>
    <n v="0"/>
    <n v="0"/>
    <n v="0"/>
    <n v="8.4643288996372433E-3"/>
    <n v="0"/>
    <n v="0"/>
    <n v="0"/>
    <n v="4.8367593712212815E-3"/>
    <n v="0.6444981862152358"/>
    <x v="0"/>
    <x v="36"/>
    <x v="34"/>
    <x v="5"/>
    <x v="5"/>
    <x v="1"/>
    <x v="34"/>
    <n v="0.20556227327690449"/>
    <n v="8.4643288996372426E-2"/>
    <n v="3.8694074969770252E-2"/>
    <n v="8.4643288996372433E-3"/>
    <n v="4.8367593712212815E-3"/>
    <n v="0"/>
    <n v="8.4643288996372433E-3"/>
    <n v="0"/>
    <n v="0.6444981862152358"/>
    <n v="4.8367593712212815E-3"/>
  </r>
  <r>
    <x v="36"/>
    <n v="1996"/>
    <n v="685"/>
    <s v="2,3,4,5,6"/>
    <n v="0.14014598540145987"/>
    <n v="0"/>
    <n v="4.3795620437956206E-2"/>
    <n v="5.8394160583941602E-3"/>
    <n v="0"/>
    <n v="1.167883211678832E-2"/>
    <n v="0"/>
    <n v="0"/>
    <n v="0"/>
    <n v="0"/>
    <n v="0"/>
    <n v="0"/>
    <n v="0"/>
    <n v="0"/>
    <n v="0"/>
    <n v="0"/>
    <n v="0"/>
    <n v="0"/>
    <n v="0"/>
    <n v="0"/>
    <n v="0"/>
    <n v="1.4598540145985401E-2"/>
    <n v="0.78394160583941608"/>
    <x v="0"/>
    <x v="36"/>
    <x v="34"/>
    <x v="5"/>
    <x v="5"/>
    <x v="1"/>
    <x v="34"/>
    <n v="0.18394160583941607"/>
    <n v="5.8394160583941602E-3"/>
    <n v="1.167883211678832E-2"/>
    <n v="0"/>
    <n v="0"/>
    <n v="0"/>
    <n v="0"/>
    <n v="0"/>
    <n v="0.78394160583941608"/>
    <n v="1.4598540145985401E-2"/>
  </r>
  <r>
    <x v="36"/>
    <n v="1997"/>
    <n v="916"/>
    <s v="2,3,4,5,6"/>
    <n v="0.16375545851528384"/>
    <n v="0"/>
    <n v="0"/>
    <n v="1.5283842794759825E-2"/>
    <n v="0"/>
    <n v="1.0917030567685589E-2"/>
    <n v="5.4585152838427945E-3"/>
    <n v="0"/>
    <n v="0"/>
    <n v="2.1834061135371178E-3"/>
    <n v="1.0917030567685589E-3"/>
    <n v="4.3668122270742356E-3"/>
    <n v="0"/>
    <n v="0"/>
    <n v="0"/>
    <n v="4.3668122270742356E-3"/>
    <n v="0"/>
    <n v="0"/>
    <n v="0"/>
    <n v="0"/>
    <n v="0"/>
    <n v="4.6943231441048033E-2"/>
    <n v="0.74563318777292575"/>
    <x v="0"/>
    <x v="36"/>
    <x v="34"/>
    <x v="5"/>
    <x v="5"/>
    <x v="1"/>
    <x v="34"/>
    <n v="0.16375545851528384"/>
    <n v="1.5283842794759825E-2"/>
    <n v="1.6375545851528384E-2"/>
    <n v="0"/>
    <n v="7.6419213973799123E-3"/>
    <n v="4.3668122270742356E-3"/>
    <n v="0"/>
    <n v="0"/>
    <n v="0.74563318777292575"/>
    <n v="4.6943231441048033E-2"/>
  </r>
  <r>
    <x v="36"/>
    <n v="1998"/>
    <n v="1154"/>
    <s v="2,3,4,5,6"/>
    <n v="9.5320623916811092E-2"/>
    <n v="0"/>
    <n v="3.4662045060658577E-3"/>
    <n v="7.1923743500866555E-2"/>
    <n v="0"/>
    <n v="0"/>
    <n v="3.4662045060658577E-3"/>
    <n v="0"/>
    <n v="2.5996533795493936E-3"/>
    <n v="0"/>
    <n v="0"/>
    <n v="0"/>
    <n v="0"/>
    <n v="0"/>
    <n v="0"/>
    <n v="0"/>
    <n v="0"/>
    <n v="0"/>
    <n v="0"/>
    <n v="0"/>
    <n v="0"/>
    <n v="1.7331022530329288E-3"/>
    <n v="0.82149046793760827"/>
    <x v="0"/>
    <x v="36"/>
    <x v="34"/>
    <x v="5"/>
    <x v="5"/>
    <x v="1"/>
    <x v="34"/>
    <n v="9.8786828422876949E-2"/>
    <n v="7.1923743500866555E-2"/>
    <n v="3.4662045060658577E-3"/>
    <n v="2.5996533795493936E-3"/>
    <n v="0"/>
    <n v="0"/>
    <n v="0"/>
    <n v="0"/>
    <n v="0.82149046793760827"/>
    <n v="1.7331022530329288E-3"/>
  </r>
  <r>
    <x v="36"/>
    <n v="1999"/>
    <n v="770"/>
    <s v="2,3,4,5,6"/>
    <n v="7.792207792207792E-2"/>
    <n v="0"/>
    <n v="6.4935064935064939E-3"/>
    <n v="7.792207792207792E-2"/>
    <n v="1.2987012987012988E-2"/>
    <n v="0"/>
    <n v="1.2987012987012988E-2"/>
    <n v="0"/>
    <n v="2.5974025974025974E-3"/>
    <n v="0"/>
    <n v="0"/>
    <n v="0"/>
    <n v="0"/>
    <n v="0"/>
    <n v="0"/>
    <n v="0"/>
    <n v="1.2987012987012987E-3"/>
    <n v="0"/>
    <n v="0"/>
    <n v="0"/>
    <n v="0"/>
    <n v="2.5974025974025974E-3"/>
    <n v="0.80519480519480524"/>
    <x v="1"/>
    <x v="36"/>
    <x v="34"/>
    <x v="5"/>
    <x v="5"/>
    <x v="1"/>
    <x v="34"/>
    <n v="8.4415584415584416E-2"/>
    <n v="9.0909090909090912E-2"/>
    <n v="1.2987012987012988E-2"/>
    <n v="2.5974025974025974E-3"/>
    <n v="0"/>
    <n v="0"/>
    <n v="1.2987012987012987E-3"/>
    <n v="0"/>
    <n v="0.80519480519480524"/>
    <n v="2.5974025974025974E-3"/>
  </r>
  <r>
    <x v="36"/>
    <n v="2000"/>
    <n v="521"/>
    <s v="2,3,4,5,6"/>
    <n v="5.9500959692898273E-2"/>
    <n v="1.9193857965451055E-3"/>
    <n v="2.8790786948176585E-2"/>
    <n v="0"/>
    <n v="0"/>
    <n v="1.9193857965451055E-3"/>
    <n v="0"/>
    <n v="0"/>
    <n v="1.1516314779270634E-2"/>
    <n v="0"/>
    <n v="0"/>
    <n v="0"/>
    <n v="0"/>
    <n v="0"/>
    <n v="7.677543186180422E-3"/>
    <n v="0"/>
    <n v="0"/>
    <n v="0"/>
    <n v="0"/>
    <n v="0"/>
    <n v="0"/>
    <n v="3.838771593090211E-3"/>
    <n v="0.88483685220729369"/>
    <x v="1"/>
    <x v="36"/>
    <x v="34"/>
    <x v="5"/>
    <x v="5"/>
    <x v="1"/>
    <x v="34"/>
    <n v="9.0211132437619967E-2"/>
    <n v="0"/>
    <n v="1.9193857965451055E-3"/>
    <n v="1.1516314779270634E-2"/>
    <n v="0"/>
    <n v="7.677543186180422E-3"/>
    <n v="0"/>
    <n v="0"/>
    <n v="0.88483685220729369"/>
    <n v="3.838771593090211E-3"/>
  </r>
  <r>
    <x v="36"/>
    <n v="2001"/>
    <n v="541"/>
    <s v="2,3,4,5,6"/>
    <n v="8.5027726432532341E-2"/>
    <n v="0"/>
    <n v="2.9574861367837338E-2"/>
    <n v="0"/>
    <n v="0"/>
    <n v="0"/>
    <n v="0"/>
    <n v="0"/>
    <n v="2.2181146025878003E-2"/>
    <n v="0"/>
    <n v="0"/>
    <n v="0"/>
    <n v="0"/>
    <n v="5.5452865064695009E-3"/>
    <n v="0"/>
    <n v="0"/>
    <n v="0"/>
    <n v="0"/>
    <n v="0"/>
    <n v="0"/>
    <n v="0"/>
    <n v="5.5452865064695009E-3"/>
    <n v="0.85212569316081332"/>
    <x v="1"/>
    <x v="36"/>
    <x v="34"/>
    <x v="5"/>
    <x v="5"/>
    <x v="1"/>
    <x v="34"/>
    <n v="0.11460258780036968"/>
    <n v="0"/>
    <n v="0"/>
    <n v="2.2181146025878003E-2"/>
    <n v="0"/>
    <n v="5.5452865064695009E-3"/>
    <n v="0"/>
    <n v="0"/>
    <n v="0.85212569316081332"/>
    <n v="5.5452865064695009E-3"/>
  </r>
  <r>
    <x v="36"/>
    <n v="2002"/>
    <n v="705"/>
    <s v="2,3,4,5,6"/>
    <n v="0.19858156028368795"/>
    <n v="0"/>
    <n v="8.5106382978723406E-3"/>
    <n v="4.8226950354609929E-2"/>
    <n v="3.1205673758865248E-2"/>
    <n v="1.4184397163120569E-2"/>
    <n v="0"/>
    <n v="0"/>
    <n v="2.1276595744680851E-2"/>
    <n v="2.8368794326241137E-3"/>
    <n v="0"/>
    <n v="2.8368794326241137E-3"/>
    <n v="0"/>
    <n v="7.0921985815602835E-3"/>
    <n v="0"/>
    <n v="4.2553191489361703E-3"/>
    <n v="0"/>
    <n v="0"/>
    <n v="0"/>
    <n v="0"/>
    <n v="0"/>
    <n v="8.5106382978723406E-3"/>
    <n v="0.65248226950354615"/>
    <x v="1"/>
    <x v="36"/>
    <x v="34"/>
    <x v="5"/>
    <x v="5"/>
    <x v="1"/>
    <x v="34"/>
    <n v="0.20709219858156031"/>
    <n v="7.9432624113475181E-2"/>
    <n v="1.4184397163120569E-2"/>
    <n v="2.1276595744680851E-2"/>
    <n v="5.6737588652482273E-3"/>
    <n v="1.1347517730496453E-2"/>
    <n v="0"/>
    <n v="0"/>
    <n v="0.65248226950354615"/>
    <n v="8.5106382978723406E-3"/>
  </r>
  <r>
    <x v="36"/>
    <n v="2003"/>
    <n v="979"/>
    <s v="2,3,4,5,6"/>
    <n v="0.1481103166496425"/>
    <n v="1.0214504596527069E-3"/>
    <n v="2.8600612870275793E-2"/>
    <n v="3.268641470888662E-2"/>
    <n v="0"/>
    <n v="0"/>
    <n v="6.1287027579162408E-3"/>
    <n v="0"/>
    <n v="1.9407558733401432E-2"/>
    <n v="0"/>
    <n v="0"/>
    <n v="0"/>
    <n v="0"/>
    <n v="0"/>
    <n v="0"/>
    <n v="0"/>
    <n v="0"/>
    <n v="0"/>
    <n v="0"/>
    <n v="0"/>
    <n v="0"/>
    <n v="3.0643513789581204E-3"/>
    <n v="0.76098059244126659"/>
    <x v="1"/>
    <x v="36"/>
    <x v="34"/>
    <x v="5"/>
    <x v="5"/>
    <x v="1"/>
    <x v="34"/>
    <n v="0.177732379979571"/>
    <n v="3.268641470888662E-2"/>
    <n v="6.1287027579162408E-3"/>
    <n v="1.9407558733401432E-2"/>
    <n v="0"/>
    <n v="0"/>
    <n v="0"/>
    <n v="0"/>
    <n v="0.76098059244126659"/>
    <n v="3.0643513789581204E-3"/>
  </r>
  <r>
    <x v="36"/>
    <n v="2004"/>
    <n v="1087"/>
    <s v="2,3,4,5,6"/>
    <n v="0.12603495860165592"/>
    <n v="0"/>
    <n v="1.1959521619135235E-2"/>
    <n v="9.5676172953081881E-2"/>
    <n v="2.1159153633854646E-2"/>
    <n v="6.439742410303588E-3"/>
    <n v="9.1996320147194107E-3"/>
    <n v="0"/>
    <n v="2.5758969641214352E-2"/>
    <n v="0"/>
    <n v="0"/>
    <n v="0"/>
    <n v="0"/>
    <n v="2.7598896044158236E-3"/>
    <n v="0"/>
    <n v="0"/>
    <n v="0"/>
    <n v="5.5197792088316471E-3"/>
    <n v="0"/>
    <n v="0"/>
    <n v="0"/>
    <n v="3.6798528058877645E-3"/>
    <n v="0.69181232750689969"/>
    <x v="1"/>
    <x v="36"/>
    <x v="34"/>
    <x v="5"/>
    <x v="5"/>
    <x v="1"/>
    <x v="34"/>
    <n v="0.13799448022079117"/>
    <n v="0.11683532658693653"/>
    <n v="1.5639374425023E-2"/>
    <n v="2.5758969641214352E-2"/>
    <n v="0"/>
    <n v="2.7598896044158236E-3"/>
    <n v="5.5197792088316471E-3"/>
    <n v="0"/>
    <n v="0.69181232750689969"/>
    <n v="3.6798528058877645E-3"/>
  </r>
  <r>
    <x v="36"/>
    <n v="2005"/>
    <n v="638"/>
    <s v="2,3,4,5,6"/>
    <n v="0.13636363636363635"/>
    <n v="1.567398119122257E-3"/>
    <n v="1.2539184952978056E-2"/>
    <n v="0.11912225705329153"/>
    <n v="1.8808777429467086E-2"/>
    <n v="0"/>
    <n v="1.2539184952978056E-2"/>
    <n v="0"/>
    <n v="8.4639498432601878E-2"/>
    <n v="0"/>
    <n v="0"/>
    <n v="1.4106583072100314E-2"/>
    <n v="7.8369905956112845E-3"/>
    <n v="0"/>
    <n v="0"/>
    <n v="0"/>
    <n v="0"/>
    <n v="4.7021943573667714E-3"/>
    <n v="0"/>
    <n v="0"/>
    <n v="0"/>
    <n v="3.134796238244514E-3"/>
    <n v="0.58463949843260188"/>
    <x v="1"/>
    <x v="36"/>
    <x v="34"/>
    <x v="5"/>
    <x v="5"/>
    <x v="1"/>
    <x v="34"/>
    <n v="0.15047021943573669"/>
    <n v="0.13793103448275862"/>
    <n v="1.2539184952978056E-2"/>
    <n v="8.4639498432601878E-2"/>
    <n v="1.4106583072100314E-2"/>
    <n v="7.8369905956112845E-3"/>
    <n v="4.7021943573667714E-3"/>
    <n v="0"/>
    <n v="0.58463949843260188"/>
    <n v="3.134796238244514E-3"/>
  </r>
  <r>
    <x v="36"/>
    <n v="2006"/>
    <n v="796"/>
    <s v="2,3,4,5,6"/>
    <n v="0.10678391959798994"/>
    <n v="1.3819095477386936E-2"/>
    <n v="2.3869346733668341E-2"/>
    <n v="6.407035175879397E-2"/>
    <n v="2.5125628140703519E-2"/>
    <n v="0"/>
    <n v="1.3819095477386936E-2"/>
    <n v="0"/>
    <n v="7.537688442211055E-3"/>
    <n v="0"/>
    <n v="0"/>
    <n v="1.1306532663316583E-2"/>
    <n v="6.2814070351758797E-3"/>
    <n v="0"/>
    <n v="0"/>
    <n v="0"/>
    <n v="0"/>
    <n v="6.2814070351758797E-3"/>
    <n v="0"/>
    <n v="0"/>
    <n v="0"/>
    <n v="0"/>
    <n v="0.72110552763819091"/>
    <x v="1"/>
    <x v="36"/>
    <x v="34"/>
    <x v="5"/>
    <x v="5"/>
    <x v="1"/>
    <x v="34"/>
    <n v="0.14447236180904521"/>
    <n v="8.9195979899497485E-2"/>
    <n v="1.3819095477386936E-2"/>
    <n v="7.537688442211055E-3"/>
    <n v="1.1306532663316583E-2"/>
    <n v="6.2814070351758797E-3"/>
    <n v="6.2814070351758797E-3"/>
    <n v="0"/>
    <n v="0.72110552763819091"/>
    <n v="0"/>
  </r>
  <r>
    <x v="36"/>
    <n v="2007"/>
    <n v="302"/>
    <s v="2,3,4,5,6"/>
    <n v="0.16556291390728475"/>
    <n v="3.3112582781456954E-3"/>
    <n v="4.3046357615894038E-2"/>
    <n v="7.2847682119205295E-2"/>
    <n v="5.9602649006622516E-2"/>
    <n v="6.6225165562913907E-3"/>
    <n v="0"/>
    <n v="0"/>
    <n v="1.6556291390728478E-2"/>
    <n v="0"/>
    <n v="0"/>
    <n v="0"/>
    <n v="0"/>
    <n v="6.6225165562913907E-3"/>
    <n v="0"/>
    <n v="0"/>
    <n v="0"/>
    <n v="1.3245033112582781E-2"/>
    <n v="0"/>
    <n v="0"/>
    <n v="0"/>
    <n v="0"/>
    <n v="0.61258278145695366"/>
    <x v="1"/>
    <x v="36"/>
    <x v="34"/>
    <x v="5"/>
    <x v="5"/>
    <x v="1"/>
    <x v="34"/>
    <n v="0.21192052980132448"/>
    <n v="0.13245033112582782"/>
    <n v="6.6225165562913907E-3"/>
    <n v="1.6556291390728478E-2"/>
    <n v="0"/>
    <n v="6.6225165562913907E-3"/>
    <n v="1.3245033112582781E-2"/>
    <n v="0"/>
    <n v="0.61258278145695366"/>
    <n v="0"/>
  </r>
  <r>
    <x v="36"/>
    <n v="2008"/>
    <n v="94"/>
    <s v="2,3,4,5,6"/>
    <n v="0.20212765957446807"/>
    <n v="0"/>
    <n v="6.3829787234042548E-2"/>
    <n v="7.4468085106382975E-2"/>
    <n v="0.1702127659574468"/>
    <n v="0"/>
    <n v="0"/>
    <n v="0"/>
    <n v="4.2553191489361701E-2"/>
    <n v="0"/>
    <n v="0"/>
    <n v="0"/>
    <n v="0"/>
    <n v="0"/>
    <n v="0"/>
    <n v="0"/>
    <n v="0"/>
    <n v="0"/>
    <n v="0"/>
    <n v="0"/>
    <n v="0"/>
    <n v="0"/>
    <n v="0.44680851063829785"/>
    <x v="1"/>
    <x v="36"/>
    <x v="34"/>
    <x v="5"/>
    <x v="5"/>
    <x v="1"/>
    <x v="34"/>
    <n v="0.26595744680851063"/>
    <n v="0.24468085106382978"/>
    <n v="0"/>
    <n v="4.2553191489361701E-2"/>
    <n v="0"/>
    <n v="0"/>
    <n v="0"/>
    <n v="0"/>
    <n v="0.44680851063829785"/>
    <n v="0"/>
  </r>
  <r>
    <x v="36"/>
    <n v="2009"/>
    <n v="349"/>
    <s v="2,3,4,5,6"/>
    <n v="0.12320916905444126"/>
    <n v="0"/>
    <n v="0"/>
    <n v="8.3094555873925502E-2"/>
    <n v="1.1461318051575931E-2"/>
    <n v="0"/>
    <n v="1.4326647564469915E-2"/>
    <n v="0"/>
    <n v="4.2979942693409739E-2"/>
    <n v="0"/>
    <n v="0"/>
    <n v="0"/>
    <n v="0"/>
    <n v="0"/>
    <n v="0"/>
    <n v="0"/>
    <n v="0"/>
    <n v="2.5787965616045846E-2"/>
    <n v="0"/>
    <n v="0"/>
    <n v="0"/>
    <n v="0"/>
    <n v="0.69914040114613185"/>
    <x v="2"/>
    <x v="36"/>
    <x v="34"/>
    <x v="5"/>
    <x v="5"/>
    <x v="1"/>
    <x v="34"/>
    <n v="0.12320916905444126"/>
    <n v="9.4555873925501438E-2"/>
    <n v="1.4326647564469915E-2"/>
    <n v="4.2979942693409739E-2"/>
    <n v="0"/>
    <n v="0"/>
    <n v="2.5787965616045846E-2"/>
    <n v="0"/>
    <n v="0.69914040114613185"/>
    <n v="0"/>
  </r>
  <r>
    <x v="36"/>
    <n v="2010"/>
    <n v="714"/>
    <s v="2,3,4,5,6"/>
    <n v="2.3809523809523808E-2"/>
    <n v="0"/>
    <n v="2.3809523809523808E-2"/>
    <n v="4.9019607843137254E-2"/>
    <n v="7.0028011204481795E-3"/>
    <n v="7.0028011204481795E-3"/>
    <n v="1.1204481792717087E-2"/>
    <n v="0"/>
    <n v="0"/>
    <n v="0"/>
    <n v="0"/>
    <n v="0"/>
    <n v="9.8039215686274508E-3"/>
    <n v="2.8011204481792717E-3"/>
    <n v="0"/>
    <n v="0"/>
    <n v="0"/>
    <n v="0"/>
    <n v="0"/>
    <n v="0"/>
    <n v="0"/>
    <n v="2.8011204481792717E-3"/>
    <n v="0.86274509803921573"/>
    <x v="2"/>
    <x v="36"/>
    <x v="34"/>
    <x v="5"/>
    <x v="5"/>
    <x v="1"/>
    <x v="34"/>
    <n v="4.7619047619047616E-2"/>
    <n v="5.6022408963585436E-2"/>
    <n v="1.8207282913165267E-2"/>
    <n v="0"/>
    <n v="0"/>
    <n v="1.2605042016806723E-2"/>
    <n v="0"/>
    <n v="0"/>
    <n v="0.86274509803921573"/>
    <n v="2.8011204481792717E-3"/>
  </r>
  <r>
    <x v="36"/>
    <n v="2011"/>
    <n v="1113"/>
    <s v="2,3,4,5,6"/>
    <n v="0.10332434860736747"/>
    <n v="8.9847259658580418E-3"/>
    <n v="8.9847259658580418E-3"/>
    <n v="2.3360287511230909E-2"/>
    <n v="1.078167115902965E-2"/>
    <n v="1.078167115902965E-2"/>
    <n v="8.0862533692722376E-3"/>
    <n v="0"/>
    <n v="3.5938903863432167E-3"/>
    <n v="0"/>
    <n v="0"/>
    <n v="0"/>
    <n v="0"/>
    <n v="3.5938903863432167E-3"/>
    <n v="0"/>
    <n v="0"/>
    <n v="0"/>
    <n v="1.078167115902965E-2"/>
    <n v="0"/>
    <n v="0"/>
    <n v="0"/>
    <n v="0.17070979335130279"/>
    <n v="0.63701707097933513"/>
    <x v="2"/>
    <x v="36"/>
    <x v="34"/>
    <x v="5"/>
    <x v="5"/>
    <x v="1"/>
    <x v="34"/>
    <n v="0.12129380053908356"/>
    <n v="3.4141958670260555E-2"/>
    <n v="1.886792452830189E-2"/>
    <n v="3.5938903863432167E-3"/>
    <n v="0"/>
    <n v="3.5938903863432167E-3"/>
    <n v="1.078167115902965E-2"/>
    <n v="0"/>
    <n v="0.63701707097933513"/>
    <n v="0.17070979335130279"/>
  </r>
  <r>
    <x v="36"/>
    <n v="2012"/>
    <n v="573"/>
    <s v="2,3,4,5,6"/>
    <n v="8.2024432809773118E-2"/>
    <n v="2.0942408376963352E-2"/>
    <n v="2.0942408376963352E-2"/>
    <n v="0.10296684118673648"/>
    <n v="3.1413612565445025E-2"/>
    <n v="6.9808027923211171E-3"/>
    <n v="2.6178010471204188E-2"/>
    <n v="0"/>
    <n v="0"/>
    <n v="0"/>
    <n v="0"/>
    <n v="0"/>
    <n v="2.0942408376963352E-2"/>
    <n v="3.4904013961605585E-3"/>
    <n v="0"/>
    <n v="0"/>
    <n v="0"/>
    <n v="2.6178010471204188E-2"/>
    <n v="0"/>
    <n v="0"/>
    <n v="0"/>
    <n v="3.4904013961605585E-3"/>
    <n v="0.65445026178010468"/>
    <x v="2"/>
    <x v="36"/>
    <x v="34"/>
    <x v="5"/>
    <x v="5"/>
    <x v="1"/>
    <x v="34"/>
    <n v="0.12390924956369981"/>
    <n v="0.13438045375218149"/>
    <n v="3.3158813263525308E-2"/>
    <n v="0"/>
    <n v="0"/>
    <n v="2.4432809773123912E-2"/>
    <n v="2.6178010471204188E-2"/>
    <n v="0"/>
    <n v="0.65445026178010468"/>
    <n v="3.4904013961605585E-3"/>
  </r>
  <r>
    <x v="36"/>
    <n v="2013"/>
    <s v="No Data"/>
    <m/>
    <s v="-"/>
    <s v="-"/>
    <s v="-"/>
    <s v="-"/>
    <s v="-"/>
    <s v="-"/>
    <s v="-"/>
    <s v="-"/>
    <s v="-"/>
    <s v="-"/>
    <s v="-"/>
    <s v="-"/>
    <s v="-"/>
    <s v="-"/>
    <s v="-"/>
    <s v="-"/>
    <s v="-"/>
    <s v="-"/>
    <s v="-"/>
    <s v="-"/>
    <s v="-"/>
    <s v="-"/>
    <s v="-"/>
    <x v="2"/>
    <x v="36"/>
    <x v="34"/>
    <x v="5"/>
    <x v="5"/>
    <x v="0"/>
    <x v="34"/>
    <n v="0"/>
    <n v="0"/>
    <n v="0"/>
    <n v="0"/>
    <n v="0"/>
    <n v="0"/>
    <n v="0"/>
    <n v="0"/>
    <n v="0"/>
    <n v="0"/>
  </r>
  <r>
    <x v="37"/>
    <n v="1979"/>
    <s v="No Data"/>
    <m/>
    <s v="-"/>
    <s v="-"/>
    <s v="-"/>
    <s v="-"/>
    <s v="-"/>
    <s v="-"/>
    <s v="-"/>
    <s v="-"/>
    <s v="-"/>
    <s v="-"/>
    <s v="-"/>
    <s v="-"/>
    <s v="-"/>
    <s v="-"/>
    <s v="-"/>
    <s v="-"/>
    <s v="-"/>
    <s v="-"/>
    <s v="-"/>
    <s v="-"/>
    <s v="-"/>
    <s v="-"/>
    <s v="-"/>
    <x v="0"/>
    <x v="37"/>
    <x v="35"/>
    <x v="6"/>
    <x v="6"/>
    <x v="0"/>
    <x v="35"/>
    <n v="0"/>
    <n v="0"/>
    <n v="0"/>
    <n v="0"/>
    <n v="0"/>
    <n v="0"/>
    <n v="0"/>
    <n v="0"/>
    <n v="0"/>
    <n v="0"/>
  </r>
  <r>
    <x v="37"/>
    <n v="1980"/>
    <s v="No Data"/>
    <m/>
    <s v="-"/>
    <s v="-"/>
    <s v="-"/>
    <s v="-"/>
    <s v="-"/>
    <s v="-"/>
    <s v="-"/>
    <s v="-"/>
    <s v="-"/>
    <s v="-"/>
    <s v="-"/>
    <s v="-"/>
    <s v="-"/>
    <s v="-"/>
    <s v="-"/>
    <s v="-"/>
    <s v="-"/>
    <s v="-"/>
    <s v="-"/>
    <s v="-"/>
    <s v="-"/>
    <s v="-"/>
    <s v="-"/>
    <x v="0"/>
    <x v="37"/>
    <x v="35"/>
    <x v="6"/>
    <x v="6"/>
    <x v="0"/>
    <x v="35"/>
    <n v="0"/>
    <n v="0"/>
    <n v="0"/>
    <n v="0"/>
    <n v="0"/>
    <n v="0"/>
    <n v="0"/>
    <n v="0"/>
    <n v="0"/>
    <n v="0"/>
  </r>
  <r>
    <x v="37"/>
    <n v="1981"/>
    <s v="No Data"/>
    <m/>
    <s v="-"/>
    <s v="-"/>
    <s v="-"/>
    <s v="-"/>
    <s v="-"/>
    <s v="-"/>
    <s v="-"/>
    <s v="-"/>
    <s v="-"/>
    <s v="-"/>
    <s v="-"/>
    <s v="-"/>
    <s v="-"/>
    <s v="-"/>
    <s v="-"/>
    <s v="-"/>
    <s v="-"/>
    <s v="-"/>
    <s v="-"/>
    <s v="-"/>
    <s v="-"/>
    <s v="-"/>
    <s v="-"/>
    <x v="0"/>
    <x v="37"/>
    <x v="35"/>
    <x v="6"/>
    <x v="6"/>
    <x v="0"/>
    <x v="35"/>
    <n v="0"/>
    <n v="0"/>
    <n v="0"/>
    <n v="0"/>
    <n v="0"/>
    <n v="0"/>
    <n v="0"/>
    <n v="0"/>
    <n v="0"/>
    <n v="0"/>
  </r>
  <r>
    <x v="37"/>
    <n v="1982"/>
    <s v="No Data"/>
    <m/>
    <s v="-"/>
    <s v="-"/>
    <s v="-"/>
    <s v="-"/>
    <s v="-"/>
    <s v="-"/>
    <s v="-"/>
    <s v="-"/>
    <s v="-"/>
    <s v="-"/>
    <s v="-"/>
    <s v="-"/>
    <s v="-"/>
    <s v="-"/>
    <s v="-"/>
    <s v="-"/>
    <s v="-"/>
    <s v="-"/>
    <s v="-"/>
    <s v="-"/>
    <s v="-"/>
    <s v="-"/>
    <s v="-"/>
    <x v="0"/>
    <x v="37"/>
    <x v="35"/>
    <x v="6"/>
    <x v="6"/>
    <x v="0"/>
    <x v="35"/>
    <n v="0"/>
    <n v="0"/>
    <n v="0"/>
    <n v="0"/>
    <n v="0"/>
    <n v="0"/>
    <n v="0"/>
    <n v="0"/>
    <n v="0"/>
    <n v="0"/>
  </r>
  <r>
    <x v="37"/>
    <n v="1983"/>
    <n v="873"/>
    <n v="2"/>
    <s v="Failed"/>
    <s v="Criteria"/>
    <s v="-"/>
    <s v="-"/>
    <s v="-"/>
    <s v="-"/>
    <s v="-"/>
    <s v="-"/>
    <s v="-"/>
    <s v="-"/>
    <s v="-"/>
    <s v="-"/>
    <s v="-"/>
    <s v="-"/>
    <s v="-"/>
    <s v="-"/>
    <s v="-"/>
    <s v="-"/>
    <s v="-"/>
    <s v="-"/>
    <s v="-"/>
    <s v="-"/>
    <s v="-"/>
    <x v="0"/>
    <x v="37"/>
    <x v="35"/>
    <x v="6"/>
    <x v="6"/>
    <x v="0"/>
    <x v="35"/>
    <n v="0"/>
    <n v="0"/>
    <n v="0"/>
    <n v="0"/>
    <n v="0"/>
    <n v="0"/>
    <n v="0"/>
    <n v="0"/>
    <n v="0"/>
    <n v="0"/>
  </r>
  <r>
    <x v="37"/>
    <n v="1984"/>
    <n v="2395"/>
    <s v="2,3"/>
    <s v="Failed"/>
    <s v="Criteria"/>
    <s v="-"/>
    <s v="-"/>
    <s v="-"/>
    <s v="-"/>
    <s v="-"/>
    <s v="-"/>
    <s v="-"/>
    <s v="-"/>
    <s v="-"/>
    <s v="-"/>
    <s v="-"/>
    <s v="-"/>
    <s v="-"/>
    <s v="-"/>
    <s v="-"/>
    <s v="-"/>
    <s v="-"/>
    <s v="-"/>
    <s v="-"/>
    <s v="-"/>
    <s v="-"/>
    <x v="0"/>
    <x v="37"/>
    <x v="35"/>
    <x v="6"/>
    <x v="6"/>
    <x v="0"/>
    <x v="35"/>
    <n v="0"/>
    <n v="0"/>
    <n v="0"/>
    <n v="0"/>
    <n v="0"/>
    <n v="0"/>
    <n v="0"/>
    <n v="0"/>
    <n v="0"/>
    <n v="0"/>
  </r>
  <r>
    <x v="37"/>
    <n v="1985"/>
    <n v="1623"/>
    <s v="2,3,4"/>
    <n v="2.4645717806531116E-3"/>
    <n v="0"/>
    <n v="0"/>
    <n v="1.1090573012939002E-2"/>
    <n v="0"/>
    <n v="0.24645717806531114"/>
    <n v="7.3937153419593345E-3"/>
    <n v="8.3179297597042512E-2"/>
    <n v="0.26124460874922983"/>
    <n v="1.8484288354898338E-2"/>
    <n v="4.0049291435613067E-2"/>
    <n v="0"/>
    <n v="9.8582871226124465E-3"/>
    <n v="1.8484288354898336E-3"/>
    <n v="1.8484288354898336E-3"/>
    <n v="0"/>
    <n v="3.2655576093653729E-2"/>
    <n v="3.4504004929143559E-2"/>
    <n v="0"/>
    <n v="1.5403573629081947E-2"/>
    <n v="3.6968576709796672E-3"/>
    <n v="0"/>
    <n v="0.22982131854590265"/>
    <x v="0"/>
    <x v="37"/>
    <x v="35"/>
    <x v="6"/>
    <x v="6"/>
    <x v="1"/>
    <x v="35"/>
    <n v="2.4645717806531116E-3"/>
    <n v="1.1090573012939002E-2"/>
    <n v="0.25385089340727046"/>
    <n v="0.34442390634627235"/>
    <n v="5.8533579790511409E-2"/>
    <n v="1.3555144793592114E-2"/>
    <n v="6.7159581022797288E-2"/>
    <n v="1.9100431300061615E-2"/>
    <n v="0.22982131854590265"/>
    <n v="0"/>
  </r>
  <r>
    <x v="37"/>
    <n v="1986"/>
    <n v="928"/>
    <s v="2,3,4,5"/>
    <n v="1.6163793103448277E-2"/>
    <n v="0"/>
    <n v="0"/>
    <n v="4.3103448275862068E-3"/>
    <n v="0"/>
    <n v="0.18211206896551724"/>
    <n v="4.3103448275862068E-3"/>
    <n v="0.19504310344827586"/>
    <n v="0.24245689655172412"/>
    <n v="2.8017241379310345E-2"/>
    <n v="5.3879310344827583E-2"/>
    <n v="3.2327586206896551E-3"/>
    <n v="0"/>
    <n v="0"/>
    <n v="0"/>
    <n v="0"/>
    <n v="6.4655172413793103E-3"/>
    <n v="4.2025862068965518E-2"/>
    <n v="0"/>
    <n v="6.3577586206896561E-2"/>
    <n v="0"/>
    <n v="0"/>
    <n v="0.15840517241379309"/>
    <x v="0"/>
    <x v="37"/>
    <x v="35"/>
    <x v="6"/>
    <x v="6"/>
    <x v="1"/>
    <x v="35"/>
    <n v="1.6163793103448277E-2"/>
    <n v="4.3103448275862068E-3"/>
    <n v="0.18642241379310345"/>
    <n v="0.4375"/>
    <n v="8.5129310344827583E-2"/>
    <n v="0"/>
    <n v="4.8491379310344827E-2"/>
    <n v="6.3577586206896561E-2"/>
    <n v="0.15840517241379309"/>
    <n v="0"/>
  </r>
  <r>
    <x v="37"/>
    <n v="1987"/>
    <n v="543"/>
    <s v="2,3,4,5"/>
    <n v="9.2081031307550652E-3"/>
    <n v="0"/>
    <n v="0"/>
    <n v="0"/>
    <n v="0"/>
    <n v="0.10128913443830571"/>
    <n v="0"/>
    <n v="9.5764272559852676E-2"/>
    <n v="0.28176795580110497"/>
    <n v="5.5248618784530384E-3"/>
    <n v="2.3941068139963169E-2"/>
    <n v="0"/>
    <n v="3.4990791896869246E-2"/>
    <n v="3.6832412523020259E-3"/>
    <n v="0"/>
    <n v="0"/>
    <n v="0.10497237569060774"/>
    <n v="2.3941068139963169E-2"/>
    <n v="0"/>
    <n v="3.1307550644567216E-2"/>
    <n v="9.2081031307550652E-3"/>
    <n v="0"/>
    <n v="0.27440147329650094"/>
    <x v="0"/>
    <x v="37"/>
    <x v="35"/>
    <x v="6"/>
    <x v="6"/>
    <x v="1"/>
    <x v="35"/>
    <n v="9.2081031307550652E-3"/>
    <n v="0"/>
    <n v="0.10128913443830571"/>
    <n v="0.37753222836095768"/>
    <n v="2.9465930018416207E-2"/>
    <n v="3.8674033149171269E-2"/>
    <n v="0.12891344383057091"/>
    <n v="4.0515653775322277E-2"/>
    <n v="0.27440147329650094"/>
    <n v="0"/>
  </r>
  <r>
    <x v="37"/>
    <n v="1988"/>
    <n v="1392"/>
    <s v="2,3,4,5"/>
    <n v="5.028735632183908E-3"/>
    <n v="0"/>
    <n v="7.1839080459770114E-3"/>
    <n v="0"/>
    <n v="0"/>
    <n v="4.0948275862068964E-2"/>
    <n v="3.4482758620689655E-2"/>
    <n v="0.11709770114942529"/>
    <n v="0.37140804597701149"/>
    <n v="1.221264367816092E-2"/>
    <n v="4.3103448275862072E-2"/>
    <n v="0"/>
    <n v="4.0229885057471264E-2"/>
    <n v="0"/>
    <n v="8.6206896551724137E-3"/>
    <n v="0"/>
    <n v="0.14080459770114942"/>
    <n v="6.3936781609195401E-2"/>
    <n v="0"/>
    <n v="2.0114942528735632E-2"/>
    <n v="3.5919540229885057E-3"/>
    <n v="0"/>
    <n v="9.1235632183908053E-2"/>
    <x v="0"/>
    <x v="37"/>
    <x v="35"/>
    <x v="6"/>
    <x v="6"/>
    <x v="1"/>
    <x v="35"/>
    <n v="1.2212643678160919E-2"/>
    <n v="0"/>
    <n v="7.5431034482758619E-2"/>
    <n v="0.4885057471264368"/>
    <n v="5.531609195402299E-2"/>
    <n v="4.8850574712643674E-2"/>
    <n v="0.20474137931034481"/>
    <n v="2.3706896551724137E-2"/>
    <n v="9.1235632183908053E-2"/>
    <n v="0"/>
  </r>
  <r>
    <x v="37"/>
    <n v="1989"/>
    <n v="2374"/>
    <s v="2,3,4,5"/>
    <n v="2.1061499578770007E-3"/>
    <n v="0"/>
    <n v="0"/>
    <n v="2.9486099410278013E-3"/>
    <n v="0"/>
    <n v="0.2489469250210615"/>
    <n v="1.0109519797809604E-2"/>
    <n v="5.518112889637742E-2"/>
    <n v="0.23715248525695029"/>
    <n v="6.7396798652064023E-3"/>
    <n v="3.4119629317607411E-2"/>
    <n v="0"/>
    <n v="5.6444818871103621E-2"/>
    <n v="1.6849199663016006E-3"/>
    <n v="9.2670598146588033E-3"/>
    <n v="0"/>
    <n v="5.1390058972198817E-2"/>
    <n v="4.7598989048020221E-2"/>
    <n v="0"/>
    <n v="2.2325189553496209E-2"/>
    <n v="0"/>
    <n v="0"/>
    <n v="0.21398483572030327"/>
    <x v="0"/>
    <x v="37"/>
    <x v="35"/>
    <x v="6"/>
    <x v="6"/>
    <x v="1"/>
    <x v="35"/>
    <n v="2.1061499578770007E-3"/>
    <n v="2.9486099410278013E-3"/>
    <n v="0.25905644481887108"/>
    <n v="0.2923336141533277"/>
    <n v="4.0859309182813816E-2"/>
    <n v="6.7396798652064022E-2"/>
    <n v="9.8989048020219045E-2"/>
    <n v="2.2325189553496209E-2"/>
    <n v="0.21398483572030327"/>
    <n v="0"/>
  </r>
  <r>
    <x v="37"/>
    <n v="1990"/>
    <n v="2912"/>
    <s v="2,3,4,5"/>
    <n v="4.807692307692308E-3"/>
    <n v="0"/>
    <n v="0"/>
    <n v="7.898351648351648E-3"/>
    <n v="0"/>
    <n v="0.19986263736263737"/>
    <n v="1.2362637362637362E-2"/>
    <n v="4.4299450549450552E-2"/>
    <n v="0.11813186813186814"/>
    <n v="6.868131868131868E-3"/>
    <n v="1.510989010989011E-2"/>
    <n v="0"/>
    <n v="6.0096153846153848E-2"/>
    <n v="1.3736263736263737E-3"/>
    <n v="0"/>
    <n v="0"/>
    <n v="4.2582417582417584E-2"/>
    <n v="5.9409340659340656E-2"/>
    <n v="0"/>
    <n v="1.304945054945055E-2"/>
    <n v="3.434065934065934E-3"/>
    <n v="0"/>
    <n v="0.4107142857142857"/>
    <x v="0"/>
    <x v="37"/>
    <x v="35"/>
    <x v="6"/>
    <x v="6"/>
    <x v="1"/>
    <x v="35"/>
    <n v="4.807692307692308E-3"/>
    <n v="7.898351648351648E-3"/>
    <n v="0.21222527472527475"/>
    <n v="0.16243131868131869"/>
    <n v="2.1978021978021976E-2"/>
    <n v="6.1469780219780223E-2"/>
    <n v="0.10199175824175824"/>
    <n v="1.6483516483516484E-2"/>
    <n v="0.4107142857142857"/>
    <n v="0"/>
  </r>
  <r>
    <x v="37"/>
    <n v="1991"/>
    <n v="1594"/>
    <s v="2,3,4,5"/>
    <n v="0"/>
    <n v="1.2547051442910915E-3"/>
    <n v="0"/>
    <n v="0"/>
    <n v="0"/>
    <n v="0.29485570890840651"/>
    <n v="0"/>
    <n v="8.9084065244667499E-2"/>
    <n v="0.1355081555834379"/>
    <n v="2.509410288582183E-3"/>
    <n v="4.2659974905897118E-2"/>
    <n v="0"/>
    <n v="0.11104140526976161"/>
    <n v="0"/>
    <n v="1.0037641154328732E-2"/>
    <n v="0"/>
    <n v="2.885821831869511E-2"/>
    <n v="4.8306148055207027E-2"/>
    <n v="0"/>
    <n v="1.3174404015056462E-2"/>
    <n v="3.7641154328732747E-3"/>
    <n v="0"/>
    <n v="0.2189460476787955"/>
    <x v="0"/>
    <x v="37"/>
    <x v="35"/>
    <x v="6"/>
    <x v="6"/>
    <x v="1"/>
    <x v="35"/>
    <n v="1.2547051442910915E-3"/>
    <n v="0"/>
    <n v="0.29485570890840651"/>
    <n v="0.2245922208281054"/>
    <n v="4.51693851944793E-2"/>
    <n v="0.12107904642409034"/>
    <n v="7.7164366373902143E-2"/>
    <n v="1.6938519447929738E-2"/>
    <n v="0.2189460476787955"/>
    <n v="0"/>
  </r>
  <r>
    <x v="37"/>
    <n v="1992"/>
    <n v="1676"/>
    <s v="2,3,4,5"/>
    <n v="0"/>
    <n v="0"/>
    <n v="0"/>
    <n v="4.1766109785202864E-3"/>
    <n v="0"/>
    <n v="0.18675417661097854"/>
    <n v="0"/>
    <n v="0.13365155131264916"/>
    <n v="0.12529832935560858"/>
    <n v="1.1933174224343676E-3"/>
    <n v="1.3126491646778045E-2"/>
    <n v="0"/>
    <n v="0.11336515513126491"/>
    <n v="0"/>
    <n v="2.9832935560859188E-3"/>
    <n v="0"/>
    <n v="1.1933174224343675E-2"/>
    <n v="7.2195704057279236E-2"/>
    <n v="0"/>
    <n v="6.5632458233890216E-3"/>
    <n v="0"/>
    <n v="2.3866348448687352E-3"/>
    <n v="0.3263723150357995"/>
    <x v="0"/>
    <x v="37"/>
    <x v="35"/>
    <x v="6"/>
    <x v="6"/>
    <x v="1"/>
    <x v="35"/>
    <n v="0"/>
    <n v="4.1766109785202864E-3"/>
    <n v="0.18675417661097854"/>
    <n v="0.25894988066825775"/>
    <n v="1.4319809069212413E-2"/>
    <n v="0.11634844868735084"/>
    <n v="8.412887828162291E-2"/>
    <n v="6.5632458233890216E-3"/>
    <n v="0.3263723150357995"/>
    <n v="2.3866348448687352E-3"/>
  </r>
  <r>
    <x v="37"/>
    <n v="1993"/>
    <n v="1138"/>
    <s v="2,3,4,5"/>
    <n v="1.054481546572935E-2"/>
    <n v="0"/>
    <n v="0"/>
    <n v="2.6362038664323375E-3"/>
    <n v="0"/>
    <n v="0.19156414762741653"/>
    <n v="0"/>
    <n v="6.5905096660808432E-2"/>
    <n v="7.2934973637961337E-2"/>
    <n v="4.3936731107205628E-3"/>
    <n v="8.7873462214411238E-3"/>
    <n v="0"/>
    <n v="9.1388400702987704E-2"/>
    <n v="0"/>
    <n v="9.6660808435852369E-3"/>
    <n v="0"/>
    <n v="5.272407732864675E-3"/>
    <n v="2.10896309314587E-2"/>
    <n v="0"/>
    <n v="2.0210896309314587E-2"/>
    <n v="0"/>
    <n v="0"/>
    <n v="0.49560632688927941"/>
    <x v="0"/>
    <x v="37"/>
    <x v="35"/>
    <x v="6"/>
    <x v="6"/>
    <x v="1"/>
    <x v="35"/>
    <n v="1.054481546572935E-2"/>
    <n v="2.6362038664323375E-3"/>
    <n v="0.19156414762741653"/>
    <n v="0.13884007029876977"/>
    <n v="1.3181019332161686E-2"/>
    <n v="0.10105448154657294"/>
    <n v="2.6362038664323375E-2"/>
    <n v="2.0210896309314587E-2"/>
    <n v="0.49560632688927941"/>
    <n v="0"/>
  </r>
  <r>
    <x v="37"/>
    <n v="1994"/>
    <n v="451"/>
    <s v="2,3,4,5"/>
    <n v="0"/>
    <n v="0"/>
    <n v="0"/>
    <n v="0"/>
    <n v="0"/>
    <n v="0.18847006651884698"/>
    <n v="1.9955654101995565E-2"/>
    <n v="8.8691796008869186E-2"/>
    <n v="6.6518847006651879E-2"/>
    <n v="0"/>
    <n v="3.325942350332594E-2"/>
    <n v="0"/>
    <n v="2.2172949002217297E-2"/>
    <n v="0"/>
    <n v="8.869179600886918E-3"/>
    <n v="0"/>
    <n v="3.5476718403547672E-2"/>
    <n v="2.2172949002217297E-2"/>
    <n v="0"/>
    <n v="1.7738359201773836E-2"/>
    <n v="0"/>
    <n v="8.869179600886918E-3"/>
    <n v="0.48780487804878048"/>
    <x v="0"/>
    <x v="37"/>
    <x v="35"/>
    <x v="6"/>
    <x v="6"/>
    <x v="1"/>
    <x v="35"/>
    <n v="0"/>
    <n v="0"/>
    <n v="0.20842572062084255"/>
    <n v="0.15521064301552107"/>
    <n v="3.325942350332594E-2"/>
    <n v="3.1042128603104215E-2"/>
    <n v="5.7649667405764965E-2"/>
    <n v="1.7738359201773836E-2"/>
    <n v="0.48780487804878048"/>
    <n v="8.869179600886918E-3"/>
  </r>
  <r>
    <x v="37"/>
    <n v="1995"/>
    <n v="359"/>
    <s v="2,3,4,5"/>
    <n v="0"/>
    <n v="0"/>
    <n v="0"/>
    <n v="0"/>
    <n v="0"/>
    <n v="0.21448467966573817"/>
    <n v="1.3927576601671309E-2"/>
    <n v="0"/>
    <n v="0.2061281337047354"/>
    <n v="0"/>
    <n v="3.0640668523676879E-2"/>
    <n v="0"/>
    <n v="7.7994428969359333E-2"/>
    <n v="5.5710306406685237E-3"/>
    <n v="1.1142061281337047E-2"/>
    <n v="0"/>
    <n v="6.1281337047353758E-2"/>
    <n v="4.456824512534819E-2"/>
    <n v="0"/>
    <n v="2.5069637883008356E-2"/>
    <n v="8.356545961002786E-3"/>
    <n v="5.5710306406685235E-2"/>
    <n v="0.24512534818941503"/>
    <x v="0"/>
    <x v="37"/>
    <x v="35"/>
    <x v="6"/>
    <x v="6"/>
    <x v="1"/>
    <x v="35"/>
    <n v="0"/>
    <n v="0"/>
    <n v="0.22841225626740949"/>
    <n v="0.2061281337047354"/>
    <n v="3.0640668523676879E-2"/>
    <n v="9.4707520891364902E-2"/>
    <n v="0.10584958217270195"/>
    <n v="3.3426183844011144E-2"/>
    <n v="0.24512534818941503"/>
    <n v="5.5710306406685235E-2"/>
  </r>
  <r>
    <x v="37"/>
    <n v="1996"/>
    <n v="1104"/>
    <s v="2,3,4,5"/>
    <n v="0"/>
    <n v="1.8115942028985507E-3"/>
    <n v="0"/>
    <n v="0"/>
    <n v="0"/>
    <n v="1.6304347826086956E-2"/>
    <n v="1.8115942028985507E-3"/>
    <n v="0"/>
    <n v="0.2318840579710145"/>
    <n v="0"/>
    <n v="5.434782608695652E-3"/>
    <n v="0"/>
    <n v="3.7137681159420288E-2"/>
    <n v="0"/>
    <n v="6.3405797101449279E-3"/>
    <n v="0"/>
    <n v="0"/>
    <n v="7.880434782608696E-2"/>
    <n v="0"/>
    <n v="3.6231884057971015E-3"/>
    <n v="3.6231884057971015E-3"/>
    <n v="9.0579710144927537E-4"/>
    <n v="0.6123188405797102"/>
    <x v="0"/>
    <x v="37"/>
    <x v="35"/>
    <x v="6"/>
    <x v="6"/>
    <x v="1"/>
    <x v="35"/>
    <n v="1.8115942028985507E-3"/>
    <n v="0"/>
    <n v="1.8115942028985508E-2"/>
    <n v="0.2318840579710145"/>
    <n v="5.434782608695652E-3"/>
    <n v="4.3478260869565216E-2"/>
    <n v="7.880434782608696E-2"/>
    <n v="7.246376811594203E-3"/>
    <n v="0.6123188405797102"/>
    <n v="9.0579710144927537E-4"/>
  </r>
  <r>
    <x v="37"/>
    <n v="1997"/>
    <n v="863"/>
    <s v="2,3,4,5"/>
    <n v="1.5063731170336037E-2"/>
    <n v="0"/>
    <n v="0"/>
    <n v="0"/>
    <n v="0"/>
    <n v="0.12862108922363846"/>
    <n v="3.5921205098493628E-2"/>
    <n v="1.1587485515643105E-3"/>
    <n v="0.19235225955967555"/>
    <n v="0"/>
    <n v="1.3904982618771728E-2"/>
    <n v="0"/>
    <n v="6.8366164542294328E-2"/>
    <n v="0"/>
    <n v="2.7809965237543453E-2"/>
    <n v="0"/>
    <n v="3.3603707995365009E-2"/>
    <n v="6.3731170336037077E-2"/>
    <n v="0"/>
    <n v="2.20162224797219E-2"/>
    <n v="0"/>
    <n v="0"/>
    <n v="0.39745075318655854"/>
    <x v="0"/>
    <x v="37"/>
    <x v="35"/>
    <x v="6"/>
    <x v="6"/>
    <x v="1"/>
    <x v="35"/>
    <n v="1.5063731170336037E-2"/>
    <n v="0"/>
    <n v="0.16454229432213208"/>
    <n v="0.19351100811123986"/>
    <n v="1.3904982618771728E-2"/>
    <n v="9.6176129779837777E-2"/>
    <n v="9.7334878331402086E-2"/>
    <n v="2.20162224797219E-2"/>
    <n v="0.39745075318655854"/>
    <n v="0"/>
  </r>
  <r>
    <x v="37"/>
    <n v="1998"/>
    <n v="1153"/>
    <s v="2,3,4,5"/>
    <n v="8.673026886383349E-3"/>
    <n v="0"/>
    <n v="0"/>
    <n v="0"/>
    <n v="0"/>
    <n v="6.0711188204683438E-3"/>
    <n v="0"/>
    <n v="0"/>
    <n v="3.7294015611448392E-2"/>
    <n v="0"/>
    <n v="0"/>
    <n v="0"/>
    <n v="4.163052905464007E-2"/>
    <n v="0"/>
    <n v="1.0407632263660017E-2"/>
    <n v="0"/>
    <n v="2.6019080659150044E-3"/>
    <n v="3.469210754553339E-3"/>
    <n v="0"/>
    <n v="2.6019080659150044E-3"/>
    <n v="0"/>
    <n v="8.6730268863833473E-3"/>
    <n v="0.87857762359063318"/>
    <x v="0"/>
    <x v="37"/>
    <x v="35"/>
    <x v="6"/>
    <x v="6"/>
    <x v="1"/>
    <x v="35"/>
    <n v="8.673026886383349E-3"/>
    <n v="0"/>
    <n v="6.0711188204683438E-3"/>
    <n v="3.7294015611448392E-2"/>
    <n v="0"/>
    <n v="5.2038161318300087E-2"/>
    <n v="6.0711188204683429E-3"/>
    <n v="2.6019080659150044E-3"/>
    <n v="0.87857762359063318"/>
    <n v="8.6730268863833473E-3"/>
  </r>
  <r>
    <x v="37"/>
    <n v="1999"/>
    <n v="1305"/>
    <s v="2,3,4,5"/>
    <n v="2.2988505747126436E-3"/>
    <n v="4.5977011494252873E-3"/>
    <n v="0"/>
    <n v="4.5977011494252873E-3"/>
    <n v="0"/>
    <n v="6.1302681992337167E-3"/>
    <n v="1.8390804597701149E-2"/>
    <n v="0"/>
    <n v="9.272030651340997E-2"/>
    <n v="2.2988505747126436E-3"/>
    <n v="0"/>
    <n v="0"/>
    <n v="0.12873563218390804"/>
    <n v="3.8314176245210726E-3"/>
    <n v="7.6628352490421452E-3"/>
    <n v="0"/>
    <n v="8.4291187739463595E-3"/>
    <n v="6.1302681992337167E-3"/>
    <n v="0"/>
    <n v="6.1302681992337167E-3"/>
    <n v="2.2988505747126436E-3"/>
    <n v="8.4291187739463595E-3"/>
    <n v="0.69731800766283525"/>
    <x v="1"/>
    <x v="37"/>
    <x v="35"/>
    <x v="6"/>
    <x v="6"/>
    <x v="1"/>
    <x v="35"/>
    <n v="6.8965517241379309E-3"/>
    <n v="4.5977011494252873E-3"/>
    <n v="2.4521072796934867E-2"/>
    <n v="9.272030651340997E-2"/>
    <n v="2.2988505747126436E-3"/>
    <n v="0.14022988505747128"/>
    <n v="1.4559386973180075E-2"/>
    <n v="8.4291187739463612E-3"/>
    <n v="0.69731800766283525"/>
    <n v="8.4291187739463595E-3"/>
  </r>
  <r>
    <x v="37"/>
    <n v="2000"/>
    <n v="665"/>
    <s v="2,3,4,5"/>
    <n v="1.5037593984962405E-2"/>
    <n v="0"/>
    <n v="0"/>
    <n v="4.5112781954887221E-3"/>
    <n v="0"/>
    <n v="0.118796992481203"/>
    <n v="3.7593984962406013E-2"/>
    <n v="0"/>
    <n v="9.9248120300751877E-2"/>
    <n v="0"/>
    <n v="0"/>
    <n v="0"/>
    <n v="0.11428571428571428"/>
    <n v="0"/>
    <n v="1.8045112781954888E-2"/>
    <n v="0"/>
    <n v="7.5187969924812026E-3"/>
    <n v="7.5187969924812026E-3"/>
    <n v="0"/>
    <n v="0"/>
    <n v="0"/>
    <n v="0"/>
    <n v="0.57744360902255643"/>
    <x v="1"/>
    <x v="37"/>
    <x v="35"/>
    <x v="6"/>
    <x v="6"/>
    <x v="1"/>
    <x v="35"/>
    <n v="1.5037593984962405E-2"/>
    <n v="4.5112781954887221E-3"/>
    <n v="0.15639097744360902"/>
    <n v="9.9248120300751877E-2"/>
    <n v="0"/>
    <n v="0.13233082706766916"/>
    <n v="1.5037593984962405E-2"/>
    <n v="0"/>
    <n v="0.57744360902255643"/>
    <n v="0"/>
  </r>
  <r>
    <x v="37"/>
    <n v="2001"/>
    <n v="838"/>
    <s v="2,3,4,5"/>
    <n v="3.5799522673031028E-3"/>
    <n v="0"/>
    <n v="0"/>
    <n v="0"/>
    <n v="0"/>
    <n v="6.6825775656324582E-2"/>
    <n v="2.386634844868735E-2"/>
    <n v="0"/>
    <n v="6.9212410501193311E-2"/>
    <n v="0"/>
    <n v="0"/>
    <n v="0"/>
    <n v="6.0859188544152745E-2"/>
    <n v="1.7899761336515514E-2"/>
    <n v="1.5513126491646777E-2"/>
    <n v="0"/>
    <n v="1.1933174224343676E-3"/>
    <n v="3.1026252983293555E-2"/>
    <n v="0"/>
    <n v="1.6706443914081145E-2"/>
    <n v="0"/>
    <n v="5.9665871121718375E-3"/>
    <n v="0.68735083532219565"/>
    <x v="1"/>
    <x v="37"/>
    <x v="35"/>
    <x v="6"/>
    <x v="6"/>
    <x v="1"/>
    <x v="35"/>
    <n v="3.5799522673031028E-3"/>
    <n v="0"/>
    <n v="9.0692124105011929E-2"/>
    <n v="6.9212410501193311E-2"/>
    <n v="0"/>
    <n v="9.4272076372315036E-2"/>
    <n v="3.2219570405727919E-2"/>
    <n v="1.6706443914081145E-2"/>
    <n v="0.68735083532219565"/>
    <n v="5.9665871121718375E-3"/>
  </r>
  <r>
    <x v="37"/>
    <n v="2002"/>
    <n v="383"/>
    <s v="2,3,4,5"/>
    <n v="5.2219321148825066E-3"/>
    <n v="0"/>
    <n v="0"/>
    <n v="0"/>
    <n v="0"/>
    <n v="0.12010443864229765"/>
    <n v="2.8720626631853787E-2"/>
    <n v="0"/>
    <n v="0.10704960835509139"/>
    <n v="0"/>
    <n v="7.0496083550913843E-2"/>
    <n v="0"/>
    <n v="0.13577023498694518"/>
    <n v="1.5665796344647518E-2"/>
    <n v="5.2219321148825066E-3"/>
    <n v="0"/>
    <n v="3.3942558746736295E-2"/>
    <n v="2.6109660574412531E-2"/>
    <n v="0"/>
    <n v="1.0443864229765013E-2"/>
    <n v="0"/>
    <n v="2.6109660574412533E-3"/>
    <n v="0.43864229765013057"/>
    <x v="1"/>
    <x v="37"/>
    <x v="35"/>
    <x v="6"/>
    <x v="6"/>
    <x v="1"/>
    <x v="35"/>
    <n v="5.2219321148825066E-3"/>
    <n v="0"/>
    <n v="0.14882506527415143"/>
    <n v="0.10704960835509139"/>
    <n v="7.0496083550913843E-2"/>
    <n v="0.1566579634464752"/>
    <n v="6.0052219321148827E-2"/>
    <n v="1.0443864229765013E-2"/>
    <n v="0.43864229765013057"/>
    <n v="2.6109660574412533E-3"/>
  </r>
  <r>
    <x v="37"/>
    <n v="2003"/>
    <n v="574"/>
    <s v="2,3,4,5"/>
    <n v="1.2195121951219513E-2"/>
    <n v="0"/>
    <n v="0"/>
    <n v="0"/>
    <n v="0"/>
    <n v="7.8397212543554001E-2"/>
    <n v="3.8327526132404179E-2"/>
    <n v="0"/>
    <n v="4.7038327526132406E-2"/>
    <n v="0"/>
    <n v="0"/>
    <n v="0"/>
    <n v="6.968641114982578E-2"/>
    <n v="1.2195121951219513E-2"/>
    <n v="0"/>
    <n v="0"/>
    <n v="3.4843205574912892E-3"/>
    <n v="1.3937282229965157E-2"/>
    <n v="0"/>
    <n v="1.5679442508710801E-2"/>
    <n v="0"/>
    <n v="3.4843205574912892E-3"/>
    <n v="0.70557491289198604"/>
    <x v="1"/>
    <x v="37"/>
    <x v="35"/>
    <x v="6"/>
    <x v="6"/>
    <x v="1"/>
    <x v="35"/>
    <n v="1.2195121951219513E-2"/>
    <n v="0"/>
    <n v="0.11672473867595817"/>
    <n v="4.7038327526132406E-2"/>
    <n v="0"/>
    <n v="8.188153310104529E-2"/>
    <n v="1.7421602787456445E-2"/>
    <n v="1.5679442508710801E-2"/>
    <n v="0.70557491289198604"/>
    <n v="3.4843205574912892E-3"/>
  </r>
  <r>
    <x v="37"/>
    <n v="2004"/>
    <n v="560"/>
    <s v="2,3,4,5"/>
    <n v="1.2500000000000001E-2"/>
    <n v="0"/>
    <n v="0"/>
    <n v="8.9285714285714281E-3"/>
    <n v="0"/>
    <n v="0.18214285714285713"/>
    <n v="6.4285714285714279E-2"/>
    <n v="0"/>
    <n v="8.9285714285714281E-3"/>
    <n v="0"/>
    <n v="0"/>
    <n v="0"/>
    <n v="0.16428571428571428"/>
    <n v="5.3571428571428572E-3"/>
    <n v="0"/>
    <n v="0"/>
    <n v="1.7857142857142857E-3"/>
    <n v="3.214285714285714E-2"/>
    <n v="0"/>
    <n v="2.5000000000000001E-2"/>
    <n v="0"/>
    <n v="0"/>
    <n v="0.49464285714285716"/>
    <x v="1"/>
    <x v="37"/>
    <x v="35"/>
    <x v="6"/>
    <x v="6"/>
    <x v="1"/>
    <x v="35"/>
    <n v="1.2500000000000001E-2"/>
    <n v="8.9285714285714281E-3"/>
    <n v="0.24642857142857141"/>
    <n v="8.9285714285714281E-3"/>
    <n v="0"/>
    <n v="0.16964285714285715"/>
    <n v="3.3928571428571426E-2"/>
    <n v="2.5000000000000001E-2"/>
    <n v="0.49464285714285716"/>
    <n v="0"/>
  </r>
  <r>
    <x v="37"/>
    <n v="2005"/>
    <n v="729"/>
    <s v="2,3,4,5"/>
    <n v="0"/>
    <n v="0"/>
    <n v="0"/>
    <n v="2.7434842249657062E-3"/>
    <n v="0"/>
    <n v="0.14266117969821673"/>
    <n v="3.8408779149519894E-2"/>
    <n v="0"/>
    <n v="7.2702331961591232E-2"/>
    <n v="0"/>
    <n v="0"/>
    <n v="0"/>
    <n v="6.1728395061728392E-2"/>
    <n v="2.6063100137174212E-2"/>
    <n v="2.7434842249657062E-3"/>
    <n v="0"/>
    <n v="5.4869684499314125E-3"/>
    <n v="5.4869684499314125E-3"/>
    <n v="0"/>
    <n v="5.2126200274348423E-2"/>
    <n v="0"/>
    <n v="1.2345679012345678E-2"/>
    <n v="0.57750342935528121"/>
    <x v="1"/>
    <x v="37"/>
    <x v="35"/>
    <x v="6"/>
    <x v="6"/>
    <x v="1"/>
    <x v="35"/>
    <n v="0"/>
    <n v="2.7434842249657062E-3"/>
    <n v="0.18106995884773663"/>
    <n v="7.2702331961591232E-2"/>
    <n v="0"/>
    <n v="9.0534979423868303E-2"/>
    <n v="1.0973936899862825E-2"/>
    <n v="5.2126200274348423E-2"/>
    <n v="0.57750342935528121"/>
    <n v="1.2345679012345678E-2"/>
  </r>
  <r>
    <x v="37"/>
    <n v="2006"/>
    <n v="412"/>
    <s v="3,4,5"/>
    <n v="1.2135922330097087E-2"/>
    <n v="0"/>
    <n v="0"/>
    <n v="4.8543689320388345E-3"/>
    <n v="0"/>
    <n v="0.20145631067961164"/>
    <n v="6.3106796116504854E-2"/>
    <n v="0"/>
    <n v="2.9126213592233007E-2"/>
    <n v="0"/>
    <n v="0"/>
    <n v="0"/>
    <n v="0.13592233009708737"/>
    <n v="9.7087378640776691E-3"/>
    <n v="1.2135922330097087E-2"/>
    <n v="0"/>
    <n v="0"/>
    <n v="4.8543689320388345E-3"/>
    <n v="0"/>
    <n v="0"/>
    <n v="0"/>
    <n v="0"/>
    <n v="0.52669902912621358"/>
    <x v="1"/>
    <x v="37"/>
    <x v="35"/>
    <x v="6"/>
    <x v="6"/>
    <x v="1"/>
    <x v="35"/>
    <n v="1.2135922330097087E-2"/>
    <n v="4.8543689320388345E-3"/>
    <n v="0.2645631067961165"/>
    <n v="2.9126213592233007E-2"/>
    <n v="0"/>
    <n v="0.15776699029126212"/>
    <n v="4.8543689320388345E-3"/>
    <n v="0"/>
    <n v="0.52669902912621358"/>
    <n v="0"/>
  </r>
  <r>
    <x v="37"/>
    <n v="2007"/>
    <n v="853"/>
    <s v="2,4,5"/>
    <n v="0"/>
    <n v="0"/>
    <n v="0"/>
    <n v="0"/>
    <n v="0"/>
    <n v="0.10668229777256741"/>
    <n v="1.8757327080890972E-2"/>
    <n v="0"/>
    <n v="3.048065650644783E-2"/>
    <n v="0"/>
    <n v="0"/>
    <n v="0"/>
    <n v="1.2895662368112544E-2"/>
    <n v="1.1723329425556857E-3"/>
    <n v="0"/>
    <n v="0"/>
    <n v="4.6893317702227429E-3"/>
    <n v="1.1723329425556858E-2"/>
    <n v="0"/>
    <n v="1.1723329425556857E-3"/>
    <n v="0"/>
    <n v="0"/>
    <n v="0.81242672919109027"/>
    <x v="1"/>
    <x v="37"/>
    <x v="35"/>
    <x v="6"/>
    <x v="6"/>
    <x v="1"/>
    <x v="35"/>
    <n v="0"/>
    <n v="0"/>
    <n v="0.12543962485345839"/>
    <n v="3.048065650644783E-2"/>
    <n v="0"/>
    <n v="1.4067995310668231E-2"/>
    <n v="1.6412661195779603E-2"/>
    <n v="1.1723329425556857E-3"/>
    <n v="0.81242672919109027"/>
    <n v="0"/>
  </r>
  <r>
    <x v="37"/>
    <n v="2008"/>
    <n v="808"/>
    <s v="2,3,5"/>
    <n v="3.7128712871287127E-3"/>
    <n v="2.4752475247524753E-3"/>
    <n v="0"/>
    <n v="0"/>
    <n v="0"/>
    <n v="0.27103960396039606"/>
    <n v="0.12004950495049505"/>
    <n v="0"/>
    <n v="6.4356435643564358E-2"/>
    <n v="0"/>
    <n v="1.2376237623762376E-3"/>
    <n v="0"/>
    <n v="5.1980198019801978E-2"/>
    <n v="1.2376237623762377E-2"/>
    <n v="0"/>
    <n v="0"/>
    <n v="2.1039603960396041E-2"/>
    <n v="1.608910891089109E-2"/>
    <n v="0"/>
    <n v="4.9504950495049506E-3"/>
    <n v="0"/>
    <n v="0"/>
    <n v="0.43069306930693069"/>
    <x v="1"/>
    <x v="37"/>
    <x v="35"/>
    <x v="6"/>
    <x v="6"/>
    <x v="1"/>
    <x v="35"/>
    <n v="6.1881188118811884E-3"/>
    <n v="0"/>
    <n v="0.3910891089108911"/>
    <n v="6.4356435643564358E-2"/>
    <n v="1.2376237623762376E-3"/>
    <n v="6.4356435643564358E-2"/>
    <n v="3.7128712871287134E-2"/>
    <n v="4.9504950495049506E-3"/>
    <n v="0.43069306930693069"/>
    <n v="0"/>
  </r>
  <r>
    <x v="37"/>
    <n v="2009"/>
    <n v="2207"/>
    <s v="2,3,4"/>
    <n v="4.5310376076121433E-4"/>
    <n v="0"/>
    <n v="0"/>
    <n v="1.8124150430448573E-3"/>
    <n v="4.5310376076121433E-4"/>
    <n v="1.4046216583597643E-2"/>
    <n v="3.6701404621658357E-2"/>
    <n v="0"/>
    <n v="4.6669687358405071E-2"/>
    <n v="0"/>
    <n v="0"/>
    <n v="4.5310376076121433E-4"/>
    <n v="1.2233801540552787E-2"/>
    <n v="1.8124150430448573E-3"/>
    <n v="0"/>
    <n v="0"/>
    <n v="3.6248300860897147E-3"/>
    <n v="1.8124150430448575E-2"/>
    <n v="0"/>
    <n v="1.6311735387403714E-2"/>
    <n v="1.042138649750793E-2"/>
    <n v="4.5310376076121433E-4"/>
    <n v="0.83642954236520162"/>
    <x v="2"/>
    <x v="37"/>
    <x v="35"/>
    <x v="6"/>
    <x v="6"/>
    <x v="1"/>
    <x v="35"/>
    <n v="4.5310376076121433E-4"/>
    <n v="2.2655188038060718E-3"/>
    <n v="5.0747621205255999E-2"/>
    <n v="4.6669687358405071E-2"/>
    <n v="4.5310376076121433E-4"/>
    <n v="1.4046216583597644E-2"/>
    <n v="2.1748980516538289E-2"/>
    <n v="2.6733121884911643E-2"/>
    <n v="0.83642954236520162"/>
    <n v="4.5310376076121433E-4"/>
  </r>
  <r>
    <x v="37"/>
    <n v="2010"/>
    <n v="2025"/>
    <s v="2,3,4,5"/>
    <n v="6.4197530864197536E-3"/>
    <n v="0"/>
    <n v="0"/>
    <n v="1.4814814814814814E-3"/>
    <n v="0"/>
    <n v="3.9012345679012343E-2"/>
    <n v="4.1975308641975309E-2"/>
    <n v="0"/>
    <n v="5.6296296296296303E-2"/>
    <n v="0"/>
    <n v="0"/>
    <n v="2.4691358024691358E-3"/>
    <n v="0.04"/>
    <n v="1.1358024691358024E-2"/>
    <n v="0"/>
    <n v="0"/>
    <n v="6.9135802469135806E-3"/>
    <n v="1.9753086419753086E-2"/>
    <n v="0"/>
    <n v="1.0864197530864197E-2"/>
    <n v="2.9629629629629628E-3"/>
    <n v="4.9382716049382717E-4"/>
    <n v="0.76"/>
    <x v="2"/>
    <x v="37"/>
    <x v="35"/>
    <x v="6"/>
    <x v="6"/>
    <x v="1"/>
    <x v="35"/>
    <n v="6.4197530864197536E-3"/>
    <n v="1.4814814814814814E-3"/>
    <n v="8.0987654320987645E-2"/>
    <n v="5.6296296296296303E-2"/>
    <n v="2.4691358024691358E-3"/>
    <n v="5.1358024691358029E-2"/>
    <n v="2.6666666666666665E-2"/>
    <n v="1.382716049382716E-2"/>
    <n v="0.76"/>
    <n v="4.9382716049382717E-4"/>
  </r>
  <r>
    <x v="37"/>
    <n v="2011"/>
    <n v="2738"/>
    <s v="2,3,4,5"/>
    <n v="2.556610664718773E-3"/>
    <n v="0"/>
    <n v="0"/>
    <n v="1.4609203798392988E-3"/>
    <n v="3.6523009495982471E-3"/>
    <n v="3.2870708546384221E-2"/>
    <n v="6.3184806428049675E-2"/>
    <n v="0"/>
    <n v="4.1271000730460188E-2"/>
    <n v="0"/>
    <n v="0"/>
    <n v="1.4609203798392988E-3"/>
    <n v="3.1044558071585099E-2"/>
    <n v="5.8436815193571951E-3"/>
    <n v="3.652300949598247E-4"/>
    <n v="0"/>
    <n v="5.4784514243973702E-3"/>
    <n v="2.1183345507669829E-2"/>
    <n v="0"/>
    <n v="2.5200876552227903E-2"/>
    <n v="0"/>
    <n v="0"/>
    <n v="0.76442658875091307"/>
    <x v="2"/>
    <x v="37"/>
    <x v="35"/>
    <x v="6"/>
    <x v="6"/>
    <x v="1"/>
    <x v="35"/>
    <n v="2.556610664718773E-3"/>
    <n v="5.1132213294375461E-3"/>
    <n v="9.6055514974433903E-2"/>
    <n v="4.1271000730460188E-2"/>
    <n v="1.4609203798392988E-3"/>
    <n v="3.7253469685902117E-2"/>
    <n v="2.6661796932067199E-2"/>
    <n v="2.5200876552227903E-2"/>
    <n v="0.76442658875091307"/>
    <n v="0"/>
  </r>
  <r>
    <x v="37"/>
    <n v="2012"/>
    <n v="2129"/>
    <s v="2,3,4,5"/>
    <n v="2.3485204321277596E-3"/>
    <n v="0"/>
    <n v="0"/>
    <n v="0"/>
    <n v="0"/>
    <n v="1.2212306247064351E-2"/>
    <n v="9.8637858149365903E-3"/>
    <n v="0"/>
    <n v="0.1075622357914514"/>
    <n v="0"/>
    <n v="0"/>
    <n v="0"/>
    <n v="3.1470173790511979E-2"/>
    <n v="4.227336777829967E-3"/>
    <n v="2.3485204321277596E-3"/>
    <n v="0"/>
    <n v="2.8182245185533112E-3"/>
    <n v="5.3076561766087368E-2"/>
    <n v="0"/>
    <n v="4.6970408642555191E-3"/>
    <n v="8.9243776420854862E-3"/>
    <n v="4.6970408642555192E-4"/>
    <n v="0.75998121183654299"/>
    <x v="2"/>
    <x v="37"/>
    <x v="35"/>
    <x v="6"/>
    <x v="6"/>
    <x v="1"/>
    <x v="35"/>
    <n v="2.3485204321277596E-3"/>
    <n v="0"/>
    <n v="2.2076092062000941E-2"/>
    <n v="0.1075622357914514"/>
    <n v="0"/>
    <n v="3.8046031000469702E-2"/>
    <n v="5.5894786284640681E-2"/>
    <n v="1.3621418506341005E-2"/>
    <n v="0.75998121183654299"/>
    <n v="4.6970408642555192E-4"/>
  </r>
  <r>
    <x v="37"/>
    <n v="2013"/>
    <n v="3551"/>
    <s v="2,3,4,5"/>
    <n v="0"/>
    <n v="1.1264432554210081E-3"/>
    <n v="1.1264432554210081E-3"/>
    <n v="0"/>
    <n v="8.4483244156575608E-4"/>
    <n v="1.7741481272880878E-2"/>
    <n v="2.0275978597578147E-2"/>
    <n v="0"/>
    <n v="8.504646578428611E-2"/>
    <n v="0"/>
    <n v="0"/>
    <n v="5.6322162771050405E-4"/>
    <n v="7.3218811602365527E-2"/>
    <n v="7.603491974091805E-3"/>
    <n v="2.5344973246972683E-3"/>
    <n v="0"/>
    <n v="4.5057730216840324E-3"/>
    <n v="2.9850746268656719E-2"/>
    <n v="0"/>
    <n v="1.098282174035483E-2"/>
    <n v="4.7873838355392846E-3"/>
    <n v="1.239087580963109E-2"/>
    <n v="0.72740073218811607"/>
    <x v="2"/>
    <x v="37"/>
    <x v="35"/>
    <x v="6"/>
    <x v="6"/>
    <x v="1"/>
    <x v="35"/>
    <n v="2.2528865108420162E-3"/>
    <n v="8.4483244156575608E-4"/>
    <n v="3.8017459870459028E-2"/>
    <n v="8.504646578428611E-2"/>
    <n v="5.6322162771050405E-4"/>
    <n v="8.3356800901154604E-2"/>
    <n v="3.4356519290340753E-2"/>
    <n v="1.5770205575894113E-2"/>
    <n v="0.72740073218811607"/>
    <n v="1.239087580963109E-2"/>
  </r>
  <r>
    <x v="38"/>
    <n v="1979"/>
    <s v="No Data"/>
    <m/>
    <s v="-"/>
    <s v="-"/>
    <s v="-"/>
    <s v="-"/>
    <s v="-"/>
    <s v="-"/>
    <s v="-"/>
    <s v="-"/>
    <s v="-"/>
    <s v="-"/>
    <s v="-"/>
    <s v="-"/>
    <s v="-"/>
    <s v="-"/>
    <s v="-"/>
    <s v="-"/>
    <s v="-"/>
    <s v="-"/>
    <s v="-"/>
    <s v="-"/>
    <s v="-"/>
    <s v="-"/>
    <s v="-"/>
    <x v="0"/>
    <x v="38"/>
    <x v="36"/>
    <x v="0"/>
    <x v="0"/>
    <x v="0"/>
    <x v="36"/>
    <n v="0"/>
    <n v="0"/>
    <n v="0"/>
    <n v="0"/>
    <n v="0"/>
    <n v="0"/>
    <n v="0"/>
    <n v="0"/>
    <n v="0"/>
    <n v="0"/>
  </r>
  <r>
    <x v="38"/>
    <n v="1980"/>
    <s v="No Data"/>
    <m/>
    <s v="-"/>
    <s v="-"/>
    <s v="-"/>
    <s v="-"/>
    <s v="-"/>
    <s v="-"/>
    <s v="-"/>
    <s v="-"/>
    <s v="-"/>
    <s v="-"/>
    <s v="-"/>
    <s v="-"/>
    <s v="-"/>
    <s v="-"/>
    <s v="-"/>
    <s v="-"/>
    <s v="-"/>
    <s v="-"/>
    <s v="-"/>
    <s v="-"/>
    <s v="-"/>
    <s v="-"/>
    <s v="-"/>
    <x v="0"/>
    <x v="38"/>
    <x v="36"/>
    <x v="0"/>
    <x v="0"/>
    <x v="0"/>
    <x v="36"/>
    <n v="0"/>
    <n v="0"/>
    <n v="0"/>
    <n v="0"/>
    <n v="0"/>
    <n v="0"/>
    <n v="0"/>
    <n v="0"/>
    <n v="0"/>
    <n v="0"/>
  </r>
  <r>
    <x v="38"/>
    <n v="1981"/>
    <s v="No Data"/>
    <m/>
    <s v="-"/>
    <s v="-"/>
    <s v="-"/>
    <s v="-"/>
    <s v="-"/>
    <s v="-"/>
    <s v="-"/>
    <s v="-"/>
    <s v="-"/>
    <s v="-"/>
    <s v="-"/>
    <s v="-"/>
    <s v="-"/>
    <s v="-"/>
    <s v="-"/>
    <s v="-"/>
    <s v="-"/>
    <s v="-"/>
    <s v="-"/>
    <s v="-"/>
    <s v="-"/>
    <s v="-"/>
    <s v="-"/>
    <x v="0"/>
    <x v="38"/>
    <x v="36"/>
    <x v="0"/>
    <x v="0"/>
    <x v="0"/>
    <x v="36"/>
    <n v="0"/>
    <n v="0"/>
    <n v="0"/>
    <n v="0"/>
    <n v="0"/>
    <n v="0"/>
    <n v="0"/>
    <n v="0"/>
    <n v="0"/>
    <n v="0"/>
  </r>
  <r>
    <x v="38"/>
    <n v="1982"/>
    <s v="No Data"/>
    <m/>
    <s v="-"/>
    <s v="-"/>
    <s v="-"/>
    <s v="-"/>
    <s v="-"/>
    <s v="-"/>
    <s v="-"/>
    <s v="-"/>
    <s v="-"/>
    <s v="-"/>
    <s v="-"/>
    <s v="-"/>
    <s v="-"/>
    <s v="-"/>
    <s v="-"/>
    <s v="-"/>
    <s v="-"/>
    <s v="-"/>
    <s v="-"/>
    <s v="-"/>
    <s v="-"/>
    <s v="-"/>
    <s v="-"/>
    <x v="0"/>
    <x v="38"/>
    <x v="36"/>
    <x v="0"/>
    <x v="0"/>
    <x v="0"/>
    <x v="36"/>
    <n v="0"/>
    <n v="0"/>
    <n v="0"/>
    <n v="0"/>
    <n v="0"/>
    <n v="0"/>
    <n v="0"/>
    <n v="0"/>
    <n v="0"/>
    <n v="0"/>
  </r>
  <r>
    <x v="38"/>
    <n v="1983"/>
    <s v="No Data"/>
    <m/>
    <s v="-"/>
    <s v="-"/>
    <s v="-"/>
    <s v="-"/>
    <s v="-"/>
    <s v="-"/>
    <s v="-"/>
    <s v="-"/>
    <s v="-"/>
    <s v="-"/>
    <s v="-"/>
    <s v="-"/>
    <s v="-"/>
    <s v="-"/>
    <s v="-"/>
    <s v="-"/>
    <s v="-"/>
    <s v="-"/>
    <s v="-"/>
    <s v="-"/>
    <s v="-"/>
    <s v="-"/>
    <s v="-"/>
    <x v="0"/>
    <x v="38"/>
    <x v="36"/>
    <x v="0"/>
    <x v="0"/>
    <x v="0"/>
    <x v="36"/>
    <n v="0"/>
    <n v="0"/>
    <n v="0"/>
    <n v="0"/>
    <n v="0"/>
    <n v="0"/>
    <n v="0"/>
    <n v="0"/>
    <n v="0"/>
    <n v="0"/>
  </r>
  <r>
    <x v="38"/>
    <n v="1984"/>
    <s v="No Data"/>
    <m/>
    <s v="-"/>
    <s v="-"/>
    <s v="-"/>
    <s v="-"/>
    <s v="-"/>
    <s v="-"/>
    <s v="-"/>
    <s v="-"/>
    <s v="-"/>
    <s v="-"/>
    <s v="-"/>
    <s v="-"/>
    <s v="-"/>
    <s v="-"/>
    <s v="-"/>
    <s v="-"/>
    <s v="-"/>
    <s v="-"/>
    <s v="-"/>
    <s v="-"/>
    <s v="-"/>
    <s v="-"/>
    <s v="-"/>
    <x v="0"/>
    <x v="38"/>
    <x v="36"/>
    <x v="0"/>
    <x v="0"/>
    <x v="0"/>
    <x v="36"/>
    <n v="0"/>
    <n v="0"/>
    <n v="0"/>
    <n v="0"/>
    <n v="0"/>
    <n v="0"/>
    <n v="0"/>
    <n v="0"/>
    <n v="0"/>
    <n v="0"/>
  </r>
  <r>
    <x v="38"/>
    <n v="1985"/>
    <s v="No Data"/>
    <m/>
    <s v="-"/>
    <s v="-"/>
    <s v="-"/>
    <s v="-"/>
    <s v="-"/>
    <s v="-"/>
    <s v="-"/>
    <s v="-"/>
    <s v="-"/>
    <s v="-"/>
    <s v="-"/>
    <s v="-"/>
    <s v="-"/>
    <s v="-"/>
    <s v="-"/>
    <s v="-"/>
    <s v="-"/>
    <s v="-"/>
    <s v="-"/>
    <s v="-"/>
    <s v="-"/>
    <s v="-"/>
    <s v="-"/>
    <x v="0"/>
    <x v="38"/>
    <x v="36"/>
    <x v="0"/>
    <x v="0"/>
    <x v="0"/>
    <x v="36"/>
    <n v="0"/>
    <n v="0"/>
    <n v="0"/>
    <n v="0"/>
    <n v="0"/>
    <n v="0"/>
    <n v="0"/>
    <n v="0"/>
    <n v="0"/>
    <n v="0"/>
  </r>
  <r>
    <x v="38"/>
    <n v="1986"/>
    <s v="No Data"/>
    <m/>
    <s v="-"/>
    <s v="-"/>
    <s v="-"/>
    <s v="-"/>
    <s v="-"/>
    <s v="-"/>
    <s v="-"/>
    <s v="-"/>
    <s v="-"/>
    <s v="-"/>
    <s v="-"/>
    <s v="-"/>
    <s v="-"/>
    <s v="-"/>
    <s v="-"/>
    <s v="-"/>
    <s v="-"/>
    <s v="-"/>
    <s v="-"/>
    <s v="-"/>
    <s v="-"/>
    <s v="-"/>
    <s v="-"/>
    <x v="0"/>
    <x v="38"/>
    <x v="36"/>
    <x v="0"/>
    <x v="0"/>
    <x v="0"/>
    <x v="36"/>
    <n v="0"/>
    <n v="0"/>
    <n v="0"/>
    <n v="0"/>
    <n v="0"/>
    <n v="0"/>
    <n v="0"/>
    <n v="0"/>
    <n v="0"/>
    <n v="0"/>
  </r>
  <r>
    <x v="38"/>
    <n v="1987"/>
    <s v="No Data"/>
    <m/>
    <s v="-"/>
    <s v="-"/>
    <s v="-"/>
    <s v="-"/>
    <s v="-"/>
    <s v="-"/>
    <s v="-"/>
    <s v="-"/>
    <s v="-"/>
    <s v="-"/>
    <s v="-"/>
    <s v="-"/>
    <s v="-"/>
    <s v="-"/>
    <s v="-"/>
    <s v="-"/>
    <s v="-"/>
    <s v="-"/>
    <s v="-"/>
    <s v="-"/>
    <s v="-"/>
    <s v="-"/>
    <s v="-"/>
    <x v="0"/>
    <x v="38"/>
    <x v="36"/>
    <x v="0"/>
    <x v="0"/>
    <x v="0"/>
    <x v="36"/>
    <n v="0"/>
    <n v="0"/>
    <n v="0"/>
    <n v="0"/>
    <n v="0"/>
    <n v="0"/>
    <n v="0"/>
    <n v="0"/>
    <n v="0"/>
    <n v="0"/>
  </r>
  <r>
    <x v="38"/>
    <n v="1988"/>
    <n v="112"/>
    <n v="2"/>
    <s v="Failed"/>
    <s v="Criteria"/>
    <s v="-"/>
    <s v="-"/>
    <s v="-"/>
    <s v="-"/>
    <s v="-"/>
    <s v="-"/>
    <s v="-"/>
    <s v="-"/>
    <s v="-"/>
    <s v="-"/>
    <s v="-"/>
    <s v="-"/>
    <s v="-"/>
    <s v="-"/>
    <s v="-"/>
    <s v="-"/>
    <s v="-"/>
    <s v="-"/>
    <s v="-"/>
    <s v="-"/>
    <s v="-"/>
    <x v="0"/>
    <x v="38"/>
    <x v="36"/>
    <x v="0"/>
    <x v="0"/>
    <x v="0"/>
    <x v="36"/>
    <n v="0"/>
    <n v="0"/>
    <n v="0"/>
    <n v="0"/>
    <n v="0"/>
    <n v="0"/>
    <n v="0"/>
    <n v="0"/>
    <n v="0"/>
    <n v="0"/>
  </r>
  <r>
    <x v="38"/>
    <n v="1989"/>
    <n v="118"/>
    <s v="2,3"/>
    <s v="Failed"/>
    <s v="Criteria"/>
    <s v="-"/>
    <s v="-"/>
    <s v="-"/>
    <s v="-"/>
    <s v="-"/>
    <s v="-"/>
    <s v="-"/>
    <s v="-"/>
    <s v="-"/>
    <s v="-"/>
    <s v="-"/>
    <s v="-"/>
    <s v="-"/>
    <s v="-"/>
    <s v="-"/>
    <s v="-"/>
    <s v="-"/>
    <s v="-"/>
    <s v="-"/>
    <s v="-"/>
    <s v="-"/>
    <x v="0"/>
    <x v="38"/>
    <x v="36"/>
    <x v="0"/>
    <x v="0"/>
    <x v="0"/>
    <x v="36"/>
    <n v="0"/>
    <n v="0"/>
    <n v="0"/>
    <n v="0"/>
    <n v="0"/>
    <n v="0"/>
    <n v="0"/>
    <n v="0"/>
    <n v="0"/>
    <n v="0"/>
  </r>
  <r>
    <x v="38"/>
    <n v="1990"/>
    <n v="476"/>
    <s v="2,3,4"/>
    <n v="9.2436974789915957E-2"/>
    <n v="8.4033613445378148E-3"/>
    <n v="2.1008403361344537E-3"/>
    <n v="5.0420168067226892E-2"/>
    <n v="0"/>
    <n v="8.8235294117647065E-2"/>
    <n v="3.5714285714285712E-2"/>
    <n v="0"/>
    <n v="0"/>
    <n v="4.2016806722689074E-3"/>
    <n v="6.3025210084033615E-3"/>
    <n v="0"/>
    <n v="6.3025210084033615E-3"/>
    <n v="8.4033613445378148E-3"/>
    <n v="0"/>
    <n v="0"/>
    <n v="0"/>
    <n v="0"/>
    <n v="0"/>
    <n v="0.23319327731092437"/>
    <n v="6.3025210084033612E-2"/>
    <n v="0"/>
    <n v="0.40126050420168069"/>
    <x v="0"/>
    <x v="38"/>
    <x v="36"/>
    <x v="0"/>
    <x v="0"/>
    <x v="1"/>
    <x v="36"/>
    <n v="0.10294117647058823"/>
    <n v="5.0420168067226892E-2"/>
    <n v="0.12394957983193278"/>
    <n v="0"/>
    <n v="1.050420168067227E-2"/>
    <n v="1.4705882352941176E-2"/>
    <n v="0"/>
    <n v="0.29621848739495799"/>
    <n v="0.40126050420168069"/>
    <n v="0"/>
  </r>
  <r>
    <x v="38"/>
    <n v="1991"/>
    <n v="615"/>
    <s v="2,3,4,5"/>
    <n v="0.10731707317073171"/>
    <n v="0"/>
    <n v="1.4634146341463415E-2"/>
    <n v="0.10569105691056911"/>
    <n v="4.8780487804878049E-3"/>
    <n v="5.2032520325203252E-2"/>
    <n v="0"/>
    <n v="0"/>
    <n v="9.7560975609756097E-3"/>
    <n v="1.6260162601626016E-3"/>
    <n v="0"/>
    <n v="0"/>
    <n v="4.8780487804878049E-3"/>
    <n v="0"/>
    <n v="4.8780487804878049E-3"/>
    <n v="4.8780487804878049E-3"/>
    <n v="0"/>
    <n v="0"/>
    <n v="0"/>
    <n v="0.22601626016260162"/>
    <n v="3.7398373983739838E-2"/>
    <n v="0"/>
    <n v="0.42601626016260163"/>
    <x v="0"/>
    <x v="38"/>
    <x v="36"/>
    <x v="0"/>
    <x v="0"/>
    <x v="1"/>
    <x v="36"/>
    <n v="0.12195121951219512"/>
    <n v="0.11056910569105692"/>
    <n v="5.2032520325203252E-2"/>
    <n v="9.7560975609756097E-3"/>
    <n v="1.6260162601626016E-3"/>
    <n v="1.4634146341463414E-2"/>
    <n v="0"/>
    <n v="0.26341463414634148"/>
    <n v="0.42601626016260163"/>
    <n v="0"/>
  </r>
  <r>
    <x v="38"/>
    <n v="1992"/>
    <n v="367"/>
    <s v="2,3,4,5"/>
    <n v="0.16076294277929157"/>
    <n v="0.15258855585831063"/>
    <n v="1.3623978201634877E-2"/>
    <n v="5.9945504087193457E-2"/>
    <n v="0"/>
    <n v="0.15531335149863759"/>
    <n v="0"/>
    <n v="0"/>
    <n v="0"/>
    <n v="0"/>
    <n v="0"/>
    <n v="0"/>
    <n v="0"/>
    <n v="8.1743869209809257E-3"/>
    <n v="8.1743869209809257E-3"/>
    <n v="0"/>
    <n v="0"/>
    <n v="0"/>
    <n v="0"/>
    <n v="0.14986376021798364"/>
    <n v="1.3623978201634877E-2"/>
    <n v="0"/>
    <n v="0.27792915531335149"/>
    <x v="0"/>
    <x v="38"/>
    <x v="36"/>
    <x v="0"/>
    <x v="0"/>
    <x v="1"/>
    <x v="36"/>
    <n v="0.32697547683923706"/>
    <n v="5.9945504087193457E-2"/>
    <n v="0.15531335149863759"/>
    <n v="0"/>
    <n v="0"/>
    <n v="1.6348773841961851E-2"/>
    <n v="0"/>
    <n v="0.16348773841961853"/>
    <n v="0.27792915531335149"/>
    <n v="0"/>
  </r>
  <r>
    <x v="38"/>
    <n v="1993"/>
    <n v="418"/>
    <s v="2,3,4,5"/>
    <n v="0.18899521531100477"/>
    <n v="0"/>
    <n v="2.1531100478468901E-2"/>
    <n v="3.1100478468899521E-2"/>
    <n v="1.1961722488038277E-2"/>
    <n v="5.9808612440191387E-2"/>
    <n v="1.9138755980861243E-2"/>
    <n v="0"/>
    <n v="0"/>
    <n v="0"/>
    <n v="2.1531100478468901E-2"/>
    <n v="0"/>
    <n v="3.5885167464114832E-2"/>
    <n v="0"/>
    <n v="0"/>
    <n v="0"/>
    <n v="0"/>
    <n v="9.5693779904306216E-3"/>
    <n v="0"/>
    <n v="0.15071770334928231"/>
    <n v="7.1770334928229665E-2"/>
    <n v="1.1961722488038277E-2"/>
    <n v="0.36602870813397131"/>
    <x v="0"/>
    <x v="38"/>
    <x v="36"/>
    <x v="0"/>
    <x v="0"/>
    <x v="1"/>
    <x v="36"/>
    <n v="0.21052631578947367"/>
    <n v="4.3062200956937802E-2"/>
    <n v="7.8947368421052627E-2"/>
    <n v="0"/>
    <n v="2.1531100478468901E-2"/>
    <n v="3.5885167464114832E-2"/>
    <n v="9.5693779904306216E-3"/>
    <n v="0.22248803827751196"/>
    <n v="0.36602870813397131"/>
    <n v="1.1961722488038277E-2"/>
  </r>
  <r>
    <x v="38"/>
    <n v="1994"/>
    <n v="772"/>
    <s v="2,3,4,5"/>
    <n v="0.17098445595854922"/>
    <n v="3.1088082901554404E-2"/>
    <n v="0"/>
    <n v="5.4404145077720206E-2"/>
    <n v="0"/>
    <n v="4.6632124352331605E-2"/>
    <n v="0"/>
    <n v="0"/>
    <n v="0"/>
    <n v="2.5906735751295338E-3"/>
    <n v="1.2953367875647668E-2"/>
    <n v="0"/>
    <n v="6.4766839378238338E-3"/>
    <n v="0"/>
    <n v="0"/>
    <n v="0"/>
    <n v="0"/>
    <n v="0"/>
    <n v="0"/>
    <n v="5.4404145077720206E-2"/>
    <n v="0.12176165803108807"/>
    <n v="0"/>
    <n v="0.49870466321243523"/>
    <x v="0"/>
    <x v="38"/>
    <x v="36"/>
    <x v="0"/>
    <x v="0"/>
    <x v="1"/>
    <x v="36"/>
    <n v="0.20207253886010362"/>
    <n v="5.4404145077720206E-2"/>
    <n v="4.6632124352331605E-2"/>
    <n v="0"/>
    <n v="1.5544041450777202E-2"/>
    <n v="6.4766839378238338E-3"/>
    <n v="0"/>
    <n v="0.17616580310880828"/>
    <n v="0.49870466321243523"/>
    <n v="0"/>
  </r>
  <r>
    <x v="38"/>
    <n v="1995"/>
    <n v="690"/>
    <s v="2,3,4,5"/>
    <n v="0.13333333333333333"/>
    <n v="0"/>
    <n v="4.2028985507246375E-2"/>
    <n v="5.5072463768115941E-2"/>
    <n v="0"/>
    <n v="2.8985507246376812E-2"/>
    <n v="0"/>
    <n v="0"/>
    <n v="0"/>
    <n v="0"/>
    <n v="0"/>
    <n v="0"/>
    <n v="0"/>
    <n v="0"/>
    <n v="0"/>
    <n v="0"/>
    <n v="0"/>
    <n v="0"/>
    <n v="0"/>
    <n v="9.420289855072464E-2"/>
    <n v="6.9565217391304349E-2"/>
    <n v="0"/>
    <n v="0.57681159420289851"/>
    <x v="0"/>
    <x v="38"/>
    <x v="36"/>
    <x v="0"/>
    <x v="0"/>
    <x v="1"/>
    <x v="36"/>
    <n v="0.17536231884057971"/>
    <n v="5.5072463768115941E-2"/>
    <n v="2.8985507246376812E-2"/>
    <n v="0"/>
    <n v="0"/>
    <n v="0"/>
    <n v="0"/>
    <n v="0.163768115942029"/>
    <n v="0.57681159420289851"/>
    <n v="0"/>
  </r>
  <r>
    <x v="38"/>
    <n v="1996"/>
    <n v="628"/>
    <s v="2,3,4,5"/>
    <n v="0.13057324840764331"/>
    <n v="0"/>
    <n v="0"/>
    <n v="7.9617834394904458E-3"/>
    <n v="0"/>
    <n v="6.369426751592357E-3"/>
    <n v="0"/>
    <n v="0"/>
    <n v="0"/>
    <n v="0"/>
    <n v="6.369426751592357E-3"/>
    <n v="0"/>
    <n v="0"/>
    <n v="0"/>
    <n v="0"/>
    <n v="0"/>
    <n v="0"/>
    <n v="0"/>
    <n v="0"/>
    <n v="0.27388535031847133"/>
    <n v="7.8025477707006366E-2"/>
    <n v="0"/>
    <n v="0.49681528662420382"/>
    <x v="0"/>
    <x v="38"/>
    <x v="36"/>
    <x v="0"/>
    <x v="0"/>
    <x v="1"/>
    <x v="36"/>
    <n v="0.13057324840764331"/>
    <n v="7.9617834394904458E-3"/>
    <n v="6.369426751592357E-3"/>
    <n v="0"/>
    <n v="6.369426751592357E-3"/>
    <n v="0"/>
    <n v="0"/>
    <n v="0.35191082802547768"/>
    <n v="0.49681528662420382"/>
    <n v="0"/>
  </r>
  <r>
    <x v="38"/>
    <n v="1997"/>
    <n v="649"/>
    <s v="2,3,4,5"/>
    <n v="0.1679506933744222"/>
    <n v="1.078582434514638E-2"/>
    <n v="1.078582434514638E-2"/>
    <n v="3.0816640986132512E-2"/>
    <n v="3.0816640986132512E-2"/>
    <n v="7.7041602465331279E-3"/>
    <n v="0"/>
    <n v="0"/>
    <n v="0"/>
    <n v="0"/>
    <n v="0"/>
    <n v="0"/>
    <n v="0"/>
    <n v="0"/>
    <n v="9.2449922958397542E-3"/>
    <n v="0"/>
    <n v="0"/>
    <n v="0"/>
    <n v="0"/>
    <n v="0.13867488443759629"/>
    <n v="7.0878274268104779E-2"/>
    <n v="0"/>
    <n v="0.52234206471494604"/>
    <x v="0"/>
    <x v="38"/>
    <x v="36"/>
    <x v="0"/>
    <x v="0"/>
    <x v="1"/>
    <x v="36"/>
    <n v="0.18952234206471497"/>
    <n v="6.1633281972265024E-2"/>
    <n v="7.7041602465331279E-3"/>
    <n v="0"/>
    <n v="0"/>
    <n v="9.2449922958397542E-3"/>
    <n v="0"/>
    <n v="0.20955315870570107"/>
    <n v="0.52234206471494604"/>
    <n v="0"/>
  </r>
  <r>
    <x v="38"/>
    <n v="1998"/>
    <n v="335"/>
    <s v="2,3,4,5"/>
    <n v="0.1373134328358209"/>
    <n v="0"/>
    <n v="0"/>
    <n v="0.11343283582089553"/>
    <n v="5.9701492537313433E-3"/>
    <n v="0"/>
    <n v="0"/>
    <n v="0"/>
    <n v="0"/>
    <n v="0"/>
    <n v="0"/>
    <n v="0"/>
    <n v="0"/>
    <n v="0"/>
    <n v="0"/>
    <n v="0"/>
    <n v="0"/>
    <n v="0"/>
    <n v="0"/>
    <n v="0.17313432835820897"/>
    <n v="6.8656716417910449E-2"/>
    <n v="0"/>
    <n v="0.5014925373134328"/>
    <x v="0"/>
    <x v="38"/>
    <x v="36"/>
    <x v="0"/>
    <x v="0"/>
    <x v="1"/>
    <x v="36"/>
    <n v="0.1373134328358209"/>
    <n v="0.11940298507462688"/>
    <n v="0"/>
    <n v="0"/>
    <n v="0"/>
    <n v="0"/>
    <n v="0"/>
    <n v="0.2417910447761194"/>
    <n v="0.5014925373134328"/>
    <n v="0"/>
  </r>
  <r>
    <x v="38"/>
    <n v="1999"/>
    <n v="279"/>
    <s v="2,3,4,5"/>
    <n v="0.13620071684587814"/>
    <n v="3.5842293906810036E-3"/>
    <n v="2.1505376344086023E-2"/>
    <n v="0.12903225806451613"/>
    <n v="0"/>
    <n v="0"/>
    <n v="0"/>
    <n v="0"/>
    <n v="0"/>
    <n v="0"/>
    <n v="0"/>
    <n v="0"/>
    <n v="0"/>
    <n v="0"/>
    <n v="0"/>
    <n v="0"/>
    <n v="0"/>
    <n v="0"/>
    <n v="0"/>
    <n v="0.11827956989247312"/>
    <n v="5.7347670250896057E-2"/>
    <n v="0"/>
    <n v="0.53405017921146958"/>
    <x v="1"/>
    <x v="38"/>
    <x v="36"/>
    <x v="0"/>
    <x v="0"/>
    <x v="1"/>
    <x v="36"/>
    <n v="0.16129032258064518"/>
    <n v="0.12903225806451613"/>
    <n v="0"/>
    <n v="0"/>
    <n v="0"/>
    <n v="0"/>
    <n v="0"/>
    <n v="0.17562724014336917"/>
    <n v="0.53405017921146958"/>
    <n v="0"/>
  </r>
  <r>
    <x v="38"/>
    <n v="2000"/>
    <n v="232"/>
    <s v="2,3,4,5"/>
    <n v="0.20689655172413793"/>
    <n v="4.3103448275862068E-3"/>
    <n v="2.1551724137931036E-2"/>
    <n v="0"/>
    <n v="0"/>
    <n v="0"/>
    <n v="0"/>
    <n v="0"/>
    <n v="0"/>
    <n v="0"/>
    <n v="0"/>
    <n v="0"/>
    <n v="0"/>
    <n v="0"/>
    <n v="0"/>
    <n v="0"/>
    <n v="0"/>
    <n v="0"/>
    <n v="0"/>
    <n v="0.28448275862068967"/>
    <n v="5.1724137931034482E-2"/>
    <n v="0"/>
    <n v="0.43103448275862066"/>
    <x v="1"/>
    <x v="38"/>
    <x v="36"/>
    <x v="0"/>
    <x v="0"/>
    <x v="1"/>
    <x v="36"/>
    <n v="0.23275862068965519"/>
    <n v="0"/>
    <n v="0"/>
    <n v="0"/>
    <n v="0"/>
    <n v="0"/>
    <n v="0"/>
    <n v="0.33620689655172414"/>
    <n v="0.43103448275862066"/>
    <n v="0"/>
  </r>
  <r>
    <x v="38"/>
    <n v="2001"/>
    <n v="361"/>
    <s v="2,3,4,5"/>
    <n v="5.817174515235457E-2"/>
    <n v="5.5401662049861496E-3"/>
    <n v="1.1080332409972299E-2"/>
    <n v="0"/>
    <n v="0"/>
    <n v="0"/>
    <n v="0"/>
    <n v="0"/>
    <n v="0"/>
    <n v="0"/>
    <n v="0"/>
    <n v="0"/>
    <n v="8.3102493074792248E-3"/>
    <n v="0"/>
    <n v="5.5401662049861496E-3"/>
    <n v="0"/>
    <n v="0"/>
    <n v="0"/>
    <n v="0"/>
    <n v="0.21329639889196675"/>
    <n v="0.14958448753462603"/>
    <n v="0"/>
    <n v="0.54847645429362879"/>
    <x v="1"/>
    <x v="38"/>
    <x v="36"/>
    <x v="0"/>
    <x v="0"/>
    <x v="1"/>
    <x v="36"/>
    <n v="7.4792243767313027E-2"/>
    <n v="0"/>
    <n v="0"/>
    <n v="0"/>
    <n v="0"/>
    <n v="1.3850415512465374E-2"/>
    <n v="0"/>
    <n v="0.36288088642659277"/>
    <n v="0.54847645429362879"/>
    <n v="0"/>
  </r>
  <r>
    <x v="38"/>
    <n v="2002"/>
    <n v="897"/>
    <s v="2,3,4,5"/>
    <n v="0.17948717948717949"/>
    <n v="0"/>
    <n v="1.4492753623188406E-2"/>
    <n v="7.803790412486065E-3"/>
    <n v="5.5741360089186179E-3"/>
    <n v="2.6755852842809364E-2"/>
    <n v="0"/>
    <n v="0"/>
    <n v="0"/>
    <n v="0"/>
    <n v="0"/>
    <n v="0"/>
    <n v="8.918617614269788E-3"/>
    <n v="0"/>
    <n v="6.688963210702341E-3"/>
    <n v="2.229654403567447E-3"/>
    <n v="0"/>
    <n v="0"/>
    <n v="0"/>
    <n v="9.6989966555183951E-2"/>
    <n v="0.10813823857302118"/>
    <n v="2.0066889632107024E-2"/>
    <n v="0.52285395763656628"/>
    <x v="1"/>
    <x v="38"/>
    <x v="36"/>
    <x v="0"/>
    <x v="0"/>
    <x v="1"/>
    <x v="36"/>
    <n v="0.1939799331103679"/>
    <n v="1.3377926421404684E-2"/>
    <n v="2.6755852842809364E-2"/>
    <n v="0"/>
    <n v="0"/>
    <n v="1.7837235228539576E-2"/>
    <n v="0"/>
    <n v="0.20512820512820512"/>
    <n v="0.52285395763656628"/>
    <n v="2.0066889632107024E-2"/>
  </r>
  <r>
    <x v="38"/>
    <n v="2003"/>
    <n v="1547"/>
    <s v="2,3,4,5"/>
    <n v="0.13639301874595994"/>
    <n v="0"/>
    <n v="9.0497737556561094E-3"/>
    <n v="4.072398190045249E-2"/>
    <n v="1.098901098901099E-2"/>
    <n v="0"/>
    <n v="3.8784744667097609E-3"/>
    <n v="0"/>
    <n v="0"/>
    <n v="0"/>
    <n v="0"/>
    <n v="0"/>
    <n v="3.2320620555914671E-3"/>
    <n v="2.5856496444731738E-3"/>
    <n v="2.5856496444731738E-3"/>
    <n v="0"/>
    <n v="0"/>
    <n v="0"/>
    <n v="0"/>
    <n v="0.1389786683904331"/>
    <n v="9.2436974789915971E-2"/>
    <n v="0"/>
    <n v="0.55914673561732386"/>
    <x v="1"/>
    <x v="38"/>
    <x v="36"/>
    <x v="0"/>
    <x v="0"/>
    <x v="1"/>
    <x v="36"/>
    <n v="0.14544279250161604"/>
    <n v="5.1712992889463481E-2"/>
    <n v="3.8784744667097609E-3"/>
    <n v="0"/>
    <n v="0"/>
    <n v="8.4033613445378148E-3"/>
    <n v="0"/>
    <n v="0.23141564318034907"/>
    <n v="0.55914673561732386"/>
    <n v="0"/>
  </r>
  <r>
    <x v="38"/>
    <n v="2004"/>
    <n v="1901"/>
    <s v="2,3,4,5"/>
    <n v="0.18674381904260917"/>
    <n v="2.0515518148342977E-2"/>
    <n v="2.9984218832193581E-2"/>
    <n v="6.5228826933193054E-2"/>
    <n v="3.2614413466596527E-2"/>
    <n v="2.7880063124671225E-2"/>
    <n v="0"/>
    <n v="0"/>
    <n v="4.2083114150447132E-3"/>
    <n v="0"/>
    <n v="0"/>
    <n v="0"/>
    <n v="1.5781167806417674E-3"/>
    <n v="3.1562335612835349E-3"/>
    <n v="2.1041557075223566E-3"/>
    <n v="0"/>
    <n v="0"/>
    <n v="0"/>
    <n v="0"/>
    <n v="0.13203577064702787"/>
    <n v="3.9978958442924775E-2"/>
    <n v="0"/>
    <n v="0.45397159389794844"/>
    <x v="1"/>
    <x v="38"/>
    <x v="36"/>
    <x v="0"/>
    <x v="0"/>
    <x v="1"/>
    <x v="36"/>
    <n v="0.23724355602314573"/>
    <n v="9.7843240399789588E-2"/>
    <n v="2.7880063124671225E-2"/>
    <n v="4.2083114150447132E-3"/>
    <n v="0"/>
    <n v="6.8385060494476589E-3"/>
    <n v="0"/>
    <n v="0.17201472908995263"/>
    <n v="0.45397159389794844"/>
    <n v="0"/>
  </r>
  <r>
    <x v="38"/>
    <n v="2005"/>
    <n v="464"/>
    <s v="2,3,4,5"/>
    <n v="0.13146551724137931"/>
    <n v="0"/>
    <n v="0"/>
    <n v="8.8362068965517238E-2"/>
    <n v="3.017241379310345E-2"/>
    <n v="4.0948275862068964E-2"/>
    <n v="8.6206896551724137E-3"/>
    <n v="0"/>
    <n v="0"/>
    <n v="0"/>
    <n v="0"/>
    <n v="0"/>
    <n v="2.1551724137931036E-2"/>
    <n v="1.0775862068965518E-2"/>
    <n v="4.3103448275862068E-3"/>
    <n v="0"/>
    <n v="0"/>
    <n v="0"/>
    <n v="0"/>
    <n v="0.1206896551724138"/>
    <n v="0.15517241379310345"/>
    <n v="0"/>
    <n v="0.38793103448275862"/>
    <x v="1"/>
    <x v="38"/>
    <x v="36"/>
    <x v="0"/>
    <x v="0"/>
    <x v="1"/>
    <x v="36"/>
    <n v="0.13146551724137931"/>
    <n v="0.11853448275862069"/>
    <n v="4.9568965517241381E-2"/>
    <n v="0"/>
    <n v="0"/>
    <n v="3.6637931034482762E-2"/>
    <n v="0"/>
    <n v="0.27586206896551724"/>
    <n v="0.38793103448275862"/>
    <n v="0"/>
  </r>
  <r>
    <x v="38"/>
    <n v="2006"/>
    <n v="566"/>
    <s v="2,3,4,5"/>
    <n v="0.19081272084805653"/>
    <n v="0"/>
    <n v="8.8339222614840993E-3"/>
    <n v="5.1236749116607777E-2"/>
    <n v="0"/>
    <n v="2.6501766784452298E-2"/>
    <n v="2.4734982332155476E-2"/>
    <n v="0"/>
    <n v="0"/>
    <n v="0"/>
    <n v="0"/>
    <n v="0"/>
    <n v="3.5335689045936395E-3"/>
    <n v="0"/>
    <n v="3.5335689045936395E-3"/>
    <n v="0"/>
    <n v="0"/>
    <n v="0"/>
    <n v="0"/>
    <n v="0.14664310954063603"/>
    <n v="0.19434628975265017"/>
    <n v="0"/>
    <n v="0.34982332155477031"/>
    <x v="1"/>
    <x v="38"/>
    <x v="36"/>
    <x v="0"/>
    <x v="0"/>
    <x v="1"/>
    <x v="36"/>
    <n v="0.19964664310954064"/>
    <n v="5.1236749116607777E-2"/>
    <n v="5.1236749116607777E-2"/>
    <n v="0"/>
    <n v="0"/>
    <n v="7.0671378091872791E-3"/>
    <n v="0"/>
    <n v="0.3409893992932862"/>
    <n v="0.34982332155477031"/>
    <n v="0"/>
  </r>
  <r>
    <x v="38"/>
    <n v="2007"/>
    <n v="314"/>
    <s v="2,3,4,5"/>
    <n v="0.23248407643312102"/>
    <n v="0"/>
    <n v="9.5541401273885346E-3"/>
    <n v="7.0063694267515922E-2"/>
    <n v="7.32484076433121E-2"/>
    <n v="2.5477707006369428E-2"/>
    <n v="0"/>
    <n v="0"/>
    <n v="0"/>
    <n v="0"/>
    <n v="1.2738853503184714E-2"/>
    <n v="0"/>
    <n v="6.369426751592357E-3"/>
    <n v="0"/>
    <n v="6.369426751592357E-3"/>
    <n v="0"/>
    <n v="0"/>
    <n v="0"/>
    <n v="0"/>
    <n v="6.6878980891719744E-2"/>
    <n v="0.16878980891719744"/>
    <n v="0"/>
    <n v="0.32802547770700635"/>
    <x v="1"/>
    <x v="38"/>
    <x v="36"/>
    <x v="0"/>
    <x v="0"/>
    <x v="1"/>
    <x v="36"/>
    <n v="0.24203821656050956"/>
    <n v="0.14331210191082802"/>
    <n v="2.5477707006369428E-2"/>
    <n v="0"/>
    <n v="1.2738853503184714E-2"/>
    <n v="1.2738853503184714E-2"/>
    <n v="0"/>
    <n v="0.2356687898089172"/>
    <n v="0.32802547770700635"/>
    <n v="0"/>
  </r>
  <r>
    <x v="38"/>
    <n v="2008"/>
    <n v="222"/>
    <s v="2,3,4,5"/>
    <n v="0.33783783783783783"/>
    <n v="0"/>
    <n v="5.4054054054054057E-2"/>
    <n v="1.3513513513513514E-2"/>
    <n v="1.8018018018018018E-2"/>
    <n v="3.1531531531531529E-2"/>
    <n v="1.8018018018018018E-2"/>
    <n v="0"/>
    <n v="0"/>
    <n v="0"/>
    <n v="0"/>
    <n v="0"/>
    <n v="0"/>
    <n v="0"/>
    <n v="0"/>
    <n v="0"/>
    <n v="0"/>
    <n v="0"/>
    <n v="0"/>
    <n v="0.17567567567567569"/>
    <n v="7.2072072072072071E-2"/>
    <n v="9.0090090090090089E-3"/>
    <n v="0.27027027027027029"/>
    <x v="1"/>
    <x v="38"/>
    <x v="36"/>
    <x v="0"/>
    <x v="0"/>
    <x v="1"/>
    <x v="36"/>
    <n v="0.39189189189189189"/>
    <n v="3.1531531531531529E-2"/>
    <n v="4.9549549549549543E-2"/>
    <n v="0"/>
    <n v="0"/>
    <n v="0"/>
    <n v="0"/>
    <n v="0.24774774774774777"/>
    <n v="0.27027027027027029"/>
    <n v="9.0090090090090089E-3"/>
  </r>
  <r>
    <x v="38"/>
    <n v="2009"/>
    <n v="231"/>
    <s v="2,3,4,5"/>
    <n v="0.21645021645021645"/>
    <n v="0"/>
    <n v="8.658008658008658E-3"/>
    <n v="3.896103896103896E-2"/>
    <n v="2.1645021645021644E-2"/>
    <n v="1.2987012987012988E-2"/>
    <n v="5.627705627705628E-2"/>
    <n v="0"/>
    <n v="0"/>
    <n v="0"/>
    <n v="0"/>
    <n v="0"/>
    <n v="0"/>
    <n v="0"/>
    <n v="0"/>
    <n v="0"/>
    <n v="0"/>
    <n v="0"/>
    <n v="0"/>
    <n v="0.48917748917748916"/>
    <n v="4.3290043290043288E-2"/>
    <n v="0"/>
    <n v="0.11255411255411256"/>
    <x v="2"/>
    <x v="38"/>
    <x v="36"/>
    <x v="0"/>
    <x v="0"/>
    <x v="1"/>
    <x v="36"/>
    <n v="0.22510822510822512"/>
    <n v="6.0606060606060608E-2"/>
    <n v="6.9264069264069264E-2"/>
    <n v="0"/>
    <n v="0"/>
    <n v="0"/>
    <n v="0"/>
    <n v="0.53246753246753242"/>
    <n v="0.11255411255411256"/>
    <n v="0"/>
  </r>
  <r>
    <x v="38"/>
    <n v="2010"/>
    <n v="504"/>
    <s v="2,3,4,5"/>
    <n v="0.1626984126984127"/>
    <n v="0"/>
    <n v="4.5634920634920632E-2"/>
    <n v="8.3333333333333329E-2"/>
    <n v="3.5714285714285712E-2"/>
    <n v="7.9365079365079361E-3"/>
    <n v="1.3888888888888888E-2"/>
    <n v="0"/>
    <n v="0"/>
    <n v="0"/>
    <n v="0"/>
    <n v="0"/>
    <n v="1.3888888888888888E-2"/>
    <n v="5.9523809523809521E-3"/>
    <n v="3.968253968253968E-3"/>
    <n v="0"/>
    <n v="0"/>
    <n v="0"/>
    <n v="0"/>
    <n v="0.1111111111111111"/>
    <n v="4.5634920634920632E-2"/>
    <n v="4.3650793650793648E-2"/>
    <n v="0.42658730158730157"/>
    <x v="2"/>
    <x v="38"/>
    <x v="36"/>
    <x v="0"/>
    <x v="0"/>
    <x v="1"/>
    <x v="36"/>
    <n v="0.20833333333333334"/>
    <n v="0.11904761904761904"/>
    <n v="2.1825396825396824E-2"/>
    <n v="0"/>
    <n v="0"/>
    <n v="2.3809523809523808E-2"/>
    <n v="0"/>
    <n v="0.15674603174603174"/>
    <n v="0.42658730158730157"/>
    <n v="4.3650793650793648E-2"/>
  </r>
  <r>
    <x v="38"/>
    <n v="2011"/>
    <n v="566"/>
    <s v="2,3,4,5"/>
    <n v="0.20671378091872791"/>
    <n v="7.0671378091872791E-3"/>
    <n v="0"/>
    <n v="1.7667844522968199E-2"/>
    <n v="5.3003533568904596E-2"/>
    <n v="2.2968197879858657E-2"/>
    <n v="0"/>
    <n v="0"/>
    <n v="1.2367491166077738E-2"/>
    <n v="0"/>
    <n v="0"/>
    <n v="0"/>
    <n v="0"/>
    <n v="1.7667844522968198E-3"/>
    <n v="7.0671378091872791E-3"/>
    <n v="8.8339222614840993E-3"/>
    <n v="0"/>
    <n v="0"/>
    <n v="0"/>
    <n v="0.22084805653710249"/>
    <n v="8.3038869257950523E-2"/>
    <n v="0"/>
    <n v="0.35865724381625441"/>
    <x v="2"/>
    <x v="38"/>
    <x v="36"/>
    <x v="0"/>
    <x v="0"/>
    <x v="1"/>
    <x v="36"/>
    <n v="0.21378091872791519"/>
    <n v="7.0671378091872794E-2"/>
    <n v="2.2968197879858657E-2"/>
    <n v="1.2367491166077738E-2"/>
    <n v="0"/>
    <n v="1.7667844522968199E-2"/>
    <n v="0"/>
    <n v="0.303886925795053"/>
    <n v="0.35865724381625441"/>
    <n v="0"/>
  </r>
  <r>
    <x v="38"/>
    <n v="2012"/>
    <n v="600"/>
    <s v="3,4,5"/>
    <n v="0.14000000000000001"/>
    <n v="8.3333333333333332E-3"/>
    <n v="1.1666666666666667E-2"/>
    <n v="4.6666666666666669E-2"/>
    <n v="0.02"/>
    <n v="5.8333333333333334E-2"/>
    <n v="5.3333333333333337E-2"/>
    <n v="0"/>
    <n v="0"/>
    <n v="0"/>
    <n v="0"/>
    <n v="0"/>
    <n v="4.6666666666666669E-2"/>
    <n v="3.3333333333333335E-3"/>
    <n v="5.0000000000000001E-3"/>
    <n v="8.3333333333333332E-3"/>
    <n v="0"/>
    <n v="5.0000000000000001E-3"/>
    <n v="0"/>
    <n v="0.17499999999999999"/>
    <n v="0.18333333333333332"/>
    <n v="0"/>
    <n v="0.23499999999999999"/>
    <x v="2"/>
    <x v="38"/>
    <x v="36"/>
    <x v="0"/>
    <x v="0"/>
    <x v="1"/>
    <x v="36"/>
    <n v="0.16"/>
    <n v="6.6666666666666666E-2"/>
    <n v="0.11166666666666666"/>
    <n v="0"/>
    <n v="0"/>
    <n v="6.3333333333333339E-2"/>
    <n v="5.0000000000000001E-3"/>
    <n v="0.35833333333333328"/>
    <n v="0.23499999999999999"/>
    <n v="0"/>
  </r>
  <r>
    <x v="38"/>
    <n v="2013"/>
    <s v="No Data"/>
    <m/>
    <s v="-"/>
    <s v="-"/>
    <s v="-"/>
    <s v="-"/>
    <s v="-"/>
    <s v="-"/>
    <s v="-"/>
    <s v="-"/>
    <s v="-"/>
    <s v="-"/>
    <s v="-"/>
    <s v="-"/>
    <s v="-"/>
    <s v="-"/>
    <s v="-"/>
    <s v="-"/>
    <s v="-"/>
    <s v="-"/>
    <s v="-"/>
    <s v="-"/>
    <s v="-"/>
    <s v="-"/>
    <s v="-"/>
    <x v="2"/>
    <x v="38"/>
    <x v="36"/>
    <x v="0"/>
    <x v="0"/>
    <x v="0"/>
    <x v="36"/>
    <n v="0"/>
    <n v="0"/>
    <n v="0"/>
    <n v="0"/>
    <n v="0"/>
    <n v="0"/>
    <n v="0"/>
    <n v="0"/>
    <n v="0"/>
    <n v="0"/>
  </r>
  <r>
    <x v="39"/>
    <n v="1979"/>
    <n v="70"/>
    <s v="4,5"/>
    <s v="Failed"/>
    <s v="Criteria"/>
    <s v="-"/>
    <s v="-"/>
    <s v="-"/>
    <s v="-"/>
    <s v="-"/>
    <s v="-"/>
    <s v="-"/>
    <s v="-"/>
    <s v="-"/>
    <s v="-"/>
    <s v="-"/>
    <s v="-"/>
    <s v="-"/>
    <s v="-"/>
    <s v="-"/>
    <s v="-"/>
    <s v="-"/>
    <s v="-"/>
    <s v="-"/>
    <s v="-"/>
    <s v="-"/>
    <x v="0"/>
    <x v="39"/>
    <x v="37"/>
    <x v="1"/>
    <x v="1"/>
    <x v="0"/>
    <x v="37"/>
    <n v="0"/>
    <n v="0"/>
    <n v="0"/>
    <n v="0"/>
    <n v="0"/>
    <n v="0"/>
    <n v="0"/>
    <n v="0"/>
    <n v="0"/>
    <n v="0"/>
  </r>
  <r>
    <x v="39"/>
    <n v="1980"/>
    <n v="411"/>
    <s v="2,5"/>
    <s v="Failed"/>
    <s v="Criteria"/>
    <s v="-"/>
    <s v="-"/>
    <s v="-"/>
    <s v="-"/>
    <s v="-"/>
    <s v="-"/>
    <s v="-"/>
    <s v="-"/>
    <s v="-"/>
    <s v="-"/>
    <s v="-"/>
    <s v="-"/>
    <s v="-"/>
    <s v="-"/>
    <s v="-"/>
    <s v="-"/>
    <s v="-"/>
    <s v="-"/>
    <s v="-"/>
    <s v="-"/>
    <s v="-"/>
    <x v="0"/>
    <x v="39"/>
    <x v="37"/>
    <x v="1"/>
    <x v="1"/>
    <x v="0"/>
    <x v="37"/>
    <n v="0"/>
    <n v="0"/>
    <n v="0"/>
    <n v="0"/>
    <n v="0"/>
    <n v="0"/>
    <n v="0"/>
    <n v="0"/>
    <n v="0"/>
    <n v="0"/>
  </r>
  <r>
    <x v="39"/>
    <n v="1981"/>
    <n v="714"/>
    <s v="2,3"/>
    <s v="Failed"/>
    <s v="Criteria"/>
    <s v="-"/>
    <s v="-"/>
    <s v="-"/>
    <s v="-"/>
    <s v="-"/>
    <s v="-"/>
    <s v="-"/>
    <s v="-"/>
    <s v="-"/>
    <s v="-"/>
    <s v="-"/>
    <s v="-"/>
    <s v="-"/>
    <s v="-"/>
    <s v="-"/>
    <s v="-"/>
    <s v="-"/>
    <s v="-"/>
    <s v="-"/>
    <s v="-"/>
    <s v="-"/>
    <x v="0"/>
    <x v="39"/>
    <x v="37"/>
    <x v="1"/>
    <x v="1"/>
    <x v="0"/>
    <x v="37"/>
    <n v="0"/>
    <n v="0"/>
    <n v="0"/>
    <n v="0"/>
    <n v="0"/>
    <n v="0"/>
    <n v="0"/>
    <n v="0"/>
    <n v="0"/>
    <n v="0"/>
  </r>
  <r>
    <x v="39"/>
    <n v="1982"/>
    <n v="860"/>
    <s v="2,3,4"/>
    <n v="0"/>
    <n v="0"/>
    <n v="0"/>
    <n v="0"/>
    <n v="0"/>
    <n v="0.2069767441860465"/>
    <n v="0"/>
    <n v="2.3255813953488372E-3"/>
    <n v="4.6511627906976744E-2"/>
    <n v="5.8139534883720929E-3"/>
    <n v="6.9767441860465115E-3"/>
    <n v="0"/>
    <n v="2.9069767441860465E-2"/>
    <n v="4.6511627906976744E-3"/>
    <n v="0"/>
    <n v="0"/>
    <n v="0"/>
    <n v="0.12558139534883722"/>
    <n v="0"/>
    <n v="0.36976744186046517"/>
    <n v="0"/>
    <n v="0.19651162790697674"/>
    <n v="5.8139534883720929E-3"/>
    <x v="0"/>
    <x v="39"/>
    <x v="37"/>
    <x v="1"/>
    <x v="1"/>
    <x v="1"/>
    <x v="37"/>
    <n v="0"/>
    <n v="0"/>
    <n v="0.2069767441860465"/>
    <n v="4.8837209302325581E-2"/>
    <n v="1.2790697674418604E-2"/>
    <n v="3.3720930232558136E-2"/>
    <n v="0.12558139534883722"/>
    <n v="0.36976744186046517"/>
    <n v="5.8139534883720929E-3"/>
    <n v="0.19651162790697674"/>
  </r>
  <r>
    <x v="39"/>
    <n v="1983"/>
    <n v="943"/>
    <s v="2,3,4,5"/>
    <n v="0"/>
    <n v="0"/>
    <n v="0"/>
    <n v="0"/>
    <n v="0"/>
    <n v="0.11983032873806998"/>
    <n v="3.1813361611876989E-3"/>
    <n v="0"/>
    <n v="3.8176033934252389E-2"/>
    <n v="1.2725344644750796E-2"/>
    <n v="4.0296924708377521E-2"/>
    <n v="0"/>
    <n v="1.0604453870625664E-3"/>
    <n v="5.3022269353128317E-3"/>
    <n v="0"/>
    <n v="0"/>
    <n v="0"/>
    <n v="0.40933191940615055"/>
    <n v="0"/>
    <n v="0.26405090137857901"/>
    <n v="0"/>
    <n v="8.6956521739130446E-2"/>
    <n v="1.9088016967126194E-2"/>
    <x v="0"/>
    <x v="39"/>
    <x v="37"/>
    <x v="1"/>
    <x v="1"/>
    <x v="1"/>
    <x v="37"/>
    <n v="0"/>
    <n v="0"/>
    <n v="0.12301166489925767"/>
    <n v="3.8176033934252389E-2"/>
    <n v="5.3022269353128315E-2"/>
    <n v="6.3626723223753979E-3"/>
    <n v="0.40933191940615055"/>
    <n v="0.26405090137857901"/>
    <n v="1.9088016967126194E-2"/>
    <n v="8.6956521739130446E-2"/>
  </r>
  <r>
    <x v="39"/>
    <n v="1984"/>
    <n v="1069"/>
    <s v="3,4,5"/>
    <n v="0"/>
    <n v="9.3545369504209543E-4"/>
    <n v="0"/>
    <n v="5.6127221702525721E-3"/>
    <n v="0"/>
    <n v="0.17960710944808234"/>
    <n v="0"/>
    <n v="1.216089803554724E-2"/>
    <n v="4.9579045837231057E-2"/>
    <n v="3.1805425631431246E-2"/>
    <n v="1.7773620205799812E-2"/>
    <n v="0"/>
    <n v="2.1515434985968196E-2"/>
    <n v="3.7418147801683817E-3"/>
    <n v="1.8709073900841909E-3"/>
    <n v="0"/>
    <n v="0"/>
    <n v="0.22450888681010289"/>
    <n v="0"/>
    <n v="0.30495790458372307"/>
    <n v="0"/>
    <n v="0.10009354536950421"/>
    <n v="4.5837231057062673E-2"/>
    <x v="0"/>
    <x v="39"/>
    <x v="37"/>
    <x v="1"/>
    <x v="1"/>
    <x v="1"/>
    <x v="37"/>
    <n v="9.3545369504209543E-4"/>
    <n v="5.6127221702525721E-3"/>
    <n v="0.17960710944808234"/>
    <n v="6.17399438727783E-2"/>
    <n v="4.9579045837231057E-2"/>
    <n v="2.7128157156220769E-2"/>
    <n v="0.22450888681010289"/>
    <n v="0.30495790458372307"/>
    <n v="4.5837231057062673E-2"/>
    <n v="0.10009354536950421"/>
  </r>
  <r>
    <x v="39"/>
    <n v="1985"/>
    <n v="364"/>
    <s v="4,5"/>
    <s v="Failed"/>
    <s v="Criteria"/>
    <s v="-"/>
    <s v="-"/>
    <s v="-"/>
    <s v="-"/>
    <s v="-"/>
    <s v="-"/>
    <s v="-"/>
    <s v="-"/>
    <s v="-"/>
    <s v="-"/>
    <s v="-"/>
    <s v="-"/>
    <s v="-"/>
    <s v="-"/>
    <s v="-"/>
    <s v="-"/>
    <s v="-"/>
    <s v="-"/>
    <s v="-"/>
    <s v="-"/>
    <s v="-"/>
    <x v="0"/>
    <x v="39"/>
    <x v="37"/>
    <x v="1"/>
    <x v="1"/>
    <x v="0"/>
    <x v="37"/>
    <n v="0"/>
    <n v="0"/>
    <n v="0"/>
    <n v="0"/>
    <n v="0"/>
    <n v="0"/>
    <n v="0"/>
    <n v="0"/>
    <n v="0"/>
    <n v="0"/>
  </r>
  <r>
    <x v="39"/>
    <n v="1986"/>
    <n v="18"/>
    <n v="5"/>
    <s v="Failed"/>
    <s v="Criteria"/>
    <s v="-"/>
    <s v="-"/>
    <s v="-"/>
    <s v="-"/>
    <s v="-"/>
    <s v="-"/>
    <s v="-"/>
    <s v="-"/>
    <s v="-"/>
    <s v="-"/>
    <s v="-"/>
    <s v="-"/>
    <s v="-"/>
    <s v="-"/>
    <s v="-"/>
    <s v="-"/>
    <s v="-"/>
    <s v="-"/>
    <s v="-"/>
    <s v="-"/>
    <s v="-"/>
    <x v="0"/>
    <x v="39"/>
    <x v="37"/>
    <x v="1"/>
    <x v="1"/>
    <x v="0"/>
    <x v="37"/>
    <n v="0"/>
    <n v="0"/>
    <n v="0"/>
    <n v="0"/>
    <n v="0"/>
    <n v="0"/>
    <n v="0"/>
    <n v="0"/>
    <n v="0"/>
    <n v="0"/>
  </r>
  <r>
    <x v="39"/>
    <n v="1987"/>
    <n v="248"/>
    <n v="2"/>
    <s v="Failed"/>
    <s v="Criteria"/>
    <s v="-"/>
    <s v="-"/>
    <s v="-"/>
    <s v="-"/>
    <s v="-"/>
    <s v="-"/>
    <s v="-"/>
    <s v="-"/>
    <s v="-"/>
    <s v="-"/>
    <s v="-"/>
    <s v="-"/>
    <s v="-"/>
    <s v="-"/>
    <s v="-"/>
    <s v="-"/>
    <s v="-"/>
    <s v="-"/>
    <s v="-"/>
    <s v="-"/>
    <s v="-"/>
    <x v="0"/>
    <x v="39"/>
    <x v="37"/>
    <x v="1"/>
    <x v="1"/>
    <x v="0"/>
    <x v="37"/>
    <n v="0"/>
    <n v="0"/>
    <n v="0"/>
    <n v="0"/>
    <n v="0"/>
    <n v="0"/>
    <n v="0"/>
    <n v="0"/>
    <n v="0"/>
    <n v="0"/>
  </r>
  <r>
    <x v="39"/>
    <n v="1988"/>
    <n v="941"/>
    <s v="2,3"/>
    <s v="Failed"/>
    <s v="Criteria"/>
    <s v="-"/>
    <s v="-"/>
    <s v="-"/>
    <s v="-"/>
    <s v="-"/>
    <s v="-"/>
    <s v="-"/>
    <s v="-"/>
    <s v="-"/>
    <s v="-"/>
    <s v="-"/>
    <s v="-"/>
    <s v="-"/>
    <s v="-"/>
    <s v="-"/>
    <s v="-"/>
    <s v="-"/>
    <s v="-"/>
    <s v="-"/>
    <s v="-"/>
    <s v="-"/>
    <x v="0"/>
    <x v="39"/>
    <x v="37"/>
    <x v="1"/>
    <x v="1"/>
    <x v="0"/>
    <x v="37"/>
    <n v="0"/>
    <n v="0"/>
    <n v="0"/>
    <n v="0"/>
    <n v="0"/>
    <n v="0"/>
    <n v="0"/>
    <n v="0"/>
    <n v="0"/>
    <n v="0"/>
  </r>
  <r>
    <x v="39"/>
    <n v="1989"/>
    <n v="2007"/>
    <s v="2,3,4"/>
    <n v="0"/>
    <n v="5.4808171400099652E-3"/>
    <n v="0"/>
    <n v="0"/>
    <n v="0"/>
    <n v="0.10014947683109118"/>
    <n v="1.7438963627304436E-2"/>
    <n v="0"/>
    <n v="4.3348281016442447E-2"/>
    <n v="4.9825610363726954E-4"/>
    <n v="4.2351768809167911E-2"/>
    <n v="0"/>
    <n v="0.12506228201295466"/>
    <n v="4.9825610363726956E-3"/>
    <n v="2.4912805181863478E-3"/>
    <n v="2.4912805181863478E-3"/>
    <n v="0"/>
    <n v="0.17389138016940708"/>
    <n v="0"/>
    <n v="0.3672147483806677"/>
    <n v="1.3951170901843548E-2"/>
    <n v="2.9895366218236174E-3"/>
    <n v="9.765819631290483E-2"/>
    <x v="0"/>
    <x v="39"/>
    <x v="37"/>
    <x v="1"/>
    <x v="1"/>
    <x v="1"/>
    <x v="37"/>
    <n v="5.4808171400099652E-3"/>
    <n v="0"/>
    <n v="0.11758844045839562"/>
    <n v="4.3348281016442447E-2"/>
    <n v="4.2850024912805179E-2"/>
    <n v="0.13502740408570005"/>
    <n v="0.17389138016940708"/>
    <n v="0.38116591928251126"/>
    <n v="9.765819631290483E-2"/>
    <n v="2.9895366218236174E-3"/>
  </r>
  <r>
    <x v="39"/>
    <n v="1990"/>
    <n v="1550"/>
    <s v="2,3,4,5"/>
    <n v="7.0967741935483875E-3"/>
    <n v="0"/>
    <n v="0"/>
    <n v="3.8709677419354839E-3"/>
    <n v="0"/>
    <n v="0.21096774193548387"/>
    <n v="4.645161290322581E-2"/>
    <n v="0"/>
    <n v="5.0322580645161291E-2"/>
    <n v="3.2258064516129032E-3"/>
    <n v="1.4838709677419355E-2"/>
    <n v="0"/>
    <n v="0.15354838709677418"/>
    <n v="3.8709677419354839E-3"/>
    <n v="0"/>
    <n v="0"/>
    <n v="0"/>
    <n v="0.18129032258064517"/>
    <n v="0"/>
    <n v="0.26258064516129032"/>
    <n v="3.2258064516129032E-3"/>
    <n v="1.2903225806451613E-3"/>
    <n v="5.7419354838709677E-2"/>
    <x v="0"/>
    <x v="39"/>
    <x v="37"/>
    <x v="1"/>
    <x v="1"/>
    <x v="1"/>
    <x v="37"/>
    <n v="7.0967741935483875E-3"/>
    <n v="3.8709677419354839E-3"/>
    <n v="0.2574193548387097"/>
    <n v="5.0322580645161291E-2"/>
    <n v="1.806451612903226E-2"/>
    <n v="0.15741935483870967"/>
    <n v="0.18129032258064517"/>
    <n v="0.26580645161290323"/>
    <n v="5.7419354838709677E-2"/>
    <n v="1.2903225806451613E-3"/>
  </r>
  <r>
    <x v="39"/>
    <n v="1991"/>
    <n v="1050"/>
    <s v="2,3,4,5"/>
    <n v="1.9047619047619048E-3"/>
    <n v="0"/>
    <n v="0"/>
    <n v="0"/>
    <n v="0"/>
    <n v="0.19333333333333336"/>
    <n v="4.476190476190476E-2"/>
    <n v="0"/>
    <n v="2.3809523809523812E-2"/>
    <n v="0"/>
    <n v="2.8571428571428571E-3"/>
    <n v="0"/>
    <n v="8.1904761904761911E-2"/>
    <n v="0"/>
    <n v="3.8095238095238095E-3"/>
    <n v="0"/>
    <n v="0"/>
    <n v="0.18476190476190477"/>
    <n v="0"/>
    <n v="0.31904761904761908"/>
    <n v="8.5714285714285719E-3"/>
    <n v="3.8095238095238095E-3"/>
    <n v="0.13142857142857142"/>
    <x v="0"/>
    <x v="39"/>
    <x v="37"/>
    <x v="1"/>
    <x v="1"/>
    <x v="1"/>
    <x v="37"/>
    <n v="1.9047619047619048E-3"/>
    <n v="0"/>
    <n v="0.23809523809523811"/>
    <n v="2.3809523809523812E-2"/>
    <n v="2.8571428571428571E-3"/>
    <n v="8.5714285714285715E-2"/>
    <n v="0.18476190476190477"/>
    <n v="0.32761904761904764"/>
    <n v="0.13142857142857142"/>
    <n v="3.8095238095238095E-3"/>
  </r>
  <r>
    <x v="39"/>
    <n v="1992"/>
    <n v="186"/>
    <s v="2,3,4,5"/>
    <n v="0"/>
    <n v="0"/>
    <n v="0"/>
    <n v="0"/>
    <n v="0"/>
    <n v="0.17204301075268819"/>
    <n v="0"/>
    <n v="0"/>
    <n v="1.6129032258064516E-2"/>
    <n v="0"/>
    <n v="5.9139784946236569E-2"/>
    <n v="0"/>
    <n v="0.19892473118279569"/>
    <n v="0"/>
    <n v="0"/>
    <n v="0"/>
    <n v="0"/>
    <n v="0.38172043010752688"/>
    <n v="0"/>
    <n v="9.6774193548387094E-2"/>
    <n v="0"/>
    <n v="0"/>
    <n v="7.5268817204301078E-2"/>
    <x v="0"/>
    <x v="39"/>
    <x v="37"/>
    <x v="1"/>
    <x v="1"/>
    <x v="1"/>
    <x v="37"/>
    <n v="0"/>
    <n v="0"/>
    <n v="0.17204301075268819"/>
    <n v="1.6129032258064516E-2"/>
    <n v="5.9139784946236569E-2"/>
    <n v="0.19892473118279569"/>
    <n v="0.38172043010752688"/>
    <n v="9.6774193548387094E-2"/>
    <n v="7.5268817204301078E-2"/>
    <n v="0"/>
  </r>
  <r>
    <x v="39"/>
    <n v="1993"/>
    <n v="126"/>
    <s v="2,3,4,5"/>
    <n v="0"/>
    <n v="0"/>
    <n v="0"/>
    <n v="0"/>
    <n v="0"/>
    <n v="0.30952380952380953"/>
    <n v="8.7301587301587297E-2"/>
    <n v="1.5873015873015872E-2"/>
    <n v="3.968253968253968E-2"/>
    <n v="0"/>
    <n v="0"/>
    <n v="0"/>
    <n v="8.7301587301587297E-2"/>
    <n v="0"/>
    <n v="0"/>
    <n v="0"/>
    <n v="0"/>
    <n v="0.24603174603174602"/>
    <n v="0"/>
    <n v="4.7619047619047616E-2"/>
    <n v="0"/>
    <n v="7.9365079365079361E-3"/>
    <n v="0.15873015873015872"/>
    <x v="0"/>
    <x v="39"/>
    <x v="37"/>
    <x v="1"/>
    <x v="1"/>
    <x v="1"/>
    <x v="37"/>
    <n v="0"/>
    <n v="0"/>
    <n v="0.39682539682539686"/>
    <n v="5.5555555555555552E-2"/>
    <n v="0"/>
    <n v="8.7301587301587297E-2"/>
    <n v="0.24603174603174602"/>
    <n v="4.7619047619047616E-2"/>
    <n v="0.15873015873015872"/>
    <n v="7.9365079365079361E-3"/>
  </r>
  <r>
    <x v="39"/>
    <n v="1994"/>
    <n v="50"/>
    <s v="2,3,4,5"/>
    <n v="0"/>
    <n v="0"/>
    <n v="0"/>
    <n v="0"/>
    <n v="0"/>
    <n v="0"/>
    <n v="0"/>
    <n v="0.1"/>
    <n v="0"/>
    <n v="0"/>
    <n v="0"/>
    <n v="0"/>
    <n v="0"/>
    <n v="0"/>
    <n v="0"/>
    <n v="0"/>
    <n v="0"/>
    <n v="0.12"/>
    <n v="0"/>
    <n v="0.16"/>
    <n v="0"/>
    <n v="0"/>
    <n v="0.62"/>
    <x v="0"/>
    <x v="39"/>
    <x v="37"/>
    <x v="1"/>
    <x v="1"/>
    <x v="1"/>
    <x v="37"/>
    <n v="0"/>
    <n v="0"/>
    <n v="0"/>
    <n v="0.1"/>
    <n v="0"/>
    <n v="0"/>
    <n v="0.12"/>
    <n v="0.16"/>
    <n v="0.62"/>
    <n v="0"/>
  </r>
  <r>
    <x v="39"/>
    <n v="1995"/>
    <n v="266"/>
    <s v="2,3,4,5"/>
    <n v="0"/>
    <n v="0"/>
    <n v="0"/>
    <n v="0"/>
    <n v="0"/>
    <n v="9.3984962406015032E-2"/>
    <n v="3.7593984962406013E-2"/>
    <n v="0"/>
    <n v="5.6390977443609019E-2"/>
    <n v="0"/>
    <n v="3.3834586466165412E-2"/>
    <n v="0"/>
    <n v="7.5187969924812026E-3"/>
    <n v="0"/>
    <n v="0"/>
    <n v="0"/>
    <n v="3.7593984962406013E-3"/>
    <n v="0.28195488721804507"/>
    <n v="0"/>
    <n v="3.3834586466165412E-2"/>
    <n v="0"/>
    <n v="1.1278195488721804E-2"/>
    <n v="0.43984962406015038"/>
    <x v="0"/>
    <x v="39"/>
    <x v="37"/>
    <x v="1"/>
    <x v="1"/>
    <x v="1"/>
    <x v="37"/>
    <n v="0"/>
    <n v="0"/>
    <n v="0.13157894736842105"/>
    <n v="5.6390977443609019E-2"/>
    <n v="3.3834586466165412E-2"/>
    <n v="7.5187969924812026E-3"/>
    <n v="0.2857142857142857"/>
    <n v="3.3834586466165412E-2"/>
    <n v="0.43984962406015038"/>
    <n v="1.1278195488721804E-2"/>
  </r>
  <r>
    <x v="39"/>
    <n v="1996"/>
    <n v="370"/>
    <s v="2,3,4,5"/>
    <n v="0"/>
    <n v="0"/>
    <n v="0"/>
    <n v="0"/>
    <n v="0"/>
    <n v="1.3513513513513514E-2"/>
    <n v="4.5945945945945948E-2"/>
    <n v="0"/>
    <n v="0.14324324324324325"/>
    <n v="0"/>
    <n v="2.4324324324324326E-2"/>
    <n v="0"/>
    <n v="5.4054054054054057E-2"/>
    <n v="5.4054054054054057E-3"/>
    <n v="0"/>
    <n v="0"/>
    <n v="0"/>
    <n v="0.15405405405405406"/>
    <n v="0"/>
    <n v="0"/>
    <n v="2.7027027027027029E-3"/>
    <n v="5.4054054054054057E-3"/>
    <n v="0.55135135135135138"/>
    <x v="0"/>
    <x v="39"/>
    <x v="37"/>
    <x v="1"/>
    <x v="1"/>
    <x v="1"/>
    <x v="37"/>
    <n v="0"/>
    <n v="0"/>
    <n v="5.9459459459459463E-2"/>
    <n v="0.14324324324324325"/>
    <n v="2.4324324324324326E-2"/>
    <n v="5.9459459459459463E-2"/>
    <n v="0.15405405405405406"/>
    <n v="2.7027027027027029E-3"/>
    <n v="0.55135135135135138"/>
    <n v="5.4054054054054057E-3"/>
  </r>
  <r>
    <x v="39"/>
    <n v="1997"/>
    <n v="398"/>
    <s v="2,3,4,5"/>
    <n v="2.0100502512562811E-2"/>
    <n v="0"/>
    <n v="0"/>
    <n v="0"/>
    <n v="0"/>
    <n v="4.7738693467336682E-2"/>
    <n v="1.2562814070351759E-2"/>
    <n v="0"/>
    <n v="3.2663316582914576E-2"/>
    <n v="0"/>
    <n v="5.0251256281407036E-3"/>
    <n v="0"/>
    <n v="2.2613065326633167E-2"/>
    <n v="0"/>
    <n v="5.0251256281407036E-3"/>
    <n v="0"/>
    <n v="0"/>
    <n v="0.24371859296482412"/>
    <n v="0"/>
    <n v="7.537688442211055E-3"/>
    <n v="0"/>
    <n v="1.0050251256281407E-2"/>
    <n v="0.59296482412060303"/>
    <x v="0"/>
    <x v="39"/>
    <x v="37"/>
    <x v="1"/>
    <x v="1"/>
    <x v="1"/>
    <x v="37"/>
    <n v="2.0100502512562811E-2"/>
    <n v="0"/>
    <n v="6.030150753768844E-2"/>
    <n v="3.2663316582914576E-2"/>
    <n v="5.0251256281407036E-3"/>
    <n v="2.7638190954773871E-2"/>
    <n v="0.24371859296482412"/>
    <n v="7.537688442211055E-3"/>
    <n v="0.59296482412060303"/>
    <n v="1.0050251256281407E-2"/>
  </r>
  <r>
    <x v="39"/>
    <n v="1998"/>
    <n v="593"/>
    <s v="2,3,4,5"/>
    <n v="6.7453625632377737E-3"/>
    <n v="1.6863406408094434E-3"/>
    <n v="0"/>
    <n v="0"/>
    <n v="0"/>
    <n v="1.6863406408094434E-3"/>
    <n v="1.1804384485666104E-2"/>
    <n v="0"/>
    <n v="1.8549747048903879E-2"/>
    <n v="0"/>
    <n v="0"/>
    <n v="0"/>
    <n v="1.5177065767284991E-2"/>
    <n v="0"/>
    <n v="0"/>
    <n v="0"/>
    <n v="1.6863406408094434E-3"/>
    <n v="0.2748735244519393"/>
    <n v="0"/>
    <n v="1.6863406408094434E-2"/>
    <n v="0"/>
    <n v="3.3726812816188868E-3"/>
    <n v="0.64755480607082627"/>
    <x v="0"/>
    <x v="39"/>
    <x v="37"/>
    <x v="1"/>
    <x v="1"/>
    <x v="1"/>
    <x v="37"/>
    <n v="8.4317032040472171E-3"/>
    <n v="0"/>
    <n v="1.3490725126475547E-2"/>
    <n v="1.8549747048903879E-2"/>
    <n v="0"/>
    <n v="1.5177065767284991E-2"/>
    <n v="0.27655986509274877"/>
    <n v="1.6863406408094434E-2"/>
    <n v="0.64755480607082627"/>
    <n v="3.3726812816188868E-3"/>
  </r>
  <r>
    <x v="39"/>
    <n v="1999"/>
    <n v="892"/>
    <s v="2,3,4,5"/>
    <n v="4.4843049327354259E-3"/>
    <n v="0"/>
    <n v="0"/>
    <n v="0"/>
    <n v="0"/>
    <n v="7.8475336322869956E-3"/>
    <n v="9.1928251121076235E-2"/>
    <n v="0"/>
    <n v="3.0269058295964123E-2"/>
    <n v="0"/>
    <n v="0"/>
    <n v="0"/>
    <n v="4.1479820627802692E-2"/>
    <n v="1.3452914798206279E-2"/>
    <n v="1.4573991031390135E-2"/>
    <n v="0"/>
    <n v="0"/>
    <n v="0.12892376681614351"/>
    <n v="0"/>
    <n v="2.802690582959641E-2"/>
    <n v="0"/>
    <n v="1.1210762331838565E-3"/>
    <n v="0.63789237668161436"/>
    <x v="1"/>
    <x v="39"/>
    <x v="37"/>
    <x v="1"/>
    <x v="1"/>
    <x v="1"/>
    <x v="37"/>
    <n v="4.4843049327354259E-3"/>
    <n v="0"/>
    <n v="9.9775784753363225E-2"/>
    <n v="3.0269058295964123E-2"/>
    <n v="0"/>
    <n v="6.9506726457399109E-2"/>
    <n v="0.12892376681614351"/>
    <n v="2.802690582959641E-2"/>
    <n v="0.63789237668161436"/>
    <n v="1.1210762331838565E-3"/>
  </r>
  <r>
    <x v="39"/>
    <n v="2000"/>
    <n v="964"/>
    <s v="2,3,4,5"/>
    <n v="3.1120331950207467E-3"/>
    <n v="0"/>
    <n v="0"/>
    <n v="3.1120331950207467E-3"/>
    <n v="0"/>
    <n v="0.20228215767634855"/>
    <n v="8.7136929460580909E-2"/>
    <n v="0"/>
    <n v="3.6307053941908717E-2"/>
    <n v="0"/>
    <n v="2.0746887966804979E-3"/>
    <n v="0"/>
    <n v="3.0082987551867221E-2"/>
    <n v="0"/>
    <n v="5.1867219917012446E-3"/>
    <n v="0"/>
    <n v="0"/>
    <n v="0.11410788381742738"/>
    <n v="0"/>
    <n v="3.1120331950207467E-3"/>
    <n v="0.12240663900414937"/>
    <n v="3.1120331950207471E-3"/>
    <n v="0.38796680497925312"/>
    <x v="1"/>
    <x v="39"/>
    <x v="37"/>
    <x v="1"/>
    <x v="1"/>
    <x v="1"/>
    <x v="37"/>
    <n v="3.1120331950207467E-3"/>
    <n v="3.1120331950207467E-3"/>
    <n v="0.28941908713692943"/>
    <n v="3.6307053941908717E-2"/>
    <n v="2.0746887966804979E-3"/>
    <n v="3.5269709543568464E-2"/>
    <n v="0.11410788381742738"/>
    <n v="0.12551867219917012"/>
    <n v="0.38796680497925312"/>
    <n v="3.1120331950207471E-3"/>
  </r>
  <r>
    <x v="39"/>
    <n v="2001"/>
    <n v="906"/>
    <s v="2,3,4,5"/>
    <n v="8.8300220750551876E-3"/>
    <n v="0"/>
    <n v="0"/>
    <n v="0"/>
    <n v="0"/>
    <n v="0.12251655629139073"/>
    <n v="2.2075055187637971E-2"/>
    <n v="0"/>
    <n v="2.6490066225165563E-2"/>
    <n v="0"/>
    <n v="0"/>
    <n v="0"/>
    <n v="4.9668874172185427E-2"/>
    <n v="9.9337748344370865E-3"/>
    <n v="1.8763796909492272E-2"/>
    <n v="0"/>
    <n v="0"/>
    <n v="0.15562913907284767"/>
    <n v="0"/>
    <n v="0.10596026490066225"/>
    <n v="5.5187637969094927E-3"/>
    <n v="5.5187637969094927E-3"/>
    <n v="0.46909492273730685"/>
    <x v="1"/>
    <x v="39"/>
    <x v="37"/>
    <x v="1"/>
    <x v="1"/>
    <x v="1"/>
    <x v="37"/>
    <n v="8.8300220750551876E-3"/>
    <n v="0"/>
    <n v="0.14459161147902871"/>
    <n v="2.6490066225165563E-2"/>
    <n v="0"/>
    <n v="7.8366445916114788E-2"/>
    <n v="0.15562913907284767"/>
    <n v="0.11147902869757174"/>
    <n v="0.46909492273730685"/>
    <n v="5.5187637969094927E-3"/>
  </r>
  <r>
    <x v="39"/>
    <n v="2002"/>
    <n v="1050"/>
    <s v="2,3,4,5"/>
    <n v="1.5238095238095238E-2"/>
    <n v="0"/>
    <n v="0"/>
    <n v="1.1428571428571429E-2"/>
    <n v="0"/>
    <n v="0.10190476190476191"/>
    <n v="0.11047619047619048"/>
    <n v="0"/>
    <n v="2.0952380952380951E-2"/>
    <n v="0"/>
    <n v="0"/>
    <n v="0"/>
    <n v="3.9047619047619046E-2"/>
    <n v="7.619047619047619E-3"/>
    <n v="4.7619047619047623E-3"/>
    <n v="1.9047619047619048E-3"/>
    <n v="0"/>
    <n v="7.2380952380952379E-2"/>
    <n v="0"/>
    <n v="0.10761904761904761"/>
    <n v="0.1019047619047619"/>
    <n v="4.7619047619047623E-3"/>
    <n v="0.4"/>
    <x v="1"/>
    <x v="39"/>
    <x v="37"/>
    <x v="1"/>
    <x v="1"/>
    <x v="1"/>
    <x v="37"/>
    <n v="1.5238095238095238E-2"/>
    <n v="1.1428571428571429E-2"/>
    <n v="0.21238095238095239"/>
    <n v="2.0952380952380951E-2"/>
    <n v="0"/>
    <n v="5.3333333333333323E-2"/>
    <n v="7.2380952380952379E-2"/>
    <n v="0.2095238095238095"/>
    <n v="0.4"/>
    <n v="4.7619047619047623E-3"/>
  </r>
  <r>
    <x v="39"/>
    <n v="2003"/>
    <n v="1052"/>
    <s v="2,3,4,5"/>
    <n v="6.653992395437262E-3"/>
    <n v="3.8022813688212928E-3"/>
    <n v="0"/>
    <n v="0"/>
    <n v="0"/>
    <n v="0.11121673003802282"/>
    <n v="2.2813688212927757E-2"/>
    <n v="0"/>
    <n v="3.4220532319391636E-2"/>
    <n v="0"/>
    <n v="0"/>
    <n v="0"/>
    <n v="5.988593155893536E-2"/>
    <n v="1.9011406844106464E-3"/>
    <n v="7.6045627376425855E-3"/>
    <n v="0"/>
    <n v="0"/>
    <n v="9.0304182509505698E-2"/>
    <n v="0"/>
    <n v="0.10266159695817491"/>
    <n v="0.12642585551330798"/>
    <n v="9.5057034220532319E-4"/>
    <n v="0.43155893536121676"/>
    <x v="1"/>
    <x v="39"/>
    <x v="37"/>
    <x v="1"/>
    <x v="1"/>
    <x v="1"/>
    <x v="37"/>
    <n v="1.0456273764258554E-2"/>
    <n v="0"/>
    <n v="0.13403041825095058"/>
    <n v="3.4220532319391636E-2"/>
    <n v="0"/>
    <n v="6.939163498098859E-2"/>
    <n v="9.0304182509505698E-2"/>
    <n v="0.22908745247148288"/>
    <n v="0.43155893536121676"/>
    <n v="9.5057034220532319E-4"/>
  </r>
  <r>
    <x v="39"/>
    <n v="2004"/>
    <n v="1464"/>
    <s v="2,3,4,5"/>
    <n v="4.0983606557377051E-3"/>
    <n v="3.4153005464480873E-3"/>
    <n v="0"/>
    <n v="0"/>
    <n v="0"/>
    <n v="0.14549180327868852"/>
    <n v="3.3469945355191259E-2"/>
    <n v="1.366120218579235E-3"/>
    <n v="3.0054644808743168E-2"/>
    <n v="0"/>
    <n v="5.4644808743169399E-3"/>
    <n v="0"/>
    <n v="5.737704918032787E-2"/>
    <n v="4.7814207650273225E-3"/>
    <n v="8.8797814207650268E-3"/>
    <n v="0"/>
    <n v="0"/>
    <n v="8.5382513661202183E-2"/>
    <n v="0"/>
    <n v="0.12363387978142076"/>
    <n v="1.3661202185792349E-2"/>
    <n v="4.0983606557377051E-3"/>
    <n v="0.47882513661202186"/>
    <x v="1"/>
    <x v="39"/>
    <x v="37"/>
    <x v="1"/>
    <x v="1"/>
    <x v="1"/>
    <x v="37"/>
    <n v="7.513661202185792E-3"/>
    <n v="0"/>
    <n v="0.17896174863387979"/>
    <n v="3.1420765027322405E-2"/>
    <n v="5.4644808743169399E-3"/>
    <n v="7.1038251366120214E-2"/>
    <n v="8.5382513661202183E-2"/>
    <n v="0.1372950819672131"/>
    <n v="0.47882513661202186"/>
    <n v="4.0983606557377051E-3"/>
  </r>
  <r>
    <x v="39"/>
    <n v="2005"/>
    <n v="1752"/>
    <s v="2,3,4,5"/>
    <n v="2.8538812785388126E-3"/>
    <n v="5.7077625570776253E-4"/>
    <n v="0"/>
    <n v="1.1415525114155251E-3"/>
    <n v="0"/>
    <n v="0.11358447488584475"/>
    <n v="8.7899543378995429E-2"/>
    <n v="0"/>
    <n v="8.2762557077625559E-2"/>
    <n v="0"/>
    <n v="0"/>
    <n v="0"/>
    <n v="6.8493150684931503E-2"/>
    <n v="1.2557077625570776E-2"/>
    <n v="4.5662100456621002E-3"/>
    <n v="0"/>
    <n v="0"/>
    <n v="0.10159817351598173"/>
    <n v="0"/>
    <n v="5.1369863013698627E-2"/>
    <n v="6.5068493150684928E-2"/>
    <n v="5.1369863013698627E-3"/>
    <n v="0.4023972602739726"/>
    <x v="1"/>
    <x v="39"/>
    <x v="37"/>
    <x v="1"/>
    <x v="1"/>
    <x v="1"/>
    <x v="37"/>
    <n v="3.4246575342465752E-3"/>
    <n v="1.1415525114155251E-3"/>
    <n v="0.20148401826484019"/>
    <n v="8.2762557077625559E-2"/>
    <n v="0"/>
    <n v="8.5616438356164379E-2"/>
    <n v="0.10159817351598173"/>
    <n v="0.11643835616438356"/>
    <n v="0.4023972602739726"/>
    <n v="5.1369863013698627E-3"/>
  </r>
  <r>
    <x v="39"/>
    <n v="2006"/>
    <n v="1203"/>
    <s v="2,3,4,5"/>
    <n v="4.1562759767248547E-3"/>
    <n v="2.4937655860349127E-3"/>
    <n v="0"/>
    <n v="8.3125519534497094E-3"/>
    <n v="0"/>
    <n v="0.11803823773898586"/>
    <n v="1.9950124688279301E-2"/>
    <n v="0"/>
    <n v="5.1537822111388201E-2"/>
    <n v="0"/>
    <n v="0"/>
    <n v="0"/>
    <n v="5.3200332502078139E-2"/>
    <n v="4.1562759767248547E-3"/>
    <n v="3.3250207813798837E-3"/>
    <n v="0"/>
    <n v="0"/>
    <n v="0.11221945137157108"/>
    <n v="0"/>
    <n v="0.14380714879467996"/>
    <n v="1.4962593516209476E-2"/>
    <n v="2.4937655860349127E-3"/>
    <n v="0.46134663341645887"/>
    <x v="1"/>
    <x v="39"/>
    <x v="37"/>
    <x v="1"/>
    <x v="1"/>
    <x v="1"/>
    <x v="37"/>
    <n v="6.6500415627597674E-3"/>
    <n v="8.3125519534497094E-3"/>
    <n v="0.13798836242726517"/>
    <n v="5.1537822111388201E-2"/>
    <n v="0"/>
    <n v="6.0681629260182876E-2"/>
    <n v="0.11221945137157108"/>
    <n v="0.15876974231088944"/>
    <n v="0.46134663341645887"/>
    <n v="2.4937655860349127E-3"/>
  </r>
  <r>
    <x v="39"/>
    <n v="2007"/>
    <n v="2018"/>
    <s v="2,3,4,5"/>
    <n v="2.4777006937561942E-3"/>
    <n v="7.4331020812685826E-3"/>
    <n v="0"/>
    <n v="0"/>
    <n v="0"/>
    <n v="9.1674925668979182E-2"/>
    <n v="1.6352824578790882E-2"/>
    <n v="0"/>
    <n v="3.0227948463825569E-2"/>
    <n v="0"/>
    <n v="0"/>
    <n v="0"/>
    <n v="3.3201189296333006E-2"/>
    <n v="1.4866204162537165E-3"/>
    <n v="2.4777006937561942E-3"/>
    <n v="0"/>
    <n v="0"/>
    <n v="0.18830525272547077"/>
    <n v="0"/>
    <n v="0.12884043607532211"/>
    <n v="0.12933597621407333"/>
    <n v="9.9108027750247768E-4"/>
    <n v="0.36719524281466798"/>
    <x v="1"/>
    <x v="39"/>
    <x v="37"/>
    <x v="1"/>
    <x v="1"/>
    <x v="1"/>
    <x v="37"/>
    <n v="9.9108027750247768E-3"/>
    <n v="0"/>
    <n v="0.10802775024777006"/>
    <n v="3.0227948463825569E-2"/>
    <n v="0"/>
    <n v="3.7165510406342916E-2"/>
    <n v="0.18830525272547077"/>
    <n v="0.25817641228939547"/>
    <n v="0.36719524281466798"/>
    <n v="9.9108027750247768E-4"/>
  </r>
  <r>
    <x v="39"/>
    <n v="2008"/>
    <n v="1246"/>
    <s v="2,3,4,5"/>
    <n v="0"/>
    <n v="0"/>
    <n v="0"/>
    <n v="0"/>
    <n v="0"/>
    <n v="4.0930979133226325E-2"/>
    <n v="4.5746388443017656E-2"/>
    <n v="0"/>
    <n v="3.2905296950240769E-2"/>
    <n v="0"/>
    <n v="0"/>
    <n v="0"/>
    <n v="1.5248796147672551E-2"/>
    <n v="7.2231139646869984E-3"/>
    <n v="0"/>
    <n v="0"/>
    <n v="0"/>
    <n v="0.1276083467094703"/>
    <n v="0"/>
    <n v="0.16773675762439808"/>
    <n v="0"/>
    <n v="3.2102728731942215E-3"/>
    <n v="0.5593900481540931"/>
    <x v="1"/>
    <x v="39"/>
    <x v="37"/>
    <x v="1"/>
    <x v="1"/>
    <x v="1"/>
    <x v="37"/>
    <n v="0"/>
    <n v="0"/>
    <n v="8.6677367576243974E-2"/>
    <n v="3.2905296950240769E-2"/>
    <n v="0"/>
    <n v="2.247191011235955E-2"/>
    <n v="0.1276083467094703"/>
    <n v="0.16773675762439808"/>
    <n v="0.5593900481540931"/>
    <n v="3.2102728731942215E-3"/>
  </r>
  <r>
    <x v="39"/>
    <n v="2009"/>
    <n v="1666"/>
    <s v="2,3,4,5"/>
    <n v="0"/>
    <n v="0"/>
    <n v="0"/>
    <n v="1.8007202881152461E-3"/>
    <n v="0"/>
    <n v="5.3421368547418968E-2"/>
    <n v="6.0624249699879951E-2"/>
    <n v="0"/>
    <n v="8.7635054021608649E-2"/>
    <n v="0"/>
    <n v="0"/>
    <n v="0"/>
    <n v="2.34093637454982E-2"/>
    <n v="4.2016806722689074E-3"/>
    <n v="0"/>
    <n v="0"/>
    <n v="0"/>
    <n v="0.17046818727490998"/>
    <n v="0"/>
    <n v="6.9027611044417764E-2"/>
    <n v="0"/>
    <n v="6.0024009603841532E-4"/>
    <n v="0.52881152460984393"/>
    <x v="2"/>
    <x v="39"/>
    <x v="37"/>
    <x v="1"/>
    <x v="1"/>
    <x v="1"/>
    <x v="37"/>
    <n v="0"/>
    <n v="1.8007202881152461E-3"/>
    <n v="0.11404561824729892"/>
    <n v="8.7635054021608649E-2"/>
    <n v="0"/>
    <n v="2.7611044417767107E-2"/>
    <n v="0.17046818727490998"/>
    <n v="6.9027611044417764E-2"/>
    <n v="0.52881152460984393"/>
    <n v="6.0024009603841532E-4"/>
  </r>
  <r>
    <x v="39"/>
    <n v="2010"/>
    <n v="1997"/>
    <s v="2,3,4,5"/>
    <n v="2.00300450676014E-3"/>
    <n v="0"/>
    <n v="0"/>
    <n v="0"/>
    <n v="0"/>
    <n v="9.2638958437656488E-2"/>
    <n v="5.3079619429143715E-2"/>
    <n v="0"/>
    <n v="1.8027040560841263E-2"/>
    <n v="0"/>
    <n v="0"/>
    <n v="0"/>
    <n v="4.5568352528793189E-2"/>
    <n v="4.00600901352028E-3"/>
    <n v="1.5022533800701052E-3"/>
    <n v="0"/>
    <n v="0"/>
    <n v="0.11917876815222833"/>
    <n v="0"/>
    <n v="0.1942914371557336"/>
    <n v="6.2593890836254384E-2"/>
    <n v="5.00751126690035E-4"/>
    <n v="0.40660991487230846"/>
    <x v="2"/>
    <x v="39"/>
    <x v="37"/>
    <x v="1"/>
    <x v="1"/>
    <x v="1"/>
    <x v="37"/>
    <n v="2.00300450676014E-3"/>
    <n v="0"/>
    <n v="0.1457185778668002"/>
    <n v="1.8027040560841263E-2"/>
    <n v="0"/>
    <n v="5.1076614922383572E-2"/>
    <n v="0.11917876815222833"/>
    <n v="0.25688532799198799"/>
    <n v="0.40660991487230846"/>
    <n v="5.00751126690035E-4"/>
  </r>
  <r>
    <x v="39"/>
    <n v="2011"/>
    <n v="3004"/>
    <s v="2,3,4,5"/>
    <n v="0"/>
    <n v="0"/>
    <n v="0"/>
    <n v="0"/>
    <n v="0"/>
    <n v="2.7629826897470042E-2"/>
    <n v="2.2303595206391479E-2"/>
    <n v="0"/>
    <n v="2.5632490013315579E-2"/>
    <n v="0"/>
    <n v="0"/>
    <n v="0"/>
    <n v="1.8974700399467376E-2"/>
    <n v="2.6631158455392811E-3"/>
    <n v="2.3302263648468709E-3"/>
    <n v="0"/>
    <n v="0"/>
    <n v="0.16145139813581891"/>
    <n v="0"/>
    <n v="0.17743009320905459"/>
    <n v="7.7563249001331561E-2"/>
    <n v="3.3288948069241014E-4"/>
    <n v="0.48368841544607188"/>
    <x v="2"/>
    <x v="39"/>
    <x v="37"/>
    <x v="1"/>
    <x v="1"/>
    <x v="1"/>
    <x v="37"/>
    <n v="0"/>
    <n v="0"/>
    <n v="4.9933422103861522E-2"/>
    <n v="2.5632490013315579E-2"/>
    <n v="0"/>
    <n v="2.3968042609853531E-2"/>
    <n v="0.16145139813581891"/>
    <n v="0.25499334221038616"/>
    <n v="0.48368841544607188"/>
    <n v="3.3288948069241014E-4"/>
  </r>
  <r>
    <x v="39"/>
    <n v="2012"/>
    <n v="3205"/>
    <s v="2,3,4,5"/>
    <n v="1.5600624024960999E-3"/>
    <n v="0"/>
    <n v="0"/>
    <n v="9.3603744149765996E-4"/>
    <n v="3.1201248049921997E-4"/>
    <n v="2.402496099843994E-2"/>
    <n v="3.9313572542901715E-2"/>
    <n v="0"/>
    <n v="1.8096723868954757E-2"/>
    <n v="0"/>
    <n v="3.1201248049921998E-3"/>
    <n v="0"/>
    <n v="5.1170046801872072E-2"/>
    <n v="1.3416536661466459E-2"/>
    <n v="1.8720748829953199E-3"/>
    <n v="0"/>
    <n v="0"/>
    <n v="0.13915756630265211"/>
    <n v="0"/>
    <n v="0.24149765990639627"/>
    <n v="7.8315132605304219E-2"/>
    <n v="2.8081123244929796E-3"/>
    <n v="0.38439937597503898"/>
    <x v="2"/>
    <x v="39"/>
    <x v="37"/>
    <x v="1"/>
    <x v="1"/>
    <x v="1"/>
    <x v="37"/>
    <n v="1.5600624024960999E-3"/>
    <n v="1.2480499219968799E-3"/>
    <n v="6.3338533541341654E-2"/>
    <n v="1.8096723868954757E-2"/>
    <n v="3.1201248049921998E-3"/>
    <n v="6.6458658346333854E-2"/>
    <n v="0.13915756630265211"/>
    <n v="0.31981279251170047"/>
    <n v="0.38439937597503898"/>
    <n v="2.8081123244929796E-3"/>
  </r>
  <r>
    <x v="39"/>
    <n v="2013"/>
    <s v="No Data"/>
    <m/>
    <s v="-"/>
    <s v="-"/>
    <s v="-"/>
    <s v="-"/>
    <s v="-"/>
    <s v="-"/>
    <s v="-"/>
    <s v="-"/>
    <s v="-"/>
    <s v="-"/>
    <s v="-"/>
    <s v="-"/>
    <s v="-"/>
    <s v="-"/>
    <s v="-"/>
    <s v="-"/>
    <s v="-"/>
    <s v="-"/>
    <s v="-"/>
    <s v="-"/>
    <s v="-"/>
    <s v="-"/>
    <s v="-"/>
    <x v="2"/>
    <x v="39"/>
    <x v="37"/>
    <x v="1"/>
    <x v="1"/>
    <x v="0"/>
    <x v="37"/>
    <n v="0"/>
    <n v="0"/>
    <n v="0"/>
    <n v="0"/>
    <n v="0"/>
    <n v="0"/>
    <n v="0"/>
    <n v="0"/>
    <n v="0"/>
    <n v="0"/>
  </r>
  <r>
    <x v="40"/>
    <n v="1979"/>
    <s v="No Data"/>
    <m/>
    <s v="-"/>
    <s v="-"/>
    <s v="-"/>
    <s v="-"/>
    <s v="-"/>
    <s v="-"/>
    <s v="-"/>
    <s v="-"/>
    <s v="-"/>
    <s v="-"/>
    <s v="-"/>
    <s v="-"/>
    <s v="-"/>
    <s v="-"/>
    <s v="-"/>
    <s v="-"/>
    <s v="-"/>
    <s v="-"/>
    <s v="-"/>
    <s v="-"/>
    <s v="-"/>
    <s v="-"/>
    <s v="-"/>
    <x v="0"/>
    <x v="40"/>
    <x v="2"/>
    <x v="2"/>
    <x v="2"/>
    <x v="0"/>
    <x v="2"/>
    <n v="0"/>
    <n v="0"/>
    <n v="0"/>
    <n v="0"/>
    <n v="0"/>
    <n v="0"/>
    <n v="0"/>
    <n v="0"/>
    <n v="0"/>
    <n v="0"/>
  </r>
  <r>
    <x v="40"/>
    <n v="1980"/>
    <s v="No Data"/>
    <m/>
    <s v="-"/>
    <s v="-"/>
    <s v="-"/>
    <s v="-"/>
    <s v="-"/>
    <s v="-"/>
    <s v="-"/>
    <s v="-"/>
    <s v="-"/>
    <s v="-"/>
    <s v="-"/>
    <s v="-"/>
    <s v="-"/>
    <s v="-"/>
    <s v="-"/>
    <s v="-"/>
    <s v="-"/>
    <s v="-"/>
    <s v="-"/>
    <s v="-"/>
    <s v="-"/>
    <s v="-"/>
    <s v="-"/>
    <x v="0"/>
    <x v="40"/>
    <x v="2"/>
    <x v="2"/>
    <x v="2"/>
    <x v="0"/>
    <x v="2"/>
    <n v="0"/>
    <n v="0"/>
    <n v="0"/>
    <n v="0"/>
    <n v="0"/>
    <n v="0"/>
    <n v="0"/>
    <n v="0"/>
    <n v="0"/>
    <n v="0"/>
  </r>
  <r>
    <x v="40"/>
    <n v="1981"/>
    <s v="No Data"/>
    <m/>
    <s v="-"/>
    <s v="-"/>
    <s v="-"/>
    <s v="-"/>
    <s v="-"/>
    <s v="-"/>
    <s v="-"/>
    <s v="-"/>
    <s v="-"/>
    <s v="-"/>
    <s v="-"/>
    <s v="-"/>
    <s v="-"/>
    <s v="-"/>
    <s v="-"/>
    <s v="-"/>
    <s v="-"/>
    <s v="-"/>
    <s v="-"/>
    <s v="-"/>
    <s v="-"/>
    <s v="-"/>
    <s v="-"/>
    <x v="0"/>
    <x v="40"/>
    <x v="2"/>
    <x v="2"/>
    <x v="2"/>
    <x v="0"/>
    <x v="2"/>
    <n v="0"/>
    <n v="0"/>
    <n v="0"/>
    <n v="0"/>
    <n v="0"/>
    <n v="0"/>
    <n v="0"/>
    <n v="0"/>
    <n v="0"/>
    <n v="0"/>
  </r>
  <r>
    <x v="40"/>
    <n v="1982"/>
    <s v="No Data"/>
    <m/>
    <s v="-"/>
    <s v="-"/>
    <s v="-"/>
    <s v="-"/>
    <s v="-"/>
    <s v="-"/>
    <s v="-"/>
    <s v="-"/>
    <s v="-"/>
    <s v="-"/>
    <s v="-"/>
    <s v="-"/>
    <s v="-"/>
    <s v="-"/>
    <s v="-"/>
    <s v="-"/>
    <s v="-"/>
    <s v="-"/>
    <s v="-"/>
    <s v="-"/>
    <s v="-"/>
    <s v="-"/>
    <s v="-"/>
    <x v="0"/>
    <x v="40"/>
    <x v="2"/>
    <x v="2"/>
    <x v="2"/>
    <x v="0"/>
    <x v="2"/>
    <n v="0"/>
    <n v="0"/>
    <n v="0"/>
    <n v="0"/>
    <n v="0"/>
    <n v="0"/>
    <n v="0"/>
    <n v="0"/>
    <n v="0"/>
    <n v="0"/>
  </r>
  <r>
    <x v="40"/>
    <n v="1983"/>
    <s v="No Data"/>
    <m/>
    <s v="-"/>
    <s v="-"/>
    <s v="-"/>
    <s v="-"/>
    <s v="-"/>
    <s v="-"/>
    <s v="-"/>
    <s v="-"/>
    <s v="-"/>
    <s v="-"/>
    <s v="-"/>
    <s v="-"/>
    <s v="-"/>
    <s v="-"/>
    <s v="-"/>
    <s v="-"/>
    <s v="-"/>
    <s v="-"/>
    <s v="-"/>
    <s v="-"/>
    <s v="-"/>
    <s v="-"/>
    <s v="-"/>
    <x v="0"/>
    <x v="40"/>
    <x v="2"/>
    <x v="2"/>
    <x v="2"/>
    <x v="0"/>
    <x v="2"/>
    <n v="0"/>
    <n v="0"/>
    <n v="0"/>
    <n v="0"/>
    <n v="0"/>
    <n v="0"/>
    <n v="0"/>
    <n v="0"/>
    <n v="0"/>
    <n v="0"/>
  </r>
  <r>
    <x v="40"/>
    <n v="1984"/>
    <n v="72"/>
    <n v="2"/>
    <s v="Failed"/>
    <s v="Criteria"/>
    <s v="-"/>
    <s v="-"/>
    <s v="-"/>
    <s v="-"/>
    <s v="-"/>
    <s v="-"/>
    <s v="-"/>
    <s v="-"/>
    <s v="-"/>
    <s v="-"/>
    <s v="-"/>
    <s v="-"/>
    <s v="-"/>
    <s v="-"/>
    <s v="-"/>
    <s v="-"/>
    <s v="-"/>
    <s v="-"/>
    <s v="-"/>
    <s v="-"/>
    <s v="-"/>
    <x v="0"/>
    <x v="40"/>
    <x v="2"/>
    <x v="2"/>
    <x v="2"/>
    <x v="0"/>
    <x v="2"/>
    <n v="0"/>
    <n v="0"/>
    <n v="0"/>
    <n v="0"/>
    <n v="0"/>
    <n v="0"/>
    <n v="0"/>
    <n v="0"/>
    <n v="0"/>
    <n v="0"/>
  </r>
  <r>
    <x v="40"/>
    <n v="1985"/>
    <n v="273"/>
    <s v="2,3"/>
    <s v="Failed"/>
    <s v="Criteria"/>
    <s v="-"/>
    <s v="-"/>
    <s v="-"/>
    <s v="-"/>
    <s v="-"/>
    <s v="-"/>
    <s v="-"/>
    <s v="-"/>
    <s v="-"/>
    <s v="-"/>
    <s v="-"/>
    <s v="-"/>
    <s v="-"/>
    <s v="-"/>
    <s v="-"/>
    <s v="-"/>
    <s v="-"/>
    <s v="-"/>
    <s v="-"/>
    <s v="-"/>
    <s v="-"/>
    <x v="0"/>
    <x v="40"/>
    <x v="2"/>
    <x v="2"/>
    <x v="2"/>
    <x v="0"/>
    <x v="2"/>
    <n v="0"/>
    <n v="0"/>
    <n v="0"/>
    <n v="0"/>
    <n v="0"/>
    <n v="0"/>
    <n v="0"/>
    <n v="0"/>
    <n v="0"/>
    <n v="0"/>
  </r>
  <r>
    <x v="40"/>
    <n v="1986"/>
    <n v="730"/>
    <s v="2,3,4"/>
    <n v="0.23835616438356164"/>
    <n v="3.0136986301369864E-2"/>
    <n v="0"/>
    <n v="2.6027397260273973E-2"/>
    <n v="0"/>
    <n v="0.17671232876712328"/>
    <n v="1.0958904109589041E-2"/>
    <n v="8.21917808219178E-3"/>
    <n v="7.3972602739726029E-2"/>
    <n v="1.0958904109589041E-2"/>
    <n v="5.7534246575342465E-2"/>
    <n v="0"/>
    <n v="1.0958904109589041E-2"/>
    <n v="0"/>
    <n v="0"/>
    <n v="0"/>
    <n v="0"/>
    <n v="0.14657534246575343"/>
    <n v="0"/>
    <n v="0.1095890410958904"/>
    <n v="0"/>
    <n v="0"/>
    <n v="0.1"/>
    <x v="0"/>
    <x v="40"/>
    <x v="2"/>
    <x v="2"/>
    <x v="2"/>
    <x v="1"/>
    <x v="2"/>
    <n v="0.26849315068493151"/>
    <n v="2.6027397260273973E-2"/>
    <n v="0.18767123287671234"/>
    <n v="8.2191780821917804E-2"/>
    <n v="6.8493150684931503E-2"/>
    <n v="1.0958904109589041E-2"/>
    <n v="0.14657534246575343"/>
    <n v="0.1095890410958904"/>
    <n v="0.1"/>
    <n v="0"/>
  </r>
  <r>
    <x v="40"/>
    <n v="1987"/>
    <n v="476"/>
    <s v="2,3,4,5"/>
    <n v="0.16176470588235298"/>
    <n v="0"/>
    <n v="0"/>
    <n v="5.0420168067226892E-2"/>
    <n v="0"/>
    <n v="0.15756302521008403"/>
    <n v="2.3109243697478993E-2"/>
    <n v="8.4033613445378148E-3"/>
    <n v="0.10504201680672268"/>
    <n v="2.5210084033613446E-2"/>
    <n v="5.2521008403361338E-2"/>
    <n v="0"/>
    <n v="2.5210084033613446E-2"/>
    <n v="0"/>
    <n v="4.2016806722689074E-3"/>
    <n v="0"/>
    <n v="0"/>
    <n v="0.19747899159663865"/>
    <n v="0"/>
    <n v="5.4621848739495799E-2"/>
    <n v="0"/>
    <n v="2.1008403361344537E-3"/>
    <n v="0.13235294117647059"/>
    <x v="0"/>
    <x v="40"/>
    <x v="2"/>
    <x v="2"/>
    <x v="2"/>
    <x v="1"/>
    <x v="2"/>
    <n v="0.16176470588235298"/>
    <n v="5.0420168067226892E-2"/>
    <n v="0.18067226890756302"/>
    <n v="0.11344537815126049"/>
    <n v="7.7731092436974791E-2"/>
    <n v="2.9411764705882353E-2"/>
    <n v="0.19747899159663865"/>
    <n v="5.4621848739495799E-2"/>
    <n v="0.13235294117647059"/>
    <n v="2.1008403361344537E-3"/>
  </r>
  <r>
    <x v="40"/>
    <n v="1988"/>
    <n v="460"/>
    <s v="2,3,4,5"/>
    <n v="5.2173913043478258E-2"/>
    <n v="8.6956521739130436E-3"/>
    <n v="6.5217391304347823E-3"/>
    <n v="3.9130434782608699E-2"/>
    <n v="0"/>
    <n v="0.15434782608695652"/>
    <n v="6.0869565217391307E-2"/>
    <n v="4.3478260869565218E-3"/>
    <n v="2.391304347826087E-2"/>
    <n v="1.5217391304347827E-2"/>
    <n v="1.3043478260869566E-2"/>
    <n v="0"/>
    <n v="4.5652173913043478E-2"/>
    <n v="0"/>
    <n v="0"/>
    <n v="0"/>
    <n v="0"/>
    <n v="9.1304347826086957E-2"/>
    <n v="0"/>
    <n v="0.1108695652173913"/>
    <n v="0"/>
    <n v="0"/>
    <n v="0.37391304347826088"/>
    <x v="0"/>
    <x v="40"/>
    <x v="2"/>
    <x v="2"/>
    <x v="2"/>
    <x v="1"/>
    <x v="2"/>
    <n v="6.7391304347826086E-2"/>
    <n v="3.9130434782608699E-2"/>
    <n v="0.21521739130434783"/>
    <n v="2.8260869565217391E-2"/>
    <n v="2.8260869565217395E-2"/>
    <n v="4.5652173913043478E-2"/>
    <n v="9.1304347826086957E-2"/>
    <n v="0.1108695652173913"/>
    <n v="0.37391304347826088"/>
    <n v="0"/>
  </r>
  <r>
    <x v="40"/>
    <n v="1989"/>
    <n v="300"/>
    <s v="3,4,5"/>
    <n v="6.3333333333333339E-2"/>
    <n v="5.6666666666666664E-2"/>
    <n v="0"/>
    <n v="4.3333333333333335E-2"/>
    <n v="0.02"/>
    <n v="0.06"/>
    <n v="0"/>
    <n v="0"/>
    <n v="0"/>
    <n v="0.03"/>
    <n v="0"/>
    <n v="0"/>
    <n v="2.6666666666666668E-2"/>
    <n v="3.3333333333333335E-3"/>
    <n v="0"/>
    <n v="0"/>
    <n v="0"/>
    <n v="0.14000000000000001"/>
    <n v="0"/>
    <n v="0.10666666666666666"/>
    <n v="0"/>
    <n v="0"/>
    <n v="0.45"/>
    <x v="0"/>
    <x v="40"/>
    <x v="2"/>
    <x v="2"/>
    <x v="2"/>
    <x v="1"/>
    <x v="2"/>
    <n v="0.12"/>
    <n v="6.3333333333333339E-2"/>
    <n v="0.06"/>
    <n v="0"/>
    <n v="0.03"/>
    <n v="3.0000000000000002E-2"/>
    <n v="0.14000000000000001"/>
    <n v="0.10666666666666666"/>
    <n v="0.45"/>
    <n v="0"/>
  </r>
  <r>
    <x v="40"/>
    <n v="1990"/>
    <n v="40"/>
    <s v="2,4,5"/>
    <n v="0"/>
    <n v="0"/>
    <n v="0"/>
    <n v="0.125"/>
    <n v="0"/>
    <n v="0.15"/>
    <n v="0"/>
    <n v="0"/>
    <n v="0"/>
    <n v="0"/>
    <n v="0"/>
    <n v="0"/>
    <n v="0"/>
    <n v="0"/>
    <n v="0"/>
    <n v="0"/>
    <n v="0"/>
    <n v="0.125"/>
    <n v="0"/>
    <n v="0.1"/>
    <n v="0"/>
    <n v="0"/>
    <n v="0.5"/>
    <x v="0"/>
    <x v="40"/>
    <x v="2"/>
    <x v="2"/>
    <x v="2"/>
    <x v="1"/>
    <x v="2"/>
    <n v="0"/>
    <n v="0.125"/>
    <n v="0.15"/>
    <n v="0"/>
    <n v="0"/>
    <n v="0"/>
    <n v="0.125"/>
    <n v="0.1"/>
    <n v="0.5"/>
    <n v="0"/>
  </r>
  <r>
    <x v="40"/>
    <n v="1991"/>
    <n v="24"/>
    <s v="2,3,5"/>
    <n v="0"/>
    <n v="0"/>
    <n v="0"/>
    <n v="0"/>
    <n v="0"/>
    <n v="0.16666666666666666"/>
    <n v="0"/>
    <n v="0"/>
    <n v="4.1666666666666664E-2"/>
    <n v="0"/>
    <n v="4.1666666666666664E-2"/>
    <n v="0"/>
    <n v="8.3333333333333329E-2"/>
    <n v="0"/>
    <n v="0"/>
    <n v="0"/>
    <n v="0"/>
    <n v="0.125"/>
    <n v="0"/>
    <n v="0.54166666666666663"/>
    <n v="0"/>
    <n v="0"/>
    <n v="0"/>
    <x v="0"/>
    <x v="40"/>
    <x v="2"/>
    <x v="2"/>
    <x v="2"/>
    <x v="1"/>
    <x v="2"/>
    <n v="0"/>
    <n v="0"/>
    <n v="0.16666666666666666"/>
    <n v="4.1666666666666664E-2"/>
    <n v="4.1666666666666664E-2"/>
    <n v="8.3333333333333329E-2"/>
    <n v="0.125"/>
    <n v="0.54166666666666663"/>
    <n v="0"/>
    <n v="0"/>
  </r>
  <r>
    <x v="40"/>
    <n v="1992"/>
    <n v="74"/>
    <s v="2,3,4"/>
    <n v="0"/>
    <n v="0"/>
    <n v="0"/>
    <n v="1.3513513513513514E-2"/>
    <n v="0"/>
    <n v="0.35135135135135137"/>
    <n v="4.0540540540540543E-2"/>
    <n v="1.3513513513513514E-2"/>
    <n v="4.0540540540540543E-2"/>
    <n v="0"/>
    <n v="8.1081081081081086E-2"/>
    <n v="0"/>
    <n v="0.12162162162162163"/>
    <n v="0"/>
    <n v="0"/>
    <n v="0"/>
    <n v="0"/>
    <n v="0.31081081081081086"/>
    <n v="0"/>
    <n v="0"/>
    <n v="0"/>
    <n v="0"/>
    <n v="2.7027027027027029E-2"/>
    <x v="0"/>
    <x v="40"/>
    <x v="2"/>
    <x v="2"/>
    <x v="2"/>
    <x v="1"/>
    <x v="2"/>
    <n v="0"/>
    <n v="1.3513513513513514E-2"/>
    <n v="0.39189189189189189"/>
    <n v="5.4054054054054057E-2"/>
    <n v="8.1081081081081086E-2"/>
    <n v="0.12162162162162163"/>
    <n v="0.31081081081081086"/>
    <n v="0"/>
    <n v="2.7027027027027029E-2"/>
    <n v="0"/>
  </r>
  <r>
    <x v="40"/>
    <n v="1993"/>
    <n v="151"/>
    <s v="2,3,4,5"/>
    <n v="6.6225165562913912E-2"/>
    <n v="0"/>
    <n v="0"/>
    <n v="0"/>
    <n v="0"/>
    <n v="0.15894039735099338"/>
    <n v="0.10596026490066225"/>
    <n v="2.6490066225165563E-2"/>
    <n v="0.11258278145695365"/>
    <n v="0"/>
    <n v="0"/>
    <n v="0"/>
    <n v="2.6490066225165563E-2"/>
    <n v="0"/>
    <n v="0"/>
    <n v="0"/>
    <n v="0"/>
    <n v="0.28476821192052981"/>
    <n v="0"/>
    <n v="2.6490066225165563E-2"/>
    <n v="0"/>
    <n v="3.9735099337748346E-2"/>
    <n v="0.15231788079470199"/>
    <x v="0"/>
    <x v="40"/>
    <x v="2"/>
    <x v="2"/>
    <x v="2"/>
    <x v="1"/>
    <x v="2"/>
    <n v="6.6225165562913912E-2"/>
    <n v="0"/>
    <n v="0.26490066225165565"/>
    <n v="0.13907284768211922"/>
    <n v="0"/>
    <n v="2.6490066225165563E-2"/>
    <n v="0.28476821192052981"/>
    <n v="2.6490066225165563E-2"/>
    <n v="0.15231788079470199"/>
    <n v="3.9735099337748346E-2"/>
  </r>
  <r>
    <x v="40"/>
    <n v="1994"/>
    <n v="88"/>
    <s v="2,3,4,5"/>
    <n v="7.9545454545454544E-2"/>
    <n v="0"/>
    <n v="0"/>
    <n v="9.0909090909090912E-2"/>
    <n v="0"/>
    <n v="0.18181818181818182"/>
    <n v="0"/>
    <n v="4.5454545454545456E-2"/>
    <n v="4.5454545454545456E-2"/>
    <n v="0"/>
    <n v="7.9545454545454544E-2"/>
    <n v="0"/>
    <n v="0"/>
    <n v="0"/>
    <n v="0"/>
    <n v="0"/>
    <n v="0"/>
    <n v="0"/>
    <n v="0"/>
    <n v="0"/>
    <n v="0"/>
    <n v="0"/>
    <n v="0.47727272727272729"/>
    <x v="0"/>
    <x v="40"/>
    <x v="2"/>
    <x v="2"/>
    <x v="2"/>
    <x v="1"/>
    <x v="2"/>
    <n v="7.9545454545454544E-2"/>
    <n v="9.0909090909090912E-2"/>
    <n v="0.18181818181818182"/>
    <n v="9.0909090909090912E-2"/>
    <n v="7.9545454545454544E-2"/>
    <n v="0"/>
    <n v="0"/>
    <n v="0"/>
    <n v="0.47727272727272729"/>
    <n v="0"/>
  </r>
  <r>
    <x v="40"/>
    <n v="1995"/>
    <n v="151"/>
    <s v="2,3,4,5"/>
    <n v="0"/>
    <n v="0"/>
    <n v="0"/>
    <n v="0"/>
    <n v="2.6490066225165563E-2"/>
    <n v="0.32450331125827814"/>
    <n v="1.9867549668874173E-2"/>
    <n v="0"/>
    <n v="0"/>
    <n v="3.9735099337748346E-2"/>
    <n v="6.6225165562913912E-2"/>
    <n v="0"/>
    <n v="1.3245033112582781E-2"/>
    <n v="0"/>
    <n v="0"/>
    <n v="0"/>
    <n v="0"/>
    <n v="0.13907284768211919"/>
    <n v="0"/>
    <n v="6.6225165562913907E-3"/>
    <n v="0"/>
    <n v="0"/>
    <n v="0.36423841059602646"/>
    <x v="0"/>
    <x v="40"/>
    <x v="2"/>
    <x v="2"/>
    <x v="2"/>
    <x v="1"/>
    <x v="2"/>
    <n v="0"/>
    <n v="2.6490066225165563E-2"/>
    <n v="0.3443708609271523"/>
    <n v="0"/>
    <n v="0.10596026490066227"/>
    <n v="1.3245033112582781E-2"/>
    <n v="0.13907284768211919"/>
    <n v="6.6225165562913907E-3"/>
    <n v="0.36423841059602646"/>
    <n v="0"/>
  </r>
  <r>
    <x v="40"/>
    <n v="1996"/>
    <n v="316"/>
    <s v="2,3,4,5"/>
    <n v="4.1139240506329111E-2"/>
    <n v="0"/>
    <n v="0"/>
    <n v="1.5822784810126583E-2"/>
    <n v="0"/>
    <n v="1.5822784810126583E-2"/>
    <n v="3.1645569620253167E-2"/>
    <n v="0"/>
    <n v="3.7974683544303799E-2"/>
    <n v="0"/>
    <n v="2.8481012658227847E-2"/>
    <n v="0"/>
    <n v="6.3291139240506328E-3"/>
    <n v="0"/>
    <n v="0"/>
    <n v="0"/>
    <n v="0"/>
    <n v="7.2784810126582278E-2"/>
    <n v="0"/>
    <n v="0"/>
    <n v="6.3291139240506328E-3"/>
    <n v="0"/>
    <n v="0.74367088607594933"/>
    <x v="0"/>
    <x v="40"/>
    <x v="2"/>
    <x v="2"/>
    <x v="2"/>
    <x v="1"/>
    <x v="2"/>
    <n v="4.1139240506329111E-2"/>
    <n v="1.5822784810126583E-2"/>
    <n v="4.746835443037975E-2"/>
    <n v="3.7974683544303799E-2"/>
    <n v="2.8481012658227847E-2"/>
    <n v="6.3291139240506328E-3"/>
    <n v="7.2784810126582278E-2"/>
    <n v="6.3291139240506328E-3"/>
    <n v="0.74367088607594933"/>
    <n v="0"/>
  </r>
  <r>
    <x v="40"/>
    <n v="1997"/>
    <n v="194"/>
    <s v="3,4,5"/>
    <n v="0.14432989690721648"/>
    <n v="0"/>
    <n v="5.1546391752577319E-3"/>
    <n v="1.0309278350515464E-2"/>
    <n v="0"/>
    <n v="4.1237113402061855E-2"/>
    <n v="0"/>
    <n v="0"/>
    <n v="7.2164948453608241E-2"/>
    <n v="0"/>
    <n v="4.1237113402061855E-2"/>
    <n v="0"/>
    <n v="1.0309278350515464E-2"/>
    <n v="0"/>
    <n v="0"/>
    <n v="0"/>
    <n v="0"/>
    <n v="0.13917525773195877"/>
    <n v="0"/>
    <n v="0"/>
    <n v="0"/>
    <n v="5.1546391752577319E-3"/>
    <n v="0.53092783505154639"/>
    <x v="0"/>
    <x v="40"/>
    <x v="2"/>
    <x v="2"/>
    <x v="2"/>
    <x v="1"/>
    <x v="2"/>
    <n v="0.14948453608247422"/>
    <n v="1.0309278350515464E-2"/>
    <n v="4.1237113402061855E-2"/>
    <n v="7.2164948453608241E-2"/>
    <n v="4.1237113402061855E-2"/>
    <n v="1.0309278350515464E-2"/>
    <n v="0.13917525773195877"/>
    <n v="0"/>
    <n v="0.53092783505154639"/>
    <n v="5.1546391752577319E-3"/>
  </r>
  <r>
    <x v="40"/>
    <n v="1998"/>
    <n v="173"/>
    <s v="4,5"/>
    <s v="Failed"/>
    <s v="Criteria"/>
    <s v="-"/>
    <s v="-"/>
    <s v="-"/>
    <s v="-"/>
    <s v="-"/>
    <s v="-"/>
    <s v="-"/>
    <s v="-"/>
    <s v="-"/>
    <s v="-"/>
    <s v="-"/>
    <s v="-"/>
    <s v="-"/>
    <s v="-"/>
    <s v="-"/>
    <s v="-"/>
    <s v="-"/>
    <s v="-"/>
    <s v="-"/>
    <s v="-"/>
    <s v="-"/>
    <x v="0"/>
    <x v="40"/>
    <x v="2"/>
    <x v="2"/>
    <x v="2"/>
    <x v="0"/>
    <x v="2"/>
    <n v="0"/>
    <n v="0"/>
    <n v="0"/>
    <n v="0"/>
    <n v="0"/>
    <n v="0"/>
    <n v="0"/>
    <n v="0"/>
    <n v="0"/>
    <n v="0"/>
  </r>
  <r>
    <x v="40"/>
    <n v="1999"/>
    <n v="27"/>
    <n v="5"/>
    <s v="Failed"/>
    <s v="Criteria"/>
    <s v="-"/>
    <s v="-"/>
    <s v="-"/>
    <s v="-"/>
    <s v="-"/>
    <s v="-"/>
    <s v="-"/>
    <s v="-"/>
    <s v="-"/>
    <s v="-"/>
    <s v="-"/>
    <s v="-"/>
    <s v="-"/>
    <s v="-"/>
    <s v="-"/>
    <s v="-"/>
    <s v="-"/>
    <s v="-"/>
    <s v="-"/>
    <s v="-"/>
    <s v="-"/>
    <x v="1"/>
    <x v="40"/>
    <x v="2"/>
    <x v="2"/>
    <x v="2"/>
    <x v="0"/>
    <x v="2"/>
    <n v="0"/>
    <n v="0"/>
    <n v="0"/>
    <n v="0"/>
    <n v="0"/>
    <n v="0"/>
    <n v="0"/>
    <n v="0"/>
    <n v="0"/>
    <n v="0"/>
  </r>
  <r>
    <x v="40"/>
    <n v="2000"/>
    <s v="No Data"/>
    <m/>
    <s v="-"/>
    <s v="-"/>
    <s v="-"/>
    <s v="-"/>
    <s v="-"/>
    <s v="-"/>
    <s v="-"/>
    <s v="-"/>
    <s v="-"/>
    <s v="-"/>
    <s v="-"/>
    <s v="-"/>
    <s v="-"/>
    <s v="-"/>
    <s v="-"/>
    <s v="-"/>
    <s v="-"/>
    <s v="-"/>
    <s v="-"/>
    <s v="-"/>
    <s v="-"/>
    <s v="-"/>
    <s v="-"/>
    <x v="1"/>
    <x v="40"/>
    <x v="2"/>
    <x v="2"/>
    <x v="2"/>
    <x v="0"/>
    <x v="2"/>
    <n v="0"/>
    <n v="0"/>
    <n v="0"/>
    <n v="0"/>
    <n v="0"/>
    <n v="0"/>
    <n v="0"/>
    <n v="0"/>
    <n v="0"/>
    <n v="0"/>
  </r>
  <r>
    <x v="40"/>
    <n v="2001"/>
    <s v="No Data"/>
    <m/>
    <s v="-"/>
    <s v="-"/>
    <s v="-"/>
    <s v="-"/>
    <s v="-"/>
    <s v="-"/>
    <s v="-"/>
    <s v="-"/>
    <s v="-"/>
    <s v="-"/>
    <s v="-"/>
    <s v="-"/>
    <s v="-"/>
    <s v="-"/>
    <s v="-"/>
    <s v="-"/>
    <s v="-"/>
    <s v="-"/>
    <s v="-"/>
    <s v="-"/>
    <s v="-"/>
    <s v="-"/>
    <s v="-"/>
    <x v="1"/>
    <x v="40"/>
    <x v="2"/>
    <x v="2"/>
    <x v="2"/>
    <x v="0"/>
    <x v="2"/>
    <n v="0"/>
    <n v="0"/>
    <n v="0"/>
    <n v="0"/>
    <n v="0"/>
    <n v="0"/>
    <n v="0"/>
    <n v="0"/>
    <n v="0"/>
    <n v="0"/>
  </r>
  <r>
    <x v="40"/>
    <n v="2002"/>
    <s v="No Data"/>
    <m/>
    <s v="-"/>
    <s v="-"/>
    <s v="-"/>
    <s v="-"/>
    <s v="-"/>
    <s v="-"/>
    <s v="-"/>
    <s v="-"/>
    <s v="-"/>
    <s v="-"/>
    <s v="-"/>
    <s v="-"/>
    <s v="-"/>
    <s v="-"/>
    <s v="-"/>
    <s v="-"/>
    <s v="-"/>
    <s v="-"/>
    <s v="-"/>
    <s v="-"/>
    <s v="-"/>
    <s v="-"/>
    <s v="-"/>
    <x v="1"/>
    <x v="40"/>
    <x v="2"/>
    <x v="2"/>
    <x v="2"/>
    <x v="0"/>
    <x v="2"/>
    <n v="0"/>
    <n v="0"/>
    <n v="0"/>
    <n v="0"/>
    <n v="0"/>
    <n v="0"/>
    <n v="0"/>
    <n v="0"/>
    <n v="0"/>
    <n v="0"/>
  </r>
  <r>
    <x v="40"/>
    <n v="2003"/>
    <s v="No Data"/>
    <m/>
    <s v="-"/>
    <s v="-"/>
    <s v="-"/>
    <s v="-"/>
    <s v="-"/>
    <s v="-"/>
    <s v="-"/>
    <s v="-"/>
    <s v="-"/>
    <s v="-"/>
    <s v="-"/>
    <s v="-"/>
    <s v="-"/>
    <s v="-"/>
    <s v="-"/>
    <s v="-"/>
    <s v="-"/>
    <s v="-"/>
    <s v="-"/>
    <s v="-"/>
    <s v="-"/>
    <s v="-"/>
    <s v="-"/>
    <x v="1"/>
    <x v="40"/>
    <x v="2"/>
    <x v="2"/>
    <x v="2"/>
    <x v="0"/>
    <x v="2"/>
    <n v="0"/>
    <n v="0"/>
    <n v="0"/>
    <n v="0"/>
    <n v="0"/>
    <n v="0"/>
    <n v="0"/>
    <n v="0"/>
    <n v="0"/>
    <n v="0"/>
  </r>
  <r>
    <x v="40"/>
    <n v="2004"/>
    <s v="No Data"/>
    <m/>
    <s v="-"/>
    <s v="-"/>
    <s v="-"/>
    <s v="-"/>
    <s v="-"/>
    <s v="-"/>
    <s v="-"/>
    <s v="-"/>
    <s v="-"/>
    <s v="-"/>
    <s v="-"/>
    <s v="-"/>
    <s v="-"/>
    <s v="-"/>
    <s v="-"/>
    <s v="-"/>
    <s v="-"/>
    <s v="-"/>
    <s v="-"/>
    <s v="-"/>
    <s v="-"/>
    <s v="-"/>
    <s v="-"/>
    <x v="1"/>
    <x v="40"/>
    <x v="2"/>
    <x v="2"/>
    <x v="2"/>
    <x v="0"/>
    <x v="2"/>
    <n v="0"/>
    <n v="0"/>
    <n v="0"/>
    <n v="0"/>
    <n v="0"/>
    <n v="0"/>
    <n v="0"/>
    <n v="0"/>
    <n v="0"/>
    <n v="0"/>
  </r>
  <r>
    <x v="40"/>
    <n v="2005"/>
    <s v="No Data"/>
    <m/>
    <s v="-"/>
    <s v="-"/>
    <s v="-"/>
    <s v="-"/>
    <s v="-"/>
    <s v="-"/>
    <s v="-"/>
    <s v="-"/>
    <s v="-"/>
    <s v="-"/>
    <s v="-"/>
    <s v="-"/>
    <s v="-"/>
    <s v="-"/>
    <s v="-"/>
    <s v="-"/>
    <s v="-"/>
    <s v="-"/>
    <s v="-"/>
    <s v="-"/>
    <s v="-"/>
    <s v="-"/>
    <s v="-"/>
    <x v="1"/>
    <x v="40"/>
    <x v="2"/>
    <x v="2"/>
    <x v="2"/>
    <x v="0"/>
    <x v="2"/>
    <n v="0"/>
    <n v="0"/>
    <n v="0"/>
    <n v="0"/>
    <n v="0"/>
    <n v="0"/>
    <n v="0"/>
    <n v="0"/>
    <n v="0"/>
    <n v="0"/>
  </r>
  <r>
    <x v="40"/>
    <n v="2006"/>
    <s v="No Data"/>
    <m/>
    <s v="-"/>
    <s v="-"/>
    <s v="-"/>
    <s v="-"/>
    <s v="-"/>
    <s v="-"/>
    <s v="-"/>
    <s v="-"/>
    <s v="-"/>
    <s v="-"/>
    <s v="-"/>
    <s v="-"/>
    <s v="-"/>
    <s v="-"/>
    <s v="-"/>
    <s v="-"/>
    <s v="-"/>
    <s v="-"/>
    <s v="-"/>
    <s v="-"/>
    <s v="-"/>
    <s v="-"/>
    <s v="-"/>
    <x v="1"/>
    <x v="40"/>
    <x v="2"/>
    <x v="2"/>
    <x v="2"/>
    <x v="0"/>
    <x v="2"/>
    <n v="0"/>
    <n v="0"/>
    <n v="0"/>
    <n v="0"/>
    <n v="0"/>
    <n v="0"/>
    <n v="0"/>
    <n v="0"/>
    <n v="0"/>
    <n v="0"/>
  </r>
  <r>
    <x v="40"/>
    <n v="2007"/>
    <s v="No Data"/>
    <m/>
    <s v="-"/>
    <s v="-"/>
    <s v="-"/>
    <s v="-"/>
    <s v="-"/>
    <s v="-"/>
    <s v="-"/>
    <s v="-"/>
    <s v="-"/>
    <s v="-"/>
    <s v="-"/>
    <s v="-"/>
    <s v="-"/>
    <s v="-"/>
    <s v="-"/>
    <s v="-"/>
    <s v="-"/>
    <s v="-"/>
    <s v="-"/>
    <s v="-"/>
    <s v="-"/>
    <s v="-"/>
    <s v="-"/>
    <x v="1"/>
    <x v="40"/>
    <x v="2"/>
    <x v="2"/>
    <x v="2"/>
    <x v="0"/>
    <x v="2"/>
    <n v="0"/>
    <n v="0"/>
    <n v="0"/>
    <n v="0"/>
    <n v="0"/>
    <n v="0"/>
    <n v="0"/>
    <n v="0"/>
    <n v="0"/>
    <n v="0"/>
  </r>
  <r>
    <x v="40"/>
    <n v="2008"/>
    <s v="No Data"/>
    <m/>
    <s v="-"/>
    <s v="-"/>
    <s v="-"/>
    <s v="-"/>
    <s v="-"/>
    <s v="-"/>
    <s v="-"/>
    <s v="-"/>
    <s v="-"/>
    <s v="-"/>
    <s v="-"/>
    <s v="-"/>
    <s v="-"/>
    <s v="-"/>
    <s v="-"/>
    <s v="-"/>
    <s v="-"/>
    <s v="-"/>
    <s v="-"/>
    <s v="-"/>
    <s v="-"/>
    <s v="-"/>
    <s v="-"/>
    <x v="1"/>
    <x v="40"/>
    <x v="2"/>
    <x v="2"/>
    <x v="2"/>
    <x v="0"/>
    <x v="2"/>
    <n v="0"/>
    <n v="0"/>
    <n v="0"/>
    <n v="0"/>
    <n v="0"/>
    <n v="0"/>
    <n v="0"/>
    <n v="0"/>
    <n v="0"/>
    <n v="0"/>
  </r>
  <r>
    <x v="40"/>
    <n v="2009"/>
    <s v="No Data"/>
    <m/>
    <s v="-"/>
    <s v="-"/>
    <s v="-"/>
    <s v="-"/>
    <s v="-"/>
    <s v="-"/>
    <s v="-"/>
    <s v="-"/>
    <s v="-"/>
    <s v="-"/>
    <s v="-"/>
    <s v="-"/>
    <s v="-"/>
    <s v="-"/>
    <s v="-"/>
    <s v="-"/>
    <s v="-"/>
    <s v="-"/>
    <s v="-"/>
    <s v="-"/>
    <s v="-"/>
    <s v="-"/>
    <s v="-"/>
    <x v="2"/>
    <x v="40"/>
    <x v="2"/>
    <x v="2"/>
    <x v="2"/>
    <x v="0"/>
    <x v="2"/>
    <n v="0"/>
    <n v="0"/>
    <n v="0"/>
    <n v="0"/>
    <n v="0"/>
    <n v="0"/>
    <n v="0"/>
    <n v="0"/>
    <n v="0"/>
    <n v="0"/>
  </r>
  <r>
    <x v="40"/>
    <n v="2010"/>
    <s v="No Data"/>
    <m/>
    <s v="-"/>
    <s v="-"/>
    <s v="-"/>
    <s v="-"/>
    <s v="-"/>
    <s v="-"/>
    <s v="-"/>
    <s v="-"/>
    <s v="-"/>
    <s v="-"/>
    <s v="-"/>
    <s v="-"/>
    <s v="-"/>
    <s v="-"/>
    <s v="-"/>
    <s v="-"/>
    <s v="-"/>
    <s v="-"/>
    <s v="-"/>
    <s v="-"/>
    <s v="-"/>
    <s v="-"/>
    <s v="-"/>
    <x v="2"/>
    <x v="40"/>
    <x v="2"/>
    <x v="2"/>
    <x v="2"/>
    <x v="0"/>
    <x v="2"/>
    <n v="0"/>
    <n v="0"/>
    <n v="0"/>
    <n v="0"/>
    <n v="0"/>
    <n v="0"/>
    <n v="0"/>
    <n v="0"/>
    <n v="0"/>
    <n v="0"/>
  </r>
  <r>
    <x v="40"/>
    <n v="2011"/>
    <s v="No Data"/>
    <m/>
    <s v="-"/>
    <s v="-"/>
    <s v="-"/>
    <s v="-"/>
    <s v="-"/>
    <s v="-"/>
    <s v="-"/>
    <s v="-"/>
    <s v="-"/>
    <s v="-"/>
    <s v="-"/>
    <s v="-"/>
    <s v="-"/>
    <s v="-"/>
    <s v="-"/>
    <s v="-"/>
    <s v="-"/>
    <s v="-"/>
    <s v="-"/>
    <s v="-"/>
    <s v="-"/>
    <s v="-"/>
    <s v="-"/>
    <x v="2"/>
    <x v="40"/>
    <x v="2"/>
    <x v="2"/>
    <x v="2"/>
    <x v="0"/>
    <x v="2"/>
    <n v="0"/>
    <n v="0"/>
    <n v="0"/>
    <n v="0"/>
    <n v="0"/>
    <n v="0"/>
    <n v="0"/>
    <n v="0"/>
    <n v="0"/>
    <n v="0"/>
  </r>
  <r>
    <x v="40"/>
    <n v="2012"/>
    <s v="No Data"/>
    <m/>
    <s v="-"/>
    <s v="-"/>
    <s v="-"/>
    <s v="-"/>
    <s v="-"/>
    <s v="-"/>
    <s v="-"/>
    <s v="-"/>
    <s v="-"/>
    <s v="-"/>
    <s v="-"/>
    <s v="-"/>
    <s v="-"/>
    <s v="-"/>
    <s v="-"/>
    <s v="-"/>
    <s v="-"/>
    <s v="-"/>
    <s v="-"/>
    <s v="-"/>
    <s v="-"/>
    <s v="-"/>
    <s v="-"/>
    <x v="2"/>
    <x v="40"/>
    <x v="2"/>
    <x v="2"/>
    <x v="2"/>
    <x v="0"/>
    <x v="2"/>
    <n v="0"/>
    <n v="0"/>
    <n v="0"/>
    <n v="0"/>
    <n v="0"/>
    <n v="0"/>
    <n v="0"/>
    <n v="0"/>
    <n v="0"/>
    <n v="0"/>
  </r>
  <r>
    <x v="40"/>
    <n v="2013"/>
    <s v="No Data"/>
    <m/>
    <s v="-"/>
    <s v="-"/>
    <s v="-"/>
    <s v="-"/>
    <s v="-"/>
    <s v="-"/>
    <s v="-"/>
    <s v="-"/>
    <s v="-"/>
    <s v="-"/>
    <s v="-"/>
    <s v="-"/>
    <s v="-"/>
    <s v="-"/>
    <s v="-"/>
    <s v="-"/>
    <s v="-"/>
    <s v="-"/>
    <s v="-"/>
    <s v="-"/>
    <s v="-"/>
    <s v="-"/>
    <s v="-"/>
    <x v="2"/>
    <x v="40"/>
    <x v="2"/>
    <x v="2"/>
    <x v="2"/>
    <x v="0"/>
    <x v="2"/>
    <n v="0"/>
    <n v="0"/>
    <n v="0"/>
    <n v="0"/>
    <n v="0"/>
    <n v="0"/>
    <n v="0"/>
    <n v="0"/>
    <n v="0"/>
    <n v="0"/>
  </r>
  <r>
    <x v="41"/>
    <n v="1979"/>
    <n v="26"/>
    <n v="2"/>
    <s v="Failed"/>
    <s v="Criteria"/>
    <s v="-"/>
    <s v="-"/>
    <s v="-"/>
    <s v="-"/>
    <s v="-"/>
    <s v="-"/>
    <s v="-"/>
    <s v="-"/>
    <s v="-"/>
    <s v="-"/>
    <s v="-"/>
    <s v="-"/>
    <s v="-"/>
    <s v="-"/>
    <s v="-"/>
    <s v="-"/>
    <s v="-"/>
    <s v="-"/>
    <s v="-"/>
    <s v="-"/>
    <s v="-"/>
    <x v="0"/>
    <x v="41"/>
    <x v="38"/>
    <x v="4"/>
    <x v="4"/>
    <x v="0"/>
    <x v="38"/>
    <n v="0"/>
    <n v="0"/>
    <n v="0"/>
    <n v="0"/>
    <n v="0"/>
    <n v="0"/>
    <n v="0"/>
    <n v="0"/>
    <n v="0"/>
    <n v="0"/>
  </r>
  <r>
    <x v="41"/>
    <n v="1980"/>
    <n v="154"/>
    <s v="2,3"/>
    <s v="Failed"/>
    <s v="Criteria"/>
    <s v="-"/>
    <s v="-"/>
    <s v="-"/>
    <s v="-"/>
    <s v="-"/>
    <s v="-"/>
    <s v="-"/>
    <s v="-"/>
    <s v="-"/>
    <s v="-"/>
    <s v="-"/>
    <s v="-"/>
    <s v="-"/>
    <s v="-"/>
    <s v="-"/>
    <s v="-"/>
    <s v="-"/>
    <s v="-"/>
    <s v="-"/>
    <s v="-"/>
    <s v="-"/>
    <x v="0"/>
    <x v="41"/>
    <x v="38"/>
    <x v="4"/>
    <x v="4"/>
    <x v="0"/>
    <x v="38"/>
    <n v="0"/>
    <n v="0"/>
    <n v="0"/>
    <n v="0"/>
    <n v="0"/>
    <n v="0"/>
    <n v="0"/>
    <n v="0"/>
    <n v="0"/>
    <n v="0"/>
  </r>
  <r>
    <x v="41"/>
    <n v="1981"/>
    <n v="462"/>
    <s v="2,3,4"/>
    <n v="4.3290043290043288E-2"/>
    <n v="0"/>
    <n v="2.1645021645021645E-3"/>
    <n v="5.844155844155844E-2"/>
    <n v="0"/>
    <n v="6.4935064935064929E-2"/>
    <n v="0"/>
    <n v="0"/>
    <n v="0"/>
    <n v="1.0822510822510822E-2"/>
    <n v="1.948051948051948E-2"/>
    <n v="0"/>
    <n v="2.3809523809523808E-2"/>
    <n v="8.658008658008658E-3"/>
    <n v="0.13203463203463203"/>
    <n v="0"/>
    <n v="2.1645021645021645E-3"/>
    <n v="0"/>
    <n v="3.4632034632034632E-2"/>
    <n v="0"/>
    <n v="0.38528138528138528"/>
    <n v="0"/>
    <n v="0.21428571428571427"/>
    <x v="0"/>
    <x v="41"/>
    <x v="38"/>
    <x v="4"/>
    <x v="4"/>
    <x v="1"/>
    <x v="38"/>
    <n v="4.5454545454545456E-2"/>
    <n v="5.844155844155844E-2"/>
    <n v="6.4935064935064929E-2"/>
    <n v="0"/>
    <n v="3.0303030303030304E-2"/>
    <n v="0.16450216450216448"/>
    <n v="2.1645021645021645E-3"/>
    <n v="0.41991341991341991"/>
    <n v="0.21428571428571427"/>
    <n v="0"/>
  </r>
  <r>
    <x v="41"/>
    <n v="1982"/>
    <n v="2135"/>
    <s v="2,3,4,5"/>
    <n v="1.2177985948477752E-2"/>
    <n v="3.7470725995316159E-3"/>
    <n v="1.873536299765808E-3"/>
    <n v="2.0140515222482436E-2"/>
    <n v="0"/>
    <n v="5.4332552693208434E-2"/>
    <n v="0"/>
    <n v="0"/>
    <n v="0"/>
    <n v="3.2786885245901639E-3"/>
    <n v="5.6206088992974239E-3"/>
    <n v="0"/>
    <n v="1.2646370023419205E-2"/>
    <n v="6.0889929742388759E-3"/>
    <n v="0.15690866510538642"/>
    <n v="3.2786885245901639E-3"/>
    <n v="3.2786885245901639E-3"/>
    <n v="0"/>
    <n v="3.1381733021077281E-2"/>
    <n v="9.3676814988290398E-4"/>
    <n v="0.41170960187353628"/>
    <n v="0"/>
    <n v="0.27259953161592504"/>
    <x v="0"/>
    <x v="41"/>
    <x v="38"/>
    <x v="4"/>
    <x v="4"/>
    <x v="1"/>
    <x v="38"/>
    <n v="1.7798594847775174E-2"/>
    <n v="2.0140515222482436E-2"/>
    <n v="5.4332552693208434E-2"/>
    <n v="0"/>
    <n v="8.8992974238875887E-3"/>
    <n v="0.17892271662763465"/>
    <n v="3.2786885245901639E-3"/>
    <n v="0.44402810304449647"/>
    <n v="0.27259953161592504"/>
    <n v="0"/>
  </r>
  <r>
    <x v="41"/>
    <n v="1983"/>
    <n v="2931"/>
    <s v="2,3,4,5"/>
    <n v="3.2070965540771067E-2"/>
    <n v="1.0235414534288639E-3"/>
    <n v="0"/>
    <n v="5.7318321392016376E-2"/>
    <n v="0"/>
    <n v="6.8918457864210164E-2"/>
    <n v="1.3647219379051519E-3"/>
    <n v="0"/>
    <n v="0"/>
    <n v="1.2282497441146366E-2"/>
    <n v="0"/>
    <n v="0"/>
    <n v="2.2517911975435005E-2"/>
    <n v="1.3647219379051519E-3"/>
    <n v="3.8212214261344253E-2"/>
    <n v="2.3882633913340158E-3"/>
    <n v="3.4118048447628798E-4"/>
    <n v="2.3882633913340158E-3"/>
    <n v="5.3906516547253494E-2"/>
    <n v="0"/>
    <n v="0.28863868986693964"/>
    <n v="3.4118048447628798E-4"/>
    <n v="0.41692255203002387"/>
    <x v="0"/>
    <x v="41"/>
    <x v="38"/>
    <x v="4"/>
    <x v="4"/>
    <x v="1"/>
    <x v="38"/>
    <n v="3.3094506994199933E-2"/>
    <n v="5.7318321392016376E-2"/>
    <n v="7.028317980211532E-2"/>
    <n v="0"/>
    <n v="1.2282497441146366E-2"/>
    <n v="6.4483111566018436E-2"/>
    <n v="2.7294438758103039E-3"/>
    <n v="0.34254520641419312"/>
    <n v="0.41692255203002387"/>
    <n v="3.4118048447628798E-4"/>
  </r>
  <r>
    <x v="41"/>
    <n v="1984"/>
    <n v="2349"/>
    <s v="2,3,4,5"/>
    <n v="2.8522775649212427E-2"/>
    <n v="0"/>
    <n v="0"/>
    <n v="4.0868454661558112E-2"/>
    <n v="1.277139208173691E-3"/>
    <n v="5.1936994465730094E-2"/>
    <n v="0"/>
    <n v="0"/>
    <n v="0"/>
    <n v="5.108556832694764E-3"/>
    <n v="1.7028522775649213E-3"/>
    <n v="0"/>
    <n v="4.2571306939123031E-3"/>
    <n v="0"/>
    <n v="1.8305661983822902E-2"/>
    <n v="0"/>
    <n v="0"/>
    <n v="0"/>
    <n v="6.0025542784163471E-2"/>
    <n v="0"/>
    <n v="0.20902511707109409"/>
    <n v="4.2571306939123032E-4"/>
    <n v="0.57854406130268199"/>
    <x v="0"/>
    <x v="41"/>
    <x v="38"/>
    <x v="4"/>
    <x v="4"/>
    <x v="1"/>
    <x v="38"/>
    <n v="2.8522775649212427E-2"/>
    <n v="4.2145593869731802E-2"/>
    <n v="5.1936994465730094E-2"/>
    <n v="0"/>
    <n v="6.8114091102596851E-3"/>
    <n v="2.2562792677735206E-2"/>
    <n v="0"/>
    <n v="0.26905065985525756"/>
    <n v="0.57854406130268199"/>
    <n v="4.2571306939123032E-4"/>
  </r>
  <r>
    <x v="41"/>
    <n v="1985"/>
    <n v="2024"/>
    <s v="2,3,4,5"/>
    <n v="1.6304347826086956E-2"/>
    <n v="0"/>
    <n v="0"/>
    <n v="1.9762845849802372E-2"/>
    <n v="0"/>
    <n v="1.0869565217391304E-2"/>
    <n v="0"/>
    <n v="0"/>
    <n v="0"/>
    <n v="0"/>
    <n v="1.4822134387351778E-3"/>
    <n v="0"/>
    <n v="1.4822134387351778E-3"/>
    <n v="1.4822134387351778E-3"/>
    <n v="1.1363636363636364E-2"/>
    <n v="7.411067193675889E-3"/>
    <n v="0"/>
    <n v="0"/>
    <n v="3.8043478260869568E-2"/>
    <n v="0"/>
    <n v="0.34634387351778656"/>
    <n v="7.9051383399209481E-3"/>
    <n v="0.53754940711462451"/>
    <x v="0"/>
    <x v="41"/>
    <x v="38"/>
    <x v="4"/>
    <x v="4"/>
    <x v="1"/>
    <x v="38"/>
    <n v="1.6304347826086956E-2"/>
    <n v="1.9762845849802372E-2"/>
    <n v="1.0869565217391304E-2"/>
    <n v="0"/>
    <n v="1.4822134387351778E-3"/>
    <n v="2.1739130434782608E-2"/>
    <n v="0"/>
    <n v="0.38438735177865613"/>
    <n v="0.53754940711462451"/>
    <n v="7.9051383399209481E-3"/>
  </r>
  <r>
    <x v="41"/>
    <n v="1986"/>
    <n v="957"/>
    <s v="2,3,4,5"/>
    <n v="1.5673981191222569E-2"/>
    <n v="0"/>
    <n v="0"/>
    <n v="2.612330198537095E-2"/>
    <n v="0"/>
    <n v="0.10553814002089865"/>
    <n v="3.134796238244514E-3"/>
    <n v="0"/>
    <n v="3.134796238244514E-3"/>
    <n v="1.7763845350052248E-2"/>
    <n v="0"/>
    <n v="0"/>
    <n v="5.2246603970741903E-3"/>
    <n v="2.0898641588296763E-3"/>
    <n v="0.21943573667711599"/>
    <n v="7.3145245559038665E-3"/>
    <n v="0"/>
    <n v="0"/>
    <n v="9.0909090909090912E-2"/>
    <n v="0"/>
    <n v="0.15882967607105539"/>
    <n v="1.0449320794148381E-3"/>
    <n v="0.34378265412748171"/>
    <x v="0"/>
    <x v="41"/>
    <x v="38"/>
    <x v="4"/>
    <x v="4"/>
    <x v="1"/>
    <x v="38"/>
    <n v="1.5673981191222569E-2"/>
    <n v="2.612330198537095E-2"/>
    <n v="0.10867293625914316"/>
    <n v="3.134796238244514E-3"/>
    <n v="1.7763845350052248E-2"/>
    <n v="0.23406478578892373"/>
    <n v="0"/>
    <n v="0.2497387669801463"/>
    <n v="0.34378265412748171"/>
    <n v="1.0449320794148381E-3"/>
  </r>
  <r>
    <x v="41"/>
    <n v="1987"/>
    <n v="2073"/>
    <s v="2,3,4,5"/>
    <n v="8.2006753497346832E-3"/>
    <n v="0"/>
    <n v="0"/>
    <n v="3.3767486734201643E-2"/>
    <n v="0"/>
    <n v="5.5957549445248431E-2"/>
    <n v="4.3415340086830683E-3"/>
    <n v="0"/>
    <n v="0"/>
    <n v="6.753497346840328E-3"/>
    <n v="0"/>
    <n v="0"/>
    <n v="1.0612638687891944E-2"/>
    <n v="9.6478533526290404E-4"/>
    <n v="0.15774240231548481"/>
    <n v="7.7182826821032323E-3"/>
    <n v="0"/>
    <n v="0"/>
    <n v="6.02990834539315E-2"/>
    <n v="0"/>
    <n v="0.25856246985045828"/>
    <n v="4.8239266763145202E-4"/>
    <n v="0.39459720212252775"/>
    <x v="0"/>
    <x v="41"/>
    <x v="38"/>
    <x v="4"/>
    <x v="4"/>
    <x v="1"/>
    <x v="38"/>
    <n v="8.2006753497346832E-3"/>
    <n v="3.3767486734201643E-2"/>
    <n v="6.02990834539315E-2"/>
    <n v="0"/>
    <n v="6.753497346840328E-3"/>
    <n v="0.17703810902074288"/>
    <n v="0"/>
    <n v="0.31886155330438976"/>
    <n v="0.39459720212252775"/>
    <n v="4.8239266763145202E-4"/>
  </r>
  <r>
    <x v="41"/>
    <n v="1988"/>
    <n v="2152"/>
    <s v="2,3,4,5"/>
    <n v="4.1821561338289959E-3"/>
    <n v="0"/>
    <n v="0"/>
    <n v="2.6486988847583642E-2"/>
    <n v="0"/>
    <n v="3.62453531598513E-2"/>
    <n v="0"/>
    <n v="0"/>
    <n v="0"/>
    <n v="1.3940520446096654E-3"/>
    <n v="1.3940520446096654E-3"/>
    <n v="0"/>
    <n v="5.1115241635687732E-3"/>
    <n v="0"/>
    <n v="0.15985130111524162"/>
    <n v="4.646840148698885E-3"/>
    <n v="0"/>
    <n v="1.8587360594795538E-3"/>
    <n v="1.8587360594795538E-3"/>
    <n v="0"/>
    <n v="0.36895910780669144"/>
    <n v="0"/>
    <n v="0.38801115241635686"/>
    <x v="0"/>
    <x v="41"/>
    <x v="38"/>
    <x v="4"/>
    <x v="4"/>
    <x v="1"/>
    <x v="38"/>
    <n v="4.1821561338289959E-3"/>
    <n v="2.6486988847583642E-2"/>
    <n v="3.62453531598513E-2"/>
    <n v="0"/>
    <n v="2.7881040892193307E-3"/>
    <n v="0.16960966542750927"/>
    <n v="1.8587360594795538E-3"/>
    <n v="0.370817843866171"/>
    <n v="0.38801115241635686"/>
    <n v="0"/>
  </r>
  <r>
    <x v="41"/>
    <n v="1989"/>
    <n v="1364"/>
    <s v="2,3,4,5"/>
    <n v="6.5982404692082114E-3"/>
    <n v="0"/>
    <n v="2.9325513196480938E-3"/>
    <n v="1.2463343108504398E-2"/>
    <n v="3.6656891495601175E-3"/>
    <n v="1.8328445747800588E-2"/>
    <n v="0"/>
    <n v="0"/>
    <n v="0"/>
    <n v="2.1994134897360706E-3"/>
    <n v="0"/>
    <n v="0"/>
    <n v="2.9325513196480938E-3"/>
    <n v="0"/>
    <n v="0.14882697947214077"/>
    <n v="4.3988269794721412E-3"/>
    <n v="0"/>
    <n v="0"/>
    <n v="0.11730205278592376"/>
    <n v="0"/>
    <n v="0.32697947214076245"/>
    <n v="4.3988269794721412E-3"/>
    <n v="0.34897360703812319"/>
    <x v="0"/>
    <x v="41"/>
    <x v="38"/>
    <x v="4"/>
    <x v="4"/>
    <x v="1"/>
    <x v="38"/>
    <n v="9.5307917888563052E-3"/>
    <n v="1.6129032258064516E-2"/>
    <n v="1.8328445747800588E-2"/>
    <n v="0"/>
    <n v="2.1994134897360706E-3"/>
    <n v="0.156158357771261"/>
    <n v="0"/>
    <n v="0.44428152492668621"/>
    <n v="0.34897360703812319"/>
    <n v="4.3988269794721412E-3"/>
  </r>
  <r>
    <x v="41"/>
    <n v="1990"/>
    <n v="553"/>
    <s v="2,3,4,5"/>
    <n v="9.0415913200723331E-3"/>
    <n v="0"/>
    <n v="0"/>
    <n v="0"/>
    <n v="0"/>
    <n v="2.5316455696202531E-2"/>
    <n v="0"/>
    <n v="0"/>
    <n v="0"/>
    <n v="5.4249547920433997E-3"/>
    <n v="0"/>
    <n v="0"/>
    <n v="3.6166365280289332E-2"/>
    <n v="0"/>
    <n v="7.2332730560578665E-2"/>
    <n v="0"/>
    <n v="0"/>
    <n v="0"/>
    <n v="4.8824593128390596E-2"/>
    <n v="0"/>
    <n v="0.39240506329113922"/>
    <n v="3.616636528028933E-3"/>
    <n v="0.40687160940325495"/>
    <x v="0"/>
    <x v="41"/>
    <x v="38"/>
    <x v="4"/>
    <x v="4"/>
    <x v="1"/>
    <x v="38"/>
    <n v="9.0415913200723331E-3"/>
    <n v="0"/>
    <n v="2.5316455696202531E-2"/>
    <n v="0"/>
    <n v="5.4249547920433997E-3"/>
    <n v="0.108499095840868"/>
    <n v="0"/>
    <n v="0.44122965641952983"/>
    <n v="0.40687160940325495"/>
    <n v="3.616636528028933E-3"/>
  </r>
  <r>
    <x v="41"/>
    <n v="1991"/>
    <n v="463"/>
    <s v="2,3,4,5"/>
    <n v="0"/>
    <n v="6.4794816414686825E-3"/>
    <n v="0"/>
    <n v="2.159827213822894E-2"/>
    <n v="0"/>
    <n v="5.183585313174946E-2"/>
    <n v="0"/>
    <n v="0"/>
    <n v="0"/>
    <n v="0"/>
    <n v="6.4794816414686825E-3"/>
    <n v="0"/>
    <n v="4.3196544276457886E-3"/>
    <n v="0"/>
    <n v="4.3196544276457881E-2"/>
    <n v="0"/>
    <n v="0"/>
    <n v="0"/>
    <n v="0"/>
    <n v="0"/>
    <n v="0.2894168466522678"/>
    <n v="2.1598272138228943E-3"/>
    <n v="0.5745140388768899"/>
    <x v="0"/>
    <x v="41"/>
    <x v="38"/>
    <x v="4"/>
    <x v="4"/>
    <x v="1"/>
    <x v="38"/>
    <n v="6.4794816414686825E-3"/>
    <n v="2.159827213822894E-2"/>
    <n v="5.183585313174946E-2"/>
    <n v="0"/>
    <n v="6.4794816414686825E-3"/>
    <n v="4.7516198704103667E-2"/>
    <n v="0"/>
    <n v="0.2894168466522678"/>
    <n v="0.5745140388768899"/>
    <n v="2.1598272138228943E-3"/>
  </r>
  <r>
    <x v="41"/>
    <n v="1992"/>
    <n v="658"/>
    <s v="2,3,4,5"/>
    <n v="2.7355623100303952E-2"/>
    <n v="3.0395136778115502E-2"/>
    <n v="0"/>
    <n v="0"/>
    <n v="0"/>
    <n v="6.5349544072948323E-2"/>
    <n v="6.0790273556231003E-3"/>
    <n v="0"/>
    <n v="0"/>
    <n v="0"/>
    <n v="1.5197568389057751E-3"/>
    <n v="0"/>
    <n v="0"/>
    <n v="0"/>
    <n v="6.3829787234042548E-2"/>
    <n v="3.0395136778115501E-3"/>
    <n v="9.11854103343465E-3"/>
    <n v="0"/>
    <n v="4.2553191489361701E-2"/>
    <n v="0"/>
    <n v="0.36626139817629177"/>
    <n v="1.5197568389057751E-3"/>
    <n v="0.38297872340425532"/>
    <x v="0"/>
    <x v="41"/>
    <x v="38"/>
    <x v="4"/>
    <x v="4"/>
    <x v="1"/>
    <x v="38"/>
    <n v="5.7750759878419454E-2"/>
    <n v="0"/>
    <n v="7.1428571428571425E-2"/>
    <n v="0"/>
    <n v="1.5197568389057751E-3"/>
    <n v="6.6869300911854099E-2"/>
    <n v="9.11854103343465E-3"/>
    <n v="0.40881458966565348"/>
    <n v="0.38297872340425532"/>
    <n v="1.5197568389057751E-3"/>
  </r>
  <r>
    <x v="41"/>
    <n v="1993"/>
    <n v="914"/>
    <s v="2,3,4,5"/>
    <n v="2.5164113785557989E-2"/>
    <n v="0"/>
    <n v="0"/>
    <n v="2.1881838074398249E-2"/>
    <n v="0"/>
    <n v="5.3610503282275714E-2"/>
    <n v="7.658643326039387E-3"/>
    <n v="0"/>
    <n v="3.2822757111597373E-3"/>
    <n v="0"/>
    <n v="0"/>
    <n v="0"/>
    <n v="1.6411378555798686E-2"/>
    <n v="2.1881838074398249E-3"/>
    <n v="6.8927789934354486E-2"/>
    <n v="0"/>
    <n v="0"/>
    <n v="0"/>
    <n v="0.12363238512035012"/>
    <n v="0"/>
    <n v="0.21991247264770242"/>
    <n v="2.1881838074398249E-3"/>
    <n v="0.4551422319474836"/>
    <x v="0"/>
    <x v="41"/>
    <x v="38"/>
    <x v="4"/>
    <x v="4"/>
    <x v="1"/>
    <x v="38"/>
    <n v="2.5164113785557989E-2"/>
    <n v="2.1881838074398249E-2"/>
    <n v="6.1269146608315103E-2"/>
    <n v="3.2822757111597373E-3"/>
    <n v="0"/>
    <n v="8.7527352297592995E-2"/>
    <n v="0"/>
    <n v="0.34354485776805255"/>
    <n v="0.4551422319474836"/>
    <n v="2.1881838074398249E-3"/>
  </r>
  <r>
    <x v="41"/>
    <n v="1994"/>
    <n v="1643"/>
    <s v="2,3,4,5"/>
    <n v="3.1649421789409618E-2"/>
    <n v="3.6518563603164943E-3"/>
    <n v="0"/>
    <n v="1.5824710894704809E-2"/>
    <n v="4.2604990870359098E-3"/>
    <n v="2.4954351795496044E-2"/>
    <n v="0"/>
    <n v="0"/>
    <n v="0"/>
    <n v="1.2172854534388314E-3"/>
    <n v="4.2604990870359098E-3"/>
    <n v="0"/>
    <n v="3.6518563603164943E-3"/>
    <n v="0"/>
    <n v="6.8167985392574557E-2"/>
    <n v="0"/>
    <n v="0"/>
    <n v="0"/>
    <n v="9.4948265368228854E-2"/>
    <n v="0"/>
    <n v="0.35970785149117468"/>
    <n v="2.4345709068776629E-3"/>
    <n v="0.38527084601339012"/>
    <x v="0"/>
    <x v="41"/>
    <x v="38"/>
    <x v="4"/>
    <x v="4"/>
    <x v="1"/>
    <x v="38"/>
    <n v="3.5301278149726112E-2"/>
    <n v="2.008520998174072E-2"/>
    <n v="2.4954351795496044E-2"/>
    <n v="0"/>
    <n v="5.4777845404747408E-3"/>
    <n v="7.181984175289105E-2"/>
    <n v="0"/>
    <n v="0.45465611685940355"/>
    <n v="0.38527084601339012"/>
    <n v="2.4345709068776629E-3"/>
  </r>
  <r>
    <x v="41"/>
    <n v="1995"/>
    <n v="3377"/>
    <s v="2,3,4,5"/>
    <n v="2.0728457210541902E-2"/>
    <n v="2.3689665383476457E-3"/>
    <n v="4.7379330766952913E-3"/>
    <n v="1.0660349422564407E-2"/>
    <n v="2.0728457210541901E-3"/>
    <n v="1.8951732306781165E-2"/>
    <n v="2.3689665383476457E-3"/>
    <n v="0"/>
    <n v="0"/>
    <n v="0"/>
    <n v="1.0956470239857862E-2"/>
    <n v="2.9612081729345571E-4"/>
    <n v="1.4806040864672786E-3"/>
    <n v="0"/>
    <n v="4.9452176488007107E-2"/>
    <n v="5.9224163458691142E-4"/>
    <n v="8.8836245188036718E-4"/>
    <n v="0"/>
    <n v="7.6103050044418127E-2"/>
    <n v="0"/>
    <n v="0.33402428190701805"/>
    <n v="1.4806040864672786E-3"/>
    <n v="0.4628368374296713"/>
    <x v="0"/>
    <x v="41"/>
    <x v="38"/>
    <x v="4"/>
    <x v="4"/>
    <x v="1"/>
    <x v="38"/>
    <n v="2.7835356825584839E-2"/>
    <n v="1.2733195143618597E-2"/>
    <n v="2.132069884512881E-2"/>
    <n v="0"/>
    <n v="1.1252591057151318E-2"/>
    <n v="5.15250222090613E-2"/>
    <n v="8.8836245188036718E-4"/>
    <n v="0.41012733195143619"/>
    <n v="0.4628368374296713"/>
    <n v="1.4806040864672786E-3"/>
  </r>
  <r>
    <x v="41"/>
    <n v="1996"/>
    <n v="4957"/>
    <s v="2,3,4,5"/>
    <n v="1.9971757111155942E-2"/>
    <n v="0"/>
    <n v="0"/>
    <n v="1.3112769820455922E-2"/>
    <n v="6.0520476094411938E-4"/>
    <n v="2.0173492031470646E-3"/>
    <n v="4.0346984062941297E-4"/>
    <n v="0"/>
    <n v="0"/>
    <n v="0"/>
    <n v="1.8156142828323583E-3"/>
    <n v="8.0693968125882594E-4"/>
    <n v="1.4121444422029454E-3"/>
    <n v="0"/>
    <n v="0.12326003631228566"/>
    <n v="1.4121444422029454E-3"/>
    <n v="0"/>
    <n v="1.4121444422029454E-3"/>
    <n v="0.1555376235626387"/>
    <n v="0"/>
    <n v="0.12386524107322977"/>
    <n v="3.0260238047205971E-3"/>
    <n v="0.55134153722009283"/>
    <x v="0"/>
    <x v="41"/>
    <x v="38"/>
    <x v="4"/>
    <x v="4"/>
    <x v="1"/>
    <x v="38"/>
    <n v="1.9971757111155942E-2"/>
    <n v="1.3717974581400042E-2"/>
    <n v="2.4208190437764775E-3"/>
    <n v="0"/>
    <n v="2.6225539640911842E-3"/>
    <n v="0.12608432519669155"/>
    <n v="1.4121444422029454E-3"/>
    <n v="0.2794028646358685"/>
    <n v="0.55134153722009283"/>
    <n v="3.0260238047205971E-3"/>
  </r>
  <r>
    <x v="41"/>
    <n v="1997"/>
    <n v="4070"/>
    <s v="2,3,4,5"/>
    <n v="0.14054054054054055"/>
    <n v="2.4570024570024569E-4"/>
    <n v="1.2285012285012285E-3"/>
    <n v="1.7936117936117935E-2"/>
    <n v="2.2113022113022115E-3"/>
    <n v="1.2530712530712531E-2"/>
    <n v="0"/>
    <n v="0"/>
    <n v="0"/>
    <n v="0"/>
    <n v="1.2285012285012285E-3"/>
    <n v="1.4742014742014742E-3"/>
    <n v="5.6511056511056512E-3"/>
    <n v="0"/>
    <n v="6.3882063882063883E-2"/>
    <n v="0"/>
    <n v="0"/>
    <n v="0"/>
    <n v="0.11793611793611794"/>
    <n v="0"/>
    <n v="0.19262899262899263"/>
    <n v="2.4570024570024569E-3"/>
    <n v="0.44004914004914003"/>
    <x v="0"/>
    <x v="41"/>
    <x v="38"/>
    <x v="4"/>
    <x v="4"/>
    <x v="1"/>
    <x v="38"/>
    <n v="0.14201474201474204"/>
    <n v="2.0147420147420145E-2"/>
    <n v="1.2530712530712531E-2"/>
    <n v="0"/>
    <n v="2.7027027027027029E-3"/>
    <n v="6.9533169533169528E-2"/>
    <n v="0"/>
    <n v="0.3105651105651106"/>
    <n v="0.44004914004914003"/>
    <n v="2.4570024570024569E-3"/>
  </r>
  <r>
    <x v="41"/>
    <n v="1998"/>
    <n v="6033"/>
    <s v="2,3,4,5"/>
    <n v="7.9230896734626216E-2"/>
    <n v="0"/>
    <n v="0"/>
    <n v="3.1990717719211005E-2"/>
    <n v="1.6575501408917621E-3"/>
    <n v="1.6575501408917621E-4"/>
    <n v="0"/>
    <n v="0"/>
    <n v="0"/>
    <n v="0"/>
    <n v="0"/>
    <n v="6.6302005635670484E-4"/>
    <n v="1.8233051549809381E-3"/>
    <n v="0"/>
    <n v="4.6908668987236862E-2"/>
    <n v="6.6302005635670484E-4"/>
    <n v="0"/>
    <n v="0"/>
    <n v="7.7076081551466932E-2"/>
    <n v="0"/>
    <n v="9.9950273495773248E-2"/>
    <n v="3.3151002817835242E-4"/>
    <n v="0.65953920106083208"/>
    <x v="0"/>
    <x v="41"/>
    <x v="38"/>
    <x v="4"/>
    <x v="4"/>
    <x v="1"/>
    <x v="38"/>
    <n v="7.9230896734626216E-2"/>
    <n v="3.3648267860102769E-2"/>
    <n v="1.6575501408917621E-4"/>
    <n v="0"/>
    <n v="6.6302005635670484E-4"/>
    <n v="4.9394994198574502E-2"/>
    <n v="0"/>
    <n v="0.17702635504724018"/>
    <n v="0.65953920106083208"/>
    <n v="3.3151002817835242E-4"/>
  </r>
  <r>
    <x v="41"/>
    <n v="1999"/>
    <n v="5125"/>
    <s v="2,3,4,5"/>
    <n v="8.5073170731707323E-2"/>
    <n v="0"/>
    <n v="4.0975609756097563E-3"/>
    <n v="2.7707317073170732E-2"/>
    <n v="2.5365853658536586E-3"/>
    <n v="3.9024390243902441E-4"/>
    <n v="2.1463414634146343E-3"/>
    <n v="0"/>
    <n v="0"/>
    <n v="0"/>
    <n v="3.9024390243902441E-4"/>
    <n v="7.8048780487804882E-4"/>
    <n v="7.4146341463414631E-3"/>
    <n v="5.8536585365853656E-4"/>
    <n v="1.8536585365853658E-2"/>
    <n v="1.9512195121951221E-4"/>
    <n v="0"/>
    <n v="0"/>
    <n v="0.16429268292682928"/>
    <n v="0"/>
    <n v="0.20175609756097562"/>
    <n v="9.7560975609756097E-4"/>
    <n v="0.48312195121951218"/>
    <x v="1"/>
    <x v="41"/>
    <x v="38"/>
    <x v="4"/>
    <x v="4"/>
    <x v="1"/>
    <x v="38"/>
    <n v="8.9170731707317083E-2"/>
    <n v="3.0243902439024389E-2"/>
    <n v="2.5365853658536586E-3"/>
    <n v="0"/>
    <n v="1.1707317073170733E-3"/>
    <n v="2.673170731707317E-2"/>
    <n v="0"/>
    <n v="0.36604878048780487"/>
    <n v="0.48312195121951218"/>
    <n v="9.7560975609756097E-4"/>
  </r>
  <r>
    <x v="41"/>
    <n v="2000"/>
    <n v="3727"/>
    <s v="2,3,4,5"/>
    <n v="9.5787496646096065E-2"/>
    <n v="8.0493694660584917E-4"/>
    <n v="1.6098738932116983E-3"/>
    <n v="1.9855111349610946E-2"/>
    <n v="6.7078078883820768E-3"/>
    <n v="9.1226187281996246E-3"/>
    <n v="1.0732492621411322E-3"/>
    <n v="0"/>
    <n v="5.3662463107056611E-4"/>
    <n v="0"/>
    <n v="0"/>
    <n v="0"/>
    <n v="7.512744834987926E-3"/>
    <n v="5.6345586262409441E-3"/>
    <n v="8.5859940971290585E-2"/>
    <n v="2.4148108398175474E-3"/>
    <n v="5.3662463107056611E-4"/>
    <n v="0"/>
    <n v="0.24362758250603703"/>
    <n v="0"/>
    <n v="0.22618728199624363"/>
    <n v="1.6098738932116983E-3"/>
    <n v="0.2911188623557821"/>
    <x v="1"/>
    <x v="41"/>
    <x v="38"/>
    <x v="4"/>
    <x v="4"/>
    <x v="1"/>
    <x v="38"/>
    <n v="9.8202307485913617E-2"/>
    <n v="2.6562919237993022E-2"/>
    <n v="1.0195867990340756E-2"/>
    <n v="5.3662463107056611E-4"/>
    <n v="0"/>
    <n v="0.10142205527233701"/>
    <n v="5.3662463107056611E-4"/>
    <n v="0.46981486450228066"/>
    <n v="0.2911188623557821"/>
    <n v="1.6098738932116983E-3"/>
  </r>
  <r>
    <x v="41"/>
    <n v="2001"/>
    <n v="9512"/>
    <s v="2,3,4,5"/>
    <n v="5.3406223717409593E-2"/>
    <n v="4.2052144659377626E-4"/>
    <n v="3.7846930193439865E-3"/>
    <n v="2.4495374264087467E-2"/>
    <n v="0"/>
    <n v="1.1354079058031959E-2"/>
    <n v="1.6820857863751051E-3"/>
    <n v="0"/>
    <n v="0"/>
    <n v="0"/>
    <n v="0"/>
    <n v="0"/>
    <n v="2.3969722455845249E-2"/>
    <n v="8.9360807401177456E-3"/>
    <n v="8.3999158957106815E-2"/>
    <n v="2.8385197645079898E-3"/>
    <n v="0"/>
    <n v="0"/>
    <n v="8.4524810765349026E-2"/>
    <n v="0"/>
    <n v="0.14245164003364172"/>
    <n v="1.4718250630782169E-3"/>
    <n v="0.55666526492851132"/>
    <x v="1"/>
    <x v="41"/>
    <x v="38"/>
    <x v="4"/>
    <x v="4"/>
    <x v="1"/>
    <x v="38"/>
    <n v="5.7611438183347352E-2"/>
    <n v="2.4495374264087467E-2"/>
    <n v="1.3036164844407064E-2"/>
    <n v="0"/>
    <n v="0"/>
    <n v="0.1197434819175778"/>
    <n v="0"/>
    <n v="0.22697645079899076"/>
    <n v="0.55666526492851132"/>
    <n v="1.4718250630782169E-3"/>
  </r>
  <r>
    <x v="41"/>
    <n v="2002"/>
    <n v="6787"/>
    <s v="2,3,4,5"/>
    <n v="9.1793133932518048E-2"/>
    <n v="0"/>
    <n v="9.4297922498894939E-3"/>
    <n v="6.4093119198467663E-2"/>
    <n v="1.0019154265507589E-2"/>
    <n v="1.311330484750258E-2"/>
    <n v="3.3888315898040373E-3"/>
    <n v="0"/>
    <n v="0"/>
    <n v="1.4734050390452334E-4"/>
    <n v="0"/>
    <n v="1.4734050390452333E-3"/>
    <n v="3.2267570355090612E-2"/>
    <n v="1.0461175777221159E-2"/>
    <n v="5.1274495358774125E-2"/>
    <n v="6.1883011639899807E-3"/>
    <n v="0"/>
    <n v="0"/>
    <n v="0.10829527036982467"/>
    <n v="0"/>
    <n v="0.10785324885811109"/>
    <n v="4.4202151171357008E-4"/>
    <n v="0.48975983497863562"/>
    <x v="1"/>
    <x v="41"/>
    <x v="38"/>
    <x v="4"/>
    <x v="4"/>
    <x v="1"/>
    <x v="38"/>
    <n v="0.10122292618240754"/>
    <n v="7.4112273463975253E-2"/>
    <n v="1.6502136437306615E-2"/>
    <n v="0"/>
    <n v="1.6207455429497566E-3"/>
    <n v="0.10019154265507588"/>
    <n v="0"/>
    <n v="0.21614851922793576"/>
    <n v="0.48975983497863562"/>
    <n v="4.4202151171357008E-4"/>
  </r>
  <r>
    <x v="41"/>
    <n v="2003"/>
    <n v="4295"/>
    <s v="2,3,4,5"/>
    <n v="8.7310826542491268E-2"/>
    <n v="0"/>
    <n v="4.1909196740395806E-3"/>
    <n v="5.1920838183934809E-2"/>
    <n v="3.4924330616996507E-3"/>
    <n v="1.5133876600698485E-2"/>
    <n v="0"/>
    <n v="0"/>
    <n v="0"/>
    <n v="0"/>
    <n v="0"/>
    <n v="2.5611175785797439E-3"/>
    <n v="3.8882421420256115E-2"/>
    <n v="6.9848661233993018E-4"/>
    <n v="6.7287543655413271E-2"/>
    <n v="1.6298020954598369E-3"/>
    <n v="0"/>
    <n v="0"/>
    <n v="0.16367869615832364"/>
    <n v="0"/>
    <n v="0.18533178114086146"/>
    <n v="2.3282887077997672E-4"/>
    <n v="0.37764842840512225"/>
    <x v="1"/>
    <x v="41"/>
    <x v="38"/>
    <x v="4"/>
    <x v="4"/>
    <x v="1"/>
    <x v="38"/>
    <n v="9.1501746216530844E-2"/>
    <n v="5.5413271245634457E-2"/>
    <n v="1.5133876600698485E-2"/>
    <n v="0"/>
    <n v="2.5611175785797439E-3"/>
    <n v="0.10849825378346915"/>
    <n v="0"/>
    <n v="0.34901047729918511"/>
    <n v="0.37764842840512225"/>
    <n v="2.3282887077997672E-4"/>
  </r>
  <r>
    <x v="41"/>
    <n v="2004"/>
    <n v="5779"/>
    <s v="2,3,4,5"/>
    <n v="8.0463748053296424E-2"/>
    <n v="0"/>
    <n v="3.9799273230662745E-3"/>
    <n v="3.8587991001903445E-2"/>
    <n v="6.9216127357674337E-3"/>
    <n v="3.5646305589202287E-2"/>
    <n v="2.5956047759127876E-3"/>
    <n v="0"/>
    <n v="0"/>
    <n v="0"/>
    <n v="0"/>
    <n v="0"/>
    <n v="2.3014362346426717E-2"/>
    <n v="5.1912095518255748E-4"/>
    <n v="3.6165426544384843E-2"/>
    <n v="1.2112822287593009E-3"/>
    <n v="0"/>
    <n v="0"/>
    <n v="0.18134625367710677"/>
    <n v="0"/>
    <n v="7.4926457864682466E-2"/>
    <n v="1.5573628655476727E-3"/>
    <n v="0.51306454403876101"/>
    <x v="1"/>
    <x v="41"/>
    <x v="38"/>
    <x v="4"/>
    <x v="4"/>
    <x v="1"/>
    <x v="38"/>
    <n v="8.4443675376362701E-2"/>
    <n v="4.5509603737670878E-2"/>
    <n v="3.8241910365115074E-2"/>
    <n v="0"/>
    <n v="0"/>
    <n v="6.0910192074753421E-2"/>
    <n v="0"/>
    <n v="0.25627271154178921"/>
    <n v="0.51306454403876101"/>
    <n v="1.5573628655476727E-3"/>
  </r>
  <r>
    <x v="41"/>
    <n v="2005"/>
    <n v="2281"/>
    <s v="2,3,4,5"/>
    <n v="0.12582200789127576"/>
    <n v="0"/>
    <n v="2.6304252520824201E-3"/>
    <n v="6.7514248136782112E-2"/>
    <n v="2.1481806225339763E-2"/>
    <n v="5.2608505041648393E-2"/>
    <n v="1.31521262604121E-2"/>
    <n v="0"/>
    <n v="0"/>
    <n v="0"/>
    <n v="0"/>
    <n v="2.6304252520824201E-3"/>
    <n v="2.8496273564226217E-2"/>
    <n v="4.384042086804033E-3"/>
    <n v="2.6742656729504603E-2"/>
    <n v="2.1920210434020165E-3"/>
    <n v="0"/>
    <n v="0"/>
    <n v="0.15914072775098642"/>
    <n v="0"/>
    <n v="0.11310828583954406"/>
    <n v="0"/>
    <n v="0.38009644892590971"/>
    <x v="1"/>
    <x v="41"/>
    <x v="38"/>
    <x v="4"/>
    <x v="4"/>
    <x v="1"/>
    <x v="38"/>
    <n v="0.12845243314335819"/>
    <n v="8.8996054362121879E-2"/>
    <n v="6.5760631302060488E-2"/>
    <n v="0"/>
    <n v="2.6304252520824201E-3"/>
    <n v="6.1814993423936863E-2"/>
    <n v="0"/>
    <n v="0.2722490135905305"/>
    <n v="0.38009644892590971"/>
    <n v="0"/>
  </r>
  <r>
    <x v="41"/>
    <n v="2006"/>
    <n v="2431"/>
    <s v="2,3,4,5"/>
    <n v="7.4454956807897987E-2"/>
    <n v="0"/>
    <n v="0"/>
    <n v="5.5532702591526123E-2"/>
    <n v="1.3574660633484163E-2"/>
    <n v="5.6766762649115586E-2"/>
    <n v="1.974496092143151E-2"/>
    <n v="0"/>
    <n v="0"/>
    <n v="0"/>
    <n v="0"/>
    <n v="6.5816536404771702E-3"/>
    <n v="4.3603455368161251E-2"/>
    <n v="3.2908268202385851E-3"/>
    <n v="1.727684080625257E-2"/>
    <n v="2.4681201151789387E-3"/>
    <n v="0"/>
    <n v="0"/>
    <n v="0.18922254216371864"/>
    <n v="0"/>
    <n v="0.12669683257918551"/>
    <n v="0"/>
    <n v="0.39078568490333199"/>
    <x v="1"/>
    <x v="41"/>
    <x v="38"/>
    <x v="4"/>
    <x v="4"/>
    <x v="1"/>
    <x v="38"/>
    <n v="7.4454956807897987E-2"/>
    <n v="6.9107363225010293E-2"/>
    <n v="7.6511723570547099E-2"/>
    <n v="0"/>
    <n v="6.5816536404771702E-3"/>
    <n v="6.6639243109831339E-2"/>
    <n v="0"/>
    <n v="0.31591937474290416"/>
    <n v="0.39078568490333199"/>
    <n v="0"/>
  </r>
  <r>
    <x v="41"/>
    <n v="2007"/>
    <n v="2229"/>
    <s v="2,3,4,5"/>
    <n v="9.6455809780170487E-2"/>
    <n v="8.9726334679228351E-4"/>
    <n v="4.4863167339614174E-3"/>
    <n v="4.8003589053387169E-2"/>
    <n v="9.8698968147151196E-3"/>
    <n v="1.4356213548676536E-2"/>
    <n v="4.0376850605652759E-3"/>
    <n v="0"/>
    <n v="2.6917900403768506E-3"/>
    <n v="0"/>
    <n v="0"/>
    <n v="0"/>
    <n v="3.9928218932256621E-2"/>
    <n v="8.0753701211305519E-3"/>
    <n v="5.4284432480933155E-2"/>
    <n v="4.4863167339614174E-3"/>
    <n v="0"/>
    <n v="0"/>
    <n v="0.18169582772543741"/>
    <n v="0"/>
    <n v="0.18842530282637954"/>
    <n v="2.6917900403768506E-3"/>
    <n v="0.33961417676087929"/>
    <x v="1"/>
    <x v="41"/>
    <x v="38"/>
    <x v="4"/>
    <x v="4"/>
    <x v="1"/>
    <x v="38"/>
    <n v="0.1018393898609242"/>
    <n v="5.7873485868102287E-2"/>
    <n v="1.8393898609241812E-2"/>
    <n v="2.6917900403768506E-3"/>
    <n v="0"/>
    <n v="0.10677433826828174"/>
    <n v="0"/>
    <n v="0.37012113055181695"/>
    <n v="0.33961417676087929"/>
    <n v="2.6917900403768506E-3"/>
  </r>
  <r>
    <x v="41"/>
    <n v="2008"/>
    <n v="4115"/>
    <s v="2,3,4,5"/>
    <n v="4.5443499392466585E-2"/>
    <n v="0"/>
    <n v="0"/>
    <n v="3.718104495747266E-2"/>
    <n v="1.8226002430133656E-2"/>
    <n v="1.4580801944106925E-2"/>
    <n v="6.3183475091130011E-3"/>
    <n v="0"/>
    <n v="0"/>
    <n v="0"/>
    <n v="0"/>
    <n v="0"/>
    <n v="3.0133657351154315E-2"/>
    <n v="1.7010935601458081E-3"/>
    <n v="0"/>
    <n v="0"/>
    <n v="0"/>
    <n v="0"/>
    <n v="1.8226002430133656E-2"/>
    <n v="4.8602673147023087E-4"/>
    <n v="0.20413122721749696"/>
    <n v="2.4301336573511544E-4"/>
    <n v="0.62332928311057112"/>
    <x v="1"/>
    <x v="41"/>
    <x v="38"/>
    <x v="4"/>
    <x v="4"/>
    <x v="1"/>
    <x v="38"/>
    <n v="4.5443499392466585E-2"/>
    <n v="5.5407047387606316E-2"/>
    <n v="2.0899149453219926E-2"/>
    <n v="0"/>
    <n v="0"/>
    <n v="3.1834750911300121E-2"/>
    <n v="0"/>
    <n v="0.22284325637910085"/>
    <n v="0.62332928311057112"/>
    <n v="2.4301336573511544E-4"/>
  </r>
  <r>
    <x v="41"/>
    <n v="2009"/>
    <n v="3291"/>
    <s v="2,3,4,5"/>
    <n v="6.7456700091157701E-2"/>
    <n v="0"/>
    <n v="1.2154360376785171E-3"/>
    <n v="4.4059556365846249E-2"/>
    <n v="6.077180188392586E-3"/>
    <n v="1.5800668489820723E-2"/>
    <n v="1.0331206320267397E-2"/>
    <n v="0"/>
    <n v="1.5192950470981465E-3"/>
    <n v="0"/>
    <n v="0"/>
    <n v="0"/>
    <n v="8.8119112731692498E-3"/>
    <n v="2.4308720753570341E-3"/>
    <n v="0"/>
    <n v="0"/>
    <n v="0"/>
    <n v="0"/>
    <n v="1.1546642357945914E-2"/>
    <n v="0"/>
    <n v="0.16408386508659981"/>
    <n v="0"/>
    <n v="0.66666666666666663"/>
    <x v="2"/>
    <x v="41"/>
    <x v="38"/>
    <x v="4"/>
    <x v="4"/>
    <x v="1"/>
    <x v="38"/>
    <n v="6.8672136128836214E-2"/>
    <n v="5.0136736554238837E-2"/>
    <n v="2.6131874810088121E-2"/>
    <n v="1.5192950470981465E-3"/>
    <n v="0"/>
    <n v="1.1242783348526283E-2"/>
    <n v="0"/>
    <n v="0.17563050744454572"/>
    <n v="0.66666666666666663"/>
    <n v="0"/>
  </r>
  <r>
    <x v="41"/>
    <n v="2010"/>
    <n v="4260"/>
    <s v="2,3,4,5"/>
    <n v="5.3286384976525818E-2"/>
    <n v="0"/>
    <n v="3.7558685446009389E-3"/>
    <n v="4.1549295774647887E-2"/>
    <n v="1.8779342723004694E-3"/>
    <n v="0"/>
    <n v="3.5211267605633804E-3"/>
    <n v="0"/>
    <n v="0"/>
    <n v="0"/>
    <n v="0"/>
    <n v="0"/>
    <n v="3.591549295774648E-2"/>
    <n v="6.3380281690140847E-3"/>
    <n v="6.8075117370892018E-3"/>
    <n v="3.0516431924882629E-3"/>
    <n v="0"/>
    <n v="0"/>
    <n v="5.39906103286385E-2"/>
    <n v="0"/>
    <n v="0.10845070422535211"/>
    <n v="2.3474178403755868E-4"/>
    <n v="0.68122065727699532"/>
    <x v="2"/>
    <x v="41"/>
    <x v="38"/>
    <x v="4"/>
    <x v="4"/>
    <x v="1"/>
    <x v="38"/>
    <n v="5.7042253521126754E-2"/>
    <n v="4.3427230046948359E-2"/>
    <n v="3.5211267605633804E-3"/>
    <n v="0"/>
    <n v="0"/>
    <n v="5.2112676056338028E-2"/>
    <n v="0"/>
    <n v="0.16244131455399061"/>
    <n v="0.68122065727699532"/>
    <n v="2.3474178403755868E-4"/>
  </r>
  <r>
    <x v="41"/>
    <n v="2011"/>
    <n v="1904"/>
    <s v="2,3,4,5"/>
    <n v="7.0378151260504201E-2"/>
    <n v="0"/>
    <n v="5.2521008403361349E-3"/>
    <n v="4.5693277310924367E-2"/>
    <n v="4.2016806722689074E-3"/>
    <n v="2.1533613445378151E-2"/>
    <n v="1.1029411764705883E-2"/>
    <n v="0"/>
    <n v="2.1008403361344537E-3"/>
    <n v="0"/>
    <n v="0"/>
    <n v="0"/>
    <n v="5.3571428571428568E-2"/>
    <n v="4.7268907563025207E-3"/>
    <n v="1.7857142857142856E-2"/>
    <n v="0"/>
    <n v="0"/>
    <n v="0"/>
    <n v="0.16859243697478993"/>
    <n v="0"/>
    <n v="0.20063025210084034"/>
    <n v="5.2521008403361342E-4"/>
    <n v="0.39390756302521007"/>
    <x v="2"/>
    <x v="41"/>
    <x v="38"/>
    <x v="4"/>
    <x v="4"/>
    <x v="1"/>
    <x v="38"/>
    <n v="7.5630252100840331E-2"/>
    <n v="4.9894957983193274E-2"/>
    <n v="3.2563025210084036E-2"/>
    <n v="2.1008403361344537E-3"/>
    <n v="0"/>
    <n v="7.6155462184873943E-2"/>
    <n v="0"/>
    <n v="0.36922268907563027"/>
    <n v="0.39390756302521007"/>
    <n v="5.2521008403361342E-4"/>
  </r>
  <r>
    <x v="41"/>
    <n v="2012"/>
    <n v="2797"/>
    <s v="2,3,4,5"/>
    <n v="2.2881658920271719E-2"/>
    <n v="3.2177332856632105E-3"/>
    <n v="0"/>
    <n v="2.2166607079013228E-2"/>
    <n v="7.1505184125849122E-4"/>
    <n v="2.9674651412227387E-2"/>
    <n v="3.2177332856632108E-2"/>
    <n v="0"/>
    <n v="0"/>
    <n v="0"/>
    <n v="0"/>
    <n v="1.0725777618877368E-3"/>
    <n v="6.2924562030747228E-2"/>
    <n v="6.435466571326421E-3"/>
    <n v="3.6467643904183056E-2"/>
    <n v="5.7204147300679298E-3"/>
    <n v="0"/>
    <n v="3.5752592062924561E-3"/>
    <n v="0.122273864855202"/>
    <n v="0"/>
    <n v="0.16553450125134073"/>
    <n v="0"/>
    <n v="0.48516267429388632"/>
    <x v="2"/>
    <x v="41"/>
    <x v="38"/>
    <x v="4"/>
    <x v="4"/>
    <x v="1"/>
    <x v="38"/>
    <n v="2.6099392205934928E-2"/>
    <n v="2.2881658920271719E-2"/>
    <n v="6.1851984268859496E-2"/>
    <n v="0"/>
    <n v="1.0725777618877368E-3"/>
    <n v="0.11154808723632463"/>
    <n v="3.5752592062924561E-3"/>
    <n v="0.2878083661065427"/>
    <n v="0.48516267429388632"/>
    <n v="0"/>
  </r>
  <r>
    <x v="41"/>
    <n v="2013"/>
    <s v="No Data"/>
    <m/>
    <s v="-"/>
    <s v="-"/>
    <s v="-"/>
    <s v="-"/>
    <s v="-"/>
    <s v="-"/>
    <s v="-"/>
    <s v="-"/>
    <s v="-"/>
    <s v="-"/>
    <s v="-"/>
    <s v="-"/>
    <s v="-"/>
    <s v="-"/>
    <s v="-"/>
    <s v="-"/>
    <s v="-"/>
    <s v="-"/>
    <s v="-"/>
    <s v="-"/>
    <s v="-"/>
    <s v="-"/>
    <s v="-"/>
    <x v="2"/>
    <x v="41"/>
    <x v="38"/>
    <x v="4"/>
    <x v="4"/>
    <x v="0"/>
    <x v="38"/>
    <n v="0"/>
    <n v="0"/>
    <n v="0"/>
    <n v="0"/>
    <n v="0"/>
    <n v="0"/>
    <n v="0"/>
    <n v="0"/>
    <n v="0"/>
    <n v="0"/>
  </r>
  <r>
    <x v="42"/>
    <n v="1979"/>
    <s v="No Data"/>
    <m/>
    <s v="-"/>
    <s v="-"/>
    <s v="-"/>
    <s v="-"/>
    <s v="-"/>
    <s v="-"/>
    <s v="-"/>
    <s v="-"/>
    <s v="-"/>
    <s v="-"/>
    <s v="-"/>
    <s v="-"/>
    <s v="-"/>
    <s v="-"/>
    <s v="-"/>
    <s v="-"/>
    <s v="-"/>
    <s v="-"/>
    <s v="-"/>
    <s v="-"/>
    <s v="-"/>
    <s v="-"/>
    <s v="-"/>
    <x v="0"/>
    <x v="42"/>
    <x v="39"/>
    <x v="6"/>
    <x v="6"/>
    <x v="0"/>
    <x v="39"/>
    <n v="0"/>
    <n v="0"/>
    <n v="0"/>
    <n v="0"/>
    <n v="0"/>
    <n v="0"/>
    <n v="0"/>
    <n v="0"/>
    <n v="0"/>
    <n v="0"/>
  </r>
  <r>
    <x v="42"/>
    <n v="1980"/>
    <s v="No Data"/>
    <m/>
    <s v="-"/>
    <s v="-"/>
    <s v="-"/>
    <s v="-"/>
    <s v="-"/>
    <s v="-"/>
    <s v="-"/>
    <s v="-"/>
    <s v="-"/>
    <s v="-"/>
    <s v="-"/>
    <s v="-"/>
    <s v="-"/>
    <s v="-"/>
    <s v="-"/>
    <s v="-"/>
    <s v="-"/>
    <s v="-"/>
    <s v="-"/>
    <s v="-"/>
    <s v="-"/>
    <s v="-"/>
    <s v="-"/>
    <x v="0"/>
    <x v="42"/>
    <x v="39"/>
    <x v="6"/>
    <x v="6"/>
    <x v="0"/>
    <x v="39"/>
    <n v="0"/>
    <n v="0"/>
    <n v="0"/>
    <n v="0"/>
    <n v="0"/>
    <n v="0"/>
    <n v="0"/>
    <n v="0"/>
    <n v="0"/>
    <n v="0"/>
  </r>
  <r>
    <x v="42"/>
    <n v="1981"/>
    <s v="No Data"/>
    <m/>
    <s v="-"/>
    <s v="-"/>
    <s v="-"/>
    <s v="-"/>
    <s v="-"/>
    <s v="-"/>
    <s v="-"/>
    <s v="-"/>
    <s v="-"/>
    <s v="-"/>
    <s v="-"/>
    <s v="-"/>
    <s v="-"/>
    <s v="-"/>
    <s v="-"/>
    <s v="-"/>
    <s v="-"/>
    <s v="-"/>
    <s v="-"/>
    <s v="-"/>
    <s v="-"/>
    <s v="-"/>
    <s v="-"/>
    <x v="0"/>
    <x v="42"/>
    <x v="39"/>
    <x v="6"/>
    <x v="6"/>
    <x v="0"/>
    <x v="39"/>
    <n v="0"/>
    <n v="0"/>
    <n v="0"/>
    <n v="0"/>
    <n v="0"/>
    <n v="0"/>
    <n v="0"/>
    <n v="0"/>
    <n v="0"/>
    <n v="0"/>
  </r>
  <r>
    <x v="42"/>
    <n v="1982"/>
    <s v="No Data"/>
    <m/>
    <s v="-"/>
    <s v="-"/>
    <s v="-"/>
    <s v="-"/>
    <s v="-"/>
    <s v="-"/>
    <s v="-"/>
    <s v="-"/>
    <s v="-"/>
    <s v="-"/>
    <s v="-"/>
    <s v="-"/>
    <s v="-"/>
    <s v="-"/>
    <s v="-"/>
    <s v="-"/>
    <s v="-"/>
    <s v="-"/>
    <s v="-"/>
    <s v="-"/>
    <s v="-"/>
    <s v="-"/>
    <s v="-"/>
    <x v="0"/>
    <x v="42"/>
    <x v="39"/>
    <x v="6"/>
    <x v="6"/>
    <x v="0"/>
    <x v="39"/>
    <n v="0"/>
    <n v="0"/>
    <n v="0"/>
    <n v="0"/>
    <n v="0"/>
    <n v="0"/>
    <n v="0"/>
    <n v="0"/>
    <n v="0"/>
    <n v="0"/>
  </r>
  <r>
    <x v="42"/>
    <n v="1983"/>
    <s v="No Data"/>
    <m/>
    <s v="-"/>
    <s v="-"/>
    <s v="-"/>
    <s v="-"/>
    <s v="-"/>
    <s v="-"/>
    <s v="-"/>
    <s v="-"/>
    <s v="-"/>
    <s v="-"/>
    <s v="-"/>
    <s v="-"/>
    <s v="-"/>
    <s v="-"/>
    <s v="-"/>
    <s v="-"/>
    <s v="-"/>
    <s v="-"/>
    <s v="-"/>
    <s v="-"/>
    <s v="-"/>
    <s v="-"/>
    <s v="-"/>
    <x v="0"/>
    <x v="42"/>
    <x v="39"/>
    <x v="6"/>
    <x v="6"/>
    <x v="0"/>
    <x v="39"/>
    <n v="0"/>
    <n v="0"/>
    <n v="0"/>
    <n v="0"/>
    <n v="0"/>
    <n v="0"/>
    <n v="0"/>
    <n v="0"/>
    <n v="0"/>
    <n v="0"/>
  </r>
  <r>
    <x v="42"/>
    <n v="1984"/>
    <s v="No Data"/>
    <m/>
    <s v="-"/>
    <s v="-"/>
    <s v="-"/>
    <s v="-"/>
    <s v="-"/>
    <s v="-"/>
    <s v="-"/>
    <s v="-"/>
    <s v="-"/>
    <s v="-"/>
    <s v="-"/>
    <s v="-"/>
    <s v="-"/>
    <s v="-"/>
    <s v="-"/>
    <s v="-"/>
    <s v="-"/>
    <s v="-"/>
    <s v="-"/>
    <s v="-"/>
    <s v="-"/>
    <s v="-"/>
    <s v="-"/>
    <x v="0"/>
    <x v="42"/>
    <x v="39"/>
    <x v="6"/>
    <x v="6"/>
    <x v="0"/>
    <x v="39"/>
    <n v="0"/>
    <n v="0"/>
    <n v="0"/>
    <n v="0"/>
    <n v="0"/>
    <n v="0"/>
    <n v="0"/>
    <n v="0"/>
    <n v="0"/>
    <n v="0"/>
  </r>
  <r>
    <x v="42"/>
    <n v="1985"/>
    <s v="No Data"/>
    <m/>
    <s v="-"/>
    <s v="-"/>
    <s v="-"/>
    <s v="-"/>
    <s v="-"/>
    <s v="-"/>
    <s v="-"/>
    <s v="-"/>
    <s v="-"/>
    <s v="-"/>
    <s v="-"/>
    <s v="-"/>
    <s v="-"/>
    <s v="-"/>
    <s v="-"/>
    <s v="-"/>
    <s v="-"/>
    <s v="-"/>
    <s v="-"/>
    <s v="-"/>
    <s v="-"/>
    <s v="-"/>
    <s v="-"/>
    <x v="0"/>
    <x v="42"/>
    <x v="39"/>
    <x v="6"/>
    <x v="6"/>
    <x v="0"/>
    <x v="39"/>
    <n v="0"/>
    <n v="0"/>
    <n v="0"/>
    <n v="0"/>
    <n v="0"/>
    <n v="0"/>
    <n v="0"/>
    <n v="0"/>
    <n v="0"/>
    <n v="0"/>
  </r>
  <r>
    <x v="42"/>
    <n v="1986"/>
    <s v="No Data"/>
    <m/>
    <s v="-"/>
    <s v="-"/>
    <s v="-"/>
    <s v="-"/>
    <s v="-"/>
    <s v="-"/>
    <s v="-"/>
    <s v="-"/>
    <s v="-"/>
    <s v="-"/>
    <s v="-"/>
    <s v="-"/>
    <s v="-"/>
    <s v="-"/>
    <s v="-"/>
    <s v="-"/>
    <s v="-"/>
    <s v="-"/>
    <s v="-"/>
    <s v="-"/>
    <s v="-"/>
    <s v="-"/>
    <s v="-"/>
    <x v="0"/>
    <x v="42"/>
    <x v="39"/>
    <x v="6"/>
    <x v="6"/>
    <x v="0"/>
    <x v="39"/>
    <n v="0"/>
    <n v="0"/>
    <n v="0"/>
    <n v="0"/>
    <n v="0"/>
    <n v="0"/>
    <n v="0"/>
    <n v="0"/>
    <n v="0"/>
    <n v="0"/>
  </r>
  <r>
    <x v="42"/>
    <n v="1987"/>
    <s v="No Data"/>
    <m/>
    <s v="-"/>
    <s v="-"/>
    <s v="-"/>
    <s v="-"/>
    <s v="-"/>
    <s v="-"/>
    <s v="-"/>
    <s v="-"/>
    <s v="-"/>
    <s v="-"/>
    <s v="-"/>
    <s v="-"/>
    <s v="-"/>
    <s v="-"/>
    <s v="-"/>
    <s v="-"/>
    <s v="-"/>
    <s v="-"/>
    <s v="-"/>
    <s v="-"/>
    <s v="-"/>
    <s v="-"/>
    <s v="-"/>
    <x v="0"/>
    <x v="42"/>
    <x v="39"/>
    <x v="6"/>
    <x v="6"/>
    <x v="0"/>
    <x v="39"/>
    <n v="0"/>
    <n v="0"/>
    <n v="0"/>
    <n v="0"/>
    <n v="0"/>
    <n v="0"/>
    <n v="0"/>
    <n v="0"/>
    <n v="0"/>
    <n v="0"/>
  </r>
  <r>
    <x v="42"/>
    <n v="1988"/>
    <s v="No Data"/>
    <m/>
    <s v="-"/>
    <s v="-"/>
    <s v="-"/>
    <s v="-"/>
    <s v="-"/>
    <s v="-"/>
    <s v="-"/>
    <s v="-"/>
    <s v="-"/>
    <s v="-"/>
    <s v="-"/>
    <s v="-"/>
    <s v="-"/>
    <s v="-"/>
    <s v="-"/>
    <s v="-"/>
    <s v="-"/>
    <s v="-"/>
    <s v="-"/>
    <s v="-"/>
    <s v="-"/>
    <s v="-"/>
    <s v="-"/>
    <x v="0"/>
    <x v="42"/>
    <x v="39"/>
    <x v="6"/>
    <x v="6"/>
    <x v="0"/>
    <x v="39"/>
    <n v="0"/>
    <n v="0"/>
    <n v="0"/>
    <n v="0"/>
    <n v="0"/>
    <n v="0"/>
    <n v="0"/>
    <n v="0"/>
    <n v="0"/>
    <n v="0"/>
  </r>
  <r>
    <x v="42"/>
    <n v="1989"/>
    <s v="No Data"/>
    <m/>
    <s v="-"/>
    <s v="-"/>
    <s v="-"/>
    <s v="-"/>
    <s v="-"/>
    <s v="-"/>
    <s v="-"/>
    <s v="-"/>
    <s v="-"/>
    <s v="-"/>
    <s v="-"/>
    <s v="-"/>
    <s v="-"/>
    <s v="-"/>
    <s v="-"/>
    <s v="-"/>
    <s v="-"/>
    <s v="-"/>
    <s v="-"/>
    <s v="-"/>
    <s v="-"/>
    <s v="-"/>
    <s v="-"/>
    <x v="0"/>
    <x v="42"/>
    <x v="39"/>
    <x v="6"/>
    <x v="6"/>
    <x v="0"/>
    <x v="39"/>
    <n v="0"/>
    <n v="0"/>
    <n v="0"/>
    <n v="0"/>
    <n v="0"/>
    <n v="0"/>
    <n v="0"/>
    <n v="0"/>
    <n v="0"/>
    <n v="0"/>
  </r>
  <r>
    <x v="42"/>
    <n v="1990"/>
    <n v="41"/>
    <s v="3,4"/>
    <s v="Failed"/>
    <s v="Criteria"/>
    <s v="-"/>
    <s v="-"/>
    <s v="-"/>
    <s v="-"/>
    <s v="-"/>
    <s v="-"/>
    <s v="-"/>
    <s v="-"/>
    <s v="-"/>
    <s v="-"/>
    <s v="-"/>
    <s v="-"/>
    <s v="-"/>
    <s v="-"/>
    <s v="-"/>
    <s v="-"/>
    <s v="-"/>
    <s v="-"/>
    <s v="-"/>
    <s v="-"/>
    <s v="-"/>
    <x v="0"/>
    <x v="42"/>
    <x v="39"/>
    <x v="6"/>
    <x v="6"/>
    <x v="0"/>
    <x v="39"/>
    <n v="0"/>
    <n v="0"/>
    <n v="0"/>
    <n v="0"/>
    <n v="0"/>
    <n v="0"/>
    <n v="0"/>
    <n v="0"/>
    <n v="0"/>
    <n v="0"/>
  </r>
  <r>
    <x v="42"/>
    <n v="1991"/>
    <n v="158"/>
    <s v="3,4,5"/>
    <n v="0"/>
    <n v="0"/>
    <n v="0"/>
    <n v="0"/>
    <n v="0"/>
    <n v="6.3291139240506328E-3"/>
    <n v="0"/>
    <n v="6.3291139240506328E-3"/>
    <n v="0.10759493670886075"/>
    <n v="0"/>
    <n v="0"/>
    <n v="0"/>
    <n v="1.2658227848101266E-2"/>
    <n v="0"/>
    <n v="0"/>
    <n v="0"/>
    <n v="0"/>
    <n v="0.13924050632911392"/>
    <n v="0"/>
    <n v="5.0632911392405063E-2"/>
    <n v="3.1645569620253167E-2"/>
    <n v="0"/>
    <n v="0.64556962025316456"/>
    <x v="0"/>
    <x v="42"/>
    <x v="39"/>
    <x v="6"/>
    <x v="6"/>
    <x v="1"/>
    <x v="39"/>
    <n v="0"/>
    <n v="0"/>
    <n v="6.3291139240506328E-3"/>
    <n v="0.11392405063291139"/>
    <n v="0"/>
    <n v="1.2658227848101266E-2"/>
    <n v="0.13924050632911392"/>
    <n v="8.2278481012658222E-2"/>
    <n v="0.64556962025316456"/>
    <n v="0"/>
  </r>
  <r>
    <x v="42"/>
    <n v="1992"/>
    <n v="162"/>
    <s v="3,4,5,6"/>
    <n v="0"/>
    <n v="0"/>
    <n v="0"/>
    <n v="0"/>
    <n v="0"/>
    <n v="4.3209876543209874E-2"/>
    <n v="0"/>
    <n v="3.0864197530864196E-2"/>
    <n v="9.2592592592592587E-2"/>
    <n v="0"/>
    <n v="0"/>
    <n v="0"/>
    <n v="1.2345679012345678E-2"/>
    <n v="0"/>
    <n v="0"/>
    <n v="6.1728395061728392E-3"/>
    <n v="0"/>
    <n v="5.5555555555555552E-2"/>
    <n v="0"/>
    <n v="0.45061728395061729"/>
    <n v="0"/>
    <n v="0"/>
    <n v="0.30864197530864196"/>
    <x v="0"/>
    <x v="42"/>
    <x v="39"/>
    <x v="6"/>
    <x v="6"/>
    <x v="1"/>
    <x v="39"/>
    <n v="0"/>
    <n v="0"/>
    <n v="4.3209876543209874E-2"/>
    <n v="0.12345679012345678"/>
    <n v="0"/>
    <n v="1.8518518518518517E-2"/>
    <n v="5.5555555555555552E-2"/>
    <n v="0.45061728395061729"/>
    <n v="0.30864197530864196"/>
    <n v="0"/>
  </r>
  <r>
    <x v="42"/>
    <n v="1993"/>
    <n v="355"/>
    <s v="3,4,5,6"/>
    <n v="0"/>
    <n v="0"/>
    <n v="0"/>
    <n v="0"/>
    <n v="1.4084507042253521E-2"/>
    <n v="1.6901408450704224E-2"/>
    <n v="0"/>
    <n v="0"/>
    <n v="6.4788732394366194E-2"/>
    <n v="0"/>
    <n v="0"/>
    <n v="0"/>
    <n v="1.6901408450704224E-2"/>
    <n v="0"/>
    <n v="0"/>
    <n v="0"/>
    <n v="0"/>
    <n v="0"/>
    <n v="0"/>
    <n v="0.49577464788732395"/>
    <n v="5.6338028169014086E-2"/>
    <n v="0"/>
    <n v="0.3352112676056338"/>
    <x v="0"/>
    <x v="42"/>
    <x v="39"/>
    <x v="6"/>
    <x v="6"/>
    <x v="1"/>
    <x v="39"/>
    <n v="0"/>
    <n v="1.4084507042253521E-2"/>
    <n v="1.6901408450704224E-2"/>
    <n v="6.4788732394366194E-2"/>
    <n v="0"/>
    <n v="1.6901408450704224E-2"/>
    <n v="0"/>
    <n v="0.55211267605633807"/>
    <n v="0.3352112676056338"/>
    <n v="0"/>
  </r>
  <r>
    <x v="42"/>
    <n v="1994"/>
    <n v="302"/>
    <s v="3,4,5,6"/>
    <n v="6.6225165562913907E-3"/>
    <n v="0"/>
    <n v="0"/>
    <n v="0"/>
    <n v="0"/>
    <n v="1.9867549668874173E-2"/>
    <n v="0"/>
    <n v="0"/>
    <n v="1.6556291390728478E-2"/>
    <n v="0"/>
    <n v="0"/>
    <n v="0"/>
    <n v="0"/>
    <n v="0"/>
    <n v="0"/>
    <n v="0"/>
    <n v="0"/>
    <n v="0"/>
    <n v="0"/>
    <n v="0.27152317880794702"/>
    <n v="2.3178807947019868E-2"/>
    <n v="0"/>
    <n v="0.66225165562913912"/>
    <x v="0"/>
    <x v="42"/>
    <x v="39"/>
    <x v="6"/>
    <x v="6"/>
    <x v="1"/>
    <x v="39"/>
    <n v="6.6225165562913907E-3"/>
    <n v="0"/>
    <n v="1.9867549668874173E-2"/>
    <n v="1.6556291390728478E-2"/>
    <n v="0"/>
    <n v="0"/>
    <n v="0"/>
    <n v="0.29470198675496689"/>
    <n v="0.66225165562913912"/>
    <n v="0"/>
  </r>
  <r>
    <x v="42"/>
    <n v="1995"/>
    <n v="530"/>
    <s v="3,4,5,6"/>
    <n v="0"/>
    <n v="0"/>
    <n v="0"/>
    <n v="9.433962264150943E-3"/>
    <n v="0"/>
    <n v="1.509433962264151E-2"/>
    <n v="0"/>
    <n v="0"/>
    <n v="6.0377358490566038E-2"/>
    <n v="0"/>
    <n v="0"/>
    <n v="0"/>
    <n v="3.7735849056603774E-3"/>
    <n v="0"/>
    <n v="0"/>
    <n v="0"/>
    <n v="0"/>
    <n v="1.509433962264151E-2"/>
    <n v="0"/>
    <n v="0.20943396226415095"/>
    <n v="3.0188679245283019E-2"/>
    <n v="0"/>
    <n v="0.65660377358490563"/>
    <x v="0"/>
    <x v="42"/>
    <x v="39"/>
    <x v="6"/>
    <x v="6"/>
    <x v="1"/>
    <x v="39"/>
    <n v="0"/>
    <n v="9.433962264150943E-3"/>
    <n v="1.509433962264151E-2"/>
    <n v="6.0377358490566038E-2"/>
    <n v="0"/>
    <n v="3.7735849056603774E-3"/>
    <n v="1.509433962264151E-2"/>
    <n v="0.23962264150943396"/>
    <n v="0.65660377358490563"/>
    <n v="0"/>
  </r>
  <r>
    <x v="42"/>
    <n v="1996"/>
    <n v="366"/>
    <s v="3,4,5,6"/>
    <n v="0"/>
    <n v="0"/>
    <n v="0"/>
    <n v="5.4644808743169399E-3"/>
    <n v="0"/>
    <n v="2.7322404371584699E-3"/>
    <n v="0"/>
    <n v="0"/>
    <n v="7.1038251366120214E-2"/>
    <n v="0"/>
    <n v="0"/>
    <n v="0"/>
    <n v="0"/>
    <n v="0"/>
    <n v="0"/>
    <n v="0"/>
    <n v="0"/>
    <n v="2.185792349726776E-2"/>
    <n v="0"/>
    <n v="0.37431693989071041"/>
    <n v="4.3715846994535519E-2"/>
    <n v="0"/>
    <n v="0.48087431693989069"/>
    <x v="0"/>
    <x v="42"/>
    <x v="39"/>
    <x v="6"/>
    <x v="6"/>
    <x v="1"/>
    <x v="39"/>
    <n v="0"/>
    <n v="5.4644808743169399E-3"/>
    <n v="2.7322404371584699E-3"/>
    <n v="7.1038251366120214E-2"/>
    <n v="0"/>
    <n v="0"/>
    <n v="2.185792349726776E-2"/>
    <n v="0.41803278688524592"/>
    <n v="0.48087431693989069"/>
    <n v="0"/>
  </r>
  <r>
    <x v="42"/>
    <n v="1997"/>
    <n v="326"/>
    <s v="3,4,5,6"/>
    <n v="0"/>
    <n v="0"/>
    <n v="0"/>
    <n v="0"/>
    <n v="0"/>
    <n v="6.1349693251533744E-3"/>
    <n v="3.0674846625766872E-3"/>
    <n v="0"/>
    <n v="7.6687116564417179E-2"/>
    <n v="0"/>
    <n v="0"/>
    <n v="0"/>
    <n v="1.2269938650306749E-2"/>
    <n v="0"/>
    <n v="0"/>
    <n v="0"/>
    <n v="1.2269938650306749E-2"/>
    <n v="0"/>
    <n v="0"/>
    <n v="0.38957055214723929"/>
    <n v="0"/>
    <n v="0"/>
    <n v="0.5"/>
    <x v="0"/>
    <x v="42"/>
    <x v="39"/>
    <x v="6"/>
    <x v="6"/>
    <x v="1"/>
    <x v="39"/>
    <n v="0"/>
    <n v="0"/>
    <n v="9.202453987730062E-3"/>
    <n v="7.6687116564417179E-2"/>
    <n v="0"/>
    <n v="1.2269938650306749E-2"/>
    <n v="1.2269938650306749E-2"/>
    <n v="0.38957055214723929"/>
    <n v="0.5"/>
    <n v="0"/>
  </r>
  <r>
    <x v="42"/>
    <n v="1998"/>
    <n v="247"/>
    <s v="3,4,5,6"/>
    <n v="0"/>
    <n v="0"/>
    <n v="0"/>
    <n v="0"/>
    <n v="0"/>
    <n v="0"/>
    <n v="0"/>
    <n v="0"/>
    <n v="7.6923076923076927E-2"/>
    <n v="0"/>
    <n v="0"/>
    <n v="0"/>
    <n v="0"/>
    <n v="0"/>
    <n v="0"/>
    <n v="0"/>
    <n v="0"/>
    <n v="0"/>
    <n v="0"/>
    <n v="0.44129554655870445"/>
    <n v="5.2631578947368418E-2"/>
    <n v="1.6194331983805668E-2"/>
    <n v="0.41295546558704455"/>
    <x v="0"/>
    <x v="42"/>
    <x v="39"/>
    <x v="6"/>
    <x v="6"/>
    <x v="1"/>
    <x v="39"/>
    <n v="0"/>
    <n v="0"/>
    <n v="0"/>
    <n v="7.6923076923076927E-2"/>
    <n v="0"/>
    <n v="0"/>
    <n v="0"/>
    <n v="0.49392712550607287"/>
    <n v="0.41295546558704455"/>
    <n v="1.6194331983805668E-2"/>
  </r>
  <r>
    <x v="42"/>
    <n v="1999"/>
    <n v="56"/>
    <s v="3,4,5,6"/>
    <n v="0"/>
    <n v="0"/>
    <n v="0"/>
    <n v="0"/>
    <n v="0"/>
    <n v="0"/>
    <n v="0"/>
    <n v="0"/>
    <n v="0.16071428571428573"/>
    <n v="0"/>
    <n v="0"/>
    <n v="0"/>
    <n v="0"/>
    <n v="0"/>
    <n v="0"/>
    <n v="0"/>
    <n v="0"/>
    <n v="0"/>
    <n v="0"/>
    <n v="0.32142857142857145"/>
    <n v="0.10714285714285714"/>
    <n v="0"/>
    <n v="0.4107142857142857"/>
    <x v="1"/>
    <x v="42"/>
    <x v="39"/>
    <x v="6"/>
    <x v="6"/>
    <x v="1"/>
    <x v="39"/>
    <n v="0"/>
    <n v="0"/>
    <n v="0"/>
    <n v="0.16071428571428573"/>
    <n v="0"/>
    <n v="0"/>
    <n v="0"/>
    <n v="0.4285714285714286"/>
    <n v="0.4107142857142857"/>
    <n v="0"/>
  </r>
  <r>
    <x v="42"/>
    <n v="2000"/>
    <n v="111"/>
    <s v="3,4,5,6"/>
    <n v="0"/>
    <n v="0"/>
    <n v="0"/>
    <n v="0"/>
    <n v="0"/>
    <n v="0"/>
    <n v="0"/>
    <n v="0"/>
    <n v="0.18018018018018017"/>
    <n v="0"/>
    <n v="0"/>
    <n v="0"/>
    <n v="2.7027027027027029E-2"/>
    <n v="0"/>
    <n v="0"/>
    <n v="0"/>
    <n v="0"/>
    <n v="0"/>
    <n v="0"/>
    <n v="0.44144144144144143"/>
    <n v="0"/>
    <n v="0"/>
    <n v="0.35135135135135137"/>
    <x v="1"/>
    <x v="42"/>
    <x v="39"/>
    <x v="6"/>
    <x v="6"/>
    <x v="1"/>
    <x v="39"/>
    <n v="0"/>
    <n v="0"/>
    <n v="0"/>
    <n v="0.18018018018018017"/>
    <n v="0"/>
    <n v="2.7027027027027029E-2"/>
    <n v="0"/>
    <n v="0.44144144144144143"/>
    <n v="0.35135135135135137"/>
    <n v="0"/>
  </r>
  <r>
    <x v="42"/>
    <n v="2001"/>
    <n v="316"/>
    <s v="3,4,5,6"/>
    <n v="0"/>
    <n v="0"/>
    <n v="0"/>
    <n v="0"/>
    <n v="0"/>
    <n v="1.8987341772151899E-2"/>
    <n v="0"/>
    <n v="0"/>
    <n v="0.1550632911392405"/>
    <n v="0"/>
    <n v="0"/>
    <n v="0"/>
    <n v="3.1645569620253164E-3"/>
    <n v="0"/>
    <n v="0"/>
    <n v="0"/>
    <n v="0"/>
    <n v="0"/>
    <n v="0"/>
    <n v="0.58860759493670889"/>
    <n v="2.8481012658227847E-2"/>
    <n v="0"/>
    <n v="0.20569620253164558"/>
    <x v="1"/>
    <x v="42"/>
    <x v="39"/>
    <x v="6"/>
    <x v="6"/>
    <x v="1"/>
    <x v="39"/>
    <n v="0"/>
    <n v="0"/>
    <n v="1.8987341772151899E-2"/>
    <n v="0.1550632911392405"/>
    <n v="0"/>
    <n v="3.1645569620253164E-3"/>
    <n v="0"/>
    <n v="0.61708860759493678"/>
    <n v="0.20569620253164558"/>
    <n v="0"/>
  </r>
  <r>
    <x v="42"/>
    <n v="2002"/>
    <n v="139"/>
    <s v="4,5,6"/>
    <n v="0"/>
    <n v="0"/>
    <n v="0"/>
    <n v="0.1223021582733813"/>
    <n v="0"/>
    <n v="0.1079136690647482"/>
    <n v="0"/>
    <n v="0"/>
    <n v="0.12949640287769784"/>
    <n v="0"/>
    <n v="0"/>
    <n v="0"/>
    <n v="3.5971223021582732E-2"/>
    <n v="0"/>
    <n v="0"/>
    <n v="0"/>
    <n v="0"/>
    <n v="0"/>
    <n v="0"/>
    <n v="0.20143884892086331"/>
    <n v="0"/>
    <n v="0"/>
    <n v="0.40287769784172661"/>
    <x v="1"/>
    <x v="42"/>
    <x v="39"/>
    <x v="6"/>
    <x v="6"/>
    <x v="1"/>
    <x v="39"/>
    <n v="0"/>
    <n v="0.1223021582733813"/>
    <n v="0.1079136690647482"/>
    <n v="0.12949640287769784"/>
    <n v="0"/>
    <n v="3.5971223021582732E-2"/>
    <n v="0"/>
    <n v="0.20143884892086331"/>
    <n v="0.40287769784172661"/>
    <n v="0"/>
  </r>
  <r>
    <x v="42"/>
    <n v="2003"/>
    <n v="154"/>
    <s v="3,5,6"/>
    <n v="0"/>
    <n v="0"/>
    <n v="0"/>
    <n v="5.1948051948051951E-2"/>
    <n v="0"/>
    <n v="0"/>
    <n v="7.1428571428571425E-2"/>
    <n v="0"/>
    <n v="0.13636363636363635"/>
    <n v="0"/>
    <n v="0"/>
    <n v="0"/>
    <n v="0"/>
    <n v="0"/>
    <n v="0"/>
    <n v="0"/>
    <n v="0"/>
    <n v="0"/>
    <n v="0"/>
    <n v="0.59090909090909094"/>
    <n v="0"/>
    <n v="0"/>
    <n v="0.14935064935064934"/>
    <x v="1"/>
    <x v="42"/>
    <x v="39"/>
    <x v="6"/>
    <x v="6"/>
    <x v="1"/>
    <x v="39"/>
    <n v="0"/>
    <n v="5.1948051948051951E-2"/>
    <n v="7.1428571428571425E-2"/>
    <n v="0.13636363636363635"/>
    <n v="0"/>
    <n v="0"/>
    <n v="0"/>
    <n v="0.59090909090909094"/>
    <n v="0.14935064935064934"/>
    <n v="0"/>
  </r>
  <r>
    <x v="42"/>
    <n v="2004"/>
    <n v="8"/>
    <s v="3,4,6"/>
    <s v="Failed"/>
    <s v="Criteria"/>
    <s v="-"/>
    <s v="-"/>
    <s v="-"/>
    <s v="-"/>
    <s v="-"/>
    <s v="-"/>
    <s v="-"/>
    <s v="-"/>
    <s v="-"/>
    <s v="-"/>
    <s v="-"/>
    <s v="-"/>
    <s v="-"/>
    <s v="-"/>
    <s v="-"/>
    <s v="-"/>
    <s v="-"/>
    <s v="-"/>
    <s v="-"/>
    <s v="-"/>
    <s v="-"/>
    <x v="1"/>
    <x v="42"/>
    <x v="39"/>
    <x v="6"/>
    <x v="6"/>
    <x v="0"/>
    <x v="39"/>
    <n v="0"/>
    <n v="0"/>
    <n v="0"/>
    <n v="0"/>
    <n v="0"/>
    <n v="0"/>
    <n v="0"/>
    <n v="0"/>
    <n v="0"/>
    <n v="0"/>
  </r>
  <r>
    <x v="42"/>
    <n v="2005"/>
    <n v="228"/>
    <s v="3,4,5"/>
    <n v="0"/>
    <n v="0"/>
    <n v="0"/>
    <n v="3.9473684210526314E-2"/>
    <n v="0"/>
    <n v="4.3859649122807015E-3"/>
    <n v="0"/>
    <n v="0"/>
    <n v="4.3859649122807015E-2"/>
    <n v="0"/>
    <n v="0"/>
    <n v="0"/>
    <n v="0"/>
    <n v="0"/>
    <n v="0"/>
    <n v="0"/>
    <n v="0"/>
    <n v="8.771929824561403E-3"/>
    <n v="0"/>
    <n v="0.58771929824561409"/>
    <n v="7.0175438596491224E-2"/>
    <n v="0"/>
    <n v="0.24561403508771928"/>
    <x v="1"/>
    <x v="42"/>
    <x v="39"/>
    <x v="6"/>
    <x v="6"/>
    <x v="1"/>
    <x v="39"/>
    <n v="0"/>
    <n v="3.9473684210526314E-2"/>
    <n v="4.3859649122807015E-3"/>
    <n v="4.3859649122807015E-2"/>
    <n v="0"/>
    <n v="0"/>
    <n v="8.771929824561403E-3"/>
    <n v="0.65789473684210531"/>
    <n v="0.24561403508771928"/>
    <n v="0"/>
  </r>
  <r>
    <x v="42"/>
    <n v="2006"/>
    <n v="111"/>
    <s v="4,5,6"/>
    <n v="0"/>
    <n v="0"/>
    <n v="0"/>
    <n v="0"/>
    <n v="0"/>
    <n v="7.2072072072072071E-2"/>
    <n v="0"/>
    <n v="0"/>
    <n v="6.3063063063063057E-2"/>
    <n v="0"/>
    <n v="0"/>
    <n v="0"/>
    <n v="9.0090090090090089E-3"/>
    <n v="0"/>
    <n v="0"/>
    <n v="0"/>
    <n v="0"/>
    <n v="0"/>
    <n v="0"/>
    <n v="0.43243243243243246"/>
    <n v="0"/>
    <n v="0"/>
    <n v="0.42342342342342343"/>
    <x v="1"/>
    <x v="42"/>
    <x v="39"/>
    <x v="6"/>
    <x v="6"/>
    <x v="1"/>
    <x v="39"/>
    <n v="0"/>
    <n v="0"/>
    <n v="7.2072072072072071E-2"/>
    <n v="6.3063063063063057E-2"/>
    <n v="0"/>
    <n v="9.0090090090090089E-3"/>
    <n v="0"/>
    <n v="0.43243243243243246"/>
    <n v="0.42342342342342343"/>
    <n v="0"/>
  </r>
  <r>
    <x v="42"/>
    <n v="2007"/>
    <n v="20"/>
    <s v="5,6"/>
    <s v="Failed"/>
    <s v="Criteria"/>
    <s v="-"/>
    <s v="-"/>
    <s v="-"/>
    <s v="-"/>
    <s v="-"/>
    <s v="-"/>
    <s v="-"/>
    <s v="-"/>
    <s v="-"/>
    <s v="-"/>
    <s v="-"/>
    <s v="-"/>
    <s v="-"/>
    <s v="-"/>
    <s v="-"/>
    <s v="-"/>
    <s v="-"/>
    <s v="-"/>
    <s v="-"/>
    <s v="-"/>
    <s v="-"/>
    <x v="1"/>
    <x v="42"/>
    <x v="39"/>
    <x v="6"/>
    <x v="6"/>
    <x v="0"/>
    <x v="39"/>
    <n v="0"/>
    <n v="0"/>
    <n v="0"/>
    <n v="0"/>
    <n v="0"/>
    <n v="0"/>
    <n v="0"/>
    <n v="0"/>
    <n v="0"/>
    <n v="0"/>
  </r>
  <r>
    <x v="42"/>
    <n v="2008"/>
    <s v="No Data"/>
    <m/>
    <s v="-"/>
    <s v="-"/>
    <s v="-"/>
    <s v="-"/>
    <s v="-"/>
    <s v="-"/>
    <s v="-"/>
    <s v="-"/>
    <s v="-"/>
    <s v="-"/>
    <s v="-"/>
    <s v="-"/>
    <s v="-"/>
    <s v="-"/>
    <s v="-"/>
    <s v="-"/>
    <s v="-"/>
    <s v="-"/>
    <s v="-"/>
    <s v="-"/>
    <s v="-"/>
    <s v="-"/>
    <s v="-"/>
    <x v="1"/>
    <x v="42"/>
    <x v="39"/>
    <x v="6"/>
    <x v="6"/>
    <x v="0"/>
    <x v="39"/>
    <n v="0"/>
    <n v="0"/>
    <n v="0"/>
    <n v="0"/>
    <n v="0"/>
    <n v="0"/>
    <n v="0"/>
    <n v="0"/>
    <n v="0"/>
    <n v="0"/>
  </r>
  <r>
    <x v="42"/>
    <n v="2009"/>
    <s v="No Data"/>
    <m/>
    <s v="-"/>
    <s v="-"/>
    <s v="-"/>
    <s v="-"/>
    <s v="-"/>
    <s v="-"/>
    <s v="-"/>
    <s v="-"/>
    <s v="-"/>
    <s v="-"/>
    <s v="-"/>
    <s v="-"/>
    <s v="-"/>
    <s v="-"/>
    <s v="-"/>
    <s v="-"/>
    <s v="-"/>
    <s v="-"/>
    <s v="-"/>
    <s v="-"/>
    <s v="-"/>
    <s v="-"/>
    <s v="-"/>
    <x v="2"/>
    <x v="42"/>
    <x v="39"/>
    <x v="6"/>
    <x v="6"/>
    <x v="0"/>
    <x v="39"/>
    <n v="0"/>
    <n v="0"/>
    <n v="0"/>
    <n v="0"/>
    <n v="0"/>
    <n v="0"/>
    <n v="0"/>
    <n v="0"/>
    <n v="0"/>
    <n v="0"/>
  </r>
  <r>
    <x v="42"/>
    <n v="2010"/>
    <s v="No Data"/>
    <m/>
    <s v="-"/>
    <s v="-"/>
    <s v="-"/>
    <s v="-"/>
    <s v="-"/>
    <s v="-"/>
    <s v="-"/>
    <s v="-"/>
    <s v="-"/>
    <s v="-"/>
    <s v="-"/>
    <s v="-"/>
    <s v="-"/>
    <s v="-"/>
    <s v="-"/>
    <s v="-"/>
    <s v="-"/>
    <s v="-"/>
    <s v="-"/>
    <s v="-"/>
    <s v="-"/>
    <s v="-"/>
    <s v="-"/>
    <x v="2"/>
    <x v="42"/>
    <x v="39"/>
    <x v="6"/>
    <x v="6"/>
    <x v="0"/>
    <x v="39"/>
    <n v="0"/>
    <n v="0"/>
    <n v="0"/>
    <n v="0"/>
    <n v="0"/>
    <n v="0"/>
    <n v="0"/>
    <n v="0"/>
    <n v="0"/>
    <n v="0"/>
  </r>
  <r>
    <x v="42"/>
    <n v="2011"/>
    <s v="No Data"/>
    <m/>
    <s v="-"/>
    <s v="-"/>
    <s v="-"/>
    <s v="-"/>
    <s v="-"/>
    <s v="-"/>
    <s v="-"/>
    <s v="-"/>
    <s v="-"/>
    <s v="-"/>
    <s v="-"/>
    <s v="-"/>
    <s v="-"/>
    <s v="-"/>
    <s v="-"/>
    <s v="-"/>
    <s v="-"/>
    <s v="-"/>
    <s v="-"/>
    <s v="-"/>
    <s v="-"/>
    <s v="-"/>
    <s v="-"/>
    <x v="2"/>
    <x v="42"/>
    <x v="39"/>
    <x v="6"/>
    <x v="6"/>
    <x v="0"/>
    <x v="39"/>
    <n v="0"/>
    <n v="0"/>
    <n v="0"/>
    <n v="0"/>
    <n v="0"/>
    <n v="0"/>
    <n v="0"/>
    <n v="0"/>
    <n v="0"/>
    <n v="0"/>
  </r>
  <r>
    <x v="42"/>
    <n v="2012"/>
    <s v="No Data"/>
    <m/>
    <s v="-"/>
    <s v="-"/>
    <s v="-"/>
    <s v="-"/>
    <s v="-"/>
    <s v="-"/>
    <s v="-"/>
    <s v="-"/>
    <s v="-"/>
    <s v="-"/>
    <s v="-"/>
    <s v="-"/>
    <s v="-"/>
    <s v="-"/>
    <s v="-"/>
    <s v="-"/>
    <s v="-"/>
    <s v="-"/>
    <s v="-"/>
    <s v="-"/>
    <s v="-"/>
    <s v="-"/>
    <s v="-"/>
    <x v="2"/>
    <x v="42"/>
    <x v="39"/>
    <x v="6"/>
    <x v="6"/>
    <x v="0"/>
    <x v="39"/>
    <n v="0"/>
    <n v="0"/>
    <n v="0"/>
    <n v="0"/>
    <n v="0"/>
    <n v="0"/>
    <n v="0"/>
    <n v="0"/>
    <n v="0"/>
    <n v="0"/>
  </r>
  <r>
    <x v="42"/>
    <n v="2013"/>
    <s v="No Data"/>
    <m/>
    <s v="-"/>
    <s v="-"/>
    <s v="-"/>
    <s v="-"/>
    <s v="-"/>
    <s v="-"/>
    <s v="-"/>
    <s v="-"/>
    <s v="-"/>
    <s v="-"/>
    <s v="-"/>
    <s v="-"/>
    <s v="-"/>
    <s v="-"/>
    <s v="-"/>
    <s v="-"/>
    <s v="-"/>
    <s v="-"/>
    <s v="-"/>
    <s v="-"/>
    <s v="-"/>
    <s v="-"/>
    <s v="-"/>
    <x v="2"/>
    <x v="42"/>
    <x v="39"/>
    <x v="6"/>
    <x v="6"/>
    <x v="0"/>
    <x v="39"/>
    <n v="0"/>
    <n v="0"/>
    <n v="0"/>
    <n v="0"/>
    <n v="0"/>
    <n v="0"/>
    <n v="0"/>
    <n v="0"/>
    <n v="0"/>
    <n v="0"/>
  </r>
  <r>
    <x v="43"/>
    <n v="1979"/>
    <n v="26"/>
    <n v="2"/>
    <s v="Failed"/>
    <s v="Criteria"/>
    <s v="-"/>
    <s v="-"/>
    <s v="-"/>
    <s v="-"/>
    <s v="-"/>
    <s v="-"/>
    <s v="-"/>
    <s v="-"/>
    <s v="-"/>
    <s v="-"/>
    <s v="-"/>
    <s v="-"/>
    <s v="-"/>
    <s v="-"/>
    <s v="-"/>
    <s v="-"/>
    <s v="-"/>
    <s v="-"/>
    <s v="-"/>
    <s v="-"/>
    <s v="-"/>
    <x v="0"/>
    <x v="43"/>
    <x v="40"/>
    <x v="0"/>
    <x v="0"/>
    <x v="0"/>
    <x v="40"/>
    <n v="0"/>
    <n v="0"/>
    <n v="0"/>
    <n v="0"/>
    <n v="0"/>
    <n v="0"/>
    <n v="0"/>
    <n v="0"/>
    <n v="0"/>
    <n v="0"/>
  </r>
  <r>
    <x v="43"/>
    <n v="1980"/>
    <n v="280"/>
    <s v="2,3"/>
    <s v="Failed"/>
    <s v="Criteria"/>
    <s v="-"/>
    <s v="-"/>
    <s v="-"/>
    <s v="-"/>
    <s v="-"/>
    <s v="-"/>
    <s v="-"/>
    <s v="-"/>
    <s v="-"/>
    <s v="-"/>
    <s v="-"/>
    <s v="-"/>
    <s v="-"/>
    <s v="-"/>
    <s v="-"/>
    <s v="-"/>
    <s v="-"/>
    <s v="-"/>
    <s v="-"/>
    <s v="-"/>
    <s v="-"/>
    <x v="0"/>
    <x v="43"/>
    <x v="40"/>
    <x v="0"/>
    <x v="0"/>
    <x v="0"/>
    <x v="40"/>
    <n v="0"/>
    <n v="0"/>
    <n v="0"/>
    <n v="0"/>
    <n v="0"/>
    <n v="0"/>
    <n v="0"/>
    <n v="0"/>
    <n v="0"/>
    <n v="0"/>
  </r>
  <r>
    <x v="43"/>
    <n v="1981"/>
    <n v="414"/>
    <s v="2,3,4"/>
    <n v="5.7971014492753617E-2"/>
    <n v="0"/>
    <n v="0"/>
    <n v="2.1739130434782608E-2"/>
    <n v="0"/>
    <n v="0.17149758454106279"/>
    <n v="0"/>
    <n v="0"/>
    <n v="6.280193236714976E-2"/>
    <n v="0"/>
    <n v="3.3816425120772944E-2"/>
    <n v="0"/>
    <n v="8.6956521739130432E-2"/>
    <n v="0.13043478260869565"/>
    <n v="4.1062801932367152E-2"/>
    <n v="0"/>
    <n v="2.4154589371980675E-3"/>
    <n v="0"/>
    <n v="0"/>
    <n v="0.14009661835748793"/>
    <n v="0"/>
    <n v="4.3478260869565216E-2"/>
    <n v="0.20772946859903382"/>
    <x v="0"/>
    <x v="43"/>
    <x v="40"/>
    <x v="0"/>
    <x v="0"/>
    <x v="1"/>
    <x v="40"/>
    <n v="5.7971014492753617E-2"/>
    <n v="2.1739130434782608E-2"/>
    <n v="0.17149758454106279"/>
    <n v="6.280193236714976E-2"/>
    <n v="3.3816425120772944E-2"/>
    <n v="0.25845410628019322"/>
    <n v="2.4154589371980675E-3"/>
    <n v="0.14009661835748793"/>
    <n v="0.20772946859903382"/>
    <n v="4.3478260869565216E-2"/>
  </r>
  <r>
    <x v="43"/>
    <n v="1982"/>
    <n v="498"/>
    <s v="2,3,4,5"/>
    <n v="4.2168674698795178E-2"/>
    <n v="0"/>
    <n v="4.0160642570281121E-3"/>
    <n v="1.4056224899598393E-2"/>
    <n v="0"/>
    <n v="0.16265060240963855"/>
    <n v="1.0040160642570281E-2"/>
    <n v="0"/>
    <n v="0"/>
    <n v="4.0160642570281121E-3"/>
    <n v="3.413654618473895E-2"/>
    <n v="0"/>
    <n v="0.15662650602409639"/>
    <n v="0.10843373493975904"/>
    <n v="4.6184738955823292E-2"/>
    <n v="0"/>
    <n v="2.8112449799196786E-2"/>
    <n v="0"/>
    <n v="0"/>
    <n v="7.6305220883534142E-2"/>
    <n v="1.6064257028112448E-2"/>
    <n v="2.2088353413654619E-2"/>
    <n v="0.27510040160642568"/>
    <x v="0"/>
    <x v="43"/>
    <x v="40"/>
    <x v="0"/>
    <x v="0"/>
    <x v="1"/>
    <x v="40"/>
    <n v="4.6184738955823292E-2"/>
    <n v="1.4056224899598393E-2"/>
    <n v="0.17269076305220882"/>
    <n v="0"/>
    <n v="3.8152610441767064E-2"/>
    <n v="0.31124497991967875"/>
    <n v="2.8112449799196786E-2"/>
    <n v="9.2369477911646597E-2"/>
    <n v="0.27510040160642568"/>
    <n v="2.2088353413654619E-2"/>
  </r>
  <r>
    <x v="43"/>
    <n v="1983"/>
    <n v="615"/>
    <s v="2,3,4,5"/>
    <n v="4.065040650406504E-2"/>
    <n v="0"/>
    <n v="0"/>
    <n v="7.1544715447154475E-2"/>
    <n v="0"/>
    <n v="0.18861788617886177"/>
    <n v="0"/>
    <n v="0"/>
    <n v="3.2520325203252032E-3"/>
    <n v="3.9024390243902439E-2"/>
    <n v="9.7560975609756097E-3"/>
    <n v="0"/>
    <n v="7.3170731707317069E-2"/>
    <n v="0.17560975609756097"/>
    <n v="4.8780487804878049E-3"/>
    <n v="3.2520325203252032E-3"/>
    <n v="4.8780487804878049E-3"/>
    <n v="0"/>
    <n v="0"/>
    <n v="4.3902439024390241E-2"/>
    <n v="9.7560975609756097E-3"/>
    <n v="5.0406504065040651E-2"/>
    <n v="0.28130081300813009"/>
    <x v="0"/>
    <x v="43"/>
    <x v="40"/>
    <x v="0"/>
    <x v="0"/>
    <x v="1"/>
    <x v="40"/>
    <n v="4.065040650406504E-2"/>
    <n v="7.1544715447154475E-2"/>
    <n v="0.18861788617886177"/>
    <n v="3.2520325203252032E-3"/>
    <n v="4.878048780487805E-2"/>
    <n v="0.25691056910569104"/>
    <n v="4.8780487804878049E-3"/>
    <n v="5.3658536585365853E-2"/>
    <n v="0.28130081300813009"/>
    <n v="5.0406504065040651E-2"/>
  </r>
  <r>
    <x v="43"/>
    <n v="1984"/>
    <n v="788"/>
    <s v="2,3,4,5"/>
    <n v="5.0761421319796954E-2"/>
    <n v="0"/>
    <n v="0"/>
    <n v="7.487309644670051E-2"/>
    <n v="0"/>
    <n v="0.25253807106598986"/>
    <n v="0"/>
    <n v="0"/>
    <n v="1.2690355329949238E-3"/>
    <n v="2.2842639593908629E-2"/>
    <n v="1.9035532994923859E-2"/>
    <n v="6.3451776649746192E-3"/>
    <n v="1.6497461928934011E-2"/>
    <n v="1.2690355329949238E-3"/>
    <n v="3.1725888324873094E-2"/>
    <n v="0"/>
    <n v="1.2690355329949238E-3"/>
    <n v="0"/>
    <n v="0"/>
    <n v="0.14847715736040609"/>
    <n v="3.2994923857868022E-2"/>
    <n v="6.3451776649746192E-3"/>
    <n v="0.33375634517766495"/>
    <x v="0"/>
    <x v="43"/>
    <x v="40"/>
    <x v="0"/>
    <x v="0"/>
    <x v="1"/>
    <x v="40"/>
    <n v="5.0761421319796954E-2"/>
    <n v="7.487309644670051E-2"/>
    <n v="0.25253807106598986"/>
    <n v="1.2690355329949238E-3"/>
    <n v="4.8223350253807105E-2"/>
    <n v="4.9492385786802026E-2"/>
    <n v="1.2690355329949238E-3"/>
    <n v="0.18147208121827413"/>
    <n v="0.33375634517766495"/>
    <n v="6.3451776649746192E-3"/>
  </r>
  <r>
    <x v="43"/>
    <n v="1985"/>
    <n v="743"/>
    <s v="2,3,4,5"/>
    <n v="3.9030955585464336E-2"/>
    <n v="8.0753701211305519E-3"/>
    <n v="0"/>
    <n v="4.4414535666218037E-2"/>
    <n v="0"/>
    <n v="0.12651413189771199"/>
    <n v="0"/>
    <n v="0"/>
    <n v="6.7294751009421266E-3"/>
    <n v="0"/>
    <n v="5.5181695827725433E-2"/>
    <n v="0"/>
    <n v="3.3647375504710635E-2"/>
    <n v="4.7106325706594884E-2"/>
    <n v="1.7496635262449527E-2"/>
    <n v="9.4212651413189772E-3"/>
    <n v="5.3835800807537013E-3"/>
    <n v="6.7294751009421266E-3"/>
    <n v="0"/>
    <n v="6.8640646029609689E-2"/>
    <n v="7.6716016150740238E-2"/>
    <n v="8.0753701211305519E-3"/>
    <n v="0.4468371467025572"/>
    <x v="0"/>
    <x v="43"/>
    <x v="40"/>
    <x v="0"/>
    <x v="0"/>
    <x v="1"/>
    <x v="40"/>
    <n v="4.7106325706594884E-2"/>
    <n v="4.4414535666218037E-2"/>
    <n v="0.12651413189771199"/>
    <n v="6.7294751009421266E-3"/>
    <n v="5.5181695827725433E-2"/>
    <n v="0.10767160161507403"/>
    <n v="1.2113055181695828E-2"/>
    <n v="0.14535666218034993"/>
    <n v="0.4468371467025572"/>
    <n v="8.0753701211305519E-3"/>
  </r>
  <r>
    <x v="43"/>
    <n v="1986"/>
    <n v="1550"/>
    <s v="2,3,4,5"/>
    <n v="5.1612903225806452E-3"/>
    <n v="1.2903225806451613E-3"/>
    <n v="0"/>
    <n v="1.9354838709677419E-3"/>
    <n v="0"/>
    <n v="0.13935483870967741"/>
    <n v="0"/>
    <n v="0"/>
    <n v="3.2258064516129032E-3"/>
    <n v="7.0967741935483875E-3"/>
    <n v="1.806451612903226E-2"/>
    <n v="0"/>
    <n v="6.5161290322580639E-2"/>
    <n v="4.9032258064516131E-2"/>
    <n v="7.8064516129032258E-2"/>
    <n v="5.1612903225806452E-3"/>
    <n v="0"/>
    <n v="5.1612903225806452E-3"/>
    <n v="0"/>
    <n v="0.31225806451612903"/>
    <n v="6.3225806451612909E-2"/>
    <n v="2.6451612903225806E-2"/>
    <n v="0.21935483870967742"/>
    <x v="0"/>
    <x v="43"/>
    <x v="40"/>
    <x v="0"/>
    <x v="0"/>
    <x v="1"/>
    <x v="40"/>
    <n v="6.4516129032258064E-3"/>
    <n v="1.9354838709677419E-3"/>
    <n v="0.13935483870967741"/>
    <n v="3.2258064516129032E-3"/>
    <n v="2.5161290322580646E-2"/>
    <n v="0.19741935483870968"/>
    <n v="5.1612903225806452E-3"/>
    <n v="0.37548387096774194"/>
    <n v="0.21935483870967742"/>
    <n v="2.6451612903225806E-2"/>
  </r>
  <r>
    <x v="43"/>
    <n v="1987"/>
    <n v="1476"/>
    <s v="2,3,4,5"/>
    <n v="5.62330623306233E-2"/>
    <n v="6.0975609756097563E-3"/>
    <n v="0"/>
    <n v="4.6070460704607047E-2"/>
    <n v="0"/>
    <n v="0.11314363143631437"/>
    <n v="9.485094850948509E-3"/>
    <n v="0"/>
    <n v="0"/>
    <n v="1.4227642276422764E-2"/>
    <n v="6.7750677506775072E-3"/>
    <n v="0"/>
    <n v="4.7425474254742549E-2"/>
    <n v="6.5718157181571812E-2"/>
    <n v="7.3848238482384823E-2"/>
    <n v="4.7425474254742545E-3"/>
    <n v="6.7750677506775068E-4"/>
    <n v="5.4200542005420054E-3"/>
    <n v="0"/>
    <n v="0.21476964769647697"/>
    <n v="7.7235772357723581E-2"/>
    <n v="7.4525745257452572E-3"/>
    <n v="0.25067750677506773"/>
    <x v="0"/>
    <x v="43"/>
    <x v="40"/>
    <x v="0"/>
    <x v="0"/>
    <x v="1"/>
    <x v="40"/>
    <n v="6.2330623306233054E-2"/>
    <n v="4.6070460704607047E-2"/>
    <n v="0.12262872628726287"/>
    <n v="0"/>
    <n v="2.1002710027100271E-2"/>
    <n v="0.19173441734417346"/>
    <n v="6.0975609756097563E-3"/>
    <n v="0.29200542005420055"/>
    <n v="0.25067750677506773"/>
    <n v="7.4525745257452572E-3"/>
  </r>
  <r>
    <x v="43"/>
    <n v="1988"/>
    <n v="1557"/>
    <s v="2,3,4,5"/>
    <n v="1.7983301220295438E-2"/>
    <n v="5.7803468208092483E-3"/>
    <n v="0"/>
    <n v="2.119460500963391E-2"/>
    <n v="0"/>
    <n v="0.17854849068721901"/>
    <n v="0"/>
    <n v="0"/>
    <n v="0"/>
    <n v="0"/>
    <n v="7.0648683365446361E-3"/>
    <n v="0"/>
    <n v="9.2485549132947972E-2"/>
    <n v="1.6056518946692359E-2"/>
    <n v="6.6152858060372507E-2"/>
    <n v="3.8535645472061657E-3"/>
    <n v="0"/>
    <n v="0"/>
    <n v="0"/>
    <n v="0.23121387283236994"/>
    <n v="0.10211946050096339"/>
    <n v="1.0918432883750802E-2"/>
    <n v="0.2466281310211946"/>
    <x v="0"/>
    <x v="43"/>
    <x v="40"/>
    <x v="0"/>
    <x v="0"/>
    <x v="1"/>
    <x v="40"/>
    <n v="2.3763648041104687E-2"/>
    <n v="2.119460500963391E-2"/>
    <n v="0.17854849068721901"/>
    <n v="0"/>
    <n v="7.0648683365446361E-3"/>
    <n v="0.17854849068721901"/>
    <n v="0"/>
    <n v="0.33333333333333331"/>
    <n v="0.2466281310211946"/>
    <n v="1.0918432883750802E-2"/>
  </r>
  <r>
    <x v="43"/>
    <n v="1989"/>
    <n v="607"/>
    <s v="2,3,4,5"/>
    <n v="3.789126853377265E-2"/>
    <n v="0"/>
    <n v="6.5897858319604614E-3"/>
    <n v="4.7775947281713346E-2"/>
    <n v="0"/>
    <n v="7.248764415156507E-2"/>
    <n v="0"/>
    <n v="0"/>
    <n v="0"/>
    <n v="0"/>
    <n v="1.3179571663920923E-2"/>
    <n v="0"/>
    <n v="8.7314662273476118E-2"/>
    <n v="3.130148270181219E-2"/>
    <n v="0.10049423393739704"/>
    <n v="0"/>
    <n v="0"/>
    <n v="3.2948929159802307E-3"/>
    <n v="0"/>
    <n v="7.0840197693574955E-2"/>
    <n v="7.0840197693574955E-2"/>
    <n v="1.8121911037891267E-2"/>
    <n v="0.43986820428336076"/>
    <x v="0"/>
    <x v="43"/>
    <x v="40"/>
    <x v="0"/>
    <x v="0"/>
    <x v="1"/>
    <x v="40"/>
    <n v="4.448105436573311E-2"/>
    <n v="4.7775947281713346E-2"/>
    <n v="7.248764415156507E-2"/>
    <n v="0"/>
    <n v="1.3179571663920923E-2"/>
    <n v="0.21911037891268534"/>
    <n v="3.2948929159802307E-3"/>
    <n v="0.14168039538714991"/>
    <n v="0.43986820428336076"/>
    <n v="1.8121911037891267E-2"/>
  </r>
  <r>
    <x v="43"/>
    <n v="1990"/>
    <n v="293"/>
    <s v="2,3,4,5"/>
    <n v="4.4368600682593858E-2"/>
    <n v="0"/>
    <n v="0"/>
    <n v="2.3890784982935155E-2"/>
    <n v="0"/>
    <n v="0.15699658703071673"/>
    <n v="0"/>
    <n v="0"/>
    <n v="0"/>
    <n v="3.0716723549488054E-2"/>
    <n v="3.4129692832764506E-2"/>
    <n v="0"/>
    <n v="7.5085324232081918E-2"/>
    <n v="7.8498293515358364E-2"/>
    <n v="2.0477815699658702E-2"/>
    <n v="0"/>
    <n v="0"/>
    <n v="4.0955631399317405E-2"/>
    <n v="0"/>
    <n v="0"/>
    <n v="1.0238907849829351E-2"/>
    <n v="6.8259385665529013E-2"/>
    <n v="0.41638225255972694"/>
    <x v="0"/>
    <x v="43"/>
    <x v="40"/>
    <x v="0"/>
    <x v="0"/>
    <x v="1"/>
    <x v="40"/>
    <n v="4.4368600682593858E-2"/>
    <n v="2.3890784982935155E-2"/>
    <n v="0.15699658703071673"/>
    <n v="0"/>
    <n v="6.4846416382252553E-2"/>
    <n v="0.17406143344709898"/>
    <n v="4.0955631399317405E-2"/>
    <n v="1.0238907849829351E-2"/>
    <n v="0.41638225255972694"/>
    <n v="6.8259385665529013E-2"/>
  </r>
  <r>
    <x v="43"/>
    <n v="1991"/>
    <n v="149"/>
    <s v="2,3,4,5"/>
    <n v="0.10738255033557047"/>
    <n v="8.0536912751677847E-2"/>
    <n v="0"/>
    <n v="4.0268456375838924E-2"/>
    <n v="0"/>
    <n v="6.0402684563758392E-2"/>
    <n v="3.3557046979865772E-2"/>
    <n v="0"/>
    <n v="0"/>
    <n v="1.3422818791946308E-2"/>
    <n v="0"/>
    <n v="0"/>
    <n v="2.6845637583892617E-2"/>
    <n v="3.3557046979865772E-2"/>
    <n v="8.0536912751677847E-2"/>
    <n v="0"/>
    <n v="0"/>
    <n v="0"/>
    <n v="0"/>
    <n v="0.10067114093959731"/>
    <n v="4.6979865771812082E-2"/>
    <n v="6.7114093959731542E-3"/>
    <n v="0.36912751677852351"/>
    <x v="0"/>
    <x v="43"/>
    <x v="40"/>
    <x v="0"/>
    <x v="0"/>
    <x v="1"/>
    <x v="40"/>
    <n v="0.18791946308724833"/>
    <n v="4.0268456375838924E-2"/>
    <n v="9.3959731543624164E-2"/>
    <n v="0"/>
    <n v="1.3422818791946308E-2"/>
    <n v="0.14093959731543623"/>
    <n v="0"/>
    <n v="0.1476510067114094"/>
    <n v="0.36912751677852351"/>
    <n v="6.7114093959731542E-3"/>
  </r>
  <r>
    <x v="43"/>
    <n v="1992"/>
    <n v="202"/>
    <s v="2,3,4,5"/>
    <n v="2.4752475247524754E-2"/>
    <n v="0"/>
    <n v="0"/>
    <n v="0"/>
    <n v="0"/>
    <n v="0.20297029702970296"/>
    <n v="0"/>
    <n v="0"/>
    <n v="1.9801980198019802E-2"/>
    <n v="2.4752475247524754E-2"/>
    <n v="0"/>
    <n v="0"/>
    <n v="7.9207920792079209E-2"/>
    <n v="5.4455445544554455E-2"/>
    <n v="0"/>
    <n v="0"/>
    <n v="0"/>
    <n v="0"/>
    <n v="0"/>
    <n v="4.9504950495049507E-2"/>
    <n v="0"/>
    <n v="4.4554455445544552E-2"/>
    <n v="0.5"/>
    <x v="0"/>
    <x v="43"/>
    <x v="40"/>
    <x v="0"/>
    <x v="0"/>
    <x v="1"/>
    <x v="40"/>
    <n v="2.4752475247524754E-2"/>
    <n v="0"/>
    <n v="0.20297029702970296"/>
    <n v="1.9801980198019802E-2"/>
    <n v="2.4752475247524754E-2"/>
    <n v="0.13366336633663367"/>
    <n v="0"/>
    <n v="4.9504950495049507E-2"/>
    <n v="0.5"/>
    <n v="4.4554455445544552E-2"/>
  </r>
  <r>
    <x v="43"/>
    <n v="1993"/>
    <n v="362"/>
    <s v="2,3,4,5"/>
    <n v="3.8674033149171269E-2"/>
    <n v="0"/>
    <n v="0"/>
    <n v="3.0386740331491711E-2"/>
    <n v="0"/>
    <n v="7.7348066298342538E-2"/>
    <n v="0"/>
    <n v="0"/>
    <n v="0"/>
    <n v="0"/>
    <n v="8.2872928176795577E-3"/>
    <n v="0"/>
    <n v="0.143646408839779"/>
    <n v="7.4585635359116026E-2"/>
    <n v="4.6961325966850827E-2"/>
    <n v="2.7624309392265192E-3"/>
    <n v="0"/>
    <n v="0"/>
    <n v="0"/>
    <n v="3.3149171270718231E-2"/>
    <n v="0.15193370165745856"/>
    <n v="2.7624309392265192E-2"/>
    <n v="0.36464088397790057"/>
    <x v="0"/>
    <x v="43"/>
    <x v="40"/>
    <x v="0"/>
    <x v="0"/>
    <x v="1"/>
    <x v="40"/>
    <n v="3.8674033149171269E-2"/>
    <n v="3.0386740331491711E-2"/>
    <n v="7.7348066298342538E-2"/>
    <n v="0"/>
    <n v="8.2872928176795577E-3"/>
    <n v="0.26795580110497236"/>
    <n v="0"/>
    <n v="0.18508287292817679"/>
    <n v="0.36464088397790057"/>
    <n v="2.7624309392265192E-2"/>
  </r>
  <r>
    <x v="43"/>
    <n v="1994"/>
    <n v="215"/>
    <s v="2,3,4,5"/>
    <n v="5.1162790697674418E-2"/>
    <n v="0"/>
    <n v="0"/>
    <n v="1.8604651162790697E-2"/>
    <n v="0"/>
    <n v="1.8604651162790697E-2"/>
    <n v="0"/>
    <n v="0"/>
    <n v="0"/>
    <n v="0"/>
    <n v="0"/>
    <n v="0"/>
    <n v="1.3953488372093023E-2"/>
    <n v="0"/>
    <n v="1.8604651162790697E-2"/>
    <n v="0"/>
    <n v="0"/>
    <n v="0"/>
    <n v="0"/>
    <n v="0"/>
    <n v="0"/>
    <n v="7.441860465116279E-2"/>
    <n v="0.8046511627906977"/>
    <x v="0"/>
    <x v="43"/>
    <x v="40"/>
    <x v="0"/>
    <x v="0"/>
    <x v="1"/>
    <x v="40"/>
    <n v="5.1162790697674418E-2"/>
    <n v="1.8604651162790697E-2"/>
    <n v="1.8604651162790697E-2"/>
    <n v="0"/>
    <n v="0"/>
    <n v="3.255813953488372E-2"/>
    <n v="0"/>
    <n v="0"/>
    <n v="0.8046511627906977"/>
    <n v="7.441860465116279E-2"/>
  </r>
  <r>
    <x v="43"/>
    <n v="1995"/>
    <n v="174"/>
    <s v="2,3,4,5"/>
    <n v="1.1494252873563218E-2"/>
    <n v="0"/>
    <n v="0"/>
    <n v="2.8735632183908046E-2"/>
    <n v="0"/>
    <n v="2.8735632183908046E-2"/>
    <n v="2.2988505747126436E-2"/>
    <n v="0"/>
    <n v="0"/>
    <n v="0"/>
    <n v="1.1494252873563218E-2"/>
    <n v="0"/>
    <n v="2.8735632183908046E-2"/>
    <n v="0"/>
    <n v="1.7241379310344827E-2"/>
    <n v="0"/>
    <n v="1.1494252873563218E-2"/>
    <n v="0"/>
    <n v="0"/>
    <n v="0"/>
    <n v="1.7241379310344827E-2"/>
    <n v="1.7241379310344827E-2"/>
    <n v="0.8045977011494253"/>
    <x v="0"/>
    <x v="43"/>
    <x v="40"/>
    <x v="0"/>
    <x v="0"/>
    <x v="1"/>
    <x v="40"/>
    <n v="1.1494252873563218E-2"/>
    <n v="2.8735632183908046E-2"/>
    <n v="5.1724137931034482E-2"/>
    <n v="0"/>
    <n v="1.1494252873563218E-2"/>
    <n v="4.5977011494252873E-2"/>
    <n v="1.1494252873563218E-2"/>
    <n v="1.7241379310344827E-2"/>
    <n v="0.8045977011494253"/>
    <n v="1.7241379310344827E-2"/>
  </r>
  <r>
    <x v="43"/>
    <n v="1996"/>
    <n v="277"/>
    <s v="2,3,4,5"/>
    <n v="4.6931407942238268E-2"/>
    <n v="0"/>
    <n v="0"/>
    <n v="3.6101083032490976E-3"/>
    <n v="0"/>
    <n v="7.2202166064981952E-3"/>
    <n v="0"/>
    <n v="0"/>
    <n v="2.5270758122743681E-2"/>
    <n v="0"/>
    <n v="0"/>
    <n v="0"/>
    <n v="7.2202166064981952E-3"/>
    <n v="0"/>
    <n v="5.4151624548736461E-2"/>
    <n v="0"/>
    <n v="0"/>
    <n v="0"/>
    <n v="0"/>
    <n v="1.0830324909747292E-2"/>
    <n v="3.6101083032490974E-2"/>
    <n v="0"/>
    <n v="0.80866425992779778"/>
    <x v="0"/>
    <x v="43"/>
    <x v="40"/>
    <x v="0"/>
    <x v="0"/>
    <x v="1"/>
    <x v="40"/>
    <n v="4.6931407942238268E-2"/>
    <n v="3.6101083032490976E-3"/>
    <n v="7.2202166064981952E-3"/>
    <n v="2.5270758122743681E-2"/>
    <n v="0"/>
    <n v="6.1371841155234655E-2"/>
    <n v="0"/>
    <n v="4.6931407942238268E-2"/>
    <n v="0.80866425992779778"/>
    <n v="0"/>
  </r>
  <r>
    <x v="43"/>
    <n v="1997"/>
    <n v="171"/>
    <s v="2,3,4,5"/>
    <n v="5.8479532163742687E-2"/>
    <n v="0"/>
    <n v="0.10526315789473684"/>
    <n v="2.3391812865497075E-2"/>
    <n v="0"/>
    <n v="5.8479532163742687E-2"/>
    <n v="0"/>
    <n v="0"/>
    <n v="3.5087719298245612E-2"/>
    <n v="0"/>
    <n v="0"/>
    <n v="0"/>
    <n v="1.1695906432748537E-2"/>
    <n v="0"/>
    <n v="4.0935672514619881E-2"/>
    <n v="0"/>
    <n v="0"/>
    <n v="0"/>
    <n v="0"/>
    <n v="0"/>
    <n v="1.1695906432748537E-2"/>
    <n v="0"/>
    <n v="0.65497076023391809"/>
    <x v="0"/>
    <x v="43"/>
    <x v="40"/>
    <x v="0"/>
    <x v="0"/>
    <x v="1"/>
    <x v="40"/>
    <n v="0.16374269005847952"/>
    <n v="2.3391812865497075E-2"/>
    <n v="5.8479532163742687E-2"/>
    <n v="3.5087719298245612E-2"/>
    <n v="0"/>
    <n v="5.2631578947368418E-2"/>
    <n v="0"/>
    <n v="1.1695906432748537E-2"/>
    <n v="0.65497076023391809"/>
    <n v="0"/>
  </r>
  <r>
    <x v="43"/>
    <n v="1998"/>
    <n v="78"/>
    <s v="2,3,4,5"/>
    <n v="3.8461538461538464E-2"/>
    <n v="0"/>
    <n v="0"/>
    <n v="3.8461538461538464E-2"/>
    <n v="0"/>
    <n v="0"/>
    <n v="0"/>
    <n v="0"/>
    <n v="0"/>
    <n v="0"/>
    <n v="0"/>
    <n v="0"/>
    <n v="2.564102564102564E-2"/>
    <n v="2.564102564102564E-2"/>
    <n v="7.6923076923076927E-2"/>
    <n v="0"/>
    <n v="0"/>
    <n v="0"/>
    <n v="0"/>
    <n v="0"/>
    <n v="0"/>
    <n v="7.6923076923076927E-2"/>
    <n v="0.71794871794871795"/>
    <x v="0"/>
    <x v="43"/>
    <x v="40"/>
    <x v="0"/>
    <x v="0"/>
    <x v="1"/>
    <x v="40"/>
    <n v="3.8461538461538464E-2"/>
    <n v="3.8461538461538464E-2"/>
    <n v="0"/>
    <n v="0"/>
    <n v="0"/>
    <n v="0.12820512820512819"/>
    <n v="0"/>
    <n v="0"/>
    <n v="0.71794871794871795"/>
    <n v="7.6923076923076927E-2"/>
  </r>
  <r>
    <x v="43"/>
    <n v="1999"/>
    <n v="150"/>
    <s v="2,3,4,5"/>
    <n v="6.6666666666666666E-2"/>
    <n v="0"/>
    <n v="0.04"/>
    <n v="0"/>
    <n v="6.6666666666666666E-2"/>
    <n v="0.04"/>
    <n v="0"/>
    <n v="0"/>
    <n v="0"/>
    <n v="0"/>
    <n v="0"/>
    <n v="0"/>
    <n v="0.04"/>
    <n v="2.6666666666666668E-2"/>
    <n v="5.3333333333333337E-2"/>
    <n v="0"/>
    <n v="0"/>
    <n v="0"/>
    <n v="0"/>
    <n v="0"/>
    <n v="0.14666666666666667"/>
    <n v="6.6666666666666671E-3"/>
    <n v="0.51333333333333331"/>
    <x v="1"/>
    <x v="43"/>
    <x v="40"/>
    <x v="0"/>
    <x v="0"/>
    <x v="1"/>
    <x v="40"/>
    <n v="0.10666666666666666"/>
    <n v="6.6666666666666666E-2"/>
    <n v="0.04"/>
    <n v="0"/>
    <n v="0"/>
    <n v="0.12"/>
    <n v="0"/>
    <n v="0.14666666666666667"/>
    <n v="0.51333333333333331"/>
    <n v="6.6666666666666671E-3"/>
  </r>
  <r>
    <x v="43"/>
    <n v="2000"/>
    <n v="108"/>
    <s v="2,3,4,5"/>
    <n v="3.7037037037037035E-2"/>
    <n v="0"/>
    <n v="0"/>
    <n v="0"/>
    <n v="0"/>
    <n v="8.3333333333333329E-2"/>
    <n v="0.1388888888888889"/>
    <n v="0"/>
    <n v="0"/>
    <n v="0"/>
    <n v="0"/>
    <n v="0"/>
    <n v="1.8518518518518517E-2"/>
    <n v="1.8518518518518517E-2"/>
    <n v="0.1388888888888889"/>
    <n v="0"/>
    <n v="0"/>
    <n v="0"/>
    <n v="0"/>
    <n v="5.5555555555555552E-2"/>
    <n v="4.6296296296296294E-2"/>
    <n v="0"/>
    <n v="0.46296296296296297"/>
    <x v="1"/>
    <x v="43"/>
    <x v="40"/>
    <x v="0"/>
    <x v="0"/>
    <x v="1"/>
    <x v="40"/>
    <n v="3.7037037037037035E-2"/>
    <n v="0"/>
    <n v="0.22222222222222221"/>
    <n v="0"/>
    <n v="0"/>
    <n v="0.17592592592592593"/>
    <n v="0"/>
    <n v="0.10185185185185185"/>
    <n v="0.46296296296296297"/>
    <n v="0"/>
  </r>
  <r>
    <x v="43"/>
    <n v="2001"/>
    <n v="478"/>
    <s v="2,3,4,5"/>
    <n v="8.368200836820083E-3"/>
    <n v="0"/>
    <n v="0"/>
    <n v="0"/>
    <n v="0"/>
    <n v="1.2552301255230125E-2"/>
    <n v="3.7656903765690378E-2"/>
    <n v="0"/>
    <n v="0"/>
    <n v="0"/>
    <n v="0"/>
    <n v="0"/>
    <n v="3.5564853556485358E-2"/>
    <n v="9.6234309623430964E-2"/>
    <n v="8.5774058577405859E-2"/>
    <n v="4.1841004184100415E-3"/>
    <n v="0"/>
    <n v="0"/>
    <n v="0"/>
    <n v="1.6736401673640166E-2"/>
    <n v="2.5104602510460251E-2"/>
    <n v="2.3012552301255231E-2"/>
    <n v="0.65481171548117156"/>
    <x v="1"/>
    <x v="43"/>
    <x v="40"/>
    <x v="0"/>
    <x v="0"/>
    <x v="1"/>
    <x v="40"/>
    <n v="8.368200836820083E-3"/>
    <n v="0"/>
    <n v="5.0209205020920501E-2"/>
    <n v="0"/>
    <n v="0"/>
    <n v="0.22175732217573224"/>
    <n v="0"/>
    <n v="4.1841004184100417E-2"/>
    <n v="0.65481171548117156"/>
    <n v="2.3012552301255231E-2"/>
  </r>
  <r>
    <x v="43"/>
    <n v="2002"/>
    <n v="573"/>
    <s v="2,3,4,5"/>
    <n v="7.1553228621291445E-2"/>
    <n v="0"/>
    <n v="0"/>
    <n v="1.0471204188481676E-2"/>
    <n v="0"/>
    <n v="6.6317626527050616E-2"/>
    <n v="3.1413612565445025E-2"/>
    <n v="0"/>
    <n v="0"/>
    <n v="0"/>
    <n v="0"/>
    <n v="0"/>
    <n v="0.19022687609075042"/>
    <n v="0.20069808027923211"/>
    <n v="8.7260034904013961E-2"/>
    <n v="1.5706806282722512E-2"/>
    <n v="0"/>
    <n v="0"/>
    <n v="0"/>
    <n v="3.3158813263525308E-2"/>
    <n v="3.6649214659685861E-2"/>
    <n v="1.9197207678883072E-2"/>
    <n v="0.23734729493891799"/>
    <x v="1"/>
    <x v="43"/>
    <x v="40"/>
    <x v="0"/>
    <x v="0"/>
    <x v="1"/>
    <x v="40"/>
    <n v="7.1553228621291445E-2"/>
    <n v="1.0471204188481676E-2"/>
    <n v="9.7731239092495648E-2"/>
    <n v="0"/>
    <n v="0"/>
    <n v="0.49389179755671903"/>
    <n v="0"/>
    <n v="6.9808027923211169E-2"/>
    <n v="0.23734729493891799"/>
    <n v="1.9197207678883072E-2"/>
  </r>
  <r>
    <x v="43"/>
    <n v="2003"/>
    <n v="543"/>
    <s v="2,3,4,5"/>
    <n v="5.3406998158379376E-2"/>
    <n v="0"/>
    <n v="0"/>
    <n v="1.289134438305709E-2"/>
    <n v="0"/>
    <n v="9.5764272559852676E-2"/>
    <n v="2.2099447513812154E-2"/>
    <n v="0"/>
    <n v="1.6574585635359115E-2"/>
    <n v="0"/>
    <n v="0"/>
    <n v="0"/>
    <n v="9.5764272559852676E-2"/>
    <n v="6.8139963167587483E-2"/>
    <n v="9.2081031307550645E-2"/>
    <n v="0"/>
    <n v="0"/>
    <n v="0"/>
    <n v="0"/>
    <n v="8.6556169429097607E-2"/>
    <n v="4.9723756906077346E-2"/>
    <n v="3.6832412523020261E-2"/>
    <n v="0.37016574585635359"/>
    <x v="1"/>
    <x v="43"/>
    <x v="40"/>
    <x v="0"/>
    <x v="0"/>
    <x v="1"/>
    <x v="40"/>
    <n v="5.3406998158379376E-2"/>
    <n v="1.289134438305709E-2"/>
    <n v="0.11786372007366483"/>
    <n v="1.6574585635359115E-2"/>
    <n v="0"/>
    <n v="0.2559852670349908"/>
    <n v="0"/>
    <n v="0.13627992633517494"/>
    <n v="0.37016574585635359"/>
    <n v="3.6832412523020261E-2"/>
  </r>
  <r>
    <x v="43"/>
    <n v="2004"/>
    <n v="215"/>
    <s v="2,3,4,5"/>
    <n v="4.6511627906976744E-2"/>
    <n v="0"/>
    <n v="0"/>
    <n v="9.3023255813953487E-3"/>
    <n v="0"/>
    <n v="6.0465116279069767E-2"/>
    <n v="0"/>
    <n v="0"/>
    <n v="0"/>
    <n v="0"/>
    <n v="0"/>
    <n v="0"/>
    <n v="0.10232558139534884"/>
    <n v="9.7674418604651161E-2"/>
    <n v="9.3023255813953487E-2"/>
    <n v="0"/>
    <n v="0"/>
    <n v="1.8604651162790697E-2"/>
    <n v="0"/>
    <n v="8.8372093023255813E-2"/>
    <n v="2.3255813953488372E-2"/>
    <n v="6.5116279069767441E-2"/>
    <n v="0.39534883720930231"/>
    <x v="1"/>
    <x v="43"/>
    <x v="40"/>
    <x v="0"/>
    <x v="0"/>
    <x v="1"/>
    <x v="40"/>
    <n v="4.6511627906976744E-2"/>
    <n v="9.3023255813953487E-3"/>
    <n v="6.0465116279069767E-2"/>
    <n v="0"/>
    <n v="0"/>
    <n v="0.2930232558139535"/>
    <n v="1.8604651162790697E-2"/>
    <n v="0.11162790697674418"/>
    <n v="0.39534883720930231"/>
    <n v="6.5116279069767441E-2"/>
  </r>
  <r>
    <x v="43"/>
    <n v="2005"/>
    <n v="235"/>
    <s v="2,3,4,5"/>
    <n v="2.553191489361702E-2"/>
    <n v="8.085106382978724E-2"/>
    <n v="0"/>
    <n v="2.553191489361702E-2"/>
    <n v="0"/>
    <n v="4.2553191489361701E-2"/>
    <n v="3.4042553191489362E-2"/>
    <n v="0"/>
    <n v="0"/>
    <n v="0"/>
    <n v="0"/>
    <n v="0"/>
    <n v="4.6808510638297871E-2"/>
    <n v="5.106382978723404E-2"/>
    <n v="3.4042553191489362E-2"/>
    <n v="0"/>
    <n v="0"/>
    <n v="0"/>
    <n v="0"/>
    <n v="3.4042553191489362E-2"/>
    <n v="3.8297872340425532E-2"/>
    <n v="1.276595744680851E-2"/>
    <n v="0.57446808510638303"/>
    <x v="1"/>
    <x v="43"/>
    <x v="40"/>
    <x v="0"/>
    <x v="0"/>
    <x v="1"/>
    <x v="40"/>
    <n v="0.10638297872340426"/>
    <n v="2.553191489361702E-2"/>
    <n v="7.6595744680851063E-2"/>
    <n v="0"/>
    <n v="0"/>
    <n v="0.13191489361702127"/>
    <n v="0"/>
    <n v="7.2340425531914887E-2"/>
    <n v="0.57446808510638303"/>
    <n v="1.276595744680851E-2"/>
  </r>
  <r>
    <x v="43"/>
    <n v="2006"/>
    <n v="142"/>
    <s v="2,3,4,5"/>
    <n v="5.6338028169014086E-2"/>
    <n v="0"/>
    <n v="0"/>
    <n v="2.8169014084507043E-2"/>
    <n v="0"/>
    <n v="4.9295774647887328E-2"/>
    <n v="0"/>
    <n v="0"/>
    <n v="0"/>
    <n v="0"/>
    <n v="0"/>
    <n v="0"/>
    <n v="6.3380281690140844E-2"/>
    <n v="2.1126760563380281E-2"/>
    <n v="1.4084507042253521E-2"/>
    <n v="0"/>
    <n v="0"/>
    <n v="0"/>
    <n v="0"/>
    <n v="2.1126760563380281E-2"/>
    <n v="0.11971830985915492"/>
    <n v="0"/>
    <n v="0.62676056338028174"/>
    <x v="1"/>
    <x v="43"/>
    <x v="40"/>
    <x v="0"/>
    <x v="0"/>
    <x v="1"/>
    <x v="40"/>
    <n v="5.6338028169014086E-2"/>
    <n v="2.8169014084507043E-2"/>
    <n v="4.9295774647887328E-2"/>
    <n v="0"/>
    <n v="0"/>
    <n v="9.8591549295774641E-2"/>
    <n v="0"/>
    <n v="0.14084507042253519"/>
    <n v="0.62676056338028174"/>
    <n v="0"/>
  </r>
  <r>
    <x v="43"/>
    <n v="2007"/>
    <n v="146"/>
    <s v="2,3,4,5"/>
    <n v="3.4246575342465752E-2"/>
    <n v="2.7397260273972601E-2"/>
    <n v="0"/>
    <n v="5.4794520547945202E-2"/>
    <n v="0"/>
    <n v="0.1095890410958904"/>
    <n v="3.4246575342465752E-2"/>
    <n v="0"/>
    <n v="0"/>
    <n v="0"/>
    <n v="0"/>
    <n v="0"/>
    <n v="0.14383561643835616"/>
    <n v="2.7397260273972601E-2"/>
    <n v="0"/>
    <n v="1.3698630136986301E-2"/>
    <n v="0"/>
    <n v="0"/>
    <n v="0"/>
    <n v="0"/>
    <n v="0"/>
    <n v="0"/>
    <n v="0.5547945205479452"/>
    <x v="1"/>
    <x v="43"/>
    <x v="40"/>
    <x v="0"/>
    <x v="0"/>
    <x v="1"/>
    <x v="40"/>
    <n v="6.1643835616438353E-2"/>
    <n v="5.4794520547945202E-2"/>
    <n v="0.14383561643835616"/>
    <n v="0"/>
    <n v="0"/>
    <n v="0.18493150684931506"/>
    <n v="0"/>
    <n v="0"/>
    <n v="0.5547945205479452"/>
    <n v="0"/>
  </r>
  <r>
    <x v="43"/>
    <n v="2008"/>
    <n v="203"/>
    <s v="2,3,4,5"/>
    <n v="0"/>
    <n v="0"/>
    <n v="0"/>
    <n v="0"/>
    <n v="0"/>
    <n v="9.3596059113300489E-2"/>
    <n v="0"/>
    <n v="0"/>
    <n v="0"/>
    <n v="0"/>
    <n v="0"/>
    <n v="0"/>
    <n v="2.9556650246305417E-2"/>
    <n v="5.9113300492610835E-2"/>
    <n v="0"/>
    <n v="0"/>
    <n v="0"/>
    <n v="2.4630541871921183E-2"/>
    <n v="0"/>
    <n v="2.9556650246305417E-2"/>
    <n v="0.11330049261083744"/>
    <n v="1.4778325123152709E-2"/>
    <n v="0.6354679802955665"/>
    <x v="1"/>
    <x v="43"/>
    <x v="40"/>
    <x v="0"/>
    <x v="0"/>
    <x v="1"/>
    <x v="40"/>
    <n v="0"/>
    <n v="0"/>
    <n v="9.3596059113300489E-2"/>
    <n v="0"/>
    <n v="0"/>
    <n v="8.8669950738916259E-2"/>
    <n v="2.4630541871921183E-2"/>
    <n v="0.14285714285714285"/>
    <n v="0.6354679802955665"/>
    <n v="1.4778325123152709E-2"/>
  </r>
  <r>
    <x v="43"/>
    <n v="2009"/>
    <n v="473"/>
    <s v="2,3,4,5"/>
    <n v="2.5369978858350951E-2"/>
    <n v="0"/>
    <n v="2.1141649048625793E-2"/>
    <n v="0"/>
    <n v="1.0570824524312896E-2"/>
    <n v="1.4799154334038056E-2"/>
    <n v="1.6913319238900635E-2"/>
    <n v="0"/>
    <n v="4.6511627906976744E-2"/>
    <n v="0"/>
    <n v="0"/>
    <n v="0"/>
    <n v="6.13107822410148E-2"/>
    <n v="3.8054968287526428E-2"/>
    <n v="0"/>
    <n v="0"/>
    <n v="0"/>
    <n v="2.5369978858350951E-2"/>
    <n v="0"/>
    <n v="1.4799154334038054E-2"/>
    <n v="7.6109936575052856E-2"/>
    <n v="3.8054968287526428E-2"/>
    <n v="0.61099365750528545"/>
    <x v="2"/>
    <x v="43"/>
    <x v="40"/>
    <x v="0"/>
    <x v="0"/>
    <x v="1"/>
    <x v="40"/>
    <n v="4.6511627906976744E-2"/>
    <n v="1.0570824524312896E-2"/>
    <n v="3.1712473572938688E-2"/>
    <n v="4.6511627906976744E-2"/>
    <n v="0"/>
    <n v="9.9365750528541227E-2"/>
    <n v="2.5369978858350951E-2"/>
    <n v="9.0909090909090912E-2"/>
    <n v="0.61099365750528545"/>
    <n v="3.8054968287526428E-2"/>
  </r>
  <r>
    <x v="43"/>
    <n v="2010"/>
    <n v="633"/>
    <s v="2,3,4,5"/>
    <n v="3.4755134281200632E-2"/>
    <n v="4.7393364928909956E-3"/>
    <n v="0"/>
    <n v="1.1058451816745656E-2"/>
    <n v="3.1595576619273301E-3"/>
    <n v="3.15955766192733E-2"/>
    <n v="1.4218009478672985E-2"/>
    <n v="0"/>
    <n v="0"/>
    <n v="0"/>
    <n v="0"/>
    <n v="0"/>
    <n v="9.9526066350710901E-2"/>
    <n v="0.10268562401263823"/>
    <n v="1.7377567140600316E-2"/>
    <n v="4.7393364928909956E-3"/>
    <n v="0"/>
    <n v="0"/>
    <n v="0"/>
    <n v="1.7377567140600316E-2"/>
    <n v="1.2638230647709321E-2"/>
    <n v="3.0015797788309637E-2"/>
    <n v="0.61611374407582942"/>
    <x v="2"/>
    <x v="43"/>
    <x v="40"/>
    <x v="0"/>
    <x v="0"/>
    <x v="1"/>
    <x v="40"/>
    <n v="3.9494470774091628E-2"/>
    <n v="1.4218009478672987E-2"/>
    <n v="4.5813586097946286E-2"/>
    <n v="0"/>
    <n v="0"/>
    <n v="0.22432859399684044"/>
    <n v="0"/>
    <n v="3.0015797788309637E-2"/>
    <n v="0.61611374407582942"/>
    <n v="3.0015797788309637E-2"/>
  </r>
  <r>
    <x v="43"/>
    <n v="2011"/>
    <n v="1376"/>
    <s v="2,3,4,5"/>
    <n v="1.1627906976744184E-2"/>
    <n v="7.2674418604651162E-4"/>
    <n v="7.2674418604651162E-4"/>
    <n v="2.9069767441860465E-3"/>
    <n v="3.6337209302325581E-3"/>
    <n v="1.2354651162790697E-2"/>
    <n v="4.3604651162790697E-3"/>
    <n v="0"/>
    <n v="0"/>
    <n v="0"/>
    <n v="0"/>
    <n v="2.9069767441860465E-3"/>
    <n v="1.4534883720930232E-2"/>
    <n v="2.3982558139534885E-2"/>
    <n v="2.1802325581395349E-3"/>
    <n v="2.1802325581395349E-3"/>
    <n v="0"/>
    <n v="0"/>
    <n v="0"/>
    <n v="4.3604651162790697E-3"/>
    <n v="7.2674418604651162E-3"/>
    <n v="4.3604651162790697E-3"/>
    <n v="0.90188953488372092"/>
    <x v="2"/>
    <x v="43"/>
    <x v="40"/>
    <x v="0"/>
    <x v="0"/>
    <x v="1"/>
    <x v="40"/>
    <n v="1.3081395348837207E-2"/>
    <n v="6.5406976744186041E-3"/>
    <n v="1.6715116279069766E-2"/>
    <n v="0"/>
    <n v="2.9069767441860465E-3"/>
    <n v="4.2877906976744179E-2"/>
    <n v="0"/>
    <n v="1.1627906976744186E-2"/>
    <n v="0.90188953488372092"/>
    <n v="4.3604651162790697E-3"/>
  </r>
  <r>
    <x v="43"/>
    <n v="2012"/>
    <n v="592"/>
    <s v="2,3,4,5"/>
    <n v="0"/>
    <n v="0"/>
    <n v="0"/>
    <n v="1.3513513513513514E-2"/>
    <n v="3.3783783783783786E-3"/>
    <n v="2.5337837837837839E-2"/>
    <n v="0"/>
    <n v="0"/>
    <n v="6.7567567567567571E-3"/>
    <n v="0"/>
    <n v="0"/>
    <n v="0"/>
    <n v="3.885135135135135E-2"/>
    <n v="6.0810810810810814E-2"/>
    <n v="1.0135135135135136E-2"/>
    <n v="5.0675675675675678E-3"/>
    <n v="0"/>
    <n v="0"/>
    <n v="0"/>
    <n v="2.364864864864865E-2"/>
    <n v="6.4189189189189186E-2"/>
    <n v="1.6891891891891893E-3"/>
    <n v="0.7466216216216216"/>
    <x v="2"/>
    <x v="43"/>
    <x v="40"/>
    <x v="0"/>
    <x v="0"/>
    <x v="1"/>
    <x v="40"/>
    <n v="0"/>
    <n v="1.6891891891891893E-2"/>
    <n v="2.5337837837837839E-2"/>
    <n v="6.7567567567567571E-3"/>
    <n v="0"/>
    <n v="0.11486486486486489"/>
    <n v="0"/>
    <n v="8.7837837837837829E-2"/>
    <n v="0.7466216216216216"/>
    <n v="1.6891891891891893E-3"/>
  </r>
  <r>
    <x v="43"/>
    <n v="2013"/>
    <s v="No Data"/>
    <m/>
    <s v="-"/>
    <s v="-"/>
    <s v="-"/>
    <s v="-"/>
    <s v="-"/>
    <s v="-"/>
    <s v="-"/>
    <s v="-"/>
    <s v="-"/>
    <s v="-"/>
    <s v="-"/>
    <s v="-"/>
    <s v="-"/>
    <s v="-"/>
    <s v="-"/>
    <s v="-"/>
    <s v="-"/>
    <s v="-"/>
    <s v="-"/>
    <s v="-"/>
    <s v="-"/>
    <s v="-"/>
    <s v="-"/>
    <x v="2"/>
    <x v="43"/>
    <x v="40"/>
    <x v="0"/>
    <x v="0"/>
    <x v="0"/>
    <x v="40"/>
    <n v="0"/>
    <n v="0"/>
    <n v="0"/>
    <n v="0"/>
    <n v="0"/>
    <n v="0"/>
    <n v="0"/>
    <n v="0"/>
    <n v="0"/>
    <n v="0"/>
  </r>
  <r>
    <x v="44"/>
    <n v="1979"/>
    <s v="No Data"/>
    <m/>
    <s v="-"/>
    <s v="-"/>
    <s v="-"/>
    <s v="-"/>
    <s v="-"/>
    <s v="-"/>
    <s v="-"/>
    <s v="-"/>
    <s v="-"/>
    <s v="-"/>
    <s v="-"/>
    <s v="-"/>
    <s v="-"/>
    <s v="-"/>
    <s v="-"/>
    <s v="-"/>
    <s v="-"/>
    <s v="-"/>
    <s v="-"/>
    <s v="-"/>
    <s v="-"/>
    <s v="-"/>
    <s v="-"/>
    <x v="0"/>
    <x v="44"/>
    <x v="41"/>
    <x v="8"/>
    <x v="8"/>
    <x v="0"/>
    <x v="41"/>
    <n v="0"/>
    <n v="0"/>
    <n v="0"/>
    <n v="0"/>
    <n v="0"/>
    <n v="0"/>
    <n v="0"/>
    <n v="0"/>
    <n v="0"/>
    <n v="0"/>
  </r>
  <r>
    <x v="44"/>
    <n v="1980"/>
    <s v="No Data"/>
    <m/>
    <s v="-"/>
    <s v="-"/>
    <s v="-"/>
    <s v="-"/>
    <s v="-"/>
    <s v="-"/>
    <s v="-"/>
    <s v="-"/>
    <s v="-"/>
    <s v="-"/>
    <s v="-"/>
    <s v="-"/>
    <s v="-"/>
    <s v="-"/>
    <s v="-"/>
    <s v="-"/>
    <s v="-"/>
    <s v="-"/>
    <s v="-"/>
    <s v="-"/>
    <s v="-"/>
    <s v="-"/>
    <s v="-"/>
    <x v="0"/>
    <x v="44"/>
    <x v="41"/>
    <x v="8"/>
    <x v="8"/>
    <x v="0"/>
    <x v="41"/>
    <n v="0"/>
    <n v="0"/>
    <n v="0"/>
    <n v="0"/>
    <n v="0"/>
    <n v="0"/>
    <n v="0"/>
    <n v="0"/>
    <n v="0"/>
    <n v="0"/>
  </r>
  <r>
    <x v="44"/>
    <n v="1981"/>
    <s v="No Data"/>
    <m/>
    <s v="-"/>
    <s v="-"/>
    <s v="-"/>
    <s v="-"/>
    <s v="-"/>
    <s v="-"/>
    <s v="-"/>
    <s v="-"/>
    <s v="-"/>
    <s v="-"/>
    <s v="-"/>
    <s v="-"/>
    <s v="-"/>
    <s v="-"/>
    <s v="-"/>
    <s v="-"/>
    <s v="-"/>
    <s v="-"/>
    <s v="-"/>
    <s v="-"/>
    <s v="-"/>
    <s v="-"/>
    <s v="-"/>
    <x v="0"/>
    <x v="44"/>
    <x v="41"/>
    <x v="8"/>
    <x v="8"/>
    <x v="0"/>
    <x v="41"/>
    <n v="0"/>
    <n v="0"/>
    <n v="0"/>
    <n v="0"/>
    <n v="0"/>
    <n v="0"/>
    <n v="0"/>
    <n v="0"/>
    <n v="0"/>
    <n v="0"/>
  </r>
  <r>
    <x v="44"/>
    <n v="1982"/>
    <s v="No Data"/>
    <m/>
    <s v="-"/>
    <s v="-"/>
    <s v="-"/>
    <s v="-"/>
    <s v="-"/>
    <s v="-"/>
    <s v="-"/>
    <s v="-"/>
    <s v="-"/>
    <s v="-"/>
    <s v="-"/>
    <s v="-"/>
    <s v="-"/>
    <s v="-"/>
    <s v="-"/>
    <s v="-"/>
    <s v="-"/>
    <s v="-"/>
    <s v="-"/>
    <s v="-"/>
    <s v="-"/>
    <s v="-"/>
    <s v="-"/>
    <x v="0"/>
    <x v="44"/>
    <x v="41"/>
    <x v="8"/>
    <x v="8"/>
    <x v="0"/>
    <x v="41"/>
    <n v="0"/>
    <n v="0"/>
    <n v="0"/>
    <n v="0"/>
    <n v="0"/>
    <n v="0"/>
    <n v="0"/>
    <n v="0"/>
    <n v="0"/>
    <n v="0"/>
  </r>
  <r>
    <x v="44"/>
    <n v="1983"/>
    <s v="No Data"/>
    <m/>
    <s v="-"/>
    <s v="-"/>
    <s v="-"/>
    <s v="-"/>
    <s v="-"/>
    <s v="-"/>
    <s v="-"/>
    <s v="-"/>
    <s v="-"/>
    <s v="-"/>
    <s v="-"/>
    <s v="-"/>
    <s v="-"/>
    <s v="-"/>
    <s v="-"/>
    <s v="-"/>
    <s v="-"/>
    <s v="-"/>
    <s v="-"/>
    <s v="-"/>
    <s v="-"/>
    <s v="-"/>
    <s v="-"/>
    <x v="0"/>
    <x v="44"/>
    <x v="41"/>
    <x v="8"/>
    <x v="8"/>
    <x v="0"/>
    <x v="41"/>
    <n v="0"/>
    <n v="0"/>
    <n v="0"/>
    <n v="0"/>
    <n v="0"/>
    <n v="0"/>
    <n v="0"/>
    <n v="0"/>
    <n v="0"/>
    <n v="0"/>
  </r>
  <r>
    <x v="44"/>
    <n v="1984"/>
    <s v="No Data"/>
    <m/>
    <s v="-"/>
    <s v="-"/>
    <s v="-"/>
    <s v="-"/>
    <s v="-"/>
    <s v="-"/>
    <s v="-"/>
    <s v="-"/>
    <s v="-"/>
    <s v="-"/>
    <s v="-"/>
    <s v="-"/>
    <s v="-"/>
    <s v="-"/>
    <s v="-"/>
    <s v="-"/>
    <s v="-"/>
    <s v="-"/>
    <s v="-"/>
    <s v="-"/>
    <s v="-"/>
    <s v="-"/>
    <s v="-"/>
    <x v="0"/>
    <x v="44"/>
    <x v="41"/>
    <x v="8"/>
    <x v="8"/>
    <x v="0"/>
    <x v="41"/>
    <n v="0"/>
    <n v="0"/>
    <n v="0"/>
    <n v="0"/>
    <n v="0"/>
    <n v="0"/>
    <n v="0"/>
    <n v="0"/>
    <n v="0"/>
    <n v="0"/>
  </r>
  <r>
    <x v="44"/>
    <n v="1985"/>
    <s v="No Data"/>
    <m/>
    <s v="-"/>
    <s v="-"/>
    <s v="-"/>
    <s v="-"/>
    <s v="-"/>
    <s v="-"/>
    <s v="-"/>
    <s v="-"/>
    <s v="-"/>
    <s v="-"/>
    <s v="-"/>
    <s v="-"/>
    <s v="-"/>
    <s v="-"/>
    <s v="-"/>
    <s v="-"/>
    <s v="-"/>
    <s v="-"/>
    <s v="-"/>
    <s v="-"/>
    <s v="-"/>
    <s v="-"/>
    <s v="-"/>
    <x v="0"/>
    <x v="44"/>
    <x v="41"/>
    <x v="8"/>
    <x v="8"/>
    <x v="0"/>
    <x v="41"/>
    <n v="0"/>
    <n v="0"/>
    <n v="0"/>
    <n v="0"/>
    <n v="0"/>
    <n v="0"/>
    <n v="0"/>
    <n v="0"/>
    <n v="0"/>
    <n v="0"/>
  </r>
  <r>
    <x v="44"/>
    <n v="1986"/>
    <s v="No Data"/>
    <m/>
    <s v="-"/>
    <s v="-"/>
    <s v="-"/>
    <s v="-"/>
    <s v="-"/>
    <s v="-"/>
    <s v="-"/>
    <s v="-"/>
    <s v="-"/>
    <s v="-"/>
    <s v="-"/>
    <s v="-"/>
    <s v="-"/>
    <s v="-"/>
    <s v="-"/>
    <s v="-"/>
    <s v="-"/>
    <s v="-"/>
    <s v="-"/>
    <s v="-"/>
    <s v="-"/>
    <s v="-"/>
    <s v="-"/>
    <x v="0"/>
    <x v="44"/>
    <x v="41"/>
    <x v="8"/>
    <x v="8"/>
    <x v="0"/>
    <x v="41"/>
    <n v="0"/>
    <n v="0"/>
    <n v="0"/>
    <n v="0"/>
    <n v="0"/>
    <n v="0"/>
    <n v="0"/>
    <n v="0"/>
    <n v="0"/>
    <n v="0"/>
  </r>
  <r>
    <x v="44"/>
    <n v="1987"/>
    <n v="126"/>
    <n v="2"/>
    <s v="Failed"/>
    <s v="Criteria"/>
    <s v="-"/>
    <s v="-"/>
    <s v="-"/>
    <s v="-"/>
    <s v="-"/>
    <s v="-"/>
    <s v="-"/>
    <s v="-"/>
    <s v="-"/>
    <s v="-"/>
    <s v="-"/>
    <s v="-"/>
    <s v="-"/>
    <s v="-"/>
    <s v="-"/>
    <s v="-"/>
    <s v="-"/>
    <s v="-"/>
    <s v="-"/>
    <s v="-"/>
    <s v="-"/>
    <x v="0"/>
    <x v="44"/>
    <x v="41"/>
    <x v="8"/>
    <x v="8"/>
    <x v="0"/>
    <x v="41"/>
    <n v="0"/>
    <n v="0"/>
    <n v="0"/>
    <n v="0"/>
    <n v="0"/>
    <n v="0"/>
    <n v="0"/>
    <n v="0"/>
    <n v="0"/>
    <n v="0"/>
  </r>
  <r>
    <x v="44"/>
    <n v="1988"/>
    <n v="311"/>
    <n v="3"/>
    <s v="Failed"/>
    <s v="Criteria"/>
    <s v="-"/>
    <s v="-"/>
    <s v="-"/>
    <s v="-"/>
    <s v="-"/>
    <s v="-"/>
    <s v="-"/>
    <s v="-"/>
    <s v="-"/>
    <s v="-"/>
    <s v="-"/>
    <s v="-"/>
    <s v="-"/>
    <s v="-"/>
    <s v="-"/>
    <s v="-"/>
    <s v="-"/>
    <s v="-"/>
    <s v="-"/>
    <s v="-"/>
    <s v="-"/>
    <x v="0"/>
    <x v="44"/>
    <x v="41"/>
    <x v="8"/>
    <x v="8"/>
    <x v="0"/>
    <x v="41"/>
    <n v="0"/>
    <n v="0"/>
    <n v="0"/>
    <n v="0"/>
    <n v="0"/>
    <n v="0"/>
    <n v="0"/>
    <n v="0"/>
    <n v="0"/>
    <n v="0"/>
  </r>
  <r>
    <x v="44"/>
    <n v="1989"/>
    <n v="628"/>
    <s v="2,4"/>
    <s v="Failed"/>
    <s v="Criteria"/>
    <s v="-"/>
    <s v="-"/>
    <s v="-"/>
    <s v="-"/>
    <s v="-"/>
    <s v="-"/>
    <s v="-"/>
    <s v="-"/>
    <s v="-"/>
    <s v="-"/>
    <s v="-"/>
    <s v="-"/>
    <s v="-"/>
    <s v="-"/>
    <s v="-"/>
    <s v="-"/>
    <s v="-"/>
    <s v="-"/>
    <s v="-"/>
    <s v="-"/>
    <s v="-"/>
    <x v="0"/>
    <x v="44"/>
    <x v="41"/>
    <x v="8"/>
    <x v="8"/>
    <x v="0"/>
    <x v="41"/>
    <n v="0"/>
    <n v="0"/>
    <n v="0"/>
    <n v="0"/>
    <n v="0"/>
    <n v="0"/>
    <n v="0"/>
    <n v="0"/>
    <n v="0"/>
    <n v="0"/>
  </r>
  <r>
    <x v="44"/>
    <n v="1990"/>
    <n v="2085"/>
    <s v="2,3,5"/>
    <n v="0"/>
    <n v="0"/>
    <n v="0"/>
    <n v="9.5923261390887292E-4"/>
    <n v="0"/>
    <n v="2.1582733812949641E-2"/>
    <n v="4.7961630695443646E-4"/>
    <n v="0.12901678657074339"/>
    <n v="0.56642685851318941"/>
    <n v="1.1031175059952039E-2"/>
    <n v="9.8321342925659472E-2"/>
    <n v="4.7961630695443646E-4"/>
    <n v="6.2350119904076738E-3"/>
    <n v="1.9184652278177458E-3"/>
    <n v="0"/>
    <n v="0"/>
    <n v="3.501199040767386E-2"/>
    <n v="1.9184652278177457E-2"/>
    <n v="0"/>
    <n v="6.7146282973621109E-3"/>
    <n v="0"/>
    <n v="3.357314148681055E-3"/>
    <n v="9.9280575539568344E-2"/>
    <x v="0"/>
    <x v="44"/>
    <x v="41"/>
    <x v="8"/>
    <x v="8"/>
    <x v="1"/>
    <x v="41"/>
    <n v="0"/>
    <n v="9.5923261390887292E-4"/>
    <n v="2.2062350119904078E-2"/>
    <n v="0.69544364508393275"/>
    <n v="0.10983213429256594"/>
    <n v="8.1534772182254196E-3"/>
    <n v="5.4196642685851316E-2"/>
    <n v="6.7146282973621109E-3"/>
    <n v="9.9280575539568344E-2"/>
    <n v="3.357314148681055E-3"/>
  </r>
  <r>
    <x v="44"/>
    <n v="1991"/>
    <n v="4254"/>
    <s v="2,3,4"/>
    <n v="7.0521861777150916E-4"/>
    <n v="0"/>
    <n v="0"/>
    <n v="1.8805829807240243E-3"/>
    <n v="0"/>
    <n v="3.8316878232251994E-2"/>
    <n v="7.052186177715092E-3"/>
    <n v="8.9562764456981664E-2"/>
    <n v="0.61542078044193693"/>
    <n v="3.526093088857546E-3"/>
    <n v="4.1372825575928543E-2"/>
    <n v="1.6455101081335214E-3"/>
    <n v="7.2872590503055947E-3"/>
    <n v="0"/>
    <n v="0"/>
    <n v="0"/>
    <n v="3.2440056417489427E-2"/>
    <n v="8.6976962858486134E-3"/>
    <n v="0"/>
    <n v="3.7611659614480491E-3"/>
    <n v="0"/>
    <n v="3.526093088857546E-3"/>
    <n v="0.14480488951574988"/>
    <x v="0"/>
    <x v="44"/>
    <x v="41"/>
    <x v="8"/>
    <x v="8"/>
    <x v="1"/>
    <x v="41"/>
    <n v="7.0521861777150916E-4"/>
    <n v="1.8805829807240243E-3"/>
    <n v="4.5369064409967089E-2"/>
    <n v="0.70498354489891857"/>
    <n v="4.6544428772919609E-2"/>
    <n v="7.2872590503055947E-3"/>
    <n v="4.113775270333804E-2"/>
    <n v="3.7611659614480491E-3"/>
    <n v="0.14480488951574988"/>
    <n v="3.526093088857546E-3"/>
  </r>
  <r>
    <x v="44"/>
    <n v="1992"/>
    <n v="4616"/>
    <s v="2,3,4,5"/>
    <n v="4.3327556325823221E-4"/>
    <n v="1.2998266897746968E-3"/>
    <n v="0"/>
    <n v="3.6828422876949742E-3"/>
    <n v="0"/>
    <n v="8.6005199306759095E-2"/>
    <n v="1.061525129982669E-2"/>
    <n v="0.1774263431542461"/>
    <n v="0.52859618717504331"/>
    <n v="9.7487001733102246E-3"/>
    <n v="3.9861351819757362E-2"/>
    <n v="6.499133448873484E-4"/>
    <n v="2.3830155979202771E-3"/>
    <n v="0"/>
    <n v="0"/>
    <n v="0"/>
    <n v="1.2781629116117851E-2"/>
    <n v="1.2781629116117851E-2"/>
    <n v="0"/>
    <n v="8.6655112651646445E-3"/>
    <n v="0"/>
    <n v="3.8994800693240902E-3"/>
    <n v="0.10116984402079723"/>
    <x v="0"/>
    <x v="44"/>
    <x v="41"/>
    <x v="8"/>
    <x v="8"/>
    <x v="1"/>
    <x v="41"/>
    <n v="1.7331022530329291E-3"/>
    <n v="3.6828422876949742E-3"/>
    <n v="9.6620450606585778E-2"/>
    <n v="0.70602253032928941"/>
    <n v="5.0259965337954939E-2"/>
    <n v="2.3830155979202771E-3"/>
    <n v="2.5563258232235701E-2"/>
    <n v="8.6655112651646445E-3"/>
    <n v="0.10116984402079723"/>
    <n v="3.8994800693240902E-3"/>
  </r>
  <r>
    <x v="44"/>
    <n v="1993"/>
    <n v="4145"/>
    <s v="2,3,4,5"/>
    <n v="2.6537997587454763E-3"/>
    <n v="0"/>
    <n v="0"/>
    <n v="7.2376357056694817E-4"/>
    <n v="0"/>
    <n v="7.840772014475271E-2"/>
    <n v="1.3510253317249699E-2"/>
    <n v="0.11893848009650181"/>
    <n v="0.54523522316043427"/>
    <n v="5.066344993968637E-3"/>
    <n v="3.3293124246079615E-2"/>
    <n v="0"/>
    <n v="5.5488540410132689E-3"/>
    <n v="0"/>
    <n v="0"/>
    <n v="0"/>
    <n v="8.6851628468033772E-3"/>
    <n v="4.583835946924005E-3"/>
    <n v="0"/>
    <n v="1.0373944511459589E-2"/>
    <n v="0"/>
    <n v="1.9300361881785283E-3"/>
    <n v="0.17104945717732206"/>
    <x v="0"/>
    <x v="44"/>
    <x v="41"/>
    <x v="8"/>
    <x v="8"/>
    <x v="1"/>
    <x v="41"/>
    <n v="2.6537997587454763E-3"/>
    <n v="7.2376357056694817E-4"/>
    <n v="9.1917973462002409E-2"/>
    <n v="0.66417370325693603"/>
    <n v="3.8359469240048252E-2"/>
    <n v="5.5488540410132689E-3"/>
    <n v="1.3268998793727383E-2"/>
    <n v="1.0373944511459589E-2"/>
    <n v="0.17104945717732206"/>
    <n v="1.9300361881785283E-3"/>
  </r>
  <r>
    <x v="44"/>
    <n v="1994"/>
    <n v="1346"/>
    <s v="2,3,4,5"/>
    <n v="5.2005943536404158E-3"/>
    <n v="0"/>
    <n v="0"/>
    <n v="3.714710252600297E-3"/>
    <n v="0"/>
    <n v="3.8632986627043092E-2"/>
    <n v="7.429420505200594E-3"/>
    <n v="4.8291233283803865E-2"/>
    <n v="0.43016344725111438"/>
    <n v="1.4858841010401188E-3"/>
    <n v="7.5037147102526E-2"/>
    <n v="0"/>
    <n v="2.9717682020802376E-3"/>
    <n v="0"/>
    <n v="0"/>
    <n v="0"/>
    <n v="4.0861812778603269E-2"/>
    <n v="6.6864784546805346E-3"/>
    <n v="0"/>
    <n v="4.0861812778603269E-2"/>
    <n v="2.2288261515601782E-3"/>
    <n v="5.9435364041604752E-3"/>
    <n v="0.29049034175334326"/>
    <x v="0"/>
    <x v="44"/>
    <x v="41"/>
    <x v="8"/>
    <x v="8"/>
    <x v="1"/>
    <x v="41"/>
    <n v="5.2005943536404158E-3"/>
    <n v="3.714710252600297E-3"/>
    <n v="4.6062407132243688E-2"/>
    <n v="0.47845468053491824"/>
    <n v="7.6523031203566114E-2"/>
    <n v="2.9717682020802376E-3"/>
    <n v="4.7548291233283801E-2"/>
    <n v="4.3090638930163447E-2"/>
    <n v="0.29049034175334326"/>
    <n v="5.9435364041604752E-3"/>
  </r>
  <r>
    <x v="44"/>
    <n v="1995"/>
    <n v="1702"/>
    <s v="2,3,4,5"/>
    <n v="1.7626321974148062E-3"/>
    <n v="0"/>
    <n v="0"/>
    <n v="0"/>
    <n v="0"/>
    <n v="5.3466509988249117E-2"/>
    <n v="6.4629847238542888E-3"/>
    <n v="0"/>
    <n v="0.41010575793184489"/>
    <n v="0"/>
    <n v="2.7614571092831965E-2"/>
    <n v="0"/>
    <n v="0"/>
    <n v="0"/>
    <n v="0"/>
    <n v="0"/>
    <n v="2.4676850763807288E-2"/>
    <n v="9.9882491186839006E-3"/>
    <n v="0"/>
    <n v="2.0564042303172738E-2"/>
    <n v="0"/>
    <n v="1.4101057579318449E-2"/>
    <n v="0.43125734430082258"/>
    <x v="0"/>
    <x v="44"/>
    <x v="41"/>
    <x v="8"/>
    <x v="8"/>
    <x v="1"/>
    <x v="41"/>
    <n v="1.7626321974148062E-3"/>
    <n v="0"/>
    <n v="5.9929494712103404E-2"/>
    <n v="0.41010575793184489"/>
    <n v="2.7614571092831965E-2"/>
    <n v="0"/>
    <n v="3.4665099882491189E-2"/>
    <n v="2.0564042303172738E-2"/>
    <n v="0.43125734430082258"/>
    <n v="1.4101057579318449E-2"/>
  </r>
  <r>
    <x v="44"/>
    <n v="1996"/>
    <n v="1369"/>
    <s v="2,3,4,5"/>
    <n v="2.1913805697589481E-3"/>
    <n v="0"/>
    <n v="0"/>
    <n v="0"/>
    <n v="0"/>
    <n v="2.9218407596785976E-3"/>
    <n v="9.4959824689554422E-3"/>
    <n v="0"/>
    <n v="0.52154857560262968"/>
    <n v="0"/>
    <n v="8.0350620891161441E-3"/>
    <n v="0"/>
    <n v="0"/>
    <n v="0"/>
    <n v="0"/>
    <n v="0"/>
    <n v="9.4959824689554422E-3"/>
    <n v="4.7479912344777213E-2"/>
    <n v="0"/>
    <n v="4.5288531775018265E-2"/>
    <n v="0"/>
    <n v="1.3148283418553688E-2"/>
    <n v="0.34039444850255662"/>
    <x v="0"/>
    <x v="44"/>
    <x v="41"/>
    <x v="8"/>
    <x v="8"/>
    <x v="1"/>
    <x v="41"/>
    <n v="2.1913805697589481E-3"/>
    <n v="0"/>
    <n v="1.241782322863404E-2"/>
    <n v="0.52154857560262968"/>
    <n v="8.0350620891161441E-3"/>
    <n v="0"/>
    <n v="5.6975894813732657E-2"/>
    <n v="4.5288531775018265E-2"/>
    <n v="0.34039444850255662"/>
    <n v="1.3148283418553688E-2"/>
  </r>
  <r>
    <x v="44"/>
    <n v="1997"/>
    <n v="940"/>
    <s v="2,3,4,5"/>
    <n v="9.5744680851063829E-3"/>
    <n v="0"/>
    <n v="0"/>
    <n v="0"/>
    <n v="0"/>
    <n v="3.1914893617021274E-2"/>
    <n v="8.5106382978723406E-3"/>
    <n v="0"/>
    <n v="0.28617021276595744"/>
    <n v="0"/>
    <n v="1.3829787234042552E-2"/>
    <n v="4.2553191489361703E-3"/>
    <n v="0"/>
    <n v="0"/>
    <n v="0"/>
    <n v="0"/>
    <n v="3.5106382978723406E-2"/>
    <n v="3.4042553191489362E-2"/>
    <n v="0"/>
    <n v="3.1914893617021275E-3"/>
    <n v="0"/>
    <n v="7.4468085106382982E-3"/>
    <n v="0.56595744680851068"/>
    <x v="0"/>
    <x v="44"/>
    <x v="41"/>
    <x v="8"/>
    <x v="8"/>
    <x v="1"/>
    <x v="41"/>
    <n v="9.5744680851063829E-3"/>
    <n v="0"/>
    <n v="4.0425531914893613E-2"/>
    <n v="0.28617021276595744"/>
    <n v="1.8085106382978722E-2"/>
    <n v="0"/>
    <n v="6.9148936170212769E-2"/>
    <n v="3.1914893617021275E-3"/>
    <n v="0.56595744680851068"/>
    <n v="7.4468085106382982E-3"/>
  </r>
  <r>
    <x v="44"/>
    <n v="1998"/>
    <n v="493"/>
    <s v="2,3,4,5"/>
    <n v="3.8539553752535496E-2"/>
    <n v="0"/>
    <n v="0"/>
    <n v="0"/>
    <n v="0"/>
    <n v="4.0567951318458417E-3"/>
    <n v="1.6227180527383367E-2"/>
    <n v="0"/>
    <n v="0.34279918864097364"/>
    <n v="0"/>
    <n v="4.0567951318458417E-3"/>
    <n v="8.1135902636916835E-3"/>
    <n v="0"/>
    <n v="0"/>
    <n v="0"/>
    <n v="0"/>
    <n v="3.4482758620689655E-2"/>
    <n v="0"/>
    <n v="0"/>
    <n v="8.3164300202839755E-2"/>
    <n v="0"/>
    <n v="3.6511156186612576E-2"/>
    <n v="0.43204868154158216"/>
    <x v="0"/>
    <x v="44"/>
    <x v="41"/>
    <x v="8"/>
    <x v="8"/>
    <x v="1"/>
    <x v="41"/>
    <n v="3.8539553752535496E-2"/>
    <n v="0"/>
    <n v="2.0283975659229209E-2"/>
    <n v="0.34279918864097364"/>
    <n v="1.2170385395537525E-2"/>
    <n v="0"/>
    <n v="3.4482758620689655E-2"/>
    <n v="8.3164300202839755E-2"/>
    <n v="0.43204868154158216"/>
    <n v="3.6511156186612576E-2"/>
  </r>
  <r>
    <x v="44"/>
    <n v="1999"/>
    <n v="595"/>
    <s v="2,3,4,5"/>
    <n v="0"/>
    <n v="0"/>
    <n v="0"/>
    <n v="0"/>
    <n v="0"/>
    <n v="0"/>
    <n v="3.3613445378151259E-2"/>
    <n v="0"/>
    <n v="0.51260504201680679"/>
    <n v="0"/>
    <n v="0"/>
    <n v="5.0420168067226894E-3"/>
    <n v="8.4033613445378148E-3"/>
    <n v="5.0420168067226894E-3"/>
    <n v="0"/>
    <n v="0"/>
    <n v="7.3949579831932774E-2"/>
    <n v="0"/>
    <n v="0"/>
    <n v="1.1764705882352941E-2"/>
    <n v="0"/>
    <n v="4.2016806722689079E-2"/>
    <n v="0.30756302521008405"/>
    <x v="1"/>
    <x v="44"/>
    <x v="41"/>
    <x v="8"/>
    <x v="8"/>
    <x v="1"/>
    <x v="41"/>
    <n v="0"/>
    <n v="0"/>
    <n v="3.3613445378151259E-2"/>
    <n v="0.51260504201680679"/>
    <n v="5.0420168067226894E-3"/>
    <n v="1.3445378151260505E-2"/>
    <n v="7.3949579831932774E-2"/>
    <n v="1.1764705882352941E-2"/>
    <n v="0.30756302521008405"/>
    <n v="4.2016806722689079E-2"/>
  </r>
  <r>
    <x v="44"/>
    <n v="2000"/>
    <n v="806"/>
    <s v="2,3,4,5"/>
    <n v="8.6848635235732014E-3"/>
    <n v="3.7220843672456576E-3"/>
    <n v="0"/>
    <n v="0"/>
    <n v="0"/>
    <n v="1.2406947890818858E-2"/>
    <n v="4.7146401985111663E-2"/>
    <n v="0"/>
    <n v="0.25806451612903225"/>
    <n v="0"/>
    <n v="0"/>
    <n v="0"/>
    <n v="0"/>
    <n v="0"/>
    <n v="0"/>
    <n v="0"/>
    <n v="4.9627791563275438E-2"/>
    <n v="2.2332506203473945E-2"/>
    <n v="0"/>
    <n v="4.9627791563275434E-3"/>
    <n v="0"/>
    <n v="1.2406947890818859E-2"/>
    <n v="0.58064516129032262"/>
    <x v="1"/>
    <x v="44"/>
    <x v="41"/>
    <x v="8"/>
    <x v="8"/>
    <x v="1"/>
    <x v="41"/>
    <n v="1.2406947890818859E-2"/>
    <n v="0"/>
    <n v="5.9553349875930521E-2"/>
    <n v="0.25806451612903225"/>
    <n v="0"/>
    <n v="0"/>
    <n v="7.1960297766749379E-2"/>
    <n v="4.9627791563275434E-3"/>
    <n v="0.58064516129032262"/>
    <n v="1.2406947890818859E-2"/>
  </r>
  <r>
    <x v="44"/>
    <n v="2001"/>
    <n v="801"/>
    <s v="2,3,4,5"/>
    <n v="2.4968789013732834E-3"/>
    <n v="0"/>
    <n v="0"/>
    <n v="0"/>
    <n v="0"/>
    <n v="9.2384519350811489E-2"/>
    <n v="0"/>
    <n v="0"/>
    <n v="0.32958801498127338"/>
    <n v="0"/>
    <n v="0"/>
    <n v="0"/>
    <n v="1.2484394506866417E-3"/>
    <n v="0"/>
    <n v="0"/>
    <n v="0"/>
    <n v="0.12484394506866417"/>
    <n v="2.7465667915106119E-2"/>
    <n v="0"/>
    <n v="6.2421972534332085E-2"/>
    <n v="0"/>
    <n v="4.3695380774032462E-2"/>
    <n v="0.31585518102372034"/>
    <x v="1"/>
    <x v="44"/>
    <x v="41"/>
    <x v="8"/>
    <x v="8"/>
    <x v="1"/>
    <x v="41"/>
    <n v="2.4968789013732834E-3"/>
    <n v="0"/>
    <n v="9.2384519350811489E-2"/>
    <n v="0.32958801498127338"/>
    <n v="0"/>
    <n v="1.2484394506866417E-3"/>
    <n v="0.1523096129837703"/>
    <n v="6.2421972534332085E-2"/>
    <n v="0.31585518102372034"/>
    <n v="4.3695380774032462E-2"/>
  </r>
  <r>
    <x v="44"/>
    <n v="2002"/>
    <n v="721"/>
    <s v="2,3,4,5"/>
    <n v="1.5256588072122053E-2"/>
    <n v="0"/>
    <n v="0"/>
    <n v="0"/>
    <n v="0"/>
    <n v="3.4674063800277391E-2"/>
    <n v="3.1900138696255201E-2"/>
    <n v="0"/>
    <n v="0.36199722607489593"/>
    <n v="0"/>
    <n v="0"/>
    <n v="9.7087378640776691E-3"/>
    <n v="2.7739251040221915E-3"/>
    <n v="0"/>
    <n v="2.7739251040221915E-3"/>
    <n v="0"/>
    <n v="4.4382801664355064E-2"/>
    <n v="6.2413314840499307E-2"/>
    <n v="0"/>
    <n v="7.7669902912621352E-2"/>
    <n v="2.3578363384188627E-2"/>
    <n v="2.7739251040221912E-2"/>
    <n v="0.30513176144244103"/>
    <x v="1"/>
    <x v="44"/>
    <x v="41"/>
    <x v="8"/>
    <x v="8"/>
    <x v="1"/>
    <x v="41"/>
    <n v="1.5256588072122053E-2"/>
    <n v="0"/>
    <n v="6.6574202496532592E-2"/>
    <n v="0.36199722607489593"/>
    <n v="9.7087378640776691E-3"/>
    <n v="5.5478502080443829E-3"/>
    <n v="0.10679611650485438"/>
    <n v="0.10124826629680998"/>
    <n v="0.30513176144244103"/>
    <n v="2.7739251040221912E-2"/>
  </r>
  <r>
    <x v="44"/>
    <n v="2003"/>
    <n v="399"/>
    <s v="2,3,4,5"/>
    <n v="2.0050125313283207E-2"/>
    <n v="2.5062656641604009E-3"/>
    <n v="0"/>
    <n v="2.5062656641604009E-2"/>
    <n v="0"/>
    <n v="9.0225563909774431E-2"/>
    <n v="3.007518796992481E-2"/>
    <n v="0"/>
    <n v="0.39348370927318294"/>
    <n v="2.5062656641604009E-3"/>
    <n v="0"/>
    <n v="0"/>
    <n v="5.0125313283208017E-3"/>
    <n v="0"/>
    <n v="0"/>
    <n v="0"/>
    <n v="7.7694235588972427E-2"/>
    <n v="3.7593984962406013E-2"/>
    <n v="0"/>
    <n v="4.5112781954887216E-2"/>
    <n v="1.5037593984962405E-2"/>
    <n v="2.2556390977443608E-2"/>
    <n v="0.23308270676691728"/>
    <x v="1"/>
    <x v="44"/>
    <x v="41"/>
    <x v="8"/>
    <x v="8"/>
    <x v="1"/>
    <x v="41"/>
    <n v="2.2556390977443608E-2"/>
    <n v="2.5062656641604009E-2"/>
    <n v="0.12030075187969924"/>
    <n v="0.39348370927318294"/>
    <n v="2.5062656641604009E-3"/>
    <n v="5.0125313283208017E-3"/>
    <n v="0.11528822055137844"/>
    <n v="6.0150375939849621E-2"/>
    <n v="0.23308270676691728"/>
    <n v="2.2556390977443608E-2"/>
  </r>
  <r>
    <x v="44"/>
    <n v="2004"/>
    <n v="394"/>
    <s v="2,3,4,5"/>
    <n v="0"/>
    <n v="2.5380710659898475E-3"/>
    <n v="0"/>
    <n v="7.6142131979695434E-3"/>
    <n v="0"/>
    <n v="0.15228426395939085"/>
    <n v="0.11421319796954314"/>
    <n v="0"/>
    <n v="0.27664974619289345"/>
    <n v="0"/>
    <n v="0"/>
    <n v="2.030456852791878E-2"/>
    <n v="2.5380710659898477E-2"/>
    <n v="0"/>
    <n v="0"/>
    <n v="0"/>
    <n v="6.8527918781725886E-2"/>
    <n v="2.030456852791878E-2"/>
    <n v="0"/>
    <n v="1.5228426395939087E-2"/>
    <n v="0"/>
    <n v="8.6294416243654831E-2"/>
    <n v="0.21065989847715735"/>
    <x v="1"/>
    <x v="44"/>
    <x v="41"/>
    <x v="8"/>
    <x v="8"/>
    <x v="1"/>
    <x v="41"/>
    <n v="2.5380710659898475E-3"/>
    <n v="7.6142131979695434E-3"/>
    <n v="0.26649746192893398"/>
    <n v="0.27664974619289345"/>
    <n v="2.030456852791878E-2"/>
    <n v="2.5380710659898477E-2"/>
    <n v="8.8832487309644659E-2"/>
    <n v="1.5228426395939087E-2"/>
    <n v="0.21065989847715735"/>
    <n v="8.6294416243654831E-2"/>
  </r>
  <r>
    <x v="44"/>
    <n v="2005"/>
    <n v="385"/>
    <s v="2,3,4,5"/>
    <n v="0"/>
    <n v="2.5974025974025974E-3"/>
    <n v="0"/>
    <n v="1.2987012987012988E-2"/>
    <n v="4.6753246753246755E-2"/>
    <n v="0.22077922077922074"/>
    <n v="2.0779220779220779E-2"/>
    <n v="0"/>
    <n v="9.0909090909090912E-2"/>
    <n v="0"/>
    <n v="1.2987012987012988E-2"/>
    <n v="0"/>
    <n v="2.5974025974025974E-3"/>
    <n v="7.7922077922077922E-3"/>
    <n v="0"/>
    <n v="0"/>
    <n v="0.17142857142857143"/>
    <n v="1.5584415584415584E-2"/>
    <n v="0"/>
    <n v="6.7532467532467527E-2"/>
    <n v="0"/>
    <n v="9.6103896103896108E-2"/>
    <n v="0.23116883116883116"/>
    <x v="1"/>
    <x v="44"/>
    <x v="41"/>
    <x v="8"/>
    <x v="8"/>
    <x v="1"/>
    <x v="41"/>
    <n v="2.5974025974025974E-3"/>
    <n v="5.9740259740259746E-2"/>
    <n v="0.24155844155844153"/>
    <n v="9.0909090909090912E-2"/>
    <n v="1.2987012987012988E-2"/>
    <n v="1.038961038961039E-2"/>
    <n v="0.18701298701298702"/>
    <n v="6.7532467532467527E-2"/>
    <n v="0.23116883116883116"/>
    <n v="9.6103896103896108E-2"/>
  </r>
  <r>
    <x v="44"/>
    <n v="2006"/>
    <n v="291"/>
    <s v="3,4,5"/>
    <n v="1.0309278350515464E-2"/>
    <n v="0"/>
    <n v="0"/>
    <n v="6.8728522336769758E-3"/>
    <n v="0"/>
    <n v="0.20618556701030927"/>
    <n v="0.10996563573883161"/>
    <n v="0"/>
    <n v="0.15120274914089349"/>
    <n v="0"/>
    <n v="0"/>
    <n v="0"/>
    <n v="2.7491408934707903E-2"/>
    <n v="6.8728522336769758E-3"/>
    <n v="0"/>
    <n v="0"/>
    <n v="4.8109965635738834E-2"/>
    <n v="5.1546391752577317E-2"/>
    <n v="0"/>
    <n v="6.1855670103092786E-2"/>
    <n v="0"/>
    <n v="4.8109965635738834E-2"/>
    <n v="0.27147766323024053"/>
    <x v="1"/>
    <x v="44"/>
    <x v="41"/>
    <x v="8"/>
    <x v="8"/>
    <x v="1"/>
    <x v="41"/>
    <n v="1.0309278350515464E-2"/>
    <n v="6.8728522336769758E-3"/>
    <n v="0.31615120274914088"/>
    <n v="0.15120274914089349"/>
    <n v="0"/>
    <n v="3.4364261168384883E-2"/>
    <n v="9.9656357388316158E-2"/>
    <n v="6.1855670103092786E-2"/>
    <n v="0.27147766323024053"/>
    <n v="4.8109965635738834E-2"/>
  </r>
  <r>
    <x v="44"/>
    <n v="2007"/>
    <n v="261"/>
    <s v="2,4,5"/>
    <n v="0"/>
    <n v="0"/>
    <n v="7.6628352490421452E-3"/>
    <n v="0"/>
    <n v="0"/>
    <n v="8.4291187739463605E-2"/>
    <n v="2.2988505747126436E-2"/>
    <n v="0"/>
    <n v="0.17624521072796934"/>
    <n v="0"/>
    <n v="1.532567049808429E-2"/>
    <n v="0"/>
    <n v="3.8314176245210726E-3"/>
    <n v="7.6628352490421452E-3"/>
    <n v="0"/>
    <n v="0"/>
    <n v="9.5785440613026823E-2"/>
    <n v="0"/>
    <n v="0"/>
    <n v="5.7471264367816091E-2"/>
    <n v="0"/>
    <n v="2.2988505747126436E-2"/>
    <n v="0.50574712643678166"/>
    <x v="1"/>
    <x v="44"/>
    <x v="41"/>
    <x v="8"/>
    <x v="8"/>
    <x v="1"/>
    <x v="41"/>
    <n v="7.6628352490421452E-3"/>
    <n v="0"/>
    <n v="0.10727969348659004"/>
    <n v="0.17624521072796934"/>
    <n v="1.532567049808429E-2"/>
    <n v="1.1494252873563218E-2"/>
    <n v="9.5785440613026823E-2"/>
    <n v="5.7471264367816091E-2"/>
    <n v="0.50574712643678166"/>
    <n v="2.2988505747126436E-2"/>
  </r>
  <r>
    <x v="44"/>
    <n v="2008"/>
    <n v="292"/>
    <s v="2,3,5"/>
    <n v="0"/>
    <n v="0"/>
    <n v="3.4246575342465752E-3"/>
    <n v="0"/>
    <n v="0"/>
    <n v="0.11301369863013698"/>
    <n v="0.11643835616438356"/>
    <n v="0"/>
    <n v="0.33904109589041098"/>
    <n v="0"/>
    <n v="0"/>
    <n v="0"/>
    <n v="1.0273972602739725E-2"/>
    <n v="0"/>
    <n v="0"/>
    <n v="0"/>
    <n v="5.1369863013698627E-2"/>
    <n v="6.8493150684931503E-3"/>
    <n v="0"/>
    <n v="5.4794520547945202E-2"/>
    <n v="0"/>
    <n v="4.1095890410958902E-2"/>
    <n v="0.2636986301369863"/>
    <x v="1"/>
    <x v="44"/>
    <x v="41"/>
    <x v="8"/>
    <x v="8"/>
    <x v="1"/>
    <x v="41"/>
    <n v="3.4246575342465752E-3"/>
    <n v="0"/>
    <n v="0.22945205479452052"/>
    <n v="0.33904109589041098"/>
    <n v="0"/>
    <n v="1.0273972602739725E-2"/>
    <n v="5.8219178082191778E-2"/>
    <n v="5.4794520547945202E-2"/>
    <n v="0.2636986301369863"/>
    <n v="4.1095890410958902E-2"/>
  </r>
  <r>
    <x v="44"/>
    <n v="2009"/>
    <n v="679"/>
    <s v="2,3,4"/>
    <n v="0"/>
    <n v="0"/>
    <n v="4.418262150220913E-3"/>
    <n v="0"/>
    <n v="0"/>
    <n v="5.1546391752577317E-2"/>
    <n v="7.2164948453608241E-2"/>
    <n v="0"/>
    <n v="0.44477172312223856"/>
    <n v="0"/>
    <n v="0"/>
    <n v="1.4727540500736377E-3"/>
    <n v="5.8910162002945507E-3"/>
    <n v="0"/>
    <n v="0"/>
    <n v="0"/>
    <n v="6.3328424153166418E-2"/>
    <n v="5.0073637702503684E-2"/>
    <n v="0"/>
    <n v="4.8600883652430045E-2"/>
    <n v="0"/>
    <n v="0.10014727540500737"/>
    <n v="0.15758468335787923"/>
    <x v="2"/>
    <x v="44"/>
    <x v="41"/>
    <x v="8"/>
    <x v="8"/>
    <x v="1"/>
    <x v="41"/>
    <n v="4.418262150220913E-3"/>
    <n v="0"/>
    <n v="0.12371134020618556"/>
    <n v="0.44477172312223856"/>
    <n v="1.4727540500736377E-3"/>
    <n v="5.8910162002945507E-3"/>
    <n v="0.1134020618556701"/>
    <n v="4.8600883652430045E-2"/>
    <n v="0.15758468335787923"/>
    <n v="0.10014727540500737"/>
  </r>
  <r>
    <x v="44"/>
    <n v="2010"/>
    <n v="1310"/>
    <s v="2,3,4,5"/>
    <n v="2.2900763358778627E-3"/>
    <n v="7.6335877862595419E-4"/>
    <n v="0"/>
    <n v="0"/>
    <n v="0"/>
    <n v="7.8625954198473291E-2"/>
    <n v="2.366412213740458E-2"/>
    <n v="0"/>
    <n v="0.41526717557251908"/>
    <n v="0"/>
    <n v="0"/>
    <n v="3.0534351145038168E-3"/>
    <n v="1.1450381679389313E-2"/>
    <n v="0"/>
    <n v="0"/>
    <n v="0"/>
    <n v="7.3282442748091606E-2"/>
    <n v="3.8167938931297711E-2"/>
    <n v="0"/>
    <n v="1.3740458015267175E-2"/>
    <n v="0"/>
    <n v="2.366412213740458E-2"/>
    <n v="0.31603053435114503"/>
    <x v="2"/>
    <x v="44"/>
    <x v="41"/>
    <x v="8"/>
    <x v="8"/>
    <x v="1"/>
    <x v="41"/>
    <n v="3.0534351145038168E-3"/>
    <n v="0"/>
    <n v="0.10229007633587787"/>
    <n v="0.41526717557251908"/>
    <n v="3.0534351145038168E-3"/>
    <n v="1.1450381679389313E-2"/>
    <n v="0.11145038167938931"/>
    <n v="1.3740458015267175E-2"/>
    <n v="0.31603053435114503"/>
    <n v="2.366412213740458E-2"/>
  </r>
  <r>
    <x v="44"/>
    <n v="2011"/>
    <n v="1962"/>
    <s v="2,3,4,5"/>
    <n v="7.1355759429153924E-3"/>
    <n v="2.0387359836901123E-3"/>
    <n v="0"/>
    <n v="2.0387359836901123E-3"/>
    <n v="1.5290519877675841E-3"/>
    <n v="5.2497451580020393E-2"/>
    <n v="5.3007135575942915E-2"/>
    <n v="0"/>
    <n v="0.20489296636085627"/>
    <n v="0"/>
    <n v="0"/>
    <n v="1.2232415902140673E-2"/>
    <n v="1.3251783893985729E-2"/>
    <n v="2.5484199796126403E-3"/>
    <n v="0"/>
    <n v="0"/>
    <n v="4.0265035677879715E-2"/>
    <n v="5.657492354740061E-2"/>
    <n v="0"/>
    <n v="2.7522935779816515E-2"/>
    <n v="0"/>
    <n v="3.109072375127421E-2"/>
    <n v="0.49337410805300713"/>
    <x v="2"/>
    <x v="44"/>
    <x v="41"/>
    <x v="8"/>
    <x v="8"/>
    <x v="1"/>
    <x v="41"/>
    <n v="9.1743119266055051E-3"/>
    <n v="3.5677879714576966E-3"/>
    <n v="0.10550458715596331"/>
    <n v="0.20489296636085627"/>
    <n v="1.2232415902140673E-2"/>
    <n v="1.580020387359837E-2"/>
    <n v="9.6839959225280325E-2"/>
    <n v="2.7522935779816515E-2"/>
    <n v="0.49337410805300713"/>
    <n v="3.109072375127421E-2"/>
  </r>
  <r>
    <x v="44"/>
    <n v="2012"/>
    <n v="3498"/>
    <s v="2,3,4,5"/>
    <n v="6.0034305317324191E-3"/>
    <n v="8.576329331046312E-4"/>
    <n v="1.1435105774728416E-3"/>
    <n v="4.8599199542595766E-3"/>
    <n v="2.858776443682104E-4"/>
    <n v="3.2304173813607777E-2"/>
    <n v="3.0588907947398512E-2"/>
    <n v="0"/>
    <n v="0.23527730131503716"/>
    <n v="0"/>
    <n v="1.1435105774728416E-3"/>
    <n v="3.1446540880503146E-3"/>
    <n v="2.4299599771297885E-2"/>
    <n v="3.4305317324185248E-3"/>
    <n v="0"/>
    <n v="0"/>
    <n v="3.8593481989708404E-2"/>
    <n v="8.5191538021726701E-2"/>
    <n v="0"/>
    <n v="0.15980560320182963"/>
    <n v="0"/>
    <n v="1.7724413950829045E-2"/>
    <n v="0.35534591194968551"/>
    <x v="2"/>
    <x v="44"/>
    <x v="41"/>
    <x v="8"/>
    <x v="8"/>
    <x v="1"/>
    <x v="41"/>
    <n v="8.0045740423098921E-3"/>
    <n v="5.1457975986277868E-3"/>
    <n v="6.2893081761006289E-2"/>
    <n v="0.23527730131503716"/>
    <n v="4.2881646655231562E-3"/>
    <n v="2.773013150371641E-2"/>
    <n v="0.1237850200114351"/>
    <n v="0.15980560320182963"/>
    <n v="0.35534591194968551"/>
    <n v="1.7724413950829045E-2"/>
  </r>
  <r>
    <x v="44"/>
    <n v="2013"/>
    <n v="3209"/>
    <s v="2,3,4,5"/>
    <n v="3.4278591461514487E-3"/>
    <n v="1.5581177937052041E-3"/>
    <n v="0"/>
    <n v="0"/>
    <n v="6.2324711748208163E-4"/>
    <n v="2.4306637581801186E-2"/>
    <n v="3.8952944842630101E-2"/>
    <n v="0"/>
    <n v="0.31754440635712061"/>
    <n v="0"/>
    <n v="0"/>
    <n v="4.6743533811156122E-3"/>
    <n v="3.9887815518853224E-2"/>
    <n v="3.1162355874104083E-3"/>
    <n v="0"/>
    <n v="0"/>
    <n v="2.5241508258024306E-2"/>
    <n v="2.5241508258024306E-2"/>
    <n v="0"/>
    <n v="2.2748519788095979E-2"/>
    <n v="0"/>
    <n v="4.0199439077594268E-2"/>
    <n v="0.45247740729199126"/>
    <x v="2"/>
    <x v="44"/>
    <x v="41"/>
    <x v="8"/>
    <x v="8"/>
    <x v="1"/>
    <x v="41"/>
    <n v="4.985976939856653E-3"/>
    <n v="6.2324711748208163E-4"/>
    <n v="6.325958242443129E-2"/>
    <n v="0.31754440635712061"/>
    <n v="4.6743533811156122E-3"/>
    <n v="4.3004051106263631E-2"/>
    <n v="5.0483016516048612E-2"/>
    <n v="2.2748519788095979E-2"/>
    <n v="0.45247740729199126"/>
    <n v="4.0199439077594268E-2"/>
  </r>
  <r>
    <x v="45"/>
    <n v="1979"/>
    <s v="No Data"/>
    <m/>
    <s v="-"/>
    <s v="-"/>
    <s v="-"/>
    <s v="-"/>
    <s v="-"/>
    <s v="-"/>
    <s v="-"/>
    <s v="-"/>
    <s v="-"/>
    <s v="-"/>
    <s v="-"/>
    <s v="-"/>
    <s v="-"/>
    <s v="-"/>
    <s v="-"/>
    <s v="-"/>
    <s v="-"/>
    <s v="-"/>
    <s v="-"/>
    <s v="-"/>
    <s v="-"/>
    <s v="-"/>
    <s v="-"/>
    <x v="0"/>
    <x v="45"/>
    <x v="42"/>
    <x v="3"/>
    <x v="3"/>
    <x v="0"/>
    <x v="42"/>
    <n v="0"/>
    <n v="0"/>
    <n v="0"/>
    <n v="0"/>
    <n v="0"/>
    <n v="0"/>
    <n v="0"/>
    <n v="0"/>
    <n v="0"/>
    <n v="0"/>
  </r>
  <r>
    <x v="45"/>
    <n v="1980"/>
    <s v="No Data"/>
    <m/>
    <s v="-"/>
    <s v="-"/>
    <s v="-"/>
    <s v="-"/>
    <s v="-"/>
    <s v="-"/>
    <s v="-"/>
    <s v="-"/>
    <s v="-"/>
    <s v="-"/>
    <s v="-"/>
    <s v="-"/>
    <s v="-"/>
    <s v="-"/>
    <s v="-"/>
    <s v="-"/>
    <s v="-"/>
    <s v="-"/>
    <s v="-"/>
    <s v="-"/>
    <s v="-"/>
    <s v="-"/>
    <s v="-"/>
    <x v="0"/>
    <x v="45"/>
    <x v="42"/>
    <x v="3"/>
    <x v="3"/>
    <x v="0"/>
    <x v="42"/>
    <n v="0"/>
    <n v="0"/>
    <n v="0"/>
    <n v="0"/>
    <n v="0"/>
    <n v="0"/>
    <n v="0"/>
    <n v="0"/>
    <n v="0"/>
    <n v="0"/>
  </r>
  <r>
    <x v="45"/>
    <n v="1981"/>
    <s v="No Data"/>
    <m/>
    <s v="-"/>
    <s v="-"/>
    <s v="-"/>
    <s v="-"/>
    <s v="-"/>
    <s v="-"/>
    <s v="-"/>
    <s v="-"/>
    <s v="-"/>
    <s v="-"/>
    <s v="-"/>
    <s v="-"/>
    <s v="-"/>
    <s v="-"/>
    <s v="-"/>
    <s v="-"/>
    <s v="-"/>
    <s v="-"/>
    <s v="-"/>
    <s v="-"/>
    <s v="-"/>
    <s v="-"/>
    <s v="-"/>
    <x v="0"/>
    <x v="45"/>
    <x v="42"/>
    <x v="3"/>
    <x v="3"/>
    <x v="0"/>
    <x v="42"/>
    <n v="0"/>
    <n v="0"/>
    <n v="0"/>
    <n v="0"/>
    <n v="0"/>
    <n v="0"/>
    <n v="0"/>
    <n v="0"/>
    <n v="0"/>
    <n v="0"/>
  </r>
  <r>
    <x v="45"/>
    <n v="1982"/>
    <s v="No Data"/>
    <m/>
    <s v="-"/>
    <s v="-"/>
    <s v="-"/>
    <s v="-"/>
    <s v="-"/>
    <s v="-"/>
    <s v="-"/>
    <s v="-"/>
    <s v="-"/>
    <s v="-"/>
    <s v="-"/>
    <s v="-"/>
    <s v="-"/>
    <s v="-"/>
    <s v="-"/>
    <s v="-"/>
    <s v="-"/>
    <s v="-"/>
    <s v="-"/>
    <s v="-"/>
    <s v="-"/>
    <s v="-"/>
    <s v="-"/>
    <x v="0"/>
    <x v="45"/>
    <x v="42"/>
    <x v="3"/>
    <x v="3"/>
    <x v="0"/>
    <x v="42"/>
    <n v="0"/>
    <n v="0"/>
    <n v="0"/>
    <n v="0"/>
    <n v="0"/>
    <n v="0"/>
    <n v="0"/>
    <n v="0"/>
    <n v="0"/>
    <n v="0"/>
  </r>
  <r>
    <x v="45"/>
    <n v="1983"/>
    <s v="No Data"/>
    <m/>
    <s v="-"/>
    <s v="-"/>
    <s v="-"/>
    <s v="-"/>
    <s v="-"/>
    <s v="-"/>
    <s v="-"/>
    <s v="-"/>
    <s v="-"/>
    <s v="-"/>
    <s v="-"/>
    <s v="-"/>
    <s v="-"/>
    <s v="-"/>
    <s v="-"/>
    <s v="-"/>
    <s v="-"/>
    <s v="-"/>
    <s v="-"/>
    <s v="-"/>
    <s v="-"/>
    <s v="-"/>
    <s v="-"/>
    <x v="0"/>
    <x v="45"/>
    <x v="42"/>
    <x v="3"/>
    <x v="3"/>
    <x v="0"/>
    <x v="42"/>
    <n v="0"/>
    <n v="0"/>
    <n v="0"/>
    <n v="0"/>
    <n v="0"/>
    <n v="0"/>
    <n v="0"/>
    <n v="0"/>
    <n v="0"/>
    <n v="0"/>
  </r>
  <r>
    <x v="45"/>
    <n v="1984"/>
    <s v="No Data"/>
    <m/>
    <s v="-"/>
    <s v="-"/>
    <s v="-"/>
    <s v="-"/>
    <s v="-"/>
    <s v="-"/>
    <s v="-"/>
    <s v="-"/>
    <s v="-"/>
    <s v="-"/>
    <s v="-"/>
    <s v="-"/>
    <s v="-"/>
    <s v="-"/>
    <s v="-"/>
    <s v="-"/>
    <s v="-"/>
    <s v="-"/>
    <s v="-"/>
    <s v="-"/>
    <s v="-"/>
    <s v="-"/>
    <s v="-"/>
    <x v="0"/>
    <x v="45"/>
    <x v="42"/>
    <x v="3"/>
    <x v="3"/>
    <x v="0"/>
    <x v="42"/>
    <n v="0"/>
    <n v="0"/>
    <n v="0"/>
    <n v="0"/>
    <n v="0"/>
    <n v="0"/>
    <n v="0"/>
    <n v="0"/>
    <n v="0"/>
    <n v="0"/>
  </r>
  <r>
    <x v="45"/>
    <n v="1985"/>
    <s v="No Data"/>
    <m/>
    <s v="-"/>
    <s v="-"/>
    <s v="-"/>
    <s v="-"/>
    <s v="-"/>
    <s v="-"/>
    <s v="-"/>
    <s v="-"/>
    <s v="-"/>
    <s v="-"/>
    <s v="-"/>
    <s v="-"/>
    <s v="-"/>
    <s v="-"/>
    <s v="-"/>
    <s v="-"/>
    <s v="-"/>
    <s v="-"/>
    <s v="-"/>
    <s v="-"/>
    <s v="-"/>
    <s v="-"/>
    <s v="-"/>
    <x v="0"/>
    <x v="45"/>
    <x v="42"/>
    <x v="3"/>
    <x v="3"/>
    <x v="0"/>
    <x v="42"/>
    <n v="0"/>
    <n v="0"/>
    <n v="0"/>
    <n v="0"/>
    <n v="0"/>
    <n v="0"/>
    <n v="0"/>
    <n v="0"/>
    <n v="0"/>
    <n v="0"/>
  </r>
  <r>
    <x v="45"/>
    <n v="1986"/>
    <s v="No Data"/>
    <m/>
    <s v="-"/>
    <s v="-"/>
    <s v="-"/>
    <s v="-"/>
    <s v="-"/>
    <s v="-"/>
    <s v="-"/>
    <s v="-"/>
    <s v="-"/>
    <s v="-"/>
    <s v="-"/>
    <s v="-"/>
    <s v="-"/>
    <s v="-"/>
    <s v="-"/>
    <s v="-"/>
    <s v="-"/>
    <s v="-"/>
    <s v="-"/>
    <s v="-"/>
    <s v="-"/>
    <s v="-"/>
    <s v="-"/>
    <x v="0"/>
    <x v="45"/>
    <x v="42"/>
    <x v="3"/>
    <x v="3"/>
    <x v="0"/>
    <x v="42"/>
    <n v="0"/>
    <n v="0"/>
    <n v="0"/>
    <n v="0"/>
    <n v="0"/>
    <n v="0"/>
    <n v="0"/>
    <n v="0"/>
    <n v="0"/>
    <n v="0"/>
  </r>
  <r>
    <x v="45"/>
    <n v="1987"/>
    <s v="No Data"/>
    <m/>
    <s v="-"/>
    <s v="-"/>
    <s v="-"/>
    <s v="-"/>
    <s v="-"/>
    <s v="-"/>
    <s v="-"/>
    <s v="-"/>
    <s v="-"/>
    <s v="-"/>
    <s v="-"/>
    <s v="-"/>
    <s v="-"/>
    <s v="-"/>
    <s v="-"/>
    <s v="-"/>
    <s v="-"/>
    <s v="-"/>
    <s v="-"/>
    <s v="-"/>
    <s v="-"/>
    <s v="-"/>
    <s v="-"/>
    <x v="0"/>
    <x v="45"/>
    <x v="42"/>
    <x v="3"/>
    <x v="3"/>
    <x v="0"/>
    <x v="42"/>
    <n v="0"/>
    <n v="0"/>
    <n v="0"/>
    <n v="0"/>
    <n v="0"/>
    <n v="0"/>
    <n v="0"/>
    <n v="0"/>
    <n v="0"/>
    <n v="0"/>
  </r>
  <r>
    <x v="45"/>
    <n v="1988"/>
    <s v="No Data"/>
    <m/>
    <s v="-"/>
    <s v="-"/>
    <s v="-"/>
    <s v="-"/>
    <s v="-"/>
    <s v="-"/>
    <s v="-"/>
    <s v="-"/>
    <s v="-"/>
    <s v="-"/>
    <s v="-"/>
    <s v="-"/>
    <s v="-"/>
    <s v="-"/>
    <s v="-"/>
    <s v="-"/>
    <s v="-"/>
    <s v="-"/>
    <s v="-"/>
    <s v="-"/>
    <s v="-"/>
    <s v="-"/>
    <s v="-"/>
    <x v="0"/>
    <x v="45"/>
    <x v="42"/>
    <x v="3"/>
    <x v="3"/>
    <x v="0"/>
    <x v="42"/>
    <n v="0"/>
    <n v="0"/>
    <n v="0"/>
    <n v="0"/>
    <n v="0"/>
    <n v="0"/>
    <n v="0"/>
    <n v="0"/>
    <n v="0"/>
    <n v="0"/>
  </r>
  <r>
    <x v="45"/>
    <n v="1989"/>
    <s v="No Data"/>
    <m/>
    <s v="-"/>
    <s v="-"/>
    <s v="-"/>
    <s v="-"/>
    <s v="-"/>
    <s v="-"/>
    <s v="-"/>
    <s v="-"/>
    <s v="-"/>
    <s v="-"/>
    <s v="-"/>
    <s v="-"/>
    <s v="-"/>
    <s v="-"/>
    <s v="-"/>
    <s v="-"/>
    <s v="-"/>
    <s v="-"/>
    <s v="-"/>
    <s v="-"/>
    <s v="-"/>
    <s v="-"/>
    <s v="-"/>
    <x v="0"/>
    <x v="45"/>
    <x v="42"/>
    <x v="3"/>
    <x v="3"/>
    <x v="0"/>
    <x v="42"/>
    <n v="0"/>
    <n v="0"/>
    <n v="0"/>
    <n v="0"/>
    <n v="0"/>
    <n v="0"/>
    <n v="0"/>
    <n v="0"/>
    <n v="0"/>
    <n v="0"/>
  </r>
  <r>
    <x v="45"/>
    <n v="1990"/>
    <s v="No Data"/>
    <m/>
    <s v="-"/>
    <s v="-"/>
    <s v="-"/>
    <s v="-"/>
    <s v="-"/>
    <s v="-"/>
    <s v="-"/>
    <s v="-"/>
    <s v="-"/>
    <s v="-"/>
    <s v="-"/>
    <s v="-"/>
    <s v="-"/>
    <s v="-"/>
    <s v="-"/>
    <s v="-"/>
    <s v="-"/>
    <s v="-"/>
    <s v="-"/>
    <s v="-"/>
    <s v="-"/>
    <s v="-"/>
    <s v="-"/>
    <x v="0"/>
    <x v="45"/>
    <x v="42"/>
    <x v="3"/>
    <x v="3"/>
    <x v="0"/>
    <x v="42"/>
    <n v="0"/>
    <n v="0"/>
    <n v="0"/>
    <n v="0"/>
    <n v="0"/>
    <n v="0"/>
    <n v="0"/>
    <n v="0"/>
    <n v="0"/>
    <n v="0"/>
  </r>
  <r>
    <x v="45"/>
    <n v="1991"/>
    <s v="No Data"/>
    <m/>
    <s v="-"/>
    <s v="-"/>
    <s v="-"/>
    <s v="-"/>
    <s v="-"/>
    <s v="-"/>
    <s v="-"/>
    <s v="-"/>
    <s v="-"/>
    <s v="-"/>
    <s v="-"/>
    <s v="-"/>
    <s v="-"/>
    <s v="-"/>
    <s v="-"/>
    <s v="-"/>
    <s v="-"/>
    <s v="-"/>
    <s v="-"/>
    <s v="-"/>
    <s v="-"/>
    <s v="-"/>
    <s v="-"/>
    <x v="0"/>
    <x v="45"/>
    <x v="42"/>
    <x v="3"/>
    <x v="3"/>
    <x v="0"/>
    <x v="42"/>
    <n v="0"/>
    <n v="0"/>
    <n v="0"/>
    <n v="0"/>
    <n v="0"/>
    <n v="0"/>
    <n v="0"/>
    <n v="0"/>
    <n v="0"/>
    <n v="0"/>
  </r>
  <r>
    <x v="45"/>
    <n v="1992"/>
    <s v="No Data"/>
    <m/>
    <s v="-"/>
    <s v="-"/>
    <s v="-"/>
    <s v="-"/>
    <s v="-"/>
    <s v="-"/>
    <s v="-"/>
    <s v="-"/>
    <s v="-"/>
    <s v="-"/>
    <s v="-"/>
    <s v="-"/>
    <s v="-"/>
    <s v="-"/>
    <s v="-"/>
    <s v="-"/>
    <s v="-"/>
    <s v="-"/>
    <s v="-"/>
    <s v="-"/>
    <s v="-"/>
    <s v="-"/>
    <s v="-"/>
    <x v="0"/>
    <x v="45"/>
    <x v="42"/>
    <x v="3"/>
    <x v="3"/>
    <x v="0"/>
    <x v="42"/>
    <n v="0"/>
    <n v="0"/>
    <n v="0"/>
    <n v="0"/>
    <n v="0"/>
    <n v="0"/>
    <n v="0"/>
    <n v="0"/>
    <n v="0"/>
    <n v="0"/>
  </r>
  <r>
    <x v="45"/>
    <n v="1993"/>
    <s v="No Data"/>
    <m/>
    <s v="-"/>
    <s v="-"/>
    <s v="-"/>
    <s v="-"/>
    <s v="-"/>
    <s v="-"/>
    <s v="-"/>
    <s v="-"/>
    <s v="-"/>
    <s v="-"/>
    <s v="-"/>
    <s v="-"/>
    <s v="-"/>
    <s v="-"/>
    <s v="-"/>
    <s v="-"/>
    <s v="-"/>
    <s v="-"/>
    <s v="-"/>
    <s v="-"/>
    <s v="-"/>
    <s v="-"/>
    <s v="-"/>
    <x v="0"/>
    <x v="45"/>
    <x v="42"/>
    <x v="3"/>
    <x v="3"/>
    <x v="0"/>
    <x v="42"/>
    <n v="0"/>
    <n v="0"/>
    <n v="0"/>
    <n v="0"/>
    <n v="0"/>
    <n v="0"/>
    <n v="0"/>
    <n v="0"/>
    <n v="0"/>
    <n v="0"/>
  </r>
  <r>
    <x v="45"/>
    <n v="1994"/>
    <s v="No Data"/>
    <m/>
    <s v="-"/>
    <s v="-"/>
    <s v="-"/>
    <s v="-"/>
    <s v="-"/>
    <s v="-"/>
    <s v="-"/>
    <s v="-"/>
    <s v="-"/>
    <s v="-"/>
    <s v="-"/>
    <s v="-"/>
    <s v="-"/>
    <s v="-"/>
    <s v="-"/>
    <s v="-"/>
    <s v="-"/>
    <s v="-"/>
    <s v="-"/>
    <s v="-"/>
    <s v="-"/>
    <s v="-"/>
    <s v="-"/>
    <x v="0"/>
    <x v="45"/>
    <x v="42"/>
    <x v="3"/>
    <x v="3"/>
    <x v="0"/>
    <x v="42"/>
    <n v="0"/>
    <n v="0"/>
    <n v="0"/>
    <n v="0"/>
    <n v="0"/>
    <n v="0"/>
    <n v="0"/>
    <n v="0"/>
    <n v="0"/>
    <n v="0"/>
  </r>
  <r>
    <x v="45"/>
    <n v="1995"/>
    <s v="No Data"/>
    <m/>
    <s v="-"/>
    <s v="-"/>
    <s v="-"/>
    <s v="-"/>
    <s v="-"/>
    <s v="-"/>
    <s v="-"/>
    <s v="-"/>
    <s v="-"/>
    <s v="-"/>
    <s v="-"/>
    <s v="-"/>
    <s v="-"/>
    <s v="-"/>
    <s v="-"/>
    <s v="-"/>
    <s v="-"/>
    <s v="-"/>
    <s v="-"/>
    <s v="-"/>
    <s v="-"/>
    <s v="-"/>
    <s v="-"/>
    <x v="0"/>
    <x v="45"/>
    <x v="42"/>
    <x v="3"/>
    <x v="3"/>
    <x v="0"/>
    <x v="42"/>
    <n v="0"/>
    <n v="0"/>
    <n v="0"/>
    <n v="0"/>
    <n v="0"/>
    <n v="0"/>
    <n v="0"/>
    <n v="0"/>
    <n v="0"/>
    <n v="0"/>
  </r>
  <r>
    <x v="45"/>
    <n v="1996"/>
    <s v="No Data"/>
    <m/>
    <s v="-"/>
    <s v="-"/>
    <s v="-"/>
    <s v="-"/>
    <s v="-"/>
    <s v="-"/>
    <s v="-"/>
    <s v="-"/>
    <s v="-"/>
    <s v="-"/>
    <s v="-"/>
    <s v="-"/>
    <s v="-"/>
    <s v="-"/>
    <s v="-"/>
    <s v="-"/>
    <s v="-"/>
    <s v="-"/>
    <s v="-"/>
    <s v="-"/>
    <s v="-"/>
    <s v="-"/>
    <s v="-"/>
    <x v="0"/>
    <x v="45"/>
    <x v="42"/>
    <x v="3"/>
    <x v="3"/>
    <x v="0"/>
    <x v="42"/>
    <n v="0"/>
    <n v="0"/>
    <n v="0"/>
    <n v="0"/>
    <n v="0"/>
    <n v="0"/>
    <n v="0"/>
    <n v="0"/>
    <n v="0"/>
    <n v="0"/>
  </r>
  <r>
    <x v="45"/>
    <n v="1997"/>
    <s v="No Data"/>
    <m/>
    <s v="-"/>
    <s v="-"/>
    <s v="-"/>
    <s v="-"/>
    <s v="-"/>
    <s v="-"/>
    <s v="-"/>
    <s v="-"/>
    <s v="-"/>
    <s v="-"/>
    <s v="-"/>
    <s v="-"/>
    <s v="-"/>
    <s v="-"/>
    <s v="-"/>
    <s v="-"/>
    <s v="-"/>
    <s v="-"/>
    <s v="-"/>
    <s v="-"/>
    <s v="-"/>
    <s v="-"/>
    <s v="-"/>
    <x v="0"/>
    <x v="45"/>
    <x v="42"/>
    <x v="3"/>
    <x v="3"/>
    <x v="0"/>
    <x v="42"/>
    <n v="0"/>
    <n v="0"/>
    <n v="0"/>
    <n v="0"/>
    <n v="0"/>
    <n v="0"/>
    <n v="0"/>
    <n v="0"/>
    <n v="0"/>
    <n v="0"/>
  </r>
  <r>
    <x v="45"/>
    <n v="1998"/>
    <s v="No Data"/>
    <m/>
    <s v="-"/>
    <s v="-"/>
    <s v="-"/>
    <s v="-"/>
    <s v="-"/>
    <s v="-"/>
    <s v="-"/>
    <s v="-"/>
    <s v="-"/>
    <s v="-"/>
    <s v="-"/>
    <s v="-"/>
    <s v="-"/>
    <s v="-"/>
    <s v="-"/>
    <s v="-"/>
    <s v="-"/>
    <s v="-"/>
    <s v="-"/>
    <s v="-"/>
    <s v="-"/>
    <s v="-"/>
    <s v="-"/>
    <x v="0"/>
    <x v="45"/>
    <x v="42"/>
    <x v="3"/>
    <x v="3"/>
    <x v="0"/>
    <x v="42"/>
    <n v="0"/>
    <n v="0"/>
    <n v="0"/>
    <n v="0"/>
    <n v="0"/>
    <n v="0"/>
    <n v="0"/>
    <n v="0"/>
    <n v="0"/>
    <n v="0"/>
  </r>
  <r>
    <x v="45"/>
    <n v="1999"/>
    <s v="No Data"/>
    <m/>
    <s v="-"/>
    <s v="-"/>
    <s v="-"/>
    <s v="-"/>
    <s v="-"/>
    <s v="-"/>
    <s v="-"/>
    <s v="-"/>
    <s v="-"/>
    <s v="-"/>
    <s v="-"/>
    <s v="-"/>
    <s v="-"/>
    <s v="-"/>
    <s v="-"/>
    <s v="-"/>
    <s v="-"/>
    <s v="-"/>
    <s v="-"/>
    <s v="-"/>
    <s v="-"/>
    <s v="-"/>
    <s v="-"/>
    <x v="1"/>
    <x v="45"/>
    <x v="42"/>
    <x v="3"/>
    <x v="3"/>
    <x v="0"/>
    <x v="42"/>
    <n v="0"/>
    <n v="0"/>
    <n v="0"/>
    <n v="0"/>
    <n v="0"/>
    <n v="0"/>
    <n v="0"/>
    <n v="0"/>
    <n v="0"/>
    <n v="0"/>
  </r>
  <r>
    <x v="45"/>
    <n v="2000"/>
    <s v="No Data"/>
    <m/>
    <s v="-"/>
    <s v="-"/>
    <s v="-"/>
    <s v="-"/>
    <s v="-"/>
    <s v="-"/>
    <s v="-"/>
    <s v="-"/>
    <s v="-"/>
    <s v="-"/>
    <s v="-"/>
    <s v="-"/>
    <s v="-"/>
    <s v="-"/>
    <s v="-"/>
    <s v="-"/>
    <s v="-"/>
    <s v="-"/>
    <s v="-"/>
    <s v="-"/>
    <s v="-"/>
    <s v="-"/>
    <s v="-"/>
    <x v="1"/>
    <x v="45"/>
    <x v="42"/>
    <x v="3"/>
    <x v="3"/>
    <x v="0"/>
    <x v="42"/>
    <n v="0"/>
    <n v="0"/>
    <n v="0"/>
    <n v="0"/>
    <n v="0"/>
    <n v="0"/>
    <n v="0"/>
    <n v="0"/>
    <n v="0"/>
    <n v="0"/>
  </r>
  <r>
    <x v="45"/>
    <n v="2001"/>
    <s v="No Data"/>
    <m/>
    <s v="-"/>
    <s v="-"/>
    <s v="-"/>
    <s v="-"/>
    <s v="-"/>
    <s v="-"/>
    <s v="-"/>
    <s v="-"/>
    <s v="-"/>
    <s v="-"/>
    <s v="-"/>
    <s v="-"/>
    <s v="-"/>
    <s v="-"/>
    <s v="-"/>
    <s v="-"/>
    <s v="-"/>
    <s v="-"/>
    <s v="-"/>
    <s v="-"/>
    <s v="-"/>
    <s v="-"/>
    <s v="-"/>
    <x v="1"/>
    <x v="45"/>
    <x v="42"/>
    <x v="3"/>
    <x v="3"/>
    <x v="0"/>
    <x v="42"/>
    <n v="0"/>
    <n v="0"/>
    <n v="0"/>
    <n v="0"/>
    <n v="0"/>
    <n v="0"/>
    <n v="0"/>
    <n v="0"/>
    <n v="0"/>
    <n v="0"/>
  </r>
  <r>
    <x v="45"/>
    <n v="2002"/>
    <n v="63"/>
    <n v="3"/>
    <s v="Failed"/>
    <s v="Criteria"/>
    <s v="-"/>
    <s v="-"/>
    <s v="-"/>
    <s v="-"/>
    <s v="-"/>
    <s v="-"/>
    <s v="-"/>
    <s v="-"/>
    <s v="-"/>
    <s v="-"/>
    <s v="-"/>
    <s v="-"/>
    <s v="-"/>
    <s v="-"/>
    <s v="-"/>
    <s v="-"/>
    <s v="-"/>
    <s v="-"/>
    <s v="-"/>
    <s v="-"/>
    <s v="-"/>
    <x v="1"/>
    <x v="45"/>
    <x v="42"/>
    <x v="3"/>
    <x v="3"/>
    <x v="0"/>
    <x v="42"/>
    <n v="0"/>
    <n v="0"/>
    <n v="0"/>
    <n v="0"/>
    <n v="0"/>
    <n v="0"/>
    <n v="0"/>
    <n v="0"/>
    <n v="0"/>
    <n v="0"/>
  </r>
  <r>
    <x v="45"/>
    <n v="2003"/>
    <n v="309"/>
    <s v="3,4"/>
    <s v="Failed"/>
    <s v="Criteria"/>
    <s v="-"/>
    <s v="-"/>
    <s v="-"/>
    <s v="-"/>
    <s v="-"/>
    <s v="-"/>
    <s v="-"/>
    <s v="-"/>
    <s v="-"/>
    <s v="-"/>
    <s v="-"/>
    <s v="-"/>
    <s v="-"/>
    <s v="-"/>
    <s v="-"/>
    <s v="-"/>
    <s v="-"/>
    <s v="-"/>
    <s v="-"/>
    <s v="-"/>
    <s v="-"/>
    <x v="1"/>
    <x v="45"/>
    <x v="42"/>
    <x v="3"/>
    <x v="3"/>
    <x v="0"/>
    <x v="42"/>
    <n v="0"/>
    <n v="0"/>
    <n v="0"/>
    <n v="0"/>
    <n v="0"/>
    <n v="0"/>
    <n v="0"/>
    <n v="0"/>
    <n v="0"/>
    <n v="0"/>
  </r>
  <r>
    <x v="45"/>
    <n v="2004"/>
    <n v="520"/>
    <s v="3,4,5"/>
    <n v="5.7692307692307696E-2"/>
    <n v="8.8461538461538466E-2"/>
    <n v="6.3461538461538458E-2"/>
    <n v="0"/>
    <n v="0"/>
    <n v="0"/>
    <n v="0"/>
    <n v="0"/>
    <n v="0"/>
    <n v="0"/>
    <n v="0"/>
    <n v="0"/>
    <n v="0"/>
    <n v="0"/>
    <n v="0"/>
    <n v="0"/>
    <n v="0"/>
    <n v="0"/>
    <n v="0"/>
    <n v="0"/>
    <n v="0"/>
    <n v="1.9230769230769232E-3"/>
    <n v="0.78846153846153844"/>
    <x v="1"/>
    <x v="45"/>
    <x v="42"/>
    <x v="3"/>
    <x v="3"/>
    <x v="1"/>
    <x v="42"/>
    <n v="0.20961538461538462"/>
    <n v="0"/>
    <n v="0"/>
    <n v="0"/>
    <n v="0"/>
    <n v="0"/>
    <n v="0"/>
    <n v="0"/>
    <n v="0.78846153846153844"/>
    <n v="1.9230769230769232E-3"/>
  </r>
  <r>
    <x v="45"/>
    <n v="2005"/>
    <n v="561"/>
    <s v="3,4,5,6"/>
    <n v="5.1693404634581108E-2"/>
    <n v="4.8128342245989303E-2"/>
    <n v="3.9215686274509803E-2"/>
    <n v="0"/>
    <n v="0"/>
    <n v="0"/>
    <n v="0"/>
    <n v="0"/>
    <n v="0"/>
    <n v="0"/>
    <n v="0"/>
    <n v="0"/>
    <n v="0"/>
    <n v="0"/>
    <n v="0"/>
    <n v="0"/>
    <n v="0"/>
    <n v="0"/>
    <n v="0"/>
    <n v="0"/>
    <n v="0"/>
    <n v="0"/>
    <n v="0.86096256684491979"/>
    <x v="1"/>
    <x v="45"/>
    <x v="42"/>
    <x v="3"/>
    <x v="3"/>
    <x v="1"/>
    <x v="42"/>
    <n v="0.13903743315508021"/>
    <n v="0"/>
    <n v="0"/>
    <n v="0"/>
    <n v="0"/>
    <n v="0"/>
    <n v="0"/>
    <n v="0"/>
    <n v="0.86096256684491979"/>
    <n v="0"/>
  </r>
  <r>
    <x v="45"/>
    <n v="2006"/>
    <n v="317"/>
    <s v="3,4,5,6"/>
    <n v="3.4700315457413249E-2"/>
    <n v="1.2618296529968454E-2"/>
    <n v="3.4700315457413249E-2"/>
    <n v="0"/>
    <n v="0"/>
    <n v="0"/>
    <n v="0"/>
    <n v="0"/>
    <n v="0"/>
    <n v="0"/>
    <n v="0"/>
    <n v="0"/>
    <n v="0"/>
    <n v="0"/>
    <n v="0"/>
    <n v="0"/>
    <n v="0"/>
    <n v="0"/>
    <n v="0"/>
    <n v="0"/>
    <n v="0"/>
    <n v="6.3091482649842269E-3"/>
    <n v="0.91167192429022081"/>
    <x v="1"/>
    <x v="45"/>
    <x v="42"/>
    <x v="3"/>
    <x v="3"/>
    <x v="1"/>
    <x v="42"/>
    <n v="8.2018927444794942E-2"/>
    <n v="0"/>
    <n v="0"/>
    <n v="0"/>
    <n v="0"/>
    <n v="0"/>
    <n v="0"/>
    <n v="0"/>
    <n v="0.91167192429022081"/>
    <n v="6.3091482649842269E-3"/>
  </r>
  <r>
    <x v="45"/>
    <n v="2007"/>
    <n v="296"/>
    <s v="3,4,5,6"/>
    <n v="6.41891891891892E-2"/>
    <n v="9.7972972972972971E-2"/>
    <n v="9.45945945945946E-2"/>
    <n v="0"/>
    <n v="0"/>
    <n v="0"/>
    <n v="0"/>
    <n v="0"/>
    <n v="0"/>
    <n v="0"/>
    <n v="0"/>
    <n v="0"/>
    <n v="0"/>
    <n v="0"/>
    <n v="0"/>
    <n v="0"/>
    <n v="0"/>
    <n v="0"/>
    <n v="0"/>
    <n v="0"/>
    <n v="0"/>
    <n v="0"/>
    <n v="0.7432432432432432"/>
    <x v="1"/>
    <x v="45"/>
    <x v="42"/>
    <x v="3"/>
    <x v="3"/>
    <x v="1"/>
    <x v="42"/>
    <n v="0.2567567567567568"/>
    <n v="0"/>
    <n v="0"/>
    <n v="0"/>
    <n v="0"/>
    <n v="0"/>
    <n v="0"/>
    <n v="0"/>
    <n v="0.7432432432432432"/>
    <n v="0"/>
  </r>
  <r>
    <x v="45"/>
    <n v="2008"/>
    <n v="435"/>
    <s v="3,4,5,6"/>
    <n v="3.6781609195402298E-2"/>
    <n v="5.9770114942528735E-2"/>
    <n v="9.1954022988505746E-3"/>
    <n v="0"/>
    <n v="0"/>
    <n v="0"/>
    <n v="0"/>
    <n v="0"/>
    <n v="0"/>
    <n v="0"/>
    <n v="0"/>
    <n v="0"/>
    <n v="0"/>
    <n v="0"/>
    <n v="0"/>
    <n v="0"/>
    <n v="0"/>
    <n v="0"/>
    <n v="0"/>
    <n v="0"/>
    <n v="0"/>
    <n v="0"/>
    <n v="0.89425287356321836"/>
    <x v="1"/>
    <x v="45"/>
    <x v="42"/>
    <x v="3"/>
    <x v="3"/>
    <x v="1"/>
    <x v="42"/>
    <n v="0.10574712643678161"/>
    <n v="0"/>
    <n v="0"/>
    <n v="0"/>
    <n v="0"/>
    <n v="0"/>
    <n v="0"/>
    <n v="0"/>
    <n v="0.89425287356321836"/>
    <n v="0"/>
  </r>
  <r>
    <x v="45"/>
    <n v="2009"/>
    <n v="593"/>
    <s v="3,4,5,6"/>
    <n v="3.5413153456998317E-2"/>
    <n v="1.8549747048903879E-2"/>
    <n v="3.87858347386172E-2"/>
    <n v="0"/>
    <n v="0"/>
    <n v="0"/>
    <n v="0"/>
    <n v="0"/>
    <n v="0"/>
    <n v="0"/>
    <n v="0"/>
    <n v="0"/>
    <n v="0"/>
    <n v="0"/>
    <n v="0"/>
    <n v="0"/>
    <n v="0"/>
    <n v="0"/>
    <n v="0"/>
    <n v="0"/>
    <n v="0"/>
    <n v="0"/>
    <n v="0.90725126475548057"/>
    <x v="2"/>
    <x v="45"/>
    <x v="42"/>
    <x v="3"/>
    <x v="3"/>
    <x v="1"/>
    <x v="42"/>
    <n v="9.2748735244519404E-2"/>
    <n v="0"/>
    <n v="0"/>
    <n v="0"/>
    <n v="0"/>
    <n v="0"/>
    <n v="0"/>
    <n v="0"/>
    <n v="0.90725126475548057"/>
    <n v="0"/>
  </r>
  <r>
    <x v="45"/>
    <n v="2010"/>
    <n v="303"/>
    <s v="3,4,5,6"/>
    <n v="4.6204620462046202E-2"/>
    <n v="0.10561056105610561"/>
    <n v="8.2508250825082508E-2"/>
    <n v="0"/>
    <n v="0"/>
    <n v="0"/>
    <n v="0"/>
    <n v="0"/>
    <n v="0"/>
    <n v="0"/>
    <n v="0"/>
    <n v="0"/>
    <n v="0"/>
    <n v="0"/>
    <n v="0"/>
    <n v="0"/>
    <n v="0"/>
    <n v="0"/>
    <n v="0"/>
    <n v="0"/>
    <n v="0"/>
    <n v="6.6006600660066007E-3"/>
    <n v="0.75907590759075905"/>
    <x v="2"/>
    <x v="45"/>
    <x v="42"/>
    <x v="3"/>
    <x v="3"/>
    <x v="1"/>
    <x v="42"/>
    <n v="0.23432343234323433"/>
    <n v="0"/>
    <n v="0"/>
    <n v="0"/>
    <n v="0"/>
    <n v="0"/>
    <n v="0"/>
    <n v="0"/>
    <n v="0.75907590759075905"/>
    <n v="6.6006600660066007E-3"/>
  </r>
  <r>
    <x v="45"/>
    <n v="2011"/>
    <n v="356"/>
    <s v="3,4,5,6"/>
    <n v="7.3033707865168537E-2"/>
    <n v="7.02247191011236E-2"/>
    <n v="6.1797752808988762E-2"/>
    <n v="0"/>
    <n v="0"/>
    <n v="0"/>
    <n v="0"/>
    <n v="0"/>
    <n v="0"/>
    <n v="0"/>
    <n v="0"/>
    <n v="0"/>
    <n v="0"/>
    <n v="0"/>
    <n v="0"/>
    <n v="0"/>
    <n v="0"/>
    <n v="0"/>
    <n v="0"/>
    <n v="0"/>
    <n v="0"/>
    <n v="2.8089887640449437E-3"/>
    <n v="0.7921348314606742"/>
    <x v="2"/>
    <x v="45"/>
    <x v="42"/>
    <x v="3"/>
    <x v="3"/>
    <x v="1"/>
    <x v="42"/>
    <n v="0.2050561797752809"/>
    <n v="0"/>
    <n v="0"/>
    <n v="0"/>
    <n v="0"/>
    <n v="0"/>
    <n v="0"/>
    <n v="0"/>
    <n v="0.7921348314606742"/>
    <n v="2.8089887640449437E-3"/>
  </r>
  <r>
    <x v="45"/>
    <n v="2012"/>
    <n v="231"/>
    <s v="3,4,5,6"/>
    <n v="7.792207792207792E-2"/>
    <n v="9.9567099567099568E-2"/>
    <n v="8.6580086580086577E-2"/>
    <n v="0"/>
    <n v="0"/>
    <n v="0"/>
    <n v="0"/>
    <n v="0"/>
    <n v="0"/>
    <n v="0"/>
    <n v="0"/>
    <n v="0"/>
    <n v="0"/>
    <n v="0"/>
    <n v="0"/>
    <n v="0"/>
    <n v="0"/>
    <n v="0"/>
    <n v="0"/>
    <n v="0"/>
    <n v="0"/>
    <n v="1.2987012987012988E-2"/>
    <n v="0.72294372294372289"/>
    <x v="2"/>
    <x v="45"/>
    <x v="42"/>
    <x v="3"/>
    <x v="3"/>
    <x v="1"/>
    <x v="42"/>
    <n v="0.26406926406926406"/>
    <n v="0"/>
    <n v="0"/>
    <n v="0"/>
    <n v="0"/>
    <n v="0"/>
    <n v="0"/>
    <n v="0"/>
    <n v="0.72294372294372289"/>
    <n v="1.2987012987012988E-2"/>
  </r>
  <r>
    <x v="45"/>
    <n v="2013"/>
    <n v="262"/>
    <s v="3,4,5,6"/>
    <n v="1.9083969465648856E-2"/>
    <n v="0.16793893129770993"/>
    <n v="0"/>
    <n v="0"/>
    <n v="0"/>
    <n v="0"/>
    <n v="0"/>
    <n v="0"/>
    <n v="0"/>
    <n v="0"/>
    <n v="0"/>
    <n v="0"/>
    <n v="0"/>
    <n v="0"/>
    <n v="0"/>
    <n v="0"/>
    <n v="0"/>
    <n v="0"/>
    <n v="0"/>
    <n v="0"/>
    <n v="0"/>
    <n v="0"/>
    <n v="0.81297709923664119"/>
    <x v="2"/>
    <x v="45"/>
    <x v="42"/>
    <x v="3"/>
    <x v="3"/>
    <x v="1"/>
    <x v="42"/>
    <n v="0.18702290076335878"/>
    <n v="0"/>
    <n v="0"/>
    <n v="0"/>
    <n v="0"/>
    <n v="0"/>
    <n v="0"/>
    <n v="0"/>
    <n v="0.81297709923664119"/>
    <n v="0"/>
  </r>
  <r>
    <x v="46"/>
    <n v="1979"/>
    <s v="No Data"/>
    <m/>
    <s v="-"/>
    <s v="-"/>
    <s v="-"/>
    <s v="-"/>
    <s v="-"/>
    <s v="-"/>
    <s v="-"/>
    <s v="-"/>
    <s v="-"/>
    <s v="-"/>
    <s v="-"/>
    <s v="-"/>
    <s v="-"/>
    <s v="-"/>
    <s v="-"/>
    <s v="-"/>
    <s v="-"/>
    <s v="-"/>
    <s v="-"/>
    <s v="-"/>
    <s v="-"/>
    <s v="-"/>
    <s v="-"/>
    <x v="0"/>
    <x v="46"/>
    <x v="43"/>
    <x v="6"/>
    <x v="6"/>
    <x v="0"/>
    <x v="43"/>
    <n v="0"/>
    <n v="0"/>
    <n v="0"/>
    <n v="0"/>
    <n v="0"/>
    <n v="0"/>
    <n v="0"/>
    <n v="0"/>
    <n v="0"/>
    <n v="0"/>
  </r>
  <r>
    <x v="46"/>
    <n v="1980"/>
    <s v="No Data"/>
    <m/>
    <s v="-"/>
    <s v="-"/>
    <s v="-"/>
    <s v="-"/>
    <s v="-"/>
    <s v="-"/>
    <s v="-"/>
    <s v="-"/>
    <s v="-"/>
    <s v="-"/>
    <s v="-"/>
    <s v="-"/>
    <s v="-"/>
    <s v="-"/>
    <s v="-"/>
    <s v="-"/>
    <s v="-"/>
    <s v="-"/>
    <s v="-"/>
    <s v="-"/>
    <s v="-"/>
    <s v="-"/>
    <s v="-"/>
    <x v="0"/>
    <x v="46"/>
    <x v="43"/>
    <x v="6"/>
    <x v="6"/>
    <x v="0"/>
    <x v="43"/>
    <n v="0"/>
    <n v="0"/>
    <n v="0"/>
    <n v="0"/>
    <n v="0"/>
    <n v="0"/>
    <n v="0"/>
    <n v="0"/>
    <n v="0"/>
    <n v="0"/>
  </r>
  <r>
    <x v="46"/>
    <n v="1981"/>
    <s v="No Data"/>
    <m/>
    <s v="-"/>
    <s v="-"/>
    <s v="-"/>
    <s v="-"/>
    <s v="-"/>
    <s v="-"/>
    <s v="-"/>
    <s v="-"/>
    <s v="-"/>
    <s v="-"/>
    <s v="-"/>
    <s v="-"/>
    <s v="-"/>
    <s v="-"/>
    <s v="-"/>
    <s v="-"/>
    <s v="-"/>
    <s v="-"/>
    <s v="-"/>
    <s v="-"/>
    <s v="-"/>
    <s v="-"/>
    <s v="-"/>
    <x v="0"/>
    <x v="46"/>
    <x v="43"/>
    <x v="6"/>
    <x v="6"/>
    <x v="0"/>
    <x v="43"/>
    <n v="0"/>
    <n v="0"/>
    <n v="0"/>
    <n v="0"/>
    <n v="0"/>
    <n v="0"/>
    <n v="0"/>
    <n v="0"/>
    <n v="0"/>
    <n v="0"/>
  </r>
  <r>
    <x v="46"/>
    <n v="1982"/>
    <s v="No Data"/>
    <m/>
    <s v="-"/>
    <s v="-"/>
    <s v="-"/>
    <s v="-"/>
    <s v="-"/>
    <s v="-"/>
    <s v="-"/>
    <s v="-"/>
    <s v="-"/>
    <s v="-"/>
    <s v="-"/>
    <s v="-"/>
    <s v="-"/>
    <s v="-"/>
    <s v="-"/>
    <s v="-"/>
    <s v="-"/>
    <s v="-"/>
    <s v="-"/>
    <s v="-"/>
    <s v="-"/>
    <s v="-"/>
    <s v="-"/>
    <x v="0"/>
    <x v="46"/>
    <x v="43"/>
    <x v="6"/>
    <x v="6"/>
    <x v="0"/>
    <x v="43"/>
    <n v="0"/>
    <n v="0"/>
    <n v="0"/>
    <n v="0"/>
    <n v="0"/>
    <n v="0"/>
    <n v="0"/>
    <n v="0"/>
    <n v="0"/>
    <n v="0"/>
  </r>
  <r>
    <x v="46"/>
    <n v="1983"/>
    <n v="3148"/>
    <n v="2"/>
    <s v="Failed"/>
    <s v="Criteria"/>
    <s v="-"/>
    <s v="-"/>
    <s v="-"/>
    <s v="-"/>
    <s v="-"/>
    <s v="-"/>
    <s v="-"/>
    <s v="-"/>
    <s v="-"/>
    <s v="-"/>
    <s v="-"/>
    <s v="-"/>
    <s v="-"/>
    <s v="-"/>
    <s v="-"/>
    <s v="-"/>
    <s v="-"/>
    <s v="-"/>
    <s v="-"/>
    <s v="-"/>
    <s v="-"/>
    <x v="0"/>
    <x v="46"/>
    <x v="43"/>
    <x v="6"/>
    <x v="6"/>
    <x v="0"/>
    <x v="43"/>
    <n v="0"/>
    <n v="0"/>
    <n v="0"/>
    <n v="0"/>
    <n v="0"/>
    <n v="0"/>
    <n v="0"/>
    <n v="0"/>
    <n v="0"/>
    <n v="0"/>
  </r>
  <r>
    <x v="46"/>
    <n v="1984"/>
    <n v="4649"/>
    <s v="2,3"/>
    <s v="Failed"/>
    <s v="Criteria"/>
    <s v="-"/>
    <s v="-"/>
    <s v="-"/>
    <s v="-"/>
    <s v="-"/>
    <s v="-"/>
    <s v="-"/>
    <s v="-"/>
    <s v="-"/>
    <s v="-"/>
    <s v="-"/>
    <s v="-"/>
    <s v="-"/>
    <s v="-"/>
    <s v="-"/>
    <s v="-"/>
    <s v="-"/>
    <s v="-"/>
    <s v="-"/>
    <s v="-"/>
    <s v="-"/>
    <x v="0"/>
    <x v="46"/>
    <x v="43"/>
    <x v="6"/>
    <x v="6"/>
    <x v="0"/>
    <x v="43"/>
    <n v="0"/>
    <n v="0"/>
    <n v="0"/>
    <n v="0"/>
    <n v="0"/>
    <n v="0"/>
    <n v="0"/>
    <n v="0"/>
    <n v="0"/>
    <n v="0"/>
  </r>
  <r>
    <x v="46"/>
    <n v="1985"/>
    <n v="2376"/>
    <s v="2,3,4"/>
    <n v="1.01010101010101E-2"/>
    <n v="8.4175084175084171E-4"/>
    <n v="0"/>
    <n v="3.3670033670033669E-3"/>
    <n v="0"/>
    <n v="0.32365319865319864"/>
    <n v="0"/>
    <n v="5.9764309764309763E-2"/>
    <n v="0.21254208754208753"/>
    <n v="2.1464646464646464E-2"/>
    <n v="4.2508417508417509E-2"/>
    <n v="0"/>
    <n v="3.6195286195286197E-2"/>
    <n v="3.787878787878788E-3"/>
    <n v="1.2626262626262627E-3"/>
    <n v="0"/>
    <n v="3.7457912457912454E-2"/>
    <n v="4.1666666666666664E-2"/>
    <n v="0"/>
    <n v="2.4831649831649833E-2"/>
    <n v="1.0101010101010102E-2"/>
    <n v="4.7138047138047139E-2"/>
    <n v="0.12331649831649831"/>
    <x v="0"/>
    <x v="46"/>
    <x v="43"/>
    <x v="6"/>
    <x v="6"/>
    <x v="1"/>
    <x v="43"/>
    <n v="1.0942760942760942E-2"/>
    <n v="3.3670033670033669E-3"/>
    <n v="0.32365319865319864"/>
    <n v="0.27230639730639727"/>
    <n v="6.3973063973063973E-2"/>
    <n v="4.1245791245791245E-2"/>
    <n v="7.9124579124579125E-2"/>
    <n v="3.4932659932659933E-2"/>
    <n v="0.12331649831649831"/>
    <n v="4.7138047138047139E-2"/>
  </r>
  <r>
    <x v="46"/>
    <n v="1986"/>
    <n v="2177"/>
    <s v="2,3,4,5"/>
    <n v="0"/>
    <n v="0"/>
    <n v="0"/>
    <n v="7.8089113458888375E-3"/>
    <n v="0"/>
    <n v="0.20027560863573723"/>
    <n v="0"/>
    <n v="9.2788240698208541E-2"/>
    <n v="0.18190169958658706"/>
    <n v="2.5723472668810289E-2"/>
    <n v="6.2471290767110707E-2"/>
    <n v="2.2967386311437757E-3"/>
    <n v="2.7101515847496555E-2"/>
    <n v="1.8373909049150207E-3"/>
    <n v="0"/>
    <n v="0"/>
    <n v="3.4451079467156635E-2"/>
    <n v="7.5792374827744605E-2"/>
    <n v="0"/>
    <n v="7.9007808911345886E-2"/>
    <n v="1.240238860817639E-2"/>
    <n v="1.1024345429490124E-2"/>
    <n v="0.18511713367018834"/>
    <x v="0"/>
    <x v="46"/>
    <x v="43"/>
    <x v="6"/>
    <x v="6"/>
    <x v="1"/>
    <x v="43"/>
    <n v="0"/>
    <n v="7.8089113458888375E-3"/>
    <n v="0.20027560863573723"/>
    <n v="0.2746899402847956"/>
    <n v="9.0491502067064772E-2"/>
    <n v="2.8938906752411574E-2"/>
    <n v="0.11024345429490123"/>
    <n v="9.1410197519522271E-2"/>
    <n v="0.18511713367018834"/>
    <n v="1.1024345429490124E-2"/>
  </r>
  <r>
    <x v="46"/>
    <n v="1987"/>
    <n v="2707"/>
    <s v="2,3,4,5"/>
    <n v="3.6941263391207979E-4"/>
    <n v="0"/>
    <n v="0"/>
    <n v="8.4964905799778355E-3"/>
    <n v="0"/>
    <n v="0.1865533801256003"/>
    <n v="5.1717768747691168E-3"/>
    <n v="0.15663095677872182"/>
    <n v="0.18692279275951237"/>
    <n v="4.0635389730328776E-3"/>
    <n v="1.2190616919098632E-2"/>
    <n v="0"/>
    <n v="3.7680088659032142E-2"/>
    <n v="1.4776505356483192E-3"/>
    <n v="1.8470631695603991E-3"/>
    <n v="0"/>
    <n v="3.2138899150350946E-2"/>
    <n v="2.7336534909493906E-2"/>
    <n v="0"/>
    <n v="1.5145917990395271E-2"/>
    <n v="1.1821204285186553E-2"/>
    <n v="1.920945696342815E-2"/>
    <n v="0.29294421869227927"/>
    <x v="0"/>
    <x v="46"/>
    <x v="43"/>
    <x v="6"/>
    <x v="6"/>
    <x v="1"/>
    <x v="43"/>
    <n v="3.6941263391207979E-4"/>
    <n v="8.4964905799778355E-3"/>
    <n v="0.19172515700036941"/>
    <n v="0.3435537495382342"/>
    <n v="1.625415589213151E-2"/>
    <n v="4.100480236424086E-2"/>
    <n v="5.9475434059844852E-2"/>
    <n v="2.6967122275581824E-2"/>
    <n v="0.29294421869227927"/>
    <n v="1.920945696342815E-2"/>
  </r>
  <r>
    <x v="46"/>
    <n v="1988"/>
    <n v="2444"/>
    <s v="2,3,4,5"/>
    <n v="3.6824877250409165E-3"/>
    <n v="1.2274959083469722E-3"/>
    <n v="0"/>
    <n v="1.6366612111292963E-3"/>
    <n v="0"/>
    <n v="0.176759410801964"/>
    <n v="0"/>
    <n v="6.3011456628477902E-2"/>
    <n v="0.12929623567921442"/>
    <n v="0"/>
    <n v="7.3649754500818331E-3"/>
    <n v="0"/>
    <n v="4.0507364975450079E-2"/>
    <n v="8.1833060556464816E-4"/>
    <n v="8.1833060556464816E-4"/>
    <n v="0"/>
    <n v="3.8870703764320787E-2"/>
    <n v="2.7414075286415714E-2"/>
    <n v="0"/>
    <n v="1.4729950900163666E-2"/>
    <n v="2.4959083469721768E-2"/>
    <n v="2.2913256955810146E-2"/>
    <n v="0.44599018003273322"/>
    <x v="0"/>
    <x v="46"/>
    <x v="43"/>
    <x v="6"/>
    <x v="6"/>
    <x v="1"/>
    <x v="43"/>
    <n v="4.9099836333878887E-3"/>
    <n v="1.6366612111292963E-3"/>
    <n v="0.176759410801964"/>
    <n v="0.19230769230769232"/>
    <n v="7.3649754500818331E-3"/>
    <n v="4.2144026186579371E-2"/>
    <n v="6.62847790507365E-2"/>
    <n v="3.9689034369885433E-2"/>
    <n v="0.44599018003273322"/>
    <n v="2.2913256955810146E-2"/>
  </r>
  <r>
    <x v="46"/>
    <n v="1989"/>
    <n v="1313"/>
    <s v="2,3,4,5"/>
    <n v="2.284843869002285E-3"/>
    <n v="0"/>
    <n v="0"/>
    <n v="0"/>
    <n v="0"/>
    <n v="0.22924600152322924"/>
    <n v="0"/>
    <n v="1.6755521706016754E-2"/>
    <n v="0.20487433358720489"/>
    <n v="0"/>
    <n v="2.4371667936024372E-2"/>
    <n v="0"/>
    <n v="4.3412033511043412E-2"/>
    <n v="1.5232292460015233E-3"/>
    <n v="1.2947448591012947E-2"/>
    <n v="0"/>
    <n v="3.3511043412033509E-2"/>
    <n v="1.2947448591012947E-2"/>
    <n v="0"/>
    <n v="1.0662604722010662E-2"/>
    <n v="6.0929169840060931E-3"/>
    <n v="2.0563594821020565E-2"/>
    <n v="0.38080731150038083"/>
    <x v="0"/>
    <x v="46"/>
    <x v="43"/>
    <x v="6"/>
    <x v="6"/>
    <x v="1"/>
    <x v="43"/>
    <n v="2.284843869002285E-3"/>
    <n v="0"/>
    <n v="0.22924600152322924"/>
    <n v="0.22162985529322166"/>
    <n v="2.4371667936024372E-2"/>
    <n v="5.7882711348057884E-2"/>
    <n v="4.6458492003046456E-2"/>
    <n v="1.6755521706016754E-2"/>
    <n v="0.38080731150038083"/>
    <n v="2.0563594821020565E-2"/>
  </r>
  <r>
    <x v="46"/>
    <n v="1990"/>
    <n v="1857"/>
    <s v="2,3,4,5"/>
    <n v="8.6160473882606354E-3"/>
    <n v="0"/>
    <n v="0"/>
    <n v="0"/>
    <n v="0"/>
    <n v="0.10070005385029618"/>
    <n v="1.9386106623586429E-2"/>
    <n v="3.3387183629509959E-2"/>
    <n v="0.16316639741518579"/>
    <n v="1.0770059235325794E-3"/>
    <n v="2.9617662897145933E-2"/>
    <n v="0"/>
    <n v="5.9235325794291867E-2"/>
    <n v="4.8465266558966073E-3"/>
    <n v="0"/>
    <n v="0"/>
    <n v="0.14916532040926225"/>
    <n v="7.1620893914916536E-2"/>
    <n v="0"/>
    <n v="1.7770597738287562E-2"/>
    <n v="1.0231556273559504E-2"/>
    <n v="3.9310716208939146E-2"/>
    <n v="0.29186860527732905"/>
    <x v="0"/>
    <x v="46"/>
    <x v="43"/>
    <x v="6"/>
    <x v="6"/>
    <x v="1"/>
    <x v="43"/>
    <n v="8.6160473882606354E-3"/>
    <n v="0"/>
    <n v="0.12008616047388261"/>
    <n v="0.19655358104469575"/>
    <n v="3.0694668820678513E-2"/>
    <n v="6.4081852450188478E-2"/>
    <n v="0.22078621432417878"/>
    <n v="2.8002154011847066E-2"/>
    <n v="0.29186860527732905"/>
    <n v="3.9310716208939146E-2"/>
  </r>
  <r>
    <x v="46"/>
    <n v="1991"/>
    <n v="3164"/>
    <s v="2,3,4,5"/>
    <n v="1.8963337547408345E-3"/>
    <n v="1.2642225031605564E-3"/>
    <n v="0"/>
    <n v="3.7926675094816687E-3"/>
    <n v="0"/>
    <n v="0.18994943109987356"/>
    <n v="6.321112515802781E-3"/>
    <n v="8.9127686472819212E-2"/>
    <n v="0.15834386852085966"/>
    <n v="2.2123893805309734E-3"/>
    <n v="2.5916561314791402E-2"/>
    <n v="0"/>
    <n v="0.12705436156763592"/>
    <n v="1.8963337547408343E-3"/>
    <n v="3.7926675094816687E-3"/>
    <n v="0"/>
    <n v="5.7206068268015164E-2"/>
    <n v="5.120101137800253E-2"/>
    <n v="0"/>
    <n v="2.5284450063211124E-2"/>
    <n v="1.4538558786346398E-2"/>
    <n v="9.4816687737041723E-3"/>
    <n v="0.23072060682680151"/>
    <x v="0"/>
    <x v="46"/>
    <x v="43"/>
    <x v="6"/>
    <x v="6"/>
    <x v="1"/>
    <x v="43"/>
    <n v="3.1605562579013909E-3"/>
    <n v="3.7926675094816687E-3"/>
    <n v="0.19627054361567634"/>
    <n v="0.24747155499367887"/>
    <n v="2.8128950695322376E-2"/>
    <n v="0.13274336283185842"/>
    <n v="0.1084070796460177"/>
    <n v="3.9823008849557522E-2"/>
    <n v="0.23072060682680151"/>
    <n v="9.4816687737041723E-3"/>
  </r>
  <r>
    <x v="46"/>
    <n v="1992"/>
    <n v="4231"/>
    <s v="2,3,4,5"/>
    <n v="3.0725596785629878E-3"/>
    <n v="0"/>
    <n v="0"/>
    <n v="9.4540297801938079E-4"/>
    <n v="0"/>
    <n v="0.19735287166154575"/>
    <n v="1.181753722524226E-3"/>
    <n v="6.4996454738832421E-2"/>
    <n v="0.10753958874970457"/>
    <n v="6.8541715906405105E-3"/>
    <n v="1.0635783502718033E-2"/>
    <n v="0"/>
    <n v="8.6031670999763651E-2"/>
    <n v="1.181753722524226E-3"/>
    <n v="0"/>
    <n v="0"/>
    <n v="9.2176790356889617E-3"/>
    <n v="3.4979910186717089E-2"/>
    <n v="0"/>
    <n v="4.9633656346017487E-3"/>
    <n v="1.1344835736232569E-2"/>
    <n v="1.4890096903805246E-2"/>
    <n v="0.44481210115811864"/>
    <x v="0"/>
    <x v="46"/>
    <x v="43"/>
    <x v="6"/>
    <x v="6"/>
    <x v="1"/>
    <x v="43"/>
    <n v="3.0725596785629878E-3"/>
    <n v="9.4540297801938079E-4"/>
    <n v="0.19853462538406996"/>
    <n v="0.17253604348853699"/>
    <n v="1.7489955093358545E-2"/>
    <n v="8.721342472228788E-2"/>
    <n v="4.4197589222406047E-2"/>
    <n v="1.6308201370834316E-2"/>
    <n v="0.44481210115811864"/>
    <n v="1.4890096903805246E-2"/>
  </r>
  <r>
    <x v="46"/>
    <n v="1993"/>
    <n v="2028"/>
    <s v="2,3,4,5"/>
    <n v="1.9723865877712033E-3"/>
    <n v="0"/>
    <n v="0"/>
    <n v="0"/>
    <n v="0"/>
    <n v="0.13067061143984221"/>
    <n v="3.4516765285996054E-3"/>
    <n v="7.9881656804733733E-2"/>
    <n v="7.1992110453648908E-2"/>
    <n v="0"/>
    <n v="9.8619329388560163E-4"/>
    <n v="0"/>
    <n v="7.1499013806706119E-2"/>
    <n v="0"/>
    <n v="2.465483234714004E-3"/>
    <n v="0"/>
    <n v="0"/>
    <n v="1.0848126232741617E-2"/>
    <n v="0"/>
    <n v="1.282051282051282E-2"/>
    <n v="1.7258382642998029E-2"/>
    <n v="2.2682445759368838E-2"/>
    <n v="0.5734714003944773"/>
    <x v="0"/>
    <x v="46"/>
    <x v="43"/>
    <x v="6"/>
    <x v="6"/>
    <x v="1"/>
    <x v="43"/>
    <n v="1.9723865877712033E-3"/>
    <n v="0"/>
    <n v="0.13412228796844181"/>
    <n v="0.15187376725838264"/>
    <n v="9.8619329388560163E-4"/>
    <n v="7.3964497041420121E-2"/>
    <n v="1.0848126232741617E-2"/>
    <n v="3.0078895463510849E-2"/>
    <n v="0.5734714003944773"/>
    <n v="2.2682445759368838E-2"/>
  </r>
  <r>
    <x v="46"/>
    <n v="1994"/>
    <n v="739"/>
    <s v="2,3,4,5"/>
    <n v="4.0595399188092015E-3"/>
    <n v="2.7063599458728013E-3"/>
    <n v="0"/>
    <n v="8.119079837618403E-3"/>
    <n v="0"/>
    <n v="8.2543978349120431E-2"/>
    <n v="2.571041948579161E-2"/>
    <n v="3.2476319350473612E-2"/>
    <n v="7.7131258457374841E-2"/>
    <n v="4.0595399188092015E-3"/>
    <n v="5.6833558863328824E-2"/>
    <n v="0"/>
    <n v="1.4884979702300407E-2"/>
    <n v="0"/>
    <n v="0"/>
    <n v="0"/>
    <n v="5.142083897158322E-2"/>
    <n v="5.953991880920162E-2"/>
    <n v="0"/>
    <n v="1.6238159675236806E-2"/>
    <n v="5.8186738836265225E-2"/>
    <n v="0"/>
    <n v="0.50608930987821377"/>
    <x v="0"/>
    <x v="46"/>
    <x v="43"/>
    <x v="6"/>
    <x v="6"/>
    <x v="1"/>
    <x v="43"/>
    <n v="6.7658998646820028E-3"/>
    <n v="8.119079837618403E-3"/>
    <n v="0.10825439783491204"/>
    <n v="0.10960757780784845"/>
    <n v="6.0893098782138028E-2"/>
    <n v="1.4884979702300407E-2"/>
    <n v="0.11096075778078485"/>
    <n v="7.4424898511502025E-2"/>
    <n v="0.50608930987821377"/>
    <n v="0"/>
  </r>
  <r>
    <x v="46"/>
    <n v="1995"/>
    <n v="2223"/>
    <s v="2,3,4,5"/>
    <n v="0"/>
    <n v="0"/>
    <n v="0"/>
    <n v="0"/>
    <n v="0"/>
    <n v="0.12685560053981107"/>
    <n v="4.49842555105713E-3"/>
    <n v="0"/>
    <n v="8.0521817363922624E-2"/>
    <n v="0"/>
    <n v="1.1695906432748537E-2"/>
    <n v="0"/>
    <n v="1.0796221322537112E-2"/>
    <n v="0"/>
    <n v="0"/>
    <n v="0"/>
    <n v="1.3945119208277103E-2"/>
    <n v="2.4741340530814216E-2"/>
    <n v="0"/>
    <n v="1.9343229869545658E-2"/>
    <n v="8.5470085470085479E-3"/>
    <n v="1.7993702204228521E-3"/>
    <n v="0.69725596041385518"/>
    <x v="0"/>
    <x v="46"/>
    <x v="43"/>
    <x v="6"/>
    <x v="6"/>
    <x v="1"/>
    <x v="43"/>
    <n v="0"/>
    <n v="0"/>
    <n v="0.13135402609086819"/>
    <n v="8.0521817363922624E-2"/>
    <n v="1.1695906432748537E-2"/>
    <n v="1.0796221322537112E-2"/>
    <n v="3.8686459739091322E-2"/>
    <n v="2.7890238416554206E-2"/>
    <n v="0.69725596041385518"/>
    <n v="1.7993702204228521E-3"/>
  </r>
  <r>
    <x v="46"/>
    <n v="1996"/>
    <n v="1792"/>
    <s v="2,3,4,5"/>
    <n v="2.232142857142857E-3"/>
    <n v="0"/>
    <n v="0"/>
    <n v="0"/>
    <n v="0"/>
    <n v="2.0089285714285716E-2"/>
    <n v="3.90625E-3"/>
    <n v="0"/>
    <n v="0.2271205357142857"/>
    <n v="0"/>
    <n v="1.2834821428571428E-2"/>
    <n v="0"/>
    <n v="2.8459821428571428E-2"/>
    <n v="0"/>
    <n v="1.1160714285714286E-2"/>
    <n v="0"/>
    <n v="1.1160714285714286E-2"/>
    <n v="4.3526785714285712E-2"/>
    <n v="0"/>
    <n v="8.9285714285714281E-3"/>
    <n v="2.511160714285714E-2"/>
    <n v="5.5803571428571425E-4"/>
    <n v="0.6049107142857143"/>
    <x v="0"/>
    <x v="46"/>
    <x v="43"/>
    <x v="6"/>
    <x v="6"/>
    <x v="1"/>
    <x v="43"/>
    <n v="2.232142857142857E-3"/>
    <n v="0"/>
    <n v="2.3995535714285716E-2"/>
    <n v="0.2271205357142857"/>
    <n v="1.2834821428571428E-2"/>
    <n v="3.9620535714285712E-2"/>
    <n v="5.46875E-2"/>
    <n v="3.4040178571428568E-2"/>
    <n v="0.6049107142857143"/>
    <n v="5.5803571428571425E-4"/>
  </r>
  <r>
    <x v="46"/>
    <n v="1997"/>
    <n v="2413"/>
    <s v="2,3,4,5"/>
    <n v="6.2163282221301287E-3"/>
    <n v="0"/>
    <n v="0"/>
    <n v="1.2432656444260257E-3"/>
    <n v="0"/>
    <n v="0.12722751761292997"/>
    <n v="1.9063406547865726E-2"/>
    <n v="0"/>
    <n v="0.15167840861997511"/>
    <n v="2.9009531703273932E-3"/>
    <n v="1.2018234562784913E-2"/>
    <n v="0"/>
    <n v="3.3153750518027353E-2"/>
    <n v="8.2884376295068376E-4"/>
    <n v="1.2432656444260257E-2"/>
    <n v="8.2884376295068376E-4"/>
    <n v="2.4865312888520515E-2"/>
    <n v="3.937007874015748E-2"/>
    <n v="0"/>
    <n v="2.652300041442188E-2"/>
    <n v="2.5279734769995857E-2"/>
    <n v="0"/>
    <n v="0.51636966431827602"/>
    <x v="0"/>
    <x v="46"/>
    <x v="43"/>
    <x v="6"/>
    <x v="6"/>
    <x v="1"/>
    <x v="43"/>
    <n v="6.2163282221301287E-3"/>
    <n v="1.2432656444260257E-3"/>
    <n v="0.1462909241607957"/>
    <n v="0.15167840861997511"/>
    <n v="1.4919187733112307E-2"/>
    <n v="4.7244094488188976E-2"/>
    <n v="6.4235391628678001E-2"/>
    <n v="5.1802735184417734E-2"/>
    <n v="0.51636966431827602"/>
    <n v="0"/>
  </r>
  <r>
    <x v="46"/>
    <n v="1998"/>
    <n v="3196"/>
    <s v="2,3,4,5"/>
    <n v="5.0062578222778466E-3"/>
    <n v="0"/>
    <n v="0"/>
    <n v="0"/>
    <n v="0"/>
    <n v="2.1902377972465581E-3"/>
    <n v="3.1289111389236545E-3"/>
    <n v="0"/>
    <n v="4.0050062578222773E-2"/>
    <n v="0"/>
    <n v="3.1289111389236547E-4"/>
    <n v="2.5031289111389237E-3"/>
    <n v="2.0963704630788487E-2"/>
    <n v="0"/>
    <n v="1.0638297872340425E-2"/>
    <n v="0"/>
    <n v="3.4418022528160197E-3"/>
    <n v="8.7609511889862324E-3"/>
    <n v="0"/>
    <n v="1.8773466833541927E-3"/>
    <n v="1.2515644555694618E-2"/>
    <n v="4.6933667083854822E-3"/>
    <n v="0.88391739674593239"/>
    <x v="0"/>
    <x v="46"/>
    <x v="43"/>
    <x v="6"/>
    <x v="6"/>
    <x v="1"/>
    <x v="43"/>
    <n v="5.0062578222778466E-3"/>
    <n v="0"/>
    <n v="5.3191489361702126E-3"/>
    <n v="4.0050062578222773E-2"/>
    <n v="2.8160200250312893E-3"/>
    <n v="3.1602002503128911E-2"/>
    <n v="1.2202753441802251E-2"/>
    <n v="1.4392991239048811E-2"/>
    <n v="0.88391739674593239"/>
    <n v="4.6933667083854822E-3"/>
  </r>
  <r>
    <x v="46"/>
    <n v="1999"/>
    <n v="3392"/>
    <s v="2,3,4,5"/>
    <n v="1.1792452830188679E-3"/>
    <n v="0"/>
    <n v="0"/>
    <n v="1.7688679245283019E-3"/>
    <n v="0"/>
    <n v="3.2429245283018869E-3"/>
    <n v="1.8867924528301886E-2"/>
    <n v="0"/>
    <n v="0.11143867924528301"/>
    <n v="0"/>
    <n v="0"/>
    <n v="0"/>
    <n v="0.12942216981132076"/>
    <n v="5.0117924528301884E-3"/>
    <n v="5.3066037735849053E-3"/>
    <n v="0"/>
    <n v="7.0754716981132077E-3"/>
    <n v="5.3066037735849053E-3"/>
    <n v="0"/>
    <n v="4.4221698113207546E-3"/>
    <n v="1.5625E-2"/>
    <n v="2.94811320754717E-3"/>
    <n v="0.68838443396226412"/>
    <x v="1"/>
    <x v="46"/>
    <x v="43"/>
    <x v="6"/>
    <x v="6"/>
    <x v="1"/>
    <x v="43"/>
    <n v="1.1792452830188679E-3"/>
    <n v="1.7688679245283019E-3"/>
    <n v="2.2110849056603772E-2"/>
    <n v="0.11143867924528301"/>
    <n v="0"/>
    <n v="0.13974056603773585"/>
    <n v="1.2382075471698114E-2"/>
    <n v="2.0047169811320754E-2"/>
    <n v="0.68838443396226412"/>
    <n v="2.94811320754717E-3"/>
  </r>
  <r>
    <x v="46"/>
    <n v="2000"/>
    <n v="2717"/>
    <s v="2,3,4,5"/>
    <n v="1.1041589988958411E-3"/>
    <n v="0"/>
    <n v="0"/>
    <n v="0"/>
    <n v="0"/>
    <n v="5.8520426941479575E-2"/>
    <n v="2.686786897313213E-2"/>
    <n v="0"/>
    <n v="5.1527419948472583E-2"/>
    <n v="0"/>
    <n v="0"/>
    <n v="4.048582995951417E-3"/>
    <n v="4.4166359955833637E-2"/>
    <n v="7.3610599926389399E-4"/>
    <n v="0"/>
    <n v="0"/>
    <n v="7.7291129922708868E-3"/>
    <n v="1.0305483989694516E-2"/>
    <n v="0"/>
    <n v="0"/>
    <n v="2.465955097534045E-2"/>
    <n v="3.6805299963194699E-4"/>
    <n v="0.76996687523003315"/>
    <x v="1"/>
    <x v="46"/>
    <x v="43"/>
    <x v="6"/>
    <x v="6"/>
    <x v="1"/>
    <x v="43"/>
    <n v="1.1041589988958411E-3"/>
    <n v="0"/>
    <n v="8.5388295914611709E-2"/>
    <n v="5.1527419948472583E-2"/>
    <n v="4.048582995951417E-3"/>
    <n v="4.4902465955097531E-2"/>
    <n v="1.8034596981965405E-2"/>
    <n v="2.465955097534045E-2"/>
    <n v="0.76996687523003315"/>
    <n v="3.6805299963194699E-4"/>
  </r>
  <r>
    <x v="46"/>
    <n v="2001"/>
    <n v="4265"/>
    <s v="2,3,4,5"/>
    <n v="4.6893317702227433E-4"/>
    <n v="4.6893317702227433E-4"/>
    <n v="0"/>
    <n v="0"/>
    <n v="0"/>
    <n v="3.6342321219226259E-2"/>
    <n v="1.5709261430246192E-2"/>
    <n v="0"/>
    <n v="9.1910902696365773E-2"/>
    <n v="0"/>
    <n v="0"/>
    <n v="1.6412661195779601E-3"/>
    <n v="5.5803048065650646E-2"/>
    <n v="3.5169988276670576E-3"/>
    <n v="6.330597889800703E-3"/>
    <n v="0"/>
    <n v="1.0550996483001174E-2"/>
    <n v="4.8065650644783117E-2"/>
    <n v="0"/>
    <n v="1.8757327080890973E-3"/>
    <n v="0.12895662368112543"/>
    <n v="2.3446658851113716E-4"/>
    <n v="0.59812426729191093"/>
    <x v="1"/>
    <x v="46"/>
    <x v="43"/>
    <x v="6"/>
    <x v="6"/>
    <x v="1"/>
    <x v="43"/>
    <n v="9.3786635404454865E-4"/>
    <n v="0"/>
    <n v="5.2051582649472447E-2"/>
    <n v="9.1910902696365773E-2"/>
    <n v="1.6412661195779601E-3"/>
    <n v="6.5650644783118411E-2"/>
    <n v="5.8616647127784291E-2"/>
    <n v="0.13083235638921453"/>
    <n v="0.59812426729191093"/>
    <n v="2.3446658851113716E-4"/>
  </r>
  <r>
    <x v="46"/>
    <n v="2002"/>
    <n v="5147"/>
    <s v="2,3,4,5"/>
    <n v="2.7200310860695551E-3"/>
    <n v="0"/>
    <n v="0"/>
    <n v="1.3600155430347775E-3"/>
    <n v="0"/>
    <n v="8.1600932582086644E-2"/>
    <n v="4.8766271614532737E-2"/>
    <n v="0"/>
    <n v="4.2937633572955124E-2"/>
    <n v="0"/>
    <n v="1.1657276083155237E-3"/>
    <n v="2.3314552166310474E-3"/>
    <n v="7.3829415193316497E-2"/>
    <n v="1.2045851952593743E-2"/>
    <n v="6.0229259762968716E-3"/>
    <n v="0"/>
    <n v="3.4971828249465708E-3"/>
    <n v="1.9623081406644649E-2"/>
    <n v="0"/>
    <n v="6.0229259762968716E-3"/>
    <n v="5.2652030308917817E-2"/>
    <n v="0"/>
    <n v="0.64542451913736154"/>
    <x v="1"/>
    <x v="46"/>
    <x v="43"/>
    <x v="6"/>
    <x v="6"/>
    <x v="1"/>
    <x v="43"/>
    <n v="2.7200310860695551E-3"/>
    <n v="1.3600155430347775E-3"/>
    <n v="0.13036720419661937"/>
    <n v="4.2937633572955124E-2"/>
    <n v="3.4971828249465708E-3"/>
    <n v="9.1898193122207109E-2"/>
    <n v="2.312026423159122E-2"/>
    <n v="5.8674956285214686E-2"/>
    <n v="0.64542451913736154"/>
    <n v="0"/>
  </r>
  <r>
    <x v="46"/>
    <n v="2003"/>
    <n v="4956"/>
    <s v="2,3,4,5"/>
    <n v="1.4124293785310734E-3"/>
    <n v="0"/>
    <n v="0"/>
    <n v="0"/>
    <n v="0"/>
    <n v="5.3470540758676355E-2"/>
    <n v="2.6432606941081516E-2"/>
    <n v="0"/>
    <n v="3.1275221953188055E-2"/>
    <n v="0"/>
    <n v="0"/>
    <n v="1.6142050040355124E-3"/>
    <n v="7.5665859564164648E-2"/>
    <n v="4.4390637610976598E-3"/>
    <n v="4.8426150121065378E-3"/>
    <n v="0"/>
    <n v="3.2284100080710249E-3"/>
    <n v="1.1904761904761904E-2"/>
    <n v="0"/>
    <n v="2.8248587570621469E-3"/>
    <n v="6.0936238902340595E-2"/>
    <n v="5.6295399515738496E-2"/>
    <n v="0.66565778853914448"/>
    <x v="1"/>
    <x v="46"/>
    <x v="43"/>
    <x v="6"/>
    <x v="6"/>
    <x v="1"/>
    <x v="43"/>
    <n v="1.4124293785310734E-3"/>
    <n v="0"/>
    <n v="7.990314769975787E-2"/>
    <n v="3.1275221953188055E-2"/>
    <n v="1.6142050040355124E-3"/>
    <n v="8.4947538337368844E-2"/>
    <n v="1.5133171912832928E-2"/>
    <n v="6.3761097659402743E-2"/>
    <n v="0.66565778853914448"/>
    <n v="5.6295399515738496E-2"/>
  </r>
  <r>
    <x v="46"/>
    <n v="2004"/>
    <n v="6792"/>
    <s v="2,3,4,5"/>
    <n v="1.3250883392226147E-3"/>
    <n v="0"/>
    <n v="0"/>
    <n v="1.6195524146054182E-3"/>
    <n v="0"/>
    <n v="5.2561837455830394E-2"/>
    <n v="2.3557126030624265E-2"/>
    <n v="0"/>
    <n v="8.097762073027091E-3"/>
    <n v="0"/>
    <n v="0"/>
    <n v="0"/>
    <n v="6.7432273262661949E-2"/>
    <n v="2.061248527679623E-3"/>
    <n v="7.3616018845700827E-4"/>
    <n v="0"/>
    <n v="1.0306242638398115E-3"/>
    <n v="1.074793875147232E-2"/>
    <n v="0"/>
    <n v="6.9199057714958772E-3"/>
    <n v="4.7850412249705536E-2"/>
    <n v="3.6808009422850414E-3"/>
    <n v="0.7723792697290931"/>
    <x v="1"/>
    <x v="46"/>
    <x v="43"/>
    <x v="6"/>
    <x v="6"/>
    <x v="1"/>
    <x v="43"/>
    <n v="1.3250883392226147E-3"/>
    <n v="1.6195524146054182E-3"/>
    <n v="7.6118963486454666E-2"/>
    <n v="8.097762073027091E-3"/>
    <n v="0"/>
    <n v="7.0229681978798586E-2"/>
    <n v="1.1778563015312132E-2"/>
    <n v="5.4770318021201414E-2"/>
    <n v="0.7723792697290931"/>
    <n v="3.6808009422850414E-3"/>
  </r>
  <r>
    <x v="46"/>
    <n v="2005"/>
    <n v="4057"/>
    <s v="2,3,4,5"/>
    <n v="2.4648755237860487E-4"/>
    <n v="0"/>
    <n v="0"/>
    <n v="9.8595020951441946E-4"/>
    <n v="0"/>
    <n v="7.4685728370717269E-2"/>
    <n v="4.2395859009120039E-2"/>
    <n v="0"/>
    <n v="3.7219620409169332E-2"/>
    <n v="0"/>
    <n v="1.2324377618930244E-3"/>
    <n v="1.9719004190288389E-3"/>
    <n v="3.7466107961547944E-2"/>
    <n v="8.62706433325117E-3"/>
    <n v="0"/>
    <n v="0"/>
    <n v="8.8735518856297747E-3"/>
    <n v="9.8595020951441955E-3"/>
    <n v="0"/>
    <n v="3.4754744885383292E-2"/>
    <n v="5.9649987675622379E-2"/>
    <n v="0"/>
    <n v="0.68203105743159975"/>
    <x v="1"/>
    <x v="46"/>
    <x v="43"/>
    <x v="6"/>
    <x v="6"/>
    <x v="1"/>
    <x v="43"/>
    <n v="2.4648755237860487E-4"/>
    <n v="9.8595020951441946E-4"/>
    <n v="0.11708158737983732"/>
    <n v="3.7219620409169332E-2"/>
    <n v="3.2043381809218636E-3"/>
    <n v="4.6093172294799117E-2"/>
    <n v="1.8733053980773968E-2"/>
    <n v="9.4404732561005678E-2"/>
    <n v="0.68203105743159975"/>
    <n v="0"/>
  </r>
  <r>
    <x v="46"/>
    <n v="2006"/>
    <n v="3037"/>
    <s v="2,3,4,5"/>
    <n v="0"/>
    <n v="0"/>
    <n v="0"/>
    <n v="4.6098123147843267E-3"/>
    <n v="0"/>
    <n v="7.3427724728350338E-2"/>
    <n v="2.1402700032927231E-2"/>
    <n v="0"/>
    <n v="2.3378333882120513E-2"/>
    <n v="0"/>
    <n v="0"/>
    <n v="0"/>
    <n v="2.7329601580507078E-2"/>
    <n v="2.9634507737899243E-3"/>
    <n v="6.5854461639776091E-4"/>
    <n v="0"/>
    <n v="2.6341784655910441E-3"/>
    <n v="1.6792887718142906E-2"/>
    <n v="0"/>
    <n v="5.9269015475798487E-3"/>
    <n v="4.4451761606848862E-2"/>
    <n v="8.8903523213697735E-3"/>
    <n v="0.76753375041159033"/>
    <x v="1"/>
    <x v="46"/>
    <x v="43"/>
    <x v="6"/>
    <x v="6"/>
    <x v="1"/>
    <x v="43"/>
    <n v="0"/>
    <n v="4.6098123147843267E-3"/>
    <n v="9.4830424761277565E-2"/>
    <n v="2.3378333882120513E-2"/>
    <n v="0"/>
    <n v="3.0951596970694762E-2"/>
    <n v="1.9427066183733951E-2"/>
    <n v="5.037866315442871E-2"/>
    <n v="0.76753375041159033"/>
    <n v="8.8903523213697735E-3"/>
  </r>
  <r>
    <x v="46"/>
    <n v="2007"/>
    <n v="1826"/>
    <s v="2,3,4,5"/>
    <n v="0"/>
    <n v="0"/>
    <n v="0"/>
    <n v="2.7382256297918948E-3"/>
    <n v="0"/>
    <n v="8.3242059145673605E-2"/>
    <n v="3.2311062431544357E-2"/>
    <n v="0"/>
    <n v="2.3001095290251915E-2"/>
    <n v="0"/>
    <n v="0"/>
    <n v="0"/>
    <n v="2.6834611171960569E-2"/>
    <n v="1.6429353778751369E-3"/>
    <n v="0"/>
    <n v="0"/>
    <n v="7.119386637458926E-3"/>
    <n v="1.8072289156626509E-2"/>
    <n v="0"/>
    <n v="3.1763417305585982E-2"/>
    <n v="6.6812705366922229E-2"/>
    <n v="2.1905805038335158E-3"/>
    <n v="0.70427163198247533"/>
    <x v="1"/>
    <x v="46"/>
    <x v="43"/>
    <x v="6"/>
    <x v="6"/>
    <x v="1"/>
    <x v="43"/>
    <n v="0"/>
    <n v="2.7382256297918948E-3"/>
    <n v="0.11555312157721796"/>
    <n v="2.3001095290251915E-2"/>
    <n v="0"/>
    <n v="2.8477546549835704E-2"/>
    <n v="2.5191675794085433E-2"/>
    <n v="9.8576122672508204E-2"/>
    <n v="0.70427163198247533"/>
    <n v="2.1905805038335158E-3"/>
  </r>
  <r>
    <x v="46"/>
    <n v="2008"/>
    <n v="2867"/>
    <s v="2,3,4,5"/>
    <n v="3.1391698639693056E-3"/>
    <n v="0"/>
    <n v="0"/>
    <n v="0"/>
    <n v="0"/>
    <n v="0.10882455528426926"/>
    <n v="4.848273456574817E-2"/>
    <n v="0"/>
    <n v="2.0927799093128707E-2"/>
    <n v="0"/>
    <n v="6.9759330310429019E-4"/>
    <n v="0"/>
    <n v="4.6738751307987443E-2"/>
    <n v="1.6393442622950821E-2"/>
    <n v="0"/>
    <n v="6.9759330310429019E-4"/>
    <n v="8.719916288803628E-3"/>
    <n v="2.0230205790024415E-2"/>
    <n v="0"/>
    <n v="9.7663062434600635E-3"/>
    <n v="9.7314265783048484E-2"/>
    <n v="5.9295430763864664E-3"/>
    <n v="0.61213812347401464"/>
    <x v="1"/>
    <x v="46"/>
    <x v="43"/>
    <x v="6"/>
    <x v="6"/>
    <x v="1"/>
    <x v="43"/>
    <n v="3.1391698639693056E-3"/>
    <n v="0"/>
    <n v="0.15730728985001743"/>
    <n v="2.0927799093128707E-2"/>
    <n v="6.9759330310429019E-4"/>
    <n v="6.3829787234042548E-2"/>
    <n v="2.8950122078828043E-2"/>
    <n v="0.10708057202650854"/>
    <n v="0.61213812347401464"/>
    <n v="5.9295430763864664E-3"/>
  </r>
  <r>
    <x v="46"/>
    <n v="2009"/>
    <n v="3048"/>
    <s v="2,3,4,5"/>
    <n v="0"/>
    <n v="0"/>
    <n v="0"/>
    <n v="0"/>
    <n v="0"/>
    <n v="1.6404199475065617E-2"/>
    <n v="3.1824146981627298E-2"/>
    <n v="0"/>
    <n v="4.625984251968504E-2"/>
    <n v="0"/>
    <n v="0"/>
    <n v="0"/>
    <n v="6.2335958005249343E-3"/>
    <n v="3.2808398950131233E-3"/>
    <n v="0"/>
    <n v="0"/>
    <n v="1.2467191601049869E-2"/>
    <n v="3.0183727034120734E-2"/>
    <n v="0"/>
    <n v="3.7401574803149609E-2"/>
    <n v="0.14304461942257218"/>
    <n v="1.2467191601049869E-2"/>
    <n v="0.66043307086614178"/>
    <x v="2"/>
    <x v="46"/>
    <x v="43"/>
    <x v="6"/>
    <x v="6"/>
    <x v="1"/>
    <x v="43"/>
    <n v="0"/>
    <n v="0"/>
    <n v="4.8228346456692911E-2"/>
    <n v="4.625984251968504E-2"/>
    <n v="0"/>
    <n v="9.5144356955380576E-3"/>
    <n v="4.2650918635170607E-2"/>
    <n v="0.18044619422572178"/>
    <n v="0.66043307086614178"/>
    <n v="1.2467191601049869E-2"/>
  </r>
  <r>
    <x v="46"/>
    <n v="2010"/>
    <n v="5386"/>
    <s v="2,3,4,5"/>
    <n v="2.9706646862235424E-3"/>
    <n v="0"/>
    <n v="0"/>
    <n v="5.5699962866691418E-4"/>
    <n v="0"/>
    <n v="3.137764574823617E-2"/>
    <n v="3.0820646119569254E-2"/>
    <n v="0"/>
    <n v="7.575194949870033E-2"/>
    <n v="0"/>
    <n v="0"/>
    <n v="0"/>
    <n v="3.676197549201634E-2"/>
    <n v="1.1325659116227255E-2"/>
    <n v="4.2703304864463425E-3"/>
    <n v="0"/>
    <n v="1.058299294467137E-2"/>
    <n v="1.7266988488674341E-2"/>
    <n v="0"/>
    <n v="1.8937987374675083E-2"/>
    <n v="7.018195321203119E-2"/>
    <n v="7.0553286297809137E-3"/>
    <n v="0.68213887857408095"/>
    <x v="2"/>
    <x v="46"/>
    <x v="43"/>
    <x v="6"/>
    <x v="6"/>
    <x v="1"/>
    <x v="43"/>
    <n v="2.9706646862235424E-3"/>
    <n v="5.5699962866691418E-4"/>
    <n v="6.2198291867805428E-2"/>
    <n v="7.575194949870033E-2"/>
    <n v="0"/>
    <n v="5.2357965094689943E-2"/>
    <n v="2.7849981433345709E-2"/>
    <n v="8.9119940586706275E-2"/>
    <n v="0.68213887857408095"/>
    <n v="7.0553286297809137E-3"/>
  </r>
  <r>
    <x v="46"/>
    <n v="2011"/>
    <n v="5001"/>
    <s v="2,3,4,5"/>
    <n v="0"/>
    <n v="0"/>
    <n v="0"/>
    <n v="9.9980003999200159E-4"/>
    <n v="0"/>
    <n v="4.3991201759648067E-2"/>
    <n v="3.4993001399720058E-2"/>
    <n v="0"/>
    <n v="4.1791641671665672E-2"/>
    <n v="0"/>
    <n v="0"/>
    <n v="1.7996400719856029E-3"/>
    <n v="1.4797040591881624E-2"/>
    <n v="6.5986802639472104E-3"/>
    <n v="1.9996000799840031E-4"/>
    <n v="0"/>
    <n v="1.3597280543891222E-2"/>
    <n v="3.2793441311737656E-2"/>
    <n v="0"/>
    <n v="1.9796040791841631E-2"/>
    <n v="3.5992801439712056E-2"/>
    <n v="0"/>
    <n v="0.75264947010597882"/>
    <x v="2"/>
    <x v="46"/>
    <x v="43"/>
    <x v="6"/>
    <x v="6"/>
    <x v="1"/>
    <x v="43"/>
    <n v="0"/>
    <n v="9.9980003999200159E-4"/>
    <n v="7.8984203159368133E-2"/>
    <n v="4.1791641671665672E-2"/>
    <n v="1.7996400719856029E-3"/>
    <n v="2.1595680863827234E-2"/>
    <n v="4.6390721855628876E-2"/>
    <n v="5.5788842231553684E-2"/>
    <n v="0.75264947010597882"/>
    <n v="0"/>
  </r>
  <r>
    <x v="46"/>
    <n v="2012"/>
    <n v="5600"/>
    <s v="2,3,4,5"/>
    <n v="0"/>
    <n v="0"/>
    <n v="0"/>
    <n v="0"/>
    <n v="0"/>
    <n v="1.0535714285714285E-2"/>
    <n v="1.607142857142857E-2"/>
    <n v="0"/>
    <n v="0.12553571428571428"/>
    <n v="0"/>
    <n v="0"/>
    <n v="3.5714285714285714E-4"/>
    <n v="5.1428571428571428E-2"/>
    <n v="7.1428571428571426E-3"/>
    <n v="1.0714285714285715E-3"/>
    <n v="5.3571428571428574E-4"/>
    <n v="7.1428571428571426E-3"/>
    <n v="7.7499999999999999E-2"/>
    <n v="0"/>
    <n v="5.0000000000000001E-3"/>
    <n v="6.5178571428571433E-2"/>
    <n v="0"/>
    <n v="0.63249999999999995"/>
    <x v="2"/>
    <x v="46"/>
    <x v="43"/>
    <x v="6"/>
    <x v="6"/>
    <x v="1"/>
    <x v="43"/>
    <n v="0"/>
    <n v="0"/>
    <n v="2.6607142857142857E-2"/>
    <n v="0.12553571428571428"/>
    <n v="3.5714285714285714E-4"/>
    <n v="6.0178571428571428E-2"/>
    <n v="8.4642857142857145E-2"/>
    <n v="7.0178571428571437E-2"/>
    <n v="0.63249999999999995"/>
    <n v="0"/>
  </r>
  <r>
    <x v="46"/>
    <n v="2013"/>
    <n v="13451"/>
    <s v="2,3,4,5"/>
    <n v="2.2303174485168388E-4"/>
    <n v="2.2303174485168388E-4"/>
    <n v="0"/>
    <n v="9.6647089435729686E-4"/>
    <n v="7.4343914950561295E-5"/>
    <n v="2.2749237974871755E-2"/>
    <n v="2.1559735335662775E-2"/>
    <n v="0"/>
    <n v="8.6461973087502794E-2"/>
    <n v="0"/>
    <n v="3.717195747528065E-4"/>
    <n v="7.43439149505613E-4"/>
    <n v="8.7651475726711767E-2"/>
    <n v="9.8133967734740906E-3"/>
    <n v="8.9212697940673554E-4"/>
    <n v="0"/>
    <n v="7.5830793249572516E-3"/>
    <n v="2.8845439000817784E-2"/>
    <n v="0"/>
    <n v="2.8845439000817784E-2"/>
    <n v="5.7096126682031074E-2"/>
    <n v="2.6763809382202067E-3"/>
    <n v="0.64322355215225635"/>
    <x v="2"/>
    <x v="46"/>
    <x v="43"/>
    <x v="6"/>
    <x v="6"/>
    <x v="1"/>
    <x v="43"/>
    <n v="4.4606348970336777E-4"/>
    <n v="1.0408148093078581E-3"/>
    <n v="4.430897331053453E-2"/>
    <n v="8.6461973087502794E-2"/>
    <n v="1.1151587242584195E-3"/>
    <n v="9.8356999479592588E-2"/>
    <n v="3.6428518325775039E-2"/>
    <n v="8.5941565682848858E-2"/>
    <n v="0.64322355215225635"/>
    <n v="2.6763809382202067E-3"/>
  </r>
  <r>
    <x v="47"/>
    <n v="1979"/>
    <n v="5090"/>
    <s v="2,3,4,5"/>
    <n v="4.4007858546168954E-2"/>
    <n v="7.4656188605108052E-3"/>
    <n v="4.3222003929273087E-3"/>
    <n v="1.905697445972495E-2"/>
    <n v="0"/>
    <n v="2.475442043222004E-2"/>
    <n v="7.8585461689587423E-4"/>
    <n v="0.20943025540275048"/>
    <n v="0.18231827111984283"/>
    <n v="0.10530451866404715"/>
    <n v="0.11905697445972495"/>
    <n v="1.37524557956778E-3"/>
    <n v="0"/>
    <n v="7.8585461689587423E-4"/>
    <n v="0"/>
    <n v="0"/>
    <n v="1.37524557956778E-3"/>
    <n v="0"/>
    <n v="0"/>
    <n v="1.37524557956778E-3"/>
    <n v="0"/>
    <n v="0"/>
    <n v="0.27858546168958742"/>
    <x v="0"/>
    <x v="47"/>
    <x v="44"/>
    <x v="8"/>
    <x v="8"/>
    <x v="1"/>
    <x v="44"/>
    <n v="5.579567779960707E-2"/>
    <n v="1.905697445972495E-2"/>
    <n v="2.5540275049115914E-2"/>
    <n v="0.39174852652259329"/>
    <n v="0.22573673870333988"/>
    <n v="7.8585461689587423E-4"/>
    <n v="1.37524557956778E-3"/>
    <n v="1.37524557956778E-3"/>
    <n v="0.27858546168958742"/>
    <n v="0"/>
  </r>
  <r>
    <x v="47"/>
    <n v="1980"/>
    <n v="2925"/>
    <s v="2,3,4,5"/>
    <n v="1.5726495726495728E-2"/>
    <n v="1.7777777777777778E-2"/>
    <n v="3.7606837606837607E-3"/>
    <n v="4.6495726495726496E-2"/>
    <n v="0"/>
    <n v="4.6495726495726489E-2"/>
    <n v="0"/>
    <n v="0.15179487179487181"/>
    <n v="0.24888888888888888"/>
    <n v="7.1452991452991457E-2"/>
    <n v="0.12820512820512822"/>
    <n v="3.0769230769230769E-3"/>
    <n v="1.3675213675213675E-3"/>
    <n v="0"/>
    <n v="0"/>
    <n v="0"/>
    <n v="3.0769230769230769E-3"/>
    <n v="2.3931623931623932E-3"/>
    <n v="0"/>
    <n v="6.8376068376068376E-4"/>
    <n v="0"/>
    <n v="0"/>
    <n v="0.25880341880341878"/>
    <x v="0"/>
    <x v="47"/>
    <x v="44"/>
    <x v="8"/>
    <x v="8"/>
    <x v="1"/>
    <x v="44"/>
    <n v="3.7264957264957266E-2"/>
    <n v="4.6495726495726496E-2"/>
    <n v="4.6495726495726489E-2"/>
    <n v="0.40068376068376066"/>
    <n v="0.20273504273504278"/>
    <n v="1.3675213675213675E-3"/>
    <n v="5.4700854700854701E-3"/>
    <n v="6.8376068376068376E-4"/>
    <n v="0.25880341880341878"/>
    <n v="0"/>
  </r>
  <r>
    <x v="47"/>
    <n v="1981"/>
    <n v="1539"/>
    <s v="2,3,4,5"/>
    <n v="2.3391812865497075E-2"/>
    <n v="1.2995451591942819E-3"/>
    <n v="4.5484080571799868E-3"/>
    <n v="1.4294996751137101E-2"/>
    <n v="0"/>
    <n v="1.6244314489928524E-2"/>
    <n v="2.5990903183885639E-3"/>
    <n v="0.17478882391163092"/>
    <n v="0.37946718648473032"/>
    <n v="0.12345679012345678"/>
    <n v="0.13970110461338531"/>
    <n v="0"/>
    <n v="0"/>
    <n v="0"/>
    <n v="0"/>
    <n v="0"/>
    <n v="1.2995451591942819E-3"/>
    <n v="6.4977257959714096E-3"/>
    <n v="0"/>
    <n v="0"/>
    <n v="0"/>
    <n v="0"/>
    <n v="0.11241065627030539"/>
    <x v="0"/>
    <x v="47"/>
    <x v="44"/>
    <x v="8"/>
    <x v="8"/>
    <x v="1"/>
    <x v="44"/>
    <n v="2.9239766081871343E-2"/>
    <n v="1.4294996751137101E-2"/>
    <n v="1.8843404808317088E-2"/>
    <n v="0.55425601039636119"/>
    <n v="0.26315789473684209"/>
    <n v="0"/>
    <n v="7.7972709551656916E-3"/>
    <n v="0"/>
    <n v="0.11241065627030539"/>
    <n v="0"/>
  </r>
  <r>
    <x v="47"/>
    <n v="1982"/>
    <n v="791"/>
    <s v="2,3,4,5"/>
    <n v="5.5625790139064477E-2"/>
    <n v="7.5853350189633373E-3"/>
    <n v="1.2642225031605562E-2"/>
    <n v="4.6776232616940583E-2"/>
    <n v="0"/>
    <n v="4.5512010113780026E-2"/>
    <n v="0"/>
    <n v="0.12515802781289506"/>
    <n v="0.13147914032869784"/>
    <n v="6.0682680151706699E-2"/>
    <n v="0.20353982300884954"/>
    <n v="2.5284450063211127E-3"/>
    <n v="0"/>
    <n v="0"/>
    <n v="0"/>
    <n v="0"/>
    <n v="1.1378002528445006E-2"/>
    <n v="7.5853350189633373E-3"/>
    <n v="0"/>
    <n v="0"/>
    <n v="0"/>
    <n v="1.2642225031605564E-3"/>
    <n v="0.28824273072060685"/>
    <x v="0"/>
    <x v="47"/>
    <x v="44"/>
    <x v="8"/>
    <x v="8"/>
    <x v="1"/>
    <x v="44"/>
    <n v="7.5853350189633378E-2"/>
    <n v="4.6776232616940583E-2"/>
    <n v="4.5512010113780026E-2"/>
    <n v="0.25663716814159288"/>
    <n v="0.26675094816687733"/>
    <n v="0"/>
    <n v="1.8963337547408345E-2"/>
    <n v="0"/>
    <n v="0.28824273072060685"/>
    <n v="1.2642225031605564E-3"/>
  </r>
  <r>
    <x v="47"/>
    <n v="1983"/>
    <n v="696"/>
    <s v="2,3,4,5"/>
    <n v="5.459770114942529E-2"/>
    <n v="2.8735632183908046E-3"/>
    <n v="8.6206896551724137E-3"/>
    <n v="5.0287356321839081E-2"/>
    <n v="0"/>
    <n v="1.1494252873563218E-2"/>
    <n v="0"/>
    <n v="0.14511494252873564"/>
    <n v="0.2413793103448276"/>
    <n v="7.183908045977011E-2"/>
    <n v="0.18678160919540229"/>
    <n v="2.8735632183908046E-3"/>
    <n v="0"/>
    <n v="0"/>
    <n v="0"/>
    <n v="0"/>
    <n v="0"/>
    <n v="1.0057471264367816E-2"/>
    <n v="0"/>
    <n v="0"/>
    <n v="0"/>
    <n v="0"/>
    <n v="0.21408045977011494"/>
    <x v="0"/>
    <x v="47"/>
    <x v="44"/>
    <x v="8"/>
    <x v="8"/>
    <x v="1"/>
    <x v="44"/>
    <n v="6.6091954022988508E-2"/>
    <n v="5.0287356321839081E-2"/>
    <n v="1.1494252873563218E-2"/>
    <n v="0.3864942528735632"/>
    <n v="0.2614942528735632"/>
    <n v="0"/>
    <n v="1.0057471264367816E-2"/>
    <n v="0"/>
    <n v="0.21408045977011494"/>
    <n v="0"/>
  </r>
  <r>
    <x v="47"/>
    <n v="1984"/>
    <n v="556"/>
    <s v="2,3,4,5"/>
    <n v="2.1582733812949638E-2"/>
    <n v="3.5971223021582736E-3"/>
    <n v="0"/>
    <n v="1.4388489208633094E-2"/>
    <n v="0"/>
    <n v="1.618705035971223E-2"/>
    <n v="0"/>
    <n v="8.9928057553956831E-2"/>
    <n v="0.48920863309352514"/>
    <n v="7.0143884892086325E-2"/>
    <n v="9.8920863309352527E-2"/>
    <n v="1.0791366906474821E-2"/>
    <n v="0"/>
    <n v="0"/>
    <n v="0"/>
    <n v="0"/>
    <n v="0"/>
    <n v="0"/>
    <n v="0"/>
    <n v="0"/>
    <n v="0"/>
    <n v="0"/>
    <n v="0.18525179856115107"/>
    <x v="0"/>
    <x v="47"/>
    <x v="44"/>
    <x v="8"/>
    <x v="8"/>
    <x v="1"/>
    <x v="44"/>
    <n v="2.517985611510791E-2"/>
    <n v="1.4388489208633094E-2"/>
    <n v="1.618705035971223E-2"/>
    <n v="0.57913669064748197"/>
    <n v="0.17985611510791366"/>
    <n v="0"/>
    <n v="0"/>
    <n v="0"/>
    <n v="0.18525179856115107"/>
    <n v="0"/>
  </r>
  <r>
    <x v="47"/>
    <n v="1985"/>
    <n v="821"/>
    <s v="2,3,4,5"/>
    <n v="6.6991473812423874E-2"/>
    <n v="1.3398294762484775E-2"/>
    <n v="0"/>
    <n v="2.0706455542021926E-2"/>
    <n v="0"/>
    <n v="1.5834348355663823E-2"/>
    <n v="0"/>
    <n v="2.3142509135200974E-2"/>
    <n v="0.34470158343483559"/>
    <n v="4.2630937880633372E-2"/>
    <n v="0.18026796589524971"/>
    <n v="6.0901339829476245E-3"/>
    <n v="0"/>
    <n v="0"/>
    <n v="0"/>
    <n v="0"/>
    <n v="3.0450669914738125E-2"/>
    <n v="0"/>
    <n v="0"/>
    <n v="6.0901339829476245E-3"/>
    <n v="0"/>
    <n v="2.4360535931790498E-3"/>
    <n v="0.24725943970767356"/>
    <x v="0"/>
    <x v="47"/>
    <x v="44"/>
    <x v="8"/>
    <x v="8"/>
    <x v="1"/>
    <x v="44"/>
    <n v="8.0389768574908649E-2"/>
    <n v="2.0706455542021926E-2"/>
    <n v="1.5834348355663823E-2"/>
    <n v="0.36784409257003658"/>
    <n v="0.22898903775883073"/>
    <n v="0"/>
    <n v="3.0450669914738125E-2"/>
    <n v="6.0901339829476245E-3"/>
    <n v="0.24725943970767356"/>
    <n v="2.4360535931790498E-3"/>
  </r>
  <r>
    <x v="47"/>
    <n v="1986"/>
    <n v="1346"/>
    <s v="2,3,4,5"/>
    <n v="2.9717682020802376E-2"/>
    <n v="4.4576523031203564E-3"/>
    <n v="0"/>
    <n v="7.429420505200594E-3"/>
    <n v="0"/>
    <n v="1.4115898959881129E-2"/>
    <n v="0"/>
    <n v="9.9554234769687958E-2"/>
    <n v="0.36701337295690933"/>
    <n v="0.13595839524517087"/>
    <n v="0.14710252600297177"/>
    <n v="8.1723625557206542E-3"/>
    <n v="0"/>
    <n v="0"/>
    <n v="0"/>
    <n v="0"/>
    <n v="0"/>
    <n v="0"/>
    <n v="0"/>
    <n v="0"/>
    <n v="0"/>
    <n v="6.6864784546805346E-3"/>
    <n v="0.17979197622585438"/>
    <x v="0"/>
    <x v="47"/>
    <x v="44"/>
    <x v="8"/>
    <x v="8"/>
    <x v="1"/>
    <x v="44"/>
    <n v="3.4175334323922731E-2"/>
    <n v="7.429420505200594E-3"/>
    <n v="1.4115898959881129E-2"/>
    <n v="0.46656760772659728"/>
    <n v="0.29123328380386332"/>
    <n v="0"/>
    <n v="0"/>
    <n v="0"/>
    <n v="0.17979197622585438"/>
    <n v="6.6864784546805346E-3"/>
  </r>
  <r>
    <x v="47"/>
    <n v="1987"/>
    <n v="797"/>
    <s v="2,3,4,5"/>
    <n v="0.10037641154328734"/>
    <n v="0"/>
    <n v="8.7829360100376407E-3"/>
    <n v="4.2659974905897118E-2"/>
    <n v="0"/>
    <n v="4.6424090338770388E-2"/>
    <n v="0"/>
    <n v="2.1329987452948559E-2"/>
    <n v="0.32371392722710163"/>
    <n v="2.7603513174404015E-2"/>
    <n v="7.5282308657465491E-2"/>
    <n v="0"/>
    <n v="7.5282308657465494E-3"/>
    <n v="0"/>
    <n v="0"/>
    <n v="0"/>
    <n v="7.5282308657465494E-3"/>
    <n v="0"/>
    <n v="0"/>
    <n v="0"/>
    <n v="0"/>
    <n v="0"/>
    <n v="0.33877038895859474"/>
    <x v="0"/>
    <x v="47"/>
    <x v="44"/>
    <x v="8"/>
    <x v="8"/>
    <x v="1"/>
    <x v="44"/>
    <n v="0.10915934755332499"/>
    <n v="4.2659974905897118E-2"/>
    <n v="4.6424090338770388E-2"/>
    <n v="0.34504391468005019"/>
    <n v="0.10288582183186951"/>
    <n v="7.5282308657465494E-3"/>
    <n v="7.5282308657465494E-3"/>
    <n v="0"/>
    <n v="0.33877038895859474"/>
    <n v="0"/>
  </r>
  <r>
    <x v="47"/>
    <n v="1988"/>
    <n v="551"/>
    <s v="2,3,4,5"/>
    <n v="2.3593466424682394E-2"/>
    <n v="1.8148820326678767E-2"/>
    <n v="0"/>
    <n v="2.1778584392014518E-2"/>
    <n v="0"/>
    <n v="2.7223230490018149E-2"/>
    <n v="1.6333938294010888E-2"/>
    <n v="1.6333938294010888E-2"/>
    <n v="0.44827586206896552"/>
    <n v="1.0889292196007259E-2"/>
    <n v="0.12159709618874771"/>
    <n v="0"/>
    <n v="0"/>
    <n v="0"/>
    <n v="0"/>
    <n v="0"/>
    <n v="1.2704174228675136E-2"/>
    <n v="0"/>
    <n v="0"/>
    <n v="0"/>
    <n v="0"/>
    <n v="3.629764065335753E-3"/>
    <n v="0.27949183303085301"/>
    <x v="0"/>
    <x v="47"/>
    <x v="44"/>
    <x v="8"/>
    <x v="8"/>
    <x v="1"/>
    <x v="44"/>
    <n v="4.1742286751361157E-2"/>
    <n v="2.1778584392014518E-2"/>
    <n v="4.3557168784029036E-2"/>
    <n v="0.46460980036297639"/>
    <n v="0.13248638838475496"/>
    <n v="0"/>
    <n v="1.2704174228675136E-2"/>
    <n v="0"/>
    <n v="0.27949183303085301"/>
    <n v="3.629764065335753E-3"/>
  </r>
  <r>
    <x v="47"/>
    <n v="1989"/>
    <n v="631"/>
    <s v="2,3,4,5"/>
    <n v="3.6450079239302699E-2"/>
    <n v="4.9128367670364499E-2"/>
    <n v="7.9239302694136295E-3"/>
    <n v="3.486529318541997E-2"/>
    <n v="0"/>
    <n v="4.9128367670364499E-2"/>
    <n v="0"/>
    <n v="1.9017432646592711E-2"/>
    <n v="0.42313787638668782"/>
    <n v="4.7543581616481777E-3"/>
    <n v="7.7654516640253565E-2"/>
    <n v="0"/>
    <n v="3.1695721077654518E-3"/>
    <n v="0"/>
    <n v="0"/>
    <n v="0"/>
    <n v="0"/>
    <n v="1.1093502377179081E-2"/>
    <n v="0"/>
    <n v="0"/>
    <n v="0"/>
    <n v="1.5847860538827259E-2"/>
    <n v="0.26782884310618066"/>
    <x v="0"/>
    <x v="47"/>
    <x v="44"/>
    <x v="8"/>
    <x v="8"/>
    <x v="1"/>
    <x v="44"/>
    <n v="9.3502377179080831E-2"/>
    <n v="3.486529318541997E-2"/>
    <n v="4.9128367670364499E-2"/>
    <n v="0.44215530903328054"/>
    <n v="8.2408874801901746E-2"/>
    <n v="3.1695721077654518E-3"/>
    <n v="1.1093502377179081E-2"/>
    <n v="0"/>
    <n v="0.26782884310618066"/>
    <n v="1.5847860538827259E-2"/>
  </r>
  <r>
    <x v="47"/>
    <n v="1990"/>
    <n v="781"/>
    <s v="2,3,4,5"/>
    <n v="4.4814340588988477E-2"/>
    <n v="4.353393085787452E-2"/>
    <n v="0"/>
    <n v="6.530089628681178E-2"/>
    <n v="1.6645326504481434E-2"/>
    <n v="2.9449423815621E-2"/>
    <n v="0"/>
    <n v="3.5851472471190783E-2"/>
    <n v="0.24839948783610757"/>
    <n v="1.5364916773367477E-2"/>
    <n v="0.15877080665813059"/>
    <n v="0"/>
    <n v="1.2804097311139564E-3"/>
    <n v="0"/>
    <n v="0"/>
    <n v="0"/>
    <n v="0"/>
    <n v="2.5608194622279128E-2"/>
    <n v="0"/>
    <n v="3.8412291933418692E-3"/>
    <n v="0"/>
    <n v="5.1216389244558257E-3"/>
    <n v="0.3060179257362356"/>
    <x v="0"/>
    <x v="47"/>
    <x v="44"/>
    <x v="8"/>
    <x v="8"/>
    <x v="1"/>
    <x v="44"/>
    <n v="8.8348271446862997E-2"/>
    <n v="8.1946222791293211E-2"/>
    <n v="2.9449423815621E-2"/>
    <n v="0.28425096030729835"/>
    <n v="0.17413572343149808"/>
    <n v="1.2804097311139564E-3"/>
    <n v="2.5608194622279128E-2"/>
    <n v="3.8412291933418692E-3"/>
    <n v="0.3060179257362356"/>
    <n v="5.1216389244558257E-3"/>
  </r>
  <r>
    <x v="47"/>
    <n v="1991"/>
    <n v="799"/>
    <s v="2,3,4,5"/>
    <n v="2.7534418022528158E-2"/>
    <n v="3.3792240300375469E-2"/>
    <n v="0"/>
    <n v="2.2528160200250311E-2"/>
    <n v="0"/>
    <n v="1.8773466833541929E-2"/>
    <n v="0"/>
    <n v="5.8823529411764705E-2"/>
    <n v="0.44806007509386736"/>
    <n v="1.2515644555694618E-2"/>
    <n v="7.1339173967459313E-2"/>
    <n v="6.2578222778473091E-3"/>
    <n v="5.0062578222778474E-3"/>
    <n v="0"/>
    <n v="0"/>
    <n v="0"/>
    <n v="5.0062578222778474E-3"/>
    <n v="0"/>
    <n v="0"/>
    <n v="0"/>
    <n v="0"/>
    <n v="1.3767209011264081E-2"/>
    <n v="0.27659574468085107"/>
    <x v="0"/>
    <x v="47"/>
    <x v="44"/>
    <x v="8"/>
    <x v="8"/>
    <x v="1"/>
    <x v="44"/>
    <n v="6.1326658322903627E-2"/>
    <n v="2.2528160200250311E-2"/>
    <n v="1.8773466833541929E-2"/>
    <n v="0.50688360450563208"/>
    <n v="9.0112640801001245E-2"/>
    <n v="5.0062578222778474E-3"/>
    <n v="5.0062578222778474E-3"/>
    <n v="0"/>
    <n v="0.27659574468085107"/>
    <n v="1.3767209011264081E-2"/>
  </r>
  <r>
    <x v="47"/>
    <n v="1992"/>
    <n v="770"/>
    <s v="2,3,4,5"/>
    <n v="3.1168831168831172E-2"/>
    <n v="5.1948051948051951E-2"/>
    <n v="2.3376623376623377E-2"/>
    <n v="5.3246753246753244E-2"/>
    <n v="0"/>
    <n v="3.1168831168831169E-2"/>
    <n v="0"/>
    <n v="9.6103896103896108E-2"/>
    <n v="0.40389610389610386"/>
    <n v="5.4545454545454543E-2"/>
    <n v="4.2857142857142858E-2"/>
    <n v="1.1688311688311689E-2"/>
    <n v="0"/>
    <n v="0"/>
    <n v="0"/>
    <n v="0"/>
    <n v="3.8961038961038961E-3"/>
    <n v="0"/>
    <n v="0"/>
    <n v="0"/>
    <n v="0"/>
    <n v="1.038961038961039E-2"/>
    <n v="0.18571428571428572"/>
    <x v="0"/>
    <x v="47"/>
    <x v="44"/>
    <x v="8"/>
    <x v="8"/>
    <x v="1"/>
    <x v="44"/>
    <n v="0.1064935064935065"/>
    <n v="5.3246753246753244E-2"/>
    <n v="3.1168831168831169E-2"/>
    <n v="0.5"/>
    <n v="0.1090909090909091"/>
    <n v="0"/>
    <n v="3.8961038961038961E-3"/>
    <n v="0"/>
    <n v="0.18571428571428572"/>
    <n v="1.038961038961039E-2"/>
  </r>
  <r>
    <x v="47"/>
    <n v="1993"/>
    <n v="523"/>
    <s v="2,3,4,5"/>
    <n v="1.3384321223709368E-2"/>
    <n v="2.2944550669216062E-2"/>
    <n v="0"/>
    <n v="1.7208413001912046E-2"/>
    <n v="0"/>
    <n v="1.7208413001912046E-2"/>
    <n v="0"/>
    <n v="4.2065009560229447E-2"/>
    <n v="0.5047801147227533"/>
    <n v="4.2065009560229447E-2"/>
    <n v="8.0305927342256209E-2"/>
    <n v="0"/>
    <n v="0"/>
    <n v="0"/>
    <n v="0"/>
    <n v="0"/>
    <n v="0"/>
    <n v="1.1472275334608031E-2"/>
    <n v="0"/>
    <n v="0"/>
    <n v="0"/>
    <n v="1.9120458891013384E-3"/>
    <n v="0.24665391969407266"/>
    <x v="0"/>
    <x v="47"/>
    <x v="44"/>
    <x v="8"/>
    <x v="8"/>
    <x v="1"/>
    <x v="44"/>
    <n v="3.6328871892925427E-2"/>
    <n v="1.7208413001912046E-2"/>
    <n v="1.7208413001912046E-2"/>
    <n v="0.54684512428298271"/>
    <n v="0.12237093690248566"/>
    <n v="0"/>
    <n v="1.1472275334608031E-2"/>
    <n v="0"/>
    <n v="0.24665391969407266"/>
    <n v="1.9120458891013384E-3"/>
  </r>
  <r>
    <x v="47"/>
    <n v="1994"/>
    <n v="279"/>
    <s v="2,3,4,5"/>
    <n v="5.0179211469534052E-2"/>
    <n v="0"/>
    <n v="0"/>
    <n v="1.4336917562724014E-2"/>
    <n v="1.7921146953405017E-2"/>
    <n v="2.8673835125448029E-2"/>
    <n v="0"/>
    <n v="5.0179211469534052E-2"/>
    <n v="0.32616487455197135"/>
    <n v="1.4336917562724014E-2"/>
    <n v="4.6594982078853042E-2"/>
    <n v="0"/>
    <n v="0"/>
    <n v="0"/>
    <n v="0"/>
    <n v="0"/>
    <n v="2.8673835125448029E-2"/>
    <n v="0"/>
    <n v="0"/>
    <n v="1.0752688172043012E-2"/>
    <n v="0"/>
    <n v="3.5842293906810036E-3"/>
    <n v="0.40860215053763443"/>
    <x v="0"/>
    <x v="47"/>
    <x v="44"/>
    <x v="8"/>
    <x v="8"/>
    <x v="1"/>
    <x v="44"/>
    <n v="5.0179211469534052E-2"/>
    <n v="3.2258064516129031E-2"/>
    <n v="2.8673835125448029E-2"/>
    <n v="0.37634408602150538"/>
    <n v="6.0931899641577053E-2"/>
    <n v="0"/>
    <n v="2.8673835125448029E-2"/>
    <n v="1.0752688172043012E-2"/>
    <n v="0.40860215053763443"/>
    <n v="3.5842293906810036E-3"/>
  </r>
  <r>
    <x v="47"/>
    <n v="1995"/>
    <n v="248"/>
    <s v="2,3,4,5"/>
    <n v="6.8548387096774188E-2"/>
    <n v="0"/>
    <n v="0"/>
    <n v="1.6129032258064516E-2"/>
    <n v="0"/>
    <n v="0"/>
    <n v="0"/>
    <n v="0"/>
    <n v="0.31048387096774194"/>
    <n v="0"/>
    <n v="0.10887096774193548"/>
    <n v="0"/>
    <n v="0"/>
    <n v="0"/>
    <n v="0"/>
    <n v="0"/>
    <n v="0"/>
    <n v="0"/>
    <n v="0"/>
    <n v="0"/>
    <n v="0"/>
    <n v="4.0322580645161289E-3"/>
    <n v="0.49193548387096775"/>
    <x v="0"/>
    <x v="47"/>
    <x v="44"/>
    <x v="8"/>
    <x v="8"/>
    <x v="1"/>
    <x v="44"/>
    <n v="6.8548387096774188E-2"/>
    <n v="1.6129032258064516E-2"/>
    <n v="0"/>
    <n v="0.31048387096774194"/>
    <n v="0.10887096774193548"/>
    <n v="0"/>
    <n v="0"/>
    <n v="0"/>
    <n v="0.49193548387096775"/>
    <n v="4.0322580645161289E-3"/>
  </r>
  <r>
    <x v="47"/>
    <n v="1996"/>
    <n v="375"/>
    <s v="2,3,4,5"/>
    <n v="3.2000000000000001E-2"/>
    <n v="0"/>
    <n v="0"/>
    <n v="5.3333333333333332E-3"/>
    <n v="0"/>
    <n v="2.6666666666666666E-3"/>
    <n v="0"/>
    <n v="0"/>
    <n v="0.57066666666666654"/>
    <n v="0"/>
    <n v="1.0666666666666666E-2"/>
    <n v="8.0000000000000002E-3"/>
    <n v="0"/>
    <n v="0"/>
    <n v="0"/>
    <n v="0"/>
    <n v="0"/>
    <n v="1.0666666666666666E-2"/>
    <n v="0"/>
    <n v="0"/>
    <n v="0"/>
    <n v="2.6666666666666666E-3"/>
    <n v="0.35733333333333334"/>
    <x v="0"/>
    <x v="47"/>
    <x v="44"/>
    <x v="8"/>
    <x v="8"/>
    <x v="1"/>
    <x v="44"/>
    <n v="3.2000000000000001E-2"/>
    <n v="5.3333333333333332E-3"/>
    <n v="2.6666666666666666E-3"/>
    <n v="0.57066666666666654"/>
    <n v="1.8666666666666665E-2"/>
    <n v="0"/>
    <n v="1.0666666666666666E-2"/>
    <n v="0"/>
    <n v="0.35733333333333334"/>
    <n v="2.6666666666666666E-3"/>
  </r>
  <r>
    <x v="47"/>
    <n v="1997"/>
    <n v="234"/>
    <s v="2,3,4,5"/>
    <n v="4.2735042735042736E-2"/>
    <n v="0"/>
    <n v="0"/>
    <n v="3.4188034188034191E-2"/>
    <n v="0"/>
    <n v="0"/>
    <n v="4.2735042735042736E-2"/>
    <n v="8.5470085470085479E-3"/>
    <n v="0.3247863247863248"/>
    <n v="3.4188034188034191E-2"/>
    <n v="4.7008547008547008E-2"/>
    <n v="1.7094017094017096E-2"/>
    <n v="0"/>
    <n v="0"/>
    <n v="0"/>
    <n v="0"/>
    <n v="0"/>
    <n v="0"/>
    <n v="0"/>
    <n v="0"/>
    <n v="0"/>
    <n v="4.2735042735042739E-3"/>
    <n v="0.44444444444444442"/>
    <x v="0"/>
    <x v="47"/>
    <x v="44"/>
    <x v="8"/>
    <x v="8"/>
    <x v="1"/>
    <x v="44"/>
    <n v="4.2735042735042736E-2"/>
    <n v="3.4188034188034191E-2"/>
    <n v="4.2735042735042736E-2"/>
    <n v="0.33333333333333337"/>
    <n v="9.8290598290598302E-2"/>
    <n v="0"/>
    <n v="0"/>
    <n v="0"/>
    <n v="0.44444444444444442"/>
    <n v="4.2735042735042739E-3"/>
  </r>
  <r>
    <x v="47"/>
    <n v="1998"/>
    <n v="209"/>
    <s v="2,3,4,5"/>
    <n v="7.1770334928229665E-2"/>
    <n v="4.7846889952153108E-3"/>
    <n v="0"/>
    <n v="0"/>
    <n v="0"/>
    <n v="0"/>
    <n v="0"/>
    <n v="0"/>
    <n v="0.28708133971291866"/>
    <n v="0"/>
    <n v="0"/>
    <n v="1.9138755980861243E-2"/>
    <n v="0"/>
    <n v="0"/>
    <n v="0"/>
    <n v="0"/>
    <n v="0"/>
    <n v="0"/>
    <n v="0"/>
    <n v="0"/>
    <n v="0"/>
    <n v="2.3923444976076555E-2"/>
    <n v="0.59330143540669855"/>
    <x v="0"/>
    <x v="47"/>
    <x v="44"/>
    <x v="8"/>
    <x v="8"/>
    <x v="1"/>
    <x v="44"/>
    <n v="7.6555023923444973E-2"/>
    <n v="0"/>
    <n v="0"/>
    <n v="0.28708133971291866"/>
    <n v="1.9138755980861243E-2"/>
    <n v="0"/>
    <n v="0"/>
    <n v="0"/>
    <n v="0.59330143540669855"/>
    <n v="2.3923444976076555E-2"/>
  </r>
  <r>
    <x v="47"/>
    <n v="1999"/>
    <n v="298"/>
    <s v="2,3,4,5"/>
    <n v="6.0402684563758385E-2"/>
    <n v="2.0134228187919462E-2"/>
    <n v="0"/>
    <n v="3.6912751677852351E-2"/>
    <n v="2.3489932885906041E-2"/>
    <n v="0"/>
    <n v="3.6912751677852351E-2"/>
    <n v="0"/>
    <n v="0.17114093959731544"/>
    <n v="3.6912751677852351E-2"/>
    <n v="0"/>
    <n v="0"/>
    <n v="0"/>
    <n v="0"/>
    <n v="0"/>
    <n v="0"/>
    <n v="1.0067114093959731E-2"/>
    <n v="0"/>
    <n v="0"/>
    <n v="0"/>
    <n v="0"/>
    <n v="1.6778523489932886E-2"/>
    <n v="0.58724832214765099"/>
    <x v="1"/>
    <x v="47"/>
    <x v="44"/>
    <x v="8"/>
    <x v="8"/>
    <x v="1"/>
    <x v="44"/>
    <n v="8.0536912751677847E-2"/>
    <n v="6.0402684563758392E-2"/>
    <n v="3.6912751677852351E-2"/>
    <n v="0.17114093959731544"/>
    <n v="3.6912751677852351E-2"/>
    <n v="0"/>
    <n v="1.0067114093959731E-2"/>
    <n v="0"/>
    <n v="0.58724832214765099"/>
    <n v="1.6778523489932886E-2"/>
  </r>
  <r>
    <x v="47"/>
    <n v="2000"/>
    <n v="249"/>
    <s v="2,3,4,5"/>
    <n v="0.1646586345381526"/>
    <n v="1.6064257028112448E-2"/>
    <n v="0"/>
    <n v="0"/>
    <n v="0"/>
    <n v="0"/>
    <n v="0"/>
    <n v="0"/>
    <n v="0.17269076305220882"/>
    <n v="0"/>
    <n v="4.0160642570281121E-3"/>
    <n v="0"/>
    <n v="0"/>
    <n v="0"/>
    <n v="0"/>
    <n v="0"/>
    <n v="3.614457831325301E-2"/>
    <n v="0"/>
    <n v="0"/>
    <n v="0"/>
    <n v="0"/>
    <n v="0"/>
    <n v="0.60642570281124497"/>
    <x v="1"/>
    <x v="47"/>
    <x v="44"/>
    <x v="8"/>
    <x v="8"/>
    <x v="1"/>
    <x v="44"/>
    <n v="0.18072289156626506"/>
    <n v="0"/>
    <n v="0"/>
    <n v="0.17269076305220882"/>
    <n v="4.0160642570281121E-3"/>
    <n v="0"/>
    <n v="3.614457831325301E-2"/>
    <n v="0"/>
    <n v="0.60642570281124497"/>
    <n v="0"/>
  </r>
  <r>
    <x v="47"/>
    <n v="2001"/>
    <n v="534"/>
    <s v="2,3,4,5"/>
    <n v="5.2434456928838954E-2"/>
    <n v="0.10486891385767791"/>
    <n v="0"/>
    <n v="0"/>
    <n v="9.1760299625468167E-2"/>
    <n v="5.6179775280898875E-3"/>
    <n v="0"/>
    <n v="0"/>
    <n v="0.12546816479400749"/>
    <n v="0"/>
    <n v="0"/>
    <n v="9.3632958801498131E-3"/>
    <n v="0"/>
    <n v="0"/>
    <n v="0"/>
    <n v="0"/>
    <n v="1.8726591760299626E-2"/>
    <n v="0"/>
    <n v="0"/>
    <n v="0"/>
    <n v="0"/>
    <n v="1.6853932584269662E-2"/>
    <n v="0.57490636704119846"/>
    <x v="1"/>
    <x v="47"/>
    <x v="44"/>
    <x v="8"/>
    <x v="8"/>
    <x v="1"/>
    <x v="44"/>
    <n v="0.15730337078651685"/>
    <n v="9.1760299625468167E-2"/>
    <n v="5.6179775280898875E-3"/>
    <n v="0.12546816479400749"/>
    <n v="9.3632958801498131E-3"/>
    <n v="0"/>
    <n v="1.8726591760299626E-2"/>
    <n v="0"/>
    <n v="0.57490636704119846"/>
    <n v="1.6853932584269662E-2"/>
  </r>
  <r>
    <x v="47"/>
    <n v="2002"/>
    <n v="342"/>
    <s v="2,3,4,5"/>
    <n v="0.10526315789473684"/>
    <n v="0"/>
    <n v="3.2163742690058478E-2"/>
    <n v="3.5087719298245612E-2"/>
    <n v="0"/>
    <n v="1.7543859649122806E-2"/>
    <n v="3.2163742690058478E-2"/>
    <n v="0"/>
    <n v="0.12865497076023391"/>
    <n v="0"/>
    <n v="4.9707602339181284E-2"/>
    <n v="3.2163742690058478E-2"/>
    <n v="0"/>
    <n v="8.771929824561403E-3"/>
    <n v="0"/>
    <n v="0"/>
    <n v="2.046783625730994E-2"/>
    <n v="0"/>
    <n v="0"/>
    <n v="0"/>
    <n v="0"/>
    <n v="2.3391812865497075E-2"/>
    <n v="0.51461988304093564"/>
    <x v="1"/>
    <x v="47"/>
    <x v="44"/>
    <x v="8"/>
    <x v="8"/>
    <x v="1"/>
    <x v="44"/>
    <n v="0.13742690058479531"/>
    <n v="3.5087719298245612E-2"/>
    <n v="4.9707602339181284E-2"/>
    <n v="0.12865497076023391"/>
    <n v="8.1871345029239762E-2"/>
    <n v="8.771929824561403E-3"/>
    <n v="2.046783625730994E-2"/>
    <n v="0"/>
    <n v="0.51461988304093564"/>
    <n v="2.3391812865497075E-2"/>
  </r>
  <r>
    <x v="47"/>
    <n v="2003"/>
    <n v="262"/>
    <s v="2,3,4,5"/>
    <n v="8.3969465648854963E-2"/>
    <n v="3.8167938931297708E-3"/>
    <n v="1.9083969465648856E-2"/>
    <n v="0"/>
    <n v="0"/>
    <n v="3.4351145038167941E-2"/>
    <n v="0"/>
    <n v="0"/>
    <n v="0.18320610687022901"/>
    <n v="0"/>
    <n v="0"/>
    <n v="9.9236641221374045E-2"/>
    <n v="0"/>
    <n v="0"/>
    <n v="0"/>
    <n v="0"/>
    <n v="0"/>
    <n v="0"/>
    <n v="0"/>
    <n v="0"/>
    <n v="0"/>
    <n v="2.2900763358778626E-2"/>
    <n v="0.55343511450381677"/>
    <x v="1"/>
    <x v="47"/>
    <x v="44"/>
    <x v="8"/>
    <x v="8"/>
    <x v="1"/>
    <x v="44"/>
    <n v="0.1068702290076336"/>
    <n v="0"/>
    <n v="3.4351145038167941E-2"/>
    <n v="0.18320610687022901"/>
    <n v="9.9236641221374045E-2"/>
    <n v="0"/>
    <n v="0"/>
    <n v="0"/>
    <n v="0.55343511450381677"/>
    <n v="2.2900763358778626E-2"/>
  </r>
  <r>
    <x v="47"/>
    <n v="2004"/>
    <n v="395"/>
    <s v="2,3,4,5"/>
    <n v="8.8607594936708861E-2"/>
    <n v="0"/>
    <n v="2.5316455696202532E-3"/>
    <n v="5.5696202531645568E-2"/>
    <n v="0"/>
    <n v="1.5189873417721518E-2"/>
    <n v="0"/>
    <n v="0"/>
    <n v="0.1240506329113924"/>
    <n v="0"/>
    <n v="0"/>
    <n v="0"/>
    <n v="5.0632911392405064E-3"/>
    <n v="0"/>
    <n v="0"/>
    <n v="0"/>
    <n v="1.5189873417721518E-2"/>
    <n v="0"/>
    <n v="0"/>
    <n v="0"/>
    <n v="0"/>
    <n v="2.0253164556962026E-2"/>
    <n v="0.67341772151898738"/>
    <x v="1"/>
    <x v="47"/>
    <x v="44"/>
    <x v="8"/>
    <x v="8"/>
    <x v="1"/>
    <x v="44"/>
    <n v="9.1139240506329114E-2"/>
    <n v="5.5696202531645568E-2"/>
    <n v="1.5189873417721518E-2"/>
    <n v="0.1240506329113924"/>
    <n v="0"/>
    <n v="5.0632911392405064E-3"/>
    <n v="1.5189873417721518E-2"/>
    <n v="0"/>
    <n v="0.67341772151898738"/>
    <n v="2.0253164556962026E-2"/>
  </r>
  <r>
    <x v="47"/>
    <n v="2005"/>
    <n v="609"/>
    <s v="2,3,4,5"/>
    <n v="9.5238095238095233E-2"/>
    <n v="3.2840722495894909E-3"/>
    <n v="0"/>
    <n v="1.9704433497536946E-2"/>
    <n v="0"/>
    <n v="5.2545155993431854E-2"/>
    <n v="2.7914614121510674E-2"/>
    <n v="0"/>
    <n v="0.22331691297208539"/>
    <n v="0"/>
    <n v="9.852216748768473E-3"/>
    <n v="2.6272577996715927E-2"/>
    <n v="4.9261083743842365E-3"/>
    <n v="6.5681444991789817E-3"/>
    <n v="0"/>
    <n v="0"/>
    <n v="3.4482758620689655E-2"/>
    <n v="0"/>
    <n v="0"/>
    <n v="0"/>
    <n v="0"/>
    <n v="1.1494252873563218E-2"/>
    <n v="0.48440065681444994"/>
    <x v="1"/>
    <x v="47"/>
    <x v="44"/>
    <x v="8"/>
    <x v="8"/>
    <x v="1"/>
    <x v="44"/>
    <n v="9.852216748768472E-2"/>
    <n v="1.9704433497536946E-2"/>
    <n v="8.0459770114942528E-2"/>
    <n v="0.22331691297208539"/>
    <n v="3.6124794745484398E-2"/>
    <n v="1.1494252873563218E-2"/>
    <n v="3.4482758620689655E-2"/>
    <n v="0"/>
    <n v="0.48440065681444994"/>
    <n v="1.1494252873563218E-2"/>
  </r>
  <r>
    <x v="47"/>
    <n v="2006"/>
    <n v="624"/>
    <s v="2,3,4,5"/>
    <n v="5.2884615384615377E-2"/>
    <n v="3.8461538461538464E-2"/>
    <n v="9.6153846153846159E-3"/>
    <n v="1.6025641025641024E-2"/>
    <n v="0"/>
    <n v="6.41025641025641E-3"/>
    <n v="0"/>
    <n v="0"/>
    <n v="9.6153846153846145E-2"/>
    <n v="0"/>
    <n v="0"/>
    <n v="2.8846153846153848E-2"/>
    <n v="0"/>
    <n v="4.807692307692308E-3"/>
    <n v="0"/>
    <n v="0"/>
    <n v="1.6025641025641025E-3"/>
    <n v="0"/>
    <n v="0"/>
    <n v="0"/>
    <n v="0"/>
    <n v="4.807692307692308E-3"/>
    <n v="0.74038461538461542"/>
    <x v="1"/>
    <x v="47"/>
    <x v="44"/>
    <x v="8"/>
    <x v="8"/>
    <x v="1"/>
    <x v="44"/>
    <n v="0.10096153846153846"/>
    <n v="1.6025641025641024E-2"/>
    <n v="6.41025641025641E-3"/>
    <n v="9.6153846153846145E-2"/>
    <n v="2.8846153846153848E-2"/>
    <n v="4.807692307692308E-3"/>
    <n v="1.6025641025641025E-3"/>
    <n v="0"/>
    <n v="0.74038461538461542"/>
    <n v="4.807692307692308E-3"/>
  </r>
  <r>
    <x v="47"/>
    <n v="2007"/>
    <n v="624"/>
    <s v="2,3,4,5"/>
    <n v="0.1233974358974359"/>
    <n v="6.41025641025641E-3"/>
    <n v="3.205128205128205E-3"/>
    <n v="5.2884615384615384E-2"/>
    <n v="3.2051282051282048E-2"/>
    <n v="6.41025641025641E-3"/>
    <n v="2.2435897435897436E-2"/>
    <n v="0"/>
    <n v="0.15865384615384615"/>
    <n v="0"/>
    <n v="9.6153846153846159E-3"/>
    <n v="1.282051282051282E-2"/>
    <n v="0"/>
    <n v="0"/>
    <n v="0"/>
    <n v="0"/>
    <n v="1.4423076923076924E-2"/>
    <n v="0"/>
    <n v="0"/>
    <n v="0"/>
    <n v="0"/>
    <n v="4.807692307692308E-3"/>
    <n v="0.55288461538461542"/>
    <x v="1"/>
    <x v="47"/>
    <x v="44"/>
    <x v="8"/>
    <x v="8"/>
    <x v="1"/>
    <x v="44"/>
    <n v="0.13301282051282051"/>
    <n v="8.4935897435897439E-2"/>
    <n v="2.8846153846153848E-2"/>
    <n v="0.15865384615384615"/>
    <n v="2.2435897435897436E-2"/>
    <n v="0"/>
    <n v="1.4423076923076924E-2"/>
    <n v="0"/>
    <n v="0.55288461538461542"/>
    <n v="4.807692307692308E-3"/>
  </r>
  <r>
    <x v="47"/>
    <n v="2008"/>
    <n v="439"/>
    <s v="2,3,4,5"/>
    <n v="5.2391799544419138E-2"/>
    <n v="9.1116173120728925E-3"/>
    <n v="2.2779043280182231E-3"/>
    <n v="1.8223234624145785E-2"/>
    <n v="0"/>
    <n v="9.1116173120728925E-3"/>
    <n v="7.0615034168564919E-2"/>
    <n v="0"/>
    <n v="0.15261958997722097"/>
    <n v="0"/>
    <n v="4.5558086560364463E-3"/>
    <n v="4.1002277904328019E-2"/>
    <n v="0"/>
    <n v="0"/>
    <n v="0"/>
    <n v="0"/>
    <n v="2.0501138952164009E-2"/>
    <n v="4.7835990888382689E-2"/>
    <n v="0"/>
    <n v="0"/>
    <n v="0"/>
    <n v="2.2779043280182231E-3"/>
    <n v="0.56947608200455579"/>
    <x v="1"/>
    <x v="47"/>
    <x v="44"/>
    <x v="8"/>
    <x v="8"/>
    <x v="1"/>
    <x v="44"/>
    <n v="6.3781321184510256E-2"/>
    <n v="1.8223234624145785E-2"/>
    <n v="7.9726651480637817E-2"/>
    <n v="0.15261958997722097"/>
    <n v="4.5558086560364468E-2"/>
    <n v="0"/>
    <n v="6.8337129840546698E-2"/>
    <n v="0"/>
    <n v="0.56947608200455579"/>
    <n v="2.2779043280182231E-3"/>
  </r>
  <r>
    <x v="47"/>
    <n v="2009"/>
    <n v="558"/>
    <s v="2,3,4,5"/>
    <n v="4.6594982078853042E-2"/>
    <n v="5.5555555555555552E-2"/>
    <n v="0"/>
    <n v="1.9713261648745518E-2"/>
    <n v="0"/>
    <n v="1.4336917562724014E-2"/>
    <n v="4.8387096774193547E-2"/>
    <n v="0"/>
    <n v="0.13799283154121864"/>
    <n v="0"/>
    <n v="0"/>
    <n v="1.6129032258064516E-2"/>
    <n v="5.3763440860215058E-3"/>
    <n v="0"/>
    <n v="0"/>
    <n v="0"/>
    <n v="1.0752688172043012E-2"/>
    <n v="7.1684587813620072E-3"/>
    <n v="0"/>
    <n v="0"/>
    <n v="0"/>
    <n v="1.6129032258064516E-2"/>
    <n v="0.62186379928315416"/>
    <x v="2"/>
    <x v="47"/>
    <x v="44"/>
    <x v="8"/>
    <x v="8"/>
    <x v="1"/>
    <x v="44"/>
    <n v="0.10215053763440859"/>
    <n v="1.9713261648745518E-2"/>
    <n v="6.2724014336917558E-2"/>
    <n v="0.13799283154121864"/>
    <n v="1.6129032258064516E-2"/>
    <n v="5.3763440860215058E-3"/>
    <n v="1.7921146953405021E-2"/>
    <n v="0"/>
    <n v="0.62186379928315416"/>
    <n v="1.6129032258064516E-2"/>
  </r>
  <r>
    <x v="47"/>
    <n v="2010"/>
    <n v="477"/>
    <s v="2,3,4,5"/>
    <n v="6.2893081761006289E-2"/>
    <n v="2.0964360587002098E-3"/>
    <n v="1.4675052410901468E-2"/>
    <n v="1.6771488469601678E-2"/>
    <n v="0"/>
    <n v="1.0482180293501049E-2"/>
    <n v="3.7735849056603772E-2"/>
    <n v="0"/>
    <n v="0.20335429769392033"/>
    <n v="0"/>
    <n v="0"/>
    <n v="1.4675052410901468E-2"/>
    <n v="1.8867924528301886E-2"/>
    <n v="0"/>
    <n v="0"/>
    <n v="0"/>
    <n v="1.8867924528301886E-2"/>
    <n v="0"/>
    <n v="0"/>
    <n v="0"/>
    <n v="0"/>
    <n v="8.385744234800839E-3"/>
    <n v="0.5911949685534591"/>
    <x v="2"/>
    <x v="47"/>
    <x v="44"/>
    <x v="8"/>
    <x v="8"/>
    <x v="1"/>
    <x v="44"/>
    <n v="7.9664570230607967E-2"/>
    <n v="1.6771488469601678E-2"/>
    <n v="4.8218029350104823E-2"/>
    <n v="0.20335429769392033"/>
    <n v="1.4675052410901468E-2"/>
    <n v="1.8867924528301886E-2"/>
    <n v="1.8867924528301886E-2"/>
    <n v="0"/>
    <n v="0.5911949685534591"/>
    <n v="8.385744234800839E-3"/>
  </r>
  <r>
    <x v="47"/>
    <n v="2011"/>
    <n v="528"/>
    <s v="2,3,4,5"/>
    <n v="7.9545454545454558E-2"/>
    <n v="1.7045454545454544E-2"/>
    <n v="1.3257575757575758E-2"/>
    <n v="0"/>
    <n v="1.3257575757575758E-2"/>
    <n v="1.1363636363636364E-2"/>
    <n v="1.3257575757575758E-2"/>
    <n v="0"/>
    <n v="0.12310606060606061"/>
    <n v="0"/>
    <n v="0"/>
    <n v="3.787878787878788E-2"/>
    <n v="0"/>
    <n v="0"/>
    <n v="0"/>
    <n v="0"/>
    <n v="1.7045454545454544E-2"/>
    <n v="0"/>
    <n v="0"/>
    <n v="0"/>
    <n v="0"/>
    <n v="2.462121212121212E-2"/>
    <n v="0.64962121212121215"/>
    <x v="2"/>
    <x v="47"/>
    <x v="44"/>
    <x v="8"/>
    <x v="8"/>
    <x v="1"/>
    <x v="44"/>
    <n v="0.10984848484848486"/>
    <n v="1.3257575757575758E-2"/>
    <n v="2.462121212121212E-2"/>
    <n v="0.12310606060606061"/>
    <n v="3.787878787878788E-2"/>
    <n v="0"/>
    <n v="1.7045454545454544E-2"/>
    <n v="0"/>
    <n v="0.64962121212121215"/>
    <n v="2.462121212121212E-2"/>
  </r>
  <r>
    <x v="47"/>
    <n v="2012"/>
    <n v="554"/>
    <s v="2,3,4,5"/>
    <n v="7.5812274368231042E-2"/>
    <n v="1.8050541516245487E-2"/>
    <n v="0"/>
    <n v="3.2490974729241874E-2"/>
    <n v="1.444043321299639E-2"/>
    <n v="2.8880866425992781E-2"/>
    <n v="0"/>
    <n v="0"/>
    <n v="0.27256317689530685"/>
    <n v="0"/>
    <n v="0"/>
    <n v="4.1516245487364621E-2"/>
    <n v="5.415162454873646E-3"/>
    <n v="0"/>
    <n v="0"/>
    <n v="0"/>
    <n v="0"/>
    <n v="1.263537906137184E-2"/>
    <n v="0"/>
    <n v="0"/>
    <n v="0"/>
    <n v="7.2202166064981952E-3"/>
    <n v="0.49097472924187724"/>
    <x v="2"/>
    <x v="47"/>
    <x v="44"/>
    <x v="8"/>
    <x v="8"/>
    <x v="1"/>
    <x v="44"/>
    <n v="9.3862815884476536E-2"/>
    <n v="4.6931407942238268E-2"/>
    <n v="2.8880866425992781E-2"/>
    <n v="0.27256317689530685"/>
    <n v="4.1516245487364621E-2"/>
    <n v="5.415162454873646E-3"/>
    <n v="1.263537906137184E-2"/>
    <n v="0"/>
    <n v="0.49097472924187724"/>
    <n v="7.2202166064981952E-3"/>
  </r>
  <r>
    <x v="47"/>
    <n v="2013"/>
    <n v="950"/>
    <s v="2,3,4,5"/>
    <n v="1.7894736842105262E-2"/>
    <n v="1.5789473684210527E-2"/>
    <n v="0"/>
    <n v="1.2631578947368421E-2"/>
    <n v="5.263157894736842E-3"/>
    <n v="4.2105263157894736E-3"/>
    <n v="1.8947368421052633E-2"/>
    <n v="0"/>
    <n v="0.28210526315789469"/>
    <n v="0"/>
    <n v="0"/>
    <n v="1.7894736842105262E-2"/>
    <n v="2.1052631578947368E-3"/>
    <n v="0"/>
    <n v="0"/>
    <n v="0"/>
    <n v="1.4736842105263158E-2"/>
    <n v="2.8421052631578948E-2"/>
    <n v="0"/>
    <n v="0"/>
    <n v="0"/>
    <n v="2.1052631578947368E-3"/>
    <n v="0.57789473684210524"/>
    <x v="2"/>
    <x v="47"/>
    <x v="44"/>
    <x v="8"/>
    <x v="8"/>
    <x v="1"/>
    <x v="44"/>
    <n v="3.3684210526315789E-2"/>
    <n v="1.7894736842105262E-2"/>
    <n v="2.3157894736842106E-2"/>
    <n v="0.28210526315789469"/>
    <n v="1.7894736842105262E-2"/>
    <n v="2.1052631578947368E-3"/>
    <n v="4.3157894736842103E-2"/>
    <n v="0"/>
    <n v="0.57789473684210524"/>
    <n v="2.1052631578947368E-3"/>
  </r>
  <r>
    <x v="48"/>
    <n v="1979"/>
    <s v="No Data"/>
    <m/>
    <s v="-"/>
    <s v="-"/>
    <s v="-"/>
    <s v="-"/>
    <s v="-"/>
    <s v="-"/>
    <s v="-"/>
    <s v="-"/>
    <s v="-"/>
    <s v="-"/>
    <s v="-"/>
    <s v="-"/>
    <s v="-"/>
    <s v="-"/>
    <s v="-"/>
    <s v="-"/>
    <s v="-"/>
    <s v="-"/>
    <s v="-"/>
    <s v="-"/>
    <s v="-"/>
    <s v="-"/>
    <s v="-"/>
    <x v="0"/>
    <x v="48"/>
    <x v="45"/>
    <x v="9"/>
    <x v="9"/>
    <x v="0"/>
    <x v="45"/>
    <n v="0"/>
    <n v="0"/>
    <n v="0"/>
    <n v="0"/>
    <n v="0"/>
    <n v="0"/>
    <n v="0"/>
    <n v="0"/>
    <n v="0"/>
    <n v="0"/>
  </r>
  <r>
    <x v="48"/>
    <n v="1980"/>
    <s v="No Data"/>
    <m/>
    <s v="-"/>
    <s v="-"/>
    <s v="-"/>
    <s v="-"/>
    <s v="-"/>
    <s v="-"/>
    <s v="-"/>
    <s v="-"/>
    <s v="-"/>
    <s v="-"/>
    <s v="-"/>
    <s v="-"/>
    <s v="-"/>
    <s v="-"/>
    <s v="-"/>
    <s v="-"/>
    <s v="-"/>
    <s v="-"/>
    <s v="-"/>
    <s v="-"/>
    <s v="-"/>
    <s v="-"/>
    <s v="-"/>
    <x v="0"/>
    <x v="48"/>
    <x v="45"/>
    <x v="9"/>
    <x v="9"/>
    <x v="0"/>
    <x v="45"/>
    <n v="0"/>
    <n v="0"/>
    <n v="0"/>
    <n v="0"/>
    <n v="0"/>
    <n v="0"/>
    <n v="0"/>
    <n v="0"/>
    <n v="0"/>
    <n v="0"/>
  </r>
  <r>
    <x v="48"/>
    <n v="1981"/>
    <s v="No Data"/>
    <m/>
    <s v="-"/>
    <s v="-"/>
    <s v="-"/>
    <s v="-"/>
    <s v="-"/>
    <s v="-"/>
    <s v="-"/>
    <s v="-"/>
    <s v="-"/>
    <s v="-"/>
    <s v="-"/>
    <s v="-"/>
    <s v="-"/>
    <s v="-"/>
    <s v="-"/>
    <s v="-"/>
    <s v="-"/>
    <s v="-"/>
    <s v="-"/>
    <s v="-"/>
    <s v="-"/>
    <s v="-"/>
    <s v="-"/>
    <x v="0"/>
    <x v="48"/>
    <x v="45"/>
    <x v="9"/>
    <x v="9"/>
    <x v="0"/>
    <x v="45"/>
    <n v="0"/>
    <n v="0"/>
    <n v="0"/>
    <n v="0"/>
    <n v="0"/>
    <n v="0"/>
    <n v="0"/>
    <n v="0"/>
    <n v="0"/>
    <n v="0"/>
  </r>
  <r>
    <x v="48"/>
    <n v="1982"/>
    <s v="No Data"/>
    <m/>
    <s v="-"/>
    <s v="-"/>
    <s v="-"/>
    <s v="-"/>
    <s v="-"/>
    <s v="-"/>
    <s v="-"/>
    <s v="-"/>
    <s v="-"/>
    <s v="-"/>
    <s v="-"/>
    <s v="-"/>
    <s v="-"/>
    <s v="-"/>
    <s v="-"/>
    <s v="-"/>
    <s v="-"/>
    <s v="-"/>
    <s v="-"/>
    <s v="-"/>
    <s v="-"/>
    <s v="-"/>
    <s v="-"/>
    <x v="0"/>
    <x v="48"/>
    <x v="45"/>
    <x v="9"/>
    <x v="9"/>
    <x v="0"/>
    <x v="45"/>
    <n v="0"/>
    <n v="0"/>
    <n v="0"/>
    <n v="0"/>
    <n v="0"/>
    <n v="0"/>
    <n v="0"/>
    <n v="0"/>
    <n v="0"/>
    <n v="0"/>
  </r>
  <r>
    <x v="48"/>
    <n v="1983"/>
    <s v="No Data"/>
    <m/>
    <s v="-"/>
    <s v="-"/>
    <s v="-"/>
    <s v="-"/>
    <s v="-"/>
    <s v="-"/>
    <s v="-"/>
    <s v="-"/>
    <s v="-"/>
    <s v="-"/>
    <s v="-"/>
    <s v="-"/>
    <s v="-"/>
    <s v="-"/>
    <s v="-"/>
    <s v="-"/>
    <s v="-"/>
    <s v="-"/>
    <s v="-"/>
    <s v="-"/>
    <s v="-"/>
    <s v="-"/>
    <s v="-"/>
    <x v="0"/>
    <x v="48"/>
    <x v="45"/>
    <x v="9"/>
    <x v="9"/>
    <x v="0"/>
    <x v="45"/>
    <n v="0"/>
    <n v="0"/>
    <n v="0"/>
    <n v="0"/>
    <n v="0"/>
    <n v="0"/>
    <n v="0"/>
    <n v="0"/>
    <n v="0"/>
    <n v="0"/>
  </r>
  <r>
    <x v="48"/>
    <n v="1984"/>
    <s v="No Data"/>
    <m/>
    <s v="-"/>
    <s v="-"/>
    <s v="-"/>
    <s v="-"/>
    <s v="-"/>
    <s v="-"/>
    <s v="-"/>
    <s v="-"/>
    <s v="-"/>
    <s v="-"/>
    <s v="-"/>
    <s v="-"/>
    <s v="-"/>
    <s v="-"/>
    <s v="-"/>
    <s v="-"/>
    <s v="-"/>
    <s v="-"/>
    <s v="-"/>
    <s v="-"/>
    <s v="-"/>
    <s v="-"/>
    <s v="-"/>
    <x v="0"/>
    <x v="48"/>
    <x v="45"/>
    <x v="9"/>
    <x v="9"/>
    <x v="0"/>
    <x v="45"/>
    <n v="0"/>
    <n v="0"/>
    <n v="0"/>
    <n v="0"/>
    <n v="0"/>
    <n v="0"/>
    <n v="0"/>
    <n v="0"/>
    <n v="0"/>
    <n v="0"/>
  </r>
  <r>
    <x v="48"/>
    <n v="1985"/>
    <s v="No Data"/>
    <m/>
    <s v="-"/>
    <s v="-"/>
    <s v="-"/>
    <s v="-"/>
    <s v="-"/>
    <s v="-"/>
    <s v="-"/>
    <s v="-"/>
    <s v="-"/>
    <s v="-"/>
    <s v="-"/>
    <s v="-"/>
    <s v="-"/>
    <s v="-"/>
    <s v="-"/>
    <s v="-"/>
    <s v="-"/>
    <s v="-"/>
    <s v="-"/>
    <s v="-"/>
    <s v="-"/>
    <s v="-"/>
    <s v="-"/>
    <x v="0"/>
    <x v="48"/>
    <x v="45"/>
    <x v="9"/>
    <x v="9"/>
    <x v="0"/>
    <x v="45"/>
    <n v="0"/>
    <n v="0"/>
    <n v="0"/>
    <n v="0"/>
    <n v="0"/>
    <n v="0"/>
    <n v="0"/>
    <n v="0"/>
    <n v="0"/>
    <n v="0"/>
  </r>
  <r>
    <x v="48"/>
    <n v="1986"/>
    <s v="No Data"/>
    <m/>
    <s v="-"/>
    <s v="-"/>
    <s v="-"/>
    <s v="-"/>
    <s v="-"/>
    <s v="-"/>
    <s v="-"/>
    <s v="-"/>
    <s v="-"/>
    <s v="-"/>
    <s v="-"/>
    <s v="-"/>
    <s v="-"/>
    <s v="-"/>
    <s v="-"/>
    <s v="-"/>
    <s v="-"/>
    <s v="-"/>
    <s v="-"/>
    <s v="-"/>
    <s v="-"/>
    <s v="-"/>
    <s v="-"/>
    <x v="0"/>
    <x v="48"/>
    <x v="45"/>
    <x v="9"/>
    <x v="9"/>
    <x v="0"/>
    <x v="45"/>
    <n v="0"/>
    <n v="0"/>
    <n v="0"/>
    <n v="0"/>
    <n v="0"/>
    <n v="0"/>
    <n v="0"/>
    <n v="0"/>
    <n v="0"/>
    <n v="0"/>
  </r>
  <r>
    <x v="48"/>
    <n v="1987"/>
    <s v="No Data"/>
    <m/>
    <s v="-"/>
    <s v="-"/>
    <s v="-"/>
    <s v="-"/>
    <s v="-"/>
    <s v="-"/>
    <s v="-"/>
    <s v="-"/>
    <s v="-"/>
    <s v="-"/>
    <s v="-"/>
    <s v="-"/>
    <s v="-"/>
    <s v="-"/>
    <s v="-"/>
    <s v="-"/>
    <s v="-"/>
    <s v="-"/>
    <s v="-"/>
    <s v="-"/>
    <s v="-"/>
    <s v="-"/>
    <s v="-"/>
    <x v="0"/>
    <x v="48"/>
    <x v="45"/>
    <x v="9"/>
    <x v="9"/>
    <x v="0"/>
    <x v="45"/>
    <n v="0"/>
    <n v="0"/>
    <n v="0"/>
    <n v="0"/>
    <n v="0"/>
    <n v="0"/>
    <n v="0"/>
    <n v="0"/>
    <n v="0"/>
    <n v="0"/>
  </r>
  <r>
    <x v="48"/>
    <n v="1988"/>
    <n v="5"/>
    <n v="2"/>
    <s v="Failed"/>
    <s v="Criteria"/>
    <s v="-"/>
    <s v="-"/>
    <s v="-"/>
    <s v="-"/>
    <s v="-"/>
    <s v="-"/>
    <s v="-"/>
    <s v="-"/>
    <s v="-"/>
    <s v="-"/>
    <s v="-"/>
    <s v="-"/>
    <s v="-"/>
    <s v="-"/>
    <s v="-"/>
    <s v="-"/>
    <s v="-"/>
    <s v="-"/>
    <s v="-"/>
    <s v="-"/>
    <s v="-"/>
    <x v="0"/>
    <x v="48"/>
    <x v="45"/>
    <x v="9"/>
    <x v="9"/>
    <x v="0"/>
    <x v="45"/>
    <n v="0"/>
    <n v="0"/>
    <n v="0"/>
    <n v="0"/>
    <n v="0"/>
    <n v="0"/>
    <n v="0"/>
    <n v="0"/>
    <n v="0"/>
    <n v="0"/>
  </r>
  <r>
    <x v="48"/>
    <n v="1989"/>
    <n v="36"/>
    <s v="2,3"/>
    <s v="Failed"/>
    <s v="Criteria"/>
    <s v="-"/>
    <s v="-"/>
    <s v="-"/>
    <s v="-"/>
    <s v="-"/>
    <s v="-"/>
    <s v="-"/>
    <s v="-"/>
    <s v="-"/>
    <s v="-"/>
    <s v="-"/>
    <s v="-"/>
    <s v="-"/>
    <s v="-"/>
    <s v="-"/>
    <s v="-"/>
    <s v="-"/>
    <s v="-"/>
    <s v="-"/>
    <s v="-"/>
    <s v="-"/>
    <x v="0"/>
    <x v="48"/>
    <x v="45"/>
    <x v="9"/>
    <x v="9"/>
    <x v="0"/>
    <x v="45"/>
    <n v="0"/>
    <n v="0"/>
    <n v="0"/>
    <n v="0"/>
    <n v="0"/>
    <n v="0"/>
    <n v="0"/>
    <n v="0"/>
    <n v="0"/>
    <n v="0"/>
  </r>
  <r>
    <x v="48"/>
    <n v="1990"/>
    <n v="145"/>
    <s v="2,3,4"/>
    <n v="0.20689655172413793"/>
    <n v="3.4482758620689655E-2"/>
    <n v="0"/>
    <n v="2.0689655172413793E-2"/>
    <n v="6.8965517241379309E-3"/>
    <n v="6.8965517241379309E-3"/>
    <n v="0"/>
    <n v="0"/>
    <n v="0"/>
    <n v="4.8275862068965517E-2"/>
    <n v="0"/>
    <n v="0"/>
    <n v="0"/>
    <n v="0"/>
    <n v="0"/>
    <n v="0"/>
    <n v="0"/>
    <n v="0"/>
    <n v="0"/>
    <n v="0.17241379310344829"/>
    <n v="0"/>
    <n v="0"/>
    <n v="0.50344827586206897"/>
    <x v="0"/>
    <x v="48"/>
    <x v="45"/>
    <x v="9"/>
    <x v="9"/>
    <x v="1"/>
    <x v="45"/>
    <n v="0.24137931034482757"/>
    <n v="2.7586206896551724E-2"/>
    <n v="6.8965517241379309E-3"/>
    <n v="0"/>
    <n v="4.8275862068965517E-2"/>
    <n v="0"/>
    <n v="0"/>
    <n v="0.17241379310344829"/>
    <n v="0.50344827586206897"/>
    <n v="0"/>
  </r>
  <r>
    <x v="48"/>
    <n v="1991"/>
    <n v="772"/>
    <s v="2,3,4,5"/>
    <n v="7.512953367875648E-2"/>
    <n v="1.2953367875647669E-3"/>
    <n v="0"/>
    <n v="1.683937823834197E-2"/>
    <n v="1.2953367875647668E-2"/>
    <n v="5.1813471502590676E-3"/>
    <n v="0"/>
    <n v="0"/>
    <n v="0"/>
    <n v="1.0362694300518135E-2"/>
    <n v="2.5906735751295338E-3"/>
    <n v="6.4766839378238338E-3"/>
    <n v="0"/>
    <n v="0"/>
    <n v="0"/>
    <n v="0"/>
    <n v="0"/>
    <n v="0"/>
    <n v="0"/>
    <n v="0.23056994818652848"/>
    <n v="3.4974093264248704E-2"/>
    <n v="0"/>
    <n v="0.60362694300518138"/>
    <x v="0"/>
    <x v="48"/>
    <x v="45"/>
    <x v="9"/>
    <x v="9"/>
    <x v="1"/>
    <x v="45"/>
    <n v="7.6424870466321251E-2"/>
    <n v="2.9792746113989639E-2"/>
    <n v="5.1813471502590676E-3"/>
    <n v="0"/>
    <n v="1.9430051813471502E-2"/>
    <n v="0"/>
    <n v="0"/>
    <n v="0.2655440414507772"/>
    <n v="0.60362694300518138"/>
    <n v="0"/>
  </r>
  <r>
    <x v="48"/>
    <n v="1992"/>
    <n v="984"/>
    <s v="2,3,4,5,6"/>
    <n v="8.943089430894309E-2"/>
    <n v="0"/>
    <n v="0"/>
    <n v="1.8292682926829267E-2"/>
    <n v="1.8292682926829267E-2"/>
    <n v="3.0487804878048782E-3"/>
    <n v="0"/>
    <n v="0"/>
    <n v="0"/>
    <n v="5.2845528455284556E-2"/>
    <n v="0"/>
    <n v="1.3211382113821137E-2"/>
    <n v="0"/>
    <n v="0"/>
    <n v="0"/>
    <n v="2.0325203252032522E-3"/>
    <n v="0"/>
    <n v="0"/>
    <n v="0"/>
    <n v="0.2184959349593496"/>
    <n v="2.2357723577235773E-2"/>
    <n v="0"/>
    <n v="0.56199186991869921"/>
    <x v="0"/>
    <x v="48"/>
    <x v="45"/>
    <x v="9"/>
    <x v="9"/>
    <x v="1"/>
    <x v="45"/>
    <n v="8.943089430894309E-2"/>
    <n v="3.6585365853658534E-2"/>
    <n v="3.0487804878048782E-3"/>
    <n v="0"/>
    <n v="6.605691056910569E-2"/>
    <n v="2.0325203252032522E-3"/>
    <n v="0"/>
    <n v="0.24085365853658539"/>
    <n v="0.56199186991869921"/>
    <n v="0"/>
  </r>
  <r>
    <x v="48"/>
    <n v="1993"/>
    <n v="1357"/>
    <s v="2,3,4,5,6"/>
    <n v="0.10390567428150331"/>
    <n v="4.4215180545320561E-3"/>
    <n v="5.8953574060427415E-3"/>
    <n v="4.4952100221075902E-2"/>
    <n v="2.0633750921149593E-2"/>
    <n v="4.4215180545320561E-3"/>
    <n v="0"/>
    <n v="0"/>
    <n v="0"/>
    <n v="1.1790714812085483E-2"/>
    <n v="1.4738393515106854E-3"/>
    <n v="1.105379513633014E-2"/>
    <n v="0"/>
    <n v="0"/>
    <n v="0"/>
    <n v="0"/>
    <n v="0"/>
    <n v="0"/>
    <n v="0"/>
    <n v="0.15106853352984526"/>
    <n v="2.5792188651436992E-2"/>
    <n v="2.9476787030213707E-3"/>
    <n v="0.61164333087693445"/>
    <x v="0"/>
    <x v="48"/>
    <x v="45"/>
    <x v="9"/>
    <x v="9"/>
    <x v="1"/>
    <x v="45"/>
    <n v="0.11422254974207811"/>
    <n v="6.5585851142225496E-2"/>
    <n v="4.4215180545320561E-3"/>
    <n v="0"/>
    <n v="2.4318349299926309E-2"/>
    <n v="0"/>
    <n v="0"/>
    <n v="0.17686072218128224"/>
    <n v="0.61164333087693445"/>
    <n v="2.9476787030213707E-3"/>
  </r>
  <r>
    <x v="48"/>
    <n v="1994"/>
    <n v="1701"/>
    <s v="2,3,4,5,6"/>
    <n v="7.7601410934744264E-2"/>
    <n v="1.7636684303350969E-3"/>
    <n v="2.3515579071134627E-3"/>
    <n v="1.5285126396237508E-2"/>
    <n v="1.8224573780129337E-2"/>
    <n v="0"/>
    <n v="0"/>
    <n v="0"/>
    <n v="0"/>
    <n v="2.5279247501469725E-2"/>
    <n v="1.1757789535567313E-3"/>
    <n v="4.7031158142269254E-3"/>
    <n v="0"/>
    <n v="0"/>
    <n v="0"/>
    <n v="0"/>
    <n v="0"/>
    <n v="0"/>
    <n v="0"/>
    <n v="0.2004703115814227"/>
    <n v="8.23045267489712E-3"/>
    <n v="0"/>
    <n v="0.64491475602586712"/>
    <x v="0"/>
    <x v="48"/>
    <x v="45"/>
    <x v="9"/>
    <x v="9"/>
    <x v="1"/>
    <x v="45"/>
    <n v="8.1716637272192819E-2"/>
    <n v="3.3509700176366841E-2"/>
    <n v="0"/>
    <n v="0"/>
    <n v="3.1158142269253383E-2"/>
    <n v="0"/>
    <n v="0"/>
    <n v="0.20870076425631981"/>
    <n v="0.64491475602586712"/>
    <n v="0"/>
  </r>
  <r>
    <x v="48"/>
    <n v="1995"/>
    <n v="2340"/>
    <s v="2,3,4,5,6"/>
    <n v="4.5726495726495731E-2"/>
    <n v="8.547008547008547E-4"/>
    <n v="1.1538461538461539E-2"/>
    <n v="1.1111111111111112E-2"/>
    <n v="2.735042735042735E-2"/>
    <n v="0"/>
    <n v="0"/>
    <n v="0"/>
    <n v="0"/>
    <n v="3.4188034188034188E-3"/>
    <n v="2.5641025641025641E-3"/>
    <n v="6.8376068376068376E-3"/>
    <n v="0"/>
    <n v="0"/>
    <n v="0"/>
    <n v="0"/>
    <n v="0"/>
    <n v="0"/>
    <n v="0"/>
    <n v="0.20128205128205129"/>
    <n v="3.5470085470085469E-2"/>
    <n v="0"/>
    <n v="0.65384615384615385"/>
    <x v="0"/>
    <x v="48"/>
    <x v="45"/>
    <x v="9"/>
    <x v="9"/>
    <x v="1"/>
    <x v="45"/>
    <n v="5.8119658119658121E-2"/>
    <n v="3.8461538461538464E-2"/>
    <n v="0"/>
    <n v="0"/>
    <n v="1.282051282051282E-2"/>
    <n v="0"/>
    <n v="0"/>
    <n v="0.23675213675213674"/>
    <n v="0.65384615384615385"/>
    <n v="0"/>
  </r>
  <r>
    <x v="48"/>
    <n v="1996"/>
    <n v="2057"/>
    <s v="2,3,4,5,6"/>
    <n v="2.5765678172095283E-2"/>
    <n v="0"/>
    <n v="5.3475935828877002E-3"/>
    <n v="2.4307243558580457E-3"/>
    <n v="5.8337384540593099E-3"/>
    <n v="0"/>
    <n v="0"/>
    <n v="0"/>
    <n v="0"/>
    <n v="0"/>
    <n v="0"/>
    <n v="1.2153621779290228E-2"/>
    <n v="0"/>
    <n v="0"/>
    <n v="0"/>
    <n v="0"/>
    <n v="0"/>
    <n v="0"/>
    <n v="0"/>
    <n v="0.16771998055420514"/>
    <n v="5.7851239669421489E-2"/>
    <n v="0"/>
    <n v="0.72289742343218277"/>
    <x v="0"/>
    <x v="48"/>
    <x v="45"/>
    <x v="9"/>
    <x v="9"/>
    <x v="1"/>
    <x v="45"/>
    <n v="3.1113271754982984E-2"/>
    <n v="8.2644628099173556E-3"/>
    <n v="0"/>
    <n v="0"/>
    <n v="1.2153621779290228E-2"/>
    <n v="0"/>
    <n v="0"/>
    <n v="0.22557122022362663"/>
    <n v="0.72289742343218277"/>
    <n v="0"/>
  </r>
  <r>
    <x v="48"/>
    <n v="1997"/>
    <n v="1170"/>
    <s v="2,3,4,5,6"/>
    <n v="4.5299145299145298E-2"/>
    <n v="0"/>
    <n v="1.5384615384615385E-2"/>
    <n v="1.7094017094017094E-3"/>
    <n v="3.0769230769230771E-2"/>
    <n v="0"/>
    <n v="0"/>
    <n v="0"/>
    <n v="0"/>
    <n v="4.2735042735042739E-3"/>
    <n v="9.4017094017094013E-3"/>
    <n v="6.8376068376068376E-3"/>
    <n v="0"/>
    <n v="0"/>
    <n v="0"/>
    <n v="0"/>
    <n v="0"/>
    <n v="0"/>
    <n v="0"/>
    <n v="0.16752136752136751"/>
    <n v="4.3589743589743588E-2"/>
    <n v="0"/>
    <n v="0.67521367521367526"/>
    <x v="0"/>
    <x v="48"/>
    <x v="45"/>
    <x v="9"/>
    <x v="9"/>
    <x v="1"/>
    <x v="45"/>
    <n v="6.0683760683760683E-2"/>
    <n v="3.2478632478632481E-2"/>
    <n v="0"/>
    <n v="0"/>
    <n v="2.0512820512820513E-2"/>
    <n v="0"/>
    <n v="0"/>
    <n v="0.21111111111111108"/>
    <n v="0.67521367521367526"/>
    <n v="0"/>
  </r>
  <r>
    <x v="48"/>
    <n v="1998"/>
    <n v="1061"/>
    <s v="2,3,4,5,6"/>
    <n v="7.4458058435438276E-2"/>
    <n v="0"/>
    <n v="3.770028275212064E-3"/>
    <n v="0"/>
    <n v="4.9010367577756835E-2"/>
    <n v="0"/>
    <n v="0"/>
    <n v="0"/>
    <n v="1.885014137606032E-3"/>
    <n v="0"/>
    <n v="0"/>
    <n v="1.1310084825636193E-2"/>
    <n v="0"/>
    <n v="0"/>
    <n v="0"/>
    <n v="0"/>
    <n v="0"/>
    <n v="0"/>
    <n v="0"/>
    <n v="0.23374175306314798"/>
    <n v="3.3930254476908575E-2"/>
    <n v="0"/>
    <n v="0.5918944392082941"/>
    <x v="0"/>
    <x v="48"/>
    <x v="45"/>
    <x v="9"/>
    <x v="9"/>
    <x v="1"/>
    <x v="45"/>
    <n v="7.8228086710650346E-2"/>
    <n v="4.9010367577756835E-2"/>
    <n v="0"/>
    <n v="1.885014137606032E-3"/>
    <n v="1.1310084825636193E-2"/>
    <n v="0"/>
    <n v="0"/>
    <n v="0.26767200754005654"/>
    <n v="0.5918944392082941"/>
    <n v="0"/>
  </r>
  <r>
    <x v="48"/>
    <n v="1999"/>
    <n v="1444"/>
    <s v="2,3,4,5,6"/>
    <n v="5.7479224376731308E-2"/>
    <n v="0"/>
    <n v="2.5623268698060944E-2"/>
    <n v="0"/>
    <n v="2.9085872576177285E-2"/>
    <n v="0"/>
    <n v="0"/>
    <n v="0"/>
    <n v="0"/>
    <n v="0"/>
    <n v="0"/>
    <n v="1.1772853185595568E-2"/>
    <n v="2.0775623268698062E-3"/>
    <n v="0"/>
    <n v="0"/>
    <n v="0"/>
    <n v="0"/>
    <n v="0"/>
    <n v="0"/>
    <n v="0.11218836565096953"/>
    <n v="3.8088642659279776E-2"/>
    <n v="0"/>
    <n v="0.72368421052631582"/>
    <x v="1"/>
    <x v="48"/>
    <x v="45"/>
    <x v="9"/>
    <x v="9"/>
    <x v="1"/>
    <x v="45"/>
    <n v="8.3102493074792255E-2"/>
    <n v="2.9085872576177285E-2"/>
    <n v="0"/>
    <n v="0"/>
    <n v="1.1772853185595568E-2"/>
    <n v="2.0775623268698062E-3"/>
    <n v="0"/>
    <n v="0.15027700831024932"/>
    <n v="0.72368421052631582"/>
    <n v="0"/>
  </r>
  <r>
    <x v="48"/>
    <n v="2000"/>
    <n v="1045"/>
    <s v="2,3,4,5,6"/>
    <n v="6.4114832535885166E-2"/>
    <n v="9.5693779904306223E-4"/>
    <n v="0"/>
    <n v="0"/>
    <n v="3.5406698564593303E-2"/>
    <n v="0"/>
    <n v="0"/>
    <n v="0"/>
    <n v="0"/>
    <n v="0"/>
    <n v="0"/>
    <n v="0"/>
    <n v="0"/>
    <n v="0"/>
    <n v="0"/>
    <n v="0"/>
    <n v="0"/>
    <n v="0"/>
    <n v="0"/>
    <n v="0.15023923444976076"/>
    <n v="4.1148325358851677E-2"/>
    <n v="0"/>
    <n v="0.70813397129186606"/>
    <x v="1"/>
    <x v="48"/>
    <x v="45"/>
    <x v="9"/>
    <x v="9"/>
    <x v="1"/>
    <x v="45"/>
    <n v="6.5071770334928225E-2"/>
    <n v="3.5406698564593303E-2"/>
    <n v="0"/>
    <n v="0"/>
    <n v="0"/>
    <n v="0"/>
    <n v="0"/>
    <n v="0.19138755980861244"/>
    <n v="0.70813397129186606"/>
    <n v="0"/>
  </r>
  <r>
    <x v="48"/>
    <n v="2001"/>
    <n v="679"/>
    <s v="2,3,4,5,6"/>
    <n v="6.774668630338733E-2"/>
    <n v="0"/>
    <n v="1.6200294550810016E-2"/>
    <n v="0"/>
    <n v="2.2091310751104567E-2"/>
    <n v="2.9455081001472753E-3"/>
    <n v="0"/>
    <n v="0"/>
    <n v="0"/>
    <n v="0"/>
    <n v="0"/>
    <n v="8.836524300441826E-3"/>
    <n v="0"/>
    <n v="1.4727540500736377E-3"/>
    <n v="0"/>
    <n v="0"/>
    <n v="0"/>
    <n v="0"/>
    <n v="0"/>
    <n v="0.21796759941089838"/>
    <n v="4.1237113402061855E-2"/>
    <n v="0"/>
    <n v="0.62150220913107512"/>
    <x v="1"/>
    <x v="48"/>
    <x v="45"/>
    <x v="9"/>
    <x v="9"/>
    <x v="1"/>
    <x v="45"/>
    <n v="8.3946980854197342E-2"/>
    <n v="2.2091310751104567E-2"/>
    <n v="2.9455081001472753E-3"/>
    <n v="0"/>
    <n v="8.836524300441826E-3"/>
    <n v="1.4727540500736377E-3"/>
    <n v="0"/>
    <n v="0.25920471281296026"/>
    <n v="0.62150220913107512"/>
    <n v="0"/>
  </r>
  <r>
    <x v="48"/>
    <n v="2002"/>
    <n v="743"/>
    <s v="2,3,4,5,6"/>
    <n v="4.9798115746971738E-2"/>
    <n v="1.3458950201884253E-3"/>
    <n v="5.3835800807537013E-3"/>
    <n v="9.0174966352624494E-2"/>
    <n v="4.0376850605652756E-2"/>
    <n v="8.0753701211305519E-3"/>
    <n v="0"/>
    <n v="0"/>
    <n v="0"/>
    <n v="0"/>
    <n v="0"/>
    <n v="2.6917900403768506E-3"/>
    <n v="0"/>
    <n v="0"/>
    <n v="0"/>
    <n v="0"/>
    <n v="0"/>
    <n v="0"/>
    <n v="0"/>
    <n v="0.23014804845222073"/>
    <n v="3.9030955585464336E-2"/>
    <n v="0"/>
    <n v="0.53297442799461647"/>
    <x v="1"/>
    <x v="48"/>
    <x v="45"/>
    <x v="9"/>
    <x v="9"/>
    <x v="1"/>
    <x v="45"/>
    <n v="5.6527590847913867E-2"/>
    <n v="0.13055181695827725"/>
    <n v="8.0753701211305519E-3"/>
    <n v="0"/>
    <n v="2.6917900403768506E-3"/>
    <n v="0"/>
    <n v="0"/>
    <n v="0.26917900403768508"/>
    <n v="0.53297442799461647"/>
    <n v="0"/>
  </r>
  <r>
    <x v="48"/>
    <n v="2003"/>
    <n v="636"/>
    <s v="2,3,4,5,6"/>
    <n v="4.8742138364779877E-2"/>
    <n v="1.5723270440251573E-3"/>
    <n v="0"/>
    <n v="2.8301886792452831E-2"/>
    <n v="5.6603773584905662E-2"/>
    <n v="0"/>
    <n v="0"/>
    <n v="0"/>
    <n v="0"/>
    <n v="0"/>
    <n v="0"/>
    <n v="0.10062893081761007"/>
    <n v="0"/>
    <n v="0"/>
    <n v="0"/>
    <n v="0"/>
    <n v="0"/>
    <n v="0"/>
    <n v="0"/>
    <n v="0.30974842767295596"/>
    <n v="2.358490566037736E-2"/>
    <n v="1.4150943396226415E-2"/>
    <n v="0.41666666666666669"/>
    <x v="1"/>
    <x v="48"/>
    <x v="45"/>
    <x v="9"/>
    <x v="9"/>
    <x v="1"/>
    <x v="45"/>
    <n v="5.0314465408805034E-2"/>
    <n v="8.4905660377358499E-2"/>
    <n v="0"/>
    <n v="0"/>
    <n v="0.10062893081761007"/>
    <n v="0"/>
    <n v="0"/>
    <n v="0.33333333333333331"/>
    <n v="0.41666666666666669"/>
    <n v="1.4150943396226415E-2"/>
  </r>
  <r>
    <x v="48"/>
    <n v="2004"/>
    <n v="684"/>
    <s v="2,3,4,5,6"/>
    <n v="0.10380116959064327"/>
    <n v="0"/>
    <n v="0"/>
    <n v="3.5087719298245612E-2"/>
    <n v="5.8479532163742687E-2"/>
    <n v="0"/>
    <n v="0"/>
    <n v="0"/>
    <n v="0"/>
    <n v="0"/>
    <n v="0"/>
    <n v="1.4619883040935672E-2"/>
    <n v="0"/>
    <n v="0"/>
    <n v="0"/>
    <n v="0"/>
    <n v="0"/>
    <n v="0"/>
    <n v="0"/>
    <n v="0.29093567251461988"/>
    <n v="4.9707602339181284E-2"/>
    <n v="0"/>
    <n v="0.44736842105263158"/>
    <x v="1"/>
    <x v="48"/>
    <x v="45"/>
    <x v="9"/>
    <x v="9"/>
    <x v="1"/>
    <x v="45"/>
    <n v="0.10380116959064327"/>
    <n v="9.3567251461988299E-2"/>
    <n v="0"/>
    <n v="0"/>
    <n v="1.4619883040935672E-2"/>
    <n v="0"/>
    <n v="0"/>
    <n v="0.34064327485380119"/>
    <n v="0.44736842105263158"/>
    <n v="0"/>
  </r>
  <r>
    <x v="48"/>
    <n v="2005"/>
    <n v="933"/>
    <s v="3,4,5,6"/>
    <n v="0.13076098606645231"/>
    <n v="1.0718113612004287E-3"/>
    <n v="7.502679528403001E-3"/>
    <n v="4.5016077170418008E-2"/>
    <n v="6.0021436227224008E-2"/>
    <n v="0"/>
    <n v="0"/>
    <n v="0"/>
    <n v="0"/>
    <n v="0"/>
    <n v="0"/>
    <n v="7.6098606645230438E-2"/>
    <n v="0"/>
    <n v="0"/>
    <n v="0"/>
    <n v="0"/>
    <n v="0"/>
    <n v="0"/>
    <n v="0"/>
    <n v="0.22829581993569131"/>
    <n v="4.0728831725616289E-2"/>
    <n v="1.0718113612004287E-3"/>
    <n v="0.40943193997856375"/>
    <x v="1"/>
    <x v="48"/>
    <x v="45"/>
    <x v="9"/>
    <x v="9"/>
    <x v="1"/>
    <x v="45"/>
    <n v="0.13933547695605575"/>
    <n v="0.10503751339764202"/>
    <n v="0"/>
    <n v="0"/>
    <n v="7.6098606645230438E-2"/>
    <n v="0"/>
    <n v="0"/>
    <n v="0.26902465166130762"/>
    <n v="0.40943193997856375"/>
    <n v="1.0718113612004287E-3"/>
  </r>
  <r>
    <x v="48"/>
    <n v="2006"/>
    <n v="1423"/>
    <s v="4,5,6"/>
    <n v="8.6437104708362605E-2"/>
    <n v="0"/>
    <n v="1.1243851018973999E-2"/>
    <n v="2.2487702037947997E-2"/>
    <n v="2.3893183415319746E-2"/>
    <n v="0"/>
    <n v="0"/>
    <n v="0"/>
    <n v="0"/>
    <n v="0"/>
    <n v="0"/>
    <n v="5.0597329585382989E-2"/>
    <n v="0"/>
    <n v="0"/>
    <n v="0"/>
    <n v="0"/>
    <n v="0"/>
    <n v="0"/>
    <n v="0"/>
    <n v="0.13211524947294448"/>
    <n v="2.4595924104005622E-2"/>
    <n v="0"/>
    <n v="0.64862965565706254"/>
    <x v="1"/>
    <x v="48"/>
    <x v="45"/>
    <x v="9"/>
    <x v="9"/>
    <x v="1"/>
    <x v="45"/>
    <n v="9.7680955727336607E-2"/>
    <n v="4.6380885453267739E-2"/>
    <n v="0"/>
    <n v="0"/>
    <n v="5.0597329585382989E-2"/>
    <n v="0"/>
    <n v="0"/>
    <n v="0.15671117357695011"/>
    <n v="0.64862965565706254"/>
    <n v="0"/>
  </r>
  <r>
    <x v="48"/>
    <n v="2007"/>
    <n v="407"/>
    <s v="2,5,6"/>
    <n v="0.11793611793611794"/>
    <n v="0"/>
    <n v="2.2113022113022112E-2"/>
    <n v="1.2285012285012284E-2"/>
    <n v="3.6855036855036855E-2"/>
    <n v="4.9140049140049139E-3"/>
    <n v="0"/>
    <n v="0"/>
    <n v="2.4570024570024569E-3"/>
    <n v="0"/>
    <n v="0"/>
    <n v="1.9656019656019656E-2"/>
    <n v="0"/>
    <n v="0"/>
    <n v="0"/>
    <n v="0"/>
    <n v="0"/>
    <n v="0"/>
    <n v="0"/>
    <n v="0.22604422604422605"/>
    <n v="5.4054054054054057E-2"/>
    <n v="0"/>
    <n v="0.50368550368550369"/>
    <x v="1"/>
    <x v="48"/>
    <x v="45"/>
    <x v="9"/>
    <x v="9"/>
    <x v="1"/>
    <x v="45"/>
    <n v="0.14004914004914004"/>
    <n v="4.9140049140049137E-2"/>
    <n v="4.9140049140049139E-3"/>
    <n v="2.4570024570024569E-3"/>
    <n v="1.9656019656019656E-2"/>
    <n v="0"/>
    <n v="0"/>
    <n v="0.28009828009828008"/>
    <n v="0.50368550368550369"/>
    <n v="0"/>
  </r>
  <r>
    <x v="48"/>
    <n v="2008"/>
    <n v="153"/>
    <s v="2,3,6"/>
    <n v="7.1895424836601302E-2"/>
    <n v="0"/>
    <n v="6.5359477124183009E-3"/>
    <n v="1.9607843137254902E-2"/>
    <n v="0"/>
    <n v="0"/>
    <n v="0"/>
    <n v="0"/>
    <n v="0"/>
    <n v="0"/>
    <n v="0"/>
    <n v="1.9607843137254902E-2"/>
    <n v="0"/>
    <n v="0"/>
    <n v="0"/>
    <n v="0"/>
    <n v="0"/>
    <n v="0"/>
    <n v="0"/>
    <n v="0.13725490196078433"/>
    <n v="0"/>
    <n v="0"/>
    <n v="0.74509803921568629"/>
    <x v="1"/>
    <x v="48"/>
    <x v="45"/>
    <x v="9"/>
    <x v="9"/>
    <x v="1"/>
    <x v="45"/>
    <n v="7.8431372549019607E-2"/>
    <n v="1.9607843137254902E-2"/>
    <n v="0"/>
    <n v="0"/>
    <n v="1.9607843137254902E-2"/>
    <n v="0"/>
    <n v="0"/>
    <n v="0.13725490196078433"/>
    <n v="0.74509803921568629"/>
    <n v="0"/>
  </r>
  <r>
    <x v="48"/>
    <n v="2009"/>
    <n v="684"/>
    <s v="2,3,4"/>
    <n v="9.5029239766081866E-2"/>
    <n v="0"/>
    <n v="0"/>
    <n v="3.2163742690058478E-2"/>
    <n v="3.3625730994152045E-2"/>
    <n v="0"/>
    <n v="0"/>
    <n v="0"/>
    <n v="0"/>
    <n v="0"/>
    <n v="0"/>
    <n v="1.7543859649122806E-2"/>
    <n v="0"/>
    <n v="0"/>
    <n v="0"/>
    <n v="0"/>
    <n v="0"/>
    <n v="0"/>
    <n v="0"/>
    <n v="0.32163742690058478"/>
    <n v="4.3859649122807015E-2"/>
    <n v="0"/>
    <n v="0.45614035087719296"/>
    <x v="2"/>
    <x v="48"/>
    <x v="45"/>
    <x v="9"/>
    <x v="9"/>
    <x v="1"/>
    <x v="45"/>
    <n v="9.5029239766081866E-2"/>
    <n v="6.5789473684210523E-2"/>
    <n v="0"/>
    <n v="0"/>
    <n v="1.7543859649122806E-2"/>
    <n v="0"/>
    <n v="0"/>
    <n v="0.36549707602339176"/>
    <n v="0.45614035087719296"/>
    <n v="0"/>
  </r>
  <r>
    <x v="48"/>
    <n v="2010"/>
    <n v="822"/>
    <s v="2,3,4,5"/>
    <n v="0.1094890510948905"/>
    <n v="1.2165450121654502E-3"/>
    <n v="6.082725060827251E-3"/>
    <n v="3.0413625304136254E-2"/>
    <n v="1.7031630170316302E-2"/>
    <n v="0"/>
    <n v="0"/>
    <n v="0"/>
    <n v="7.2992700729927005E-3"/>
    <n v="0"/>
    <n v="0"/>
    <n v="5.9610705596107053E-2"/>
    <n v="0"/>
    <n v="0"/>
    <n v="0"/>
    <n v="0"/>
    <n v="0"/>
    <n v="0"/>
    <n v="0"/>
    <n v="0.24209245742092458"/>
    <n v="1.9464720194647202E-2"/>
    <n v="0"/>
    <n v="0.50729927007299269"/>
    <x v="2"/>
    <x v="48"/>
    <x v="45"/>
    <x v="9"/>
    <x v="9"/>
    <x v="1"/>
    <x v="45"/>
    <n v="0.11678832116788321"/>
    <n v="4.7445255474452552E-2"/>
    <n v="0"/>
    <n v="7.2992700729927005E-3"/>
    <n v="5.9610705596107053E-2"/>
    <n v="0"/>
    <n v="0"/>
    <n v="0.26155717761557179"/>
    <n v="0.50729927007299269"/>
    <n v="0"/>
  </r>
  <r>
    <x v="48"/>
    <n v="2011"/>
    <n v="574"/>
    <s v="2,3,4,5,6"/>
    <n v="0.13240418118466898"/>
    <n v="0"/>
    <n v="5.2264808362369342E-3"/>
    <n v="8.0139372822299645E-2"/>
    <n v="3.1358885017421602E-2"/>
    <n v="0"/>
    <n v="0"/>
    <n v="0"/>
    <n v="0"/>
    <n v="0"/>
    <n v="0"/>
    <n v="6.6202090592334492E-2"/>
    <n v="0"/>
    <n v="0"/>
    <n v="0"/>
    <n v="0"/>
    <n v="0"/>
    <n v="0"/>
    <n v="0"/>
    <n v="0.28745644599303138"/>
    <n v="3.484320557491289E-2"/>
    <n v="0"/>
    <n v="0.3623693379790941"/>
    <x v="2"/>
    <x v="48"/>
    <x v="45"/>
    <x v="9"/>
    <x v="9"/>
    <x v="1"/>
    <x v="45"/>
    <n v="0.13763066202090593"/>
    <n v="0.11149825783972125"/>
    <n v="0"/>
    <n v="0"/>
    <n v="6.6202090592334492E-2"/>
    <n v="0"/>
    <n v="0"/>
    <n v="0.32229965156794427"/>
    <n v="0.3623693379790941"/>
    <n v="0"/>
  </r>
  <r>
    <x v="48"/>
    <n v="2012"/>
    <n v="835"/>
    <s v="2,3,4,5,6"/>
    <n v="0.10778443113772455"/>
    <n v="4.7904191616766467E-3"/>
    <n v="3.592814371257485E-3"/>
    <n v="1.9161676646706587E-2"/>
    <n v="1.7964071856287425E-2"/>
    <n v="0"/>
    <n v="0"/>
    <n v="0"/>
    <n v="0"/>
    <n v="0"/>
    <n v="0"/>
    <n v="2.1556886227544911E-2"/>
    <n v="0"/>
    <n v="0"/>
    <n v="0"/>
    <n v="0"/>
    <n v="0"/>
    <n v="0"/>
    <n v="0"/>
    <n v="0.30658682634730539"/>
    <n v="0"/>
    <n v="3.592814371257485E-3"/>
    <n v="0.51497005988023947"/>
    <x v="2"/>
    <x v="48"/>
    <x v="45"/>
    <x v="9"/>
    <x v="9"/>
    <x v="1"/>
    <x v="45"/>
    <n v="0.11616766467065869"/>
    <n v="3.7125748502994008E-2"/>
    <n v="0"/>
    <n v="0"/>
    <n v="2.1556886227544911E-2"/>
    <n v="0"/>
    <n v="0"/>
    <n v="0.30658682634730539"/>
    <n v="0.51497005988023947"/>
    <n v="3.592814371257485E-3"/>
  </r>
  <r>
    <x v="48"/>
    <n v="2013"/>
    <n v="2937"/>
    <s v="3,4,5,6"/>
    <n v="2.6217228464419477E-2"/>
    <n v="2.0429009193054137E-3"/>
    <n v="2.0429009193054137E-3"/>
    <n v="9.5335376234252645E-3"/>
    <n v="9.1930541368743617E-3"/>
    <n v="0"/>
    <n v="0"/>
    <n v="0"/>
    <n v="3.4048348655090226E-4"/>
    <n v="0"/>
    <n v="0"/>
    <n v="1.5321756894790603E-2"/>
    <n v="0"/>
    <n v="0"/>
    <n v="0"/>
    <n v="0"/>
    <n v="0"/>
    <n v="0"/>
    <n v="0"/>
    <n v="0.18522301668369084"/>
    <n v="5.4136874361593465E-2"/>
    <n v="6.8096697310180451E-4"/>
    <n v="0.69526727953694245"/>
    <x v="2"/>
    <x v="48"/>
    <x v="45"/>
    <x v="9"/>
    <x v="9"/>
    <x v="1"/>
    <x v="45"/>
    <n v="3.0303030303030304E-2"/>
    <n v="1.8726591760299626E-2"/>
    <n v="0"/>
    <n v="3.4048348655090226E-4"/>
    <n v="1.5321756894790603E-2"/>
    <n v="0"/>
    <n v="0"/>
    <n v="0.23935989104528432"/>
    <n v="0.69526727953694245"/>
    <n v="6.8096697310180451E-4"/>
  </r>
  <r>
    <x v="49"/>
    <n v="1979"/>
    <n v="264"/>
    <n v="3"/>
    <s v="Failed"/>
    <s v="Criteria"/>
    <s v="-"/>
    <s v="-"/>
    <s v="-"/>
    <s v="-"/>
    <s v="-"/>
    <s v="-"/>
    <s v="-"/>
    <s v="-"/>
    <s v="-"/>
    <s v="-"/>
    <s v="-"/>
    <s v="-"/>
    <s v="-"/>
    <s v="-"/>
    <s v="-"/>
    <s v="-"/>
    <s v="-"/>
    <s v="-"/>
    <s v="-"/>
    <s v="-"/>
    <s v="-"/>
    <x v="0"/>
    <x v="49"/>
    <x v="46"/>
    <x v="3"/>
    <x v="3"/>
    <x v="0"/>
    <x v="46"/>
    <n v="0"/>
    <n v="0"/>
    <n v="0"/>
    <n v="0"/>
    <n v="0"/>
    <n v="0"/>
    <n v="0"/>
    <n v="0"/>
    <n v="0"/>
    <n v="0"/>
  </r>
  <r>
    <x v="49"/>
    <n v="1980"/>
    <n v="2086"/>
    <s v="3,4"/>
    <s v="Failed"/>
    <s v="Criteria"/>
    <s v="-"/>
    <s v="-"/>
    <s v="-"/>
    <s v="-"/>
    <s v="-"/>
    <s v="-"/>
    <s v="-"/>
    <s v="-"/>
    <s v="-"/>
    <s v="-"/>
    <s v="-"/>
    <s v="-"/>
    <s v="-"/>
    <s v="-"/>
    <s v="-"/>
    <s v="-"/>
    <s v="-"/>
    <s v="-"/>
    <s v="-"/>
    <s v="-"/>
    <s v="-"/>
    <x v="0"/>
    <x v="49"/>
    <x v="46"/>
    <x v="3"/>
    <x v="3"/>
    <x v="0"/>
    <x v="46"/>
    <n v="0"/>
    <n v="0"/>
    <n v="0"/>
    <n v="0"/>
    <n v="0"/>
    <n v="0"/>
    <n v="0"/>
    <n v="0"/>
    <n v="0"/>
    <n v="0"/>
  </r>
  <r>
    <x v="49"/>
    <n v="1981"/>
    <n v="1128"/>
    <s v="3,4,5"/>
    <n v="0.44769503546099282"/>
    <n v="3.2801418439716311E-2"/>
    <n v="0.10372340425531915"/>
    <n v="4.4326241134751776E-3"/>
    <n v="0"/>
    <n v="0"/>
    <n v="0"/>
    <n v="0"/>
    <n v="0"/>
    <n v="0"/>
    <n v="3.5460992907801418E-3"/>
    <n v="0"/>
    <n v="0"/>
    <n v="0"/>
    <n v="0"/>
    <n v="0"/>
    <n v="0"/>
    <n v="0"/>
    <n v="8.9539007092198586E-2"/>
    <n v="0"/>
    <n v="7.0921985815602835E-3"/>
    <n v="0"/>
    <n v="0.31117021276595747"/>
    <x v="0"/>
    <x v="49"/>
    <x v="46"/>
    <x v="3"/>
    <x v="3"/>
    <x v="1"/>
    <x v="46"/>
    <n v="0.58421985815602828"/>
    <n v="4.4326241134751776E-3"/>
    <n v="0"/>
    <n v="0"/>
    <n v="3.5460992907801418E-3"/>
    <n v="0"/>
    <n v="0"/>
    <n v="9.6631205673758866E-2"/>
    <n v="0.31117021276595747"/>
    <n v="0"/>
  </r>
  <r>
    <x v="49"/>
    <n v="1982"/>
    <n v="3060"/>
    <s v="3,4,5,6"/>
    <n v="0.26960784313725494"/>
    <n v="5.2287581699346407E-2"/>
    <n v="5.0326797385620917E-2"/>
    <n v="1.1111111111111112E-2"/>
    <n v="0"/>
    <n v="0"/>
    <n v="0"/>
    <n v="0"/>
    <n v="0"/>
    <n v="0"/>
    <n v="5.8823529411764705E-3"/>
    <n v="0"/>
    <n v="0"/>
    <n v="0"/>
    <n v="0"/>
    <n v="0"/>
    <n v="0"/>
    <n v="0"/>
    <n v="3.6601307189542485E-2"/>
    <n v="0"/>
    <n v="5.2287581699346402E-3"/>
    <n v="1.6339869281045752E-3"/>
    <n v="0.56732026143790848"/>
    <x v="0"/>
    <x v="49"/>
    <x v="46"/>
    <x v="3"/>
    <x v="3"/>
    <x v="1"/>
    <x v="46"/>
    <n v="0.37222222222222223"/>
    <n v="1.1111111111111112E-2"/>
    <n v="0"/>
    <n v="0"/>
    <n v="5.8823529411764705E-3"/>
    <n v="0"/>
    <n v="0"/>
    <n v="4.1830065359477128E-2"/>
    <n v="0.56732026143790848"/>
    <n v="1.6339869281045752E-3"/>
  </r>
  <r>
    <x v="49"/>
    <n v="1983"/>
    <n v="6569"/>
    <s v="3,4,5,6"/>
    <n v="0.33825544222864978"/>
    <n v="1.2026183589587456E-2"/>
    <n v="8.3117673922971536E-2"/>
    <n v="1.8724311158471608E-2"/>
    <n v="0"/>
    <n v="0"/>
    <n v="0"/>
    <n v="0"/>
    <n v="0"/>
    <n v="0"/>
    <n v="1.9789922362612269E-3"/>
    <n v="0"/>
    <n v="0"/>
    <n v="0"/>
    <n v="0"/>
    <n v="0"/>
    <n v="0"/>
    <n v="0"/>
    <n v="3.1816105952199726E-2"/>
    <n v="0"/>
    <n v="0"/>
    <n v="3.3490637844420766E-3"/>
    <n v="0.51073222712741662"/>
    <x v="0"/>
    <x v="49"/>
    <x v="46"/>
    <x v="3"/>
    <x v="3"/>
    <x v="1"/>
    <x v="46"/>
    <n v="0.43339929974120878"/>
    <n v="1.8724311158471608E-2"/>
    <n v="0"/>
    <n v="0"/>
    <n v="1.9789922362612269E-3"/>
    <n v="0"/>
    <n v="0"/>
    <n v="3.1816105952199726E-2"/>
    <n v="0.51073222712741662"/>
    <n v="3.3490637844420766E-3"/>
  </r>
  <r>
    <x v="49"/>
    <n v="1984"/>
    <n v="12158"/>
    <s v="3,4,5,6"/>
    <n v="0.27257772659976964"/>
    <n v="2.4592860667873005E-2"/>
    <n v="0.16310248396117782"/>
    <n v="9.3765421944398755E-3"/>
    <n v="0"/>
    <n v="0"/>
    <n v="0"/>
    <n v="0"/>
    <n v="0"/>
    <n v="0"/>
    <n v="3.2077644349399574E-3"/>
    <n v="0"/>
    <n v="0"/>
    <n v="0"/>
    <n v="0"/>
    <n v="0"/>
    <n v="0"/>
    <n v="4.9350222075999345E-4"/>
    <n v="1.74370784668531E-2"/>
    <n v="0"/>
    <n v="2.9610133245599607E-3"/>
    <n v="1.3160059220266491E-3"/>
    <n v="0.50493502220759989"/>
    <x v="0"/>
    <x v="49"/>
    <x v="46"/>
    <x v="3"/>
    <x v="3"/>
    <x v="1"/>
    <x v="46"/>
    <n v="0.4602730712288205"/>
    <n v="9.3765421944398755E-3"/>
    <n v="0"/>
    <n v="0"/>
    <n v="3.2077644349399574E-3"/>
    <n v="0"/>
    <n v="4.9350222075999345E-4"/>
    <n v="2.039809179141306E-2"/>
    <n v="0.50493502220759989"/>
    <n v="1.3160059220266491E-3"/>
  </r>
  <r>
    <x v="49"/>
    <n v="1985"/>
    <n v="19157"/>
    <s v="3,4,5,6"/>
    <n v="0.28282090097614448"/>
    <n v="9.8919455029493134E-2"/>
    <n v="0.12976979694106594"/>
    <n v="9.5526439421621343E-3"/>
    <n v="0"/>
    <n v="0"/>
    <n v="0"/>
    <n v="0"/>
    <n v="1.5660072036331366E-4"/>
    <n v="4.6980216108994099E-4"/>
    <n v="5.2200240121104554E-4"/>
    <n v="0"/>
    <n v="0"/>
    <n v="0"/>
    <n v="0"/>
    <n v="0"/>
    <n v="0"/>
    <n v="0"/>
    <n v="1.2736858589549512E-2"/>
    <n v="0"/>
    <n v="8.1954376990134147E-3"/>
    <n v="4.4892206504149922E-3"/>
    <n v="0.45236728088949207"/>
    <x v="0"/>
    <x v="49"/>
    <x v="46"/>
    <x v="3"/>
    <x v="3"/>
    <x v="1"/>
    <x v="46"/>
    <n v="0.51151015294670354"/>
    <n v="9.5526439421621343E-3"/>
    <n v="0"/>
    <n v="1.5660072036331366E-4"/>
    <n v="9.9180456230098658E-4"/>
    <n v="0"/>
    <n v="0"/>
    <n v="2.0932296288562927E-2"/>
    <n v="0.45236728088949207"/>
    <n v="4.4892206504149922E-3"/>
  </r>
  <r>
    <x v="49"/>
    <n v="1986"/>
    <n v="19753"/>
    <s v="3,4,5,6"/>
    <n v="0.26522553536171722"/>
    <n v="0.11937427226244114"/>
    <n v="0.12398116741760745"/>
    <n v="5.7712752493292154E-3"/>
    <n v="0"/>
    <n v="0"/>
    <n v="0"/>
    <n v="0"/>
    <n v="0"/>
    <n v="0"/>
    <n v="1.4175062015896319E-3"/>
    <n v="0"/>
    <n v="0"/>
    <n v="0"/>
    <n v="0"/>
    <n v="0"/>
    <n v="0"/>
    <n v="0"/>
    <n v="3.6348909026476993E-2"/>
    <n v="0"/>
    <n v="0"/>
    <n v="2.0250088594137598E-3"/>
    <n v="0.44585632562142458"/>
    <x v="0"/>
    <x v="49"/>
    <x v="46"/>
    <x v="3"/>
    <x v="3"/>
    <x v="1"/>
    <x v="46"/>
    <n v="0.5085809750417658"/>
    <n v="5.7712752493292154E-3"/>
    <n v="0"/>
    <n v="0"/>
    <n v="1.4175062015896319E-3"/>
    <n v="0"/>
    <n v="0"/>
    <n v="3.6348909026476993E-2"/>
    <n v="0.44585632562142458"/>
    <n v="2.0250088594137598E-3"/>
  </r>
  <r>
    <x v="49"/>
    <n v="1987"/>
    <n v="18839"/>
    <s v="3,4,5,6"/>
    <n v="0.3392430596103827"/>
    <n v="4.9684165826211581E-2"/>
    <n v="7.0120494718403314E-2"/>
    <n v="3.9280216572004888E-3"/>
    <n v="0"/>
    <n v="0"/>
    <n v="0"/>
    <n v="0"/>
    <n v="0"/>
    <n v="0"/>
    <n v="4.8834863846276338E-3"/>
    <n v="0"/>
    <n v="0"/>
    <n v="0"/>
    <n v="0"/>
    <n v="0"/>
    <n v="0"/>
    <n v="0"/>
    <n v="7.1075959445830464E-2"/>
    <n v="3.715696162216678E-4"/>
    <n v="0"/>
    <n v="3.025638303519295E-3"/>
    <n v="0.45766760443760285"/>
    <x v="0"/>
    <x v="49"/>
    <x v="46"/>
    <x v="3"/>
    <x v="3"/>
    <x v="1"/>
    <x v="46"/>
    <n v="0.45904772015499762"/>
    <n v="3.9280216572004888E-3"/>
    <n v="0"/>
    <n v="0"/>
    <n v="4.8834863846276338E-3"/>
    <n v="0"/>
    <n v="0"/>
    <n v="7.1447529062052137E-2"/>
    <n v="0.45766760443760285"/>
    <n v="3.025638303519295E-3"/>
  </r>
  <r>
    <x v="49"/>
    <n v="1988"/>
    <n v="17231"/>
    <s v="3,4,5,6"/>
    <n v="0.3146073936509779"/>
    <n v="4.8401137484765829E-2"/>
    <n v="0.10074865068771401"/>
    <n v="1.2071266902675411E-2"/>
    <n v="3.4820962219255994E-4"/>
    <n v="2.9017468516046659E-4"/>
    <n v="0"/>
    <n v="0"/>
    <n v="0"/>
    <n v="0"/>
    <n v="1.6830131739307063E-3"/>
    <n v="0"/>
    <n v="0"/>
    <n v="0"/>
    <n v="1.7410481109627997E-4"/>
    <n v="0"/>
    <n v="0"/>
    <n v="0"/>
    <n v="6.7204457083164068E-2"/>
    <n v="1.7410481109627997E-4"/>
    <n v="3.7142359700539727E-3"/>
    <n v="3.3079914108293191E-3"/>
    <n v="0.44727525970634324"/>
    <x v="0"/>
    <x v="49"/>
    <x v="46"/>
    <x v="3"/>
    <x v="3"/>
    <x v="1"/>
    <x v="46"/>
    <n v="0.46375718182345771"/>
    <n v="1.2419476524867971E-2"/>
    <n v="2.9017468516046659E-4"/>
    <n v="0"/>
    <n v="1.6830131739307063E-3"/>
    <n v="1.7410481109627997E-4"/>
    <n v="0"/>
    <n v="7.1092797864314328E-2"/>
    <n v="0.44727525970634324"/>
    <n v="3.3079914108293191E-3"/>
  </r>
  <r>
    <x v="49"/>
    <n v="1989"/>
    <n v="14340"/>
    <s v="3,4,5,6"/>
    <n v="0.23256624825662484"/>
    <n v="0.151255230125523"/>
    <n v="9.518828451882845E-2"/>
    <n v="5.7880055788005575E-3"/>
    <n v="5.5788005578800558E-4"/>
    <n v="0"/>
    <n v="0"/>
    <n v="0"/>
    <n v="0"/>
    <n v="0"/>
    <n v="2.5104602510460251E-3"/>
    <n v="0"/>
    <n v="0"/>
    <n v="0"/>
    <n v="0"/>
    <n v="0"/>
    <n v="0"/>
    <n v="0"/>
    <n v="5.1743375174337518E-2"/>
    <n v="4.288702928870293E-2"/>
    <n v="2.7894002789400279E-4"/>
    <n v="7.6708507670850768E-3"/>
    <n v="0.40955369595536961"/>
    <x v="0"/>
    <x v="49"/>
    <x v="46"/>
    <x v="3"/>
    <x v="3"/>
    <x v="1"/>
    <x v="46"/>
    <n v="0.4790097629009763"/>
    <n v="6.345885634588563E-3"/>
    <n v="0"/>
    <n v="0"/>
    <n v="2.5104602510460251E-3"/>
    <n v="0"/>
    <n v="0"/>
    <n v="9.4909344490934439E-2"/>
    <n v="0.40955369595536961"/>
    <n v="7.6708507670850768E-3"/>
  </r>
  <r>
    <x v="49"/>
    <n v="1990"/>
    <n v="17331"/>
    <s v="3,4,5,6"/>
    <n v="0.36668397668916969"/>
    <n v="6.2662281460965905E-2"/>
    <n v="9.2724020541226707E-2"/>
    <n v="1.9444925278402862E-2"/>
    <n v="0"/>
    <n v="0"/>
    <n v="0"/>
    <n v="0"/>
    <n v="0"/>
    <n v="4.616006000807801E-4"/>
    <n v="9.8090127517165776E-4"/>
    <n v="1.7310022503029253E-4"/>
    <n v="0"/>
    <n v="0"/>
    <n v="0"/>
    <n v="0"/>
    <n v="0"/>
    <n v="0"/>
    <n v="9.9936529917488887E-2"/>
    <n v="0"/>
    <n v="8.3665108764641397E-3"/>
    <n v="5.0776066008885812E-3"/>
    <n v="0.34348854653511052"/>
    <x v="0"/>
    <x v="49"/>
    <x v="46"/>
    <x v="3"/>
    <x v="3"/>
    <x v="1"/>
    <x v="46"/>
    <n v="0.52207027869136235"/>
    <n v="1.9444925278402862E-2"/>
    <n v="0"/>
    <n v="0"/>
    <n v="1.6156021002827305E-3"/>
    <n v="0"/>
    <n v="0"/>
    <n v="0.10830304079395303"/>
    <n v="0.34348854653511052"/>
    <n v="5.0776066008885812E-3"/>
  </r>
  <r>
    <x v="49"/>
    <n v="1991"/>
    <n v="15957"/>
    <s v="3,4,5,6"/>
    <n v="0.37225042301184436"/>
    <n v="6.254308453970045E-2"/>
    <n v="0.10083349000438679"/>
    <n v="6.1415052954816064E-3"/>
    <n v="1.8800526414739613E-3"/>
    <n v="0"/>
    <n v="0"/>
    <n v="0"/>
    <n v="0"/>
    <n v="0"/>
    <n v="2.9454158049758727E-3"/>
    <n v="3.133421069123269E-4"/>
    <n v="0"/>
    <n v="0"/>
    <n v="0"/>
    <n v="0"/>
    <n v="0"/>
    <n v="0"/>
    <n v="0.11142445321802344"/>
    <n v="0"/>
    <n v="0"/>
    <n v="5.6401579244218835E-3"/>
    <n v="0.33602807545277935"/>
    <x v="0"/>
    <x v="49"/>
    <x v="46"/>
    <x v="3"/>
    <x v="3"/>
    <x v="1"/>
    <x v="46"/>
    <n v="0.53562699755593157"/>
    <n v="8.0215579369555673E-3"/>
    <n v="0"/>
    <n v="0"/>
    <n v="3.2587579118881996E-3"/>
    <n v="0"/>
    <n v="0"/>
    <n v="0.11142445321802344"/>
    <n v="0.33602807545277935"/>
    <n v="5.6401579244218835E-3"/>
  </r>
  <r>
    <x v="49"/>
    <n v="1992"/>
    <n v="10248"/>
    <s v="3,4,5,6"/>
    <n v="0.18881733021077285"/>
    <n v="0.32025761124121782"/>
    <n v="8.8309914129586262E-2"/>
    <n v="3.6104605776736925E-3"/>
    <n v="2.9274004683840749E-4"/>
    <n v="0"/>
    <n v="0"/>
    <n v="0"/>
    <n v="0"/>
    <n v="0"/>
    <n v="1.17096018735363E-3"/>
    <n v="0"/>
    <n v="0"/>
    <n v="0"/>
    <n v="0"/>
    <n v="0"/>
    <n v="0"/>
    <n v="0"/>
    <n v="8.2552693208430908E-2"/>
    <n v="1.366120218579235E-3"/>
    <n v="0"/>
    <n v="1.4246682279469165E-2"/>
    <n v="0.29937548790007806"/>
    <x v="0"/>
    <x v="49"/>
    <x v="46"/>
    <x v="3"/>
    <x v="3"/>
    <x v="1"/>
    <x v="46"/>
    <n v="0.59738485558157683"/>
    <n v="3.9032006245120999E-3"/>
    <n v="0"/>
    <n v="0"/>
    <n v="1.17096018735363E-3"/>
    <n v="0"/>
    <n v="0"/>
    <n v="8.3918813427010144E-2"/>
    <n v="0.29937548790007806"/>
    <n v="1.4246682279469165E-2"/>
  </r>
  <r>
    <x v="49"/>
    <n v="1993"/>
    <n v="6801"/>
    <s v="3,4,5,6"/>
    <n v="0.21482134980149981"/>
    <n v="7.2636377003381852E-2"/>
    <n v="0.1238053227466549"/>
    <n v="1.4703720041170415E-3"/>
    <n v="0"/>
    <n v="0"/>
    <n v="0"/>
    <n v="0"/>
    <n v="0"/>
    <n v="0"/>
    <n v="3.3818556094691956E-3"/>
    <n v="0"/>
    <n v="0"/>
    <n v="0"/>
    <n v="0"/>
    <n v="0"/>
    <n v="0"/>
    <n v="0"/>
    <n v="8.2487869430966032E-2"/>
    <n v="2.1908542861343919E-2"/>
    <n v="0"/>
    <n v="2.0291133656815175E-2"/>
    <n v="0.45919717688575212"/>
    <x v="0"/>
    <x v="49"/>
    <x v="46"/>
    <x v="3"/>
    <x v="3"/>
    <x v="1"/>
    <x v="46"/>
    <n v="0.41126304955153659"/>
    <n v="1.4703720041170415E-3"/>
    <n v="0"/>
    <n v="0"/>
    <n v="3.3818556094691956E-3"/>
    <n v="0"/>
    <n v="0"/>
    <n v="0.10439641229230995"/>
    <n v="0.45919717688575212"/>
    <n v="2.0291133656815175E-2"/>
  </r>
  <r>
    <x v="49"/>
    <n v="1994"/>
    <n v="8338"/>
    <s v="3,4,5,6"/>
    <n v="0.14595826337251139"/>
    <n v="0.3463660350203886"/>
    <n v="0.10314224034540657"/>
    <n v="3.4780522907171983E-3"/>
    <n v="5.9966418805468941E-4"/>
    <n v="0"/>
    <n v="0"/>
    <n v="0"/>
    <n v="0"/>
    <n v="0"/>
    <n v="2.5185895898296954E-3"/>
    <n v="2.3986567522187575E-4"/>
    <n v="0"/>
    <n v="0"/>
    <n v="0"/>
    <n v="0"/>
    <n v="0"/>
    <n v="0"/>
    <n v="2.8184216838570402E-2"/>
    <n v="2.7464619812904774E-2"/>
    <n v="0"/>
    <n v="1.1153753897817222E-2"/>
    <n v="0.33089469896857759"/>
    <x v="0"/>
    <x v="49"/>
    <x v="46"/>
    <x v="3"/>
    <x v="3"/>
    <x v="1"/>
    <x v="46"/>
    <n v="0.59546653873830657"/>
    <n v="4.0777164787718879E-3"/>
    <n v="0"/>
    <n v="0"/>
    <n v="2.7584552650515713E-3"/>
    <n v="0"/>
    <n v="0"/>
    <n v="5.5648836651475173E-2"/>
    <n v="0.33089469896857759"/>
    <n v="1.1153753897817222E-2"/>
  </r>
  <r>
    <x v="49"/>
    <n v="1995"/>
    <n v="6960"/>
    <s v="3,4,5,6"/>
    <n v="0.28433908045977013"/>
    <n v="7.7729885057471262E-2"/>
    <n v="0.11997126436781609"/>
    <n v="3.4482758620689655E-3"/>
    <n v="3.0172413793103448E-3"/>
    <n v="0"/>
    <n v="0"/>
    <n v="0"/>
    <n v="0"/>
    <n v="0"/>
    <n v="3.5919540229885057E-3"/>
    <n v="0"/>
    <n v="0"/>
    <n v="0"/>
    <n v="0"/>
    <n v="0"/>
    <n v="0"/>
    <n v="0"/>
    <n v="6.9109195402298845E-2"/>
    <n v="8.8505747126436787E-2"/>
    <n v="5.7471264367816091E-4"/>
    <n v="1.9971264367816093E-2"/>
    <n v="0.32974137931034481"/>
    <x v="0"/>
    <x v="49"/>
    <x v="46"/>
    <x v="3"/>
    <x v="3"/>
    <x v="1"/>
    <x v="46"/>
    <n v="0.48204022988505746"/>
    <n v="6.4655172413793103E-3"/>
    <n v="0"/>
    <n v="0"/>
    <n v="3.5919540229885057E-3"/>
    <n v="0"/>
    <n v="0"/>
    <n v="0.15818965517241382"/>
    <n v="0.32974137931034481"/>
    <n v="1.9971264367816093E-2"/>
  </r>
  <r>
    <x v="49"/>
    <n v="1996"/>
    <n v="6853"/>
    <s v="3,4,5,6"/>
    <n v="0.24354297388005255"/>
    <n v="5.9827812636801397E-2"/>
    <n v="0.15671968480957246"/>
    <n v="1.0214504596527069E-3"/>
    <n v="1.4592149423610097E-4"/>
    <n v="0"/>
    <n v="0"/>
    <n v="0"/>
    <n v="0"/>
    <n v="0"/>
    <n v="3.5021158616664236E-3"/>
    <n v="2.9184298847220193E-4"/>
    <n v="0"/>
    <n v="0"/>
    <n v="0"/>
    <n v="0"/>
    <n v="0"/>
    <n v="0"/>
    <n v="0.14606741573033707"/>
    <n v="5.0051072522982638E-2"/>
    <n v="0"/>
    <n v="1.619728586020721E-2"/>
    <n v="0.32263242375601925"/>
    <x v="0"/>
    <x v="49"/>
    <x v="46"/>
    <x v="3"/>
    <x v="3"/>
    <x v="1"/>
    <x v="46"/>
    <n v="0.46009047132642644"/>
    <n v="1.1673719538888077E-3"/>
    <n v="0"/>
    <n v="0"/>
    <n v="3.7939588501386253E-3"/>
    <n v="0"/>
    <n v="0"/>
    <n v="0.19611848825331971"/>
    <n v="0.32263242375601925"/>
    <n v="1.619728586020721E-2"/>
  </r>
  <r>
    <x v="49"/>
    <n v="1997"/>
    <n v="6080"/>
    <s v="3,4,5,6"/>
    <n v="0.24802631578947365"/>
    <n v="5.526315789473684E-2"/>
    <n v="0.14819078947368422"/>
    <n v="0"/>
    <n v="0"/>
    <n v="0"/>
    <n v="0"/>
    <n v="0"/>
    <n v="0"/>
    <n v="0"/>
    <n v="1.6447368421052631E-3"/>
    <n v="6.5789473684210525E-4"/>
    <n v="0"/>
    <n v="0"/>
    <n v="0"/>
    <n v="0"/>
    <n v="0"/>
    <n v="0"/>
    <n v="0.17532894736842106"/>
    <n v="3.8322368421052633E-2"/>
    <n v="0"/>
    <n v="4.9342105263157892E-3"/>
    <n v="0.32763157894736844"/>
    <x v="0"/>
    <x v="49"/>
    <x v="46"/>
    <x v="3"/>
    <x v="3"/>
    <x v="1"/>
    <x v="46"/>
    <n v="0.45148026315789469"/>
    <n v="0"/>
    <n v="0"/>
    <n v="0"/>
    <n v="2.3026315789473682E-3"/>
    <n v="0"/>
    <n v="0"/>
    <n v="0.21365131578947369"/>
    <n v="0.32763157894736844"/>
    <n v="4.9342105263157892E-3"/>
  </r>
  <r>
    <x v="49"/>
    <n v="1998"/>
    <n v="4287"/>
    <s v="3,4,5,6"/>
    <n v="0.25565663634243058"/>
    <n v="0.1033356659668766"/>
    <n v="0.13995801259622112"/>
    <n v="0"/>
    <n v="1.3062747842313973E-2"/>
    <n v="0"/>
    <n v="0"/>
    <n v="0"/>
    <n v="0"/>
    <n v="0"/>
    <n v="0"/>
    <n v="9.3305341730814094E-4"/>
    <n v="0"/>
    <n v="0"/>
    <n v="0"/>
    <n v="0"/>
    <n v="0"/>
    <n v="0"/>
    <n v="0.12969442500583159"/>
    <n v="3.4522976440401212E-2"/>
    <n v="1.3762537905295079E-2"/>
    <n v="1.1429904362024726E-2"/>
    <n v="0.29764404012129697"/>
    <x v="0"/>
    <x v="49"/>
    <x v="46"/>
    <x v="3"/>
    <x v="3"/>
    <x v="1"/>
    <x v="46"/>
    <n v="0.49895031490552832"/>
    <n v="1.3062747842313973E-2"/>
    <n v="0"/>
    <n v="0"/>
    <n v="9.3305341730814094E-4"/>
    <n v="0"/>
    <n v="0"/>
    <n v="0.17797993935152789"/>
    <n v="0.29764404012129697"/>
    <n v="1.1429904362024726E-2"/>
  </r>
  <r>
    <x v="49"/>
    <n v="1999"/>
    <n v="6662"/>
    <s v="3,4,5,6"/>
    <n v="0.20939657760432301"/>
    <n v="3.2122485740018011E-2"/>
    <n v="0.17141999399579705"/>
    <n v="0"/>
    <n v="6.3044130891624136E-3"/>
    <n v="0"/>
    <n v="0"/>
    <n v="0"/>
    <n v="0"/>
    <n v="0"/>
    <n v="4.503152206544581E-4"/>
    <n v="4.503152206544581E-4"/>
    <n v="0"/>
    <n v="0"/>
    <n v="0"/>
    <n v="0"/>
    <n v="0"/>
    <n v="0"/>
    <n v="0.11137796457520265"/>
    <n v="3.0771540078054639E-2"/>
    <n v="2.5667967577304114E-2"/>
    <n v="9.3065145601921341E-3"/>
    <n v="0.40273191233863703"/>
    <x v="1"/>
    <x v="49"/>
    <x v="46"/>
    <x v="3"/>
    <x v="3"/>
    <x v="1"/>
    <x v="46"/>
    <n v="0.41293905734013808"/>
    <n v="6.3044130891624136E-3"/>
    <n v="0"/>
    <n v="0"/>
    <n v="9.006304413089162E-4"/>
    <n v="0"/>
    <n v="0"/>
    <n v="0.1678174722305614"/>
    <n v="0.40273191233863703"/>
    <n v="9.3065145601921341E-3"/>
  </r>
  <r>
    <x v="49"/>
    <n v="2000"/>
    <n v="7208"/>
    <s v="3,4,5,6"/>
    <n v="0.23598779134295225"/>
    <n v="3.9678135405105439E-2"/>
    <n v="0.13485016648168702"/>
    <n v="0"/>
    <n v="4.8557158712541617E-3"/>
    <n v="0"/>
    <n v="0"/>
    <n v="0"/>
    <n v="0"/>
    <n v="0"/>
    <n v="4.1620421753607101E-4"/>
    <n v="4.1620421753607101E-4"/>
    <n v="0"/>
    <n v="0"/>
    <n v="0"/>
    <n v="0"/>
    <n v="0"/>
    <n v="0"/>
    <n v="8.1853496115427304E-2"/>
    <n v="2.6914539400665925E-2"/>
    <n v="3.607103218645949E-2"/>
    <n v="3.7458379578246392E-3"/>
    <n v="0.43521087680355158"/>
    <x v="1"/>
    <x v="49"/>
    <x v="46"/>
    <x v="3"/>
    <x v="3"/>
    <x v="1"/>
    <x v="46"/>
    <n v="0.41051609322974469"/>
    <n v="4.8557158712541617E-3"/>
    <n v="0"/>
    <n v="0"/>
    <n v="8.3240843507214203E-4"/>
    <n v="0"/>
    <n v="0"/>
    <n v="0.14483906770255273"/>
    <n v="0.43521087680355158"/>
    <n v="3.7458379578246392E-3"/>
  </r>
  <r>
    <x v="49"/>
    <n v="2001"/>
    <n v="7294"/>
    <s v="3,4,5,6"/>
    <n v="0.17493830545653963"/>
    <n v="2.6185906224293939E-2"/>
    <n v="5.4976693172470524E-2"/>
    <n v="2.4677817384151355E-3"/>
    <n v="0"/>
    <n v="0"/>
    <n v="0"/>
    <n v="0"/>
    <n v="0"/>
    <n v="0"/>
    <n v="2.056484782012613E-3"/>
    <n v="0"/>
    <n v="0"/>
    <n v="0"/>
    <n v="0"/>
    <n v="0"/>
    <n v="0"/>
    <n v="0"/>
    <n v="8.4590074033452159E-2"/>
    <n v="1.9330956950918562E-2"/>
    <n v="5.3742802303262956E-2"/>
    <n v="2.1935837674801205E-3"/>
    <n v="0.57951741157115433"/>
    <x v="1"/>
    <x v="49"/>
    <x v="46"/>
    <x v="3"/>
    <x v="3"/>
    <x v="1"/>
    <x v="46"/>
    <n v="0.25610090485330406"/>
    <n v="2.4677817384151355E-3"/>
    <n v="0"/>
    <n v="0"/>
    <n v="2.056484782012613E-3"/>
    <n v="0"/>
    <n v="0"/>
    <n v="0.15766383328763367"/>
    <n v="0.57951741157115433"/>
    <n v="2.1935837674801205E-3"/>
  </r>
  <r>
    <x v="49"/>
    <n v="2002"/>
    <n v="6391"/>
    <s v="3,4,5,6"/>
    <n v="0.13143483023001096"/>
    <n v="2.3626975434204351E-2"/>
    <n v="5.4295102487873573E-2"/>
    <n v="1.1422312627131904E-2"/>
    <n v="6.7282115474886555E-3"/>
    <n v="9.3882021592864968E-4"/>
    <n v="0"/>
    <n v="0"/>
    <n v="0"/>
    <n v="0"/>
    <n v="4.6941010796432484E-4"/>
    <n v="1.2517602879048662E-3"/>
    <n v="0"/>
    <n v="0"/>
    <n v="0"/>
    <n v="0"/>
    <n v="0"/>
    <n v="0"/>
    <n v="6.1805664215302772E-2"/>
    <n v="2.4252855578156783E-2"/>
    <n v="5.9458613675481144E-2"/>
    <n v="2.0341104678454078E-3"/>
    <n v="0.62228133312470657"/>
    <x v="1"/>
    <x v="49"/>
    <x v="46"/>
    <x v="3"/>
    <x v="3"/>
    <x v="1"/>
    <x v="46"/>
    <n v="0.20935690815208891"/>
    <n v="1.8150524174620559E-2"/>
    <n v="9.3882021592864968E-4"/>
    <n v="0"/>
    <n v="1.7211703958691909E-3"/>
    <n v="0"/>
    <n v="0"/>
    <n v="0.14551713346894068"/>
    <n v="0.62228133312470657"/>
    <n v="2.0341104678454078E-3"/>
  </r>
  <r>
    <x v="49"/>
    <n v="2003"/>
    <n v="6280"/>
    <s v="3,4,5,6"/>
    <n v="0.17659235668789808"/>
    <n v="2.1496815286624203E-2"/>
    <n v="5.6687898089171976E-2"/>
    <n v="7.8025477707006369E-3"/>
    <n v="2.3885350318471337E-3"/>
    <n v="0"/>
    <n v="0"/>
    <n v="0"/>
    <n v="0"/>
    <n v="0"/>
    <n v="0"/>
    <n v="6.3694267515923564E-4"/>
    <n v="0"/>
    <n v="0"/>
    <n v="0"/>
    <n v="0"/>
    <n v="0"/>
    <n v="0"/>
    <n v="9.9203821656050961E-2"/>
    <n v="1.5923566878980891E-4"/>
    <n v="4.5222929936305729E-2"/>
    <n v="3.9808917197452229E-3"/>
    <n v="0.58582802547770696"/>
    <x v="1"/>
    <x v="49"/>
    <x v="46"/>
    <x v="3"/>
    <x v="3"/>
    <x v="1"/>
    <x v="46"/>
    <n v="0.25477707006369427"/>
    <n v="1.019108280254777E-2"/>
    <n v="0"/>
    <n v="0"/>
    <n v="6.3694267515923564E-4"/>
    <n v="0"/>
    <n v="0"/>
    <n v="0.14458598726114649"/>
    <n v="0.58582802547770696"/>
    <n v="3.9808917197452229E-3"/>
  </r>
  <r>
    <x v="49"/>
    <n v="2004"/>
    <n v="9081"/>
    <s v="3,4,5,6"/>
    <n v="0.18235877106045592"/>
    <n v="7.0036339610175094E-2"/>
    <n v="4.1515251624270458E-2"/>
    <n v="4.9554013875123884E-3"/>
    <n v="5.0655214183459975E-3"/>
    <n v="0"/>
    <n v="0"/>
    <n v="0"/>
    <n v="0"/>
    <n v="0"/>
    <n v="9.9108027750247768E-4"/>
    <n v="1.6518004625041295E-3"/>
    <n v="0"/>
    <n v="0"/>
    <n v="0"/>
    <n v="0"/>
    <n v="0"/>
    <n v="0"/>
    <n v="8.4682303711045043E-2"/>
    <n v="4.735161325845171E-3"/>
    <n v="3.2705649157581763E-2"/>
    <n v="5.1756414491796058E-3"/>
    <n v="0.56612707851558197"/>
    <x v="1"/>
    <x v="49"/>
    <x v="46"/>
    <x v="3"/>
    <x v="3"/>
    <x v="1"/>
    <x v="46"/>
    <n v="0.29391036229490147"/>
    <n v="1.0020922805858385E-2"/>
    <n v="0"/>
    <n v="0"/>
    <n v="2.6428807400066074E-3"/>
    <n v="0"/>
    <n v="0"/>
    <n v="0.12212311419447197"/>
    <n v="0.56612707851558197"/>
    <n v="5.1756414491796058E-3"/>
  </r>
  <r>
    <x v="49"/>
    <n v="2005"/>
    <n v="9186"/>
    <s v="3,4,5,6"/>
    <n v="0.26518615284128022"/>
    <n v="7.2283910298279991E-2"/>
    <n v="8.9375136076638356E-2"/>
    <n v="3.810145874156325E-3"/>
    <n v="4.0278684955366859E-3"/>
    <n v="0"/>
    <n v="0"/>
    <n v="0"/>
    <n v="0"/>
    <n v="0"/>
    <n v="0"/>
    <n v="3.1569780100152408E-3"/>
    <n v="0"/>
    <n v="0"/>
    <n v="0"/>
    <n v="0"/>
    <n v="0"/>
    <n v="0"/>
    <n v="0.19366427171783149"/>
    <n v="8.7089048552144567E-4"/>
    <n v="3.5924232527759635E-2"/>
    <n v="1.1974744175919877E-3"/>
    <n v="0.33050293925538865"/>
    <x v="1"/>
    <x v="49"/>
    <x v="46"/>
    <x v="3"/>
    <x v="3"/>
    <x v="1"/>
    <x v="46"/>
    <n v="0.42684519921619857"/>
    <n v="7.8380143696930114E-3"/>
    <n v="0"/>
    <n v="0"/>
    <n v="3.1569780100152408E-3"/>
    <n v="0"/>
    <n v="0"/>
    <n v="0.23045939473111257"/>
    <n v="0.33050293925538865"/>
    <n v="1.1974744175919877E-3"/>
  </r>
  <r>
    <x v="49"/>
    <n v="2006"/>
    <n v="11510"/>
    <s v="3,4,5,6"/>
    <n v="0.35056472632493479"/>
    <n v="4.7089487402258906E-2"/>
    <n v="5.1259774109470024E-2"/>
    <n v="6.9504778453518675E-3"/>
    <n v="1.1294526498696784E-3"/>
    <n v="0"/>
    <n v="0"/>
    <n v="0"/>
    <n v="0"/>
    <n v="0"/>
    <n v="2.6064291920069505E-4"/>
    <n v="1.3900955690703736E-3"/>
    <n v="0"/>
    <n v="0"/>
    <n v="0"/>
    <n v="0"/>
    <n v="0"/>
    <n v="0"/>
    <n v="9.3223284100781928E-2"/>
    <n v="2.1546481320590789E-2"/>
    <n v="2.0156385751520418E-2"/>
    <n v="5.5603822762814942E-3"/>
    <n v="0.40086880973066896"/>
    <x v="1"/>
    <x v="49"/>
    <x v="46"/>
    <x v="3"/>
    <x v="3"/>
    <x v="1"/>
    <x v="46"/>
    <n v="0.4489139878366637"/>
    <n v="8.0799304952215469E-3"/>
    <n v="0"/>
    <n v="0"/>
    <n v="1.6507384882710687E-3"/>
    <n v="0"/>
    <n v="0"/>
    <n v="0.13492615117289314"/>
    <n v="0.40086880973066896"/>
    <n v="5.5603822762814942E-3"/>
  </r>
  <r>
    <x v="49"/>
    <n v="2007"/>
    <n v="11455"/>
    <s v="3,4,5,6"/>
    <n v="0.31191619380183322"/>
    <n v="7.1409864687909205E-2"/>
    <n v="5.5696202531645568E-2"/>
    <n v="2.0078568310781318E-3"/>
    <n v="2.8808380619816673E-3"/>
    <n v="1.7459624618070712E-4"/>
    <n v="0"/>
    <n v="0"/>
    <n v="0"/>
    <n v="0"/>
    <n v="0"/>
    <n v="0"/>
    <n v="1.7459624618070712E-4"/>
    <n v="0"/>
    <n v="0"/>
    <n v="0"/>
    <n v="0"/>
    <n v="0"/>
    <n v="9.4631165429943251E-2"/>
    <n v="1.2920122217372326E-2"/>
    <n v="1.2221737232649499E-2"/>
    <n v="7.8568310781318203E-3"/>
    <n v="0.42810999563509383"/>
    <x v="1"/>
    <x v="49"/>
    <x v="46"/>
    <x v="3"/>
    <x v="3"/>
    <x v="1"/>
    <x v="46"/>
    <n v="0.43902226102138803"/>
    <n v="4.8886948930597987E-3"/>
    <n v="1.7459624618070712E-4"/>
    <n v="0"/>
    <n v="0"/>
    <n v="1.7459624618070712E-4"/>
    <n v="0"/>
    <n v="0.11977302487996506"/>
    <n v="0.42810999563509383"/>
    <n v="7.8568310781318203E-3"/>
  </r>
  <r>
    <x v="49"/>
    <n v="2008"/>
    <n v="10494"/>
    <s v="3,4,5,6"/>
    <n v="0.21240708976558031"/>
    <n v="4.7074518772631982E-2"/>
    <n v="2.5728987993138937E-2"/>
    <n v="2.858776443682104E-4"/>
    <n v="2.9540689918048407E-3"/>
    <n v="0"/>
    <n v="0"/>
    <n v="0"/>
    <n v="0"/>
    <n v="0"/>
    <n v="9.5292548122736804E-4"/>
    <n v="0"/>
    <n v="0"/>
    <n v="0"/>
    <n v="0"/>
    <n v="0"/>
    <n v="0"/>
    <n v="0"/>
    <n v="0.14131884886601867"/>
    <n v="1.19115685153421E-2"/>
    <n v="1.7438536306460833E-2"/>
    <n v="1.7152658662092624E-3"/>
    <n v="0.53821231179721751"/>
    <x v="1"/>
    <x v="49"/>
    <x v="46"/>
    <x v="3"/>
    <x v="3"/>
    <x v="1"/>
    <x v="46"/>
    <n v="0.28521059653135122"/>
    <n v="3.2399466361730514E-3"/>
    <n v="0"/>
    <n v="0"/>
    <n v="9.5292548122736804E-4"/>
    <n v="0"/>
    <n v="0"/>
    <n v="0.17066895368782162"/>
    <n v="0.53821231179721751"/>
    <n v="1.7152658662092624E-3"/>
  </r>
  <r>
    <x v="49"/>
    <n v="2009"/>
    <n v="8193"/>
    <s v="3,4,5,6"/>
    <n v="0.17258635420480897"/>
    <n v="4.7113389478823389E-2"/>
    <n v="2.5265470523617724E-2"/>
    <n v="4.5160502868302208E-3"/>
    <n v="2.4411082631514707E-3"/>
    <n v="0"/>
    <n v="0"/>
    <n v="0"/>
    <n v="0"/>
    <n v="0"/>
    <n v="0"/>
    <n v="6.1027706578786766E-4"/>
    <n v="0"/>
    <n v="0"/>
    <n v="0"/>
    <n v="0"/>
    <n v="0"/>
    <n v="0"/>
    <n v="8.1410960576101546E-2"/>
    <n v="6.0661540339314049E-2"/>
    <n v="1.7820090321005736E-2"/>
    <n v="1.0984987184181618E-2"/>
    <n v="0.57658977175637738"/>
    <x v="2"/>
    <x v="49"/>
    <x v="46"/>
    <x v="3"/>
    <x v="3"/>
    <x v="1"/>
    <x v="46"/>
    <n v="0.24496521420725009"/>
    <n v="6.9571585499816919E-3"/>
    <n v="0"/>
    <n v="0"/>
    <n v="6.1027706578786766E-4"/>
    <n v="0"/>
    <n v="0"/>
    <n v="0.15989259123642133"/>
    <n v="0.57658977175637738"/>
    <n v="1.0984987184181618E-2"/>
  </r>
  <r>
    <x v="49"/>
    <n v="2010"/>
    <n v="6173"/>
    <s v="3,4,5,6"/>
    <n v="0.18305524056374534"/>
    <n v="5.6212538473999679E-2"/>
    <n v="7.176413413251255E-2"/>
    <n v="2.1059452454236191E-3"/>
    <n v="1.7819536692046008E-3"/>
    <n v="0"/>
    <n v="0"/>
    <n v="0"/>
    <n v="0"/>
    <n v="0"/>
    <n v="0"/>
    <n v="0"/>
    <n v="0"/>
    <n v="0"/>
    <n v="0"/>
    <n v="0"/>
    <n v="0"/>
    <n v="0"/>
    <n v="8.7963712943463473E-2"/>
    <n v="1.5551595658512879E-2"/>
    <n v="1.522760408229386E-2"/>
    <n v="1.0043738862789567E-2"/>
    <n v="0.55629353636805445"/>
    <x v="2"/>
    <x v="49"/>
    <x v="46"/>
    <x v="3"/>
    <x v="3"/>
    <x v="1"/>
    <x v="46"/>
    <n v="0.31103191317025758"/>
    <n v="3.8878989146282198E-3"/>
    <n v="0"/>
    <n v="0"/>
    <n v="0"/>
    <n v="0"/>
    <n v="0"/>
    <n v="0.11874291268427022"/>
    <n v="0.55629353636805445"/>
    <n v="1.0043738862789567E-2"/>
  </r>
  <r>
    <x v="49"/>
    <n v="2011"/>
    <n v="6413"/>
    <s v="3,4,5,6"/>
    <n v="0.13207547169811321"/>
    <n v="9.0753157648526428E-2"/>
    <n v="3.6800249493216905E-2"/>
    <n v="3.8983315141119601E-3"/>
    <n v="1.8711991267737408E-3"/>
    <n v="0"/>
    <n v="0"/>
    <n v="0"/>
    <n v="0"/>
    <n v="0"/>
    <n v="0"/>
    <n v="4.5220645563698739E-3"/>
    <n v="0"/>
    <n v="0"/>
    <n v="0"/>
    <n v="0"/>
    <n v="0"/>
    <n v="0"/>
    <n v="0.11492281303602059"/>
    <n v="3.1186652112895681E-2"/>
    <n v="1.6372992359270231E-2"/>
    <n v="7.328863246530485E-3"/>
    <n v="0.56026820520817089"/>
    <x v="2"/>
    <x v="49"/>
    <x v="46"/>
    <x v="3"/>
    <x v="3"/>
    <x v="1"/>
    <x v="46"/>
    <n v="0.25962887883985653"/>
    <n v="5.7695306408857006E-3"/>
    <n v="0"/>
    <n v="0"/>
    <n v="4.5220645563698739E-3"/>
    <n v="0"/>
    <n v="0"/>
    <n v="0.16248245750818649"/>
    <n v="0.56026820520817089"/>
    <n v="7.328863246530485E-3"/>
  </r>
  <r>
    <x v="49"/>
    <n v="2012"/>
    <n v="4425"/>
    <s v="3,4,5,6"/>
    <n v="0.25310734463276829"/>
    <n v="0.11661016949152542"/>
    <n v="3.7514124293785311E-2"/>
    <n v="4.2937853107344629E-3"/>
    <n v="2.9378531073446326E-3"/>
    <n v="0"/>
    <n v="0"/>
    <n v="0"/>
    <n v="0"/>
    <n v="0"/>
    <n v="0"/>
    <n v="2.2824858757062146E-2"/>
    <n v="0"/>
    <n v="0"/>
    <n v="0"/>
    <n v="0"/>
    <n v="0"/>
    <n v="0"/>
    <n v="0.12926553672316385"/>
    <n v="0.15118644067796611"/>
    <n v="9.4915254237288131E-3"/>
    <n v="1.9435028248587571E-2"/>
    <n v="0.25333333333333335"/>
    <x v="2"/>
    <x v="49"/>
    <x v="46"/>
    <x v="3"/>
    <x v="3"/>
    <x v="1"/>
    <x v="46"/>
    <n v="0.40723163841807902"/>
    <n v="7.231638418079096E-3"/>
    <n v="0"/>
    <n v="0"/>
    <n v="2.2824858757062146E-2"/>
    <n v="0"/>
    <n v="0"/>
    <n v="0.28994350282485876"/>
    <n v="0.25333333333333335"/>
    <n v="1.9435028248587571E-2"/>
  </r>
  <r>
    <x v="49"/>
    <n v="2013"/>
    <n v="6408"/>
    <s v="3,4,5,6"/>
    <n v="0.15402621722846443"/>
    <n v="0.14856429463171036"/>
    <n v="2.2315855181023719E-2"/>
    <n v="2.1847690387016231E-3"/>
    <n v="4.8377028714107363E-3"/>
    <n v="0"/>
    <n v="0"/>
    <n v="0"/>
    <n v="0"/>
    <n v="0"/>
    <n v="0"/>
    <n v="7.8027465667915102E-4"/>
    <n v="0"/>
    <n v="0"/>
    <n v="0"/>
    <n v="0"/>
    <n v="0"/>
    <n v="0"/>
    <n v="0.11470037453183521"/>
    <n v="0.13014981273408241"/>
    <n v="7.9588014981273412E-3"/>
    <n v="2.8558052434456929E-2"/>
    <n v="0.38592384519350814"/>
    <x v="2"/>
    <x v="49"/>
    <x v="46"/>
    <x v="3"/>
    <x v="3"/>
    <x v="1"/>
    <x v="46"/>
    <n v="0.32490636704119857"/>
    <n v="7.0224719101123594E-3"/>
    <n v="0"/>
    <n v="0"/>
    <n v="7.8027465667915102E-4"/>
    <n v="0"/>
    <n v="0"/>
    <n v="0.25280898876404495"/>
    <n v="0.38592384519350814"/>
    <n v="2.8558052434456929E-2"/>
  </r>
  <r>
    <x v="50"/>
    <m/>
    <m/>
    <m/>
    <m/>
    <m/>
    <m/>
    <m/>
    <m/>
    <m/>
    <m/>
    <m/>
    <m/>
    <m/>
    <m/>
    <m/>
    <m/>
    <m/>
    <m/>
    <m/>
    <m/>
    <m/>
    <m/>
    <m/>
    <m/>
    <m/>
    <m/>
    <x v="3"/>
    <x v="50"/>
    <x v="47"/>
    <x v="10"/>
    <x v="10"/>
    <x v="2"/>
    <x v="47"/>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AU7:BK98" firstHeaderRow="1" firstDataRow="2" firstDataCol="6" rowPageCount="2" colPageCount="1"/>
  <pivotFields count="44">
    <pivotField axis="axisPage" compact="0" outline="0" multipleItemSelectionAllowed="1" showAll="0">
      <items count="52">
        <item x="48"/>
        <item x="47"/>
        <item x="46"/>
        <item x="45"/>
        <item x="44"/>
        <item x="43"/>
        <item x="42"/>
        <item x="41"/>
        <item h="1" x="40"/>
        <item x="39"/>
        <item x="38"/>
        <item x="37"/>
        <item x="36"/>
        <item x="35"/>
        <item x="34"/>
        <item x="33"/>
        <item x="32"/>
        <item x="31"/>
        <item x="29"/>
        <item x="28"/>
        <item x="27"/>
        <item h="1" x="26"/>
        <item x="25"/>
        <item x="24"/>
        <item x="23"/>
        <item x="22"/>
        <item x="21"/>
        <item x="20"/>
        <item x="19"/>
        <item x="18"/>
        <item x="17"/>
        <item x="16"/>
        <item x="15"/>
        <item x="14"/>
        <item x="13"/>
        <item x="12"/>
        <item h="1" x="11"/>
        <item x="10"/>
        <item x="9"/>
        <item x="8"/>
        <item x="6"/>
        <item x="5"/>
        <item x="4"/>
        <item x="3"/>
        <item h="1" x="2"/>
        <item x="1"/>
        <item x="0"/>
        <item x="30"/>
        <item x="49"/>
        <item h="1" x="50"/>
        <item x="7"/>
        <item t="default"/>
      </items>
    </pivotField>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defaultSubtotal="0">
      <items count="6">
        <item h="1" m="1" x="5"/>
        <item x="2"/>
        <item x="1"/>
        <item h="1" m="1" x="4"/>
        <item h="1" x="0"/>
        <item h="1" x="3"/>
      </items>
    </pivotField>
    <pivotField axis="axisRow" compact="0" outline="0" showAll="0" sortType="ascending" defaultSubtotal="0">
      <items count="51">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7"/>
        <item x="8"/>
        <item x="6"/>
        <item x="5"/>
        <item x="4"/>
        <item x="3"/>
        <item x="2"/>
        <item x="1"/>
        <item x="0"/>
        <item x="50"/>
      </items>
    </pivotField>
    <pivotField axis="axisRow" compact="0" outline="0" showAll="0" defaultSubtotal="0">
      <items count="52">
        <item x="45"/>
        <item x="44"/>
        <item x="42"/>
        <item x="43"/>
        <item x="6"/>
        <item x="3"/>
        <item x="41"/>
        <item x="40"/>
        <item x="39"/>
        <item x="38"/>
        <item m="1" x="51"/>
        <item x="37"/>
        <item x="36"/>
        <item x="35"/>
        <item x="34"/>
        <item x="33"/>
        <item x="31"/>
        <item x="32"/>
        <item x="18"/>
        <item x="30"/>
        <item x="29"/>
        <item x="27"/>
        <item x="26"/>
        <item x="25"/>
        <item x="24"/>
        <item m="1" x="48"/>
        <item x="23"/>
        <item x="22"/>
        <item x="21"/>
        <item x="20"/>
        <item x="10"/>
        <item x="19"/>
        <item x="17"/>
        <item x="16"/>
        <item x="9"/>
        <item x="15"/>
        <item x="14"/>
        <item x="12"/>
        <item x="11"/>
        <item x="13"/>
        <item m="1" x="49"/>
        <item x="8"/>
        <item x="5"/>
        <item m="1" x="50"/>
        <item x="4"/>
        <item x="1"/>
        <item x="0"/>
        <item x="28"/>
        <item x="46"/>
        <item x="47"/>
        <item x="7"/>
        <item x="2"/>
      </items>
    </pivotField>
    <pivotField axis="axisRow" compact="0" outline="0" showAll="0" defaultSubtotal="0">
      <items count="11">
        <item x="3"/>
        <item x="9"/>
        <item x="7"/>
        <item x="8"/>
        <item x="6"/>
        <item x="5"/>
        <item x="1"/>
        <item x="0"/>
        <item x="4"/>
        <item x="10"/>
        <item x="2"/>
      </items>
    </pivotField>
    <pivotField axis="axisRow" compact="0" outline="0" showAll="0" defaultSubtotal="0">
      <items count="11">
        <item x="0"/>
        <item x="6"/>
        <item x="8"/>
        <item x="9"/>
        <item x="4"/>
        <item x="1"/>
        <item x="3"/>
        <item x="5"/>
        <item x="7"/>
        <item x="10"/>
        <item x="2"/>
      </items>
    </pivotField>
    <pivotField axis="axisPage" compact="0" outline="0" multipleItemSelectionAllowed="1" showAll="0">
      <items count="4">
        <item h="1" x="0"/>
        <item x="1"/>
        <item h="1" x="2"/>
        <item t="default"/>
      </items>
    </pivotField>
    <pivotField axis="axisRow" compact="0" outline="0" showAll="0" sortType="ascending" defaultSubtotal="0">
      <items count="52">
        <item x="46"/>
        <item x="45"/>
        <item x="44"/>
        <item x="43"/>
        <item x="42"/>
        <item x="41"/>
        <item x="40"/>
        <item x="39"/>
        <item x="38"/>
        <item m="1" x="51"/>
        <item x="37"/>
        <item x="36"/>
        <item x="35"/>
        <item x="34"/>
        <item x="33"/>
        <item x="32"/>
        <item x="31"/>
        <item x="30"/>
        <item x="29"/>
        <item x="28"/>
        <item x="27"/>
        <item x="26"/>
        <item x="25"/>
        <item m="1" x="50"/>
        <item x="24"/>
        <item x="23"/>
        <item x="22"/>
        <item x="21"/>
        <item x="20"/>
        <item x="19"/>
        <item x="18"/>
        <item x="17"/>
        <item x="16"/>
        <item x="15"/>
        <item x="14"/>
        <item x="13"/>
        <item x="12"/>
        <item x="11"/>
        <item m="1" x="49"/>
        <item x="10"/>
        <item x="9"/>
        <item x="7"/>
        <item x="8"/>
        <item x="6"/>
        <item x="5"/>
        <item x="4"/>
        <item x="3"/>
        <item m="1" x="48"/>
        <item x="1"/>
        <item x="0"/>
        <item x="2"/>
        <item x="47"/>
      </items>
    </pivotField>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 dataField="1" compact="0" numFmtId="165" outline="0" showAll="0"/>
  </pivotFields>
  <rowFields count="6">
    <field x="27"/>
    <field x="28"/>
    <field x="29"/>
    <field x="33"/>
    <field x="31"/>
    <field x="30"/>
  </rowFields>
  <rowItems count="90">
    <i>
      <x v="1"/>
      <x/>
      <x v="48"/>
      <x/>
      <x v="6"/>
      <x/>
    </i>
    <i r="1">
      <x v="1"/>
      <x/>
      <x v="1"/>
      <x v="3"/>
      <x v="1"/>
    </i>
    <i r="1">
      <x v="2"/>
      <x v="1"/>
      <x v="2"/>
      <x v="2"/>
      <x v="3"/>
    </i>
    <i r="1">
      <x v="3"/>
      <x v="3"/>
      <x v="3"/>
      <x v="1"/>
      <x v="4"/>
    </i>
    <i r="1">
      <x v="4"/>
      <x v="2"/>
      <x v="4"/>
      <x v="6"/>
      <x/>
    </i>
    <i r="1">
      <x v="5"/>
      <x v="6"/>
      <x v="5"/>
      <x v="2"/>
      <x v="3"/>
    </i>
    <i r="1">
      <x v="6"/>
      <x v="7"/>
      <x v="6"/>
      <x/>
      <x v="7"/>
    </i>
    <i r="1">
      <x v="8"/>
      <x v="9"/>
      <x v="8"/>
      <x v="4"/>
      <x v="8"/>
    </i>
    <i r="1">
      <x v="10"/>
      <x v="11"/>
      <x v="10"/>
      <x v="5"/>
      <x v="6"/>
    </i>
    <i r="1">
      <x v="11"/>
      <x v="12"/>
      <x v="11"/>
      <x/>
      <x v="7"/>
    </i>
    <i r="1">
      <x v="12"/>
      <x v="13"/>
      <x v="12"/>
      <x v="1"/>
      <x v="4"/>
    </i>
    <i r="1">
      <x v="13"/>
      <x v="14"/>
      <x v="13"/>
      <x v="7"/>
      <x v="5"/>
    </i>
    <i r="1">
      <x v="14"/>
      <x v="15"/>
      <x v="14"/>
      <x v="3"/>
      <x v="1"/>
    </i>
    <i r="1">
      <x v="15"/>
      <x v="17"/>
      <x v="15"/>
      <x/>
      <x v="7"/>
    </i>
    <i r="1">
      <x v="16"/>
      <x v="16"/>
      <x v="16"/>
      <x/>
      <x v="7"/>
    </i>
    <i r="1">
      <x v="17"/>
      <x v="19"/>
      <x v="17"/>
      <x/>
      <x v="7"/>
    </i>
    <i r="1">
      <x v="18"/>
      <x v="20"/>
      <x v="18"/>
      <x/>
      <x v="7"/>
    </i>
    <i r="1">
      <x v="19"/>
      <x v="47"/>
      <x v="19"/>
      <x v="1"/>
      <x v="4"/>
    </i>
    <i r="1">
      <x v="21"/>
      <x v="22"/>
      <x v="21"/>
      <x v="1"/>
      <x v="4"/>
    </i>
    <i r="1">
      <x v="22"/>
      <x v="23"/>
      <x v="22"/>
      <x v="5"/>
      <x v="6"/>
    </i>
    <i r="1">
      <x v="24"/>
      <x v="24"/>
      <x v="24"/>
      <x v="5"/>
      <x v="6"/>
    </i>
    <i r="1">
      <x v="25"/>
      <x v="26"/>
      <x v="25"/>
      <x v="2"/>
      <x v="3"/>
    </i>
    <i r="1">
      <x v="26"/>
      <x v="27"/>
      <x v="26"/>
      <x v="7"/>
      <x v="5"/>
    </i>
    <i r="1">
      <x v="27"/>
      <x v="28"/>
      <x v="27"/>
      <x v="2"/>
      <x v="3"/>
    </i>
    <i r="1">
      <x v="28"/>
      <x v="29"/>
      <x v="28"/>
      <x v="8"/>
      <x v="2"/>
    </i>
    <i r="1">
      <x v="29"/>
      <x v="31"/>
      <x v="29"/>
      <x v="5"/>
      <x v="6"/>
    </i>
    <i r="1">
      <x v="30"/>
      <x v="18"/>
      <x v="30"/>
      <x v="1"/>
      <x v="4"/>
    </i>
    <i r="1">
      <x v="31"/>
      <x v="32"/>
      <x v="31"/>
      <x v="5"/>
      <x v="6"/>
    </i>
    <i r="1">
      <x v="32"/>
      <x v="33"/>
      <x v="32"/>
      <x v="5"/>
      <x v="6"/>
    </i>
    <i r="1">
      <x v="33"/>
      <x v="35"/>
      <x v="33"/>
      <x v="5"/>
      <x v="6"/>
    </i>
    <i r="1">
      <x v="34"/>
      <x v="36"/>
      <x v="34"/>
      <x v="7"/>
      <x v="5"/>
    </i>
    <i r="1">
      <x v="35"/>
      <x v="39"/>
      <x v="35"/>
      <x/>
      <x v="7"/>
    </i>
    <i r="1">
      <x v="36"/>
      <x v="37"/>
      <x v="36"/>
      <x v="5"/>
      <x v="6"/>
    </i>
    <i r="1">
      <x v="37"/>
      <x v="38"/>
      <x v="37"/>
      <x v="5"/>
      <x v="6"/>
    </i>
    <i r="1">
      <x v="39"/>
      <x v="30"/>
      <x v="39"/>
      <x v="4"/>
      <x v="8"/>
    </i>
    <i r="1">
      <x v="40"/>
      <x v="34"/>
      <x v="40"/>
      <x v="5"/>
      <x v="6"/>
    </i>
    <i r="1">
      <x v="41"/>
      <x v="50"/>
      <x v="41"/>
      <x v="6"/>
      <x/>
    </i>
    <i r="1">
      <x v="42"/>
      <x v="41"/>
      <x v="42"/>
      <x v="5"/>
      <x v="6"/>
    </i>
    <i r="1">
      <x v="43"/>
      <x v="4"/>
      <x v="43"/>
      <x/>
      <x v="7"/>
    </i>
    <i r="1">
      <x v="44"/>
      <x v="42"/>
      <x v="44"/>
      <x v="6"/>
      <x/>
    </i>
    <i r="1">
      <x v="45"/>
      <x v="44"/>
      <x v="45"/>
      <x v="6"/>
      <x/>
    </i>
    <i r="1">
      <x v="46"/>
      <x v="5"/>
      <x v="46"/>
      <x/>
      <x v="7"/>
    </i>
    <i r="1">
      <x v="48"/>
      <x v="45"/>
      <x v="48"/>
      <x v="5"/>
      <x v="6"/>
    </i>
    <i r="1">
      <x v="49"/>
      <x v="46"/>
      <x v="49"/>
      <x/>
      <x v="7"/>
    </i>
    <i>
      <x v="2"/>
      <x/>
      <x v="48"/>
      <x/>
      <x v="6"/>
      <x/>
    </i>
    <i r="1">
      <x v="1"/>
      <x/>
      <x v="1"/>
      <x v="3"/>
      <x v="1"/>
    </i>
    <i r="1">
      <x v="2"/>
      <x v="1"/>
      <x v="2"/>
      <x v="2"/>
      <x v="3"/>
    </i>
    <i r="1">
      <x v="3"/>
      <x v="3"/>
      <x v="3"/>
      <x v="1"/>
      <x v="4"/>
    </i>
    <i r="1">
      <x v="4"/>
      <x v="2"/>
      <x v="4"/>
      <x v="6"/>
      <x/>
    </i>
    <i r="1">
      <x v="5"/>
      <x v="6"/>
      <x v="5"/>
      <x v="2"/>
      <x v="3"/>
    </i>
    <i r="1">
      <x v="6"/>
      <x v="7"/>
      <x v="6"/>
      <x/>
      <x v="7"/>
    </i>
    <i r="1">
      <x v="7"/>
      <x v="8"/>
      <x v="7"/>
      <x v="1"/>
      <x v="4"/>
    </i>
    <i r="1">
      <x v="8"/>
      <x v="9"/>
      <x v="8"/>
      <x v="4"/>
      <x v="8"/>
    </i>
    <i r="1">
      <x v="10"/>
      <x v="11"/>
      <x v="10"/>
      <x v="5"/>
      <x v="6"/>
    </i>
    <i r="1">
      <x v="11"/>
      <x v="12"/>
      <x v="11"/>
      <x/>
      <x v="7"/>
    </i>
    <i r="1">
      <x v="12"/>
      <x v="13"/>
      <x v="12"/>
      <x v="1"/>
      <x v="4"/>
    </i>
    <i r="1">
      <x v="13"/>
      <x v="14"/>
      <x v="13"/>
      <x v="7"/>
      <x v="5"/>
    </i>
    <i r="1">
      <x v="14"/>
      <x v="15"/>
      <x v="14"/>
      <x v="3"/>
      <x v="1"/>
    </i>
    <i r="1">
      <x v="15"/>
      <x v="17"/>
      <x v="15"/>
      <x/>
      <x v="7"/>
    </i>
    <i r="1">
      <x v="16"/>
      <x v="16"/>
      <x v="16"/>
      <x/>
      <x v="7"/>
    </i>
    <i r="1">
      <x v="17"/>
      <x v="19"/>
      <x v="17"/>
      <x/>
      <x v="7"/>
    </i>
    <i r="1">
      <x v="18"/>
      <x v="20"/>
      <x v="18"/>
      <x/>
      <x v="7"/>
    </i>
    <i r="1">
      <x v="20"/>
      <x v="21"/>
      <x v="20"/>
      <x v="2"/>
      <x v="3"/>
    </i>
    <i r="1">
      <x v="21"/>
      <x v="22"/>
      <x v="21"/>
      <x v="1"/>
      <x v="4"/>
    </i>
    <i r="1">
      <x v="22"/>
      <x v="23"/>
      <x v="22"/>
      <x v="5"/>
      <x v="6"/>
    </i>
    <i r="1">
      <x v="24"/>
      <x v="24"/>
      <x v="24"/>
      <x v="5"/>
      <x v="6"/>
    </i>
    <i r="1">
      <x v="25"/>
      <x v="26"/>
      <x v="25"/>
      <x v="2"/>
      <x v="3"/>
    </i>
    <i r="1">
      <x v="26"/>
      <x v="27"/>
      <x v="26"/>
      <x v="7"/>
      <x v="5"/>
    </i>
    <i r="1">
      <x v="27"/>
      <x v="28"/>
      <x v="27"/>
      <x v="2"/>
      <x v="3"/>
    </i>
    <i r="1">
      <x v="28"/>
      <x v="29"/>
      <x v="28"/>
      <x v="8"/>
      <x v="2"/>
    </i>
    <i r="1">
      <x v="29"/>
      <x v="31"/>
      <x v="29"/>
      <x v="5"/>
      <x v="6"/>
    </i>
    <i r="1">
      <x v="30"/>
      <x v="18"/>
      <x v="30"/>
      <x v="1"/>
      <x v="4"/>
    </i>
    <i r="1">
      <x v="31"/>
      <x v="32"/>
      <x v="31"/>
      <x v="5"/>
      <x v="6"/>
    </i>
    <i r="1">
      <x v="32"/>
      <x v="33"/>
      <x v="32"/>
      <x v="5"/>
      <x v="6"/>
    </i>
    <i r="1">
      <x v="33"/>
      <x v="35"/>
      <x v="33"/>
      <x v="5"/>
      <x v="6"/>
    </i>
    <i r="1">
      <x v="34"/>
      <x v="36"/>
      <x v="34"/>
      <x v="7"/>
      <x v="5"/>
    </i>
    <i r="1">
      <x v="35"/>
      <x v="39"/>
      <x v="35"/>
      <x/>
      <x v="7"/>
    </i>
    <i r="1">
      <x v="36"/>
      <x v="37"/>
      <x v="36"/>
      <x v="5"/>
      <x v="6"/>
    </i>
    <i r="1">
      <x v="37"/>
      <x v="38"/>
      <x v="37"/>
      <x v="5"/>
      <x v="6"/>
    </i>
    <i r="1">
      <x v="39"/>
      <x v="30"/>
      <x v="39"/>
      <x v="4"/>
      <x v="8"/>
    </i>
    <i r="1">
      <x v="40"/>
      <x v="34"/>
      <x v="40"/>
      <x v="5"/>
      <x v="6"/>
    </i>
    <i r="1">
      <x v="41"/>
      <x v="50"/>
      <x v="41"/>
      <x v="6"/>
      <x/>
    </i>
    <i r="1">
      <x v="42"/>
      <x v="41"/>
      <x v="42"/>
      <x v="5"/>
      <x v="6"/>
    </i>
    <i r="1">
      <x v="43"/>
      <x v="4"/>
      <x v="43"/>
      <x/>
      <x v="7"/>
    </i>
    <i r="1">
      <x v="44"/>
      <x v="42"/>
      <x v="44"/>
      <x v="6"/>
      <x/>
    </i>
    <i r="1">
      <x v="45"/>
      <x v="44"/>
      <x v="45"/>
      <x v="6"/>
      <x/>
    </i>
    <i r="1">
      <x v="46"/>
      <x v="5"/>
      <x v="46"/>
      <x/>
      <x v="7"/>
    </i>
    <i r="1">
      <x v="48"/>
      <x v="45"/>
      <x v="48"/>
      <x v="5"/>
      <x v="6"/>
    </i>
    <i r="1">
      <x v="49"/>
      <x v="46"/>
      <x v="49"/>
      <x/>
      <x v="7"/>
    </i>
    <i t="grand">
      <x/>
    </i>
  </rowItems>
  <colFields count="1">
    <field x="-2"/>
  </colFields>
  <colItems count="11">
    <i>
      <x/>
    </i>
    <i i="1">
      <x v="1"/>
    </i>
    <i i="2">
      <x v="2"/>
    </i>
    <i i="3">
      <x v="3"/>
    </i>
    <i i="4">
      <x v="4"/>
    </i>
    <i i="5">
      <x v="5"/>
    </i>
    <i i="6">
      <x v="6"/>
    </i>
    <i i="7">
      <x v="7"/>
    </i>
    <i i="8">
      <x v="8"/>
    </i>
    <i i="9">
      <x v="9"/>
    </i>
    <i i="10">
      <x v="10"/>
    </i>
  </colItems>
  <pageFields count="2">
    <pageField fld="0" hier="-1"/>
    <pageField fld="32" hier="-1"/>
  </pageFields>
  <dataFields count="11">
    <dataField name="Average of SEAK" fld="34" subtotal="average" baseField="30" baseItem="0"/>
    <dataField name="Average of NBC" fld="35" subtotal="average" baseField="30" baseItem="0"/>
    <dataField name="Average of WCVI" fld="36" subtotal="average" baseField="30" baseItem="0"/>
    <dataField name="Average of CanGS" fld="37" subtotal="average" baseField="30" baseItem="0"/>
    <dataField name="Average of CanOther" fld="38" subtotal="average" baseField="30" baseItem="0"/>
    <dataField name="Average of WAORcst" fld="39" subtotal="average" baseField="30" baseItem="0"/>
    <dataField name="Average of PgSnd" fld="40" subtotal="average" baseField="30" baseItem="0"/>
    <dataField name="Average of Term" fld="41" subtotal="average" baseField="30" baseItem="0"/>
    <dataField name="Average of Esc2" fld="42" subtotal="average" baseField="30" baseItem="0"/>
    <dataField name="Average of Strays2" fld="43" subtotal="average" baseField="30" baseItem="0"/>
    <dataField name="Count of Esc2" fld="42" subtotal="count" baseField="30" baseItem="0" numFmtId="1"/>
  </dataFields>
  <formats count="5">
    <format dxfId="4">
      <pivotArea outline="0" collapsedLevelsAreSubtotals="1" fieldPosition="0"/>
    </format>
    <format dxfId="3">
      <pivotArea field="-2" type="button" dataOnly="0" labelOnly="1" outline="0" axis="axisCol" fieldPosition="0"/>
    </format>
    <format dxfId="2">
      <pivotArea type="topRight" dataOnly="0" labelOnly="1" outline="0" fieldPosition="0"/>
    </format>
    <format dxfId="1">
      <pivotArea dataOnly="0" labelOnly="1" outline="0" fieldPosition="0">
        <references count="1">
          <reference field="4294967294" count="10">
            <x v="0"/>
            <x v="1"/>
            <x v="2"/>
            <x v="3"/>
            <x v="4"/>
            <x v="5"/>
            <x v="6"/>
            <x v="7"/>
            <x v="8"/>
            <x v="9"/>
          </reference>
        </references>
      </pivotArea>
    </format>
    <format dxfId="0">
      <pivotArea outline="0" collapsedLevelsAreSubtotals="1" fieldPosition="0">
        <references count="1">
          <reference field="4294967294" count="1" selected="0">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fieldListSortAscending="1">
  <location ref="BN7:CD56" firstHeaderRow="1" firstDataRow="3" firstDataCol="5" rowPageCount="2" colPageCount="1"/>
  <pivotFields count="44">
    <pivotField axis="axisPage" compact="0" outline="0" multipleItemSelectionAllowed="1" showAll="0">
      <items count="52">
        <item x="49"/>
        <item x="48"/>
        <item x="47"/>
        <item x="46"/>
        <item x="45"/>
        <item x="44"/>
        <item x="43"/>
        <item x="42"/>
        <item x="41"/>
        <item h="1" x="40"/>
        <item x="39"/>
        <item x="38"/>
        <item x="37"/>
        <item x="36"/>
        <item x="35"/>
        <item x="34"/>
        <item x="33"/>
        <item x="32"/>
        <item x="31"/>
        <item x="29"/>
        <item x="28"/>
        <item x="27"/>
        <item h="1" x="26"/>
        <item x="25"/>
        <item x="24"/>
        <item x="23"/>
        <item x="22"/>
        <item x="21"/>
        <item x="20"/>
        <item x="19"/>
        <item x="18"/>
        <item x="17"/>
        <item x="16"/>
        <item x="15"/>
        <item x="14"/>
        <item x="13"/>
        <item x="12"/>
        <item h="1" x="11"/>
        <item x="10"/>
        <item x="9"/>
        <item x="8"/>
        <item x="6"/>
        <item x="5"/>
        <item x="4"/>
        <item x="3"/>
        <item h="1" x="2"/>
        <item x="1"/>
        <item x="0"/>
        <item x="30"/>
        <item h="1" x="50"/>
        <item x="7"/>
        <item t="default"/>
      </items>
    </pivotField>
    <pivotField dataField="1"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sortType="descending" defaultSubtotal="0">
      <items count="6">
        <item h="1" x="3"/>
        <item h="1" x="0"/>
        <item h="1" m="1" x="4"/>
        <item x="1"/>
        <item x="2"/>
        <item h="1" m="1" x="5"/>
      </items>
    </pivotField>
    <pivotField axis="axisRow" compact="0" outline="0" showAll="0" sortType="ascending" defaultSubtotal="0">
      <items count="51">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7"/>
        <item x="8"/>
        <item x="6"/>
        <item x="5"/>
        <item x="4"/>
        <item x="3"/>
        <item x="2"/>
        <item x="1"/>
        <item x="0"/>
        <item x="50"/>
      </items>
    </pivotField>
    <pivotField axis="axisRow" compact="0" outline="0" showAll="0" sortType="ascending" defaultSubtotal="0">
      <items count="52">
        <item x="46"/>
        <item x="45"/>
        <item x="44"/>
        <item x="42"/>
        <item x="43"/>
        <item x="6"/>
        <item x="3"/>
        <item x="41"/>
        <item x="40"/>
        <item x="39"/>
        <item x="38"/>
        <item m="1" x="51"/>
        <item x="37"/>
        <item x="36"/>
        <item x="35"/>
        <item x="34"/>
        <item x="33"/>
        <item x="31"/>
        <item x="32"/>
        <item x="18"/>
        <item x="30"/>
        <item x="29"/>
        <item x="28"/>
        <item x="27"/>
        <item x="26"/>
        <item x="25"/>
        <item x="24"/>
        <item m="1" x="48"/>
        <item x="23"/>
        <item x="22"/>
        <item x="21"/>
        <item x="20"/>
        <item x="10"/>
        <item x="19"/>
        <item x="17"/>
        <item x="16"/>
        <item x="9"/>
        <item x="15"/>
        <item x="14"/>
        <item x="12"/>
        <item x="11"/>
        <item x="13"/>
        <item m="1" x="49"/>
        <item x="7"/>
        <item x="8"/>
        <item x="5"/>
        <item m="1" x="50"/>
        <item x="4"/>
        <item x="1"/>
        <item x="0"/>
        <item x="2"/>
        <item x="47"/>
      </items>
    </pivotField>
    <pivotField axis="axisRow" compact="0" outline="0" showAll="0" sortType="ascending" defaultSubtotal="0">
      <items count="11">
        <item x="3"/>
        <item x="9"/>
        <item x="7"/>
        <item x="8"/>
        <item x="6"/>
        <item x="5"/>
        <item x="1"/>
        <item x="0"/>
        <item x="4"/>
        <item x="2"/>
        <item x="10"/>
      </items>
    </pivotField>
    <pivotField axis="axisRow" compact="0" outline="0" showAll="0" sortType="descending" defaultSubtotal="0">
      <items count="11">
        <item x="10"/>
        <item x="2"/>
        <item x="7"/>
        <item x="5"/>
        <item x="3"/>
        <item x="1"/>
        <item x="4"/>
        <item x="9"/>
        <item x="8"/>
        <item x="6"/>
        <item x="0"/>
      </items>
    </pivotField>
    <pivotField axis="axisPage" compact="0" outline="0" multipleItemSelectionAllowed="1" showAll="0">
      <items count="4">
        <item h="1" x="0"/>
        <item x="1"/>
        <item h="1" x="2"/>
        <item t="default"/>
      </items>
    </pivotField>
    <pivotField axis="axisRow" compact="0" outline="0" showAll="0" sortType="ascending" defaultSubtotal="0">
      <items count="52">
        <item x="46"/>
        <item x="45"/>
        <item x="44"/>
        <item x="43"/>
        <item x="42"/>
        <item x="41"/>
        <item x="40"/>
        <item x="39"/>
        <item x="38"/>
        <item m="1" x="51"/>
        <item x="37"/>
        <item x="36"/>
        <item x="35"/>
        <item x="34"/>
        <item x="33"/>
        <item x="32"/>
        <item x="31"/>
        <item x="30"/>
        <item x="29"/>
        <item x="28"/>
        <item x="27"/>
        <item x="26"/>
        <item x="25"/>
        <item m="1" x="50"/>
        <item x="24"/>
        <item x="23"/>
        <item x="22"/>
        <item x="21"/>
        <item x="20"/>
        <item x="19"/>
        <item x="18"/>
        <item x="17"/>
        <item x="16"/>
        <item x="15"/>
        <item x="14"/>
        <item x="13"/>
        <item x="12"/>
        <item x="11"/>
        <item m="1" x="49"/>
        <item x="10"/>
        <item x="9"/>
        <item x="7"/>
        <item x="8"/>
        <item x="6"/>
        <item x="5"/>
        <item x="4"/>
        <item x="3"/>
        <item m="1" x="48"/>
        <item x="1"/>
        <item x="0"/>
        <item x="2"/>
        <item x="47"/>
      </items>
    </pivotField>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dataField="1" compact="0" numFmtId="165" outline="0" showAll="0"/>
    <pivotField compact="0" numFmtId="165" outline="0" showAll="0"/>
  </pivotFields>
  <rowFields count="5">
    <field x="28"/>
    <field x="29"/>
    <field x="33"/>
    <field x="31"/>
    <field x="30"/>
  </rowFields>
  <rowItems count="47">
    <i>
      <x/>
      <x/>
      <x/>
      <x v="4"/>
      <x/>
    </i>
    <i>
      <x v="1"/>
      <x v="1"/>
      <x v="1"/>
      <x v="7"/>
      <x v="1"/>
    </i>
    <i>
      <x v="2"/>
      <x v="2"/>
      <x v="2"/>
      <x v="8"/>
      <x v="3"/>
    </i>
    <i>
      <x v="3"/>
      <x v="4"/>
      <x v="3"/>
      <x v="9"/>
      <x v="4"/>
    </i>
    <i>
      <x v="4"/>
      <x v="3"/>
      <x v="4"/>
      <x v="4"/>
      <x/>
    </i>
    <i>
      <x v="5"/>
      <x v="7"/>
      <x v="5"/>
      <x v="8"/>
      <x v="3"/>
    </i>
    <i>
      <x v="6"/>
      <x v="8"/>
      <x v="6"/>
      <x v="10"/>
      <x v="7"/>
    </i>
    <i>
      <x v="7"/>
      <x v="9"/>
      <x v="7"/>
      <x v="9"/>
      <x v="4"/>
    </i>
    <i>
      <x v="8"/>
      <x v="10"/>
      <x v="8"/>
      <x v="6"/>
      <x v="8"/>
    </i>
    <i>
      <x v="10"/>
      <x v="12"/>
      <x v="10"/>
      <x v="5"/>
      <x v="6"/>
    </i>
    <i>
      <x v="11"/>
      <x v="13"/>
      <x v="11"/>
      <x v="10"/>
      <x v="7"/>
    </i>
    <i>
      <x v="12"/>
      <x v="14"/>
      <x v="12"/>
      <x v="9"/>
      <x v="4"/>
    </i>
    <i>
      <x v="13"/>
      <x v="15"/>
      <x v="13"/>
      <x v="3"/>
      <x v="5"/>
    </i>
    <i>
      <x v="14"/>
      <x v="16"/>
      <x v="14"/>
      <x v="7"/>
      <x v="1"/>
    </i>
    <i>
      <x v="15"/>
      <x v="18"/>
      <x v="15"/>
      <x v="10"/>
      <x v="7"/>
    </i>
    <i>
      <x v="16"/>
      <x v="17"/>
      <x v="16"/>
      <x v="10"/>
      <x v="7"/>
    </i>
    <i>
      <x v="17"/>
      <x v="20"/>
      <x v="17"/>
      <x v="10"/>
      <x v="7"/>
    </i>
    <i>
      <x v="18"/>
      <x v="21"/>
      <x v="18"/>
      <x v="10"/>
      <x v="7"/>
    </i>
    <i>
      <x v="19"/>
      <x v="22"/>
      <x v="19"/>
      <x v="9"/>
      <x v="4"/>
    </i>
    <i>
      <x v="20"/>
      <x v="23"/>
      <x v="20"/>
      <x v="8"/>
      <x v="3"/>
    </i>
    <i>
      <x v="21"/>
      <x v="24"/>
      <x v="21"/>
      <x v="9"/>
      <x v="4"/>
    </i>
    <i>
      <x v="22"/>
      <x v="25"/>
      <x v="22"/>
      <x v="5"/>
      <x v="6"/>
    </i>
    <i>
      <x v="24"/>
      <x v="26"/>
      <x v="24"/>
      <x v="5"/>
      <x v="6"/>
    </i>
    <i>
      <x v="25"/>
      <x v="28"/>
      <x v="25"/>
      <x v="8"/>
      <x v="3"/>
    </i>
    <i>
      <x v="26"/>
      <x v="29"/>
      <x v="26"/>
      <x v="3"/>
      <x v="5"/>
    </i>
    <i>
      <x v="27"/>
      <x v="30"/>
      <x v="27"/>
      <x v="8"/>
      <x v="3"/>
    </i>
    <i>
      <x v="28"/>
      <x v="31"/>
      <x v="28"/>
      <x v="2"/>
      <x v="2"/>
    </i>
    <i>
      <x v="29"/>
      <x v="33"/>
      <x v="29"/>
      <x v="5"/>
      <x v="6"/>
    </i>
    <i>
      <x v="30"/>
      <x v="19"/>
      <x v="30"/>
      <x v="9"/>
      <x v="4"/>
    </i>
    <i>
      <x v="31"/>
      <x v="34"/>
      <x v="31"/>
      <x v="5"/>
      <x v="6"/>
    </i>
    <i>
      <x v="32"/>
      <x v="35"/>
      <x v="32"/>
      <x v="5"/>
      <x v="6"/>
    </i>
    <i>
      <x v="33"/>
      <x v="37"/>
      <x v="33"/>
      <x v="5"/>
      <x v="6"/>
    </i>
    <i>
      <x v="34"/>
      <x v="38"/>
      <x v="34"/>
      <x v="3"/>
      <x v="5"/>
    </i>
    <i>
      <x v="35"/>
      <x v="41"/>
      <x v="35"/>
      <x v="10"/>
      <x v="7"/>
    </i>
    <i>
      <x v="36"/>
      <x v="39"/>
      <x v="36"/>
      <x v="5"/>
      <x v="6"/>
    </i>
    <i>
      <x v="37"/>
      <x v="40"/>
      <x v="37"/>
      <x v="5"/>
      <x v="6"/>
    </i>
    <i>
      <x v="39"/>
      <x v="32"/>
      <x v="39"/>
      <x v="6"/>
      <x v="8"/>
    </i>
    <i>
      <x v="40"/>
      <x v="36"/>
      <x v="40"/>
      <x v="5"/>
      <x v="6"/>
    </i>
    <i>
      <x v="41"/>
      <x v="43"/>
      <x v="41"/>
      <x v="4"/>
      <x/>
    </i>
    <i>
      <x v="42"/>
      <x v="44"/>
      <x v="42"/>
      <x v="5"/>
      <x v="6"/>
    </i>
    <i>
      <x v="43"/>
      <x v="5"/>
      <x v="43"/>
      <x v="10"/>
      <x v="7"/>
    </i>
    <i>
      <x v="44"/>
      <x v="45"/>
      <x v="44"/>
      <x v="4"/>
      <x/>
    </i>
    <i>
      <x v="45"/>
      <x v="47"/>
      <x v="45"/>
      <x v="4"/>
      <x/>
    </i>
    <i>
      <x v="46"/>
      <x v="6"/>
      <x v="46"/>
      <x v="10"/>
      <x v="7"/>
    </i>
    <i>
      <x v="48"/>
      <x v="48"/>
      <x v="48"/>
      <x v="5"/>
      <x v="6"/>
    </i>
    <i>
      <x v="49"/>
      <x v="49"/>
      <x v="49"/>
      <x v="10"/>
      <x v="7"/>
    </i>
    <i t="grand">
      <x/>
    </i>
  </rowItems>
  <colFields count="2">
    <field x="27"/>
    <field x="-2"/>
  </colFields>
  <colItems count="12">
    <i>
      <x v="3"/>
      <x/>
    </i>
    <i r="1" i="1">
      <x v="1"/>
    </i>
    <i r="1" i="2">
      <x v="2"/>
    </i>
    <i r="1" i="3">
      <x v="3"/>
    </i>
    <i>
      <x v="4"/>
      <x/>
    </i>
    <i r="1" i="1">
      <x v="1"/>
    </i>
    <i r="1" i="2">
      <x v="2"/>
    </i>
    <i r="1" i="3">
      <x v="3"/>
    </i>
    <i t="grand">
      <x/>
    </i>
    <i t="grand" i="1">
      <x/>
    </i>
    <i t="grand" i="2">
      <x/>
    </i>
    <i t="grand" i="3">
      <x/>
    </i>
  </colItems>
  <pageFields count="2">
    <pageField fld="0" hier="-1"/>
    <pageField fld="32" hier="-1"/>
  </pageFields>
  <dataFields count="4">
    <dataField name="Min of Esc2" fld="42" subtotal="min" baseField="30" baseItem="0" numFmtId="1"/>
    <dataField name="Max of Esc2" fld="42" subtotal="max" baseField="30" baseItem="0"/>
    <dataField name="Average of Esc2_2" fld="42" subtotal="average" baseField="30" baseItem="0"/>
    <dataField name="Max of Year" fld="1" subtotal="max" baseField="30" baseItem="0"/>
  </dataFields>
  <formats count="5">
    <format dxfId="9">
      <pivotArea outline="0" collapsedLevelsAreSubtotals="1" fieldPosition="0"/>
    </format>
    <format dxfId="8">
      <pivotArea field="-2" type="button" dataOnly="0" labelOnly="1" outline="0" axis="axisCol" fieldPosition="1"/>
    </format>
    <format dxfId="7">
      <pivotArea type="topRight" dataOnly="0" labelOnly="1" outline="0" fieldPosition="0"/>
    </format>
    <format dxfId="6">
      <pivotArea outline="0" collapsedLevelsAreSubtotals="1" fieldPosition="0">
        <references count="1">
          <reference field="4294967294" count="1" selected="0">
            <x v="0"/>
          </reference>
        </references>
      </pivotArea>
    </format>
    <format dxfId="5">
      <pivotArea outline="0" collapsedLevelsAreSubtotals="1" fieldPosition="0">
        <references count="2">
          <reference field="4294967294" count="1" selected="0">
            <x v="0"/>
          </reference>
          <reference field="27"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comments" Target="../comments4.xml"/><Relationship Id="rId4"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8"/>
  <sheetViews>
    <sheetView workbookViewId="0">
      <pane ySplit="1" topLeftCell="A57" activePane="bottomLeft" state="frozen"/>
      <selection pane="bottomLeft" activeCell="A62" sqref="A62"/>
    </sheetView>
  </sheetViews>
  <sheetFormatPr defaultRowHeight="15" x14ac:dyDescent="0.25"/>
  <sheetData>
    <row r="1" spans="1:4" ht="18.75" x14ac:dyDescent="0.3">
      <c r="A1" s="32" t="s">
        <v>202</v>
      </c>
      <c r="B1" s="33"/>
      <c r="C1" s="33"/>
      <c r="D1" s="33"/>
    </row>
    <row r="2" spans="1:4" x14ac:dyDescent="0.25">
      <c r="A2" s="34" t="s">
        <v>838</v>
      </c>
    </row>
    <row r="3" spans="1:4" x14ac:dyDescent="0.25">
      <c r="A3" s="34" t="s">
        <v>839</v>
      </c>
    </row>
    <row r="4" spans="1:4" x14ac:dyDescent="0.25">
      <c r="A4" s="34" t="s">
        <v>840</v>
      </c>
    </row>
    <row r="5" spans="1:4" x14ac:dyDescent="0.25">
      <c r="A5" s="34" t="s">
        <v>841</v>
      </c>
    </row>
    <row r="6" spans="1:4" x14ac:dyDescent="0.25">
      <c r="A6" s="34" t="s">
        <v>842</v>
      </c>
    </row>
    <row r="7" spans="1:4" x14ac:dyDescent="0.25">
      <c r="A7" s="34" t="s">
        <v>843</v>
      </c>
    </row>
    <row r="8" spans="1:4" x14ac:dyDescent="0.25">
      <c r="A8" s="34" t="s">
        <v>203</v>
      </c>
    </row>
    <row r="9" spans="1:4" x14ac:dyDescent="0.25">
      <c r="A9" s="34" t="s">
        <v>204</v>
      </c>
    </row>
    <row r="10" spans="1:4" x14ac:dyDescent="0.25">
      <c r="A10" s="34" t="s">
        <v>205</v>
      </c>
    </row>
    <row r="11" spans="1:4" x14ac:dyDescent="0.25">
      <c r="A11" s="34" t="s">
        <v>206</v>
      </c>
    </row>
    <row r="12" spans="1:4" x14ac:dyDescent="0.25">
      <c r="A12" s="34" t="s">
        <v>207</v>
      </c>
    </row>
    <row r="13" spans="1:4" x14ac:dyDescent="0.25">
      <c r="A13" s="34" t="s">
        <v>208</v>
      </c>
    </row>
    <row r="14" spans="1:4" x14ac:dyDescent="0.25">
      <c r="A14" s="34" t="s">
        <v>209</v>
      </c>
    </row>
    <row r="15" spans="1:4" x14ac:dyDescent="0.25">
      <c r="A15" s="34" t="s">
        <v>210</v>
      </c>
    </row>
    <row r="16" spans="1:4" x14ac:dyDescent="0.25">
      <c r="A16" s="34" t="s">
        <v>211</v>
      </c>
    </row>
    <row r="17" spans="1:1" x14ac:dyDescent="0.25">
      <c r="A17" s="34" t="s">
        <v>212</v>
      </c>
    </row>
    <row r="18" spans="1:1" x14ac:dyDescent="0.25">
      <c r="A18" s="34" t="s">
        <v>213</v>
      </c>
    </row>
    <row r="19" spans="1:1" x14ac:dyDescent="0.25">
      <c r="A19" s="34" t="s">
        <v>214</v>
      </c>
    </row>
    <row r="20" spans="1:1" x14ac:dyDescent="0.25">
      <c r="A20" s="34" t="s">
        <v>215</v>
      </c>
    </row>
    <row r="21" spans="1:1" x14ac:dyDescent="0.25">
      <c r="A21" s="34" t="s">
        <v>216</v>
      </c>
    </row>
    <row r="22" spans="1:1" x14ac:dyDescent="0.25">
      <c r="A22" s="34" t="s">
        <v>217</v>
      </c>
    </row>
    <row r="23" spans="1:1" x14ac:dyDescent="0.25">
      <c r="A23" s="34" t="s">
        <v>218</v>
      </c>
    </row>
    <row r="24" spans="1:1" x14ac:dyDescent="0.25">
      <c r="A24" s="34" t="s">
        <v>844</v>
      </c>
    </row>
    <row r="25" spans="1:1" x14ac:dyDescent="0.25">
      <c r="A25" s="34" t="s">
        <v>845</v>
      </c>
    </row>
    <row r="26" spans="1:1" x14ac:dyDescent="0.25">
      <c r="A26" s="34" t="s">
        <v>219</v>
      </c>
    </row>
    <row r="27" spans="1:1" x14ac:dyDescent="0.25">
      <c r="A27" s="34" t="s">
        <v>220</v>
      </c>
    </row>
    <row r="28" spans="1:1" x14ac:dyDescent="0.25">
      <c r="A28" s="34" t="s">
        <v>221</v>
      </c>
    </row>
    <row r="29" spans="1:1" x14ac:dyDescent="0.25">
      <c r="A29" s="34" t="s">
        <v>222</v>
      </c>
    </row>
    <row r="30" spans="1:1" x14ac:dyDescent="0.25">
      <c r="A30" s="34" t="s">
        <v>223</v>
      </c>
    </row>
    <row r="31" spans="1:1" x14ac:dyDescent="0.25">
      <c r="A31" s="34" t="s">
        <v>224</v>
      </c>
    </row>
    <row r="32" spans="1:1" x14ac:dyDescent="0.25">
      <c r="A32" s="34" t="s">
        <v>225</v>
      </c>
    </row>
    <row r="33" spans="1:1" x14ac:dyDescent="0.25">
      <c r="A33" s="34" t="s">
        <v>226</v>
      </c>
    </row>
    <row r="34" spans="1:1" x14ac:dyDescent="0.25">
      <c r="A34" s="34" t="s">
        <v>227</v>
      </c>
    </row>
    <row r="35" spans="1:1" x14ac:dyDescent="0.25">
      <c r="A35" s="34" t="s">
        <v>228</v>
      </c>
    </row>
    <row r="36" spans="1:1" x14ac:dyDescent="0.25">
      <c r="A36" s="34" t="s">
        <v>229</v>
      </c>
    </row>
    <row r="37" spans="1:1" x14ac:dyDescent="0.25">
      <c r="A37" s="34" t="s">
        <v>230</v>
      </c>
    </row>
    <row r="38" spans="1:1" x14ac:dyDescent="0.25">
      <c r="A38" s="34" t="s">
        <v>231</v>
      </c>
    </row>
    <row r="39" spans="1:1" x14ac:dyDescent="0.25">
      <c r="A39" s="34" t="s">
        <v>232</v>
      </c>
    </row>
    <row r="40" spans="1:1" x14ac:dyDescent="0.25">
      <c r="A40" s="34" t="s">
        <v>233</v>
      </c>
    </row>
    <row r="41" spans="1:1" x14ac:dyDescent="0.25">
      <c r="A41" s="34" t="s">
        <v>234</v>
      </c>
    </row>
    <row r="42" spans="1:1" x14ac:dyDescent="0.25">
      <c r="A42" s="34" t="s">
        <v>235</v>
      </c>
    </row>
    <row r="43" spans="1:1" x14ac:dyDescent="0.25">
      <c r="A43" s="34" t="s">
        <v>236</v>
      </c>
    </row>
    <row r="44" spans="1:1" x14ac:dyDescent="0.25">
      <c r="A44" s="34" t="s">
        <v>237</v>
      </c>
    </row>
    <row r="45" spans="1:1" x14ac:dyDescent="0.25">
      <c r="A45" s="34" t="s">
        <v>238</v>
      </c>
    </row>
    <row r="46" spans="1:1" x14ac:dyDescent="0.25">
      <c r="A46" s="34" t="s">
        <v>239</v>
      </c>
    </row>
    <row r="47" spans="1:1" x14ac:dyDescent="0.25">
      <c r="A47" s="34" t="s">
        <v>240</v>
      </c>
    </row>
    <row r="48" spans="1:1" x14ac:dyDescent="0.25">
      <c r="A48" s="34" t="s">
        <v>241</v>
      </c>
    </row>
    <row r="49" spans="1:1" x14ac:dyDescent="0.25">
      <c r="A49" s="34" t="s">
        <v>242</v>
      </c>
    </row>
    <row r="50" spans="1:1" x14ac:dyDescent="0.25">
      <c r="A50" s="34" t="s">
        <v>243</v>
      </c>
    </row>
    <row r="51" spans="1:1" x14ac:dyDescent="0.25">
      <c r="A51" s="34" t="s">
        <v>244</v>
      </c>
    </row>
    <row r="52" spans="1:1" x14ac:dyDescent="0.25">
      <c r="A52" s="34" t="s">
        <v>245</v>
      </c>
    </row>
    <row r="53" spans="1:1" x14ac:dyDescent="0.25">
      <c r="A53" s="34" t="s">
        <v>246</v>
      </c>
    </row>
    <row r="54" spans="1:1" x14ac:dyDescent="0.25">
      <c r="A54" s="34" t="s">
        <v>247</v>
      </c>
    </row>
    <row r="55" spans="1:1" x14ac:dyDescent="0.25">
      <c r="A55" s="34" t="s">
        <v>248</v>
      </c>
    </row>
    <row r="56" spans="1:1" x14ac:dyDescent="0.25">
      <c r="A56" s="34" t="s">
        <v>249</v>
      </c>
    </row>
    <row r="57" spans="1:1" x14ac:dyDescent="0.25">
      <c r="A57" s="34" t="s">
        <v>250</v>
      </c>
    </row>
    <row r="58" spans="1:1" x14ac:dyDescent="0.25">
      <c r="A58" s="34" t="s">
        <v>251</v>
      </c>
    </row>
    <row r="59" spans="1:1" x14ac:dyDescent="0.25">
      <c r="A59" s="34" t="s">
        <v>252</v>
      </c>
    </row>
    <row r="60" spans="1:1" x14ac:dyDescent="0.25">
      <c r="A60" s="34" t="s">
        <v>253</v>
      </c>
    </row>
    <row r="61" spans="1:1" x14ac:dyDescent="0.25">
      <c r="A61" s="34" t="s">
        <v>254</v>
      </c>
    </row>
    <row r="62" spans="1:1" x14ac:dyDescent="0.25">
      <c r="A62" s="34" t="s">
        <v>255</v>
      </c>
    </row>
    <row r="63" spans="1:1" x14ac:dyDescent="0.25">
      <c r="A63" s="34" t="s">
        <v>256</v>
      </c>
    </row>
    <row r="64" spans="1:1" x14ac:dyDescent="0.25">
      <c r="A64" s="34" t="s">
        <v>257</v>
      </c>
    </row>
    <row r="65" spans="1:1" x14ac:dyDescent="0.25">
      <c r="A65" s="34" t="s">
        <v>258</v>
      </c>
    </row>
    <row r="66" spans="1:1" x14ac:dyDescent="0.25">
      <c r="A66" s="34" t="s">
        <v>259</v>
      </c>
    </row>
    <row r="67" spans="1:1" x14ac:dyDescent="0.25">
      <c r="A67" s="34" t="s">
        <v>260</v>
      </c>
    </row>
    <row r="68" spans="1:1" x14ac:dyDescent="0.25">
      <c r="A68" s="34" t="s">
        <v>261</v>
      </c>
    </row>
    <row r="69" spans="1:1" x14ac:dyDescent="0.25">
      <c r="A69" s="34" t="s">
        <v>262</v>
      </c>
    </row>
    <row r="70" spans="1:1" x14ac:dyDescent="0.25">
      <c r="A70" s="34" t="s">
        <v>263</v>
      </c>
    </row>
    <row r="71" spans="1:1" x14ac:dyDescent="0.25">
      <c r="A71" s="34" t="s">
        <v>264</v>
      </c>
    </row>
    <row r="72" spans="1:1" x14ac:dyDescent="0.25">
      <c r="A72" s="34" t="s">
        <v>265</v>
      </c>
    </row>
    <row r="73" spans="1:1" x14ac:dyDescent="0.25">
      <c r="A73" s="34" t="s">
        <v>266</v>
      </c>
    </row>
    <row r="74" spans="1:1" x14ac:dyDescent="0.25">
      <c r="A74" s="34" t="s">
        <v>267</v>
      </c>
    </row>
    <row r="75" spans="1:1" x14ac:dyDescent="0.25">
      <c r="A75" s="34" t="s">
        <v>268</v>
      </c>
    </row>
    <row r="76" spans="1:1" x14ac:dyDescent="0.25">
      <c r="A76" s="34" t="s">
        <v>269</v>
      </c>
    </row>
    <row r="77" spans="1:1" x14ac:dyDescent="0.25">
      <c r="A77" s="34" t="s">
        <v>270</v>
      </c>
    </row>
    <row r="78" spans="1:1" x14ac:dyDescent="0.25">
      <c r="A78" s="34" t="s">
        <v>271</v>
      </c>
    </row>
    <row r="79" spans="1:1" x14ac:dyDescent="0.25">
      <c r="A79" s="34" t="s">
        <v>272</v>
      </c>
    </row>
    <row r="80" spans="1:1" x14ac:dyDescent="0.25">
      <c r="A80" s="34" t="s">
        <v>273</v>
      </c>
    </row>
    <row r="81" spans="1:1" x14ac:dyDescent="0.25">
      <c r="A81" s="34" t="s">
        <v>274</v>
      </c>
    </row>
    <row r="82" spans="1:1" x14ac:dyDescent="0.25">
      <c r="A82" s="34" t="s">
        <v>275</v>
      </c>
    </row>
    <row r="83" spans="1:1" x14ac:dyDescent="0.25">
      <c r="A83" s="34" t="s">
        <v>276</v>
      </c>
    </row>
    <row r="84" spans="1:1" x14ac:dyDescent="0.25">
      <c r="A84" s="34" t="s">
        <v>277</v>
      </c>
    </row>
    <row r="85" spans="1:1" x14ac:dyDescent="0.25">
      <c r="A85" s="34" t="s">
        <v>278</v>
      </c>
    </row>
    <row r="86" spans="1:1" x14ac:dyDescent="0.25">
      <c r="A86" s="34" t="s">
        <v>279</v>
      </c>
    </row>
    <row r="87" spans="1:1" x14ac:dyDescent="0.25">
      <c r="A87" s="34" t="s">
        <v>280</v>
      </c>
    </row>
    <row r="88" spans="1:1" x14ac:dyDescent="0.25">
      <c r="A88" s="34" t="s">
        <v>281</v>
      </c>
    </row>
    <row r="89" spans="1:1" x14ac:dyDescent="0.25">
      <c r="A89" s="34" t="s">
        <v>282</v>
      </c>
    </row>
    <row r="90" spans="1:1" x14ac:dyDescent="0.25">
      <c r="A90" s="34" t="s">
        <v>283</v>
      </c>
    </row>
    <row r="91" spans="1:1" x14ac:dyDescent="0.25">
      <c r="A91" s="34" t="s">
        <v>284</v>
      </c>
    </row>
    <row r="92" spans="1:1" x14ac:dyDescent="0.25">
      <c r="A92" s="34" t="s">
        <v>285</v>
      </c>
    </row>
    <row r="93" spans="1:1" x14ac:dyDescent="0.25">
      <c r="A93" s="34" t="s">
        <v>286</v>
      </c>
    </row>
    <row r="94" spans="1:1" x14ac:dyDescent="0.25">
      <c r="A94" s="34" t="s">
        <v>287</v>
      </c>
    </row>
    <row r="95" spans="1:1" x14ac:dyDescent="0.25">
      <c r="A95" s="34" t="s">
        <v>288</v>
      </c>
    </row>
    <row r="96" spans="1:1" x14ac:dyDescent="0.25">
      <c r="A96" s="34" t="s">
        <v>289</v>
      </c>
    </row>
    <row r="97" spans="1:1" x14ac:dyDescent="0.25">
      <c r="A97" s="34" t="s">
        <v>290</v>
      </c>
    </row>
    <row r="98" spans="1:1" x14ac:dyDescent="0.25">
      <c r="A98" s="34" t="s">
        <v>291</v>
      </c>
    </row>
    <row r="99" spans="1:1" x14ac:dyDescent="0.25">
      <c r="A99" s="34" t="s">
        <v>292</v>
      </c>
    </row>
    <row r="100" spans="1:1" x14ac:dyDescent="0.25">
      <c r="A100" s="34" t="s">
        <v>293</v>
      </c>
    </row>
    <row r="101" spans="1:1" x14ac:dyDescent="0.25">
      <c r="A101" s="34" t="s">
        <v>294</v>
      </c>
    </row>
    <row r="102" spans="1:1" x14ac:dyDescent="0.25">
      <c r="A102" s="34" t="s">
        <v>295</v>
      </c>
    </row>
    <row r="103" spans="1:1" x14ac:dyDescent="0.25">
      <c r="A103" s="34" t="s">
        <v>296</v>
      </c>
    </row>
    <row r="104" spans="1:1" x14ac:dyDescent="0.25">
      <c r="A104" s="34" t="s">
        <v>297</v>
      </c>
    </row>
    <row r="105" spans="1:1" x14ac:dyDescent="0.25">
      <c r="A105" s="34" t="s">
        <v>298</v>
      </c>
    </row>
    <row r="106" spans="1:1" x14ac:dyDescent="0.25">
      <c r="A106" s="34" t="s">
        <v>299</v>
      </c>
    </row>
    <row r="107" spans="1:1" x14ac:dyDescent="0.25">
      <c r="A107" s="34" t="s">
        <v>300</v>
      </c>
    </row>
    <row r="108" spans="1:1" x14ac:dyDescent="0.25">
      <c r="A108" s="34" t="s">
        <v>301</v>
      </c>
    </row>
  </sheetData>
  <hyperlinks>
    <hyperlink ref="A2" location="'DistnMap'!A1" display="DistnMap"/>
    <hyperlink ref="A3" location="'Rfile'!A1" display="Rfile"/>
    <hyperlink ref="A4" location="'ReptTable'!A1" display="ReptTable"/>
    <hyperlink ref="A5" location="'SummStats'!A1" display="SummStats"/>
    <hyperlink ref="A6" location="'AllStocks'!A1" display="AllStocks"/>
    <hyperlink ref="A7" location="'Lookups'!A1" display="Lookups"/>
    <hyperlink ref="A8" location="'WSH total mort'!A1" display="WSH total mort"/>
    <hyperlink ref="A9" location="'WSH reported catch'!A1" display="WSH reported catch"/>
    <hyperlink ref="A10" location="'WRY total mort'!A1" display="WRY total mort"/>
    <hyperlink ref="A11" location="'WRY reported catch'!A1" display="WRY reported catch"/>
    <hyperlink ref="A12" location="'UWA total mort'!A1" display="UWA total mort"/>
    <hyperlink ref="A13" location="'UWA reported catch'!A1" display="UWA reported catch"/>
    <hyperlink ref="A14" location="'URB total mort'!A1" display="URB total mort"/>
    <hyperlink ref="A15" location="'URB reported catch'!A1" display="URB reported catch"/>
    <hyperlink ref="A16" location="'UNU total mort'!A1" display="UNU total mort"/>
    <hyperlink ref="A17" location="'UNU reported catch'!A1" display="UNU reported catch"/>
    <hyperlink ref="A18" location="'TAK total mort'!A1" display="TAK total mort"/>
    <hyperlink ref="A19" location="'TAK reported catch'!A1" display="TAK reported catch"/>
    <hyperlink ref="A20" location="'SUM total mort'!A1" display="SUM total mort"/>
    <hyperlink ref="A21" location="'SUM reported catch'!A1" display="SUM reported catch"/>
    <hyperlink ref="A22" location="'STL total mort'!A1" display="STL total mort"/>
    <hyperlink ref="A23" location="'STL reported catch'!A1" display="STL reported catch"/>
    <hyperlink ref="A24" location="'STI total mort'!A1" display="STI total mort"/>
    <hyperlink ref="A25" location="'STI reported catch'!A1" display="STI reported catch"/>
    <hyperlink ref="A26" location="'SSF total mort'!A1" display="SSF total mort"/>
    <hyperlink ref="A27" location="'SSF reported catch'!A1" display="SSF reported catch"/>
    <hyperlink ref="A28" location="'SRH total mort'!A1" display="SRH total mort"/>
    <hyperlink ref="A29" location="'SRH reported catch'!A1" display="SRH reported catch"/>
    <hyperlink ref="A30" location="'SQP total mort'!A1" display="SQP total mort"/>
    <hyperlink ref="A31" location="'SQP reported catch'!A1" display="SQP reported catch"/>
    <hyperlink ref="A32" location="'SPY total mort'!A1" display="SPY total mort"/>
    <hyperlink ref="A33" location="'SPY reported catch'!A1" display="SPY reported catch"/>
    <hyperlink ref="A34" location="'SPS total mort'!A1" display="SPS total mort"/>
    <hyperlink ref="A35" location="'SPS reported catch'!A1" display="SPS reported catch"/>
    <hyperlink ref="A36" location="'SPR total mort'!A1" display="SPR total mort"/>
    <hyperlink ref="A37" location="'SPR reported catch'!A1" display="SPR reported catch"/>
    <hyperlink ref="A38" location="'SOO total mort'!A1" display="SOO total mort"/>
    <hyperlink ref="A39" location="'SOO reported catch'!A1" display="SOO reported catch"/>
    <hyperlink ref="A40" location="'SKY total mort'!A1" display="SKY total mort"/>
    <hyperlink ref="A41" location="'SKY reported catch'!A1" display="SKY reported catch"/>
    <hyperlink ref="A42" location="'SKS total mort'!A1" display="SKS total mort"/>
    <hyperlink ref="A43" location="'SKS reported catch'!A1" display="SKS reported catch"/>
    <hyperlink ref="A44" location="'SKF total mort'!A1" display="SKF total mort"/>
    <hyperlink ref="A45" location="'SKF reported catch'!A1" display="SKF reported catch"/>
    <hyperlink ref="A46" location="'SHU total mort'!A1" display="SHU total mort"/>
    <hyperlink ref="A47" location="'SHU reported catch'!A1" display="SHU reported catch"/>
    <hyperlink ref="A48" location="'SAM total mort'!A1" display="SAM total mort"/>
    <hyperlink ref="A49" location="'SAM reported catch'!A1" display="SAM reported catch"/>
    <hyperlink ref="A50" location="'RBT total mort'!A1" display="RBT total mort"/>
    <hyperlink ref="A51" location="'RBT reported catch'!A1" display="RBT reported catch"/>
    <hyperlink ref="A52" location="'QUI total mort'!A1" display="QUI total mort"/>
    <hyperlink ref="A53" location="'QUI reported catch'!A1" display="QUI reported catch"/>
    <hyperlink ref="A54" location="'QUE total mort'!A1" display="QUE total mort"/>
    <hyperlink ref="A55" location="'QUE reported catch'!A1" display="QUE reported catch"/>
    <hyperlink ref="A56" location="'PPS total mort'!A1" display="PPS total mort"/>
    <hyperlink ref="A57" location="'PPS reported catch'!A1" display="PPS reported catch"/>
    <hyperlink ref="A58" location="'NSF total mort'!A1" display="NSF total mort"/>
    <hyperlink ref="A59" location="'NSF reported catch'!A1" display="NSF reported catch"/>
    <hyperlink ref="A60" location="'NKS total mort'!A1" display="NKS total mort"/>
    <hyperlink ref="A61" location="'NKS reported catch'!A1" display="NKS reported catch"/>
    <hyperlink ref="A62" location="'NIS total mort'!A1" display="NIS total mort"/>
    <hyperlink ref="A63" location="'NIS reported catch'!A1" display="NIS reported catch"/>
    <hyperlink ref="A64" location="'NIC total mort'!A1" display="NIC total mort"/>
    <hyperlink ref="A65" location="'NIC reported catch'!A1" display="NIC reported catch"/>
    <hyperlink ref="A66" location="'NAN total mort'!A1" display="NAN total mort"/>
    <hyperlink ref="A67" location="'NAN reported catch'!A1" display="NAN reported catch"/>
    <hyperlink ref="A68" location="'MSH total mort'!A1" display="MSH total mort"/>
    <hyperlink ref="A69" location="'MSH reported catch'!A1" display="MSH reported catch"/>
    <hyperlink ref="A70" location="'LYY total mort'!A1" display="LYY total mort"/>
    <hyperlink ref="A71" location="'LYY reported catch'!A1" display="LYY reported catch"/>
    <hyperlink ref="A72" location="'LYF total mort'!A1" display="LYF total mort"/>
    <hyperlink ref="A73" location="'LYF reported catch'!A1" display="LYF reported catch"/>
    <hyperlink ref="A74" location="'LRW total mort'!A1" display="LRW total mort"/>
    <hyperlink ref="A75" location="'LRW reported catch'!A1" display="LRW reported catch"/>
    <hyperlink ref="A76" location="'LRH total mort'!A1" display="LRH total mort"/>
    <hyperlink ref="A77" location="'LRH reported catch'!A1" display="LRH reported catch"/>
    <hyperlink ref="A78" location="'KLM total mort'!A1" display="KLM total mort"/>
    <hyperlink ref="A79" location="'KLM reported catch'!A1" display="KLM reported catch"/>
    <hyperlink ref="A80" location="'HOK total mort'!A1" display="HOK total mort"/>
    <hyperlink ref="A81" location="'HOK reported catch'!A1" display="HOK reported catch"/>
    <hyperlink ref="A82" location="'HAR total mort'!A1" display="HAR total mort"/>
    <hyperlink ref="A83" location="'HAR reported catch'!A1" display="HAR reported catch"/>
    <hyperlink ref="A84" location="'HAN total mort'!A1" display="HAN total mort"/>
    <hyperlink ref="A85" location="'HAN reported catch'!A1" display="HAN reported catch"/>
    <hyperlink ref="A86" location="'GAD total mort'!A1" display="GAD total mort"/>
    <hyperlink ref="A87" location="'GAD reported catch'!A1" display="GAD reported catch"/>
    <hyperlink ref="A88" location="'ELW total mort'!A1" display="ELW total mort"/>
    <hyperlink ref="A89" location="'ELW reported catch'!A1" display="ELW reported catch"/>
    <hyperlink ref="A90" location="'ELK total mort'!A1" display="ELK total mort"/>
    <hyperlink ref="A91" location="'ELK reported catch'!A1" display="ELK reported catch"/>
    <hyperlink ref="A92" location="'DOM total mort'!A1" display="DOM total mort"/>
    <hyperlink ref="A93" location="'DOM reported catch'!A1" display="DOM reported catch"/>
    <hyperlink ref="A94" location="'CWF total mort'!A1" display="CWF total mort"/>
    <hyperlink ref="A95" location="'CWF reported catch'!A1" display="CWF reported catch"/>
    <hyperlink ref="A96" location="'COW total mort'!A1" display="COW total mort"/>
    <hyperlink ref="A97" location="'COW reported catch'!A1" display="COW reported catch"/>
    <hyperlink ref="A98" location="'CHK total mort'!A1" display="CHK total mort"/>
    <hyperlink ref="A99" location="'CHK reported catch'!A1" display="CHK reported catch"/>
    <hyperlink ref="A100" location="'CHI total mort'!A1" display="CHI total mort"/>
    <hyperlink ref="A101" location="'CHI reported catch'!A1" display="CHI reported catch"/>
    <hyperlink ref="A102" location="'BQR total mort'!A1" display="BQR total mort"/>
    <hyperlink ref="A103" location="'BQR reported catch'!A1" display="BQR reported catch"/>
    <hyperlink ref="A104" location="'ATN total mort'!A1" display="ATN total mort"/>
    <hyperlink ref="A105" location="'ATN reported catch'!A1" display="ATN reported catch"/>
    <hyperlink ref="A106" location="'AKS total mort'!A1" display="AKS total mort"/>
    <hyperlink ref="A107" location="'AKS reported catch'!A1" display="AKS reported catch"/>
    <hyperlink ref="A108" location="'Sheet1'!A1" display="Sheet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000"/>
  </sheetPr>
  <dimension ref="B1:CS2626"/>
  <sheetViews>
    <sheetView zoomScaleNormal="100" workbookViewId="0">
      <selection activeCell="Q33" sqref="Q33"/>
    </sheetView>
  </sheetViews>
  <sheetFormatPr defaultRowHeight="15" x14ac:dyDescent="0.25"/>
  <cols>
    <col min="1" max="1" width="4" customWidth="1"/>
    <col min="2" max="17" width="4.28515625" customWidth="1"/>
    <col min="25" max="25" width="4.42578125" customWidth="1"/>
    <col min="63" max="63" width="14.140625" bestFit="1" customWidth="1"/>
    <col min="64" max="64" width="18" bestFit="1" customWidth="1"/>
    <col min="65" max="65" width="16.42578125" bestFit="1" customWidth="1"/>
    <col min="66" max="67" width="18.5703125" bestFit="1" customWidth="1"/>
    <col min="68" max="68" width="16.42578125" bestFit="1" customWidth="1"/>
    <col min="69" max="69" width="11.7109375" bestFit="1" customWidth="1"/>
    <col min="70" max="71" width="13.7109375" bestFit="1" customWidth="1"/>
    <col min="72" max="72" width="18.28515625" bestFit="1" customWidth="1"/>
    <col min="86" max="86" width="11" bestFit="1" customWidth="1"/>
    <col min="87" max="87" width="17.5703125" bestFit="1" customWidth="1"/>
    <col min="88" max="88" width="11.140625" bestFit="1" customWidth="1"/>
    <col min="89" max="89" width="17.5703125" bestFit="1" customWidth="1"/>
    <col min="90" max="90" width="14.140625" bestFit="1" customWidth="1"/>
    <col min="91" max="91" width="13.7109375" bestFit="1" customWidth="1"/>
    <col min="92" max="92" width="15" bestFit="1" customWidth="1"/>
    <col min="93" max="93" width="13.7109375" bestFit="1" customWidth="1"/>
    <col min="94" max="94" width="13.28515625" bestFit="1" customWidth="1"/>
    <col min="95" max="95" width="20.140625" bestFit="1" customWidth="1"/>
    <col min="96" max="96" width="20" bestFit="1" customWidth="1"/>
  </cols>
  <sheetData>
    <row r="1" spans="2:97" x14ac:dyDescent="0.25">
      <c r="B1" s="30" t="s">
        <v>302</v>
      </c>
    </row>
    <row r="3" spans="2:97" ht="15.75" thickBot="1" x14ac:dyDescent="0.3">
      <c r="B3" t="s">
        <v>303</v>
      </c>
    </row>
    <row r="4" spans="2:97" x14ac:dyDescent="0.25">
      <c r="B4" s="35">
        <v>0</v>
      </c>
      <c r="C4" s="36" t="s">
        <v>304</v>
      </c>
      <c r="D4" s="36"/>
      <c r="E4" s="36"/>
      <c r="F4" s="36"/>
      <c r="G4" s="36"/>
      <c r="H4" s="36"/>
      <c r="I4" s="36"/>
      <c r="J4" s="36"/>
      <c r="K4" s="36"/>
      <c r="L4" s="36"/>
      <c r="M4" s="36"/>
      <c r="N4" s="36"/>
      <c r="O4" s="36"/>
      <c r="P4" s="36"/>
      <c r="Q4" s="36"/>
      <c r="R4" s="36"/>
      <c r="S4" s="36"/>
      <c r="T4" s="37"/>
      <c r="W4" s="38" t="s">
        <v>305</v>
      </c>
      <c r="X4" s="38"/>
      <c r="AB4" s="38" t="s">
        <v>306</v>
      </c>
    </row>
    <row r="5" spans="2:97" x14ac:dyDescent="0.25">
      <c r="B5" s="39" t="s">
        <v>307</v>
      </c>
      <c r="C5" s="31" t="s">
        <v>308</v>
      </c>
      <c r="D5" s="31"/>
      <c r="E5" s="31"/>
      <c r="F5" s="31"/>
      <c r="G5" s="31"/>
      <c r="H5" s="31"/>
      <c r="I5" s="31"/>
      <c r="J5" s="31"/>
      <c r="K5" s="31"/>
      <c r="L5" s="31"/>
      <c r="M5" s="31"/>
      <c r="N5" s="31"/>
      <c r="O5" s="31"/>
      <c r="P5" s="31"/>
      <c r="Q5" s="31"/>
      <c r="R5" s="31"/>
      <c r="S5" s="31"/>
      <c r="T5" s="40"/>
      <c r="W5" s="41" t="s">
        <v>309</v>
      </c>
      <c r="X5" s="41" t="s">
        <v>310</v>
      </c>
      <c r="AB5" s="42" t="s">
        <v>311</v>
      </c>
      <c r="AC5" s="43" t="s">
        <v>312</v>
      </c>
      <c r="AD5" s="43" t="s">
        <v>313</v>
      </c>
      <c r="AE5" s="43" t="s">
        <v>314</v>
      </c>
      <c r="AF5" s="43" t="s">
        <v>315</v>
      </c>
      <c r="AG5" s="43" t="s">
        <v>316</v>
      </c>
      <c r="AH5" s="43" t="s">
        <v>317</v>
      </c>
      <c r="AI5" s="43" t="s">
        <v>318</v>
      </c>
      <c r="AJ5" s="43" t="s">
        <v>319</v>
      </c>
      <c r="AK5" s="43" t="s">
        <v>320</v>
      </c>
      <c r="AL5" s="43" t="s">
        <v>321</v>
      </c>
      <c r="AM5" s="43" t="s">
        <v>322</v>
      </c>
      <c r="AN5" s="43" t="s">
        <v>323</v>
      </c>
      <c r="AO5" s="43" t="s">
        <v>324</v>
      </c>
      <c r="AP5" s="43" t="s">
        <v>325</v>
      </c>
      <c r="AQ5" s="43" t="s">
        <v>326</v>
      </c>
      <c r="AR5" s="43" t="s">
        <v>327</v>
      </c>
      <c r="AS5" s="43" t="s">
        <v>328</v>
      </c>
      <c r="AT5" s="43" t="s">
        <v>329</v>
      </c>
      <c r="AU5" s="43" t="s">
        <v>330</v>
      </c>
      <c r="AV5" s="43" t="s">
        <v>331</v>
      </c>
      <c r="AW5" s="43" t="s">
        <v>332</v>
      </c>
      <c r="AX5" s="43" t="s">
        <v>333</v>
      </c>
      <c r="AY5" s="43" t="s">
        <v>334</v>
      </c>
      <c r="AZ5" s="43" t="s">
        <v>335</v>
      </c>
      <c r="BA5" s="43" t="s">
        <v>336</v>
      </c>
      <c r="BB5" s="43" t="s">
        <v>337</v>
      </c>
      <c r="BC5" s="43" t="s">
        <v>338</v>
      </c>
      <c r="BD5" s="43" t="s">
        <v>339</v>
      </c>
      <c r="BE5" s="43" t="s">
        <v>340</v>
      </c>
      <c r="BF5" s="43" t="s">
        <v>341</v>
      </c>
      <c r="BG5" s="43" t="s">
        <v>342</v>
      </c>
      <c r="BH5" s="43" t="s">
        <v>343</v>
      </c>
      <c r="BI5" s="43" t="s">
        <v>344</v>
      </c>
      <c r="BJ5" s="43" t="s">
        <v>345</v>
      </c>
      <c r="BK5" s="43" t="s">
        <v>346</v>
      </c>
      <c r="BL5" s="43" t="s">
        <v>347</v>
      </c>
      <c r="BM5" s="43" t="s">
        <v>348</v>
      </c>
      <c r="BN5" s="43" t="s">
        <v>349</v>
      </c>
      <c r="BO5" s="43" t="s">
        <v>350</v>
      </c>
      <c r="BP5" s="43" t="s">
        <v>351</v>
      </c>
      <c r="BQ5" s="43" t="s">
        <v>352</v>
      </c>
      <c r="BR5" s="43" t="s">
        <v>353</v>
      </c>
      <c r="BS5" s="43" t="s">
        <v>354</v>
      </c>
      <c r="BT5" s="43" t="s">
        <v>355</v>
      </c>
      <c r="BU5" s="43" t="s">
        <v>356</v>
      </c>
      <c r="BV5" s="43" t="s">
        <v>357</v>
      </c>
      <c r="BW5" s="43" t="s">
        <v>358</v>
      </c>
      <c r="BX5" s="43" t="s">
        <v>359</v>
      </c>
      <c r="BY5" s="43" t="s">
        <v>360</v>
      </c>
      <c r="BZ5" s="43" t="s">
        <v>361</v>
      </c>
      <c r="CA5" s="43" t="s">
        <v>362</v>
      </c>
      <c r="CB5" s="43" t="s">
        <v>363</v>
      </c>
      <c r="CC5" s="43" t="s">
        <v>364</v>
      </c>
      <c r="CD5" s="43" t="s">
        <v>365</v>
      </c>
      <c r="CE5" s="43" t="s">
        <v>366</v>
      </c>
      <c r="CF5" s="43" t="s">
        <v>367</v>
      </c>
      <c r="CG5" s="43" t="s">
        <v>368</v>
      </c>
      <c r="CH5" s="43" t="s">
        <v>369</v>
      </c>
      <c r="CI5" s="43" t="s">
        <v>370</v>
      </c>
      <c r="CJ5" s="43" t="s">
        <v>371</v>
      </c>
      <c r="CK5" s="43" t="s">
        <v>372</v>
      </c>
      <c r="CL5" s="43" t="s">
        <v>373</v>
      </c>
      <c r="CM5" s="43" t="s">
        <v>374</v>
      </c>
      <c r="CN5" s="43" t="s">
        <v>375</v>
      </c>
      <c r="CO5" s="43" t="s">
        <v>376</v>
      </c>
      <c r="CP5" s="43" t="s">
        <v>377</v>
      </c>
      <c r="CQ5" s="43" t="s">
        <v>378</v>
      </c>
      <c r="CR5" s="43" t="s">
        <v>379</v>
      </c>
      <c r="CS5" s="43"/>
    </row>
    <row r="6" spans="2:97" x14ac:dyDescent="0.25">
      <c r="B6" s="39">
        <v>22</v>
      </c>
      <c r="C6" s="31" t="s">
        <v>380</v>
      </c>
      <c r="D6" s="31"/>
      <c r="E6" s="31"/>
      <c r="F6" s="31"/>
      <c r="G6" s="31"/>
      <c r="H6" s="31"/>
      <c r="I6" s="31"/>
      <c r="J6" s="31"/>
      <c r="K6" s="31"/>
      <c r="L6" s="31"/>
      <c r="M6" s="31"/>
      <c r="N6" s="31"/>
      <c r="O6" s="31"/>
      <c r="P6" s="31"/>
      <c r="Q6" s="31"/>
      <c r="R6" s="31"/>
      <c r="S6" s="31"/>
      <c r="T6" s="40"/>
      <c r="W6" s="44">
        <v>1</v>
      </c>
      <c r="X6" s="44" t="s">
        <v>381</v>
      </c>
      <c r="AB6" s="42"/>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c r="CB6" s="43"/>
      <c r="CC6" s="43"/>
      <c r="CD6" s="43"/>
      <c r="CE6" s="43"/>
      <c r="CF6" s="43"/>
      <c r="CG6" s="43"/>
      <c r="CH6" s="43"/>
      <c r="CI6" s="43"/>
      <c r="CJ6" s="43"/>
      <c r="CK6" s="43"/>
      <c r="CL6" s="43"/>
      <c r="CM6" s="43"/>
      <c r="CN6" s="43"/>
      <c r="CO6" s="43"/>
      <c r="CP6" s="43"/>
      <c r="CQ6" s="43"/>
      <c r="CR6" s="43"/>
      <c r="CS6" s="43"/>
    </row>
    <row r="7" spans="2:97" x14ac:dyDescent="0.25">
      <c r="B7" s="39">
        <v>1</v>
      </c>
      <c r="C7" s="31" t="s">
        <v>382</v>
      </c>
      <c r="D7" s="31"/>
      <c r="E7" s="31"/>
      <c r="F7" s="31"/>
      <c r="G7" s="31"/>
      <c r="H7" s="31"/>
      <c r="I7" s="31"/>
      <c r="J7" s="31"/>
      <c r="K7" s="31"/>
      <c r="L7" s="31"/>
      <c r="M7" s="31"/>
      <c r="N7" s="31"/>
      <c r="O7" s="31"/>
      <c r="P7" s="31"/>
      <c r="Q7" s="31"/>
      <c r="R7" s="31"/>
      <c r="S7" s="31"/>
      <c r="T7" s="40"/>
      <c r="W7" s="44">
        <v>2</v>
      </c>
      <c r="X7" s="44" t="s">
        <v>383</v>
      </c>
      <c r="AB7" s="42" t="s">
        <v>384</v>
      </c>
      <c r="AC7" s="43" t="s">
        <v>385</v>
      </c>
      <c r="AD7" s="43" t="s">
        <v>386</v>
      </c>
      <c r="AE7" s="43" t="s">
        <v>387</v>
      </c>
      <c r="AF7" s="43" t="s">
        <v>388</v>
      </c>
      <c r="AG7" s="43" t="s">
        <v>389</v>
      </c>
      <c r="AH7" s="43" t="s">
        <v>390</v>
      </c>
      <c r="AI7" s="43" t="s">
        <v>391</v>
      </c>
      <c r="AJ7" s="43" t="s">
        <v>392</v>
      </c>
      <c r="AK7" s="43" t="s">
        <v>393</v>
      </c>
      <c r="AL7" s="43" t="s">
        <v>394</v>
      </c>
      <c r="AM7" s="43" t="s">
        <v>395</v>
      </c>
      <c r="AN7" s="43" t="s">
        <v>396</v>
      </c>
      <c r="AO7" s="43" t="s">
        <v>397</v>
      </c>
      <c r="AP7" s="43" t="s">
        <v>398</v>
      </c>
      <c r="AQ7" s="43" t="s">
        <v>399</v>
      </c>
      <c r="AR7" s="43" t="s">
        <v>400</v>
      </c>
      <c r="AS7" s="43" t="s">
        <v>401</v>
      </c>
      <c r="AT7" s="43" t="s">
        <v>402</v>
      </c>
      <c r="AU7" s="43"/>
      <c r="AV7" s="43" t="s">
        <v>403</v>
      </c>
      <c r="AW7" s="43" t="s">
        <v>404</v>
      </c>
      <c r="AX7" s="43" t="s">
        <v>405</v>
      </c>
      <c r="AY7" s="43" t="s">
        <v>406</v>
      </c>
      <c r="AZ7" s="43" t="s">
        <v>407</v>
      </c>
      <c r="BA7" s="43" t="s">
        <v>408</v>
      </c>
      <c r="BB7" s="43" t="s">
        <v>409</v>
      </c>
      <c r="BC7" s="43" t="s">
        <v>410</v>
      </c>
      <c r="BD7" s="43" t="s">
        <v>411</v>
      </c>
      <c r="BE7" s="43" t="s">
        <v>412</v>
      </c>
      <c r="BF7" s="43" t="s">
        <v>413</v>
      </c>
      <c r="BG7" s="43" t="s">
        <v>414</v>
      </c>
      <c r="BH7" s="43" t="s">
        <v>415</v>
      </c>
      <c r="BI7" s="43" t="s">
        <v>416</v>
      </c>
      <c r="BJ7" s="43" t="s">
        <v>417</v>
      </c>
      <c r="BK7" s="43" t="s">
        <v>418</v>
      </c>
      <c r="BL7" s="43" t="s">
        <v>419</v>
      </c>
      <c r="BM7" s="43" t="s">
        <v>420</v>
      </c>
      <c r="BN7" s="43" t="s">
        <v>421</v>
      </c>
      <c r="BO7" s="43" t="s">
        <v>422</v>
      </c>
      <c r="BP7" s="43" t="s">
        <v>423</v>
      </c>
      <c r="BQ7" s="43" t="s">
        <v>424</v>
      </c>
      <c r="BR7" s="43" t="s">
        <v>425</v>
      </c>
      <c r="BS7" s="43" t="s">
        <v>426</v>
      </c>
      <c r="BT7" s="43" t="s">
        <v>427</v>
      </c>
      <c r="BU7" s="43" t="s">
        <v>428</v>
      </c>
      <c r="BV7" s="43" t="s">
        <v>429</v>
      </c>
      <c r="BW7" s="43" t="s">
        <v>430</v>
      </c>
      <c r="BX7" s="43" t="s">
        <v>431</v>
      </c>
      <c r="BY7" s="43" t="s">
        <v>432</v>
      </c>
      <c r="BZ7" s="43" t="s">
        <v>433</v>
      </c>
      <c r="CA7" s="43" t="s">
        <v>434</v>
      </c>
      <c r="CB7" s="43" t="s">
        <v>435</v>
      </c>
      <c r="CC7" s="43" t="s">
        <v>436</v>
      </c>
      <c r="CD7" s="43" t="s">
        <v>437</v>
      </c>
      <c r="CE7" s="43" t="s">
        <v>438</v>
      </c>
      <c r="CF7" s="43" t="s">
        <v>439</v>
      </c>
      <c r="CG7" s="43" t="s">
        <v>440</v>
      </c>
      <c r="CH7" s="43" t="s">
        <v>441</v>
      </c>
      <c r="CI7" s="43" t="s">
        <v>442</v>
      </c>
      <c r="CJ7" s="43" t="s">
        <v>443</v>
      </c>
      <c r="CK7" s="43" t="s">
        <v>444</v>
      </c>
      <c r="CL7" s="43" t="s">
        <v>445</v>
      </c>
      <c r="CM7" s="43" t="s">
        <v>446</v>
      </c>
      <c r="CN7" s="43" t="s">
        <v>447</v>
      </c>
      <c r="CO7" s="43" t="s">
        <v>448</v>
      </c>
      <c r="CP7" s="43" t="s">
        <v>449</v>
      </c>
      <c r="CQ7" s="43" t="s">
        <v>450</v>
      </c>
      <c r="CR7" s="43" t="s">
        <v>451</v>
      </c>
      <c r="CS7" s="43"/>
    </row>
    <row r="8" spans="2:97" ht="15.75" thickBot="1" x14ac:dyDescent="0.3">
      <c r="B8" s="39" t="s">
        <v>452</v>
      </c>
      <c r="C8" s="31"/>
      <c r="D8" s="31"/>
      <c r="E8" s="31"/>
      <c r="F8" s="31"/>
      <c r="G8" s="31"/>
      <c r="H8" s="31"/>
      <c r="I8" s="31"/>
      <c r="J8" s="31"/>
      <c r="K8" s="31"/>
      <c r="L8" s="31"/>
      <c r="M8" s="31"/>
      <c r="N8" s="31"/>
      <c r="O8" s="31"/>
      <c r="P8" s="31"/>
      <c r="Q8" s="31"/>
      <c r="R8" s="31"/>
      <c r="S8" s="31"/>
      <c r="T8" s="40"/>
      <c r="W8" s="44">
        <v>3</v>
      </c>
      <c r="X8" s="44" t="s">
        <v>453</v>
      </c>
      <c r="AB8" s="43"/>
      <c r="AC8" s="43" t="s">
        <v>454</v>
      </c>
      <c r="AD8" s="43" t="s">
        <v>455</v>
      </c>
      <c r="AE8" s="43" t="s">
        <v>456</v>
      </c>
      <c r="AF8" s="43" t="s">
        <v>457</v>
      </c>
      <c r="AG8" s="43" t="s">
        <v>458</v>
      </c>
      <c r="AH8" s="43" t="s">
        <v>459</v>
      </c>
      <c r="AI8" s="43" t="s">
        <v>460</v>
      </c>
      <c r="AJ8" s="43" t="s">
        <v>461</v>
      </c>
      <c r="AK8" s="43"/>
      <c r="AL8" s="43" t="s">
        <v>462</v>
      </c>
      <c r="AM8" s="43" t="s">
        <v>463</v>
      </c>
      <c r="AN8" s="43" t="s">
        <v>464</v>
      </c>
      <c r="AO8" s="43"/>
      <c r="AP8" s="43" t="s">
        <v>465</v>
      </c>
      <c r="AQ8" s="43" t="s">
        <v>466</v>
      </c>
      <c r="AR8" s="43"/>
      <c r="AS8" s="43" t="s">
        <v>467</v>
      </c>
      <c r="AT8" s="43" t="s">
        <v>468</v>
      </c>
      <c r="AU8" s="43"/>
      <c r="AV8" s="43"/>
      <c r="AW8" s="43" t="s">
        <v>469</v>
      </c>
      <c r="AX8" s="43"/>
      <c r="AY8" s="43" t="s">
        <v>470</v>
      </c>
      <c r="AZ8" s="43"/>
      <c r="BA8" s="43"/>
      <c r="BB8" s="43"/>
      <c r="BC8" s="43" t="s">
        <v>471</v>
      </c>
      <c r="BD8" s="43" t="s">
        <v>472</v>
      </c>
      <c r="BE8" s="43"/>
      <c r="BF8" s="43" t="s">
        <v>473</v>
      </c>
      <c r="BG8" s="43"/>
      <c r="BH8" s="43"/>
      <c r="BI8" s="43"/>
      <c r="BJ8" s="43"/>
      <c r="BK8" s="43" t="s">
        <v>474</v>
      </c>
      <c r="BL8" s="43" t="s">
        <v>475</v>
      </c>
      <c r="BM8" s="43" t="s">
        <v>476</v>
      </c>
      <c r="BN8" s="43" t="s">
        <v>477</v>
      </c>
      <c r="BO8" s="43" t="s">
        <v>478</v>
      </c>
      <c r="BP8" s="43" t="s">
        <v>479</v>
      </c>
      <c r="BQ8" s="43"/>
      <c r="BR8" s="43"/>
      <c r="BS8" s="43"/>
      <c r="BT8" s="43"/>
      <c r="BU8" s="43"/>
      <c r="BV8" s="43" t="s">
        <v>480</v>
      </c>
      <c r="BW8" s="43"/>
      <c r="BX8" s="43" t="s">
        <v>481</v>
      </c>
      <c r="BY8" s="43"/>
      <c r="BZ8" s="43" t="s">
        <v>482</v>
      </c>
      <c r="CA8" s="43" t="s">
        <v>483</v>
      </c>
      <c r="CB8" s="43"/>
      <c r="CC8" s="43" t="s">
        <v>484</v>
      </c>
      <c r="CD8" s="43"/>
      <c r="CE8" s="43"/>
      <c r="CF8" s="43" t="s">
        <v>485</v>
      </c>
      <c r="CG8" s="43"/>
      <c r="CH8" s="43" t="s">
        <v>486</v>
      </c>
      <c r="CI8" s="43" t="s">
        <v>487</v>
      </c>
      <c r="CJ8" s="43" t="s">
        <v>488</v>
      </c>
      <c r="CK8" s="43" t="s">
        <v>489</v>
      </c>
      <c r="CL8" s="43" t="s">
        <v>490</v>
      </c>
      <c r="CM8" s="43"/>
      <c r="CN8" s="43" t="s">
        <v>491</v>
      </c>
      <c r="CO8" s="43" t="s">
        <v>492</v>
      </c>
      <c r="CP8" s="43" t="s">
        <v>493</v>
      </c>
      <c r="CQ8" s="43" t="s">
        <v>494</v>
      </c>
      <c r="CR8" s="43" t="s">
        <v>495</v>
      </c>
      <c r="CS8" s="43"/>
    </row>
    <row r="9" spans="2:97" x14ac:dyDescent="0.25">
      <c r="B9" s="35">
        <v>1</v>
      </c>
      <c r="C9" s="37">
        <v>6</v>
      </c>
      <c r="D9" s="36">
        <v>1</v>
      </c>
      <c r="E9" s="36">
        <v>2</v>
      </c>
      <c r="F9" s="36">
        <v>3</v>
      </c>
      <c r="G9" s="36">
        <v>4</v>
      </c>
      <c r="H9" s="36">
        <v>5</v>
      </c>
      <c r="I9" s="36">
        <v>6</v>
      </c>
      <c r="J9" s="36"/>
      <c r="K9" s="36"/>
      <c r="L9" s="36"/>
      <c r="M9" s="36"/>
      <c r="N9" s="36"/>
      <c r="O9" s="36"/>
      <c r="P9" s="36"/>
      <c r="Q9" s="37"/>
      <c r="R9" s="35" t="s">
        <v>9</v>
      </c>
      <c r="S9" s="36" t="s">
        <v>11</v>
      </c>
      <c r="T9" s="37" t="s">
        <v>21</v>
      </c>
      <c r="W9" s="44">
        <v>4</v>
      </c>
      <c r="X9" s="44" t="s">
        <v>496</v>
      </c>
      <c r="AB9" s="43"/>
      <c r="AC9" s="43" t="s">
        <v>497</v>
      </c>
      <c r="AD9" s="43"/>
      <c r="AE9" s="43"/>
      <c r="AF9" s="43"/>
      <c r="AG9" s="43"/>
      <c r="AH9" s="43" t="s">
        <v>498</v>
      </c>
      <c r="AI9" s="43"/>
      <c r="AJ9" s="43" t="s">
        <v>499</v>
      </c>
      <c r="AK9" s="43"/>
      <c r="AL9" s="43" t="s">
        <v>500</v>
      </c>
      <c r="AM9" s="43"/>
      <c r="AN9" s="43"/>
      <c r="AO9" s="43"/>
      <c r="AP9" s="43" t="s">
        <v>501</v>
      </c>
      <c r="AQ9" s="43" t="s">
        <v>502</v>
      </c>
      <c r="AR9" s="43"/>
      <c r="AS9" s="43" t="s">
        <v>503</v>
      </c>
      <c r="AT9" s="43" t="s">
        <v>504</v>
      </c>
      <c r="AU9" s="43"/>
      <c r="AV9" s="43"/>
      <c r="AW9" s="43"/>
      <c r="AX9" s="43"/>
      <c r="AY9" s="43"/>
      <c r="AZ9" s="43"/>
      <c r="BA9" s="43"/>
      <c r="BB9" s="43"/>
      <c r="BC9" s="43"/>
      <c r="BD9" s="43"/>
      <c r="BE9" s="43"/>
      <c r="BF9" s="43" t="s">
        <v>505</v>
      </c>
      <c r="BG9" s="43"/>
      <c r="BH9" s="43"/>
      <c r="BI9" s="43"/>
      <c r="BJ9" s="43"/>
      <c r="BK9" s="43" t="s">
        <v>506</v>
      </c>
      <c r="BL9" s="43" t="s">
        <v>507</v>
      </c>
      <c r="BM9" s="43" t="s">
        <v>508</v>
      </c>
      <c r="BN9" s="43" t="s">
        <v>509</v>
      </c>
      <c r="BO9" s="43" t="s">
        <v>510</v>
      </c>
      <c r="BP9" s="43" t="s">
        <v>511</v>
      </c>
      <c r="BQ9" s="43"/>
      <c r="BR9" s="43"/>
      <c r="BS9" s="43"/>
      <c r="BT9" s="43"/>
      <c r="BU9" s="43"/>
      <c r="BV9" s="43"/>
      <c r="BW9" s="43"/>
      <c r="BX9" s="43"/>
      <c r="BY9" s="43"/>
      <c r="BZ9" s="43"/>
      <c r="CA9" s="43" t="s">
        <v>512</v>
      </c>
      <c r="CB9" s="43"/>
      <c r="CC9" s="43"/>
      <c r="CD9" s="43"/>
      <c r="CE9" s="43"/>
      <c r="CF9" s="43"/>
      <c r="CG9" s="43"/>
      <c r="CH9" s="43" t="s">
        <v>513</v>
      </c>
      <c r="CI9" s="43"/>
      <c r="CJ9" s="43" t="s">
        <v>514</v>
      </c>
      <c r="CK9" s="43" t="s">
        <v>515</v>
      </c>
      <c r="CL9" s="43" t="s">
        <v>516</v>
      </c>
      <c r="CM9" s="43"/>
      <c r="CN9" s="43"/>
      <c r="CO9" s="43" t="s">
        <v>517</v>
      </c>
      <c r="CP9" s="43"/>
      <c r="CQ9" s="43"/>
      <c r="CR9" s="43"/>
      <c r="CS9" s="43"/>
    </row>
    <row r="10" spans="2:97" x14ac:dyDescent="0.25">
      <c r="B10" s="39">
        <v>2</v>
      </c>
      <c r="C10" s="40">
        <v>1</v>
      </c>
      <c r="D10" s="31">
        <v>17</v>
      </c>
      <c r="E10" s="31"/>
      <c r="F10" s="31"/>
      <c r="G10" s="31"/>
      <c r="H10" s="31"/>
      <c r="I10" s="31"/>
      <c r="J10" s="31"/>
      <c r="K10" s="31"/>
      <c r="L10" s="31"/>
      <c r="M10" s="31"/>
      <c r="N10" s="31"/>
      <c r="O10" s="31"/>
      <c r="P10" s="31"/>
      <c r="Q10" s="40"/>
      <c r="R10" s="39"/>
      <c r="S10" s="31"/>
      <c r="T10" s="40" t="s">
        <v>22</v>
      </c>
      <c r="W10" s="44">
        <v>5</v>
      </c>
      <c r="X10" s="44" t="s">
        <v>518</v>
      </c>
      <c r="AB10" s="43"/>
      <c r="AC10" s="43" t="s">
        <v>519</v>
      </c>
      <c r="AD10" s="43"/>
      <c r="AE10" s="43"/>
      <c r="AF10" s="43"/>
      <c r="AG10" s="43"/>
      <c r="AH10" s="43" t="s">
        <v>520</v>
      </c>
      <c r="AI10" s="43"/>
      <c r="AJ10" s="43" t="s">
        <v>521</v>
      </c>
      <c r="AK10" s="43"/>
      <c r="AL10" s="43" t="s">
        <v>522</v>
      </c>
      <c r="AM10" s="43"/>
      <c r="AN10" s="43"/>
      <c r="AO10" s="43"/>
      <c r="AP10" s="43" t="s">
        <v>523</v>
      </c>
      <c r="AQ10" s="43" t="s">
        <v>524</v>
      </c>
      <c r="AR10" s="43"/>
      <c r="AS10" s="43" t="s">
        <v>525</v>
      </c>
      <c r="AT10" s="43" t="s">
        <v>526</v>
      </c>
      <c r="AU10" s="43"/>
      <c r="AV10" s="43"/>
      <c r="AW10" s="43"/>
      <c r="AX10" s="43"/>
      <c r="AY10" s="43"/>
      <c r="AZ10" s="43"/>
      <c r="BA10" s="43"/>
      <c r="BB10" s="43"/>
      <c r="BC10" s="43"/>
      <c r="BD10" s="43"/>
      <c r="BE10" s="43"/>
      <c r="BF10" s="43"/>
      <c r="BG10" s="43"/>
      <c r="BH10" s="43"/>
      <c r="BI10" s="43"/>
      <c r="BJ10" s="43"/>
      <c r="BK10" s="43" t="s">
        <v>527</v>
      </c>
      <c r="BL10" s="43"/>
      <c r="BM10" s="43" t="s">
        <v>528</v>
      </c>
      <c r="BN10" s="43" t="s">
        <v>529</v>
      </c>
      <c r="BO10" s="43" t="s">
        <v>530</v>
      </c>
      <c r="BP10" s="43" t="s">
        <v>531</v>
      </c>
      <c r="BQ10" s="43"/>
      <c r="BR10" s="43"/>
      <c r="BS10" s="43"/>
      <c r="BT10" s="43"/>
      <c r="BU10" s="43"/>
      <c r="BV10" s="43"/>
      <c r="BW10" s="43"/>
      <c r="BX10" s="43"/>
      <c r="BY10" s="43"/>
      <c r="BZ10" s="43"/>
      <c r="CA10" s="43" t="s">
        <v>532</v>
      </c>
      <c r="CB10" s="43"/>
      <c r="CC10" s="43"/>
      <c r="CD10" s="43"/>
      <c r="CE10" s="43"/>
      <c r="CF10" s="43"/>
      <c r="CG10" s="43"/>
      <c r="CH10" s="43"/>
      <c r="CI10" s="43"/>
      <c r="CJ10" s="43" t="s">
        <v>533</v>
      </c>
      <c r="CK10" s="44" t="s">
        <v>534</v>
      </c>
      <c r="CL10" s="43" t="s">
        <v>535</v>
      </c>
      <c r="CM10" s="43"/>
      <c r="CN10" s="43"/>
      <c r="CO10" s="43" t="s">
        <v>536</v>
      </c>
      <c r="CP10" s="43"/>
      <c r="CQ10" s="43"/>
      <c r="CR10" s="43"/>
      <c r="CS10" s="43"/>
    </row>
    <row r="11" spans="2:97" x14ac:dyDescent="0.25">
      <c r="B11" s="39">
        <v>3</v>
      </c>
      <c r="C11" s="40">
        <v>1</v>
      </c>
      <c r="D11" s="31">
        <v>41</v>
      </c>
      <c r="E11" s="31"/>
      <c r="F11" s="31"/>
      <c r="G11" s="31"/>
      <c r="H11" s="31"/>
      <c r="I11" s="31"/>
      <c r="J11" s="31"/>
      <c r="K11" s="31"/>
      <c r="L11" s="31"/>
      <c r="M11" s="31"/>
      <c r="N11" s="31"/>
      <c r="O11" s="31"/>
      <c r="P11" s="31"/>
      <c r="Q11" s="40"/>
      <c r="R11" s="39"/>
      <c r="S11" s="31"/>
      <c r="T11" s="40" t="s">
        <v>23</v>
      </c>
      <c r="W11" s="44">
        <v>6</v>
      </c>
      <c r="X11" s="44" t="s">
        <v>537</v>
      </c>
      <c r="AB11" s="43"/>
      <c r="AC11" s="43" t="s">
        <v>538</v>
      </c>
      <c r="AD11" s="43"/>
      <c r="AE11" s="43"/>
      <c r="AF11" s="43"/>
      <c r="AG11" s="43"/>
      <c r="AH11" s="43"/>
      <c r="AI11" s="43"/>
      <c r="AJ11" s="43"/>
      <c r="AK11" s="43"/>
      <c r="AL11" s="43"/>
      <c r="AM11" s="43"/>
      <c r="AN11" s="43"/>
      <c r="AO11" s="43"/>
      <c r="AP11" s="43" t="s">
        <v>539</v>
      </c>
      <c r="AQ11" s="43" t="s">
        <v>540</v>
      </c>
      <c r="AR11" s="43"/>
      <c r="AS11" s="43" t="s">
        <v>541</v>
      </c>
      <c r="AT11" s="43"/>
      <c r="AU11" s="43"/>
      <c r="AV11" s="43"/>
      <c r="AW11" s="43"/>
      <c r="AX11" s="43"/>
      <c r="AY11" s="43"/>
      <c r="AZ11" s="43"/>
      <c r="BA11" s="43"/>
      <c r="BB11" s="43"/>
      <c r="BC11" s="43"/>
      <c r="BD11" s="43"/>
      <c r="BE11" s="43"/>
      <c r="BF11" s="43"/>
      <c r="BG11" s="43"/>
      <c r="BH11" s="43"/>
      <c r="BI11" s="43"/>
      <c r="BJ11" s="43"/>
      <c r="BK11" s="43"/>
      <c r="BL11" s="43"/>
      <c r="BM11" s="43" t="s">
        <v>542</v>
      </c>
      <c r="BN11" s="43" t="s">
        <v>543</v>
      </c>
      <c r="BO11" s="43" t="s">
        <v>544</v>
      </c>
      <c r="BP11" s="43"/>
      <c r="BQ11" s="43"/>
      <c r="BR11" s="43"/>
      <c r="BS11" s="43"/>
      <c r="BT11" s="43"/>
      <c r="BU11" s="43"/>
      <c r="BV11" s="43"/>
      <c r="BW11" s="43"/>
      <c r="BX11" s="43"/>
      <c r="BY11" s="43"/>
      <c r="BZ11" s="43"/>
      <c r="CA11" s="43"/>
      <c r="CB11" s="43"/>
      <c r="CC11" s="43"/>
      <c r="CD11" s="43"/>
      <c r="CE11" s="43"/>
      <c r="CF11" s="43"/>
      <c r="CG11" s="43"/>
      <c r="CH11" s="43"/>
      <c r="CI11" s="43"/>
      <c r="CJ11" s="43" t="s">
        <v>545</v>
      </c>
      <c r="CK11" s="43" t="s">
        <v>546</v>
      </c>
      <c r="CL11" s="43" t="s">
        <v>547</v>
      </c>
      <c r="CM11" s="43"/>
      <c r="CN11" s="43"/>
      <c r="CO11" s="43" t="s">
        <v>548</v>
      </c>
      <c r="CP11" s="43"/>
      <c r="CQ11" s="43"/>
      <c r="CR11" s="43"/>
      <c r="CS11" s="43"/>
    </row>
    <row r="12" spans="2:97" x14ac:dyDescent="0.25">
      <c r="B12" s="39">
        <v>4</v>
      </c>
      <c r="C12" s="40">
        <v>1</v>
      </c>
      <c r="D12" s="31">
        <v>8</v>
      </c>
      <c r="E12" s="31"/>
      <c r="F12" s="31"/>
      <c r="G12" s="31"/>
      <c r="H12" s="31"/>
      <c r="I12" s="31"/>
      <c r="J12" s="31"/>
      <c r="K12" s="31"/>
      <c r="L12" s="31"/>
      <c r="M12" s="31"/>
      <c r="N12" s="31"/>
      <c r="O12" s="31"/>
      <c r="P12" s="31"/>
      <c r="Q12" s="40"/>
      <c r="R12" s="39"/>
      <c r="S12" s="31" t="s">
        <v>12</v>
      </c>
      <c r="T12" s="40" t="s">
        <v>21</v>
      </c>
      <c r="W12" s="44">
        <v>7</v>
      </c>
      <c r="X12" s="44" t="s">
        <v>549</v>
      </c>
      <c r="AB12" s="43"/>
      <c r="AC12" s="43" t="s">
        <v>550</v>
      </c>
      <c r="AD12" s="43"/>
      <c r="AE12" s="43"/>
      <c r="AF12" s="43"/>
      <c r="AG12" s="43"/>
      <c r="AH12" s="43"/>
      <c r="AI12" s="43"/>
      <c r="AJ12" s="43"/>
      <c r="AK12" s="43"/>
      <c r="AL12" s="43"/>
      <c r="AM12" s="43"/>
      <c r="AN12" s="43"/>
      <c r="AO12" s="43"/>
      <c r="AP12" s="43" t="s">
        <v>551</v>
      </c>
      <c r="AQ12" s="43"/>
      <c r="AR12" s="43"/>
      <c r="AS12" s="43" t="s">
        <v>552</v>
      </c>
      <c r="AT12" s="43"/>
      <c r="AU12" s="43"/>
      <c r="AV12" s="43"/>
      <c r="AW12" s="43"/>
      <c r="AX12" s="43"/>
      <c r="AY12" s="43"/>
      <c r="AZ12" s="43"/>
      <c r="BA12" s="43"/>
      <c r="BB12" s="43"/>
      <c r="BC12" s="43"/>
      <c r="BD12" s="43"/>
      <c r="BE12" s="43"/>
      <c r="BF12" s="43"/>
      <c r="BG12" s="43"/>
      <c r="BH12" s="43"/>
      <c r="BI12" s="43"/>
      <c r="BJ12" s="43"/>
      <c r="BK12" s="43"/>
      <c r="BL12" s="43"/>
      <c r="BM12" s="43"/>
      <c r="BN12" s="43" t="s">
        <v>553</v>
      </c>
      <c r="BO12" s="43"/>
      <c r="BP12" s="43"/>
      <c r="BQ12" s="43"/>
      <c r="BR12" s="43"/>
      <c r="BS12" s="43"/>
      <c r="BT12" s="43"/>
      <c r="BU12" s="43"/>
      <c r="BV12" s="43"/>
      <c r="BW12" s="43"/>
      <c r="BX12" s="43"/>
      <c r="BY12" s="43"/>
      <c r="BZ12" s="43"/>
      <c r="CA12" s="43"/>
      <c r="CB12" s="43"/>
      <c r="CC12" s="43"/>
      <c r="CD12" s="43"/>
      <c r="CE12" s="43"/>
      <c r="CF12" s="43"/>
      <c r="CG12" s="43"/>
      <c r="CH12" s="43"/>
      <c r="CI12" s="43"/>
      <c r="CJ12" s="43"/>
      <c r="CK12" s="44" t="s">
        <v>554</v>
      </c>
      <c r="CL12" s="43"/>
      <c r="CM12" s="43"/>
      <c r="CN12" s="43"/>
      <c r="CO12" s="43"/>
      <c r="CP12" s="43"/>
      <c r="CQ12" s="43"/>
      <c r="CR12" s="43"/>
      <c r="CS12" s="43"/>
    </row>
    <row r="13" spans="2:97" x14ac:dyDescent="0.25">
      <c r="B13" s="39">
        <v>5</v>
      </c>
      <c r="C13" s="40">
        <v>1</v>
      </c>
      <c r="D13" s="31">
        <v>44</v>
      </c>
      <c r="E13" s="31"/>
      <c r="F13" s="31"/>
      <c r="G13" s="31"/>
      <c r="H13" s="31"/>
      <c r="I13" s="31"/>
      <c r="J13" s="31"/>
      <c r="K13" s="31"/>
      <c r="L13" s="31"/>
      <c r="M13" s="31"/>
      <c r="N13" s="31"/>
      <c r="O13" s="31"/>
      <c r="P13" s="31"/>
      <c r="Q13" s="40"/>
      <c r="R13" s="39"/>
      <c r="S13" s="31"/>
      <c r="T13" s="40" t="s">
        <v>23</v>
      </c>
      <c r="W13" s="44">
        <v>8</v>
      </c>
      <c r="X13" s="44" t="s">
        <v>555</v>
      </c>
      <c r="AB13" s="43"/>
      <c r="AC13" s="43" t="s">
        <v>556</v>
      </c>
      <c r="AD13" s="43"/>
      <c r="AE13" s="43"/>
      <c r="AF13" s="43"/>
      <c r="AG13" s="43"/>
      <c r="AH13" s="43"/>
      <c r="AI13" s="43"/>
      <c r="AJ13" s="43"/>
      <c r="AK13" s="43"/>
      <c r="AL13" s="43"/>
      <c r="AM13" s="43"/>
      <c r="AN13" s="43"/>
      <c r="AO13" s="43"/>
      <c r="AP13" s="43" t="s">
        <v>557</v>
      </c>
      <c r="AQ13" s="43"/>
      <c r="AR13" s="43"/>
      <c r="AS13" s="43" t="s">
        <v>558</v>
      </c>
      <c r="AT13" s="43"/>
      <c r="AU13" s="43"/>
      <c r="AV13" s="43"/>
      <c r="AW13" s="43"/>
      <c r="AX13" s="43"/>
      <c r="AY13" s="43"/>
      <c r="AZ13" s="43"/>
      <c r="BA13" s="43"/>
      <c r="BB13" s="43"/>
      <c r="BC13" s="43"/>
      <c r="BD13" s="43"/>
      <c r="BE13" s="43"/>
      <c r="BF13" s="43"/>
      <c r="BG13" s="43"/>
      <c r="BH13" s="43"/>
      <c r="BI13" s="43"/>
      <c r="BJ13" s="43"/>
      <c r="BK13" s="43"/>
      <c r="BL13" s="43"/>
      <c r="BM13" s="43"/>
      <c r="BN13" s="43" t="s">
        <v>559</v>
      </c>
      <c r="BO13" s="43"/>
      <c r="BP13" s="43"/>
      <c r="BQ13" s="43"/>
      <c r="BR13" s="43"/>
      <c r="BS13" s="43"/>
      <c r="BT13" s="43"/>
      <c r="BU13" s="43"/>
      <c r="BV13" s="43"/>
      <c r="BW13" s="43"/>
      <c r="BX13" s="43"/>
      <c r="BY13" s="43"/>
      <c r="BZ13" s="43"/>
      <c r="CA13" s="43"/>
      <c r="CB13" s="43"/>
      <c r="CC13" s="43"/>
      <c r="CD13" s="43"/>
      <c r="CE13" s="43"/>
      <c r="CF13" s="43"/>
      <c r="CG13" s="43"/>
      <c r="CH13" s="43"/>
      <c r="CI13" s="43"/>
      <c r="CJ13" s="43"/>
      <c r="CK13" s="43" t="s">
        <v>560</v>
      </c>
      <c r="CL13" s="43"/>
      <c r="CM13" s="43"/>
      <c r="CN13" s="43"/>
      <c r="CO13" s="43"/>
      <c r="CP13" s="43"/>
      <c r="CQ13" s="43"/>
      <c r="CR13" s="43"/>
      <c r="CS13" s="43"/>
    </row>
    <row r="14" spans="2:97" x14ac:dyDescent="0.25">
      <c r="B14" s="39">
        <v>6</v>
      </c>
      <c r="C14" s="40">
        <v>3</v>
      </c>
      <c r="D14" s="31">
        <v>10</v>
      </c>
      <c r="E14" s="31">
        <v>11</v>
      </c>
      <c r="F14" s="31">
        <v>12</v>
      </c>
      <c r="G14" s="31"/>
      <c r="H14" s="31"/>
      <c r="I14" s="31"/>
      <c r="J14" s="31"/>
      <c r="K14" s="31"/>
      <c r="L14" s="31"/>
      <c r="M14" s="31"/>
      <c r="N14" s="31"/>
      <c r="O14" s="31"/>
      <c r="P14" s="31"/>
      <c r="Q14" s="40"/>
      <c r="R14" s="39"/>
      <c r="S14" s="31" t="s">
        <v>13</v>
      </c>
      <c r="T14" s="40" t="s">
        <v>21</v>
      </c>
      <c r="W14" s="44">
        <v>9</v>
      </c>
      <c r="X14" s="44" t="s">
        <v>561</v>
      </c>
      <c r="AB14" s="43"/>
      <c r="AC14" s="43" t="s">
        <v>562</v>
      </c>
      <c r="AD14" s="43"/>
      <c r="AE14" s="43"/>
      <c r="AF14" s="43"/>
      <c r="AG14" s="43"/>
      <c r="AH14" s="43"/>
      <c r="AI14" s="43"/>
      <c r="AJ14" s="43"/>
      <c r="AK14" s="43"/>
      <c r="AL14" s="43"/>
      <c r="AM14" s="43"/>
      <c r="AN14" s="43"/>
      <c r="AO14" s="43"/>
      <c r="AP14" s="43" t="s">
        <v>563</v>
      </c>
      <c r="AQ14" s="43"/>
      <c r="AR14" s="43"/>
      <c r="AS14" s="43" t="s">
        <v>564</v>
      </c>
      <c r="AT14" s="43"/>
      <c r="AU14" s="43"/>
      <c r="AV14" s="43"/>
      <c r="AW14" s="43"/>
      <c r="AX14" s="43"/>
      <c r="AY14" s="43"/>
      <c r="AZ14" s="43"/>
      <c r="BA14" s="43"/>
      <c r="BB14" s="43"/>
      <c r="BC14" s="43"/>
      <c r="BD14" s="43"/>
      <c r="BE14" s="43"/>
      <c r="BF14" s="43"/>
      <c r="BG14" s="43"/>
      <c r="BH14" s="43"/>
      <c r="BI14" s="43"/>
      <c r="BJ14" s="43"/>
      <c r="BK14" s="43"/>
      <c r="BL14" s="43"/>
      <c r="BM14" s="43"/>
      <c r="BN14" s="43" t="s">
        <v>565</v>
      </c>
      <c r="BO14" s="43"/>
      <c r="BP14" s="43"/>
      <c r="BQ14" s="43"/>
      <c r="BR14" s="43"/>
      <c r="BS14" s="43"/>
      <c r="BT14" s="43"/>
      <c r="BU14" s="43"/>
      <c r="BV14" s="43"/>
      <c r="BW14" s="43"/>
      <c r="BX14" s="43"/>
      <c r="BY14" s="43"/>
      <c r="BZ14" s="43"/>
      <c r="CA14" s="43"/>
      <c r="CB14" s="43"/>
      <c r="CC14" s="43"/>
      <c r="CD14" s="43"/>
      <c r="CE14" s="43"/>
      <c r="CF14" s="43"/>
      <c r="CG14" s="43"/>
      <c r="CH14" s="43"/>
      <c r="CI14" s="43"/>
      <c r="CJ14" s="43"/>
      <c r="CK14" s="43"/>
      <c r="CL14" s="43"/>
      <c r="CM14" s="43"/>
      <c r="CN14" s="43"/>
      <c r="CO14" s="43"/>
      <c r="CP14" s="43"/>
      <c r="CQ14" s="43"/>
      <c r="CR14" s="43"/>
      <c r="CS14" s="43"/>
    </row>
    <row r="15" spans="2:97" ht="15.75" thickBot="1" x14ac:dyDescent="0.3">
      <c r="B15" s="45">
        <v>7</v>
      </c>
      <c r="C15" s="46">
        <v>1</v>
      </c>
      <c r="D15" s="47">
        <v>52</v>
      </c>
      <c r="E15" s="47"/>
      <c r="F15" s="47"/>
      <c r="G15" s="47"/>
      <c r="H15" s="47"/>
      <c r="I15" s="47"/>
      <c r="J15" s="47"/>
      <c r="K15" s="47"/>
      <c r="L15" s="47"/>
      <c r="M15" s="47"/>
      <c r="N15" s="47"/>
      <c r="O15" s="47"/>
      <c r="P15" s="47"/>
      <c r="Q15" s="46"/>
      <c r="R15" s="45"/>
      <c r="S15" s="47"/>
      <c r="T15" s="46" t="s">
        <v>23</v>
      </c>
      <c r="W15" s="44">
        <v>10</v>
      </c>
      <c r="X15" s="44" t="s">
        <v>566</v>
      </c>
      <c r="AB15" s="43"/>
      <c r="AC15" s="43" t="s">
        <v>567</v>
      </c>
      <c r="AD15" s="43"/>
      <c r="AE15" s="43"/>
      <c r="AF15" s="43"/>
      <c r="AG15" s="43"/>
      <c r="AH15" s="43"/>
      <c r="AI15" s="43"/>
      <c r="AJ15" s="43"/>
      <c r="AK15" s="43"/>
      <c r="AL15" s="43"/>
      <c r="AM15" s="43"/>
      <c r="AN15" s="43"/>
      <c r="AO15" s="43"/>
      <c r="AP15" s="43"/>
      <c r="AQ15" s="43"/>
      <c r="AR15" s="43"/>
      <c r="AS15" s="43" t="s">
        <v>568</v>
      </c>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c r="CB15" s="43"/>
      <c r="CC15" s="43"/>
      <c r="CD15" s="43"/>
      <c r="CE15" s="43"/>
      <c r="CF15" s="43"/>
      <c r="CG15" s="43"/>
      <c r="CH15" s="43"/>
      <c r="CI15" s="43"/>
      <c r="CJ15" s="43"/>
      <c r="CK15" s="43"/>
      <c r="CL15" s="43"/>
      <c r="CM15" s="43"/>
      <c r="CN15" s="43"/>
      <c r="CO15" s="43"/>
      <c r="CP15" s="43"/>
      <c r="CQ15" s="43"/>
      <c r="CR15" s="43"/>
      <c r="CS15" s="43"/>
    </row>
    <row r="16" spans="2:97" x14ac:dyDescent="0.25">
      <c r="B16" s="35">
        <v>8</v>
      </c>
      <c r="C16" s="37">
        <v>1</v>
      </c>
      <c r="D16" s="36">
        <v>13</v>
      </c>
      <c r="E16" s="36"/>
      <c r="F16" s="36"/>
      <c r="G16" s="36"/>
      <c r="H16" s="36"/>
      <c r="I16" s="36"/>
      <c r="J16" s="36"/>
      <c r="K16" s="36"/>
      <c r="L16" s="36"/>
      <c r="M16" s="36"/>
      <c r="N16" s="36"/>
      <c r="O16" s="36"/>
      <c r="P16" s="36"/>
      <c r="Q16" s="37"/>
      <c r="R16" s="35" t="s">
        <v>10</v>
      </c>
      <c r="S16" s="36" t="s">
        <v>14</v>
      </c>
      <c r="T16" s="37" t="s">
        <v>21</v>
      </c>
      <c r="W16" s="44">
        <v>11</v>
      </c>
      <c r="X16" s="44" t="s">
        <v>569</v>
      </c>
      <c r="AB16" s="43"/>
      <c r="AC16" s="43" t="s">
        <v>570</v>
      </c>
      <c r="AD16" s="43"/>
      <c r="AE16" s="43"/>
      <c r="AF16" s="43"/>
      <c r="AG16" s="43"/>
      <c r="AH16" s="43"/>
      <c r="AI16" s="43"/>
      <c r="AJ16" s="43"/>
      <c r="AK16" s="43"/>
      <c r="AL16" s="43"/>
      <c r="AM16" s="43"/>
      <c r="AN16" s="43"/>
      <c r="AO16" s="43"/>
      <c r="AP16" s="43"/>
      <c r="AQ16" s="43"/>
      <c r="AR16" s="43"/>
      <c r="AS16" s="43" t="s">
        <v>571</v>
      </c>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c r="CA16" s="43"/>
      <c r="CB16" s="43"/>
      <c r="CC16" s="43"/>
      <c r="CD16" s="43"/>
      <c r="CE16" s="43"/>
      <c r="CF16" s="43"/>
      <c r="CG16" s="43"/>
      <c r="CH16" s="43"/>
      <c r="CI16" s="43"/>
      <c r="CJ16" s="43"/>
      <c r="CK16" s="43"/>
      <c r="CL16" s="43"/>
      <c r="CM16" s="43"/>
      <c r="CN16" s="43"/>
      <c r="CO16" s="43"/>
      <c r="CP16" s="43"/>
      <c r="CQ16" s="43"/>
      <c r="CR16" s="43"/>
      <c r="CS16" s="43"/>
    </row>
    <row r="17" spans="2:97" x14ac:dyDescent="0.25">
      <c r="B17" s="48">
        <v>9</v>
      </c>
      <c r="C17" s="40">
        <v>5</v>
      </c>
      <c r="D17" s="31">
        <v>50</v>
      </c>
      <c r="E17" s="49">
        <v>51</v>
      </c>
      <c r="F17" s="50">
        <v>49</v>
      </c>
      <c r="G17" s="50">
        <v>55</v>
      </c>
      <c r="H17" s="50">
        <v>56</v>
      </c>
      <c r="I17" s="31"/>
      <c r="J17" s="31"/>
      <c r="K17" s="31"/>
      <c r="L17" s="31"/>
      <c r="M17" s="31"/>
      <c r="N17" s="31"/>
      <c r="O17" s="31"/>
      <c r="P17" s="31"/>
      <c r="Q17" s="40"/>
      <c r="R17" s="39"/>
      <c r="S17" s="31"/>
      <c r="T17" s="40" t="s">
        <v>23</v>
      </c>
      <c r="W17" s="44">
        <v>12</v>
      </c>
      <c r="X17" s="44" t="s">
        <v>572</v>
      </c>
      <c r="AB17" s="43"/>
      <c r="AC17" s="43" t="s">
        <v>573</v>
      </c>
      <c r="AD17" s="43"/>
      <c r="AE17" s="43"/>
      <c r="AF17" s="43"/>
      <c r="AG17" s="43"/>
      <c r="AH17" s="43"/>
      <c r="AI17" s="43"/>
      <c r="AJ17" s="43"/>
      <c r="AK17" s="43"/>
      <c r="AL17" s="43"/>
      <c r="AM17" s="43"/>
      <c r="AN17" s="43"/>
      <c r="AO17" s="43"/>
      <c r="AP17" s="43"/>
      <c r="AQ17" s="43"/>
      <c r="AR17" s="43"/>
      <c r="AS17" s="43" t="s">
        <v>574</v>
      </c>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row>
    <row r="18" spans="2:97" x14ac:dyDescent="0.25">
      <c r="B18" s="39">
        <v>10</v>
      </c>
      <c r="C18" s="40">
        <v>1</v>
      </c>
      <c r="D18" s="31">
        <v>9</v>
      </c>
      <c r="G18" s="31"/>
      <c r="H18" s="31"/>
      <c r="I18" s="31"/>
      <c r="J18" s="31"/>
      <c r="K18" s="31"/>
      <c r="L18" s="31"/>
      <c r="M18" s="31"/>
      <c r="N18" s="31"/>
      <c r="O18" s="31"/>
      <c r="P18" s="31"/>
      <c r="Q18" s="40"/>
      <c r="R18" s="39"/>
      <c r="S18" s="50" t="s">
        <v>15</v>
      </c>
      <c r="T18" s="40" t="s">
        <v>21</v>
      </c>
      <c r="W18" s="44">
        <v>13</v>
      </c>
      <c r="X18" s="44" t="s">
        <v>575</v>
      </c>
      <c r="AB18" s="43"/>
      <c r="AC18" s="43" t="s">
        <v>576</v>
      </c>
      <c r="AD18" s="43"/>
      <c r="AE18" s="43"/>
      <c r="AF18" s="43"/>
      <c r="AG18" s="43"/>
      <c r="AH18" s="43"/>
      <c r="AI18" s="43"/>
      <c r="AJ18" s="43"/>
      <c r="AK18" s="43"/>
      <c r="AL18" s="43"/>
      <c r="AM18" s="43"/>
      <c r="AN18" s="43"/>
      <c r="AO18" s="43"/>
      <c r="AP18" s="43"/>
      <c r="AQ18" s="43"/>
      <c r="AR18" s="43"/>
      <c r="AS18" s="43" t="s">
        <v>577</v>
      </c>
      <c r="AT18" s="43"/>
      <c r="AU18" s="43"/>
      <c r="AV18" s="43"/>
      <c r="AW18" s="43"/>
      <c r="AX18" s="43"/>
      <c r="AY18" s="43"/>
      <c r="AZ18" s="43"/>
      <c r="BA18" s="43"/>
      <c r="BB18" s="43"/>
      <c r="BC18" s="43"/>
      <c r="BD18" s="43"/>
      <c r="BE18" s="43"/>
      <c r="BF18" s="43"/>
      <c r="BG18" s="43"/>
      <c r="BH18" s="43"/>
      <c r="BI18" s="43"/>
      <c r="BJ18" s="43"/>
      <c r="BK18" s="43"/>
      <c r="BL18" s="43"/>
      <c r="BM18" s="43"/>
      <c r="BN18" s="43"/>
      <c r="BO18" s="43"/>
      <c r="BP18" s="43"/>
      <c r="BQ18" s="43"/>
      <c r="BR18" s="43"/>
      <c r="BS18" s="43"/>
      <c r="BT18" s="43"/>
      <c r="BU18" s="43"/>
      <c r="BV18" s="43"/>
      <c r="BW18" s="43"/>
      <c r="BX18" s="43"/>
      <c r="BY18" s="43"/>
      <c r="BZ18" s="43"/>
      <c r="CA18" s="43"/>
      <c r="CB18" s="43"/>
      <c r="CC18" s="43"/>
      <c r="CD18" s="43"/>
      <c r="CE18" s="43"/>
      <c r="CF18" s="43"/>
      <c r="CG18" s="43"/>
      <c r="CH18" s="43"/>
      <c r="CI18" s="43"/>
      <c r="CJ18" s="43"/>
      <c r="CK18" s="43"/>
      <c r="CL18" s="43"/>
      <c r="CM18" s="43"/>
      <c r="CN18" s="43"/>
      <c r="CO18" s="43"/>
      <c r="CP18" s="43"/>
      <c r="CQ18" s="43"/>
      <c r="CR18" s="43"/>
      <c r="CS18" s="43"/>
    </row>
    <row r="19" spans="2:97" x14ac:dyDescent="0.25">
      <c r="B19" s="48">
        <v>11</v>
      </c>
      <c r="C19" s="40">
        <v>6</v>
      </c>
      <c r="D19" s="31">
        <v>20</v>
      </c>
      <c r="E19" s="31">
        <v>22</v>
      </c>
      <c r="F19" s="31">
        <v>24</v>
      </c>
      <c r="G19" s="31">
        <v>25</v>
      </c>
      <c r="H19" s="31">
        <v>27</v>
      </c>
      <c r="I19" s="31">
        <v>31</v>
      </c>
      <c r="K19" s="31"/>
      <c r="L19" s="31"/>
      <c r="M19" s="31"/>
      <c r="N19" s="31"/>
      <c r="O19" s="31"/>
      <c r="P19" s="31"/>
      <c r="Q19" s="40"/>
      <c r="R19" s="39"/>
      <c r="S19" s="50" t="s">
        <v>16</v>
      </c>
      <c r="T19" s="40" t="s">
        <v>22</v>
      </c>
      <c r="W19" s="51">
        <v>14</v>
      </c>
      <c r="X19" s="44" t="s">
        <v>578</v>
      </c>
      <c r="AB19" s="43"/>
      <c r="AC19" s="43"/>
      <c r="AD19" s="43"/>
      <c r="AE19" s="43"/>
      <c r="AF19" s="43"/>
      <c r="AG19" s="43"/>
      <c r="AH19" s="43"/>
      <c r="AI19" s="43"/>
      <c r="AJ19" s="43"/>
      <c r="AK19" s="43"/>
      <c r="AL19" s="43"/>
      <c r="AM19" s="43"/>
      <c r="AN19" s="43"/>
      <c r="AO19" s="43"/>
      <c r="AP19" s="43"/>
      <c r="AQ19" s="43"/>
      <c r="AR19" s="43"/>
      <c r="AS19" s="43" t="s">
        <v>579</v>
      </c>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c r="CB19" s="43"/>
      <c r="CC19" s="43"/>
      <c r="CD19" s="43"/>
      <c r="CE19" s="43"/>
      <c r="CF19" s="43"/>
      <c r="CG19" s="43"/>
      <c r="CH19" s="43"/>
      <c r="CI19" s="43"/>
      <c r="CJ19" s="43"/>
      <c r="CK19" s="43"/>
      <c r="CL19" s="43"/>
      <c r="CM19" s="43"/>
      <c r="CN19" s="43"/>
      <c r="CO19" s="43"/>
      <c r="CP19" s="43"/>
      <c r="CQ19" s="43"/>
      <c r="CR19" s="43"/>
      <c r="CS19" s="43"/>
    </row>
    <row r="20" spans="2:97" x14ac:dyDescent="0.25">
      <c r="B20" s="52">
        <v>12</v>
      </c>
      <c r="C20" s="40">
        <v>2</v>
      </c>
      <c r="D20" s="31">
        <v>45</v>
      </c>
      <c r="E20" s="31">
        <v>47</v>
      </c>
      <c r="J20" s="31"/>
      <c r="K20" s="31"/>
      <c r="L20" s="31"/>
      <c r="M20" s="31"/>
      <c r="N20" s="31"/>
      <c r="O20" s="31"/>
      <c r="P20" s="31"/>
      <c r="Q20" s="40"/>
      <c r="R20" s="39"/>
      <c r="S20" s="50" t="s">
        <v>580</v>
      </c>
      <c r="T20" s="40" t="s">
        <v>23</v>
      </c>
      <c r="W20" s="44">
        <v>15</v>
      </c>
      <c r="X20" s="44" t="s">
        <v>581</v>
      </c>
      <c r="AB20" s="43"/>
      <c r="AC20" s="43"/>
      <c r="AD20" s="43"/>
      <c r="AE20" s="43"/>
      <c r="AF20" s="43"/>
      <c r="AG20" s="43"/>
      <c r="AH20" s="43"/>
      <c r="AI20" s="43"/>
      <c r="AJ20" s="43"/>
      <c r="AK20" s="43"/>
      <c r="AL20" s="43"/>
      <c r="AM20" s="43"/>
      <c r="AN20" s="43"/>
      <c r="AO20" s="43"/>
      <c r="AP20" s="43"/>
      <c r="AQ20" s="43"/>
      <c r="AR20" s="43"/>
      <c r="AS20" s="43" t="s">
        <v>582</v>
      </c>
      <c r="AT20" s="43"/>
      <c r="AU20" s="43"/>
      <c r="AV20" s="43"/>
      <c r="AW20" s="43"/>
      <c r="AX20" s="43"/>
      <c r="AY20" s="43"/>
      <c r="AZ20" s="43"/>
      <c r="BA20" s="43"/>
      <c r="BB20" s="43"/>
      <c r="BC20" s="43"/>
      <c r="BD20" s="43"/>
      <c r="BE20" s="43"/>
      <c r="BF20" s="43"/>
      <c r="BG20" s="43"/>
      <c r="BH20" s="43"/>
      <c r="BI20" s="43"/>
      <c r="BJ20" s="43"/>
      <c r="BK20" s="43"/>
      <c r="BL20" s="43"/>
      <c r="BM20" s="43"/>
      <c r="BN20" s="43"/>
      <c r="BO20" s="43"/>
      <c r="BP20" s="43"/>
      <c r="BQ20" s="43"/>
      <c r="BR20" s="43"/>
      <c r="BS20" s="43"/>
      <c r="BT20" s="43"/>
      <c r="BU20" s="43"/>
      <c r="BV20" s="43"/>
      <c r="BW20" s="43"/>
      <c r="BX20" s="43"/>
      <c r="BY20" s="43"/>
      <c r="BZ20" s="43"/>
      <c r="CA20" s="43"/>
      <c r="CB20" s="43"/>
      <c r="CC20" s="43"/>
      <c r="CD20" s="43"/>
      <c r="CE20" s="43"/>
      <c r="CF20" s="43"/>
      <c r="CG20" s="43"/>
      <c r="CH20" s="43"/>
      <c r="CI20" s="43"/>
      <c r="CJ20" s="43"/>
      <c r="CK20" s="43"/>
      <c r="CL20" s="43"/>
      <c r="CM20" s="43"/>
      <c r="CN20" s="43"/>
      <c r="CO20" s="43"/>
      <c r="CP20" s="43"/>
      <c r="CQ20" s="43"/>
      <c r="CR20" s="43"/>
      <c r="CS20" s="43"/>
    </row>
    <row r="21" spans="2:97" x14ac:dyDescent="0.25">
      <c r="B21" s="39">
        <v>13</v>
      </c>
      <c r="C21" s="40">
        <v>1</v>
      </c>
      <c r="D21" s="31">
        <v>14</v>
      </c>
      <c r="E21" s="31"/>
      <c r="F21" s="31"/>
      <c r="G21" s="31"/>
      <c r="H21" s="31"/>
      <c r="I21" s="31"/>
      <c r="J21" s="31"/>
      <c r="K21" s="31"/>
      <c r="L21" s="31"/>
      <c r="M21" s="31"/>
      <c r="N21" s="31"/>
      <c r="O21" s="31"/>
      <c r="P21" s="31"/>
      <c r="Q21" s="40"/>
      <c r="R21" s="39"/>
      <c r="S21" s="31" t="s">
        <v>17</v>
      </c>
      <c r="T21" s="40" t="s">
        <v>21</v>
      </c>
      <c r="W21" s="44">
        <v>16</v>
      </c>
      <c r="X21" s="44" t="s">
        <v>583</v>
      </c>
      <c r="AB21" s="43"/>
      <c r="AC21" s="43"/>
      <c r="AD21" s="43"/>
      <c r="AE21" s="43"/>
      <c r="AF21" s="43"/>
      <c r="AG21" s="43"/>
      <c r="AH21" s="43"/>
      <c r="AI21" s="43"/>
      <c r="AJ21" s="43"/>
      <c r="AK21" s="43"/>
      <c r="AL21" s="43"/>
      <c r="AM21" s="43"/>
      <c r="AN21" s="43"/>
      <c r="AO21" s="43"/>
      <c r="AP21" s="43"/>
      <c r="AQ21" s="43"/>
      <c r="AR21" s="43"/>
      <c r="AS21" s="43" t="s">
        <v>584</v>
      </c>
      <c r="AT21" s="43"/>
      <c r="AU21" s="43"/>
      <c r="AV21" s="43"/>
      <c r="AW21" s="43"/>
      <c r="AX21" s="43"/>
      <c r="AY21" s="43"/>
      <c r="AZ21" s="43"/>
      <c r="BA21" s="43"/>
      <c r="BB21" s="43"/>
      <c r="BC21" s="43"/>
      <c r="BD21" s="43"/>
      <c r="BE21" s="43"/>
      <c r="BF21" s="43"/>
      <c r="BG21" s="43"/>
      <c r="BH21" s="43"/>
      <c r="BI21" s="43"/>
      <c r="BJ21" s="43"/>
      <c r="BK21" s="43"/>
      <c r="BL21" s="43"/>
      <c r="BM21" s="43"/>
      <c r="BN21" s="43"/>
      <c r="BO21" s="43"/>
      <c r="BP21" s="43"/>
      <c r="BQ21" s="43"/>
      <c r="BR21" s="43"/>
      <c r="BS21" s="43"/>
      <c r="BT21" s="43"/>
      <c r="BU21" s="43"/>
      <c r="BV21" s="43"/>
      <c r="BW21" s="43"/>
      <c r="BX21" s="43"/>
      <c r="BY21" s="43"/>
      <c r="BZ21" s="43"/>
      <c r="CA21" s="43"/>
      <c r="CB21" s="43"/>
      <c r="CC21" s="43"/>
      <c r="CD21" s="43"/>
      <c r="CE21" s="43"/>
      <c r="CF21" s="43"/>
      <c r="CG21" s="43"/>
      <c r="CH21" s="43"/>
      <c r="CI21" s="43"/>
      <c r="CJ21" s="43"/>
      <c r="CK21" s="43"/>
      <c r="CL21" s="43"/>
      <c r="CM21" s="43"/>
      <c r="CN21" s="43"/>
      <c r="CO21" s="43"/>
      <c r="CP21" s="43"/>
      <c r="CQ21" s="43"/>
      <c r="CR21" s="43"/>
      <c r="CS21" s="43"/>
    </row>
    <row r="22" spans="2:97" x14ac:dyDescent="0.25">
      <c r="B22" s="39">
        <v>14</v>
      </c>
      <c r="C22" s="40">
        <v>1</v>
      </c>
      <c r="D22" s="31">
        <v>62</v>
      </c>
      <c r="E22" s="31"/>
      <c r="F22" s="31"/>
      <c r="G22" s="31"/>
      <c r="H22" s="31"/>
      <c r="I22" s="31"/>
      <c r="J22" s="31"/>
      <c r="K22" s="31"/>
      <c r="L22" s="31"/>
      <c r="M22" s="31"/>
      <c r="N22" s="31"/>
      <c r="O22" s="31"/>
      <c r="P22" s="31"/>
      <c r="Q22" s="40"/>
      <c r="R22" s="39"/>
      <c r="S22" s="31"/>
      <c r="T22" s="40" t="s">
        <v>23</v>
      </c>
      <c r="W22" s="44">
        <v>17</v>
      </c>
      <c r="X22" s="44" t="s">
        <v>585</v>
      </c>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c r="CB22" s="43"/>
      <c r="CC22" s="43"/>
      <c r="CD22" s="43"/>
      <c r="CE22" s="43"/>
      <c r="CF22" s="43"/>
      <c r="CG22" s="43"/>
      <c r="CH22" s="43"/>
      <c r="CI22" s="43"/>
      <c r="CJ22" s="43"/>
      <c r="CK22" s="43"/>
      <c r="CL22" s="43"/>
      <c r="CM22" s="43"/>
      <c r="CN22" s="43"/>
      <c r="CO22" s="43"/>
      <c r="CP22" s="43"/>
      <c r="CQ22" s="43"/>
      <c r="CR22" s="43"/>
      <c r="CS22" s="43"/>
    </row>
    <row r="23" spans="2:97" x14ac:dyDescent="0.25">
      <c r="B23" s="39">
        <v>15</v>
      </c>
      <c r="C23" s="40">
        <v>1</v>
      </c>
      <c r="D23" s="31">
        <v>15</v>
      </c>
      <c r="E23" s="31"/>
      <c r="F23" s="31"/>
      <c r="G23" s="31"/>
      <c r="H23" s="31"/>
      <c r="I23" s="31"/>
      <c r="J23" s="31"/>
      <c r="K23" s="31"/>
      <c r="L23" s="31"/>
      <c r="M23" s="31"/>
      <c r="N23" s="31"/>
      <c r="O23" s="31"/>
      <c r="P23" s="31"/>
      <c r="Q23" s="40"/>
      <c r="R23" s="39"/>
      <c r="S23" s="31" t="s">
        <v>18</v>
      </c>
      <c r="T23" s="40" t="s">
        <v>21</v>
      </c>
      <c r="W23" s="53">
        <v>18</v>
      </c>
      <c r="X23" s="44" t="s">
        <v>586</v>
      </c>
    </row>
    <row r="24" spans="2:97" x14ac:dyDescent="0.25">
      <c r="B24" s="39">
        <v>16</v>
      </c>
      <c r="C24" s="40">
        <v>1</v>
      </c>
      <c r="D24" s="31">
        <v>65</v>
      </c>
      <c r="E24" s="31"/>
      <c r="F24" s="31"/>
      <c r="G24" s="31"/>
      <c r="H24" s="31"/>
      <c r="I24" s="31"/>
      <c r="J24" s="31"/>
      <c r="K24" s="31"/>
      <c r="L24" s="31"/>
      <c r="M24" s="31"/>
      <c r="N24" s="31"/>
      <c r="O24" s="31"/>
      <c r="P24" s="31"/>
      <c r="Q24" s="40"/>
      <c r="R24" s="39"/>
      <c r="S24" s="31"/>
      <c r="T24" s="40" t="s">
        <v>23</v>
      </c>
      <c r="W24" s="53">
        <v>19</v>
      </c>
      <c r="X24" s="44" t="s">
        <v>587</v>
      </c>
    </row>
    <row r="25" spans="2:97" x14ac:dyDescent="0.25">
      <c r="B25" s="39">
        <v>17</v>
      </c>
      <c r="C25" s="40">
        <v>3</v>
      </c>
      <c r="D25" s="54">
        <v>33</v>
      </c>
      <c r="E25" s="31">
        <v>35</v>
      </c>
      <c r="F25" s="31">
        <v>37</v>
      </c>
      <c r="G25" s="31"/>
      <c r="H25" s="31"/>
      <c r="I25" s="31"/>
      <c r="J25" s="31"/>
      <c r="K25" s="31"/>
      <c r="L25" s="31"/>
      <c r="M25" s="31"/>
      <c r="N25" s="31"/>
      <c r="O25" s="31"/>
      <c r="P25" s="31"/>
      <c r="Q25" s="40"/>
      <c r="R25" s="39"/>
      <c r="S25" s="31" t="s">
        <v>19</v>
      </c>
      <c r="T25" s="40" t="s">
        <v>22</v>
      </c>
      <c r="W25" s="44">
        <v>20</v>
      </c>
      <c r="X25" s="44" t="s">
        <v>588</v>
      </c>
    </row>
    <row r="26" spans="2:97" x14ac:dyDescent="0.25">
      <c r="B26" s="39">
        <v>18</v>
      </c>
      <c r="C26" s="40">
        <v>2</v>
      </c>
      <c r="D26" s="31">
        <v>58</v>
      </c>
      <c r="E26" s="31">
        <v>60</v>
      </c>
      <c r="F26" s="31"/>
      <c r="G26" s="31"/>
      <c r="H26" s="31"/>
      <c r="I26" s="31"/>
      <c r="J26" s="31"/>
      <c r="K26" s="31"/>
      <c r="L26" s="31"/>
      <c r="M26" s="31"/>
      <c r="N26" s="31"/>
      <c r="O26" s="31"/>
      <c r="P26" s="31"/>
      <c r="Q26" s="40"/>
      <c r="R26" s="39"/>
      <c r="S26" s="31"/>
      <c r="T26" s="40" t="s">
        <v>23</v>
      </c>
      <c r="W26" s="53">
        <v>21</v>
      </c>
      <c r="X26" s="44" t="s">
        <v>589</v>
      </c>
    </row>
    <row r="27" spans="2:97" x14ac:dyDescent="0.25">
      <c r="B27" s="39">
        <v>19</v>
      </c>
      <c r="C27" s="40">
        <v>2</v>
      </c>
      <c r="D27" s="31">
        <v>7</v>
      </c>
      <c r="E27" s="31">
        <v>16</v>
      </c>
      <c r="F27" s="31"/>
      <c r="G27" s="31"/>
      <c r="H27" s="31"/>
      <c r="I27" s="31"/>
      <c r="J27" s="31"/>
      <c r="K27" s="31"/>
      <c r="L27" s="31"/>
      <c r="M27" s="31"/>
      <c r="N27" s="31"/>
      <c r="O27" s="31"/>
      <c r="P27" s="31"/>
      <c r="Q27" s="40"/>
      <c r="R27" s="39"/>
      <c r="S27" s="31" t="s">
        <v>20</v>
      </c>
      <c r="T27" s="40" t="s">
        <v>21</v>
      </c>
      <c r="W27" s="44">
        <v>22</v>
      </c>
      <c r="X27" s="44" t="s">
        <v>590</v>
      </c>
    </row>
    <row r="28" spans="2:97" x14ac:dyDescent="0.25">
      <c r="B28" s="48">
        <v>20</v>
      </c>
      <c r="C28" s="40">
        <v>14</v>
      </c>
      <c r="D28" s="31">
        <v>18</v>
      </c>
      <c r="E28" s="31">
        <v>19</v>
      </c>
      <c r="F28" s="31">
        <v>21</v>
      </c>
      <c r="G28" s="31">
        <v>23</v>
      </c>
      <c r="H28" s="31">
        <v>26</v>
      </c>
      <c r="I28" s="31">
        <v>28</v>
      </c>
      <c r="J28" s="31">
        <v>30</v>
      </c>
      <c r="K28" s="31">
        <v>32</v>
      </c>
      <c r="L28" s="31">
        <v>34</v>
      </c>
      <c r="M28" s="31">
        <v>36</v>
      </c>
      <c r="N28" s="31">
        <v>38</v>
      </c>
      <c r="O28" s="54">
        <v>39</v>
      </c>
      <c r="P28" s="31">
        <v>40</v>
      </c>
      <c r="Q28" s="49">
        <v>29</v>
      </c>
      <c r="R28" s="39"/>
      <c r="S28" s="31"/>
      <c r="T28" s="40" t="s">
        <v>22</v>
      </c>
      <c r="W28" s="53">
        <v>23</v>
      </c>
      <c r="X28" s="44" t="s">
        <v>591</v>
      </c>
    </row>
    <row r="29" spans="2:97" x14ac:dyDescent="0.25">
      <c r="B29" s="39">
        <v>21</v>
      </c>
      <c r="C29" s="40">
        <v>12</v>
      </c>
      <c r="D29" s="31">
        <v>42</v>
      </c>
      <c r="E29" s="31">
        <v>43</v>
      </c>
      <c r="F29" s="31">
        <v>46</v>
      </c>
      <c r="G29" s="31">
        <v>48</v>
      </c>
      <c r="H29" s="31">
        <v>53</v>
      </c>
      <c r="I29" s="31">
        <v>54</v>
      </c>
      <c r="J29" s="31">
        <v>57</v>
      </c>
      <c r="K29" s="31">
        <v>59</v>
      </c>
      <c r="L29" s="31">
        <v>61</v>
      </c>
      <c r="M29" s="31">
        <v>63</v>
      </c>
      <c r="N29" s="31">
        <v>64</v>
      </c>
      <c r="O29" s="31">
        <v>66</v>
      </c>
      <c r="P29" s="31"/>
      <c r="Q29" s="40"/>
      <c r="R29" s="39"/>
      <c r="S29" s="31"/>
      <c r="T29" s="40" t="s">
        <v>23</v>
      </c>
      <c r="W29" s="44">
        <v>24</v>
      </c>
      <c r="X29" s="44" t="s">
        <v>592</v>
      </c>
    </row>
    <row r="30" spans="2:97" ht="15.75" thickBot="1" x14ac:dyDescent="0.3">
      <c r="B30" s="55">
        <v>22</v>
      </c>
      <c r="C30" s="46">
        <v>2</v>
      </c>
      <c r="D30" s="56">
        <v>67</v>
      </c>
      <c r="E30" s="56">
        <v>68</v>
      </c>
      <c r="F30" s="47"/>
      <c r="G30" s="47"/>
      <c r="H30" s="47"/>
      <c r="I30" s="47"/>
      <c r="J30" s="47"/>
      <c r="K30" s="47"/>
      <c r="L30" s="47"/>
      <c r="M30" s="47"/>
      <c r="N30" s="47"/>
      <c r="O30" s="47"/>
      <c r="P30" s="47"/>
      <c r="Q30" s="46"/>
      <c r="R30" s="55"/>
      <c r="S30" s="56"/>
      <c r="T30" s="57" t="s">
        <v>24</v>
      </c>
      <c r="U30" s="58"/>
      <c r="W30" s="44">
        <v>25</v>
      </c>
      <c r="X30" s="44" t="s">
        <v>593</v>
      </c>
    </row>
    <row r="31" spans="2:97" x14ac:dyDescent="0.25">
      <c r="R31" s="59"/>
      <c r="S31" s="59"/>
      <c r="T31" s="59"/>
      <c r="U31" s="59"/>
      <c r="W31" s="53">
        <v>26</v>
      </c>
      <c r="X31" s="44" t="s">
        <v>594</v>
      </c>
    </row>
    <row r="32" spans="2:97" x14ac:dyDescent="0.25">
      <c r="R32" s="59"/>
      <c r="S32" s="59"/>
      <c r="T32" s="59"/>
      <c r="U32" s="59"/>
      <c r="W32" s="44">
        <v>27</v>
      </c>
      <c r="X32" s="44" t="s">
        <v>595</v>
      </c>
    </row>
    <row r="33" spans="18:24" x14ac:dyDescent="0.25">
      <c r="R33" s="59"/>
      <c r="S33" s="59"/>
      <c r="T33" s="59"/>
      <c r="U33" s="59"/>
      <c r="W33" s="53">
        <v>28</v>
      </c>
      <c r="X33" s="44" t="s">
        <v>596</v>
      </c>
    </row>
    <row r="34" spans="18:24" x14ac:dyDescent="0.25">
      <c r="R34" s="59"/>
      <c r="S34" s="59"/>
      <c r="T34" s="59"/>
      <c r="U34" s="59"/>
      <c r="W34" s="44">
        <v>29</v>
      </c>
      <c r="X34" s="44" t="s">
        <v>597</v>
      </c>
    </row>
    <row r="35" spans="18:24" x14ac:dyDescent="0.25">
      <c r="R35" s="59"/>
      <c r="S35" s="59"/>
      <c r="T35" s="59"/>
      <c r="U35" s="59"/>
      <c r="W35" s="53">
        <v>30</v>
      </c>
      <c r="X35" s="44" t="s">
        <v>598</v>
      </c>
    </row>
    <row r="36" spans="18:24" x14ac:dyDescent="0.25">
      <c r="R36" s="59"/>
      <c r="S36" s="59"/>
      <c r="T36" s="59"/>
      <c r="U36" s="59"/>
      <c r="W36" s="44">
        <v>31</v>
      </c>
      <c r="X36" s="44" t="s">
        <v>599</v>
      </c>
    </row>
    <row r="37" spans="18:24" x14ac:dyDescent="0.25">
      <c r="R37" s="59"/>
      <c r="S37" s="59"/>
      <c r="T37" s="59"/>
      <c r="U37" s="59"/>
      <c r="W37" s="53">
        <v>32</v>
      </c>
      <c r="X37" s="44" t="s">
        <v>600</v>
      </c>
    </row>
    <row r="38" spans="18:24" x14ac:dyDescent="0.25">
      <c r="R38" s="59"/>
      <c r="S38" s="59"/>
      <c r="T38" s="59"/>
      <c r="U38" s="59"/>
      <c r="W38" s="44">
        <v>33</v>
      </c>
      <c r="X38" s="44" t="s">
        <v>601</v>
      </c>
    </row>
    <row r="39" spans="18:24" x14ac:dyDescent="0.25">
      <c r="R39" s="59"/>
      <c r="S39" s="59"/>
      <c r="T39" s="59"/>
      <c r="U39" s="59"/>
      <c r="W39" s="53">
        <v>34</v>
      </c>
      <c r="X39" s="44" t="s">
        <v>602</v>
      </c>
    </row>
    <row r="40" spans="18:24" x14ac:dyDescent="0.25">
      <c r="R40" s="59"/>
      <c r="S40" s="59"/>
      <c r="T40" s="59"/>
      <c r="U40" s="59"/>
      <c r="W40" s="44">
        <v>35</v>
      </c>
      <c r="X40" s="44" t="s">
        <v>603</v>
      </c>
    </row>
    <row r="41" spans="18:24" x14ac:dyDescent="0.25">
      <c r="R41" s="59"/>
      <c r="S41" s="59"/>
      <c r="T41" s="59"/>
      <c r="U41" s="59"/>
      <c r="W41" s="53">
        <v>36</v>
      </c>
      <c r="X41" s="44" t="s">
        <v>604</v>
      </c>
    </row>
    <row r="42" spans="18:24" x14ac:dyDescent="0.25">
      <c r="R42" s="59"/>
      <c r="S42" s="59"/>
      <c r="T42" s="59"/>
      <c r="U42" s="59"/>
      <c r="W42" s="44">
        <v>37</v>
      </c>
      <c r="X42" s="44" t="s">
        <v>605</v>
      </c>
    </row>
    <row r="43" spans="18:24" x14ac:dyDescent="0.25">
      <c r="R43" s="59"/>
      <c r="S43" s="59"/>
      <c r="T43" s="59"/>
      <c r="U43" s="59"/>
      <c r="W43" s="53">
        <v>38</v>
      </c>
      <c r="X43" s="44" t="s">
        <v>606</v>
      </c>
    </row>
    <row r="44" spans="18:24" x14ac:dyDescent="0.25">
      <c r="R44" s="59"/>
      <c r="S44" s="59"/>
      <c r="T44" s="59"/>
      <c r="U44" s="59"/>
      <c r="W44" s="53">
        <v>39</v>
      </c>
      <c r="X44" s="44" t="s">
        <v>607</v>
      </c>
    </row>
    <row r="45" spans="18:24" x14ac:dyDescent="0.25">
      <c r="R45" s="59"/>
      <c r="S45" s="59"/>
      <c r="T45" s="59"/>
      <c r="U45" s="59"/>
      <c r="W45" s="53">
        <v>40</v>
      </c>
      <c r="X45" s="44" t="s">
        <v>608</v>
      </c>
    </row>
    <row r="46" spans="18:24" x14ac:dyDescent="0.25">
      <c r="R46" s="59"/>
      <c r="S46" s="59"/>
      <c r="T46" s="59"/>
      <c r="U46" s="59"/>
      <c r="W46" s="44">
        <v>41</v>
      </c>
      <c r="X46" s="44" t="s">
        <v>609</v>
      </c>
    </row>
    <row r="47" spans="18:24" x14ac:dyDescent="0.25">
      <c r="R47" s="59"/>
      <c r="S47" s="59"/>
      <c r="T47" s="59"/>
      <c r="U47" s="59"/>
      <c r="W47" s="51">
        <v>42</v>
      </c>
      <c r="X47" s="44" t="s">
        <v>610</v>
      </c>
    </row>
    <row r="48" spans="18:24" x14ac:dyDescent="0.25">
      <c r="R48" s="59"/>
      <c r="S48" s="59"/>
      <c r="T48" s="59"/>
      <c r="U48" s="59"/>
      <c r="W48" s="51">
        <v>43</v>
      </c>
      <c r="X48" s="44" t="s">
        <v>611</v>
      </c>
    </row>
    <row r="49" spans="18:24" x14ac:dyDescent="0.25">
      <c r="R49" s="59"/>
      <c r="S49" s="59"/>
      <c r="T49" s="59"/>
      <c r="U49" s="59"/>
      <c r="W49" s="44">
        <v>44</v>
      </c>
      <c r="X49" s="44" t="s">
        <v>612</v>
      </c>
    </row>
    <row r="50" spans="18:24" x14ac:dyDescent="0.25">
      <c r="R50" s="59"/>
      <c r="S50" s="59"/>
      <c r="T50" s="59"/>
      <c r="U50" s="59"/>
      <c r="W50" s="44">
        <v>45</v>
      </c>
      <c r="X50" s="44" t="s">
        <v>613</v>
      </c>
    </row>
    <row r="51" spans="18:24" x14ac:dyDescent="0.25">
      <c r="R51" s="59"/>
      <c r="S51" s="59"/>
      <c r="T51" s="59"/>
      <c r="U51" s="59"/>
      <c r="W51" s="51">
        <v>46</v>
      </c>
      <c r="X51" s="44" t="s">
        <v>614</v>
      </c>
    </row>
    <row r="52" spans="18:24" x14ac:dyDescent="0.25">
      <c r="R52" s="59"/>
      <c r="S52" s="59"/>
      <c r="T52" s="59"/>
      <c r="U52" s="59"/>
      <c r="W52" s="44">
        <v>47</v>
      </c>
      <c r="X52" s="44" t="s">
        <v>615</v>
      </c>
    </row>
    <row r="53" spans="18:24" x14ac:dyDescent="0.25">
      <c r="R53" s="59"/>
      <c r="S53" s="59"/>
      <c r="T53" s="59"/>
      <c r="U53" s="59"/>
      <c r="W53" s="51">
        <v>48</v>
      </c>
      <c r="X53" s="44" t="s">
        <v>616</v>
      </c>
    </row>
    <row r="54" spans="18:24" x14ac:dyDescent="0.25">
      <c r="R54" s="59"/>
      <c r="S54" s="59"/>
      <c r="T54" s="59"/>
      <c r="U54" s="59"/>
      <c r="W54" s="44">
        <v>49</v>
      </c>
      <c r="X54" s="44" t="s">
        <v>617</v>
      </c>
    </row>
    <row r="55" spans="18:24" x14ac:dyDescent="0.25">
      <c r="R55" s="59"/>
      <c r="S55" s="59"/>
      <c r="T55" s="59"/>
      <c r="U55" s="59"/>
      <c r="W55" s="44">
        <v>50</v>
      </c>
      <c r="X55" s="44" t="s">
        <v>618</v>
      </c>
    </row>
    <row r="56" spans="18:24" x14ac:dyDescent="0.25">
      <c r="R56" s="59"/>
      <c r="S56" s="59"/>
      <c r="T56" s="59"/>
      <c r="U56" s="59"/>
      <c r="W56" s="51">
        <v>51</v>
      </c>
      <c r="X56" s="44" t="s">
        <v>619</v>
      </c>
    </row>
    <row r="57" spans="18:24" x14ac:dyDescent="0.25">
      <c r="R57" s="59"/>
      <c r="S57" s="59"/>
      <c r="T57" s="59"/>
      <c r="U57" s="59"/>
      <c r="W57" s="44">
        <v>52</v>
      </c>
      <c r="X57" s="44" t="s">
        <v>620</v>
      </c>
    </row>
    <row r="58" spans="18:24" x14ac:dyDescent="0.25">
      <c r="R58" s="59"/>
      <c r="S58" s="59"/>
      <c r="T58" s="59"/>
      <c r="U58" s="59"/>
      <c r="W58" s="51">
        <v>53</v>
      </c>
      <c r="X58" s="44" t="s">
        <v>621</v>
      </c>
    </row>
    <row r="59" spans="18:24" x14ac:dyDescent="0.25">
      <c r="R59" s="59"/>
      <c r="S59" s="59"/>
      <c r="T59" s="59"/>
      <c r="U59" s="59"/>
      <c r="W59" s="51">
        <v>54</v>
      </c>
      <c r="X59" s="44" t="s">
        <v>622</v>
      </c>
    </row>
    <row r="60" spans="18:24" x14ac:dyDescent="0.25">
      <c r="R60" s="59"/>
      <c r="S60" s="59"/>
      <c r="T60" s="59"/>
      <c r="U60" s="59"/>
      <c r="W60" s="44">
        <v>55</v>
      </c>
      <c r="X60" s="44" t="s">
        <v>623</v>
      </c>
    </row>
    <row r="61" spans="18:24" x14ac:dyDescent="0.25">
      <c r="R61" s="59"/>
      <c r="S61" s="59"/>
      <c r="T61" s="59"/>
      <c r="U61" s="59"/>
      <c r="W61" s="51">
        <v>56</v>
      </c>
      <c r="X61" s="44" t="s">
        <v>624</v>
      </c>
    </row>
    <row r="62" spans="18:24" x14ac:dyDescent="0.25">
      <c r="R62" s="59"/>
      <c r="S62" s="59"/>
      <c r="T62" s="59"/>
      <c r="U62" s="59"/>
      <c r="W62" s="51">
        <v>57</v>
      </c>
      <c r="X62" s="44" t="s">
        <v>625</v>
      </c>
    </row>
    <row r="63" spans="18:24" x14ac:dyDescent="0.25">
      <c r="R63" s="59"/>
      <c r="S63" s="59"/>
      <c r="T63" s="59"/>
      <c r="U63" s="59"/>
      <c r="W63" s="44">
        <v>58</v>
      </c>
      <c r="X63" s="44" t="s">
        <v>626</v>
      </c>
    </row>
    <row r="64" spans="18:24" x14ac:dyDescent="0.25">
      <c r="R64" s="59"/>
      <c r="S64" s="59"/>
      <c r="T64" s="59"/>
      <c r="U64" s="59"/>
      <c r="W64" s="51">
        <v>59</v>
      </c>
      <c r="X64" s="44" t="s">
        <v>627</v>
      </c>
    </row>
    <row r="65" spans="18:24" x14ac:dyDescent="0.25">
      <c r="R65" s="59"/>
      <c r="S65" s="59"/>
      <c r="T65" s="59"/>
      <c r="U65" s="59"/>
      <c r="W65" s="44">
        <v>60</v>
      </c>
      <c r="X65" s="44" t="s">
        <v>628</v>
      </c>
    </row>
    <row r="66" spans="18:24" x14ac:dyDescent="0.25">
      <c r="R66" s="59"/>
      <c r="S66" s="59"/>
      <c r="T66" s="59"/>
      <c r="U66" s="59"/>
      <c r="W66" s="51">
        <v>61</v>
      </c>
      <c r="X66" s="44" t="s">
        <v>629</v>
      </c>
    </row>
    <row r="67" spans="18:24" x14ac:dyDescent="0.25">
      <c r="R67" s="59"/>
      <c r="S67" s="59"/>
      <c r="T67" s="59"/>
      <c r="U67" s="59"/>
      <c r="W67" s="44">
        <v>62</v>
      </c>
      <c r="X67" s="44" t="s">
        <v>630</v>
      </c>
    </row>
    <row r="68" spans="18:24" x14ac:dyDescent="0.25">
      <c r="R68" s="59"/>
      <c r="S68" s="59"/>
      <c r="T68" s="59"/>
      <c r="U68" s="59"/>
      <c r="W68" s="51">
        <v>63</v>
      </c>
      <c r="X68" s="44" t="s">
        <v>631</v>
      </c>
    </row>
    <row r="69" spans="18:24" x14ac:dyDescent="0.25">
      <c r="R69" s="59"/>
      <c r="S69" s="59"/>
      <c r="T69" s="59"/>
      <c r="U69" s="59"/>
      <c r="W69" s="51">
        <v>64</v>
      </c>
      <c r="X69" s="44" t="s">
        <v>632</v>
      </c>
    </row>
    <row r="70" spans="18:24" x14ac:dyDescent="0.25">
      <c r="R70" s="59"/>
      <c r="S70" s="59"/>
      <c r="T70" s="59"/>
      <c r="U70" s="59"/>
      <c r="W70" s="44">
        <v>65</v>
      </c>
      <c r="X70" s="44" t="s">
        <v>633</v>
      </c>
    </row>
    <row r="71" spans="18:24" x14ac:dyDescent="0.25">
      <c r="R71" s="59"/>
      <c r="S71" s="59"/>
      <c r="T71" s="59"/>
      <c r="U71" s="59"/>
      <c r="W71" s="51">
        <v>66</v>
      </c>
      <c r="X71" s="44" t="s">
        <v>634</v>
      </c>
    </row>
    <row r="72" spans="18:24" x14ac:dyDescent="0.25">
      <c r="R72" s="59"/>
      <c r="S72" s="59"/>
      <c r="T72" s="59"/>
      <c r="U72" s="59"/>
      <c r="W72" s="44">
        <v>67</v>
      </c>
      <c r="X72" s="44" t="s">
        <v>635</v>
      </c>
    </row>
    <row r="73" spans="18:24" x14ac:dyDescent="0.25">
      <c r="R73" s="59"/>
      <c r="S73" s="59"/>
      <c r="T73" s="59"/>
      <c r="U73" s="59"/>
      <c r="W73" s="44">
        <v>68</v>
      </c>
      <c r="X73" s="44" t="s">
        <v>636</v>
      </c>
    </row>
    <row r="75" spans="18:24" x14ac:dyDescent="0.25">
      <c r="R75" s="59"/>
      <c r="S75" s="59"/>
      <c r="T75" s="59"/>
      <c r="U75" s="59"/>
    </row>
    <row r="76" spans="18:24" x14ac:dyDescent="0.25">
      <c r="R76" s="59"/>
      <c r="S76" s="59"/>
      <c r="T76" s="59"/>
      <c r="U76" s="59"/>
    </row>
    <row r="77" spans="18:24" x14ac:dyDescent="0.25">
      <c r="R77" s="59"/>
      <c r="S77" s="59"/>
      <c r="T77" s="59"/>
      <c r="U77" s="59"/>
    </row>
    <row r="78" spans="18:24" x14ac:dyDescent="0.25">
      <c r="R78" s="59"/>
      <c r="S78" s="59"/>
      <c r="T78" s="59"/>
      <c r="U78" s="59"/>
    </row>
    <row r="79" spans="18:24" x14ac:dyDescent="0.25">
      <c r="R79" s="59"/>
      <c r="S79" s="59"/>
      <c r="T79" s="59"/>
      <c r="U79" s="59"/>
    </row>
    <row r="80" spans="18:24" x14ac:dyDescent="0.25">
      <c r="R80" s="59"/>
      <c r="S80" s="59"/>
      <c r="T80" s="59"/>
      <c r="U80" s="59"/>
    </row>
    <row r="81" spans="18:21" x14ac:dyDescent="0.25">
      <c r="R81" s="59"/>
      <c r="S81" s="59"/>
      <c r="T81" s="59"/>
      <c r="U81" s="59"/>
    </row>
    <row r="82" spans="18:21" x14ac:dyDescent="0.25">
      <c r="R82" s="59"/>
      <c r="S82" s="59"/>
      <c r="T82" s="59"/>
      <c r="U82" s="59"/>
    </row>
    <row r="83" spans="18:21" x14ac:dyDescent="0.25">
      <c r="R83" s="59"/>
      <c r="S83" s="59"/>
      <c r="T83" s="59"/>
      <c r="U83" s="59"/>
    </row>
    <row r="84" spans="18:21" x14ac:dyDescent="0.25">
      <c r="R84" s="59"/>
      <c r="S84" s="59"/>
      <c r="T84" s="59"/>
      <c r="U84" s="59"/>
    </row>
    <row r="85" spans="18:21" x14ac:dyDescent="0.25">
      <c r="R85" s="59"/>
      <c r="S85" s="59"/>
      <c r="T85" s="59"/>
      <c r="U85" s="59"/>
    </row>
    <row r="86" spans="18:21" x14ac:dyDescent="0.25">
      <c r="R86" s="59"/>
      <c r="S86" s="59"/>
      <c r="T86" s="59"/>
      <c r="U86" s="59"/>
    </row>
    <row r="87" spans="18:21" x14ac:dyDescent="0.25">
      <c r="R87" s="59"/>
      <c r="S87" s="59"/>
      <c r="T87" s="59"/>
      <c r="U87" s="59"/>
    </row>
    <row r="88" spans="18:21" x14ac:dyDescent="0.25">
      <c r="R88" s="59"/>
      <c r="S88" s="59"/>
      <c r="T88" s="59"/>
      <c r="U88" s="59"/>
    </row>
    <row r="89" spans="18:21" x14ac:dyDescent="0.25">
      <c r="R89" s="59"/>
      <c r="S89" s="59"/>
      <c r="T89" s="59"/>
      <c r="U89" s="59"/>
    </row>
    <row r="90" spans="18:21" x14ac:dyDescent="0.25">
      <c r="R90" s="59"/>
      <c r="S90" s="59"/>
      <c r="T90" s="59"/>
      <c r="U90" s="59"/>
    </row>
    <row r="91" spans="18:21" x14ac:dyDescent="0.25">
      <c r="R91" s="59"/>
      <c r="S91" s="59"/>
      <c r="T91" s="59"/>
      <c r="U91" s="59"/>
    </row>
    <row r="92" spans="18:21" x14ac:dyDescent="0.25">
      <c r="R92" s="59"/>
      <c r="S92" s="59"/>
      <c r="T92" s="59"/>
      <c r="U92" s="59"/>
    </row>
    <row r="93" spans="18:21" x14ac:dyDescent="0.25">
      <c r="R93" s="59"/>
      <c r="S93" s="59"/>
      <c r="T93" s="59"/>
      <c r="U93" s="59"/>
    </row>
    <row r="94" spans="18:21" x14ac:dyDescent="0.25">
      <c r="R94" s="59"/>
      <c r="S94" s="59"/>
      <c r="T94" s="59"/>
      <c r="U94" s="59"/>
    </row>
    <row r="95" spans="18:21" x14ac:dyDescent="0.25">
      <c r="R95" s="59"/>
      <c r="S95" s="59"/>
      <c r="T95" s="59"/>
      <c r="U95" s="59"/>
    </row>
    <row r="96" spans="18:21" x14ac:dyDescent="0.25">
      <c r="R96" s="59"/>
      <c r="S96" s="59"/>
      <c r="T96" s="59"/>
      <c r="U96" s="59"/>
    </row>
    <row r="97" spans="18:21" x14ac:dyDescent="0.25">
      <c r="R97" s="59"/>
      <c r="S97" s="59"/>
      <c r="T97" s="59"/>
      <c r="U97" s="59"/>
    </row>
    <row r="98" spans="18:21" x14ac:dyDescent="0.25">
      <c r="R98" s="59"/>
      <c r="S98" s="59"/>
      <c r="T98" s="59"/>
      <c r="U98" s="59"/>
    </row>
    <row r="99" spans="18:21" x14ac:dyDescent="0.25">
      <c r="R99" s="59"/>
      <c r="S99" s="59"/>
      <c r="T99" s="59"/>
      <c r="U99" s="59"/>
    </row>
    <row r="100" spans="18:21" x14ac:dyDescent="0.25">
      <c r="R100" s="59"/>
      <c r="S100" s="59"/>
      <c r="T100" s="59"/>
      <c r="U100" s="59"/>
    </row>
    <row r="101" spans="18:21" x14ac:dyDescent="0.25">
      <c r="R101" s="59"/>
      <c r="S101" s="59"/>
      <c r="T101" s="59"/>
      <c r="U101" s="59"/>
    </row>
    <row r="102" spans="18:21" x14ac:dyDescent="0.25">
      <c r="R102" s="59"/>
      <c r="S102" s="59"/>
      <c r="T102" s="59"/>
      <c r="U102" s="59"/>
    </row>
    <row r="103" spans="18:21" x14ac:dyDescent="0.25">
      <c r="R103" s="59"/>
      <c r="S103" s="59"/>
      <c r="T103" s="59"/>
      <c r="U103" s="59"/>
    </row>
    <row r="104" spans="18:21" x14ac:dyDescent="0.25">
      <c r="R104" s="59"/>
      <c r="S104" s="59"/>
      <c r="T104" s="59"/>
      <c r="U104" s="59"/>
    </row>
    <row r="105" spans="18:21" x14ac:dyDescent="0.25">
      <c r="R105" s="59"/>
      <c r="S105" s="59"/>
      <c r="T105" s="59"/>
      <c r="U105" s="59"/>
    </row>
    <row r="106" spans="18:21" x14ac:dyDescent="0.25">
      <c r="R106" s="59"/>
      <c r="S106" s="59"/>
      <c r="T106" s="59"/>
      <c r="U106" s="59"/>
    </row>
    <row r="107" spans="18:21" x14ac:dyDescent="0.25">
      <c r="R107" s="59"/>
      <c r="S107" s="59"/>
      <c r="T107" s="59"/>
      <c r="U107" s="59"/>
    </row>
    <row r="108" spans="18:21" x14ac:dyDescent="0.25">
      <c r="R108" s="59"/>
      <c r="S108" s="59"/>
      <c r="T108" s="59"/>
      <c r="U108" s="59"/>
    </row>
    <row r="109" spans="18:21" x14ac:dyDescent="0.25">
      <c r="R109" s="59"/>
      <c r="S109" s="59"/>
      <c r="T109" s="59"/>
      <c r="U109" s="59"/>
    </row>
    <row r="110" spans="18:21" x14ac:dyDescent="0.25">
      <c r="R110" s="59"/>
      <c r="S110" s="59"/>
      <c r="T110" s="59"/>
      <c r="U110" s="59"/>
    </row>
    <row r="111" spans="18:21" x14ac:dyDescent="0.25">
      <c r="R111" s="59"/>
      <c r="S111" s="59"/>
      <c r="T111" s="59"/>
      <c r="U111" s="59"/>
    </row>
    <row r="112" spans="18:21" x14ac:dyDescent="0.25">
      <c r="R112" s="59"/>
      <c r="S112" s="59"/>
      <c r="T112" s="59"/>
      <c r="U112" s="59"/>
    </row>
    <row r="113" spans="18:21" x14ac:dyDescent="0.25">
      <c r="R113" s="59"/>
      <c r="S113" s="59"/>
      <c r="T113" s="59"/>
      <c r="U113" s="59"/>
    </row>
    <row r="114" spans="18:21" x14ac:dyDescent="0.25">
      <c r="R114" s="59"/>
      <c r="S114" s="59"/>
      <c r="T114" s="59"/>
      <c r="U114" s="59"/>
    </row>
    <row r="115" spans="18:21" x14ac:dyDescent="0.25">
      <c r="R115" s="59"/>
      <c r="S115" s="59"/>
      <c r="T115" s="59"/>
      <c r="U115" s="59"/>
    </row>
    <row r="116" spans="18:21" x14ac:dyDescent="0.25">
      <c r="R116" s="59"/>
      <c r="S116" s="59"/>
      <c r="T116" s="59"/>
      <c r="U116" s="59"/>
    </row>
    <row r="117" spans="18:21" x14ac:dyDescent="0.25">
      <c r="R117" s="59"/>
      <c r="S117" s="59"/>
      <c r="T117" s="59"/>
      <c r="U117" s="59"/>
    </row>
    <row r="118" spans="18:21" x14ac:dyDescent="0.25">
      <c r="R118" s="59"/>
      <c r="S118" s="59"/>
      <c r="T118" s="59"/>
      <c r="U118" s="59"/>
    </row>
    <row r="119" spans="18:21" x14ac:dyDescent="0.25">
      <c r="R119" s="59"/>
      <c r="S119" s="59"/>
      <c r="T119" s="59"/>
      <c r="U119" s="59"/>
    </row>
    <row r="120" spans="18:21" x14ac:dyDescent="0.25">
      <c r="R120" s="59"/>
      <c r="S120" s="59"/>
      <c r="T120" s="59"/>
      <c r="U120" s="59"/>
    </row>
    <row r="121" spans="18:21" x14ac:dyDescent="0.25">
      <c r="R121" s="59"/>
      <c r="S121" s="59"/>
      <c r="T121" s="59"/>
      <c r="U121" s="59"/>
    </row>
    <row r="122" spans="18:21" x14ac:dyDescent="0.25">
      <c r="R122" s="59"/>
      <c r="S122" s="59"/>
      <c r="T122" s="59"/>
      <c r="U122" s="59"/>
    </row>
    <row r="123" spans="18:21" x14ac:dyDescent="0.25">
      <c r="R123" s="59"/>
      <c r="S123" s="59"/>
      <c r="T123" s="59"/>
      <c r="U123" s="59"/>
    </row>
    <row r="124" spans="18:21" x14ac:dyDescent="0.25">
      <c r="R124" s="59"/>
      <c r="S124" s="59"/>
      <c r="T124" s="59"/>
      <c r="U124" s="59"/>
    </row>
    <row r="125" spans="18:21" x14ac:dyDescent="0.25">
      <c r="R125" s="59"/>
      <c r="S125" s="59"/>
      <c r="T125" s="59"/>
      <c r="U125" s="59"/>
    </row>
    <row r="126" spans="18:21" x14ac:dyDescent="0.25">
      <c r="R126" s="59"/>
      <c r="S126" s="59"/>
      <c r="T126" s="59"/>
      <c r="U126" s="59"/>
    </row>
    <row r="127" spans="18:21" x14ac:dyDescent="0.25">
      <c r="R127" s="59"/>
      <c r="S127" s="59"/>
      <c r="T127" s="59"/>
      <c r="U127" s="59"/>
    </row>
    <row r="128" spans="18:21" x14ac:dyDescent="0.25">
      <c r="R128" s="59"/>
      <c r="S128" s="59"/>
      <c r="T128" s="59"/>
      <c r="U128" s="59"/>
    </row>
    <row r="129" spans="18:21" x14ac:dyDescent="0.25">
      <c r="R129" s="59"/>
      <c r="S129" s="59"/>
      <c r="T129" s="59"/>
      <c r="U129" s="59"/>
    </row>
    <row r="130" spans="18:21" x14ac:dyDescent="0.25">
      <c r="R130" s="59"/>
      <c r="S130" s="59"/>
      <c r="T130" s="59"/>
      <c r="U130" s="59"/>
    </row>
    <row r="131" spans="18:21" x14ac:dyDescent="0.25">
      <c r="R131" s="59"/>
      <c r="S131" s="59"/>
      <c r="T131" s="59"/>
      <c r="U131" s="59"/>
    </row>
    <row r="132" spans="18:21" x14ac:dyDescent="0.25">
      <c r="R132" s="59"/>
      <c r="S132" s="59"/>
      <c r="T132" s="59"/>
      <c r="U132" s="59"/>
    </row>
    <row r="133" spans="18:21" x14ac:dyDescent="0.25">
      <c r="R133" s="59"/>
      <c r="S133" s="59"/>
      <c r="T133" s="59"/>
      <c r="U133" s="59"/>
    </row>
    <row r="134" spans="18:21" x14ac:dyDescent="0.25">
      <c r="R134" s="59"/>
      <c r="S134" s="59"/>
      <c r="T134" s="59"/>
      <c r="U134" s="59"/>
    </row>
    <row r="135" spans="18:21" x14ac:dyDescent="0.25">
      <c r="R135" s="59"/>
      <c r="S135" s="59"/>
      <c r="T135" s="59"/>
      <c r="U135" s="59"/>
    </row>
    <row r="136" spans="18:21" x14ac:dyDescent="0.25">
      <c r="R136" s="59"/>
      <c r="S136" s="59"/>
      <c r="T136" s="59"/>
      <c r="U136" s="59"/>
    </row>
    <row r="137" spans="18:21" x14ac:dyDescent="0.25">
      <c r="R137" s="59"/>
      <c r="S137" s="59"/>
      <c r="T137" s="59"/>
      <c r="U137" s="59"/>
    </row>
    <row r="138" spans="18:21" x14ac:dyDescent="0.25">
      <c r="R138" s="59"/>
      <c r="S138" s="59"/>
      <c r="T138" s="59"/>
      <c r="U138" s="59"/>
    </row>
    <row r="139" spans="18:21" x14ac:dyDescent="0.25">
      <c r="R139" s="59"/>
      <c r="S139" s="59"/>
      <c r="T139" s="59"/>
      <c r="U139" s="59"/>
    </row>
    <row r="140" spans="18:21" x14ac:dyDescent="0.25">
      <c r="R140" s="59"/>
      <c r="S140" s="59"/>
      <c r="T140" s="59"/>
      <c r="U140" s="59"/>
    </row>
    <row r="141" spans="18:21" x14ac:dyDescent="0.25">
      <c r="R141" s="59"/>
      <c r="S141" s="59"/>
      <c r="T141" s="59"/>
      <c r="U141" s="59"/>
    </row>
    <row r="142" spans="18:21" x14ac:dyDescent="0.25">
      <c r="R142" s="59"/>
      <c r="S142" s="59"/>
      <c r="T142" s="59"/>
      <c r="U142" s="59"/>
    </row>
    <row r="144" spans="18:21" x14ac:dyDescent="0.25">
      <c r="R144" s="59"/>
      <c r="S144" s="59"/>
      <c r="T144" s="59"/>
      <c r="U144" s="59"/>
    </row>
    <row r="145" spans="18:21" x14ac:dyDescent="0.25">
      <c r="R145" s="59"/>
      <c r="S145" s="59"/>
      <c r="T145" s="59"/>
      <c r="U145" s="59"/>
    </row>
    <row r="146" spans="18:21" x14ac:dyDescent="0.25">
      <c r="R146" s="59"/>
      <c r="S146" s="59"/>
      <c r="T146" s="59"/>
      <c r="U146" s="59"/>
    </row>
    <row r="147" spans="18:21" x14ac:dyDescent="0.25">
      <c r="R147" s="59"/>
      <c r="S147" s="59"/>
      <c r="T147" s="59"/>
      <c r="U147" s="59"/>
    </row>
    <row r="148" spans="18:21" x14ac:dyDescent="0.25">
      <c r="R148" s="59"/>
      <c r="S148" s="59"/>
      <c r="T148" s="59"/>
      <c r="U148" s="59"/>
    </row>
    <row r="149" spans="18:21" x14ac:dyDescent="0.25">
      <c r="R149" s="59"/>
      <c r="S149" s="59"/>
      <c r="T149" s="59"/>
      <c r="U149" s="59"/>
    </row>
    <row r="150" spans="18:21" x14ac:dyDescent="0.25">
      <c r="R150" s="59"/>
      <c r="S150" s="59"/>
      <c r="T150" s="59"/>
      <c r="U150" s="59"/>
    </row>
    <row r="151" spans="18:21" x14ac:dyDescent="0.25">
      <c r="R151" s="59"/>
      <c r="S151" s="59"/>
      <c r="T151" s="59"/>
      <c r="U151" s="59"/>
    </row>
    <row r="152" spans="18:21" x14ac:dyDescent="0.25">
      <c r="R152" s="59"/>
      <c r="S152" s="59"/>
      <c r="T152" s="59"/>
      <c r="U152" s="59"/>
    </row>
    <row r="153" spans="18:21" x14ac:dyDescent="0.25">
      <c r="R153" s="59"/>
      <c r="S153" s="59"/>
      <c r="T153" s="59"/>
      <c r="U153" s="59"/>
    </row>
    <row r="154" spans="18:21" x14ac:dyDescent="0.25">
      <c r="R154" s="59"/>
      <c r="S154" s="59"/>
      <c r="T154" s="59"/>
      <c r="U154" s="59"/>
    </row>
    <row r="155" spans="18:21" x14ac:dyDescent="0.25">
      <c r="R155" s="59"/>
      <c r="S155" s="59"/>
      <c r="T155" s="59"/>
      <c r="U155" s="59"/>
    </row>
    <row r="156" spans="18:21" x14ac:dyDescent="0.25">
      <c r="R156" s="59"/>
      <c r="S156" s="59"/>
      <c r="T156" s="59"/>
      <c r="U156" s="59"/>
    </row>
    <row r="157" spans="18:21" x14ac:dyDescent="0.25">
      <c r="R157" s="59"/>
      <c r="S157" s="59"/>
      <c r="T157" s="59"/>
      <c r="U157" s="59"/>
    </row>
    <row r="158" spans="18:21" x14ac:dyDescent="0.25">
      <c r="R158" s="59"/>
      <c r="S158" s="59"/>
      <c r="T158" s="59"/>
      <c r="U158" s="59"/>
    </row>
    <row r="159" spans="18:21" x14ac:dyDescent="0.25">
      <c r="R159" s="59"/>
      <c r="S159" s="59"/>
      <c r="T159" s="59"/>
      <c r="U159" s="59"/>
    </row>
    <row r="160" spans="18:21" x14ac:dyDescent="0.25">
      <c r="R160" s="59"/>
      <c r="S160" s="59"/>
      <c r="T160" s="59"/>
      <c r="U160" s="59"/>
    </row>
    <row r="161" spans="18:21" x14ac:dyDescent="0.25">
      <c r="R161" s="59"/>
      <c r="S161" s="59"/>
      <c r="T161" s="59"/>
      <c r="U161" s="59"/>
    </row>
    <row r="162" spans="18:21" x14ac:dyDescent="0.25">
      <c r="R162" s="59"/>
      <c r="S162" s="59"/>
      <c r="T162" s="59"/>
      <c r="U162" s="59"/>
    </row>
    <row r="163" spans="18:21" x14ac:dyDescent="0.25">
      <c r="R163" s="59"/>
      <c r="S163" s="59"/>
      <c r="T163" s="59"/>
      <c r="U163" s="59"/>
    </row>
    <row r="164" spans="18:21" x14ac:dyDescent="0.25">
      <c r="R164" s="59"/>
      <c r="S164" s="59"/>
      <c r="T164" s="59"/>
      <c r="U164" s="59"/>
    </row>
    <row r="165" spans="18:21" x14ac:dyDescent="0.25">
      <c r="R165" s="59"/>
      <c r="S165" s="59"/>
      <c r="T165" s="59"/>
      <c r="U165" s="59"/>
    </row>
    <row r="166" spans="18:21" x14ac:dyDescent="0.25">
      <c r="R166" s="59"/>
      <c r="S166" s="59"/>
      <c r="T166" s="59"/>
      <c r="U166" s="59"/>
    </row>
    <row r="167" spans="18:21" x14ac:dyDescent="0.25">
      <c r="R167" s="59"/>
      <c r="S167" s="59"/>
      <c r="T167" s="59"/>
      <c r="U167" s="59"/>
    </row>
    <row r="168" spans="18:21" x14ac:dyDescent="0.25">
      <c r="R168" s="59"/>
      <c r="S168" s="59"/>
      <c r="T168" s="59"/>
      <c r="U168" s="59"/>
    </row>
    <row r="169" spans="18:21" x14ac:dyDescent="0.25">
      <c r="R169" s="59"/>
      <c r="S169" s="59"/>
      <c r="T169" s="59"/>
      <c r="U169" s="59"/>
    </row>
    <row r="170" spans="18:21" x14ac:dyDescent="0.25">
      <c r="R170" s="59"/>
      <c r="S170" s="59"/>
      <c r="T170" s="59"/>
      <c r="U170" s="59"/>
    </row>
    <row r="171" spans="18:21" x14ac:dyDescent="0.25">
      <c r="R171" s="59"/>
      <c r="S171" s="59"/>
      <c r="T171" s="59"/>
      <c r="U171" s="59"/>
    </row>
    <row r="172" spans="18:21" x14ac:dyDescent="0.25">
      <c r="R172" s="59"/>
      <c r="S172" s="59"/>
      <c r="T172" s="59"/>
      <c r="U172" s="59"/>
    </row>
    <row r="173" spans="18:21" x14ac:dyDescent="0.25">
      <c r="R173" s="59"/>
      <c r="S173" s="59"/>
      <c r="T173" s="59"/>
      <c r="U173" s="59"/>
    </row>
    <row r="174" spans="18:21" x14ac:dyDescent="0.25">
      <c r="R174" s="59"/>
      <c r="S174" s="59"/>
      <c r="T174" s="59"/>
      <c r="U174" s="59"/>
    </row>
    <row r="175" spans="18:21" x14ac:dyDescent="0.25">
      <c r="R175" s="59"/>
      <c r="S175" s="59"/>
      <c r="T175" s="59"/>
      <c r="U175" s="59"/>
    </row>
    <row r="176" spans="18:21" x14ac:dyDescent="0.25">
      <c r="R176" s="59"/>
      <c r="S176" s="59"/>
      <c r="T176" s="59"/>
      <c r="U176" s="59"/>
    </row>
    <row r="177" spans="18:21" x14ac:dyDescent="0.25">
      <c r="R177" s="59"/>
      <c r="S177" s="59"/>
      <c r="T177" s="59"/>
      <c r="U177" s="59"/>
    </row>
    <row r="178" spans="18:21" x14ac:dyDescent="0.25">
      <c r="R178" s="59"/>
      <c r="S178" s="59"/>
      <c r="T178" s="59"/>
      <c r="U178" s="59"/>
    </row>
    <row r="179" spans="18:21" x14ac:dyDescent="0.25">
      <c r="R179" s="59"/>
      <c r="S179" s="59"/>
      <c r="T179" s="59"/>
      <c r="U179" s="59"/>
    </row>
    <row r="180" spans="18:21" x14ac:dyDescent="0.25">
      <c r="R180" s="59"/>
      <c r="S180" s="59"/>
      <c r="T180" s="59"/>
      <c r="U180" s="59"/>
    </row>
    <row r="181" spans="18:21" x14ac:dyDescent="0.25">
      <c r="R181" s="59"/>
      <c r="S181" s="59"/>
      <c r="T181" s="59"/>
      <c r="U181" s="59"/>
    </row>
    <row r="182" spans="18:21" x14ac:dyDescent="0.25">
      <c r="R182" s="59"/>
      <c r="S182" s="59"/>
      <c r="T182" s="59"/>
      <c r="U182" s="59"/>
    </row>
    <row r="183" spans="18:21" x14ac:dyDescent="0.25">
      <c r="R183" s="59"/>
      <c r="S183" s="59"/>
      <c r="T183" s="59"/>
      <c r="U183" s="59"/>
    </row>
    <row r="184" spans="18:21" x14ac:dyDescent="0.25">
      <c r="R184" s="59"/>
      <c r="S184" s="59"/>
      <c r="T184" s="59"/>
      <c r="U184" s="59"/>
    </row>
    <row r="185" spans="18:21" x14ac:dyDescent="0.25">
      <c r="R185" s="59"/>
      <c r="S185" s="59"/>
      <c r="T185" s="59"/>
      <c r="U185" s="59"/>
    </row>
    <row r="186" spans="18:21" x14ac:dyDescent="0.25">
      <c r="R186" s="59"/>
      <c r="S186" s="59"/>
      <c r="T186" s="59"/>
      <c r="U186" s="59"/>
    </row>
    <row r="187" spans="18:21" x14ac:dyDescent="0.25">
      <c r="R187" s="59"/>
      <c r="S187" s="59"/>
      <c r="T187" s="59"/>
      <c r="U187" s="59"/>
    </row>
    <row r="188" spans="18:21" x14ac:dyDescent="0.25">
      <c r="R188" s="59"/>
      <c r="S188" s="59"/>
      <c r="T188" s="59"/>
      <c r="U188" s="59"/>
    </row>
    <row r="189" spans="18:21" x14ac:dyDescent="0.25">
      <c r="R189" s="59"/>
      <c r="S189" s="59"/>
      <c r="T189" s="59"/>
      <c r="U189" s="59"/>
    </row>
    <row r="190" spans="18:21" x14ac:dyDescent="0.25">
      <c r="R190" s="59"/>
      <c r="S190" s="59"/>
      <c r="T190" s="59"/>
      <c r="U190" s="59"/>
    </row>
    <row r="191" spans="18:21" x14ac:dyDescent="0.25">
      <c r="R191" s="59"/>
      <c r="S191" s="59"/>
      <c r="T191" s="59"/>
      <c r="U191" s="59"/>
    </row>
    <row r="192" spans="18:21" x14ac:dyDescent="0.25">
      <c r="R192" s="59"/>
      <c r="S192" s="59"/>
      <c r="T192" s="59"/>
      <c r="U192" s="59"/>
    </row>
    <row r="193" spans="18:21" x14ac:dyDescent="0.25">
      <c r="R193" s="59"/>
      <c r="S193" s="59"/>
      <c r="T193" s="59"/>
      <c r="U193" s="59"/>
    </row>
    <row r="194" spans="18:21" x14ac:dyDescent="0.25">
      <c r="R194" s="59"/>
      <c r="S194" s="59"/>
      <c r="T194" s="59"/>
      <c r="U194" s="59"/>
    </row>
    <row r="195" spans="18:21" x14ac:dyDescent="0.25">
      <c r="R195" s="59"/>
      <c r="S195" s="59"/>
      <c r="T195" s="59"/>
      <c r="U195" s="59"/>
    </row>
    <row r="196" spans="18:21" x14ac:dyDescent="0.25">
      <c r="R196" s="59"/>
      <c r="S196" s="59"/>
      <c r="T196" s="59"/>
      <c r="U196" s="59"/>
    </row>
    <row r="197" spans="18:21" x14ac:dyDescent="0.25">
      <c r="R197" s="59"/>
      <c r="S197" s="59"/>
      <c r="T197" s="59"/>
      <c r="U197" s="59"/>
    </row>
    <row r="198" spans="18:21" x14ac:dyDescent="0.25">
      <c r="R198" s="59"/>
      <c r="S198" s="59"/>
      <c r="T198" s="59"/>
      <c r="U198" s="59"/>
    </row>
    <row r="199" spans="18:21" x14ac:dyDescent="0.25">
      <c r="R199" s="59"/>
      <c r="S199" s="59"/>
      <c r="T199" s="59"/>
      <c r="U199" s="59"/>
    </row>
    <row r="200" spans="18:21" x14ac:dyDescent="0.25">
      <c r="R200" s="59"/>
      <c r="S200" s="59"/>
      <c r="T200" s="59"/>
      <c r="U200" s="59"/>
    </row>
    <row r="201" spans="18:21" x14ac:dyDescent="0.25">
      <c r="R201" s="59"/>
      <c r="S201" s="59"/>
      <c r="T201" s="59"/>
      <c r="U201" s="59"/>
    </row>
    <row r="202" spans="18:21" x14ac:dyDescent="0.25">
      <c r="R202" s="59"/>
      <c r="S202" s="59"/>
      <c r="T202" s="59"/>
      <c r="U202" s="59"/>
    </row>
    <row r="203" spans="18:21" x14ac:dyDescent="0.25">
      <c r="R203" s="59"/>
      <c r="S203" s="59"/>
      <c r="T203" s="59"/>
      <c r="U203" s="59"/>
    </row>
    <row r="204" spans="18:21" x14ac:dyDescent="0.25">
      <c r="R204" s="59"/>
      <c r="S204" s="59"/>
      <c r="T204" s="59"/>
      <c r="U204" s="59"/>
    </row>
    <row r="205" spans="18:21" x14ac:dyDescent="0.25">
      <c r="R205" s="59"/>
      <c r="S205" s="59"/>
      <c r="T205" s="59"/>
      <c r="U205" s="59"/>
    </row>
    <row r="206" spans="18:21" x14ac:dyDescent="0.25">
      <c r="R206" s="59"/>
      <c r="S206" s="59"/>
      <c r="T206" s="59"/>
      <c r="U206" s="59"/>
    </row>
    <row r="207" spans="18:21" x14ac:dyDescent="0.25">
      <c r="R207" s="59"/>
      <c r="S207" s="59"/>
      <c r="T207" s="59"/>
      <c r="U207" s="59"/>
    </row>
    <row r="208" spans="18:21" x14ac:dyDescent="0.25">
      <c r="R208" s="59"/>
      <c r="S208" s="59"/>
      <c r="T208" s="59"/>
      <c r="U208" s="59"/>
    </row>
    <row r="209" spans="18:21" x14ac:dyDescent="0.25">
      <c r="R209" s="59"/>
      <c r="S209" s="59"/>
      <c r="T209" s="59"/>
      <c r="U209" s="59"/>
    </row>
    <row r="210" spans="18:21" x14ac:dyDescent="0.25">
      <c r="R210" s="59"/>
      <c r="S210" s="59"/>
      <c r="T210" s="59"/>
      <c r="U210" s="59"/>
    </row>
    <row r="211" spans="18:21" x14ac:dyDescent="0.25">
      <c r="R211" s="59"/>
      <c r="S211" s="59"/>
      <c r="T211" s="59"/>
      <c r="U211" s="59"/>
    </row>
    <row r="213" spans="18:21" x14ac:dyDescent="0.25">
      <c r="R213" s="59"/>
      <c r="S213" s="59"/>
      <c r="T213" s="59"/>
      <c r="U213" s="59"/>
    </row>
    <row r="214" spans="18:21" x14ac:dyDescent="0.25">
      <c r="R214" s="59"/>
      <c r="S214" s="59"/>
      <c r="T214" s="59"/>
      <c r="U214" s="59"/>
    </row>
    <row r="215" spans="18:21" x14ac:dyDescent="0.25">
      <c r="R215" s="59"/>
      <c r="S215" s="59"/>
      <c r="T215" s="59"/>
      <c r="U215" s="59"/>
    </row>
    <row r="216" spans="18:21" x14ac:dyDescent="0.25">
      <c r="R216" s="59"/>
      <c r="S216" s="59"/>
      <c r="T216" s="59"/>
      <c r="U216" s="59"/>
    </row>
    <row r="217" spans="18:21" x14ac:dyDescent="0.25">
      <c r="R217" s="59"/>
      <c r="S217" s="59"/>
      <c r="T217" s="59"/>
      <c r="U217" s="59"/>
    </row>
    <row r="218" spans="18:21" x14ac:dyDescent="0.25">
      <c r="R218" s="59"/>
      <c r="S218" s="59"/>
      <c r="T218" s="59"/>
      <c r="U218" s="59"/>
    </row>
    <row r="219" spans="18:21" x14ac:dyDescent="0.25">
      <c r="R219" s="59"/>
      <c r="S219" s="59"/>
      <c r="T219" s="59"/>
      <c r="U219" s="59"/>
    </row>
    <row r="220" spans="18:21" x14ac:dyDescent="0.25">
      <c r="R220" s="59"/>
      <c r="S220" s="59"/>
      <c r="T220" s="59"/>
      <c r="U220" s="59"/>
    </row>
    <row r="221" spans="18:21" x14ac:dyDescent="0.25">
      <c r="R221" s="59"/>
      <c r="S221" s="59"/>
      <c r="T221" s="59"/>
      <c r="U221" s="59"/>
    </row>
    <row r="222" spans="18:21" x14ac:dyDescent="0.25">
      <c r="R222" s="59"/>
      <c r="S222" s="59"/>
      <c r="T222" s="59"/>
      <c r="U222" s="59"/>
    </row>
    <row r="223" spans="18:21" x14ac:dyDescent="0.25">
      <c r="R223" s="59"/>
      <c r="S223" s="59"/>
      <c r="T223" s="59"/>
      <c r="U223" s="59"/>
    </row>
    <row r="224" spans="18:21" x14ac:dyDescent="0.25">
      <c r="R224" s="59"/>
      <c r="S224" s="59"/>
      <c r="T224" s="59"/>
      <c r="U224" s="59"/>
    </row>
    <row r="225" spans="18:21" x14ac:dyDescent="0.25">
      <c r="R225" s="59"/>
      <c r="S225" s="59"/>
      <c r="T225" s="59"/>
      <c r="U225" s="59"/>
    </row>
    <row r="226" spans="18:21" x14ac:dyDescent="0.25">
      <c r="R226" s="59"/>
      <c r="S226" s="59"/>
      <c r="T226" s="59"/>
      <c r="U226" s="59"/>
    </row>
    <row r="227" spans="18:21" x14ac:dyDescent="0.25">
      <c r="R227" s="59"/>
      <c r="S227" s="59"/>
      <c r="T227" s="59"/>
      <c r="U227" s="59"/>
    </row>
    <row r="228" spans="18:21" x14ac:dyDescent="0.25">
      <c r="R228" s="59"/>
      <c r="S228" s="59"/>
      <c r="T228" s="59"/>
      <c r="U228" s="59"/>
    </row>
    <row r="229" spans="18:21" x14ac:dyDescent="0.25">
      <c r="R229" s="59"/>
      <c r="S229" s="59"/>
      <c r="T229" s="59"/>
      <c r="U229" s="59"/>
    </row>
    <row r="230" spans="18:21" x14ac:dyDescent="0.25">
      <c r="R230" s="59"/>
      <c r="S230" s="59"/>
      <c r="T230" s="59"/>
      <c r="U230" s="59"/>
    </row>
    <row r="231" spans="18:21" x14ac:dyDescent="0.25">
      <c r="R231" s="59"/>
      <c r="S231" s="59"/>
      <c r="T231" s="59"/>
      <c r="U231" s="59"/>
    </row>
    <row r="232" spans="18:21" x14ac:dyDescent="0.25">
      <c r="R232" s="59"/>
      <c r="S232" s="59"/>
      <c r="T232" s="59"/>
      <c r="U232" s="59"/>
    </row>
    <row r="233" spans="18:21" x14ac:dyDescent="0.25">
      <c r="R233" s="59"/>
      <c r="S233" s="59"/>
      <c r="T233" s="59"/>
      <c r="U233" s="59"/>
    </row>
    <row r="234" spans="18:21" x14ac:dyDescent="0.25">
      <c r="R234" s="59"/>
      <c r="S234" s="59"/>
      <c r="T234" s="59"/>
      <c r="U234" s="59"/>
    </row>
    <row r="235" spans="18:21" x14ac:dyDescent="0.25">
      <c r="R235" s="59"/>
      <c r="S235" s="59"/>
      <c r="T235" s="59"/>
      <c r="U235" s="59"/>
    </row>
    <row r="236" spans="18:21" x14ac:dyDescent="0.25">
      <c r="R236" s="59"/>
      <c r="S236" s="59"/>
      <c r="T236" s="59"/>
      <c r="U236" s="59"/>
    </row>
    <row r="237" spans="18:21" x14ac:dyDescent="0.25">
      <c r="R237" s="59"/>
      <c r="S237" s="59"/>
      <c r="T237" s="59"/>
      <c r="U237" s="59"/>
    </row>
    <row r="238" spans="18:21" x14ac:dyDescent="0.25">
      <c r="R238" s="59"/>
      <c r="S238" s="59"/>
      <c r="T238" s="59"/>
      <c r="U238" s="59"/>
    </row>
    <row r="239" spans="18:21" x14ac:dyDescent="0.25">
      <c r="R239" s="59"/>
      <c r="S239" s="59"/>
      <c r="T239" s="59"/>
      <c r="U239" s="59"/>
    </row>
    <row r="240" spans="18:21" x14ac:dyDescent="0.25">
      <c r="R240" s="59"/>
      <c r="S240" s="59"/>
      <c r="T240" s="59"/>
      <c r="U240" s="59"/>
    </row>
    <row r="241" spans="18:21" x14ac:dyDescent="0.25">
      <c r="R241" s="59"/>
      <c r="S241" s="59"/>
      <c r="T241" s="59"/>
      <c r="U241" s="59"/>
    </row>
    <row r="242" spans="18:21" x14ac:dyDescent="0.25">
      <c r="R242" s="59"/>
      <c r="S242" s="59"/>
      <c r="T242" s="59"/>
      <c r="U242" s="59"/>
    </row>
    <row r="243" spans="18:21" x14ac:dyDescent="0.25">
      <c r="R243" s="59"/>
      <c r="S243" s="59"/>
      <c r="T243" s="59"/>
      <c r="U243" s="59"/>
    </row>
    <row r="244" spans="18:21" x14ac:dyDescent="0.25">
      <c r="R244" s="59"/>
      <c r="S244" s="59"/>
      <c r="T244" s="59"/>
      <c r="U244" s="59"/>
    </row>
    <row r="245" spans="18:21" x14ac:dyDescent="0.25">
      <c r="R245" s="59"/>
      <c r="S245" s="59"/>
      <c r="T245" s="59"/>
      <c r="U245" s="59"/>
    </row>
    <row r="246" spans="18:21" x14ac:dyDescent="0.25">
      <c r="R246" s="59"/>
      <c r="S246" s="59"/>
      <c r="T246" s="59"/>
      <c r="U246" s="59"/>
    </row>
    <row r="247" spans="18:21" x14ac:dyDescent="0.25">
      <c r="R247" s="59"/>
      <c r="S247" s="59"/>
      <c r="T247" s="59"/>
      <c r="U247" s="59"/>
    </row>
    <row r="248" spans="18:21" x14ac:dyDescent="0.25">
      <c r="R248" s="59"/>
      <c r="S248" s="59"/>
      <c r="T248" s="59"/>
      <c r="U248" s="59"/>
    </row>
    <row r="249" spans="18:21" x14ac:dyDescent="0.25">
      <c r="R249" s="59"/>
      <c r="S249" s="59"/>
      <c r="T249" s="59"/>
      <c r="U249" s="59"/>
    </row>
    <row r="250" spans="18:21" x14ac:dyDescent="0.25">
      <c r="R250" s="59"/>
      <c r="S250" s="59"/>
      <c r="T250" s="59"/>
      <c r="U250" s="59"/>
    </row>
    <row r="251" spans="18:21" x14ac:dyDescent="0.25">
      <c r="R251" s="59"/>
      <c r="S251" s="59"/>
      <c r="T251" s="59"/>
      <c r="U251" s="59"/>
    </row>
    <row r="252" spans="18:21" x14ac:dyDescent="0.25">
      <c r="R252" s="59"/>
      <c r="S252" s="59"/>
      <c r="T252" s="59"/>
      <c r="U252" s="59"/>
    </row>
    <row r="253" spans="18:21" x14ac:dyDescent="0.25">
      <c r="R253" s="59"/>
      <c r="S253" s="59"/>
      <c r="T253" s="59"/>
      <c r="U253" s="59"/>
    </row>
    <row r="254" spans="18:21" x14ac:dyDescent="0.25">
      <c r="R254" s="59"/>
      <c r="S254" s="59"/>
      <c r="T254" s="59"/>
      <c r="U254" s="59"/>
    </row>
    <row r="255" spans="18:21" x14ac:dyDescent="0.25">
      <c r="R255" s="59"/>
      <c r="S255" s="59"/>
      <c r="T255" s="59"/>
      <c r="U255" s="59"/>
    </row>
    <row r="256" spans="18:21" x14ac:dyDescent="0.25">
      <c r="R256" s="59"/>
      <c r="S256" s="59"/>
      <c r="T256" s="59"/>
      <c r="U256" s="59"/>
    </row>
    <row r="257" spans="18:21" x14ac:dyDescent="0.25">
      <c r="R257" s="59"/>
      <c r="S257" s="59"/>
      <c r="T257" s="59"/>
      <c r="U257" s="59"/>
    </row>
    <row r="258" spans="18:21" x14ac:dyDescent="0.25">
      <c r="R258" s="59"/>
      <c r="S258" s="59"/>
      <c r="T258" s="59"/>
      <c r="U258" s="59"/>
    </row>
    <row r="259" spans="18:21" x14ac:dyDescent="0.25">
      <c r="R259" s="59"/>
      <c r="S259" s="59"/>
      <c r="T259" s="59"/>
      <c r="U259" s="59"/>
    </row>
    <row r="260" spans="18:21" x14ac:dyDescent="0.25">
      <c r="R260" s="59"/>
      <c r="S260" s="59"/>
      <c r="T260" s="59"/>
      <c r="U260" s="59"/>
    </row>
    <row r="261" spans="18:21" x14ac:dyDescent="0.25">
      <c r="R261" s="59"/>
      <c r="S261" s="59"/>
      <c r="T261" s="59"/>
      <c r="U261" s="59"/>
    </row>
    <row r="262" spans="18:21" x14ac:dyDescent="0.25">
      <c r="R262" s="59"/>
      <c r="S262" s="59"/>
      <c r="T262" s="59"/>
      <c r="U262" s="59"/>
    </row>
    <row r="263" spans="18:21" x14ac:dyDescent="0.25">
      <c r="R263" s="59"/>
      <c r="S263" s="59"/>
      <c r="T263" s="59"/>
      <c r="U263" s="59"/>
    </row>
    <row r="264" spans="18:21" x14ac:dyDescent="0.25">
      <c r="R264" s="59"/>
      <c r="S264" s="59"/>
      <c r="T264" s="59"/>
      <c r="U264" s="59"/>
    </row>
    <row r="265" spans="18:21" x14ac:dyDescent="0.25">
      <c r="R265" s="59"/>
      <c r="S265" s="59"/>
      <c r="T265" s="59"/>
      <c r="U265" s="59"/>
    </row>
    <row r="266" spans="18:21" x14ac:dyDescent="0.25">
      <c r="R266" s="59"/>
      <c r="S266" s="59"/>
      <c r="T266" s="59"/>
      <c r="U266" s="59"/>
    </row>
    <row r="267" spans="18:21" x14ac:dyDescent="0.25">
      <c r="R267" s="59"/>
      <c r="S267" s="59"/>
      <c r="T267" s="59"/>
      <c r="U267" s="59"/>
    </row>
    <row r="268" spans="18:21" x14ac:dyDescent="0.25">
      <c r="R268" s="59"/>
      <c r="S268" s="59"/>
      <c r="T268" s="59"/>
      <c r="U268" s="59"/>
    </row>
    <row r="269" spans="18:21" x14ac:dyDescent="0.25">
      <c r="R269" s="59"/>
      <c r="S269" s="59"/>
      <c r="T269" s="59"/>
      <c r="U269" s="59"/>
    </row>
    <row r="270" spans="18:21" x14ac:dyDescent="0.25">
      <c r="R270" s="59"/>
      <c r="S270" s="59"/>
      <c r="T270" s="59"/>
      <c r="U270" s="59"/>
    </row>
    <row r="271" spans="18:21" x14ac:dyDescent="0.25">
      <c r="R271" s="59"/>
      <c r="S271" s="59"/>
      <c r="T271" s="59"/>
      <c r="U271" s="59"/>
    </row>
    <row r="272" spans="18:21" x14ac:dyDescent="0.25">
      <c r="R272" s="59"/>
      <c r="S272" s="59"/>
      <c r="T272" s="59"/>
      <c r="U272" s="59"/>
    </row>
    <row r="273" spans="18:21" x14ac:dyDescent="0.25">
      <c r="R273" s="59"/>
      <c r="S273" s="59"/>
      <c r="T273" s="59"/>
      <c r="U273" s="59"/>
    </row>
    <row r="274" spans="18:21" x14ac:dyDescent="0.25">
      <c r="R274" s="59"/>
      <c r="S274" s="59"/>
      <c r="T274" s="59"/>
      <c r="U274" s="59"/>
    </row>
    <row r="275" spans="18:21" x14ac:dyDescent="0.25">
      <c r="R275" s="59"/>
      <c r="S275" s="59"/>
      <c r="T275" s="59"/>
      <c r="U275" s="59"/>
    </row>
    <row r="276" spans="18:21" x14ac:dyDescent="0.25">
      <c r="R276" s="59"/>
      <c r="S276" s="59"/>
      <c r="T276" s="59"/>
      <c r="U276" s="59"/>
    </row>
    <row r="277" spans="18:21" x14ac:dyDescent="0.25">
      <c r="R277" s="59"/>
      <c r="S277" s="59"/>
      <c r="T277" s="59"/>
      <c r="U277" s="59"/>
    </row>
    <row r="278" spans="18:21" x14ac:dyDescent="0.25">
      <c r="R278" s="59"/>
      <c r="S278" s="59"/>
      <c r="T278" s="59"/>
      <c r="U278" s="59"/>
    </row>
    <row r="279" spans="18:21" x14ac:dyDescent="0.25">
      <c r="R279" s="59"/>
      <c r="S279" s="59"/>
      <c r="T279" s="59"/>
      <c r="U279" s="59"/>
    </row>
    <row r="280" spans="18:21" x14ac:dyDescent="0.25">
      <c r="R280" s="59"/>
      <c r="S280" s="59"/>
      <c r="T280" s="59"/>
      <c r="U280" s="59"/>
    </row>
    <row r="282" spans="18:21" x14ac:dyDescent="0.25">
      <c r="R282" s="59"/>
      <c r="S282" s="59"/>
      <c r="T282" s="59"/>
      <c r="U282" s="59"/>
    </row>
    <row r="283" spans="18:21" x14ac:dyDescent="0.25">
      <c r="R283" s="59"/>
      <c r="S283" s="59"/>
      <c r="T283" s="59"/>
      <c r="U283" s="59"/>
    </row>
    <row r="284" spans="18:21" x14ac:dyDescent="0.25">
      <c r="R284" s="59"/>
      <c r="S284" s="59"/>
      <c r="T284" s="59"/>
      <c r="U284" s="59"/>
    </row>
    <row r="285" spans="18:21" x14ac:dyDescent="0.25">
      <c r="R285" s="59"/>
      <c r="S285" s="59"/>
      <c r="T285" s="59"/>
      <c r="U285" s="59"/>
    </row>
    <row r="286" spans="18:21" x14ac:dyDescent="0.25">
      <c r="R286" s="59"/>
      <c r="S286" s="59"/>
      <c r="T286" s="59"/>
      <c r="U286" s="59"/>
    </row>
    <row r="287" spans="18:21" x14ac:dyDescent="0.25">
      <c r="R287" s="59"/>
      <c r="S287" s="59"/>
      <c r="T287" s="59"/>
      <c r="U287" s="59"/>
    </row>
    <row r="288" spans="18:21" x14ac:dyDescent="0.25">
      <c r="R288" s="59"/>
      <c r="S288" s="59"/>
      <c r="T288" s="59"/>
      <c r="U288" s="59"/>
    </row>
    <row r="289" spans="18:21" x14ac:dyDescent="0.25">
      <c r="R289" s="59"/>
      <c r="S289" s="59"/>
      <c r="T289" s="59"/>
      <c r="U289" s="59"/>
    </row>
    <row r="290" spans="18:21" x14ac:dyDescent="0.25">
      <c r="R290" s="59"/>
      <c r="S290" s="59"/>
      <c r="T290" s="59"/>
      <c r="U290" s="59"/>
    </row>
    <row r="291" spans="18:21" x14ac:dyDescent="0.25">
      <c r="R291" s="59"/>
      <c r="S291" s="59"/>
      <c r="T291" s="59"/>
      <c r="U291" s="59"/>
    </row>
    <row r="292" spans="18:21" x14ac:dyDescent="0.25">
      <c r="R292" s="59"/>
      <c r="S292" s="59"/>
      <c r="T292" s="59"/>
      <c r="U292" s="59"/>
    </row>
    <row r="293" spans="18:21" x14ac:dyDescent="0.25">
      <c r="R293" s="59"/>
      <c r="S293" s="59"/>
      <c r="T293" s="59"/>
      <c r="U293" s="59"/>
    </row>
    <row r="294" spans="18:21" x14ac:dyDescent="0.25">
      <c r="R294" s="59"/>
      <c r="S294" s="59"/>
      <c r="T294" s="59"/>
      <c r="U294" s="59"/>
    </row>
    <row r="295" spans="18:21" x14ac:dyDescent="0.25">
      <c r="R295" s="59"/>
      <c r="S295" s="59"/>
      <c r="T295" s="59"/>
      <c r="U295" s="59"/>
    </row>
    <row r="296" spans="18:21" x14ac:dyDescent="0.25">
      <c r="R296" s="59"/>
      <c r="S296" s="59"/>
      <c r="T296" s="59"/>
      <c r="U296" s="59"/>
    </row>
    <row r="297" spans="18:21" x14ac:dyDescent="0.25">
      <c r="R297" s="59"/>
      <c r="S297" s="59"/>
      <c r="T297" s="59"/>
      <c r="U297" s="59"/>
    </row>
    <row r="298" spans="18:21" x14ac:dyDescent="0.25">
      <c r="R298" s="59"/>
      <c r="S298" s="59"/>
      <c r="T298" s="59"/>
      <c r="U298" s="59"/>
    </row>
    <row r="299" spans="18:21" x14ac:dyDescent="0.25">
      <c r="R299" s="59"/>
      <c r="S299" s="59"/>
      <c r="T299" s="59"/>
      <c r="U299" s="59"/>
    </row>
    <row r="300" spans="18:21" x14ac:dyDescent="0.25">
      <c r="R300" s="59"/>
      <c r="S300" s="59"/>
      <c r="T300" s="59"/>
      <c r="U300" s="59"/>
    </row>
    <row r="301" spans="18:21" x14ac:dyDescent="0.25">
      <c r="R301" s="59"/>
      <c r="S301" s="59"/>
      <c r="T301" s="59"/>
      <c r="U301" s="59"/>
    </row>
    <row r="302" spans="18:21" x14ac:dyDescent="0.25">
      <c r="R302" s="59"/>
      <c r="S302" s="59"/>
      <c r="T302" s="59"/>
      <c r="U302" s="59"/>
    </row>
    <row r="303" spans="18:21" x14ac:dyDescent="0.25">
      <c r="R303" s="59"/>
      <c r="S303" s="59"/>
      <c r="T303" s="59"/>
      <c r="U303" s="59"/>
    </row>
    <row r="304" spans="18:21" x14ac:dyDescent="0.25">
      <c r="R304" s="59"/>
      <c r="S304" s="59"/>
      <c r="T304" s="59"/>
      <c r="U304" s="59"/>
    </row>
    <row r="305" spans="18:21" x14ac:dyDescent="0.25">
      <c r="R305" s="59"/>
      <c r="S305" s="59"/>
      <c r="T305" s="59"/>
      <c r="U305" s="59"/>
    </row>
    <row r="306" spans="18:21" x14ac:dyDescent="0.25">
      <c r="R306" s="59"/>
      <c r="S306" s="59"/>
      <c r="T306" s="59"/>
      <c r="U306" s="59"/>
    </row>
    <row r="307" spans="18:21" x14ac:dyDescent="0.25">
      <c r="R307" s="59"/>
      <c r="S307" s="59"/>
      <c r="T307" s="59"/>
      <c r="U307" s="59"/>
    </row>
    <row r="308" spans="18:21" x14ac:dyDescent="0.25">
      <c r="R308" s="59"/>
      <c r="S308" s="59"/>
      <c r="T308" s="59"/>
      <c r="U308" s="59"/>
    </row>
    <row r="309" spans="18:21" x14ac:dyDescent="0.25">
      <c r="R309" s="59"/>
      <c r="S309" s="59"/>
      <c r="T309" s="59"/>
      <c r="U309" s="59"/>
    </row>
    <row r="310" spans="18:21" x14ac:dyDescent="0.25">
      <c r="R310" s="59"/>
      <c r="S310" s="59"/>
      <c r="T310" s="59"/>
      <c r="U310" s="59"/>
    </row>
    <row r="311" spans="18:21" x14ac:dyDescent="0.25">
      <c r="R311" s="59"/>
      <c r="S311" s="59"/>
      <c r="T311" s="59"/>
      <c r="U311" s="59"/>
    </row>
    <row r="312" spans="18:21" x14ac:dyDescent="0.25">
      <c r="R312" s="59"/>
      <c r="S312" s="59"/>
      <c r="T312" s="59"/>
      <c r="U312" s="59"/>
    </row>
    <row r="313" spans="18:21" x14ac:dyDescent="0.25">
      <c r="R313" s="59"/>
      <c r="S313" s="59"/>
      <c r="T313" s="59"/>
      <c r="U313" s="59"/>
    </row>
    <row r="314" spans="18:21" x14ac:dyDescent="0.25">
      <c r="R314" s="59"/>
      <c r="S314" s="59"/>
      <c r="T314" s="59"/>
      <c r="U314" s="59"/>
    </row>
    <row r="315" spans="18:21" x14ac:dyDescent="0.25">
      <c r="R315" s="59"/>
      <c r="S315" s="59"/>
      <c r="T315" s="59"/>
      <c r="U315" s="59"/>
    </row>
    <row r="316" spans="18:21" x14ac:dyDescent="0.25">
      <c r="R316" s="59"/>
      <c r="S316" s="59"/>
      <c r="T316" s="59"/>
      <c r="U316" s="59"/>
    </row>
    <row r="317" spans="18:21" x14ac:dyDescent="0.25">
      <c r="R317" s="59"/>
      <c r="S317" s="59"/>
      <c r="T317" s="59"/>
      <c r="U317" s="59"/>
    </row>
    <row r="318" spans="18:21" x14ac:dyDescent="0.25">
      <c r="R318" s="59"/>
      <c r="S318" s="59"/>
      <c r="T318" s="59"/>
      <c r="U318" s="59"/>
    </row>
    <row r="319" spans="18:21" x14ac:dyDescent="0.25">
      <c r="R319" s="59"/>
      <c r="S319" s="59"/>
      <c r="T319" s="59"/>
      <c r="U319" s="59"/>
    </row>
    <row r="320" spans="18:21" x14ac:dyDescent="0.25">
      <c r="R320" s="59"/>
      <c r="S320" s="59"/>
      <c r="T320" s="59"/>
      <c r="U320" s="59"/>
    </row>
    <row r="321" spans="18:21" x14ac:dyDescent="0.25">
      <c r="R321" s="59"/>
      <c r="S321" s="59"/>
      <c r="T321" s="59"/>
      <c r="U321" s="59"/>
    </row>
    <row r="322" spans="18:21" x14ac:dyDescent="0.25">
      <c r="R322" s="59"/>
      <c r="S322" s="59"/>
      <c r="T322" s="59"/>
      <c r="U322" s="59"/>
    </row>
    <row r="323" spans="18:21" x14ac:dyDescent="0.25">
      <c r="R323" s="59"/>
      <c r="S323" s="59"/>
      <c r="T323" s="59"/>
      <c r="U323" s="59"/>
    </row>
    <row r="324" spans="18:21" x14ac:dyDescent="0.25">
      <c r="R324" s="59"/>
      <c r="S324" s="59"/>
      <c r="T324" s="59"/>
      <c r="U324" s="59"/>
    </row>
    <row r="325" spans="18:21" x14ac:dyDescent="0.25">
      <c r="R325" s="59"/>
      <c r="S325" s="59"/>
      <c r="T325" s="59"/>
      <c r="U325" s="59"/>
    </row>
    <row r="326" spans="18:21" x14ac:dyDescent="0.25">
      <c r="R326" s="59"/>
      <c r="S326" s="59"/>
      <c r="T326" s="59"/>
      <c r="U326" s="59"/>
    </row>
    <row r="327" spans="18:21" x14ac:dyDescent="0.25">
      <c r="R327" s="59"/>
      <c r="S327" s="59"/>
      <c r="T327" s="59"/>
      <c r="U327" s="59"/>
    </row>
    <row r="328" spans="18:21" x14ac:dyDescent="0.25">
      <c r="R328" s="59"/>
      <c r="S328" s="59"/>
      <c r="T328" s="59"/>
      <c r="U328" s="59"/>
    </row>
    <row r="329" spans="18:21" x14ac:dyDescent="0.25">
      <c r="R329" s="59"/>
      <c r="S329" s="59"/>
      <c r="T329" s="59"/>
      <c r="U329" s="59"/>
    </row>
    <row r="330" spans="18:21" x14ac:dyDescent="0.25">
      <c r="R330" s="59"/>
      <c r="S330" s="59"/>
      <c r="T330" s="59"/>
      <c r="U330" s="59"/>
    </row>
    <row r="331" spans="18:21" x14ac:dyDescent="0.25">
      <c r="R331" s="59"/>
      <c r="S331" s="59"/>
      <c r="T331" s="59"/>
      <c r="U331" s="59"/>
    </row>
    <row r="332" spans="18:21" x14ac:dyDescent="0.25">
      <c r="R332" s="59"/>
      <c r="S332" s="59"/>
      <c r="T332" s="59"/>
      <c r="U332" s="59"/>
    </row>
    <row r="333" spans="18:21" x14ac:dyDescent="0.25">
      <c r="R333" s="59"/>
      <c r="S333" s="59"/>
      <c r="T333" s="59"/>
      <c r="U333" s="59"/>
    </row>
    <row r="334" spans="18:21" x14ac:dyDescent="0.25">
      <c r="R334" s="59"/>
      <c r="S334" s="59"/>
      <c r="T334" s="59"/>
      <c r="U334" s="59"/>
    </row>
    <row r="335" spans="18:21" x14ac:dyDescent="0.25">
      <c r="R335" s="59"/>
      <c r="S335" s="59"/>
      <c r="T335" s="59"/>
      <c r="U335" s="59"/>
    </row>
    <row r="336" spans="18:21" x14ac:dyDescent="0.25">
      <c r="R336" s="59"/>
      <c r="S336" s="59"/>
      <c r="T336" s="59"/>
      <c r="U336" s="59"/>
    </row>
    <row r="337" spans="18:21" x14ac:dyDescent="0.25">
      <c r="R337" s="59"/>
      <c r="S337" s="59"/>
      <c r="T337" s="59"/>
      <c r="U337" s="59"/>
    </row>
    <row r="338" spans="18:21" x14ac:dyDescent="0.25">
      <c r="R338" s="59"/>
      <c r="S338" s="59"/>
      <c r="T338" s="59"/>
      <c r="U338" s="59"/>
    </row>
    <row r="339" spans="18:21" x14ac:dyDescent="0.25">
      <c r="R339" s="59"/>
      <c r="S339" s="59"/>
      <c r="T339" s="59"/>
      <c r="U339" s="59"/>
    </row>
    <row r="340" spans="18:21" x14ac:dyDescent="0.25">
      <c r="R340" s="59"/>
      <c r="S340" s="59"/>
      <c r="T340" s="59"/>
      <c r="U340" s="59"/>
    </row>
    <row r="341" spans="18:21" x14ac:dyDescent="0.25">
      <c r="R341" s="59"/>
      <c r="S341" s="59"/>
      <c r="T341" s="59"/>
      <c r="U341" s="59"/>
    </row>
    <row r="342" spans="18:21" x14ac:dyDescent="0.25">
      <c r="R342" s="59"/>
      <c r="S342" s="59"/>
      <c r="T342" s="59"/>
      <c r="U342" s="59"/>
    </row>
    <row r="343" spans="18:21" x14ac:dyDescent="0.25">
      <c r="R343" s="59"/>
      <c r="S343" s="59"/>
      <c r="T343" s="59"/>
      <c r="U343" s="59"/>
    </row>
    <row r="344" spans="18:21" x14ac:dyDescent="0.25">
      <c r="R344" s="59"/>
      <c r="S344" s="59"/>
      <c r="T344" s="59"/>
      <c r="U344" s="59"/>
    </row>
    <row r="345" spans="18:21" x14ac:dyDescent="0.25">
      <c r="R345" s="59"/>
      <c r="S345" s="59"/>
      <c r="T345" s="59"/>
      <c r="U345" s="59"/>
    </row>
    <row r="346" spans="18:21" x14ac:dyDescent="0.25">
      <c r="R346" s="59"/>
      <c r="S346" s="59"/>
      <c r="T346" s="59"/>
      <c r="U346" s="59"/>
    </row>
    <row r="347" spans="18:21" x14ac:dyDescent="0.25">
      <c r="R347" s="59"/>
      <c r="S347" s="59"/>
      <c r="T347" s="59"/>
      <c r="U347" s="59"/>
    </row>
    <row r="348" spans="18:21" x14ac:dyDescent="0.25">
      <c r="R348" s="59"/>
      <c r="S348" s="59"/>
      <c r="T348" s="59"/>
      <c r="U348" s="59"/>
    </row>
    <row r="349" spans="18:21" x14ac:dyDescent="0.25">
      <c r="R349" s="59"/>
      <c r="S349" s="59"/>
      <c r="T349" s="59"/>
      <c r="U349" s="59"/>
    </row>
    <row r="351" spans="18:21" x14ac:dyDescent="0.25">
      <c r="R351" s="59"/>
      <c r="S351" s="59"/>
      <c r="T351" s="59"/>
      <c r="U351" s="59"/>
    </row>
    <row r="352" spans="18:21" x14ac:dyDescent="0.25">
      <c r="R352" s="59"/>
      <c r="S352" s="59"/>
      <c r="T352" s="59"/>
      <c r="U352" s="59"/>
    </row>
    <row r="353" spans="18:21" x14ac:dyDescent="0.25">
      <c r="R353" s="59"/>
      <c r="S353" s="59"/>
      <c r="T353" s="59"/>
      <c r="U353" s="59"/>
    </row>
    <row r="354" spans="18:21" x14ac:dyDescent="0.25">
      <c r="R354" s="59"/>
      <c r="S354" s="59"/>
      <c r="T354" s="59"/>
      <c r="U354" s="59"/>
    </row>
    <row r="355" spans="18:21" x14ac:dyDescent="0.25">
      <c r="R355" s="59"/>
      <c r="S355" s="59"/>
      <c r="T355" s="59"/>
      <c r="U355" s="59"/>
    </row>
    <row r="356" spans="18:21" x14ac:dyDescent="0.25">
      <c r="R356" s="59"/>
      <c r="S356" s="59"/>
      <c r="T356" s="59"/>
      <c r="U356" s="59"/>
    </row>
    <row r="357" spans="18:21" x14ac:dyDescent="0.25">
      <c r="R357" s="59"/>
      <c r="S357" s="59"/>
      <c r="T357" s="59"/>
      <c r="U357" s="59"/>
    </row>
    <row r="358" spans="18:21" x14ac:dyDescent="0.25">
      <c r="R358" s="59"/>
      <c r="S358" s="59"/>
      <c r="T358" s="59"/>
      <c r="U358" s="59"/>
    </row>
    <row r="359" spans="18:21" x14ac:dyDescent="0.25">
      <c r="R359" s="59"/>
      <c r="S359" s="59"/>
      <c r="T359" s="59"/>
      <c r="U359" s="59"/>
    </row>
    <row r="360" spans="18:21" x14ac:dyDescent="0.25">
      <c r="R360" s="59"/>
      <c r="S360" s="59"/>
      <c r="T360" s="59"/>
      <c r="U360" s="59"/>
    </row>
    <row r="361" spans="18:21" x14ac:dyDescent="0.25">
      <c r="R361" s="59"/>
      <c r="S361" s="59"/>
      <c r="T361" s="59"/>
      <c r="U361" s="59"/>
    </row>
    <row r="362" spans="18:21" x14ac:dyDescent="0.25">
      <c r="R362" s="59"/>
      <c r="S362" s="59"/>
      <c r="T362" s="59"/>
      <c r="U362" s="59"/>
    </row>
    <row r="363" spans="18:21" x14ac:dyDescent="0.25">
      <c r="R363" s="59"/>
      <c r="S363" s="59"/>
      <c r="T363" s="59"/>
      <c r="U363" s="59"/>
    </row>
    <row r="364" spans="18:21" x14ac:dyDescent="0.25">
      <c r="R364" s="59"/>
      <c r="S364" s="59"/>
      <c r="T364" s="59"/>
      <c r="U364" s="59"/>
    </row>
    <row r="365" spans="18:21" x14ac:dyDescent="0.25">
      <c r="R365" s="59"/>
      <c r="S365" s="59"/>
      <c r="T365" s="59"/>
      <c r="U365" s="59"/>
    </row>
    <row r="366" spans="18:21" x14ac:dyDescent="0.25">
      <c r="R366" s="59"/>
      <c r="S366" s="59"/>
      <c r="T366" s="59"/>
      <c r="U366" s="59"/>
    </row>
    <row r="367" spans="18:21" x14ac:dyDescent="0.25">
      <c r="R367" s="59"/>
      <c r="S367" s="59"/>
      <c r="T367" s="59"/>
      <c r="U367" s="59"/>
    </row>
    <row r="368" spans="18:21" x14ac:dyDescent="0.25">
      <c r="R368" s="59"/>
      <c r="S368" s="59"/>
      <c r="T368" s="59"/>
      <c r="U368" s="59"/>
    </row>
    <row r="369" spans="18:21" x14ac:dyDescent="0.25">
      <c r="R369" s="59"/>
      <c r="S369" s="59"/>
      <c r="T369" s="59"/>
      <c r="U369" s="59"/>
    </row>
    <row r="370" spans="18:21" x14ac:dyDescent="0.25">
      <c r="R370" s="59"/>
      <c r="S370" s="59"/>
      <c r="T370" s="59"/>
      <c r="U370" s="59"/>
    </row>
    <row r="371" spans="18:21" x14ac:dyDescent="0.25">
      <c r="R371" s="59"/>
      <c r="S371" s="59"/>
      <c r="T371" s="59"/>
      <c r="U371" s="59"/>
    </row>
    <row r="372" spans="18:21" x14ac:dyDescent="0.25">
      <c r="R372" s="59"/>
      <c r="S372" s="59"/>
      <c r="T372" s="59"/>
      <c r="U372" s="59"/>
    </row>
    <row r="373" spans="18:21" x14ac:dyDescent="0.25">
      <c r="R373" s="59"/>
      <c r="S373" s="59"/>
      <c r="T373" s="59"/>
      <c r="U373" s="59"/>
    </row>
    <row r="374" spans="18:21" x14ac:dyDescent="0.25">
      <c r="R374" s="59"/>
      <c r="S374" s="59"/>
      <c r="T374" s="59"/>
      <c r="U374" s="59"/>
    </row>
    <row r="375" spans="18:21" x14ac:dyDescent="0.25">
      <c r="R375" s="59"/>
      <c r="S375" s="59"/>
      <c r="T375" s="59"/>
      <c r="U375" s="59"/>
    </row>
    <row r="376" spans="18:21" x14ac:dyDescent="0.25">
      <c r="R376" s="59"/>
      <c r="S376" s="59"/>
      <c r="T376" s="59"/>
      <c r="U376" s="59"/>
    </row>
    <row r="377" spans="18:21" x14ac:dyDescent="0.25">
      <c r="R377" s="59"/>
      <c r="S377" s="59"/>
      <c r="T377" s="59"/>
      <c r="U377" s="59"/>
    </row>
    <row r="378" spans="18:21" x14ac:dyDescent="0.25">
      <c r="R378" s="59"/>
      <c r="S378" s="59"/>
      <c r="T378" s="59"/>
      <c r="U378" s="59"/>
    </row>
    <row r="379" spans="18:21" x14ac:dyDescent="0.25">
      <c r="R379" s="59"/>
      <c r="S379" s="59"/>
      <c r="T379" s="59"/>
      <c r="U379" s="59"/>
    </row>
    <row r="380" spans="18:21" x14ac:dyDescent="0.25">
      <c r="R380" s="59"/>
      <c r="S380" s="59"/>
      <c r="T380" s="59"/>
      <c r="U380" s="59"/>
    </row>
    <row r="381" spans="18:21" x14ac:dyDescent="0.25">
      <c r="R381" s="59"/>
      <c r="S381" s="59"/>
      <c r="T381" s="59"/>
      <c r="U381" s="59"/>
    </row>
    <row r="382" spans="18:21" x14ac:dyDescent="0.25">
      <c r="R382" s="59"/>
      <c r="S382" s="59"/>
      <c r="T382" s="59"/>
      <c r="U382" s="59"/>
    </row>
    <row r="383" spans="18:21" x14ac:dyDescent="0.25">
      <c r="R383" s="59"/>
      <c r="S383" s="59"/>
      <c r="T383" s="59"/>
      <c r="U383" s="59"/>
    </row>
    <row r="384" spans="18:21" x14ac:dyDescent="0.25">
      <c r="R384" s="59"/>
      <c r="S384" s="59"/>
      <c r="T384" s="59"/>
      <c r="U384" s="59"/>
    </row>
    <row r="385" spans="18:21" x14ac:dyDescent="0.25">
      <c r="R385" s="59"/>
      <c r="S385" s="59"/>
      <c r="T385" s="59"/>
      <c r="U385" s="59"/>
    </row>
    <row r="386" spans="18:21" x14ac:dyDescent="0.25">
      <c r="R386" s="59"/>
      <c r="S386" s="59"/>
      <c r="T386" s="59"/>
      <c r="U386" s="59"/>
    </row>
    <row r="387" spans="18:21" x14ac:dyDescent="0.25">
      <c r="R387" s="59"/>
      <c r="S387" s="59"/>
      <c r="T387" s="59"/>
      <c r="U387" s="59"/>
    </row>
    <row r="388" spans="18:21" x14ac:dyDescent="0.25">
      <c r="R388" s="59"/>
      <c r="S388" s="59"/>
      <c r="T388" s="59"/>
      <c r="U388" s="59"/>
    </row>
    <row r="389" spans="18:21" x14ac:dyDescent="0.25">
      <c r="R389" s="59"/>
      <c r="S389" s="59"/>
      <c r="T389" s="59"/>
      <c r="U389" s="59"/>
    </row>
    <row r="390" spans="18:21" x14ac:dyDescent="0.25">
      <c r="R390" s="59"/>
      <c r="S390" s="59"/>
      <c r="T390" s="59"/>
      <c r="U390" s="59"/>
    </row>
    <row r="391" spans="18:21" x14ac:dyDescent="0.25">
      <c r="R391" s="59"/>
      <c r="S391" s="59"/>
      <c r="T391" s="59"/>
      <c r="U391" s="59"/>
    </row>
    <row r="392" spans="18:21" x14ac:dyDescent="0.25">
      <c r="R392" s="59"/>
      <c r="S392" s="59"/>
      <c r="T392" s="59"/>
      <c r="U392" s="59"/>
    </row>
    <row r="393" spans="18:21" x14ac:dyDescent="0.25">
      <c r="R393" s="59"/>
      <c r="S393" s="59"/>
      <c r="T393" s="59"/>
      <c r="U393" s="59"/>
    </row>
    <row r="394" spans="18:21" x14ac:dyDescent="0.25">
      <c r="R394" s="59"/>
      <c r="S394" s="59"/>
      <c r="T394" s="59"/>
      <c r="U394" s="59"/>
    </row>
    <row r="395" spans="18:21" x14ac:dyDescent="0.25">
      <c r="R395" s="59"/>
      <c r="S395" s="59"/>
      <c r="T395" s="59"/>
      <c r="U395" s="59"/>
    </row>
    <row r="396" spans="18:21" x14ac:dyDescent="0.25">
      <c r="R396" s="59"/>
      <c r="S396" s="59"/>
      <c r="T396" s="59"/>
      <c r="U396" s="59"/>
    </row>
    <row r="397" spans="18:21" x14ac:dyDescent="0.25">
      <c r="R397" s="59"/>
      <c r="S397" s="59"/>
      <c r="T397" s="59"/>
      <c r="U397" s="59"/>
    </row>
    <row r="398" spans="18:21" x14ac:dyDescent="0.25">
      <c r="R398" s="59"/>
      <c r="S398" s="59"/>
      <c r="T398" s="59"/>
      <c r="U398" s="59"/>
    </row>
    <row r="399" spans="18:21" x14ac:dyDescent="0.25">
      <c r="R399" s="59"/>
      <c r="S399" s="59"/>
      <c r="T399" s="59"/>
      <c r="U399" s="59"/>
    </row>
    <row r="400" spans="18:21" x14ac:dyDescent="0.25">
      <c r="R400" s="59"/>
      <c r="S400" s="59"/>
      <c r="T400" s="59"/>
      <c r="U400" s="59"/>
    </row>
    <row r="401" spans="18:21" x14ac:dyDescent="0.25">
      <c r="R401" s="59"/>
      <c r="S401" s="59"/>
      <c r="T401" s="59"/>
      <c r="U401" s="59"/>
    </row>
    <row r="402" spans="18:21" x14ac:dyDescent="0.25">
      <c r="R402" s="59"/>
      <c r="S402" s="59"/>
      <c r="T402" s="59"/>
      <c r="U402" s="59"/>
    </row>
    <row r="403" spans="18:21" x14ac:dyDescent="0.25">
      <c r="R403" s="59"/>
      <c r="S403" s="59"/>
      <c r="T403" s="59"/>
      <c r="U403" s="59"/>
    </row>
    <row r="404" spans="18:21" x14ac:dyDescent="0.25">
      <c r="R404" s="59"/>
      <c r="S404" s="59"/>
      <c r="T404" s="59"/>
      <c r="U404" s="59"/>
    </row>
    <row r="405" spans="18:21" x14ac:dyDescent="0.25">
      <c r="R405" s="59"/>
      <c r="S405" s="59"/>
      <c r="T405" s="59"/>
      <c r="U405" s="59"/>
    </row>
    <row r="406" spans="18:21" x14ac:dyDescent="0.25">
      <c r="R406" s="59"/>
      <c r="S406" s="59"/>
      <c r="T406" s="59"/>
      <c r="U406" s="59"/>
    </row>
    <row r="407" spans="18:21" x14ac:dyDescent="0.25">
      <c r="R407" s="59"/>
      <c r="S407" s="59"/>
      <c r="T407" s="59"/>
      <c r="U407" s="59"/>
    </row>
    <row r="408" spans="18:21" x14ac:dyDescent="0.25">
      <c r="R408" s="59"/>
      <c r="S408" s="59"/>
      <c r="T408" s="59"/>
      <c r="U408" s="59"/>
    </row>
    <row r="409" spans="18:21" x14ac:dyDescent="0.25">
      <c r="R409" s="59"/>
      <c r="S409" s="59"/>
      <c r="T409" s="59"/>
      <c r="U409" s="59"/>
    </row>
    <row r="410" spans="18:21" x14ac:dyDescent="0.25">
      <c r="R410" s="59"/>
      <c r="S410" s="59"/>
      <c r="T410" s="59"/>
      <c r="U410" s="59"/>
    </row>
    <row r="411" spans="18:21" x14ac:dyDescent="0.25">
      <c r="R411" s="59"/>
      <c r="S411" s="59"/>
      <c r="T411" s="59"/>
      <c r="U411" s="59"/>
    </row>
    <row r="412" spans="18:21" x14ac:dyDescent="0.25">
      <c r="R412" s="59"/>
      <c r="S412" s="59"/>
      <c r="T412" s="59"/>
      <c r="U412" s="59"/>
    </row>
    <row r="413" spans="18:21" x14ac:dyDescent="0.25">
      <c r="R413" s="59"/>
      <c r="S413" s="59"/>
      <c r="T413" s="59"/>
      <c r="U413" s="59"/>
    </row>
    <row r="414" spans="18:21" x14ac:dyDescent="0.25">
      <c r="R414" s="59"/>
      <c r="S414" s="59"/>
      <c r="T414" s="59"/>
      <c r="U414" s="59"/>
    </row>
    <row r="415" spans="18:21" x14ac:dyDescent="0.25">
      <c r="R415" s="59"/>
      <c r="S415" s="59"/>
      <c r="T415" s="59"/>
      <c r="U415" s="59"/>
    </row>
    <row r="416" spans="18:21" x14ac:dyDescent="0.25">
      <c r="R416" s="59"/>
      <c r="S416" s="59"/>
      <c r="T416" s="59"/>
      <c r="U416" s="59"/>
    </row>
    <row r="417" spans="18:21" x14ac:dyDescent="0.25">
      <c r="R417" s="59"/>
      <c r="S417" s="59"/>
      <c r="T417" s="59"/>
      <c r="U417" s="59"/>
    </row>
    <row r="418" spans="18:21" x14ac:dyDescent="0.25">
      <c r="R418" s="59"/>
      <c r="S418" s="59"/>
      <c r="T418" s="59"/>
      <c r="U418" s="59"/>
    </row>
    <row r="420" spans="18:21" x14ac:dyDescent="0.25">
      <c r="R420" s="59"/>
      <c r="S420" s="59"/>
      <c r="T420" s="59"/>
      <c r="U420" s="59"/>
    </row>
    <row r="421" spans="18:21" x14ac:dyDescent="0.25">
      <c r="R421" s="59"/>
      <c r="S421" s="59"/>
      <c r="T421" s="59"/>
      <c r="U421" s="59"/>
    </row>
    <row r="422" spans="18:21" x14ac:dyDescent="0.25">
      <c r="R422" s="59"/>
      <c r="S422" s="59"/>
      <c r="T422" s="59"/>
      <c r="U422" s="59"/>
    </row>
    <row r="423" spans="18:21" x14ac:dyDescent="0.25">
      <c r="R423" s="59"/>
      <c r="S423" s="59"/>
      <c r="T423" s="59"/>
      <c r="U423" s="59"/>
    </row>
    <row r="424" spans="18:21" x14ac:dyDescent="0.25">
      <c r="R424" s="59"/>
      <c r="S424" s="59"/>
      <c r="T424" s="59"/>
      <c r="U424" s="59"/>
    </row>
    <row r="425" spans="18:21" x14ac:dyDescent="0.25">
      <c r="R425" s="59"/>
      <c r="S425" s="59"/>
      <c r="T425" s="59"/>
      <c r="U425" s="59"/>
    </row>
    <row r="426" spans="18:21" x14ac:dyDescent="0.25">
      <c r="R426" s="59"/>
      <c r="S426" s="59"/>
      <c r="T426" s="59"/>
      <c r="U426" s="59"/>
    </row>
    <row r="427" spans="18:21" x14ac:dyDescent="0.25">
      <c r="R427" s="59"/>
      <c r="S427" s="59"/>
      <c r="T427" s="59"/>
      <c r="U427" s="59"/>
    </row>
    <row r="428" spans="18:21" x14ac:dyDescent="0.25">
      <c r="R428" s="59"/>
      <c r="S428" s="59"/>
      <c r="T428" s="59"/>
      <c r="U428" s="59"/>
    </row>
    <row r="429" spans="18:21" x14ac:dyDescent="0.25">
      <c r="R429" s="59"/>
      <c r="S429" s="59"/>
      <c r="T429" s="59"/>
      <c r="U429" s="59"/>
    </row>
    <row r="430" spans="18:21" x14ac:dyDescent="0.25">
      <c r="R430" s="59"/>
      <c r="S430" s="59"/>
      <c r="T430" s="59"/>
      <c r="U430" s="59"/>
    </row>
    <row r="431" spans="18:21" x14ac:dyDescent="0.25">
      <c r="R431" s="59"/>
      <c r="S431" s="59"/>
      <c r="T431" s="59"/>
      <c r="U431" s="59"/>
    </row>
    <row r="432" spans="18:21" x14ac:dyDescent="0.25">
      <c r="R432" s="59"/>
      <c r="S432" s="59"/>
      <c r="T432" s="59"/>
      <c r="U432" s="59"/>
    </row>
    <row r="433" spans="18:21" x14ac:dyDescent="0.25">
      <c r="R433" s="59"/>
      <c r="S433" s="59"/>
      <c r="T433" s="59"/>
      <c r="U433" s="59"/>
    </row>
    <row r="434" spans="18:21" x14ac:dyDescent="0.25">
      <c r="R434" s="59"/>
      <c r="S434" s="59"/>
      <c r="T434" s="59"/>
      <c r="U434" s="59"/>
    </row>
    <row r="435" spans="18:21" x14ac:dyDescent="0.25">
      <c r="R435" s="59"/>
      <c r="S435" s="59"/>
      <c r="T435" s="59"/>
      <c r="U435" s="59"/>
    </row>
    <row r="436" spans="18:21" x14ac:dyDescent="0.25">
      <c r="R436" s="59"/>
      <c r="S436" s="59"/>
      <c r="T436" s="59"/>
      <c r="U436" s="59"/>
    </row>
    <row r="437" spans="18:21" x14ac:dyDescent="0.25">
      <c r="R437" s="59"/>
      <c r="S437" s="59"/>
      <c r="T437" s="59"/>
      <c r="U437" s="59"/>
    </row>
    <row r="438" spans="18:21" x14ac:dyDescent="0.25">
      <c r="R438" s="59"/>
      <c r="S438" s="59"/>
      <c r="T438" s="59"/>
      <c r="U438" s="59"/>
    </row>
    <row r="439" spans="18:21" x14ac:dyDescent="0.25">
      <c r="R439" s="59"/>
      <c r="S439" s="59"/>
      <c r="T439" s="59"/>
      <c r="U439" s="59"/>
    </row>
    <row r="440" spans="18:21" x14ac:dyDescent="0.25">
      <c r="R440" s="59"/>
      <c r="S440" s="59"/>
      <c r="T440" s="59"/>
      <c r="U440" s="59"/>
    </row>
    <row r="441" spans="18:21" x14ac:dyDescent="0.25">
      <c r="R441" s="59"/>
      <c r="S441" s="59"/>
      <c r="T441" s="59"/>
      <c r="U441" s="59"/>
    </row>
    <row r="442" spans="18:21" x14ac:dyDescent="0.25">
      <c r="R442" s="59"/>
      <c r="S442" s="59"/>
      <c r="T442" s="59"/>
      <c r="U442" s="59"/>
    </row>
    <row r="443" spans="18:21" x14ac:dyDescent="0.25">
      <c r="R443" s="59"/>
      <c r="S443" s="59"/>
      <c r="T443" s="59"/>
      <c r="U443" s="59"/>
    </row>
    <row r="444" spans="18:21" x14ac:dyDescent="0.25">
      <c r="R444" s="59"/>
      <c r="S444" s="59"/>
      <c r="T444" s="59"/>
      <c r="U444" s="59"/>
    </row>
    <row r="445" spans="18:21" x14ac:dyDescent="0.25">
      <c r="R445" s="59"/>
      <c r="S445" s="59"/>
      <c r="T445" s="59"/>
      <c r="U445" s="59"/>
    </row>
    <row r="446" spans="18:21" x14ac:dyDescent="0.25">
      <c r="R446" s="59"/>
      <c r="S446" s="59"/>
      <c r="T446" s="59"/>
      <c r="U446" s="59"/>
    </row>
    <row r="447" spans="18:21" x14ac:dyDescent="0.25">
      <c r="R447" s="59"/>
      <c r="S447" s="59"/>
      <c r="T447" s="59"/>
      <c r="U447" s="59"/>
    </row>
    <row r="448" spans="18:21" x14ac:dyDescent="0.25">
      <c r="R448" s="59"/>
      <c r="S448" s="59"/>
      <c r="T448" s="59"/>
      <c r="U448" s="59"/>
    </row>
    <row r="449" spans="18:21" x14ac:dyDescent="0.25">
      <c r="R449" s="59"/>
      <c r="S449" s="59"/>
      <c r="T449" s="59"/>
      <c r="U449" s="59"/>
    </row>
    <row r="450" spans="18:21" x14ac:dyDescent="0.25">
      <c r="R450" s="59"/>
      <c r="S450" s="59"/>
      <c r="T450" s="59"/>
      <c r="U450" s="59"/>
    </row>
    <row r="451" spans="18:21" x14ac:dyDescent="0.25">
      <c r="R451" s="59"/>
      <c r="S451" s="59"/>
      <c r="T451" s="59"/>
      <c r="U451" s="59"/>
    </row>
    <row r="452" spans="18:21" x14ac:dyDescent="0.25">
      <c r="R452" s="59"/>
      <c r="S452" s="59"/>
      <c r="T452" s="59"/>
      <c r="U452" s="59"/>
    </row>
    <row r="453" spans="18:21" x14ac:dyDescent="0.25">
      <c r="R453" s="59"/>
      <c r="S453" s="59"/>
      <c r="T453" s="59"/>
      <c r="U453" s="59"/>
    </row>
    <row r="454" spans="18:21" x14ac:dyDescent="0.25">
      <c r="R454" s="59"/>
      <c r="S454" s="59"/>
      <c r="T454" s="59"/>
      <c r="U454" s="59"/>
    </row>
    <row r="455" spans="18:21" x14ac:dyDescent="0.25">
      <c r="R455" s="59"/>
      <c r="S455" s="59"/>
      <c r="T455" s="59"/>
      <c r="U455" s="59"/>
    </row>
    <row r="456" spans="18:21" x14ac:dyDescent="0.25">
      <c r="R456" s="59"/>
      <c r="S456" s="59"/>
      <c r="T456" s="59"/>
      <c r="U456" s="59"/>
    </row>
    <row r="457" spans="18:21" x14ac:dyDescent="0.25">
      <c r="R457" s="59"/>
      <c r="S457" s="59"/>
      <c r="T457" s="59"/>
      <c r="U457" s="59"/>
    </row>
    <row r="458" spans="18:21" x14ac:dyDescent="0.25">
      <c r="R458" s="59"/>
      <c r="S458" s="59"/>
      <c r="T458" s="59"/>
      <c r="U458" s="59"/>
    </row>
    <row r="459" spans="18:21" x14ac:dyDescent="0.25">
      <c r="R459" s="59"/>
      <c r="S459" s="59"/>
      <c r="T459" s="59"/>
      <c r="U459" s="59"/>
    </row>
    <row r="460" spans="18:21" x14ac:dyDescent="0.25">
      <c r="R460" s="59"/>
      <c r="S460" s="59"/>
      <c r="T460" s="59"/>
      <c r="U460" s="59"/>
    </row>
    <row r="461" spans="18:21" x14ac:dyDescent="0.25">
      <c r="R461" s="59"/>
      <c r="S461" s="59"/>
      <c r="T461" s="59"/>
      <c r="U461" s="59"/>
    </row>
    <row r="462" spans="18:21" x14ac:dyDescent="0.25">
      <c r="R462" s="59"/>
      <c r="S462" s="59"/>
      <c r="T462" s="59"/>
      <c r="U462" s="59"/>
    </row>
    <row r="463" spans="18:21" x14ac:dyDescent="0.25">
      <c r="R463" s="59"/>
      <c r="S463" s="59"/>
      <c r="T463" s="59"/>
      <c r="U463" s="59"/>
    </row>
    <row r="464" spans="18:21" x14ac:dyDescent="0.25">
      <c r="R464" s="59"/>
      <c r="S464" s="59"/>
      <c r="T464" s="59"/>
      <c r="U464" s="59"/>
    </row>
    <row r="465" spans="18:21" x14ac:dyDescent="0.25">
      <c r="R465" s="59"/>
      <c r="S465" s="59"/>
      <c r="T465" s="59"/>
      <c r="U465" s="59"/>
    </row>
    <row r="466" spans="18:21" x14ac:dyDescent="0.25">
      <c r="R466" s="59"/>
      <c r="S466" s="59"/>
      <c r="T466" s="59"/>
      <c r="U466" s="59"/>
    </row>
    <row r="467" spans="18:21" x14ac:dyDescent="0.25">
      <c r="R467" s="59"/>
      <c r="S467" s="59"/>
      <c r="T467" s="59"/>
      <c r="U467" s="59"/>
    </row>
    <row r="468" spans="18:21" x14ac:dyDescent="0.25">
      <c r="R468" s="59"/>
      <c r="S468" s="59"/>
      <c r="T468" s="59"/>
      <c r="U468" s="59"/>
    </row>
    <row r="469" spans="18:21" x14ac:dyDescent="0.25">
      <c r="R469" s="59"/>
      <c r="S469" s="59"/>
      <c r="T469" s="59"/>
      <c r="U469" s="59"/>
    </row>
    <row r="470" spans="18:21" x14ac:dyDescent="0.25">
      <c r="R470" s="59"/>
      <c r="S470" s="59"/>
      <c r="T470" s="59"/>
      <c r="U470" s="59"/>
    </row>
    <row r="471" spans="18:21" x14ac:dyDescent="0.25">
      <c r="R471" s="59"/>
      <c r="S471" s="59"/>
      <c r="T471" s="59"/>
      <c r="U471" s="59"/>
    </row>
    <row r="472" spans="18:21" x14ac:dyDescent="0.25">
      <c r="R472" s="59"/>
      <c r="S472" s="59"/>
      <c r="T472" s="59"/>
      <c r="U472" s="59"/>
    </row>
    <row r="473" spans="18:21" x14ac:dyDescent="0.25">
      <c r="R473" s="59"/>
      <c r="S473" s="59"/>
      <c r="T473" s="59"/>
      <c r="U473" s="59"/>
    </row>
    <row r="474" spans="18:21" x14ac:dyDescent="0.25">
      <c r="R474" s="59"/>
      <c r="S474" s="59"/>
      <c r="T474" s="59"/>
      <c r="U474" s="59"/>
    </row>
    <row r="475" spans="18:21" x14ac:dyDescent="0.25">
      <c r="R475" s="59"/>
      <c r="S475" s="59"/>
      <c r="T475" s="59"/>
      <c r="U475" s="59"/>
    </row>
    <row r="476" spans="18:21" x14ac:dyDescent="0.25">
      <c r="R476" s="59"/>
      <c r="S476" s="59"/>
      <c r="T476" s="59"/>
      <c r="U476" s="59"/>
    </row>
    <row r="477" spans="18:21" x14ac:dyDescent="0.25">
      <c r="R477" s="59"/>
      <c r="S477" s="59"/>
      <c r="T477" s="59"/>
      <c r="U477" s="59"/>
    </row>
    <row r="478" spans="18:21" x14ac:dyDescent="0.25">
      <c r="R478" s="59"/>
      <c r="S478" s="59"/>
      <c r="T478" s="59"/>
      <c r="U478" s="59"/>
    </row>
    <row r="479" spans="18:21" x14ac:dyDescent="0.25">
      <c r="R479" s="59"/>
      <c r="S479" s="59"/>
      <c r="T479" s="59"/>
      <c r="U479" s="59"/>
    </row>
    <row r="480" spans="18:21" x14ac:dyDescent="0.25">
      <c r="R480" s="59"/>
      <c r="S480" s="59"/>
      <c r="T480" s="59"/>
      <c r="U480" s="59"/>
    </row>
    <row r="481" spans="18:21" x14ac:dyDescent="0.25">
      <c r="R481" s="59"/>
      <c r="S481" s="59"/>
      <c r="T481" s="59"/>
      <c r="U481" s="59"/>
    </row>
    <row r="482" spans="18:21" x14ac:dyDescent="0.25">
      <c r="R482" s="59"/>
      <c r="S482" s="59"/>
      <c r="T482" s="59"/>
      <c r="U482" s="59"/>
    </row>
    <row r="483" spans="18:21" x14ac:dyDescent="0.25">
      <c r="R483" s="59"/>
      <c r="S483" s="59"/>
      <c r="T483" s="59"/>
      <c r="U483" s="59"/>
    </row>
    <row r="484" spans="18:21" x14ac:dyDescent="0.25">
      <c r="R484" s="59"/>
      <c r="S484" s="59"/>
      <c r="T484" s="59"/>
      <c r="U484" s="59"/>
    </row>
    <row r="485" spans="18:21" x14ac:dyDescent="0.25">
      <c r="R485" s="59"/>
      <c r="S485" s="59"/>
      <c r="T485" s="59"/>
      <c r="U485" s="59"/>
    </row>
    <row r="486" spans="18:21" x14ac:dyDescent="0.25">
      <c r="R486" s="59"/>
      <c r="S486" s="59"/>
      <c r="T486" s="59"/>
      <c r="U486" s="59"/>
    </row>
    <row r="487" spans="18:21" x14ac:dyDescent="0.25">
      <c r="R487" s="59"/>
      <c r="S487" s="59"/>
      <c r="T487" s="59"/>
      <c r="U487" s="59"/>
    </row>
    <row r="489" spans="18:21" x14ac:dyDescent="0.25">
      <c r="R489" s="59"/>
      <c r="S489" s="59"/>
      <c r="T489" s="59"/>
      <c r="U489" s="59"/>
    </row>
    <row r="490" spans="18:21" x14ac:dyDescent="0.25">
      <c r="R490" s="59"/>
      <c r="S490" s="59"/>
      <c r="T490" s="59"/>
      <c r="U490" s="59"/>
    </row>
    <row r="491" spans="18:21" x14ac:dyDescent="0.25">
      <c r="R491" s="59"/>
      <c r="S491" s="59"/>
      <c r="T491" s="59"/>
      <c r="U491" s="59"/>
    </row>
    <row r="492" spans="18:21" x14ac:dyDescent="0.25">
      <c r="R492" s="59"/>
      <c r="S492" s="59"/>
      <c r="T492" s="59"/>
      <c r="U492" s="59"/>
    </row>
    <row r="493" spans="18:21" x14ac:dyDescent="0.25">
      <c r="R493" s="59"/>
      <c r="S493" s="59"/>
      <c r="T493" s="59"/>
      <c r="U493" s="59"/>
    </row>
    <row r="494" spans="18:21" x14ac:dyDescent="0.25">
      <c r="R494" s="59"/>
      <c r="S494" s="59"/>
      <c r="T494" s="59"/>
      <c r="U494" s="59"/>
    </row>
    <row r="495" spans="18:21" x14ac:dyDescent="0.25">
      <c r="R495" s="59"/>
      <c r="S495" s="59"/>
      <c r="T495" s="59"/>
      <c r="U495" s="59"/>
    </row>
    <row r="496" spans="18:21" x14ac:dyDescent="0.25">
      <c r="R496" s="59"/>
      <c r="S496" s="59"/>
      <c r="T496" s="59"/>
      <c r="U496" s="59"/>
    </row>
    <row r="497" spans="18:21" x14ac:dyDescent="0.25">
      <c r="R497" s="59"/>
      <c r="S497" s="59"/>
      <c r="T497" s="59"/>
      <c r="U497" s="59"/>
    </row>
    <row r="498" spans="18:21" x14ac:dyDescent="0.25">
      <c r="R498" s="59"/>
      <c r="S498" s="59"/>
      <c r="T498" s="59"/>
      <c r="U498" s="59"/>
    </row>
    <row r="499" spans="18:21" x14ac:dyDescent="0.25">
      <c r="R499" s="59"/>
      <c r="S499" s="59"/>
      <c r="T499" s="59"/>
      <c r="U499" s="59"/>
    </row>
    <row r="500" spans="18:21" x14ac:dyDescent="0.25">
      <c r="R500" s="59"/>
      <c r="S500" s="59"/>
      <c r="T500" s="59"/>
      <c r="U500" s="59"/>
    </row>
    <row r="501" spans="18:21" x14ac:dyDescent="0.25">
      <c r="R501" s="59"/>
      <c r="S501" s="59"/>
      <c r="T501" s="59"/>
      <c r="U501" s="59"/>
    </row>
    <row r="502" spans="18:21" x14ac:dyDescent="0.25">
      <c r="R502" s="59"/>
      <c r="S502" s="59"/>
      <c r="T502" s="59"/>
      <c r="U502" s="59"/>
    </row>
    <row r="503" spans="18:21" x14ac:dyDescent="0.25">
      <c r="R503" s="59"/>
      <c r="S503" s="59"/>
      <c r="T503" s="59"/>
      <c r="U503" s="59"/>
    </row>
    <row r="504" spans="18:21" x14ac:dyDescent="0.25">
      <c r="R504" s="59"/>
      <c r="S504" s="59"/>
      <c r="T504" s="59"/>
      <c r="U504" s="59"/>
    </row>
    <row r="505" spans="18:21" x14ac:dyDescent="0.25">
      <c r="R505" s="59"/>
      <c r="S505" s="59"/>
      <c r="T505" s="59"/>
      <c r="U505" s="59"/>
    </row>
    <row r="506" spans="18:21" x14ac:dyDescent="0.25">
      <c r="R506" s="59"/>
      <c r="S506" s="59"/>
      <c r="T506" s="59"/>
      <c r="U506" s="59"/>
    </row>
    <row r="507" spans="18:21" x14ac:dyDescent="0.25">
      <c r="R507" s="59"/>
      <c r="S507" s="59"/>
      <c r="T507" s="59"/>
      <c r="U507" s="59"/>
    </row>
    <row r="508" spans="18:21" x14ac:dyDescent="0.25">
      <c r="R508" s="59"/>
      <c r="S508" s="59"/>
      <c r="T508" s="59"/>
      <c r="U508" s="59"/>
    </row>
    <row r="509" spans="18:21" x14ac:dyDescent="0.25">
      <c r="R509" s="59"/>
      <c r="S509" s="59"/>
      <c r="T509" s="59"/>
      <c r="U509" s="59"/>
    </row>
    <row r="510" spans="18:21" x14ac:dyDescent="0.25">
      <c r="R510" s="59"/>
      <c r="S510" s="59"/>
      <c r="T510" s="59"/>
      <c r="U510" s="59"/>
    </row>
    <row r="511" spans="18:21" x14ac:dyDescent="0.25">
      <c r="R511" s="59"/>
      <c r="S511" s="59"/>
      <c r="T511" s="59"/>
      <c r="U511" s="59"/>
    </row>
    <row r="512" spans="18:21" x14ac:dyDescent="0.25">
      <c r="R512" s="59"/>
      <c r="S512" s="59"/>
      <c r="T512" s="59"/>
      <c r="U512" s="59"/>
    </row>
    <row r="513" spans="18:21" x14ac:dyDescent="0.25">
      <c r="R513" s="59"/>
      <c r="S513" s="59"/>
      <c r="T513" s="59"/>
      <c r="U513" s="59"/>
    </row>
    <row r="514" spans="18:21" x14ac:dyDescent="0.25">
      <c r="R514" s="59"/>
      <c r="S514" s="59"/>
      <c r="T514" s="59"/>
      <c r="U514" s="59"/>
    </row>
    <row r="515" spans="18:21" x14ac:dyDescent="0.25">
      <c r="R515" s="59"/>
      <c r="S515" s="59"/>
      <c r="T515" s="59"/>
      <c r="U515" s="59"/>
    </row>
    <row r="516" spans="18:21" x14ac:dyDescent="0.25">
      <c r="R516" s="59"/>
      <c r="S516" s="59"/>
      <c r="T516" s="59"/>
      <c r="U516" s="59"/>
    </row>
    <row r="517" spans="18:21" x14ac:dyDescent="0.25">
      <c r="R517" s="59"/>
      <c r="S517" s="59"/>
      <c r="T517" s="59"/>
      <c r="U517" s="59"/>
    </row>
    <row r="518" spans="18:21" x14ac:dyDescent="0.25">
      <c r="R518" s="59"/>
      <c r="S518" s="59"/>
      <c r="T518" s="59"/>
      <c r="U518" s="59"/>
    </row>
    <row r="519" spans="18:21" x14ac:dyDescent="0.25">
      <c r="R519" s="59"/>
      <c r="S519" s="59"/>
      <c r="T519" s="59"/>
      <c r="U519" s="59"/>
    </row>
    <row r="520" spans="18:21" x14ac:dyDescent="0.25">
      <c r="R520" s="59"/>
      <c r="S520" s="59"/>
      <c r="T520" s="59"/>
      <c r="U520" s="59"/>
    </row>
    <row r="521" spans="18:21" x14ac:dyDescent="0.25">
      <c r="R521" s="59"/>
      <c r="S521" s="59"/>
      <c r="T521" s="59"/>
      <c r="U521" s="59"/>
    </row>
    <row r="522" spans="18:21" x14ac:dyDescent="0.25">
      <c r="R522" s="59"/>
      <c r="S522" s="59"/>
      <c r="T522" s="59"/>
      <c r="U522" s="59"/>
    </row>
    <row r="523" spans="18:21" x14ac:dyDescent="0.25">
      <c r="R523" s="59"/>
      <c r="S523" s="59"/>
      <c r="T523" s="59"/>
      <c r="U523" s="59"/>
    </row>
    <row r="524" spans="18:21" x14ac:dyDescent="0.25">
      <c r="R524" s="59"/>
      <c r="S524" s="59"/>
      <c r="T524" s="59"/>
      <c r="U524" s="59"/>
    </row>
    <row r="525" spans="18:21" x14ac:dyDescent="0.25">
      <c r="R525" s="59"/>
      <c r="S525" s="59"/>
      <c r="T525" s="59"/>
      <c r="U525" s="59"/>
    </row>
    <row r="526" spans="18:21" x14ac:dyDescent="0.25">
      <c r="R526" s="59"/>
      <c r="S526" s="59"/>
      <c r="T526" s="59"/>
      <c r="U526" s="59"/>
    </row>
    <row r="527" spans="18:21" x14ac:dyDescent="0.25">
      <c r="R527" s="59"/>
      <c r="S527" s="59"/>
      <c r="T527" s="59"/>
      <c r="U527" s="59"/>
    </row>
    <row r="528" spans="18:21" x14ac:dyDescent="0.25">
      <c r="R528" s="59"/>
      <c r="S528" s="59"/>
      <c r="T528" s="59"/>
      <c r="U528" s="59"/>
    </row>
    <row r="529" spans="18:21" x14ac:dyDescent="0.25">
      <c r="R529" s="59"/>
      <c r="S529" s="59"/>
      <c r="T529" s="59"/>
      <c r="U529" s="59"/>
    </row>
    <row r="530" spans="18:21" x14ac:dyDescent="0.25">
      <c r="R530" s="59"/>
      <c r="S530" s="59"/>
      <c r="T530" s="59"/>
      <c r="U530" s="59"/>
    </row>
    <row r="531" spans="18:21" x14ac:dyDescent="0.25">
      <c r="R531" s="59"/>
      <c r="S531" s="59"/>
      <c r="T531" s="59"/>
      <c r="U531" s="59"/>
    </row>
    <row r="532" spans="18:21" x14ac:dyDescent="0.25">
      <c r="R532" s="59"/>
      <c r="S532" s="59"/>
      <c r="T532" s="59"/>
      <c r="U532" s="59"/>
    </row>
    <row r="533" spans="18:21" x14ac:dyDescent="0.25">
      <c r="R533" s="59"/>
      <c r="S533" s="59"/>
      <c r="T533" s="59"/>
      <c r="U533" s="59"/>
    </row>
    <row r="534" spans="18:21" x14ac:dyDescent="0.25">
      <c r="R534" s="59"/>
      <c r="S534" s="59"/>
      <c r="T534" s="59"/>
      <c r="U534" s="59"/>
    </row>
    <row r="535" spans="18:21" x14ac:dyDescent="0.25">
      <c r="R535" s="59"/>
      <c r="S535" s="59"/>
      <c r="T535" s="59"/>
      <c r="U535" s="59"/>
    </row>
    <row r="536" spans="18:21" x14ac:dyDescent="0.25">
      <c r="R536" s="59"/>
      <c r="S536" s="59"/>
      <c r="T536" s="59"/>
      <c r="U536" s="59"/>
    </row>
    <row r="537" spans="18:21" x14ac:dyDescent="0.25">
      <c r="R537" s="59"/>
      <c r="S537" s="59"/>
      <c r="T537" s="59"/>
      <c r="U537" s="59"/>
    </row>
    <row r="538" spans="18:21" x14ac:dyDescent="0.25">
      <c r="R538" s="59"/>
      <c r="S538" s="59"/>
      <c r="T538" s="59"/>
      <c r="U538" s="59"/>
    </row>
    <row r="539" spans="18:21" x14ac:dyDescent="0.25">
      <c r="R539" s="59"/>
      <c r="S539" s="59"/>
      <c r="T539" s="59"/>
      <c r="U539" s="59"/>
    </row>
    <row r="540" spans="18:21" x14ac:dyDescent="0.25">
      <c r="R540" s="59"/>
      <c r="S540" s="59"/>
      <c r="T540" s="59"/>
      <c r="U540" s="59"/>
    </row>
    <row r="541" spans="18:21" x14ac:dyDescent="0.25">
      <c r="R541" s="59"/>
      <c r="S541" s="59"/>
      <c r="T541" s="59"/>
      <c r="U541" s="59"/>
    </row>
    <row r="542" spans="18:21" x14ac:dyDescent="0.25">
      <c r="R542" s="59"/>
      <c r="S542" s="59"/>
      <c r="T542" s="59"/>
      <c r="U542" s="59"/>
    </row>
    <row r="543" spans="18:21" x14ac:dyDescent="0.25">
      <c r="R543" s="59"/>
      <c r="S543" s="59"/>
      <c r="T543" s="59"/>
      <c r="U543" s="59"/>
    </row>
    <row r="544" spans="18:21" x14ac:dyDescent="0.25">
      <c r="R544" s="59"/>
      <c r="S544" s="59"/>
      <c r="T544" s="59"/>
      <c r="U544" s="59"/>
    </row>
    <row r="545" spans="18:21" x14ac:dyDescent="0.25">
      <c r="R545" s="59"/>
      <c r="S545" s="59"/>
      <c r="T545" s="59"/>
      <c r="U545" s="59"/>
    </row>
    <row r="546" spans="18:21" x14ac:dyDescent="0.25">
      <c r="R546" s="59"/>
      <c r="S546" s="59"/>
      <c r="T546" s="59"/>
      <c r="U546" s="59"/>
    </row>
    <row r="547" spans="18:21" x14ac:dyDescent="0.25">
      <c r="R547" s="59"/>
      <c r="S547" s="59"/>
      <c r="T547" s="59"/>
      <c r="U547" s="59"/>
    </row>
    <row r="548" spans="18:21" x14ac:dyDescent="0.25">
      <c r="R548" s="59"/>
      <c r="S548" s="59"/>
      <c r="T548" s="59"/>
      <c r="U548" s="59"/>
    </row>
    <row r="549" spans="18:21" x14ac:dyDescent="0.25">
      <c r="R549" s="59"/>
      <c r="S549" s="59"/>
      <c r="T549" s="59"/>
      <c r="U549" s="59"/>
    </row>
    <row r="550" spans="18:21" x14ac:dyDescent="0.25">
      <c r="R550" s="59"/>
      <c r="S550" s="59"/>
      <c r="T550" s="59"/>
      <c r="U550" s="59"/>
    </row>
    <row r="551" spans="18:21" x14ac:dyDescent="0.25">
      <c r="R551" s="59"/>
      <c r="S551" s="59"/>
      <c r="T551" s="59"/>
      <c r="U551" s="59"/>
    </row>
    <row r="552" spans="18:21" x14ac:dyDescent="0.25">
      <c r="R552" s="59"/>
      <c r="S552" s="59"/>
      <c r="T552" s="59"/>
      <c r="U552" s="59"/>
    </row>
    <row r="553" spans="18:21" x14ac:dyDescent="0.25">
      <c r="R553" s="59"/>
      <c r="S553" s="59"/>
      <c r="T553" s="59"/>
      <c r="U553" s="59"/>
    </row>
    <row r="554" spans="18:21" x14ac:dyDescent="0.25">
      <c r="R554" s="59"/>
      <c r="S554" s="59"/>
      <c r="T554" s="59"/>
      <c r="U554" s="59"/>
    </row>
    <row r="555" spans="18:21" x14ac:dyDescent="0.25">
      <c r="R555" s="59"/>
      <c r="S555" s="59"/>
      <c r="T555" s="59"/>
      <c r="U555" s="59"/>
    </row>
    <row r="556" spans="18:21" x14ac:dyDescent="0.25">
      <c r="R556" s="59"/>
      <c r="S556" s="59"/>
      <c r="T556" s="59"/>
      <c r="U556" s="59"/>
    </row>
    <row r="558" spans="18:21" x14ac:dyDescent="0.25">
      <c r="R558" s="59"/>
      <c r="S558" s="59"/>
      <c r="T558" s="59"/>
      <c r="U558" s="59"/>
    </row>
    <row r="559" spans="18:21" x14ac:dyDescent="0.25">
      <c r="R559" s="59"/>
      <c r="S559" s="59"/>
      <c r="T559" s="59"/>
      <c r="U559" s="59"/>
    </row>
    <row r="560" spans="18:21" x14ac:dyDescent="0.25">
      <c r="R560" s="59"/>
      <c r="S560" s="59"/>
      <c r="T560" s="59"/>
      <c r="U560" s="59"/>
    </row>
    <row r="561" spans="18:21" x14ac:dyDescent="0.25">
      <c r="R561" s="59"/>
      <c r="S561" s="59"/>
      <c r="T561" s="59"/>
      <c r="U561" s="59"/>
    </row>
    <row r="562" spans="18:21" x14ac:dyDescent="0.25">
      <c r="R562" s="59"/>
      <c r="S562" s="59"/>
      <c r="T562" s="59"/>
      <c r="U562" s="59"/>
    </row>
    <row r="563" spans="18:21" x14ac:dyDescent="0.25">
      <c r="R563" s="59"/>
      <c r="S563" s="59"/>
      <c r="T563" s="59"/>
      <c r="U563" s="59"/>
    </row>
    <row r="564" spans="18:21" x14ac:dyDescent="0.25">
      <c r="R564" s="59"/>
      <c r="S564" s="59"/>
      <c r="T564" s="59"/>
      <c r="U564" s="59"/>
    </row>
    <row r="565" spans="18:21" x14ac:dyDescent="0.25">
      <c r="R565" s="59"/>
      <c r="S565" s="59"/>
      <c r="T565" s="59"/>
      <c r="U565" s="59"/>
    </row>
    <row r="566" spans="18:21" x14ac:dyDescent="0.25">
      <c r="R566" s="59"/>
      <c r="S566" s="59"/>
      <c r="T566" s="59"/>
      <c r="U566" s="59"/>
    </row>
    <row r="567" spans="18:21" x14ac:dyDescent="0.25">
      <c r="R567" s="59"/>
      <c r="S567" s="59"/>
      <c r="T567" s="59"/>
      <c r="U567" s="59"/>
    </row>
    <row r="568" spans="18:21" x14ac:dyDescent="0.25">
      <c r="R568" s="59"/>
      <c r="S568" s="59"/>
      <c r="T568" s="59"/>
      <c r="U568" s="59"/>
    </row>
    <row r="569" spans="18:21" x14ac:dyDescent="0.25">
      <c r="R569" s="59"/>
      <c r="S569" s="59"/>
      <c r="T569" s="59"/>
      <c r="U569" s="59"/>
    </row>
    <row r="570" spans="18:21" x14ac:dyDescent="0.25">
      <c r="R570" s="59"/>
      <c r="S570" s="59"/>
      <c r="T570" s="59"/>
      <c r="U570" s="59"/>
    </row>
    <row r="571" spans="18:21" x14ac:dyDescent="0.25">
      <c r="R571" s="59"/>
      <c r="S571" s="59"/>
      <c r="T571" s="59"/>
      <c r="U571" s="59"/>
    </row>
    <row r="572" spans="18:21" x14ac:dyDescent="0.25">
      <c r="R572" s="59"/>
      <c r="S572" s="59"/>
      <c r="T572" s="59"/>
      <c r="U572" s="59"/>
    </row>
    <row r="573" spans="18:21" x14ac:dyDescent="0.25">
      <c r="R573" s="59"/>
      <c r="S573" s="59"/>
      <c r="T573" s="59"/>
      <c r="U573" s="59"/>
    </row>
    <row r="574" spans="18:21" x14ac:dyDescent="0.25">
      <c r="R574" s="59"/>
      <c r="S574" s="59"/>
      <c r="T574" s="59"/>
      <c r="U574" s="59"/>
    </row>
    <row r="575" spans="18:21" x14ac:dyDescent="0.25">
      <c r="R575" s="59"/>
      <c r="S575" s="59"/>
      <c r="T575" s="59"/>
      <c r="U575" s="59"/>
    </row>
    <row r="576" spans="18:21" x14ac:dyDescent="0.25">
      <c r="R576" s="59"/>
      <c r="S576" s="59"/>
      <c r="T576" s="59"/>
      <c r="U576" s="59"/>
    </row>
    <row r="577" spans="18:21" x14ac:dyDescent="0.25">
      <c r="R577" s="59"/>
      <c r="S577" s="59"/>
      <c r="T577" s="59"/>
      <c r="U577" s="59"/>
    </row>
    <row r="578" spans="18:21" x14ac:dyDescent="0.25">
      <c r="R578" s="59"/>
      <c r="S578" s="59"/>
      <c r="T578" s="59"/>
      <c r="U578" s="59"/>
    </row>
    <row r="579" spans="18:21" x14ac:dyDescent="0.25">
      <c r="R579" s="59"/>
      <c r="S579" s="59"/>
      <c r="T579" s="59"/>
      <c r="U579" s="59"/>
    </row>
    <row r="580" spans="18:21" x14ac:dyDescent="0.25">
      <c r="R580" s="59"/>
      <c r="S580" s="59"/>
      <c r="T580" s="59"/>
      <c r="U580" s="59"/>
    </row>
    <row r="581" spans="18:21" x14ac:dyDescent="0.25">
      <c r="R581" s="59"/>
      <c r="S581" s="59"/>
      <c r="T581" s="59"/>
      <c r="U581" s="59"/>
    </row>
    <row r="582" spans="18:21" x14ac:dyDescent="0.25">
      <c r="R582" s="59"/>
      <c r="S582" s="59"/>
      <c r="T582" s="59"/>
      <c r="U582" s="59"/>
    </row>
    <row r="583" spans="18:21" x14ac:dyDescent="0.25">
      <c r="R583" s="59"/>
      <c r="S583" s="59"/>
      <c r="T583" s="59"/>
      <c r="U583" s="59"/>
    </row>
    <row r="584" spans="18:21" x14ac:dyDescent="0.25">
      <c r="R584" s="59"/>
      <c r="S584" s="59"/>
      <c r="T584" s="59"/>
      <c r="U584" s="59"/>
    </row>
    <row r="585" spans="18:21" x14ac:dyDescent="0.25">
      <c r="R585" s="59"/>
      <c r="S585" s="59"/>
      <c r="T585" s="59"/>
      <c r="U585" s="59"/>
    </row>
    <row r="586" spans="18:21" x14ac:dyDescent="0.25">
      <c r="R586" s="59"/>
      <c r="S586" s="59"/>
      <c r="T586" s="59"/>
      <c r="U586" s="59"/>
    </row>
    <row r="587" spans="18:21" x14ac:dyDescent="0.25">
      <c r="R587" s="59"/>
      <c r="S587" s="59"/>
      <c r="T587" s="59"/>
      <c r="U587" s="59"/>
    </row>
    <row r="588" spans="18:21" x14ac:dyDescent="0.25">
      <c r="R588" s="59"/>
      <c r="S588" s="59"/>
      <c r="T588" s="59"/>
      <c r="U588" s="59"/>
    </row>
    <row r="589" spans="18:21" x14ac:dyDescent="0.25">
      <c r="R589" s="59"/>
      <c r="S589" s="59"/>
      <c r="T589" s="59"/>
      <c r="U589" s="59"/>
    </row>
    <row r="590" spans="18:21" x14ac:dyDescent="0.25">
      <c r="R590" s="59"/>
      <c r="S590" s="59"/>
      <c r="T590" s="59"/>
      <c r="U590" s="59"/>
    </row>
    <row r="591" spans="18:21" x14ac:dyDescent="0.25">
      <c r="R591" s="59"/>
      <c r="S591" s="59"/>
      <c r="T591" s="59"/>
      <c r="U591" s="59"/>
    </row>
    <row r="592" spans="18:21" x14ac:dyDescent="0.25">
      <c r="R592" s="59"/>
      <c r="S592" s="59"/>
      <c r="T592" s="59"/>
      <c r="U592" s="59"/>
    </row>
    <row r="593" spans="18:21" x14ac:dyDescent="0.25">
      <c r="R593" s="59"/>
      <c r="S593" s="59"/>
      <c r="T593" s="59"/>
      <c r="U593" s="59"/>
    </row>
    <row r="594" spans="18:21" x14ac:dyDescent="0.25">
      <c r="R594" s="59"/>
      <c r="S594" s="59"/>
      <c r="T594" s="59"/>
      <c r="U594" s="59"/>
    </row>
    <row r="595" spans="18:21" x14ac:dyDescent="0.25">
      <c r="R595" s="59"/>
      <c r="S595" s="59"/>
      <c r="T595" s="59"/>
      <c r="U595" s="59"/>
    </row>
    <row r="596" spans="18:21" x14ac:dyDescent="0.25">
      <c r="R596" s="59"/>
      <c r="S596" s="59"/>
      <c r="T596" s="59"/>
      <c r="U596" s="59"/>
    </row>
    <row r="597" spans="18:21" x14ac:dyDescent="0.25">
      <c r="R597" s="59"/>
      <c r="S597" s="59"/>
      <c r="T597" s="59"/>
      <c r="U597" s="59"/>
    </row>
    <row r="598" spans="18:21" x14ac:dyDescent="0.25">
      <c r="R598" s="59"/>
      <c r="S598" s="59"/>
      <c r="T598" s="59"/>
      <c r="U598" s="59"/>
    </row>
    <row r="599" spans="18:21" x14ac:dyDescent="0.25">
      <c r="R599" s="59"/>
      <c r="S599" s="59"/>
      <c r="T599" s="59"/>
      <c r="U599" s="59"/>
    </row>
    <row r="600" spans="18:21" x14ac:dyDescent="0.25">
      <c r="R600" s="59"/>
      <c r="S600" s="59"/>
      <c r="T600" s="59"/>
      <c r="U600" s="59"/>
    </row>
    <row r="601" spans="18:21" x14ac:dyDescent="0.25">
      <c r="R601" s="59"/>
      <c r="S601" s="59"/>
      <c r="T601" s="59"/>
      <c r="U601" s="59"/>
    </row>
    <row r="602" spans="18:21" x14ac:dyDescent="0.25">
      <c r="R602" s="59"/>
      <c r="S602" s="59"/>
      <c r="T602" s="59"/>
      <c r="U602" s="59"/>
    </row>
    <row r="603" spans="18:21" x14ac:dyDescent="0.25">
      <c r="R603" s="59"/>
      <c r="S603" s="59"/>
      <c r="T603" s="59"/>
      <c r="U603" s="59"/>
    </row>
    <row r="604" spans="18:21" x14ac:dyDescent="0.25">
      <c r="R604" s="59"/>
      <c r="S604" s="59"/>
      <c r="T604" s="59"/>
      <c r="U604" s="59"/>
    </row>
    <row r="605" spans="18:21" x14ac:dyDescent="0.25">
      <c r="R605" s="59"/>
      <c r="S605" s="59"/>
      <c r="T605" s="59"/>
      <c r="U605" s="59"/>
    </row>
    <row r="606" spans="18:21" x14ac:dyDescent="0.25">
      <c r="R606" s="59"/>
      <c r="S606" s="59"/>
      <c r="T606" s="59"/>
      <c r="U606" s="59"/>
    </row>
    <row r="607" spans="18:21" x14ac:dyDescent="0.25">
      <c r="R607" s="59"/>
      <c r="S607" s="59"/>
      <c r="T607" s="59"/>
      <c r="U607" s="59"/>
    </row>
    <row r="608" spans="18:21" x14ac:dyDescent="0.25">
      <c r="R608" s="59"/>
      <c r="S608" s="59"/>
      <c r="T608" s="59"/>
      <c r="U608" s="59"/>
    </row>
    <row r="609" spans="18:21" x14ac:dyDescent="0.25">
      <c r="R609" s="59"/>
      <c r="S609" s="59"/>
      <c r="T609" s="59"/>
      <c r="U609" s="59"/>
    </row>
    <row r="610" spans="18:21" x14ac:dyDescent="0.25">
      <c r="R610" s="59"/>
      <c r="S610" s="59"/>
      <c r="T610" s="59"/>
      <c r="U610" s="59"/>
    </row>
    <row r="611" spans="18:21" x14ac:dyDescent="0.25">
      <c r="R611" s="59"/>
      <c r="S611" s="59"/>
      <c r="T611" s="59"/>
      <c r="U611" s="59"/>
    </row>
    <row r="612" spans="18:21" x14ac:dyDescent="0.25">
      <c r="R612" s="59"/>
      <c r="S612" s="59"/>
      <c r="T612" s="59"/>
      <c r="U612" s="59"/>
    </row>
    <row r="613" spans="18:21" x14ac:dyDescent="0.25">
      <c r="R613" s="59"/>
      <c r="S613" s="59"/>
      <c r="T613" s="59"/>
      <c r="U613" s="59"/>
    </row>
    <row r="614" spans="18:21" x14ac:dyDescent="0.25">
      <c r="R614" s="59"/>
      <c r="S614" s="59"/>
      <c r="T614" s="59"/>
      <c r="U614" s="59"/>
    </row>
    <row r="615" spans="18:21" x14ac:dyDescent="0.25">
      <c r="R615" s="59"/>
      <c r="S615" s="59"/>
      <c r="T615" s="59"/>
      <c r="U615" s="59"/>
    </row>
    <row r="616" spans="18:21" x14ac:dyDescent="0.25">
      <c r="R616" s="59"/>
      <c r="S616" s="59"/>
      <c r="T616" s="59"/>
      <c r="U616" s="59"/>
    </row>
    <row r="617" spans="18:21" x14ac:dyDescent="0.25">
      <c r="R617" s="59"/>
      <c r="S617" s="59"/>
      <c r="T617" s="59"/>
      <c r="U617" s="59"/>
    </row>
    <row r="618" spans="18:21" x14ac:dyDescent="0.25">
      <c r="R618" s="59"/>
      <c r="S618" s="59"/>
      <c r="T618" s="59"/>
      <c r="U618" s="59"/>
    </row>
    <row r="619" spans="18:21" x14ac:dyDescent="0.25">
      <c r="R619" s="59"/>
      <c r="S619" s="59"/>
      <c r="T619" s="59"/>
      <c r="U619" s="59"/>
    </row>
    <row r="620" spans="18:21" x14ac:dyDescent="0.25">
      <c r="R620" s="59"/>
      <c r="S620" s="59"/>
      <c r="T620" s="59"/>
      <c r="U620" s="59"/>
    </row>
    <row r="621" spans="18:21" x14ac:dyDescent="0.25">
      <c r="R621" s="59"/>
      <c r="S621" s="59"/>
      <c r="T621" s="59"/>
      <c r="U621" s="59"/>
    </row>
    <row r="622" spans="18:21" x14ac:dyDescent="0.25">
      <c r="R622" s="59"/>
      <c r="S622" s="59"/>
      <c r="T622" s="59"/>
      <c r="U622" s="59"/>
    </row>
    <row r="623" spans="18:21" x14ac:dyDescent="0.25">
      <c r="R623" s="59"/>
      <c r="S623" s="59"/>
      <c r="T623" s="59"/>
      <c r="U623" s="59"/>
    </row>
    <row r="624" spans="18:21" x14ac:dyDescent="0.25">
      <c r="R624" s="59"/>
      <c r="S624" s="59"/>
      <c r="T624" s="59"/>
      <c r="U624" s="59"/>
    </row>
    <row r="625" spans="18:21" x14ac:dyDescent="0.25">
      <c r="R625" s="59"/>
      <c r="S625" s="59"/>
      <c r="T625" s="59"/>
      <c r="U625" s="59"/>
    </row>
    <row r="627" spans="18:21" x14ac:dyDescent="0.25">
      <c r="R627" s="59"/>
      <c r="S627" s="59"/>
      <c r="T627" s="59"/>
      <c r="U627" s="59"/>
    </row>
    <row r="628" spans="18:21" x14ac:dyDescent="0.25">
      <c r="R628" s="59"/>
      <c r="S628" s="59"/>
      <c r="T628" s="59"/>
      <c r="U628" s="59"/>
    </row>
    <row r="629" spans="18:21" x14ac:dyDescent="0.25">
      <c r="R629" s="59"/>
      <c r="S629" s="59"/>
      <c r="T629" s="59"/>
      <c r="U629" s="59"/>
    </row>
    <row r="630" spans="18:21" x14ac:dyDescent="0.25">
      <c r="R630" s="59"/>
      <c r="S630" s="59"/>
      <c r="T630" s="59"/>
      <c r="U630" s="59"/>
    </row>
    <row r="631" spans="18:21" x14ac:dyDescent="0.25">
      <c r="R631" s="59"/>
      <c r="S631" s="59"/>
      <c r="T631" s="59"/>
      <c r="U631" s="59"/>
    </row>
    <row r="632" spans="18:21" x14ac:dyDescent="0.25">
      <c r="R632" s="59"/>
      <c r="S632" s="59"/>
      <c r="T632" s="59"/>
      <c r="U632" s="59"/>
    </row>
    <row r="633" spans="18:21" x14ac:dyDescent="0.25">
      <c r="R633" s="59"/>
      <c r="S633" s="59"/>
      <c r="T633" s="59"/>
      <c r="U633" s="59"/>
    </row>
    <row r="634" spans="18:21" x14ac:dyDescent="0.25">
      <c r="R634" s="59"/>
      <c r="S634" s="59"/>
      <c r="T634" s="59"/>
      <c r="U634" s="59"/>
    </row>
    <row r="635" spans="18:21" x14ac:dyDescent="0.25">
      <c r="R635" s="59"/>
      <c r="S635" s="59"/>
      <c r="T635" s="59"/>
      <c r="U635" s="59"/>
    </row>
    <row r="636" spans="18:21" x14ac:dyDescent="0.25">
      <c r="R636" s="59"/>
      <c r="S636" s="59"/>
      <c r="T636" s="59"/>
      <c r="U636" s="59"/>
    </row>
    <row r="637" spans="18:21" x14ac:dyDescent="0.25">
      <c r="R637" s="59"/>
      <c r="S637" s="59"/>
      <c r="T637" s="59"/>
      <c r="U637" s="59"/>
    </row>
    <row r="638" spans="18:21" x14ac:dyDescent="0.25">
      <c r="R638" s="59"/>
      <c r="S638" s="59"/>
      <c r="T638" s="59"/>
      <c r="U638" s="59"/>
    </row>
    <row r="639" spans="18:21" x14ac:dyDescent="0.25">
      <c r="R639" s="59"/>
      <c r="S639" s="59"/>
      <c r="T639" s="59"/>
      <c r="U639" s="59"/>
    </row>
    <row r="640" spans="18:21" x14ac:dyDescent="0.25">
      <c r="R640" s="59"/>
      <c r="S640" s="59"/>
      <c r="T640" s="59"/>
      <c r="U640" s="59"/>
    </row>
    <row r="641" spans="18:21" x14ac:dyDescent="0.25">
      <c r="R641" s="59"/>
      <c r="S641" s="59"/>
      <c r="T641" s="59"/>
      <c r="U641" s="59"/>
    </row>
    <row r="642" spans="18:21" x14ac:dyDescent="0.25">
      <c r="R642" s="59"/>
      <c r="S642" s="59"/>
      <c r="T642" s="59"/>
      <c r="U642" s="59"/>
    </row>
    <row r="643" spans="18:21" x14ac:dyDescent="0.25">
      <c r="R643" s="59"/>
      <c r="S643" s="59"/>
      <c r="T643" s="59"/>
      <c r="U643" s="59"/>
    </row>
    <row r="644" spans="18:21" x14ac:dyDescent="0.25">
      <c r="R644" s="59"/>
      <c r="S644" s="59"/>
      <c r="T644" s="59"/>
      <c r="U644" s="59"/>
    </row>
    <row r="645" spans="18:21" x14ac:dyDescent="0.25">
      <c r="R645" s="59"/>
      <c r="S645" s="59"/>
      <c r="T645" s="59"/>
      <c r="U645" s="59"/>
    </row>
    <row r="646" spans="18:21" x14ac:dyDescent="0.25">
      <c r="R646" s="59"/>
      <c r="S646" s="59"/>
      <c r="T646" s="59"/>
      <c r="U646" s="59"/>
    </row>
    <row r="647" spans="18:21" x14ac:dyDescent="0.25">
      <c r="R647" s="59"/>
      <c r="S647" s="59"/>
      <c r="T647" s="59"/>
      <c r="U647" s="59"/>
    </row>
    <row r="648" spans="18:21" x14ac:dyDescent="0.25">
      <c r="R648" s="59"/>
      <c r="S648" s="59"/>
      <c r="T648" s="59"/>
      <c r="U648" s="59"/>
    </row>
    <row r="649" spans="18:21" x14ac:dyDescent="0.25">
      <c r="R649" s="59"/>
      <c r="S649" s="59"/>
      <c r="T649" s="59"/>
      <c r="U649" s="59"/>
    </row>
    <row r="650" spans="18:21" x14ac:dyDescent="0.25">
      <c r="R650" s="59"/>
      <c r="S650" s="59"/>
      <c r="T650" s="59"/>
      <c r="U650" s="59"/>
    </row>
    <row r="651" spans="18:21" x14ac:dyDescent="0.25">
      <c r="R651" s="59"/>
      <c r="S651" s="59"/>
      <c r="T651" s="59"/>
      <c r="U651" s="59"/>
    </row>
    <row r="652" spans="18:21" x14ac:dyDescent="0.25">
      <c r="R652" s="59"/>
      <c r="S652" s="59"/>
      <c r="T652" s="59"/>
      <c r="U652" s="59"/>
    </row>
    <row r="653" spans="18:21" x14ac:dyDescent="0.25">
      <c r="R653" s="59"/>
      <c r="S653" s="59"/>
      <c r="T653" s="59"/>
      <c r="U653" s="59"/>
    </row>
    <row r="654" spans="18:21" x14ac:dyDescent="0.25">
      <c r="R654" s="59"/>
      <c r="S654" s="59"/>
      <c r="T654" s="59"/>
      <c r="U654" s="59"/>
    </row>
    <row r="655" spans="18:21" x14ac:dyDescent="0.25">
      <c r="R655" s="59"/>
      <c r="S655" s="59"/>
      <c r="T655" s="59"/>
      <c r="U655" s="59"/>
    </row>
    <row r="656" spans="18:21" x14ac:dyDescent="0.25">
      <c r="R656" s="59"/>
      <c r="S656" s="59"/>
      <c r="T656" s="59"/>
      <c r="U656" s="59"/>
    </row>
    <row r="657" spans="18:21" x14ac:dyDescent="0.25">
      <c r="R657" s="59"/>
      <c r="S657" s="59"/>
      <c r="T657" s="59"/>
      <c r="U657" s="59"/>
    </row>
    <row r="658" spans="18:21" x14ac:dyDescent="0.25">
      <c r="R658" s="59"/>
      <c r="S658" s="59"/>
      <c r="T658" s="59"/>
      <c r="U658" s="59"/>
    </row>
    <row r="659" spans="18:21" x14ac:dyDescent="0.25">
      <c r="R659" s="59"/>
      <c r="S659" s="59"/>
      <c r="T659" s="59"/>
      <c r="U659" s="59"/>
    </row>
    <row r="660" spans="18:21" x14ac:dyDescent="0.25">
      <c r="R660" s="59"/>
      <c r="S660" s="59"/>
      <c r="T660" s="59"/>
      <c r="U660" s="59"/>
    </row>
    <row r="661" spans="18:21" x14ac:dyDescent="0.25">
      <c r="R661" s="59"/>
      <c r="S661" s="59"/>
      <c r="T661" s="59"/>
      <c r="U661" s="59"/>
    </row>
    <row r="662" spans="18:21" x14ac:dyDescent="0.25">
      <c r="R662" s="59"/>
      <c r="S662" s="59"/>
      <c r="T662" s="59"/>
      <c r="U662" s="59"/>
    </row>
    <row r="663" spans="18:21" x14ac:dyDescent="0.25">
      <c r="R663" s="59"/>
      <c r="S663" s="59"/>
      <c r="T663" s="59"/>
      <c r="U663" s="59"/>
    </row>
    <row r="664" spans="18:21" x14ac:dyDescent="0.25">
      <c r="R664" s="59"/>
      <c r="S664" s="59"/>
      <c r="T664" s="59"/>
      <c r="U664" s="59"/>
    </row>
    <row r="665" spans="18:21" x14ac:dyDescent="0.25">
      <c r="R665" s="59"/>
      <c r="S665" s="59"/>
      <c r="T665" s="59"/>
      <c r="U665" s="59"/>
    </row>
    <row r="666" spans="18:21" x14ac:dyDescent="0.25">
      <c r="R666" s="59"/>
      <c r="S666" s="59"/>
      <c r="T666" s="59"/>
      <c r="U666" s="59"/>
    </row>
    <row r="667" spans="18:21" x14ac:dyDescent="0.25">
      <c r="R667" s="59"/>
      <c r="S667" s="59"/>
      <c r="T667" s="59"/>
      <c r="U667" s="59"/>
    </row>
    <row r="668" spans="18:21" x14ac:dyDescent="0.25">
      <c r="R668" s="59"/>
      <c r="S668" s="59"/>
      <c r="T668" s="59"/>
      <c r="U668" s="59"/>
    </row>
    <row r="669" spans="18:21" x14ac:dyDescent="0.25">
      <c r="R669" s="59"/>
      <c r="S669" s="59"/>
      <c r="T669" s="59"/>
      <c r="U669" s="59"/>
    </row>
    <row r="670" spans="18:21" x14ac:dyDescent="0.25">
      <c r="R670" s="59"/>
      <c r="S670" s="59"/>
      <c r="T670" s="59"/>
      <c r="U670" s="59"/>
    </row>
    <row r="671" spans="18:21" x14ac:dyDescent="0.25">
      <c r="R671" s="59"/>
      <c r="S671" s="59"/>
      <c r="T671" s="59"/>
      <c r="U671" s="59"/>
    </row>
    <row r="672" spans="18:21" x14ac:dyDescent="0.25">
      <c r="R672" s="59"/>
      <c r="S672" s="59"/>
      <c r="T672" s="59"/>
      <c r="U672" s="59"/>
    </row>
    <row r="673" spans="18:21" x14ac:dyDescent="0.25">
      <c r="R673" s="59"/>
      <c r="S673" s="59"/>
      <c r="T673" s="59"/>
      <c r="U673" s="59"/>
    </row>
    <row r="674" spans="18:21" x14ac:dyDescent="0.25">
      <c r="R674" s="59"/>
      <c r="S674" s="59"/>
      <c r="T674" s="59"/>
      <c r="U674" s="59"/>
    </row>
    <row r="675" spans="18:21" x14ac:dyDescent="0.25">
      <c r="R675" s="59"/>
      <c r="S675" s="59"/>
      <c r="T675" s="59"/>
      <c r="U675" s="59"/>
    </row>
    <row r="676" spans="18:21" x14ac:dyDescent="0.25">
      <c r="R676" s="59"/>
      <c r="S676" s="59"/>
      <c r="T676" s="59"/>
      <c r="U676" s="59"/>
    </row>
    <row r="677" spans="18:21" x14ac:dyDescent="0.25">
      <c r="R677" s="59"/>
      <c r="S677" s="59"/>
      <c r="T677" s="59"/>
      <c r="U677" s="59"/>
    </row>
    <row r="678" spans="18:21" x14ac:dyDescent="0.25">
      <c r="R678" s="59"/>
      <c r="S678" s="59"/>
      <c r="T678" s="59"/>
      <c r="U678" s="59"/>
    </row>
    <row r="679" spans="18:21" x14ac:dyDescent="0.25">
      <c r="R679" s="59"/>
      <c r="S679" s="59"/>
      <c r="T679" s="59"/>
      <c r="U679" s="59"/>
    </row>
    <row r="680" spans="18:21" x14ac:dyDescent="0.25">
      <c r="R680" s="59"/>
      <c r="S680" s="59"/>
      <c r="T680" s="59"/>
      <c r="U680" s="59"/>
    </row>
    <row r="681" spans="18:21" x14ac:dyDescent="0.25">
      <c r="R681" s="59"/>
      <c r="S681" s="59"/>
      <c r="T681" s="59"/>
      <c r="U681" s="59"/>
    </row>
    <row r="682" spans="18:21" x14ac:dyDescent="0.25">
      <c r="R682" s="59"/>
      <c r="S682" s="59"/>
      <c r="T682" s="59"/>
      <c r="U682" s="59"/>
    </row>
    <row r="683" spans="18:21" x14ac:dyDescent="0.25">
      <c r="R683" s="59"/>
      <c r="S683" s="59"/>
      <c r="T683" s="59"/>
      <c r="U683" s="59"/>
    </row>
    <row r="684" spans="18:21" x14ac:dyDescent="0.25">
      <c r="R684" s="59"/>
      <c r="S684" s="59"/>
      <c r="T684" s="59"/>
      <c r="U684" s="59"/>
    </row>
    <row r="685" spans="18:21" x14ac:dyDescent="0.25">
      <c r="R685" s="59"/>
      <c r="S685" s="59"/>
      <c r="T685" s="59"/>
      <c r="U685" s="59"/>
    </row>
    <row r="686" spans="18:21" x14ac:dyDescent="0.25">
      <c r="R686" s="59"/>
      <c r="S686" s="59"/>
      <c r="T686" s="59"/>
      <c r="U686" s="59"/>
    </row>
    <row r="687" spans="18:21" x14ac:dyDescent="0.25">
      <c r="R687" s="59"/>
      <c r="S687" s="59"/>
      <c r="T687" s="59"/>
      <c r="U687" s="59"/>
    </row>
    <row r="688" spans="18:21" x14ac:dyDescent="0.25">
      <c r="R688" s="59"/>
      <c r="S688" s="59"/>
      <c r="T688" s="59"/>
      <c r="U688" s="59"/>
    </row>
    <row r="689" spans="18:21" x14ac:dyDescent="0.25">
      <c r="R689" s="59"/>
      <c r="S689" s="59"/>
      <c r="T689" s="59"/>
      <c r="U689" s="59"/>
    </row>
    <row r="690" spans="18:21" x14ac:dyDescent="0.25">
      <c r="R690" s="59"/>
      <c r="S690" s="59"/>
      <c r="T690" s="59"/>
      <c r="U690" s="59"/>
    </row>
    <row r="691" spans="18:21" x14ac:dyDescent="0.25">
      <c r="R691" s="59"/>
      <c r="S691" s="59"/>
      <c r="T691" s="59"/>
      <c r="U691" s="59"/>
    </row>
    <row r="692" spans="18:21" x14ac:dyDescent="0.25">
      <c r="R692" s="59"/>
      <c r="S692" s="59"/>
      <c r="T692" s="59"/>
      <c r="U692" s="59"/>
    </row>
    <row r="693" spans="18:21" x14ac:dyDescent="0.25">
      <c r="R693" s="59"/>
      <c r="S693" s="59"/>
      <c r="T693" s="59"/>
      <c r="U693" s="59"/>
    </row>
    <row r="694" spans="18:21" x14ac:dyDescent="0.25">
      <c r="R694" s="59"/>
      <c r="S694" s="59"/>
      <c r="T694" s="59"/>
      <c r="U694" s="59"/>
    </row>
    <row r="696" spans="18:21" x14ac:dyDescent="0.25">
      <c r="R696" s="59"/>
      <c r="S696" s="59"/>
      <c r="T696" s="59"/>
      <c r="U696" s="59"/>
    </row>
    <row r="697" spans="18:21" x14ac:dyDescent="0.25">
      <c r="R697" s="59"/>
      <c r="S697" s="59"/>
      <c r="T697" s="59"/>
      <c r="U697" s="59"/>
    </row>
    <row r="698" spans="18:21" x14ac:dyDescent="0.25">
      <c r="R698" s="59"/>
      <c r="S698" s="59"/>
      <c r="T698" s="59"/>
      <c r="U698" s="59"/>
    </row>
    <row r="699" spans="18:21" x14ac:dyDescent="0.25">
      <c r="R699" s="59"/>
      <c r="S699" s="59"/>
      <c r="T699" s="59"/>
      <c r="U699" s="59"/>
    </row>
    <row r="700" spans="18:21" x14ac:dyDescent="0.25">
      <c r="R700" s="59"/>
      <c r="S700" s="59"/>
      <c r="T700" s="59"/>
      <c r="U700" s="59"/>
    </row>
    <row r="701" spans="18:21" x14ac:dyDescent="0.25">
      <c r="R701" s="59"/>
      <c r="S701" s="59"/>
      <c r="T701" s="59"/>
      <c r="U701" s="59"/>
    </row>
    <row r="702" spans="18:21" x14ac:dyDescent="0.25">
      <c r="R702" s="59"/>
      <c r="S702" s="59"/>
      <c r="T702" s="59"/>
      <c r="U702" s="59"/>
    </row>
    <row r="703" spans="18:21" x14ac:dyDescent="0.25">
      <c r="R703" s="59"/>
      <c r="S703" s="59"/>
      <c r="T703" s="59"/>
      <c r="U703" s="59"/>
    </row>
    <row r="704" spans="18:21" x14ac:dyDescent="0.25">
      <c r="R704" s="59"/>
      <c r="S704" s="59"/>
      <c r="T704" s="59"/>
      <c r="U704" s="59"/>
    </row>
    <row r="705" spans="18:21" x14ac:dyDescent="0.25">
      <c r="R705" s="59"/>
      <c r="S705" s="59"/>
      <c r="T705" s="59"/>
      <c r="U705" s="59"/>
    </row>
    <row r="706" spans="18:21" x14ac:dyDescent="0.25">
      <c r="R706" s="59"/>
      <c r="S706" s="59"/>
      <c r="T706" s="59"/>
      <c r="U706" s="59"/>
    </row>
    <row r="707" spans="18:21" x14ac:dyDescent="0.25">
      <c r="R707" s="59"/>
      <c r="S707" s="59"/>
      <c r="T707" s="59"/>
      <c r="U707" s="59"/>
    </row>
    <row r="708" spans="18:21" x14ac:dyDescent="0.25">
      <c r="R708" s="59"/>
      <c r="S708" s="59"/>
      <c r="T708" s="59"/>
      <c r="U708" s="59"/>
    </row>
    <row r="709" spans="18:21" x14ac:dyDescent="0.25">
      <c r="R709" s="59"/>
      <c r="S709" s="59"/>
      <c r="T709" s="59"/>
      <c r="U709" s="59"/>
    </row>
    <row r="710" spans="18:21" x14ac:dyDescent="0.25">
      <c r="R710" s="59"/>
      <c r="S710" s="59"/>
      <c r="T710" s="59"/>
      <c r="U710" s="59"/>
    </row>
    <row r="711" spans="18:21" x14ac:dyDescent="0.25">
      <c r="R711" s="59"/>
      <c r="S711" s="59"/>
      <c r="T711" s="59"/>
      <c r="U711" s="59"/>
    </row>
    <row r="712" spans="18:21" x14ac:dyDescent="0.25">
      <c r="R712" s="59"/>
      <c r="S712" s="59"/>
      <c r="T712" s="59"/>
      <c r="U712" s="59"/>
    </row>
    <row r="713" spans="18:21" x14ac:dyDescent="0.25">
      <c r="R713" s="59"/>
      <c r="S713" s="59"/>
      <c r="T713" s="59"/>
      <c r="U713" s="59"/>
    </row>
    <row r="714" spans="18:21" x14ac:dyDescent="0.25">
      <c r="R714" s="59"/>
      <c r="S714" s="59"/>
      <c r="T714" s="59"/>
      <c r="U714" s="59"/>
    </row>
    <row r="715" spans="18:21" x14ac:dyDescent="0.25">
      <c r="R715" s="59"/>
      <c r="S715" s="59"/>
      <c r="T715" s="59"/>
      <c r="U715" s="59"/>
    </row>
    <row r="716" spans="18:21" x14ac:dyDescent="0.25">
      <c r="R716" s="59"/>
      <c r="S716" s="59"/>
      <c r="T716" s="59"/>
      <c r="U716" s="59"/>
    </row>
    <row r="717" spans="18:21" x14ac:dyDescent="0.25">
      <c r="R717" s="59"/>
      <c r="S717" s="59"/>
      <c r="T717" s="59"/>
      <c r="U717" s="59"/>
    </row>
    <row r="718" spans="18:21" x14ac:dyDescent="0.25">
      <c r="R718" s="59"/>
      <c r="S718" s="59"/>
      <c r="T718" s="59"/>
      <c r="U718" s="59"/>
    </row>
    <row r="719" spans="18:21" x14ac:dyDescent="0.25">
      <c r="R719" s="59"/>
      <c r="S719" s="59"/>
      <c r="T719" s="59"/>
      <c r="U719" s="59"/>
    </row>
    <row r="720" spans="18:21" x14ac:dyDescent="0.25">
      <c r="R720" s="59"/>
      <c r="S720" s="59"/>
      <c r="T720" s="59"/>
      <c r="U720" s="59"/>
    </row>
    <row r="721" spans="18:21" x14ac:dyDescent="0.25">
      <c r="R721" s="59"/>
      <c r="S721" s="59"/>
      <c r="T721" s="59"/>
      <c r="U721" s="59"/>
    </row>
    <row r="722" spans="18:21" x14ac:dyDescent="0.25">
      <c r="R722" s="59"/>
      <c r="S722" s="59"/>
      <c r="T722" s="59"/>
      <c r="U722" s="59"/>
    </row>
    <row r="723" spans="18:21" x14ac:dyDescent="0.25">
      <c r="R723" s="59"/>
      <c r="S723" s="59"/>
      <c r="T723" s="59"/>
      <c r="U723" s="59"/>
    </row>
    <row r="724" spans="18:21" x14ac:dyDescent="0.25">
      <c r="R724" s="59"/>
      <c r="S724" s="59"/>
      <c r="T724" s="59"/>
      <c r="U724" s="59"/>
    </row>
    <row r="725" spans="18:21" x14ac:dyDescent="0.25">
      <c r="R725" s="59"/>
      <c r="S725" s="59"/>
      <c r="T725" s="59"/>
      <c r="U725" s="59"/>
    </row>
    <row r="726" spans="18:21" x14ac:dyDescent="0.25">
      <c r="R726" s="59"/>
      <c r="S726" s="59"/>
      <c r="T726" s="59"/>
      <c r="U726" s="59"/>
    </row>
    <row r="727" spans="18:21" x14ac:dyDescent="0.25">
      <c r="R727" s="59"/>
      <c r="S727" s="59"/>
      <c r="T727" s="59"/>
      <c r="U727" s="59"/>
    </row>
    <row r="728" spans="18:21" x14ac:dyDescent="0.25">
      <c r="R728" s="59"/>
      <c r="S728" s="59"/>
      <c r="T728" s="59"/>
      <c r="U728" s="59"/>
    </row>
    <row r="729" spans="18:21" x14ac:dyDescent="0.25">
      <c r="R729" s="59"/>
      <c r="S729" s="59"/>
      <c r="T729" s="59"/>
      <c r="U729" s="59"/>
    </row>
    <row r="730" spans="18:21" x14ac:dyDescent="0.25">
      <c r="R730" s="59"/>
      <c r="S730" s="59"/>
      <c r="T730" s="59"/>
      <c r="U730" s="59"/>
    </row>
    <row r="731" spans="18:21" x14ac:dyDescent="0.25">
      <c r="R731" s="59"/>
      <c r="S731" s="59"/>
      <c r="T731" s="59"/>
      <c r="U731" s="59"/>
    </row>
    <row r="732" spans="18:21" x14ac:dyDescent="0.25">
      <c r="R732" s="59"/>
      <c r="S732" s="59"/>
      <c r="T732" s="59"/>
      <c r="U732" s="59"/>
    </row>
    <row r="733" spans="18:21" x14ac:dyDescent="0.25">
      <c r="R733" s="59"/>
      <c r="S733" s="59"/>
      <c r="T733" s="59"/>
      <c r="U733" s="59"/>
    </row>
    <row r="734" spans="18:21" x14ac:dyDescent="0.25">
      <c r="R734" s="59"/>
      <c r="S734" s="59"/>
      <c r="T734" s="59"/>
      <c r="U734" s="59"/>
    </row>
    <row r="735" spans="18:21" x14ac:dyDescent="0.25">
      <c r="R735" s="59"/>
      <c r="S735" s="59"/>
      <c r="T735" s="59"/>
      <c r="U735" s="59"/>
    </row>
    <row r="736" spans="18:21" x14ac:dyDescent="0.25">
      <c r="R736" s="59"/>
      <c r="S736" s="59"/>
      <c r="T736" s="59"/>
      <c r="U736" s="59"/>
    </row>
    <row r="737" spans="18:21" x14ac:dyDescent="0.25">
      <c r="R737" s="59"/>
      <c r="S737" s="59"/>
      <c r="T737" s="59"/>
      <c r="U737" s="59"/>
    </row>
    <row r="738" spans="18:21" x14ac:dyDescent="0.25">
      <c r="R738" s="59"/>
      <c r="S738" s="59"/>
      <c r="T738" s="59"/>
      <c r="U738" s="59"/>
    </row>
    <row r="739" spans="18:21" x14ac:dyDescent="0.25">
      <c r="R739" s="59"/>
      <c r="S739" s="59"/>
      <c r="T739" s="59"/>
      <c r="U739" s="59"/>
    </row>
    <row r="740" spans="18:21" x14ac:dyDescent="0.25">
      <c r="R740" s="59"/>
      <c r="S740" s="59"/>
      <c r="T740" s="59"/>
      <c r="U740" s="59"/>
    </row>
    <row r="741" spans="18:21" x14ac:dyDescent="0.25">
      <c r="R741" s="59"/>
      <c r="S741" s="59"/>
      <c r="T741" s="59"/>
      <c r="U741" s="59"/>
    </row>
    <row r="742" spans="18:21" x14ac:dyDescent="0.25">
      <c r="R742" s="59"/>
      <c r="S742" s="59"/>
      <c r="T742" s="59"/>
      <c r="U742" s="59"/>
    </row>
    <row r="743" spans="18:21" x14ac:dyDescent="0.25">
      <c r="R743" s="59"/>
      <c r="S743" s="59"/>
      <c r="T743" s="59"/>
      <c r="U743" s="59"/>
    </row>
    <row r="744" spans="18:21" x14ac:dyDescent="0.25">
      <c r="R744" s="59"/>
      <c r="S744" s="59"/>
      <c r="T744" s="59"/>
      <c r="U744" s="59"/>
    </row>
    <row r="745" spans="18:21" x14ac:dyDescent="0.25">
      <c r="R745" s="59"/>
      <c r="S745" s="59"/>
      <c r="T745" s="59"/>
      <c r="U745" s="59"/>
    </row>
    <row r="746" spans="18:21" x14ac:dyDescent="0.25">
      <c r="R746" s="59"/>
      <c r="S746" s="59"/>
      <c r="T746" s="59"/>
      <c r="U746" s="59"/>
    </row>
    <row r="747" spans="18:21" x14ac:dyDescent="0.25">
      <c r="R747" s="59"/>
      <c r="S747" s="59"/>
      <c r="T747" s="59"/>
      <c r="U747" s="59"/>
    </row>
    <row r="748" spans="18:21" x14ac:dyDescent="0.25">
      <c r="R748" s="59"/>
      <c r="S748" s="59"/>
      <c r="T748" s="59"/>
      <c r="U748" s="59"/>
    </row>
    <row r="749" spans="18:21" x14ac:dyDescent="0.25">
      <c r="R749" s="59"/>
      <c r="S749" s="59"/>
      <c r="T749" s="59"/>
      <c r="U749" s="59"/>
    </row>
    <row r="750" spans="18:21" x14ac:dyDescent="0.25">
      <c r="R750" s="59"/>
      <c r="S750" s="59"/>
      <c r="T750" s="59"/>
      <c r="U750" s="59"/>
    </row>
    <row r="751" spans="18:21" x14ac:dyDescent="0.25">
      <c r="R751" s="59"/>
      <c r="S751" s="59"/>
      <c r="T751" s="59"/>
      <c r="U751" s="59"/>
    </row>
    <row r="752" spans="18:21" x14ac:dyDescent="0.25">
      <c r="R752" s="59"/>
      <c r="S752" s="59"/>
      <c r="T752" s="59"/>
      <c r="U752" s="59"/>
    </row>
    <row r="753" spans="18:21" x14ac:dyDescent="0.25">
      <c r="R753" s="59"/>
      <c r="S753" s="59"/>
      <c r="T753" s="59"/>
      <c r="U753" s="59"/>
    </row>
    <row r="754" spans="18:21" x14ac:dyDescent="0.25">
      <c r="R754" s="59"/>
      <c r="S754" s="59"/>
      <c r="T754" s="59"/>
      <c r="U754" s="59"/>
    </row>
    <row r="755" spans="18:21" x14ac:dyDescent="0.25">
      <c r="R755" s="59"/>
      <c r="S755" s="59"/>
      <c r="T755" s="59"/>
      <c r="U755" s="59"/>
    </row>
    <row r="756" spans="18:21" x14ac:dyDescent="0.25">
      <c r="R756" s="59"/>
      <c r="S756" s="59"/>
      <c r="T756" s="59"/>
      <c r="U756" s="59"/>
    </row>
    <row r="757" spans="18:21" x14ac:dyDescent="0.25">
      <c r="R757" s="59"/>
      <c r="S757" s="59"/>
      <c r="T757" s="59"/>
      <c r="U757" s="59"/>
    </row>
    <row r="758" spans="18:21" x14ac:dyDescent="0.25">
      <c r="R758" s="59"/>
      <c r="S758" s="59"/>
      <c r="T758" s="59"/>
      <c r="U758" s="59"/>
    </row>
    <row r="759" spans="18:21" x14ac:dyDescent="0.25">
      <c r="R759" s="59"/>
      <c r="S759" s="59"/>
      <c r="T759" s="59"/>
      <c r="U759" s="59"/>
    </row>
    <row r="760" spans="18:21" x14ac:dyDescent="0.25">
      <c r="R760" s="59"/>
      <c r="S760" s="59"/>
      <c r="T760" s="59"/>
      <c r="U760" s="59"/>
    </row>
    <row r="761" spans="18:21" x14ac:dyDescent="0.25">
      <c r="R761" s="59"/>
      <c r="S761" s="59"/>
      <c r="T761" s="59"/>
      <c r="U761" s="59"/>
    </row>
    <row r="762" spans="18:21" x14ac:dyDescent="0.25">
      <c r="R762" s="59"/>
      <c r="S762" s="59"/>
      <c r="T762" s="59"/>
      <c r="U762" s="59"/>
    </row>
    <row r="763" spans="18:21" x14ac:dyDescent="0.25">
      <c r="R763" s="59"/>
      <c r="S763" s="59"/>
      <c r="T763" s="59"/>
      <c r="U763" s="59"/>
    </row>
    <row r="765" spans="18:21" x14ac:dyDescent="0.25">
      <c r="R765" s="59"/>
      <c r="S765" s="59"/>
      <c r="T765" s="59"/>
      <c r="U765" s="59"/>
    </row>
    <row r="766" spans="18:21" x14ac:dyDescent="0.25">
      <c r="R766" s="59"/>
      <c r="S766" s="59"/>
      <c r="T766" s="59"/>
      <c r="U766" s="59"/>
    </row>
    <row r="767" spans="18:21" x14ac:dyDescent="0.25">
      <c r="R767" s="59"/>
      <c r="S767" s="59"/>
      <c r="T767" s="59"/>
      <c r="U767" s="59"/>
    </row>
    <row r="768" spans="18:21" x14ac:dyDescent="0.25">
      <c r="R768" s="59"/>
      <c r="S768" s="59"/>
      <c r="T768" s="59"/>
      <c r="U768" s="59"/>
    </row>
    <row r="769" spans="18:21" x14ac:dyDescent="0.25">
      <c r="R769" s="59"/>
      <c r="S769" s="59"/>
      <c r="T769" s="59"/>
      <c r="U769" s="59"/>
    </row>
    <row r="770" spans="18:21" x14ac:dyDescent="0.25">
      <c r="R770" s="59"/>
      <c r="S770" s="59"/>
      <c r="T770" s="59"/>
      <c r="U770" s="59"/>
    </row>
    <row r="771" spans="18:21" x14ac:dyDescent="0.25">
      <c r="R771" s="59"/>
      <c r="S771" s="59"/>
      <c r="T771" s="59"/>
      <c r="U771" s="59"/>
    </row>
    <row r="772" spans="18:21" x14ac:dyDescent="0.25">
      <c r="R772" s="59"/>
      <c r="S772" s="59"/>
      <c r="T772" s="59"/>
      <c r="U772" s="59"/>
    </row>
    <row r="773" spans="18:21" x14ac:dyDescent="0.25">
      <c r="R773" s="59"/>
      <c r="S773" s="59"/>
      <c r="T773" s="59"/>
      <c r="U773" s="59"/>
    </row>
    <row r="774" spans="18:21" x14ac:dyDescent="0.25">
      <c r="R774" s="59"/>
      <c r="S774" s="59"/>
      <c r="T774" s="59"/>
      <c r="U774" s="59"/>
    </row>
    <row r="775" spans="18:21" x14ac:dyDescent="0.25">
      <c r="R775" s="59"/>
      <c r="S775" s="59"/>
      <c r="T775" s="59"/>
      <c r="U775" s="59"/>
    </row>
    <row r="776" spans="18:21" x14ac:dyDescent="0.25">
      <c r="R776" s="59"/>
      <c r="S776" s="59"/>
      <c r="T776" s="59"/>
      <c r="U776" s="59"/>
    </row>
    <row r="777" spans="18:21" x14ac:dyDescent="0.25">
      <c r="R777" s="59"/>
      <c r="S777" s="59"/>
      <c r="T777" s="59"/>
      <c r="U777" s="59"/>
    </row>
    <row r="778" spans="18:21" x14ac:dyDescent="0.25">
      <c r="R778" s="59"/>
      <c r="S778" s="59"/>
      <c r="T778" s="59"/>
      <c r="U778" s="59"/>
    </row>
    <row r="779" spans="18:21" x14ac:dyDescent="0.25">
      <c r="R779" s="59"/>
      <c r="S779" s="59"/>
      <c r="T779" s="59"/>
      <c r="U779" s="59"/>
    </row>
    <row r="780" spans="18:21" x14ac:dyDescent="0.25">
      <c r="R780" s="59"/>
      <c r="S780" s="59"/>
      <c r="T780" s="59"/>
      <c r="U780" s="59"/>
    </row>
    <row r="781" spans="18:21" x14ac:dyDescent="0.25">
      <c r="R781" s="59"/>
      <c r="S781" s="59"/>
      <c r="T781" s="59"/>
      <c r="U781" s="59"/>
    </row>
    <row r="782" spans="18:21" x14ac:dyDescent="0.25">
      <c r="R782" s="59"/>
      <c r="S782" s="59"/>
      <c r="T782" s="59"/>
      <c r="U782" s="59"/>
    </row>
    <row r="783" spans="18:21" x14ac:dyDescent="0.25">
      <c r="R783" s="59"/>
      <c r="S783" s="59"/>
      <c r="T783" s="59"/>
      <c r="U783" s="59"/>
    </row>
    <row r="784" spans="18:21" x14ac:dyDescent="0.25">
      <c r="R784" s="59"/>
      <c r="S784" s="59"/>
      <c r="T784" s="59"/>
      <c r="U784" s="59"/>
    </row>
    <row r="785" spans="18:21" x14ac:dyDescent="0.25">
      <c r="R785" s="59"/>
      <c r="S785" s="59"/>
      <c r="T785" s="59"/>
      <c r="U785" s="59"/>
    </row>
    <row r="786" spans="18:21" x14ac:dyDescent="0.25">
      <c r="R786" s="59"/>
      <c r="S786" s="59"/>
      <c r="T786" s="59"/>
      <c r="U786" s="59"/>
    </row>
    <row r="787" spans="18:21" x14ac:dyDescent="0.25">
      <c r="R787" s="59"/>
      <c r="S787" s="59"/>
      <c r="T787" s="59"/>
      <c r="U787" s="59"/>
    </row>
    <row r="788" spans="18:21" x14ac:dyDescent="0.25">
      <c r="R788" s="59"/>
      <c r="S788" s="59"/>
      <c r="T788" s="59"/>
      <c r="U788" s="59"/>
    </row>
    <row r="789" spans="18:21" x14ac:dyDescent="0.25">
      <c r="R789" s="59"/>
      <c r="S789" s="59"/>
      <c r="T789" s="59"/>
      <c r="U789" s="59"/>
    </row>
    <row r="790" spans="18:21" x14ac:dyDescent="0.25">
      <c r="R790" s="59"/>
      <c r="S790" s="59"/>
      <c r="T790" s="59"/>
      <c r="U790" s="59"/>
    </row>
    <row r="791" spans="18:21" x14ac:dyDescent="0.25">
      <c r="R791" s="59"/>
      <c r="S791" s="59"/>
      <c r="T791" s="59"/>
      <c r="U791" s="59"/>
    </row>
    <row r="792" spans="18:21" x14ac:dyDescent="0.25">
      <c r="R792" s="59"/>
      <c r="S792" s="59"/>
      <c r="T792" s="59"/>
      <c r="U792" s="59"/>
    </row>
    <row r="793" spans="18:21" x14ac:dyDescent="0.25">
      <c r="R793" s="59"/>
      <c r="S793" s="59"/>
      <c r="T793" s="59"/>
      <c r="U793" s="59"/>
    </row>
    <row r="794" spans="18:21" x14ac:dyDescent="0.25">
      <c r="R794" s="59"/>
      <c r="S794" s="59"/>
      <c r="T794" s="59"/>
      <c r="U794" s="59"/>
    </row>
    <row r="795" spans="18:21" x14ac:dyDescent="0.25">
      <c r="R795" s="59"/>
      <c r="S795" s="59"/>
      <c r="T795" s="59"/>
      <c r="U795" s="59"/>
    </row>
    <row r="796" spans="18:21" x14ac:dyDescent="0.25">
      <c r="R796" s="59"/>
      <c r="S796" s="59"/>
      <c r="T796" s="59"/>
      <c r="U796" s="59"/>
    </row>
    <row r="797" spans="18:21" x14ac:dyDescent="0.25">
      <c r="R797" s="59"/>
      <c r="S797" s="59"/>
      <c r="T797" s="59"/>
      <c r="U797" s="59"/>
    </row>
    <row r="798" spans="18:21" x14ac:dyDescent="0.25">
      <c r="R798" s="59"/>
      <c r="S798" s="59"/>
      <c r="T798" s="59"/>
      <c r="U798" s="59"/>
    </row>
    <row r="799" spans="18:21" x14ac:dyDescent="0.25">
      <c r="R799" s="59"/>
      <c r="S799" s="59"/>
      <c r="T799" s="59"/>
      <c r="U799" s="59"/>
    </row>
    <row r="800" spans="18:21" x14ac:dyDescent="0.25">
      <c r="R800" s="59"/>
      <c r="S800" s="59"/>
      <c r="T800" s="59"/>
      <c r="U800" s="59"/>
    </row>
    <row r="801" spans="18:21" x14ac:dyDescent="0.25">
      <c r="R801" s="59"/>
      <c r="S801" s="59"/>
      <c r="T801" s="59"/>
      <c r="U801" s="59"/>
    </row>
    <row r="802" spans="18:21" x14ac:dyDescent="0.25">
      <c r="R802" s="59"/>
      <c r="S802" s="59"/>
      <c r="T802" s="59"/>
      <c r="U802" s="59"/>
    </row>
    <row r="803" spans="18:21" x14ac:dyDescent="0.25">
      <c r="R803" s="59"/>
      <c r="S803" s="59"/>
      <c r="T803" s="59"/>
      <c r="U803" s="59"/>
    </row>
    <row r="804" spans="18:21" x14ac:dyDescent="0.25">
      <c r="R804" s="59"/>
      <c r="S804" s="59"/>
      <c r="T804" s="59"/>
      <c r="U804" s="59"/>
    </row>
    <row r="805" spans="18:21" x14ac:dyDescent="0.25">
      <c r="R805" s="59"/>
      <c r="S805" s="59"/>
      <c r="T805" s="59"/>
      <c r="U805" s="59"/>
    </row>
    <row r="806" spans="18:21" x14ac:dyDescent="0.25">
      <c r="R806" s="59"/>
      <c r="S806" s="59"/>
      <c r="T806" s="59"/>
      <c r="U806" s="59"/>
    </row>
    <row r="807" spans="18:21" x14ac:dyDescent="0.25">
      <c r="R807" s="59"/>
      <c r="S807" s="59"/>
      <c r="T807" s="59"/>
      <c r="U807" s="59"/>
    </row>
    <row r="808" spans="18:21" x14ac:dyDescent="0.25">
      <c r="R808" s="59"/>
      <c r="S808" s="59"/>
      <c r="T808" s="59"/>
      <c r="U808" s="59"/>
    </row>
    <row r="809" spans="18:21" x14ac:dyDescent="0.25">
      <c r="R809" s="59"/>
      <c r="S809" s="59"/>
      <c r="T809" s="59"/>
      <c r="U809" s="59"/>
    </row>
    <row r="810" spans="18:21" x14ac:dyDescent="0.25">
      <c r="R810" s="59"/>
      <c r="S810" s="59"/>
      <c r="T810" s="59"/>
      <c r="U810" s="59"/>
    </row>
    <row r="811" spans="18:21" x14ac:dyDescent="0.25">
      <c r="R811" s="59"/>
      <c r="S811" s="59"/>
      <c r="T811" s="59"/>
      <c r="U811" s="59"/>
    </row>
    <row r="812" spans="18:21" x14ac:dyDescent="0.25">
      <c r="R812" s="59"/>
      <c r="S812" s="59"/>
      <c r="T812" s="59"/>
      <c r="U812" s="59"/>
    </row>
    <row r="813" spans="18:21" x14ac:dyDescent="0.25">
      <c r="R813" s="59"/>
      <c r="S813" s="59"/>
      <c r="T813" s="59"/>
      <c r="U813" s="59"/>
    </row>
    <row r="814" spans="18:21" x14ac:dyDescent="0.25">
      <c r="R814" s="59"/>
      <c r="S814" s="59"/>
      <c r="T814" s="59"/>
      <c r="U814" s="59"/>
    </row>
    <row r="815" spans="18:21" x14ac:dyDescent="0.25">
      <c r="R815" s="59"/>
      <c r="S815" s="59"/>
      <c r="T815" s="59"/>
      <c r="U815" s="59"/>
    </row>
    <row r="816" spans="18:21" x14ac:dyDescent="0.25">
      <c r="R816" s="59"/>
      <c r="S816" s="59"/>
      <c r="T816" s="59"/>
      <c r="U816" s="59"/>
    </row>
    <row r="817" spans="18:21" x14ac:dyDescent="0.25">
      <c r="R817" s="59"/>
      <c r="S817" s="59"/>
      <c r="T817" s="59"/>
      <c r="U817" s="59"/>
    </row>
    <row r="818" spans="18:21" x14ac:dyDescent="0.25">
      <c r="R818" s="59"/>
      <c r="S818" s="59"/>
      <c r="T818" s="59"/>
      <c r="U818" s="59"/>
    </row>
    <row r="819" spans="18:21" x14ac:dyDescent="0.25">
      <c r="R819" s="59"/>
      <c r="S819" s="59"/>
      <c r="T819" s="59"/>
      <c r="U819" s="59"/>
    </row>
    <row r="820" spans="18:21" x14ac:dyDescent="0.25">
      <c r="R820" s="59"/>
      <c r="S820" s="59"/>
      <c r="T820" s="59"/>
      <c r="U820" s="59"/>
    </row>
    <row r="821" spans="18:21" x14ac:dyDescent="0.25">
      <c r="R821" s="59"/>
      <c r="S821" s="59"/>
      <c r="T821" s="59"/>
      <c r="U821" s="59"/>
    </row>
    <row r="822" spans="18:21" x14ac:dyDescent="0.25">
      <c r="R822" s="59"/>
      <c r="S822" s="59"/>
      <c r="T822" s="59"/>
      <c r="U822" s="59"/>
    </row>
    <row r="823" spans="18:21" x14ac:dyDescent="0.25">
      <c r="R823" s="59"/>
      <c r="S823" s="59"/>
      <c r="T823" s="59"/>
      <c r="U823" s="59"/>
    </row>
    <row r="824" spans="18:21" x14ac:dyDescent="0.25">
      <c r="R824" s="59"/>
      <c r="S824" s="59"/>
      <c r="T824" s="59"/>
      <c r="U824" s="59"/>
    </row>
    <row r="825" spans="18:21" x14ac:dyDescent="0.25">
      <c r="R825" s="59"/>
      <c r="S825" s="59"/>
      <c r="T825" s="59"/>
      <c r="U825" s="59"/>
    </row>
    <row r="826" spans="18:21" x14ac:dyDescent="0.25">
      <c r="R826" s="59"/>
      <c r="S826" s="59"/>
      <c r="T826" s="59"/>
      <c r="U826" s="59"/>
    </row>
    <row r="827" spans="18:21" x14ac:dyDescent="0.25">
      <c r="R827" s="59"/>
      <c r="S827" s="59"/>
      <c r="T827" s="59"/>
      <c r="U827" s="59"/>
    </row>
    <row r="828" spans="18:21" x14ac:dyDescent="0.25">
      <c r="R828" s="59"/>
      <c r="S828" s="59"/>
      <c r="T828" s="59"/>
      <c r="U828" s="59"/>
    </row>
    <row r="829" spans="18:21" x14ac:dyDescent="0.25">
      <c r="R829" s="59"/>
      <c r="S829" s="59"/>
      <c r="T829" s="59"/>
      <c r="U829" s="59"/>
    </row>
    <row r="830" spans="18:21" x14ac:dyDescent="0.25">
      <c r="R830" s="59"/>
      <c r="S830" s="59"/>
      <c r="T830" s="59"/>
      <c r="U830" s="59"/>
    </row>
    <row r="831" spans="18:21" x14ac:dyDescent="0.25">
      <c r="R831" s="59"/>
      <c r="S831" s="59"/>
      <c r="T831" s="59"/>
      <c r="U831" s="59"/>
    </row>
    <row r="832" spans="18:21" x14ac:dyDescent="0.25">
      <c r="R832" s="59"/>
      <c r="S832" s="59"/>
      <c r="T832" s="59"/>
      <c r="U832" s="59"/>
    </row>
    <row r="834" spans="18:21" x14ac:dyDescent="0.25">
      <c r="R834" s="59"/>
      <c r="S834" s="59"/>
      <c r="T834" s="59"/>
      <c r="U834" s="59"/>
    </row>
    <row r="835" spans="18:21" x14ac:dyDescent="0.25">
      <c r="R835" s="59"/>
      <c r="S835" s="59"/>
      <c r="T835" s="59"/>
      <c r="U835" s="59"/>
    </row>
    <row r="836" spans="18:21" x14ac:dyDescent="0.25">
      <c r="R836" s="59"/>
      <c r="S836" s="59"/>
      <c r="T836" s="59"/>
      <c r="U836" s="59"/>
    </row>
    <row r="837" spans="18:21" x14ac:dyDescent="0.25">
      <c r="R837" s="59"/>
      <c r="S837" s="59"/>
      <c r="T837" s="59"/>
      <c r="U837" s="59"/>
    </row>
    <row r="838" spans="18:21" x14ac:dyDescent="0.25">
      <c r="R838" s="59"/>
      <c r="S838" s="59"/>
      <c r="T838" s="59"/>
      <c r="U838" s="59"/>
    </row>
    <row r="839" spans="18:21" x14ac:dyDescent="0.25">
      <c r="R839" s="59"/>
      <c r="S839" s="59"/>
      <c r="T839" s="59"/>
      <c r="U839" s="59"/>
    </row>
    <row r="840" spans="18:21" x14ac:dyDescent="0.25">
      <c r="R840" s="59"/>
      <c r="S840" s="59"/>
      <c r="T840" s="59"/>
      <c r="U840" s="59"/>
    </row>
    <row r="841" spans="18:21" x14ac:dyDescent="0.25">
      <c r="R841" s="59"/>
      <c r="S841" s="59"/>
      <c r="T841" s="59"/>
      <c r="U841" s="59"/>
    </row>
    <row r="842" spans="18:21" x14ac:dyDescent="0.25">
      <c r="R842" s="59"/>
      <c r="S842" s="59"/>
      <c r="T842" s="59"/>
      <c r="U842" s="59"/>
    </row>
    <row r="843" spans="18:21" x14ac:dyDescent="0.25">
      <c r="R843" s="59"/>
      <c r="S843" s="59"/>
      <c r="T843" s="59"/>
      <c r="U843" s="59"/>
    </row>
    <row r="844" spans="18:21" x14ac:dyDescent="0.25">
      <c r="R844" s="59"/>
      <c r="S844" s="59"/>
      <c r="T844" s="59"/>
      <c r="U844" s="59"/>
    </row>
    <row r="845" spans="18:21" x14ac:dyDescent="0.25">
      <c r="R845" s="59"/>
      <c r="S845" s="59"/>
      <c r="T845" s="59"/>
      <c r="U845" s="59"/>
    </row>
    <row r="846" spans="18:21" x14ac:dyDescent="0.25">
      <c r="R846" s="59"/>
      <c r="S846" s="59"/>
      <c r="T846" s="59"/>
      <c r="U846" s="59"/>
    </row>
    <row r="847" spans="18:21" x14ac:dyDescent="0.25">
      <c r="R847" s="59"/>
      <c r="S847" s="59"/>
      <c r="T847" s="59"/>
      <c r="U847" s="59"/>
    </row>
    <row r="848" spans="18:21" x14ac:dyDescent="0.25">
      <c r="R848" s="59"/>
      <c r="S848" s="59"/>
      <c r="T848" s="59"/>
      <c r="U848" s="59"/>
    </row>
    <row r="849" spans="18:21" x14ac:dyDescent="0.25">
      <c r="R849" s="59"/>
      <c r="S849" s="59"/>
      <c r="T849" s="59"/>
      <c r="U849" s="59"/>
    </row>
    <row r="850" spans="18:21" x14ac:dyDescent="0.25">
      <c r="R850" s="59"/>
      <c r="S850" s="59"/>
      <c r="T850" s="59"/>
      <c r="U850" s="59"/>
    </row>
    <row r="851" spans="18:21" x14ac:dyDescent="0.25">
      <c r="R851" s="59"/>
      <c r="S851" s="59"/>
      <c r="T851" s="59"/>
      <c r="U851" s="59"/>
    </row>
    <row r="852" spans="18:21" x14ac:dyDescent="0.25">
      <c r="R852" s="59"/>
      <c r="S852" s="59"/>
      <c r="T852" s="59"/>
      <c r="U852" s="59"/>
    </row>
    <row r="853" spans="18:21" x14ac:dyDescent="0.25">
      <c r="R853" s="59"/>
      <c r="S853" s="59"/>
      <c r="T853" s="59"/>
      <c r="U853" s="59"/>
    </row>
    <row r="854" spans="18:21" x14ac:dyDescent="0.25">
      <c r="R854" s="59"/>
      <c r="S854" s="59"/>
      <c r="T854" s="59"/>
      <c r="U854" s="59"/>
    </row>
    <row r="855" spans="18:21" x14ac:dyDescent="0.25">
      <c r="R855" s="59"/>
      <c r="S855" s="59"/>
      <c r="T855" s="59"/>
      <c r="U855" s="59"/>
    </row>
    <row r="856" spans="18:21" x14ac:dyDescent="0.25">
      <c r="R856" s="59"/>
      <c r="S856" s="59"/>
      <c r="T856" s="59"/>
      <c r="U856" s="59"/>
    </row>
    <row r="857" spans="18:21" x14ac:dyDescent="0.25">
      <c r="R857" s="59"/>
      <c r="S857" s="59"/>
      <c r="T857" s="59"/>
      <c r="U857" s="59"/>
    </row>
    <row r="858" spans="18:21" x14ac:dyDescent="0.25">
      <c r="R858" s="59"/>
      <c r="S858" s="59"/>
      <c r="T858" s="59"/>
      <c r="U858" s="59"/>
    </row>
    <row r="859" spans="18:21" x14ac:dyDescent="0.25">
      <c r="R859" s="59"/>
      <c r="S859" s="59"/>
      <c r="T859" s="59"/>
      <c r="U859" s="59"/>
    </row>
    <row r="860" spans="18:21" x14ac:dyDescent="0.25">
      <c r="R860" s="59"/>
      <c r="S860" s="59"/>
      <c r="T860" s="59"/>
      <c r="U860" s="59"/>
    </row>
    <row r="861" spans="18:21" x14ac:dyDescent="0.25">
      <c r="R861" s="59"/>
      <c r="S861" s="59"/>
      <c r="T861" s="59"/>
      <c r="U861" s="59"/>
    </row>
    <row r="862" spans="18:21" x14ac:dyDescent="0.25">
      <c r="R862" s="59"/>
      <c r="S862" s="59"/>
      <c r="T862" s="59"/>
      <c r="U862" s="59"/>
    </row>
    <row r="863" spans="18:21" x14ac:dyDescent="0.25">
      <c r="R863" s="59"/>
      <c r="S863" s="59"/>
      <c r="T863" s="59"/>
      <c r="U863" s="59"/>
    </row>
    <row r="864" spans="18:21" x14ac:dyDescent="0.25">
      <c r="R864" s="59"/>
      <c r="S864" s="59"/>
      <c r="T864" s="59"/>
      <c r="U864" s="59"/>
    </row>
    <row r="865" spans="18:21" x14ac:dyDescent="0.25">
      <c r="R865" s="59"/>
      <c r="S865" s="59"/>
      <c r="T865" s="59"/>
      <c r="U865" s="59"/>
    </row>
    <row r="866" spans="18:21" x14ac:dyDescent="0.25">
      <c r="R866" s="59"/>
      <c r="S866" s="59"/>
      <c r="T866" s="59"/>
      <c r="U866" s="59"/>
    </row>
    <row r="867" spans="18:21" x14ac:dyDescent="0.25">
      <c r="R867" s="59"/>
      <c r="S867" s="59"/>
      <c r="T867" s="59"/>
      <c r="U867" s="59"/>
    </row>
    <row r="868" spans="18:21" x14ac:dyDescent="0.25">
      <c r="R868" s="59"/>
      <c r="S868" s="59"/>
      <c r="T868" s="59"/>
      <c r="U868" s="59"/>
    </row>
    <row r="869" spans="18:21" x14ac:dyDescent="0.25">
      <c r="R869" s="59"/>
      <c r="S869" s="59"/>
      <c r="T869" s="59"/>
      <c r="U869" s="59"/>
    </row>
    <row r="870" spans="18:21" x14ac:dyDescent="0.25">
      <c r="R870" s="59"/>
      <c r="S870" s="59"/>
      <c r="T870" s="59"/>
      <c r="U870" s="59"/>
    </row>
    <row r="871" spans="18:21" x14ac:dyDescent="0.25">
      <c r="R871" s="59"/>
      <c r="S871" s="59"/>
      <c r="T871" s="59"/>
      <c r="U871" s="59"/>
    </row>
    <row r="872" spans="18:21" x14ac:dyDescent="0.25">
      <c r="R872" s="59"/>
      <c r="S872" s="59"/>
      <c r="T872" s="59"/>
      <c r="U872" s="59"/>
    </row>
    <row r="873" spans="18:21" x14ac:dyDescent="0.25">
      <c r="R873" s="59"/>
      <c r="S873" s="59"/>
      <c r="T873" s="59"/>
      <c r="U873" s="59"/>
    </row>
    <row r="874" spans="18:21" x14ac:dyDescent="0.25">
      <c r="R874" s="59"/>
      <c r="S874" s="59"/>
      <c r="T874" s="59"/>
      <c r="U874" s="59"/>
    </row>
    <row r="875" spans="18:21" x14ac:dyDescent="0.25">
      <c r="R875" s="59"/>
      <c r="S875" s="59"/>
      <c r="T875" s="59"/>
      <c r="U875" s="59"/>
    </row>
    <row r="876" spans="18:21" x14ac:dyDescent="0.25">
      <c r="R876" s="59"/>
      <c r="S876" s="59"/>
      <c r="T876" s="59"/>
      <c r="U876" s="59"/>
    </row>
    <row r="877" spans="18:21" x14ac:dyDescent="0.25">
      <c r="R877" s="59"/>
      <c r="S877" s="59"/>
      <c r="T877" s="59"/>
      <c r="U877" s="59"/>
    </row>
    <row r="878" spans="18:21" x14ac:dyDescent="0.25">
      <c r="R878" s="59"/>
      <c r="S878" s="59"/>
      <c r="T878" s="59"/>
      <c r="U878" s="59"/>
    </row>
    <row r="879" spans="18:21" x14ac:dyDescent="0.25">
      <c r="R879" s="59"/>
      <c r="S879" s="59"/>
      <c r="T879" s="59"/>
      <c r="U879" s="59"/>
    </row>
    <row r="880" spans="18:21" x14ac:dyDescent="0.25">
      <c r="R880" s="59"/>
      <c r="S880" s="59"/>
      <c r="T880" s="59"/>
      <c r="U880" s="59"/>
    </row>
    <row r="881" spans="18:21" x14ac:dyDescent="0.25">
      <c r="R881" s="59"/>
      <c r="S881" s="59"/>
      <c r="T881" s="59"/>
      <c r="U881" s="59"/>
    </row>
    <row r="882" spans="18:21" x14ac:dyDescent="0.25">
      <c r="R882" s="59"/>
      <c r="S882" s="59"/>
      <c r="T882" s="59"/>
      <c r="U882" s="59"/>
    </row>
    <row r="883" spans="18:21" x14ac:dyDescent="0.25">
      <c r="R883" s="59"/>
      <c r="S883" s="59"/>
      <c r="T883" s="59"/>
      <c r="U883" s="59"/>
    </row>
    <row r="884" spans="18:21" x14ac:dyDescent="0.25">
      <c r="R884" s="59"/>
      <c r="S884" s="59"/>
      <c r="T884" s="59"/>
      <c r="U884" s="59"/>
    </row>
    <row r="885" spans="18:21" x14ac:dyDescent="0.25">
      <c r="R885" s="59"/>
      <c r="S885" s="59"/>
      <c r="T885" s="59"/>
      <c r="U885" s="59"/>
    </row>
    <row r="886" spans="18:21" x14ac:dyDescent="0.25">
      <c r="R886" s="59"/>
      <c r="S886" s="59"/>
      <c r="T886" s="59"/>
      <c r="U886" s="59"/>
    </row>
    <row r="887" spans="18:21" x14ac:dyDescent="0.25">
      <c r="R887" s="59"/>
      <c r="S887" s="59"/>
      <c r="T887" s="59"/>
      <c r="U887" s="59"/>
    </row>
    <row r="888" spans="18:21" x14ac:dyDescent="0.25">
      <c r="R888" s="59"/>
      <c r="S888" s="59"/>
      <c r="T888" s="59"/>
      <c r="U888" s="59"/>
    </row>
    <row r="889" spans="18:21" x14ac:dyDescent="0.25">
      <c r="R889" s="59"/>
      <c r="S889" s="59"/>
      <c r="T889" s="59"/>
      <c r="U889" s="59"/>
    </row>
    <row r="890" spans="18:21" x14ac:dyDescent="0.25">
      <c r="R890" s="59"/>
      <c r="S890" s="59"/>
      <c r="T890" s="59"/>
      <c r="U890" s="59"/>
    </row>
    <row r="891" spans="18:21" x14ac:dyDescent="0.25">
      <c r="R891" s="59"/>
      <c r="S891" s="59"/>
      <c r="T891" s="59"/>
      <c r="U891" s="59"/>
    </row>
    <row r="892" spans="18:21" x14ac:dyDescent="0.25">
      <c r="R892" s="59"/>
      <c r="S892" s="59"/>
      <c r="T892" s="59"/>
      <c r="U892" s="59"/>
    </row>
    <row r="893" spans="18:21" x14ac:dyDescent="0.25">
      <c r="R893" s="59"/>
      <c r="S893" s="59"/>
      <c r="T893" s="59"/>
      <c r="U893" s="59"/>
    </row>
    <row r="894" spans="18:21" x14ac:dyDescent="0.25">
      <c r="R894" s="59"/>
      <c r="S894" s="59"/>
      <c r="T894" s="59"/>
      <c r="U894" s="59"/>
    </row>
    <row r="895" spans="18:21" x14ac:dyDescent="0.25">
      <c r="R895" s="59"/>
      <c r="S895" s="59"/>
      <c r="T895" s="59"/>
      <c r="U895" s="59"/>
    </row>
    <row r="896" spans="18:21" x14ac:dyDescent="0.25">
      <c r="R896" s="59"/>
      <c r="S896" s="59"/>
      <c r="T896" s="59"/>
      <c r="U896" s="59"/>
    </row>
    <row r="897" spans="18:21" x14ac:dyDescent="0.25">
      <c r="R897" s="59"/>
      <c r="S897" s="59"/>
      <c r="T897" s="59"/>
      <c r="U897" s="59"/>
    </row>
    <row r="898" spans="18:21" x14ac:dyDescent="0.25">
      <c r="R898" s="59"/>
      <c r="S898" s="59"/>
      <c r="T898" s="59"/>
      <c r="U898" s="59"/>
    </row>
    <row r="899" spans="18:21" x14ac:dyDescent="0.25">
      <c r="R899" s="59"/>
      <c r="S899" s="59"/>
      <c r="T899" s="59"/>
      <c r="U899" s="59"/>
    </row>
    <row r="900" spans="18:21" x14ac:dyDescent="0.25">
      <c r="R900" s="59"/>
      <c r="S900" s="59"/>
      <c r="T900" s="59"/>
      <c r="U900" s="59"/>
    </row>
    <row r="901" spans="18:21" x14ac:dyDescent="0.25">
      <c r="R901" s="59"/>
      <c r="S901" s="59"/>
      <c r="T901" s="59"/>
      <c r="U901" s="59"/>
    </row>
    <row r="903" spans="18:21" x14ac:dyDescent="0.25">
      <c r="R903" s="59"/>
      <c r="S903" s="59"/>
      <c r="T903" s="59"/>
      <c r="U903" s="59"/>
    </row>
    <row r="904" spans="18:21" x14ac:dyDescent="0.25">
      <c r="R904" s="59"/>
      <c r="S904" s="59"/>
      <c r="T904" s="59"/>
      <c r="U904" s="59"/>
    </row>
    <row r="905" spans="18:21" x14ac:dyDescent="0.25">
      <c r="R905" s="59"/>
      <c r="S905" s="59"/>
      <c r="T905" s="59"/>
      <c r="U905" s="59"/>
    </row>
    <row r="906" spans="18:21" x14ac:dyDescent="0.25">
      <c r="R906" s="59"/>
      <c r="S906" s="59"/>
      <c r="T906" s="59"/>
      <c r="U906" s="59"/>
    </row>
    <row r="907" spans="18:21" x14ac:dyDescent="0.25">
      <c r="R907" s="59"/>
      <c r="S907" s="59"/>
      <c r="T907" s="59"/>
      <c r="U907" s="59"/>
    </row>
    <row r="908" spans="18:21" x14ac:dyDescent="0.25">
      <c r="R908" s="59"/>
      <c r="S908" s="59"/>
      <c r="T908" s="59"/>
      <c r="U908" s="59"/>
    </row>
    <row r="909" spans="18:21" x14ac:dyDescent="0.25">
      <c r="R909" s="59"/>
      <c r="S909" s="59"/>
      <c r="T909" s="59"/>
      <c r="U909" s="59"/>
    </row>
    <row r="910" spans="18:21" x14ac:dyDescent="0.25">
      <c r="R910" s="59"/>
      <c r="S910" s="59"/>
      <c r="T910" s="59"/>
      <c r="U910" s="59"/>
    </row>
    <row r="911" spans="18:21" x14ac:dyDescent="0.25">
      <c r="R911" s="59"/>
      <c r="S911" s="59"/>
      <c r="T911" s="59"/>
      <c r="U911" s="59"/>
    </row>
    <row r="912" spans="18:21" x14ac:dyDescent="0.25">
      <c r="R912" s="59"/>
      <c r="S912" s="59"/>
      <c r="T912" s="59"/>
      <c r="U912" s="59"/>
    </row>
    <row r="913" spans="18:21" x14ac:dyDescent="0.25">
      <c r="R913" s="59"/>
      <c r="S913" s="59"/>
      <c r="T913" s="59"/>
      <c r="U913" s="59"/>
    </row>
    <row r="914" spans="18:21" x14ac:dyDescent="0.25">
      <c r="R914" s="59"/>
      <c r="S914" s="59"/>
      <c r="T914" s="59"/>
      <c r="U914" s="59"/>
    </row>
    <row r="915" spans="18:21" x14ac:dyDescent="0.25">
      <c r="R915" s="59"/>
      <c r="S915" s="59"/>
      <c r="T915" s="59"/>
      <c r="U915" s="59"/>
    </row>
    <row r="916" spans="18:21" x14ac:dyDescent="0.25">
      <c r="R916" s="59"/>
      <c r="S916" s="59"/>
      <c r="T916" s="59"/>
      <c r="U916" s="59"/>
    </row>
    <row r="917" spans="18:21" x14ac:dyDescent="0.25">
      <c r="R917" s="59"/>
      <c r="S917" s="59"/>
      <c r="T917" s="59"/>
      <c r="U917" s="59"/>
    </row>
    <row r="918" spans="18:21" x14ac:dyDescent="0.25">
      <c r="R918" s="59"/>
      <c r="S918" s="59"/>
      <c r="T918" s="59"/>
      <c r="U918" s="59"/>
    </row>
    <row r="919" spans="18:21" x14ac:dyDescent="0.25">
      <c r="R919" s="59"/>
      <c r="S919" s="59"/>
      <c r="T919" s="59"/>
      <c r="U919" s="59"/>
    </row>
    <row r="920" spans="18:21" x14ac:dyDescent="0.25">
      <c r="R920" s="59"/>
      <c r="S920" s="59"/>
      <c r="T920" s="59"/>
      <c r="U920" s="59"/>
    </row>
    <row r="921" spans="18:21" x14ac:dyDescent="0.25">
      <c r="R921" s="59"/>
      <c r="S921" s="59"/>
      <c r="T921" s="59"/>
      <c r="U921" s="59"/>
    </row>
    <row r="922" spans="18:21" x14ac:dyDescent="0.25">
      <c r="R922" s="59"/>
      <c r="S922" s="59"/>
      <c r="T922" s="59"/>
      <c r="U922" s="59"/>
    </row>
    <row r="923" spans="18:21" x14ac:dyDescent="0.25">
      <c r="R923" s="59"/>
      <c r="S923" s="59"/>
      <c r="T923" s="59"/>
      <c r="U923" s="59"/>
    </row>
    <row r="924" spans="18:21" x14ac:dyDescent="0.25">
      <c r="R924" s="59"/>
      <c r="S924" s="59"/>
      <c r="T924" s="59"/>
      <c r="U924" s="59"/>
    </row>
    <row r="925" spans="18:21" x14ac:dyDescent="0.25">
      <c r="R925" s="59"/>
      <c r="S925" s="59"/>
      <c r="T925" s="59"/>
      <c r="U925" s="59"/>
    </row>
    <row r="926" spans="18:21" x14ac:dyDescent="0.25">
      <c r="R926" s="59"/>
      <c r="S926" s="59"/>
      <c r="T926" s="59"/>
      <c r="U926" s="59"/>
    </row>
    <row r="927" spans="18:21" x14ac:dyDescent="0.25">
      <c r="R927" s="59"/>
      <c r="S927" s="59"/>
      <c r="T927" s="59"/>
      <c r="U927" s="59"/>
    </row>
    <row r="928" spans="18:21" x14ac:dyDescent="0.25">
      <c r="R928" s="59"/>
      <c r="S928" s="59"/>
      <c r="T928" s="59"/>
      <c r="U928" s="59"/>
    </row>
    <row r="929" spans="18:21" x14ac:dyDescent="0.25">
      <c r="R929" s="59"/>
      <c r="S929" s="59"/>
      <c r="T929" s="59"/>
      <c r="U929" s="59"/>
    </row>
    <row r="930" spans="18:21" x14ac:dyDescent="0.25">
      <c r="R930" s="59"/>
      <c r="S930" s="59"/>
      <c r="T930" s="59"/>
      <c r="U930" s="59"/>
    </row>
    <row r="931" spans="18:21" x14ac:dyDescent="0.25">
      <c r="R931" s="59"/>
      <c r="S931" s="59"/>
      <c r="T931" s="59"/>
      <c r="U931" s="59"/>
    </row>
    <row r="932" spans="18:21" x14ac:dyDescent="0.25">
      <c r="R932" s="59"/>
      <c r="S932" s="59"/>
      <c r="T932" s="59"/>
      <c r="U932" s="59"/>
    </row>
    <row r="933" spans="18:21" x14ac:dyDescent="0.25">
      <c r="R933" s="59"/>
      <c r="S933" s="59"/>
      <c r="T933" s="59"/>
      <c r="U933" s="59"/>
    </row>
    <row r="934" spans="18:21" x14ac:dyDescent="0.25">
      <c r="R934" s="59"/>
      <c r="S934" s="59"/>
      <c r="T934" s="59"/>
      <c r="U934" s="59"/>
    </row>
    <row r="935" spans="18:21" x14ac:dyDescent="0.25">
      <c r="R935" s="59"/>
      <c r="S935" s="59"/>
      <c r="T935" s="59"/>
      <c r="U935" s="59"/>
    </row>
    <row r="936" spans="18:21" x14ac:dyDescent="0.25">
      <c r="R936" s="59"/>
      <c r="S936" s="59"/>
      <c r="T936" s="59"/>
      <c r="U936" s="59"/>
    </row>
    <row r="937" spans="18:21" x14ac:dyDescent="0.25">
      <c r="R937" s="59"/>
      <c r="S937" s="59"/>
      <c r="T937" s="59"/>
      <c r="U937" s="59"/>
    </row>
    <row r="938" spans="18:21" x14ac:dyDescent="0.25">
      <c r="R938" s="59"/>
      <c r="S938" s="59"/>
      <c r="T938" s="59"/>
      <c r="U938" s="59"/>
    </row>
    <row r="939" spans="18:21" x14ac:dyDescent="0.25">
      <c r="R939" s="59"/>
      <c r="S939" s="59"/>
      <c r="T939" s="59"/>
      <c r="U939" s="59"/>
    </row>
    <row r="940" spans="18:21" x14ac:dyDescent="0.25">
      <c r="R940" s="59"/>
      <c r="S940" s="59"/>
      <c r="T940" s="59"/>
      <c r="U940" s="59"/>
    </row>
    <row r="941" spans="18:21" x14ac:dyDescent="0.25">
      <c r="R941" s="59"/>
      <c r="S941" s="59"/>
      <c r="T941" s="59"/>
      <c r="U941" s="59"/>
    </row>
    <row r="942" spans="18:21" x14ac:dyDescent="0.25">
      <c r="R942" s="59"/>
      <c r="S942" s="59"/>
      <c r="T942" s="59"/>
      <c r="U942" s="59"/>
    </row>
    <row r="943" spans="18:21" x14ac:dyDescent="0.25">
      <c r="R943" s="59"/>
      <c r="S943" s="59"/>
      <c r="T943" s="59"/>
      <c r="U943" s="59"/>
    </row>
    <row r="944" spans="18:21" x14ac:dyDescent="0.25">
      <c r="R944" s="59"/>
      <c r="S944" s="59"/>
      <c r="T944" s="59"/>
      <c r="U944" s="59"/>
    </row>
    <row r="945" spans="18:21" x14ac:dyDescent="0.25">
      <c r="R945" s="59"/>
      <c r="S945" s="59"/>
      <c r="T945" s="59"/>
      <c r="U945" s="59"/>
    </row>
    <row r="946" spans="18:21" x14ac:dyDescent="0.25">
      <c r="R946" s="59"/>
      <c r="S946" s="59"/>
      <c r="T946" s="59"/>
      <c r="U946" s="59"/>
    </row>
    <row r="947" spans="18:21" x14ac:dyDescent="0.25">
      <c r="R947" s="59"/>
      <c r="S947" s="59"/>
      <c r="T947" s="59"/>
      <c r="U947" s="59"/>
    </row>
    <row r="948" spans="18:21" x14ac:dyDescent="0.25">
      <c r="R948" s="59"/>
      <c r="S948" s="59"/>
      <c r="T948" s="59"/>
      <c r="U948" s="59"/>
    </row>
    <row r="949" spans="18:21" x14ac:dyDescent="0.25">
      <c r="R949" s="59"/>
      <c r="S949" s="59"/>
      <c r="T949" s="59"/>
      <c r="U949" s="59"/>
    </row>
    <row r="950" spans="18:21" x14ac:dyDescent="0.25">
      <c r="R950" s="59"/>
      <c r="S950" s="59"/>
      <c r="T950" s="59"/>
      <c r="U950" s="59"/>
    </row>
    <row r="951" spans="18:21" x14ac:dyDescent="0.25">
      <c r="R951" s="59"/>
      <c r="S951" s="59"/>
      <c r="T951" s="59"/>
      <c r="U951" s="59"/>
    </row>
    <row r="952" spans="18:21" x14ac:dyDescent="0.25">
      <c r="R952" s="59"/>
      <c r="S952" s="59"/>
      <c r="T952" s="59"/>
      <c r="U952" s="59"/>
    </row>
    <row r="953" spans="18:21" x14ac:dyDescent="0.25">
      <c r="R953" s="59"/>
      <c r="S953" s="59"/>
      <c r="T953" s="59"/>
      <c r="U953" s="59"/>
    </row>
    <row r="954" spans="18:21" x14ac:dyDescent="0.25">
      <c r="R954" s="59"/>
      <c r="S954" s="59"/>
      <c r="T954" s="59"/>
      <c r="U954" s="59"/>
    </row>
    <row r="955" spans="18:21" x14ac:dyDescent="0.25">
      <c r="R955" s="59"/>
      <c r="S955" s="59"/>
      <c r="T955" s="59"/>
      <c r="U955" s="59"/>
    </row>
    <row r="956" spans="18:21" x14ac:dyDescent="0.25">
      <c r="R956" s="59"/>
      <c r="S956" s="59"/>
      <c r="T956" s="59"/>
      <c r="U956" s="59"/>
    </row>
    <row r="957" spans="18:21" x14ac:dyDescent="0.25">
      <c r="R957" s="59"/>
      <c r="S957" s="59"/>
      <c r="T957" s="59"/>
      <c r="U957" s="59"/>
    </row>
    <row r="958" spans="18:21" x14ac:dyDescent="0.25">
      <c r="R958" s="59"/>
      <c r="S958" s="59"/>
      <c r="T958" s="59"/>
      <c r="U958" s="59"/>
    </row>
    <row r="959" spans="18:21" x14ac:dyDescent="0.25">
      <c r="R959" s="59"/>
      <c r="S959" s="59"/>
      <c r="T959" s="59"/>
      <c r="U959" s="59"/>
    </row>
    <row r="960" spans="18:21" x14ac:dyDescent="0.25">
      <c r="R960" s="59"/>
      <c r="S960" s="59"/>
      <c r="T960" s="59"/>
      <c r="U960" s="59"/>
    </row>
    <row r="961" spans="18:21" x14ac:dyDescent="0.25">
      <c r="R961" s="59"/>
      <c r="S961" s="59"/>
      <c r="T961" s="59"/>
      <c r="U961" s="59"/>
    </row>
    <row r="962" spans="18:21" x14ac:dyDescent="0.25">
      <c r="R962" s="59"/>
      <c r="S962" s="59"/>
      <c r="T962" s="59"/>
      <c r="U962" s="59"/>
    </row>
    <row r="963" spans="18:21" x14ac:dyDescent="0.25">
      <c r="R963" s="59"/>
      <c r="S963" s="59"/>
      <c r="T963" s="59"/>
      <c r="U963" s="59"/>
    </row>
    <row r="964" spans="18:21" x14ac:dyDescent="0.25">
      <c r="R964" s="59"/>
      <c r="S964" s="59"/>
      <c r="T964" s="59"/>
      <c r="U964" s="59"/>
    </row>
    <row r="965" spans="18:21" x14ac:dyDescent="0.25">
      <c r="R965" s="59"/>
      <c r="S965" s="59"/>
      <c r="T965" s="59"/>
      <c r="U965" s="59"/>
    </row>
    <row r="966" spans="18:21" x14ac:dyDescent="0.25">
      <c r="R966" s="59"/>
      <c r="S966" s="59"/>
      <c r="T966" s="59"/>
      <c r="U966" s="59"/>
    </row>
    <row r="967" spans="18:21" x14ac:dyDescent="0.25">
      <c r="R967" s="59"/>
      <c r="S967" s="59"/>
      <c r="T967" s="59"/>
      <c r="U967" s="59"/>
    </row>
    <row r="968" spans="18:21" x14ac:dyDescent="0.25">
      <c r="R968" s="59"/>
      <c r="S968" s="59"/>
      <c r="T968" s="59"/>
      <c r="U968" s="59"/>
    </row>
    <row r="969" spans="18:21" x14ac:dyDescent="0.25">
      <c r="R969" s="59"/>
      <c r="S969" s="59"/>
      <c r="T969" s="59"/>
      <c r="U969" s="59"/>
    </row>
    <row r="970" spans="18:21" x14ac:dyDescent="0.25">
      <c r="R970" s="59"/>
      <c r="S970" s="59"/>
      <c r="T970" s="59"/>
      <c r="U970" s="59"/>
    </row>
    <row r="972" spans="18:21" x14ac:dyDescent="0.25">
      <c r="R972" s="59"/>
      <c r="S972" s="59"/>
      <c r="T972" s="59"/>
      <c r="U972" s="59"/>
    </row>
    <row r="973" spans="18:21" x14ac:dyDescent="0.25">
      <c r="R973" s="59"/>
      <c r="S973" s="59"/>
      <c r="T973" s="59"/>
      <c r="U973" s="59"/>
    </row>
    <row r="974" spans="18:21" x14ac:dyDescent="0.25">
      <c r="R974" s="59"/>
      <c r="S974" s="59"/>
      <c r="T974" s="59"/>
      <c r="U974" s="59"/>
    </row>
    <row r="975" spans="18:21" x14ac:dyDescent="0.25">
      <c r="R975" s="59"/>
      <c r="S975" s="59"/>
      <c r="T975" s="59"/>
      <c r="U975" s="59"/>
    </row>
    <row r="976" spans="18:21" x14ac:dyDescent="0.25">
      <c r="R976" s="59"/>
      <c r="S976" s="59"/>
      <c r="T976" s="59"/>
      <c r="U976" s="59"/>
    </row>
    <row r="977" spans="18:21" x14ac:dyDescent="0.25">
      <c r="R977" s="59"/>
      <c r="S977" s="59"/>
      <c r="T977" s="59"/>
      <c r="U977" s="59"/>
    </row>
    <row r="978" spans="18:21" x14ac:dyDescent="0.25">
      <c r="R978" s="59"/>
      <c r="S978" s="59"/>
      <c r="T978" s="59"/>
      <c r="U978" s="59"/>
    </row>
    <row r="979" spans="18:21" x14ac:dyDescent="0.25">
      <c r="R979" s="59"/>
      <c r="S979" s="59"/>
      <c r="T979" s="59"/>
      <c r="U979" s="59"/>
    </row>
    <row r="980" spans="18:21" x14ac:dyDescent="0.25">
      <c r="R980" s="59"/>
      <c r="S980" s="59"/>
      <c r="T980" s="59"/>
      <c r="U980" s="59"/>
    </row>
    <row r="981" spans="18:21" x14ac:dyDescent="0.25">
      <c r="R981" s="59"/>
      <c r="S981" s="59"/>
      <c r="T981" s="59"/>
      <c r="U981" s="59"/>
    </row>
    <row r="982" spans="18:21" x14ac:dyDescent="0.25">
      <c r="R982" s="59"/>
      <c r="S982" s="59"/>
      <c r="T982" s="59"/>
      <c r="U982" s="59"/>
    </row>
    <row r="983" spans="18:21" x14ac:dyDescent="0.25">
      <c r="R983" s="59"/>
      <c r="S983" s="59"/>
      <c r="T983" s="59"/>
      <c r="U983" s="59"/>
    </row>
    <row r="984" spans="18:21" x14ac:dyDescent="0.25">
      <c r="R984" s="59"/>
      <c r="S984" s="59"/>
      <c r="T984" s="59"/>
      <c r="U984" s="59"/>
    </row>
    <row r="985" spans="18:21" x14ac:dyDescent="0.25">
      <c r="R985" s="59"/>
      <c r="S985" s="59"/>
      <c r="T985" s="59"/>
      <c r="U985" s="59"/>
    </row>
    <row r="986" spans="18:21" x14ac:dyDescent="0.25">
      <c r="R986" s="59"/>
      <c r="S986" s="59"/>
      <c r="T986" s="59"/>
      <c r="U986" s="59"/>
    </row>
    <row r="987" spans="18:21" x14ac:dyDescent="0.25">
      <c r="R987" s="59"/>
      <c r="S987" s="59"/>
      <c r="T987" s="59"/>
      <c r="U987" s="59"/>
    </row>
    <row r="988" spans="18:21" x14ac:dyDescent="0.25">
      <c r="R988" s="59"/>
      <c r="S988" s="59"/>
      <c r="T988" s="59"/>
      <c r="U988" s="59"/>
    </row>
    <row r="989" spans="18:21" x14ac:dyDescent="0.25">
      <c r="R989" s="59"/>
      <c r="S989" s="59"/>
      <c r="T989" s="59"/>
      <c r="U989" s="59"/>
    </row>
    <row r="990" spans="18:21" x14ac:dyDescent="0.25">
      <c r="R990" s="59"/>
      <c r="S990" s="59"/>
      <c r="T990" s="59"/>
      <c r="U990" s="59"/>
    </row>
    <row r="991" spans="18:21" x14ac:dyDescent="0.25">
      <c r="R991" s="59"/>
      <c r="S991" s="59"/>
      <c r="T991" s="59"/>
      <c r="U991" s="59"/>
    </row>
    <row r="992" spans="18:21" x14ac:dyDescent="0.25">
      <c r="R992" s="59"/>
      <c r="S992" s="59"/>
      <c r="T992" s="59"/>
      <c r="U992" s="59"/>
    </row>
    <row r="993" spans="18:21" x14ac:dyDescent="0.25">
      <c r="R993" s="59"/>
      <c r="S993" s="59"/>
      <c r="T993" s="59"/>
      <c r="U993" s="59"/>
    </row>
    <row r="994" spans="18:21" x14ac:dyDescent="0.25">
      <c r="R994" s="59"/>
      <c r="S994" s="59"/>
      <c r="T994" s="59"/>
      <c r="U994" s="59"/>
    </row>
    <row r="995" spans="18:21" x14ac:dyDescent="0.25">
      <c r="R995" s="59"/>
      <c r="S995" s="59"/>
      <c r="T995" s="59"/>
      <c r="U995" s="59"/>
    </row>
    <row r="996" spans="18:21" x14ac:dyDescent="0.25">
      <c r="R996" s="59"/>
      <c r="S996" s="59"/>
      <c r="T996" s="59"/>
      <c r="U996" s="59"/>
    </row>
    <row r="997" spans="18:21" x14ac:dyDescent="0.25">
      <c r="R997" s="59"/>
      <c r="S997" s="59"/>
      <c r="T997" s="59"/>
      <c r="U997" s="59"/>
    </row>
    <row r="998" spans="18:21" x14ac:dyDescent="0.25">
      <c r="R998" s="59"/>
      <c r="S998" s="59"/>
      <c r="T998" s="59"/>
      <c r="U998" s="59"/>
    </row>
    <row r="999" spans="18:21" x14ac:dyDescent="0.25">
      <c r="R999" s="59"/>
      <c r="S999" s="59"/>
      <c r="T999" s="59"/>
      <c r="U999" s="59"/>
    </row>
    <row r="1000" spans="18:21" x14ac:dyDescent="0.25">
      <c r="R1000" s="59"/>
      <c r="S1000" s="59"/>
      <c r="T1000" s="59"/>
      <c r="U1000" s="59"/>
    </row>
    <row r="1001" spans="18:21" x14ac:dyDescent="0.25">
      <c r="R1001" s="59"/>
      <c r="S1001" s="59"/>
      <c r="T1001" s="59"/>
      <c r="U1001" s="59"/>
    </row>
    <row r="1002" spans="18:21" x14ac:dyDescent="0.25">
      <c r="R1002" s="59"/>
      <c r="S1002" s="59"/>
      <c r="T1002" s="59"/>
      <c r="U1002" s="59"/>
    </row>
    <row r="1003" spans="18:21" x14ac:dyDescent="0.25">
      <c r="R1003" s="59"/>
      <c r="S1003" s="59"/>
      <c r="T1003" s="59"/>
      <c r="U1003" s="59"/>
    </row>
    <row r="1004" spans="18:21" x14ac:dyDescent="0.25">
      <c r="R1004" s="59"/>
      <c r="S1004" s="59"/>
      <c r="T1004" s="59"/>
      <c r="U1004" s="59"/>
    </row>
    <row r="1005" spans="18:21" x14ac:dyDescent="0.25">
      <c r="R1005" s="59"/>
      <c r="S1005" s="59"/>
      <c r="T1005" s="59"/>
      <c r="U1005" s="59"/>
    </row>
    <row r="1006" spans="18:21" x14ac:dyDescent="0.25">
      <c r="R1006" s="59"/>
      <c r="S1006" s="59"/>
      <c r="T1006" s="59"/>
      <c r="U1006" s="59"/>
    </row>
    <row r="1007" spans="18:21" x14ac:dyDescent="0.25">
      <c r="R1007" s="59"/>
      <c r="S1007" s="59"/>
      <c r="T1007" s="59"/>
      <c r="U1007" s="59"/>
    </row>
    <row r="1008" spans="18:21" x14ac:dyDescent="0.25">
      <c r="R1008" s="59"/>
      <c r="S1008" s="59"/>
      <c r="T1008" s="59"/>
      <c r="U1008" s="59"/>
    </row>
    <row r="1009" spans="18:21" x14ac:dyDescent="0.25">
      <c r="R1009" s="59"/>
      <c r="S1009" s="59"/>
      <c r="T1009" s="59"/>
      <c r="U1009" s="59"/>
    </row>
    <row r="1010" spans="18:21" x14ac:dyDescent="0.25">
      <c r="R1010" s="59"/>
      <c r="S1010" s="59"/>
      <c r="T1010" s="59"/>
      <c r="U1010" s="59"/>
    </row>
    <row r="1011" spans="18:21" x14ac:dyDescent="0.25">
      <c r="R1011" s="59"/>
      <c r="S1011" s="59"/>
      <c r="T1011" s="59"/>
      <c r="U1011" s="59"/>
    </row>
    <row r="1012" spans="18:21" x14ac:dyDescent="0.25">
      <c r="R1012" s="59"/>
      <c r="S1012" s="59"/>
      <c r="T1012" s="59"/>
      <c r="U1012" s="59"/>
    </row>
    <row r="1013" spans="18:21" x14ac:dyDescent="0.25">
      <c r="R1013" s="59"/>
      <c r="S1013" s="59"/>
      <c r="T1013" s="59"/>
      <c r="U1013" s="59"/>
    </row>
    <row r="1014" spans="18:21" x14ac:dyDescent="0.25">
      <c r="R1014" s="59"/>
      <c r="S1014" s="59"/>
      <c r="T1014" s="59"/>
      <c r="U1014" s="59"/>
    </row>
    <row r="1015" spans="18:21" x14ac:dyDescent="0.25">
      <c r="R1015" s="59"/>
      <c r="S1015" s="59"/>
      <c r="T1015" s="59"/>
      <c r="U1015" s="59"/>
    </row>
    <row r="1016" spans="18:21" x14ac:dyDescent="0.25">
      <c r="R1016" s="59"/>
      <c r="S1016" s="59"/>
      <c r="T1016" s="59"/>
      <c r="U1016" s="59"/>
    </row>
    <row r="1017" spans="18:21" x14ac:dyDescent="0.25">
      <c r="R1017" s="59"/>
      <c r="S1017" s="59"/>
      <c r="T1017" s="59"/>
      <c r="U1017" s="59"/>
    </row>
    <row r="1018" spans="18:21" x14ac:dyDescent="0.25">
      <c r="R1018" s="59"/>
      <c r="S1018" s="59"/>
      <c r="T1018" s="59"/>
      <c r="U1018" s="59"/>
    </row>
    <row r="1019" spans="18:21" x14ac:dyDescent="0.25">
      <c r="R1019" s="59"/>
      <c r="S1019" s="59"/>
      <c r="T1019" s="59"/>
      <c r="U1019" s="59"/>
    </row>
    <row r="1020" spans="18:21" x14ac:dyDescent="0.25">
      <c r="R1020" s="59"/>
      <c r="S1020" s="59"/>
      <c r="T1020" s="59"/>
      <c r="U1020" s="59"/>
    </row>
    <row r="1021" spans="18:21" x14ac:dyDescent="0.25">
      <c r="R1021" s="59"/>
      <c r="S1021" s="59"/>
      <c r="T1021" s="59"/>
      <c r="U1021" s="59"/>
    </row>
    <row r="1022" spans="18:21" x14ac:dyDescent="0.25">
      <c r="R1022" s="59"/>
      <c r="S1022" s="59"/>
      <c r="T1022" s="59"/>
      <c r="U1022" s="59"/>
    </row>
    <row r="1023" spans="18:21" x14ac:dyDescent="0.25">
      <c r="R1023" s="59"/>
      <c r="S1023" s="59"/>
      <c r="T1023" s="59"/>
      <c r="U1023" s="59"/>
    </row>
    <row r="1024" spans="18:21" x14ac:dyDescent="0.25">
      <c r="R1024" s="59"/>
      <c r="S1024" s="59"/>
      <c r="T1024" s="59"/>
      <c r="U1024" s="59"/>
    </row>
    <row r="1025" spans="18:21" x14ac:dyDescent="0.25">
      <c r="R1025" s="59"/>
      <c r="S1025" s="59"/>
      <c r="T1025" s="59"/>
      <c r="U1025" s="59"/>
    </row>
    <row r="1026" spans="18:21" x14ac:dyDescent="0.25">
      <c r="R1026" s="59"/>
      <c r="S1026" s="59"/>
      <c r="T1026" s="59"/>
      <c r="U1026" s="59"/>
    </row>
    <row r="1027" spans="18:21" x14ac:dyDescent="0.25">
      <c r="R1027" s="59"/>
      <c r="S1027" s="59"/>
      <c r="T1027" s="59"/>
      <c r="U1027" s="59"/>
    </row>
    <row r="1028" spans="18:21" x14ac:dyDescent="0.25">
      <c r="R1028" s="59"/>
      <c r="S1028" s="59"/>
      <c r="T1028" s="59"/>
      <c r="U1028" s="59"/>
    </row>
    <row r="1029" spans="18:21" x14ac:dyDescent="0.25">
      <c r="R1029" s="59"/>
      <c r="S1029" s="59"/>
      <c r="T1029" s="59"/>
      <c r="U1029" s="59"/>
    </row>
    <row r="1030" spans="18:21" x14ac:dyDescent="0.25">
      <c r="R1030" s="59"/>
      <c r="S1030" s="59"/>
      <c r="T1030" s="59"/>
      <c r="U1030" s="59"/>
    </row>
    <row r="1031" spans="18:21" x14ac:dyDescent="0.25">
      <c r="R1031" s="59"/>
      <c r="S1031" s="59"/>
      <c r="T1031" s="59"/>
      <c r="U1031" s="59"/>
    </row>
    <row r="1032" spans="18:21" x14ac:dyDescent="0.25">
      <c r="R1032" s="59"/>
      <c r="S1032" s="59"/>
      <c r="T1032" s="59"/>
      <c r="U1032" s="59"/>
    </row>
    <row r="1033" spans="18:21" x14ac:dyDescent="0.25">
      <c r="R1033" s="59"/>
      <c r="S1033" s="59"/>
      <c r="T1033" s="59"/>
      <c r="U1033" s="59"/>
    </row>
    <row r="1034" spans="18:21" x14ac:dyDescent="0.25">
      <c r="R1034" s="59"/>
      <c r="S1034" s="59"/>
      <c r="T1034" s="59"/>
      <c r="U1034" s="59"/>
    </row>
    <row r="1035" spans="18:21" x14ac:dyDescent="0.25">
      <c r="R1035" s="59"/>
      <c r="S1035" s="59"/>
      <c r="T1035" s="59"/>
      <c r="U1035" s="59"/>
    </row>
    <row r="1036" spans="18:21" x14ac:dyDescent="0.25">
      <c r="R1036" s="59"/>
      <c r="S1036" s="59"/>
      <c r="T1036" s="59"/>
      <c r="U1036" s="59"/>
    </row>
    <row r="1037" spans="18:21" x14ac:dyDescent="0.25">
      <c r="R1037" s="59"/>
      <c r="S1037" s="59"/>
      <c r="T1037" s="59"/>
      <c r="U1037" s="59"/>
    </row>
    <row r="1038" spans="18:21" x14ac:dyDescent="0.25">
      <c r="R1038" s="59"/>
      <c r="S1038" s="59"/>
      <c r="T1038" s="59"/>
      <c r="U1038" s="59"/>
    </row>
    <row r="1039" spans="18:21" x14ac:dyDescent="0.25">
      <c r="R1039" s="59"/>
      <c r="S1039" s="59"/>
      <c r="T1039" s="59"/>
      <c r="U1039" s="59"/>
    </row>
    <row r="1041" spans="18:21" x14ac:dyDescent="0.25">
      <c r="R1041" s="59"/>
      <c r="S1041" s="59"/>
      <c r="T1041" s="59"/>
      <c r="U1041" s="59"/>
    </row>
    <row r="1042" spans="18:21" x14ac:dyDescent="0.25">
      <c r="R1042" s="59"/>
      <c r="S1042" s="59"/>
      <c r="T1042" s="59"/>
      <c r="U1042" s="59"/>
    </row>
    <row r="1043" spans="18:21" x14ac:dyDescent="0.25">
      <c r="R1043" s="59"/>
      <c r="S1043" s="59"/>
      <c r="T1043" s="59"/>
      <c r="U1043" s="59"/>
    </row>
    <row r="1044" spans="18:21" x14ac:dyDescent="0.25">
      <c r="R1044" s="59"/>
      <c r="S1044" s="59"/>
      <c r="T1044" s="59"/>
      <c r="U1044" s="59"/>
    </row>
    <row r="1045" spans="18:21" x14ac:dyDescent="0.25">
      <c r="R1045" s="59"/>
      <c r="S1045" s="59"/>
      <c r="T1045" s="59"/>
      <c r="U1045" s="59"/>
    </row>
    <row r="1046" spans="18:21" x14ac:dyDescent="0.25">
      <c r="R1046" s="59"/>
      <c r="S1046" s="59"/>
      <c r="T1046" s="59"/>
      <c r="U1046" s="59"/>
    </row>
    <row r="1047" spans="18:21" x14ac:dyDescent="0.25">
      <c r="R1047" s="59"/>
      <c r="S1047" s="59"/>
      <c r="T1047" s="59"/>
      <c r="U1047" s="59"/>
    </row>
    <row r="1048" spans="18:21" x14ac:dyDescent="0.25">
      <c r="R1048" s="59"/>
      <c r="S1048" s="59"/>
      <c r="T1048" s="59"/>
      <c r="U1048" s="59"/>
    </row>
    <row r="1049" spans="18:21" x14ac:dyDescent="0.25">
      <c r="R1049" s="59"/>
      <c r="S1049" s="59"/>
      <c r="T1049" s="59"/>
      <c r="U1049" s="59"/>
    </row>
    <row r="1050" spans="18:21" x14ac:dyDescent="0.25">
      <c r="R1050" s="59"/>
      <c r="S1050" s="59"/>
      <c r="T1050" s="59"/>
      <c r="U1050" s="59"/>
    </row>
    <row r="1051" spans="18:21" x14ac:dyDescent="0.25">
      <c r="R1051" s="59"/>
      <c r="S1051" s="59"/>
      <c r="T1051" s="59"/>
      <c r="U1051" s="59"/>
    </row>
    <row r="1052" spans="18:21" x14ac:dyDescent="0.25">
      <c r="R1052" s="59"/>
      <c r="S1052" s="59"/>
      <c r="T1052" s="59"/>
      <c r="U1052" s="59"/>
    </row>
    <row r="1053" spans="18:21" x14ac:dyDescent="0.25">
      <c r="R1053" s="59"/>
      <c r="S1053" s="59"/>
      <c r="T1053" s="59"/>
      <c r="U1053" s="59"/>
    </row>
    <row r="1054" spans="18:21" x14ac:dyDescent="0.25">
      <c r="R1054" s="59"/>
      <c r="S1054" s="59"/>
      <c r="T1054" s="59"/>
      <c r="U1054" s="59"/>
    </row>
    <row r="1055" spans="18:21" x14ac:dyDescent="0.25">
      <c r="R1055" s="59"/>
      <c r="S1055" s="59"/>
      <c r="T1055" s="59"/>
      <c r="U1055" s="59"/>
    </row>
    <row r="1056" spans="18:21" x14ac:dyDescent="0.25">
      <c r="R1056" s="59"/>
      <c r="S1056" s="59"/>
      <c r="T1056" s="59"/>
      <c r="U1056" s="59"/>
    </row>
    <row r="1057" spans="18:21" x14ac:dyDescent="0.25">
      <c r="R1057" s="59"/>
      <c r="S1057" s="59"/>
      <c r="T1057" s="59"/>
      <c r="U1057" s="59"/>
    </row>
    <row r="1058" spans="18:21" x14ac:dyDescent="0.25">
      <c r="R1058" s="59"/>
      <c r="S1058" s="59"/>
      <c r="T1058" s="59"/>
      <c r="U1058" s="59"/>
    </row>
    <row r="1059" spans="18:21" x14ac:dyDescent="0.25">
      <c r="R1059" s="59"/>
      <c r="S1059" s="59"/>
      <c r="T1059" s="59"/>
      <c r="U1059" s="59"/>
    </row>
    <row r="1060" spans="18:21" x14ac:dyDescent="0.25">
      <c r="R1060" s="59"/>
      <c r="S1060" s="59"/>
      <c r="T1060" s="59"/>
      <c r="U1060" s="59"/>
    </row>
    <row r="1061" spans="18:21" x14ac:dyDescent="0.25">
      <c r="R1061" s="59"/>
      <c r="S1061" s="59"/>
      <c r="T1061" s="59"/>
      <c r="U1061" s="59"/>
    </row>
    <row r="1062" spans="18:21" x14ac:dyDescent="0.25">
      <c r="R1062" s="59"/>
      <c r="S1062" s="59"/>
      <c r="T1062" s="59"/>
      <c r="U1062" s="59"/>
    </row>
    <row r="1063" spans="18:21" x14ac:dyDescent="0.25">
      <c r="R1063" s="59"/>
      <c r="S1063" s="59"/>
      <c r="T1063" s="59"/>
      <c r="U1063" s="59"/>
    </row>
    <row r="1064" spans="18:21" x14ac:dyDescent="0.25">
      <c r="R1064" s="59"/>
      <c r="S1064" s="59"/>
      <c r="T1064" s="59"/>
      <c r="U1064" s="59"/>
    </row>
    <row r="1065" spans="18:21" x14ac:dyDescent="0.25">
      <c r="R1065" s="59"/>
      <c r="S1065" s="59"/>
      <c r="T1065" s="59"/>
      <c r="U1065" s="59"/>
    </row>
    <row r="1066" spans="18:21" x14ac:dyDescent="0.25">
      <c r="R1066" s="59"/>
      <c r="S1066" s="59"/>
      <c r="T1066" s="59"/>
      <c r="U1066" s="59"/>
    </row>
    <row r="1067" spans="18:21" x14ac:dyDescent="0.25">
      <c r="R1067" s="59"/>
      <c r="S1067" s="59"/>
      <c r="T1067" s="59"/>
      <c r="U1067" s="59"/>
    </row>
    <row r="1068" spans="18:21" x14ac:dyDescent="0.25">
      <c r="R1068" s="59"/>
      <c r="S1068" s="59"/>
      <c r="T1068" s="59"/>
      <c r="U1068" s="59"/>
    </row>
    <row r="1069" spans="18:21" x14ac:dyDescent="0.25">
      <c r="R1069" s="59"/>
      <c r="S1069" s="59"/>
      <c r="T1069" s="59"/>
      <c r="U1069" s="59"/>
    </row>
    <row r="1070" spans="18:21" x14ac:dyDescent="0.25">
      <c r="R1070" s="59"/>
      <c r="S1070" s="59"/>
      <c r="T1070" s="59"/>
      <c r="U1070" s="59"/>
    </row>
    <row r="1071" spans="18:21" x14ac:dyDescent="0.25">
      <c r="R1071" s="59"/>
      <c r="S1071" s="59"/>
      <c r="T1071" s="59"/>
      <c r="U1071" s="59"/>
    </row>
    <row r="1072" spans="18:21" x14ac:dyDescent="0.25">
      <c r="R1072" s="59"/>
      <c r="S1072" s="59"/>
      <c r="T1072" s="59"/>
      <c r="U1072" s="59"/>
    </row>
    <row r="1073" spans="18:21" x14ac:dyDescent="0.25">
      <c r="R1073" s="59"/>
      <c r="S1073" s="59"/>
      <c r="T1073" s="59"/>
      <c r="U1073" s="59"/>
    </row>
    <row r="1074" spans="18:21" x14ac:dyDescent="0.25">
      <c r="R1074" s="59"/>
      <c r="S1074" s="59"/>
      <c r="T1074" s="59"/>
      <c r="U1074" s="59"/>
    </row>
    <row r="1075" spans="18:21" x14ac:dyDescent="0.25">
      <c r="R1075" s="59"/>
      <c r="S1075" s="59"/>
      <c r="T1075" s="59"/>
      <c r="U1075" s="59"/>
    </row>
    <row r="1076" spans="18:21" x14ac:dyDescent="0.25">
      <c r="R1076" s="59"/>
      <c r="S1076" s="59"/>
      <c r="T1076" s="59"/>
      <c r="U1076" s="59"/>
    </row>
    <row r="1077" spans="18:21" x14ac:dyDescent="0.25">
      <c r="R1077" s="59"/>
      <c r="S1077" s="59"/>
      <c r="T1077" s="59"/>
      <c r="U1077" s="59"/>
    </row>
    <row r="1078" spans="18:21" x14ac:dyDescent="0.25">
      <c r="R1078" s="59"/>
      <c r="S1078" s="59"/>
      <c r="T1078" s="59"/>
      <c r="U1078" s="59"/>
    </row>
    <row r="1079" spans="18:21" x14ac:dyDescent="0.25">
      <c r="R1079" s="59"/>
      <c r="S1079" s="59"/>
      <c r="T1079" s="59"/>
      <c r="U1079" s="59"/>
    </row>
    <row r="1080" spans="18:21" x14ac:dyDescent="0.25">
      <c r="R1080" s="59"/>
      <c r="S1080" s="59"/>
      <c r="T1080" s="59"/>
      <c r="U1080" s="59"/>
    </row>
    <row r="1081" spans="18:21" x14ac:dyDescent="0.25">
      <c r="R1081" s="59"/>
      <c r="S1081" s="59"/>
      <c r="T1081" s="59"/>
      <c r="U1081" s="59"/>
    </row>
    <row r="1082" spans="18:21" x14ac:dyDescent="0.25">
      <c r="R1082" s="59"/>
      <c r="S1082" s="59"/>
      <c r="T1082" s="59"/>
      <c r="U1082" s="59"/>
    </row>
    <row r="1083" spans="18:21" x14ac:dyDescent="0.25">
      <c r="R1083" s="59"/>
      <c r="S1083" s="59"/>
      <c r="T1083" s="59"/>
      <c r="U1083" s="59"/>
    </row>
    <row r="1084" spans="18:21" x14ac:dyDescent="0.25">
      <c r="R1084" s="59"/>
      <c r="S1084" s="59"/>
      <c r="T1084" s="59"/>
      <c r="U1084" s="59"/>
    </row>
    <row r="1085" spans="18:21" x14ac:dyDescent="0.25">
      <c r="R1085" s="59"/>
      <c r="S1085" s="59"/>
      <c r="T1085" s="59"/>
      <c r="U1085" s="59"/>
    </row>
    <row r="1086" spans="18:21" x14ac:dyDescent="0.25">
      <c r="R1086" s="59"/>
      <c r="S1086" s="59"/>
      <c r="T1086" s="59"/>
      <c r="U1086" s="59"/>
    </row>
    <row r="1087" spans="18:21" x14ac:dyDescent="0.25">
      <c r="R1087" s="59"/>
      <c r="S1087" s="59"/>
      <c r="T1087" s="59"/>
      <c r="U1087" s="59"/>
    </row>
    <row r="1088" spans="18:21" x14ac:dyDescent="0.25">
      <c r="R1088" s="59"/>
      <c r="S1088" s="59"/>
      <c r="T1088" s="59"/>
      <c r="U1088" s="59"/>
    </row>
    <row r="1089" spans="18:21" x14ac:dyDescent="0.25">
      <c r="R1089" s="59"/>
      <c r="S1089" s="59"/>
      <c r="T1089" s="59"/>
      <c r="U1089" s="59"/>
    </row>
    <row r="1090" spans="18:21" x14ac:dyDescent="0.25">
      <c r="R1090" s="59"/>
      <c r="S1090" s="59"/>
      <c r="T1090" s="59"/>
      <c r="U1090" s="59"/>
    </row>
    <row r="1091" spans="18:21" x14ac:dyDescent="0.25">
      <c r="R1091" s="59"/>
      <c r="S1091" s="59"/>
      <c r="T1091" s="59"/>
      <c r="U1091" s="59"/>
    </row>
    <row r="1092" spans="18:21" x14ac:dyDescent="0.25">
      <c r="R1092" s="59"/>
      <c r="S1092" s="59"/>
      <c r="T1092" s="59"/>
      <c r="U1092" s="59"/>
    </row>
    <row r="1093" spans="18:21" x14ac:dyDescent="0.25">
      <c r="R1093" s="59"/>
      <c r="S1093" s="59"/>
      <c r="T1093" s="59"/>
      <c r="U1093" s="59"/>
    </row>
    <row r="1094" spans="18:21" x14ac:dyDescent="0.25">
      <c r="R1094" s="59"/>
      <c r="S1094" s="59"/>
      <c r="T1094" s="59"/>
      <c r="U1094" s="59"/>
    </row>
    <row r="1095" spans="18:21" x14ac:dyDescent="0.25">
      <c r="R1095" s="59"/>
      <c r="S1095" s="59"/>
      <c r="T1095" s="59"/>
      <c r="U1095" s="59"/>
    </row>
    <row r="1096" spans="18:21" x14ac:dyDescent="0.25">
      <c r="R1096" s="59"/>
      <c r="S1096" s="59"/>
      <c r="T1096" s="59"/>
      <c r="U1096" s="59"/>
    </row>
    <row r="1097" spans="18:21" x14ac:dyDescent="0.25">
      <c r="R1097" s="59"/>
      <c r="S1097" s="59"/>
      <c r="T1097" s="59"/>
      <c r="U1097" s="59"/>
    </row>
    <row r="1098" spans="18:21" x14ac:dyDescent="0.25">
      <c r="R1098" s="59"/>
      <c r="S1098" s="59"/>
      <c r="T1098" s="59"/>
      <c r="U1098" s="59"/>
    </row>
    <row r="1099" spans="18:21" x14ac:dyDescent="0.25">
      <c r="R1099" s="59"/>
      <c r="S1099" s="59"/>
      <c r="T1099" s="59"/>
      <c r="U1099" s="59"/>
    </row>
    <row r="1100" spans="18:21" x14ac:dyDescent="0.25">
      <c r="R1100" s="59"/>
      <c r="S1100" s="59"/>
      <c r="T1100" s="59"/>
      <c r="U1100" s="59"/>
    </row>
    <row r="1101" spans="18:21" x14ac:dyDescent="0.25">
      <c r="R1101" s="59"/>
      <c r="S1101" s="59"/>
      <c r="T1101" s="59"/>
      <c r="U1101" s="59"/>
    </row>
    <row r="1102" spans="18:21" x14ac:dyDescent="0.25">
      <c r="R1102" s="59"/>
      <c r="S1102" s="59"/>
      <c r="T1102" s="59"/>
      <c r="U1102" s="59"/>
    </row>
    <row r="1103" spans="18:21" x14ac:dyDescent="0.25">
      <c r="R1103" s="59"/>
      <c r="S1103" s="59"/>
      <c r="T1103" s="59"/>
      <c r="U1103" s="59"/>
    </row>
    <row r="1104" spans="18:21" x14ac:dyDescent="0.25">
      <c r="R1104" s="59"/>
      <c r="S1104" s="59"/>
      <c r="T1104" s="59"/>
      <c r="U1104" s="59"/>
    </row>
    <row r="1105" spans="18:21" x14ac:dyDescent="0.25">
      <c r="R1105" s="59"/>
      <c r="S1105" s="59"/>
      <c r="T1105" s="59"/>
      <c r="U1105" s="59"/>
    </row>
    <row r="1106" spans="18:21" x14ac:dyDescent="0.25">
      <c r="R1106" s="59"/>
      <c r="S1106" s="59"/>
      <c r="T1106" s="59"/>
      <c r="U1106" s="59"/>
    </row>
    <row r="1107" spans="18:21" x14ac:dyDescent="0.25">
      <c r="R1107" s="59"/>
      <c r="S1107" s="59"/>
      <c r="T1107" s="59"/>
      <c r="U1107" s="59"/>
    </row>
    <row r="1108" spans="18:21" x14ac:dyDescent="0.25">
      <c r="R1108" s="59"/>
      <c r="S1108" s="59"/>
      <c r="T1108" s="59"/>
      <c r="U1108" s="59"/>
    </row>
    <row r="1110" spans="18:21" x14ac:dyDescent="0.25">
      <c r="R1110" s="59"/>
      <c r="S1110" s="59"/>
      <c r="T1110" s="59"/>
      <c r="U1110" s="59"/>
    </row>
    <row r="1111" spans="18:21" x14ac:dyDescent="0.25">
      <c r="R1111" s="59"/>
      <c r="S1111" s="59"/>
      <c r="T1111" s="59"/>
      <c r="U1111" s="59"/>
    </row>
    <row r="1112" spans="18:21" x14ac:dyDescent="0.25">
      <c r="R1112" s="59"/>
      <c r="S1112" s="59"/>
      <c r="T1112" s="59"/>
      <c r="U1112" s="59"/>
    </row>
    <row r="1113" spans="18:21" x14ac:dyDescent="0.25">
      <c r="R1113" s="59"/>
      <c r="S1113" s="59"/>
      <c r="T1113" s="59"/>
      <c r="U1113" s="59"/>
    </row>
    <row r="1114" spans="18:21" x14ac:dyDescent="0.25">
      <c r="R1114" s="59"/>
      <c r="S1114" s="59"/>
      <c r="T1114" s="59"/>
      <c r="U1114" s="59"/>
    </row>
    <row r="1115" spans="18:21" x14ac:dyDescent="0.25">
      <c r="R1115" s="59"/>
      <c r="S1115" s="59"/>
      <c r="T1115" s="59"/>
      <c r="U1115" s="59"/>
    </row>
    <row r="1116" spans="18:21" x14ac:dyDescent="0.25">
      <c r="R1116" s="59"/>
      <c r="S1116" s="59"/>
      <c r="T1116" s="59"/>
      <c r="U1116" s="59"/>
    </row>
    <row r="1117" spans="18:21" x14ac:dyDescent="0.25">
      <c r="R1117" s="59"/>
      <c r="S1117" s="59"/>
      <c r="T1117" s="59"/>
      <c r="U1117" s="59"/>
    </row>
    <row r="1118" spans="18:21" x14ac:dyDescent="0.25">
      <c r="R1118" s="59"/>
      <c r="S1118" s="59"/>
      <c r="T1118" s="59"/>
      <c r="U1118" s="59"/>
    </row>
    <row r="1119" spans="18:21" x14ac:dyDescent="0.25">
      <c r="R1119" s="59"/>
      <c r="S1119" s="59"/>
      <c r="T1119" s="59"/>
      <c r="U1119" s="59"/>
    </row>
    <row r="1120" spans="18:21" x14ac:dyDescent="0.25">
      <c r="R1120" s="59"/>
      <c r="S1120" s="59"/>
      <c r="T1120" s="59"/>
      <c r="U1120" s="59"/>
    </row>
    <row r="1121" spans="18:21" x14ac:dyDescent="0.25">
      <c r="R1121" s="59"/>
      <c r="S1121" s="59"/>
      <c r="T1121" s="59"/>
      <c r="U1121" s="59"/>
    </row>
    <row r="1122" spans="18:21" x14ac:dyDescent="0.25">
      <c r="R1122" s="59"/>
      <c r="S1122" s="59"/>
      <c r="T1122" s="59"/>
      <c r="U1122" s="59"/>
    </row>
    <row r="1123" spans="18:21" x14ac:dyDescent="0.25">
      <c r="R1123" s="59"/>
      <c r="S1123" s="59"/>
      <c r="T1123" s="59"/>
      <c r="U1123" s="59"/>
    </row>
    <row r="1124" spans="18:21" x14ac:dyDescent="0.25">
      <c r="R1124" s="59"/>
      <c r="S1124" s="59"/>
      <c r="T1124" s="59"/>
      <c r="U1124" s="59"/>
    </row>
    <row r="1125" spans="18:21" x14ac:dyDescent="0.25">
      <c r="R1125" s="59"/>
      <c r="S1125" s="59"/>
      <c r="T1125" s="59"/>
      <c r="U1125" s="59"/>
    </row>
    <row r="1126" spans="18:21" x14ac:dyDescent="0.25">
      <c r="R1126" s="59"/>
      <c r="S1126" s="59"/>
      <c r="T1126" s="59"/>
      <c r="U1126" s="59"/>
    </row>
    <row r="1127" spans="18:21" x14ac:dyDescent="0.25">
      <c r="R1127" s="59"/>
      <c r="S1127" s="59"/>
      <c r="T1127" s="59"/>
      <c r="U1127" s="59"/>
    </row>
    <row r="1128" spans="18:21" x14ac:dyDescent="0.25">
      <c r="R1128" s="59"/>
      <c r="S1128" s="59"/>
      <c r="T1128" s="59"/>
      <c r="U1128" s="59"/>
    </row>
    <row r="1129" spans="18:21" x14ac:dyDescent="0.25">
      <c r="R1129" s="59"/>
      <c r="S1129" s="59"/>
      <c r="T1129" s="59"/>
      <c r="U1129" s="59"/>
    </row>
    <row r="1130" spans="18:21" x14ac:dyDescent="0.25">
      <c r="R1130" s="59"/>
      <c r="S1130" s="59"/>
      <c r="T1130" s="59"/>
      <c r="U1130" s="59"/>
    </row>
    <row r="1131" spans="18:21" x14ac:dyDescent="0.25">
      <c r="R1131" s="59"/>
      <c r="S1131" s="59"/>
      <c r="T1131" s="59"/>
      <c r="U1131" s="59"/>
    </row>
    <row r="1132" spans="18:21" x14ac:dyDescent="0.25">
      <c r="R1132" s="59"/>
      <c r="S1132" s="59"/>
      <c r="T1132" s="59"/>
      <c r="U1132" s="59"/>
    </row>
    <row r="1133" spans="18:21" x14ac:dyDescent="0.25">
      <c r="R1133" s="59"/>
      <c r="S1133" s="59"/>
      <c r="T1133" s="59"/>
      <c r="U1133" s="59"/>
    </row>
    <row r="1134" spans="18:21" x14ac:dyDescent="0.25">
      <c r="R1134" s="59"/>
      <c r="S1134" s="59"/>
      <c r="T1134" s="59"/>
      <c r="U1134" s="59"/>
    </row>
    <row r="1135" spans="18:21" x14ac:dyDescent="0.25">
      <c r="R1135" s="59"/>
      <c r="S1135" s="59"/>
      <c r="T1135" s="59"/>
      <c r="U1135" s="59"/>
    </row>
    <row r="1136" spans="18:21" x14ac:dyDescent="0.25">
      <c r="R1136" s="59"/>
      <c r="S1136" s="59"/>
      <c r="T1136" s="59"/>
      <c r="U1136" s="59"/>
    </row>
    <row r="1137" spans="18:21" x14ac:dyDescent="0.25">
      <c r="R1137" s="59"/>
      <c r="S1137" s="59"/>
      <c r="T1137" s="59"/>
      <c r="U1137" s="59"/>
    </row>
    <row r="1138" spans="18:21" x14ac:dyDescent="0.25">
      <c r="R1138" s="59"/>
      <c r="S1138" s="59"/>
      <c r="T1138" s="59"/>
      <c r="U1138" s="59"/>
    </row>
    <row r="1139" spans="18:21" x14ac:dyDescent="0.25">
      <c r="R1139" s="59"/>
      <c r="S1139" s="59"/>
      <c r="T1139" s="59"/>
      <c r="U1139" s="59"/>
    </row>
    <row r="1140" spans="18:21" x14ac:dyDescent="0.25">
      <c r="R1140" s="59"/>
      <c r="S1140" s="59"/>
      <c r="T1140" s="59"/>
      <c r="U1140" s="59"/>
    </row>
    <row r="1141" spans="18:21" x14ac:dyDescent="0.25">
      <c r="R1141" s="59"/>
      <c r="S1141" s="59"/>
      <c r="T1141" s="59"/>
      <c r="U1141" s="59"/>
    </row>
    <row r="1142" spans="18:21" x14ac:dyDescent="0.25">
      <c r="R1142" s="59"/>
      <c r="S1142" s="59"/>
      <c r="T1142" s="59"/>
      <c r="U1142" s="59"/>
    </row>
    <row r="1143" spans="18:21" x14ac:dyDescent="0.25">
      <c r="R1143" s="59"/>
      <c r="S1143" s="59"/>
      <c r="T1143" s="59"/>
      <c r="U1143" s="59"/>
    </row>
    <row r="1144" spans="18:21" x14ac:dyDescent="0.25">
      <c r="R1144" s="59"/>
      <c r="S1144" s="59"/>
      <c r="T1144" s="59"/>
      <c r="U1144" s="59"/>
    </row>
    <row r="1145" spans="18:21" x14ac:dyDescent="0.25">
      <c r="R1145" s="59"/>
      <c r="S1145" s="59"/>
      <c r="T1145" s="59"/>
      <c r="U1145" s="59"/>
    </row>
    <row r="1146" spans="18:21" x14ac:dyDescent="0.25">
      <c r="R1146" s="59"/>
      <c r="S1146" s="59"/>
      <c r="T1146" s="59"/>
      <c r="U1146" s="59"/>
    </row>
    <row r="1147" spans="18:21" x14ac:dyDescent="0.25">
      <c r="R1147" s="59"/>
      <c r="S1147" s="59"/>
      <c r="T1147" s="59"/>
      <c r="U1147" s="59"/>
    </row>
    <row r="1148" spans="18:21" x14ac:dyDescent="0.25">
      <c r="R1148" s="59"/>
      <c r="S1148" s="59"/>
      <c r="T1148" s="59"/>
      <c r="U1148" s="59"/>
    </row>
    <row r="1149" spans="18:21" x14ac:dyDescent="0.25">
      <c r="R1149" s="59"/>
      <c r="S1149" s="59"/>
      <c r="T1149" s="59"/>
      <c r="U1149" s="59"/>
    </row>
    <row r="1150" spans="18:21" x14ac:dyDescent="0.25">
      <c r="R1150" s="59"/>
      <c r="S1150" s="59"/>
      <c r="T1150" s="59"/>
      <c r="U1150" s="59"/>
    </row>
    <row r="1151" spans="18:21" x14ac:dyDescent="0.25">
      <c r="R1151" s="59"/>
      <c r="S1151" s="59"/>
      <c r="T1151" s="59"/>
      <c r="U1151" s="59"/>
    </row>
    <row r="1152" spans="18:21" x14ac:dyDescent="0.25">
      <c r="R1152" s="59"/>
      <c r="S1152" s="59"/>
      <c r="T1152" s="59"/>
      <c r="U1152" s="59"/>
    </row>
    <row r="1153" spans="18:21" x14ac:dyDescent="0.25">
      <c r="R1153" s="59"/>
      <c r="S1153" s="59"/>
      <c r="T1153" s="59"/>
      <c r="U1153" s="59"/>
    </row>
    <row r="1154" spans="18:21" x14ac:dyDescent="0.25">
      <c r="R1154" s="59"/>
      <c r="S1154" s="59"/>
      <c r="T1154" s="59"/>
      <c r="U1154" s="59"/>
    </row>
    <row r="1155" spans="18:21" x14ac:dyDescent="0.25">
      <c r="R1155" s="59"/>
      <c r="S1155" s="59"/>
      <c r="T1155" s="59"/>
      <c r="U1155" s="59"/>
    </row>
    <row r="1156" spans="18:21" x14ac:dyDescent="0.25">
      <c r="R1156" s="59"/>
      <c r="S1156" s="59"/>
      <c r="T1156" s="59"/>
      <c r="U1156" s="59"/>
    </row>
    <row r="1157" spans="18:21" x14ac:dyDescent="0.25">
      <c r="R1157" s="59"/>
      <c r="S1157" s="59"/>
      <c r="T1157" s="59"/>
      <c r="U1157" s="59"/>
    </row>
    <row r="1158" spans="18:21" x14ac:dyDescent="0.25">
      <c r="R1158" s="59"/>
      <c r="S1158" s="59"/>
      <c r="T1158" s="59"/>
      <c r="U1158" s="59"/>
    </row>
    <row r="1159" spans="18:21" x14ac:dyDescent="0.25">
      <c r="R1159" s="59"/>
      <c r="S1159" s="59"/>
      <c r="T1159" s="59"/>
      <c r="U1159" s="59"/>
    </row>
    <row r="1160" spans="18:21" x14ac:dyDescent="0.25">
      <c r="R1160" s="59"/>
      <c r="S1160" s="59"/>
      <c r="T1160" s="59"/>
      <c r="U1160" s="59"/>
    </row>
    <row r="1161" spans="18:21" x14ac:dyDescent="0.25">
      <c r="R1161" s="59"/>
      <c r="S1161" s="59"/>
      <c r="T1161" s="59"/>
      <c r="U1161" s="59"/>
    </row>
    <row r="1162" spans="18:21" x14ac:dyDescent="0.25">
      <c r="R1162" s="59"/>
      <c r="S1162" s="59"/>
      <c r="T1162" s="59"/>
      <c r="U1162" s="59"/>
    </row>
    <row r="1163" spans="18:21" x14ac:dyDescent="0.25">
      <c r="R1163" s="59"/>
      <c r="S1163" s="59"/>
      <c r="T1163" s="59"/>
      <c r="U1163" s="59"/>
    </row>
    <row r="1164" spans="18:21" x14ac:dyDescent="0.25">
      <c r="R1164" s="59"/>
      <c r="S1164" s="59"/>
      <c r="T1164" s="59"/>
      <c r="U1164" s="59"/>
    </row>
    <row r="1165" spans="18:21" x14ac:dyDescent="0.25">
      <c r="R1165" s="59"/>
      <c r="S1165" s="59"/>
      <c r="T1165" s="59"/>
      <c r="U1165" s="59"/>
    </row>
    <row r="1166" spans="18:21" x14ac:dyDescent="0.25">
      <c r="R1166" s="59"/>
      <c r="S1166" s="59"/>
      <c r="T1166" s="59"/>
      <c r="U1166" s="59"/>
    </row>
    <row r="1167" spans="18:21" x14ac:dyDescent="0.25">
      <c r="R1167" s="59"/>
      <c r="S1167" s="59"/>
      <c r="T1167" s="59"/>
      <c r="U1167" s="59"/>
    </row>
    <row r="1168" spans="18:21" x14ac:dyDescent="0.25">
      <c r="R1168" s="59"/>
      <c r="S1168" s="59"/>
      <c r="T1168" s="59"/>
      <c r="U1168" s="59"/>
    </row>
    <row r="1169" spans="18:21" x14ac:dyDescent="0.25">
      <c r="R1169" s="59"/>
      <c r="S1169" s="59"/>
      <c r="T1169" s="59"/>
      <c r="U1169" s="59"/>
    </row>
    <row r="1170" spans="18:21" x14ac:dyDescent="0.25">
      <c r="R1170" s="59"/>
      <c r="S1170" s="59"/>
      <c r="T1170" s="59"/>
      <c r="U1170" s="59"/>
    </row>
    <row r="1171" spans="18:21" x14ac:dyDescent="0.25">
      <c r="R1171" s="59"/>
      <c r="S1171" s="59"/>
      <c r="T1171" s="59"/>
      <c r="U1171" s="59"/>
    </row>
    <row r="1172" spans="18:21" x14ac:dyDescent="0.25">
      <c r="R1172" s="59"/>
      <c r="S1172" s="59"/>
      <c r="T1172" s="59"/>
      <c r="U1172" s="59"/>
    </row>
    <row r="1173" spans="18:21" x14ac:dyDescent="0.25">
      <c r="R1173" s="59"/>
      <c r="S1173" s="59"/>
      <c r="T1173" s="59"/>
      <c r="U1173" s="59"/>
    </row>
    <row r="1174" spans="18:21" x14ac:dyDescent="0.25">
      <c r="R1174" s="59"/>
      <c r="S1174" s="59"/>
      <c r="T1174" s="59"/>
      <c r="U1174" s="59"/>
    </row>
    <row r="1175" spans="18:21" x14ac:dyDescent="0.25">
      <c r="R1175" s="59"/>
      <c r="S1175" s="59"/>
      <c r="T1175" s="59"/>
      <c r="U1175" s="59"/>
    </row>
    <row r="1176" spans="18:21" x14ac:dyDescent="0.25">
      <c r="R1176" s="59"/>
      <c r="S1176" s="59"/>
      <c r="T1176" s="59"/>
      <c r="U1176" s="59"/>
    </row>
    <row r="1177" spans="18:21" x14ac:dyDescent="0.25">
      <c r="R1177" s="59"/>
      <c r="S1177" s="59"/>
      <c r="T1177" s="59"/>
      <c r="U1177" s="59"/>
    </row>
    <row r="1179" spans="18:21" x14ac:dyDescent="0.25">
      <c r="R1179" s="59"/>
      <c r="S1179" s="59"/>
      <c r="T1179" s="59"/>
      <c r="U1179" s="59"/>
    </row>
    <row r="1180" spans="18:21" x14ac:dyDescent="0.25">
      <c r="R1180" s="59"/>
      <c r="S1180" s="59"/>
      <c r="T1180" s="59"/>
      <c r="U1180" s="59"/>
    </row>
    <row r="1181" spans="18:21" x14ac:dyDescent="0.25">
      <c r="R1181" s="59"/>
      <c r="S1181" s="59"/>
      <c r="T1181" s="59"/>
      <c r="U1181" s="59"/>
    </row>
    <row r="1182" spans="18:21" x14ac:dyDescent="0.25">
      <c r="R1182" s="59"/>
      <c r="S1182" s="59"/>
      <c r="T1182" s="59"/>
      <c r="U1182" s="59"/>
    </row>
    <row r="1183" spans="18:21" x14ac:dyDescent="0.25">
      <c r="R1183" s="59"/>
      <c r="S1183" s="59"/>
      <c r="T1183" s="59"/>
      <c r="U1183" s="59"/>
    </row>
    <row r="1184" spans="18:21" x14ac:dyDescent="0.25">
      <c r="R1184" s="59"/>
      <c r="S1184" s="59"/>
      <c r="T1184" s="59"/>
      <c r="U1184" s="59"/>
    </row>
    <row r="1185" spans="18:21" x14ac:dyDescent="0.25">
      <c r="R1185" s="59"/>
      <c r="S1185" s="59"/>
      <c r="T1185" s="59"/>
      <c r="U1185" s="59"/>
    </row>
    <row r="1186" spans="18:21" x14ac:dyDescent="0.25">
      <c r="R1186" s="59"/>
      <c r="S1186" s="59"/>
      <c r="T1186" s="59"/>
      <c r="U1186" s="59"/>
    </row>
    <row r="1187" spans="18:21" x14ac:dyDescent="0.25">
      <c r="R1187" s="59"/>
      <c r="S1187" s="59"/>
      <c r="T1187" s="59"/>
      <c r="U1187" s="59"/>
    </row>
    <row r="1188" spans="18:21" x14ac:dyDescent="0.25">
      <c r="R1188" s="59"/>
      <c r="S1188" s="59"/>
      <c r="T1188" s="59"/>
      <c r="U1188" s="59"/>
    </row>
    <row r="1189" spans="18:21" x14ac:dyDescent="0.25">
      <c r="R1189" s="59"/>
      <c r="S1189" s="59"/>
      <c r="T1189" s="59"/>
      <c r="U1189" s="59"/>
    </row>
    <row r="1190" spans="18:21" x14ac:dyDescent="0.25">
      <c r="R1190" s="59"/>
      <c r="S1190" s="59"/>
      <c r="T1190" s="59"/>
      <c r="U1190" s="59"/>
    </row>
    <row r="1191" spans="18:21" x14ac:dyDescent="0.25">
      <c r="R1191" s="59"/>
      <c r="S1191" s="59"/>
      <c r="T1191" s="59"/>
      <c r="U1191" s="59"/>
    </row>
    <row r="1192" spans="18:21" x14ac:dyDescent="0.25">
      <c r="R1192" s="59"/>
      <c r="S1192" s="59"/>
      <c r="T1192" s="59"/>
      <c r="U1192" s="59"/>
    </row>
    <row r="1193" spans="18:21" x14ac:dyDescent="0.25">
      <c r="R1193" s="59"/>
      <c r="S1193" s="59"/>
      <c r="T1193" s="59"/>
      <c r="U1193" s="59"/>
    </row>
    <row r="1194" spans="18:21" x14ac:dyDescent="0.25">
      <c r="R1194" s="59"/>
      <c r="S1194" s="59"/>
      <c r="T1194" s="59"/>
      <c r="U1194" s="59"/>
    </row>
    <row r="1195" spans="18:21" x14ac:dyDescent="0.25">
      <c r="R1195" s="59"/>
      <c r="S1195" s="59"/>
      <c r="T1195" s="59"/>
      <c r="U1195" s="59"/>
    </row>
    <row r="1196" spans="18:21" x14ac:dyDescent="0.25">
      <c r="R1196" s="59"/>
      <c r="S1196" s="59"/>
      <c r="T1196" s="59"/>
      <c r="U1196" s="59"/>
    </row>
    <row r="1197" spans="18:21" x14ac:dyDescent="0.25">
      <c r="R1197" s="59"/>
      <c r="S1197" s="59"/>
      <c r="T1197" s="59"/>
      <c r="U1197" s="59"/>
    </row>
    <row r="1198" spans="18:21" x14ac:dyDescent="0.25">
      <c r="R1198" s="59"/>
      <c r="S1198" s="59"/>
      <c r="T1198" s="59"/>
      <c r="U1198" s="59"/>
    </row>
    <row r="1199" spans="18:21" x14ac:dyDescent="0.25">
      <c r="R1199" s="59"/>
      <c r="S1199" s="59"/>
      <c r="T1199" s="59"/>
      <c r="U1199" s="59"/>
    </row>
    <row r="1200" spans="18:21" x14ac:dyDescent="0.25">
      <c r="R1200" s="59"/>
      <c r="S1200" s="59"/>
      <c r="T1200" s="59"/>
      <c r="U1200" s="59"/>
    </row>
    <row r="1201" spans="18:21" x14ac:dyDescent="0.25">
      <c r="R1201" s="59"/>
      <c r="S1201" s="59"/>
      <c r="T1201" s="59"/>
      <c r="U1201" s="59"/>
    </row>
    <row r="1202" spans="18:21" x14ac:dyDescent="0.25">
      <c r="R1202" s="59"/>
      <c r="S1202" s="59"/>
      <c r="T1202" s="59"/>
      <c r="U1202" s="59"/>
    </row>
    <row r="1203" spans="18:21" x14ac:dyDescent="0.25">
      <c r="R1203" s="59"/>
      <c r="S1203" s="59"/>
      <c r="T1203" s="59"/>
      <c r="U1203" s="59"/>
    </row>
    <row r="1204" spans="18:21" x14ac:dyDescent="0.25">
      <c r="R1204" s="59"/>
      <c r="S1204" s="59"/>
      <c r="T1204" s="59"/>
      <c r="U1204" s="59"/>
    </row>
    <row r="1205" spans="18:21" x14ac:dyDescent="0.25">
      <c r="R1205" s="59"/>
      <c r="S1205" s="59"/>
      <c r="T1205" s="59"/>
      <c r="U1205" s="59"/>
    </row>
    <row r="1206" spans="18:21" x14ac:dyDescent="0.25">
      <c r="R1206" s="59"/>
      <c r="S1206" s="59"/>
      <c r="T1206" s="59"/>
      <c r="U1206" s="59"/>
    </row>
    <row r="1207" spans="18:21" x14ac:dyDescent="0.25">
      <c r="R1207" s="59"/>
      <c r="S1207" s="59"/>
      <c r="T1207" s="59"/>
      <c r="U1207" s="59"/>
    </row>
    <row r="1208" spans="18:21" x14ac:dyDescent="0.25">
      <c r="R1208" s="59"/>
      <c r="S1208" s="59"/>
      <c r="T1208" s="59"/>
      <c r="U1208" s="59"/>
    </row>
    <row r="1209" spans="18:21" x14ac:dyDescent="0.25">
      <c r="R1209" s="59"/>
      <c r="S1209" s="59"/>
      <c r="T1209" s="59"/>
      <c r="U1209" s="59"/>
    </row>
    <row r="1210" spans="18:21" x14ac:dyDescent="0.25">
      <c r="R1210" s="59"/>
      <c r="S1210" s="59"/>
      <c r="T1210" s="59"/>
      <c r="U1210" s="59"/>
    </row>
    <row r="1211" spans="18:21" x14ac:dyDescent="0.25">
      <c r="R1211" s="59"/>
      <c r="S1211" s="59"/>
      <c r="T1211" s="59"/>
      <c r="U1211" s="59"/>
    </row>
    <row r="1212" spans="18:21" x14ac:dyDescent="0.25">
      <c r="R1212" s="59"/>
      <c r="S1212" s="59"/>
      <c r="T1212" s="59"/>
      <c r="U1212" s="59"/>
    </row>
    <row r="1213" spans="18:21" x14ac:dyDescent="0.25">
      <c r="R1213" s="59"/>
      <c r="S1213" s="59"/>
      <c r="T1213" s="59"/>
      <c r="U1213" s="59"/>
    </row>
    <row r="1214" spans="18:21" x14ac:dyDescent="0.25">
      <c r="R1214" s="59"/>
      <c r="S1214" s="59"/>
      <c r="T1214" s="59"/>
      <c r="U1214" s="59"/>
    </row>
    <row r="1215" spans="18:21" x14ac:dyDescent="0.25">
      <c r="R1215" s="59"/>
      <c r="S1215" s="59"/>
      <c r="T1215" s="59"/>
      <c r="U1215" s="59"/>
    </row>
    <row r="1216" spans="18:21" x14ac:dyDescent="0.25">
      <c r="R1216" s="59"/>
      <c r="S1216" s="59"/>
      <c r="T1216" s="59"/>
      <c r="U1216" s="59"/>
    </row>
    <row r="1217" spans="18:21" x14ac:dyDescent="0.25">
      <c r="R1217" s="59"/>
      <c r="S1217" s="59"/>
      <c r="T1217" s="59"/>
      <c r="U1217" s="59"/>
    </row>
    <row r="1218" spans="18:21" x14ac:dyDescent="0.25">
      <c r="R1218" s="59"/>
      <c r="S1218" s="59"/>
      <c r="T1218" s="59"/>
      <c r="U1218" s="59"/>
    </row>
    <row r="1219" spans="18:21" x14ac:dyDescent="0.25">
      <c r="R1219" s="59"/>
      <c r="S1219" s="59"/>
      <c r="T1219" s="59"/>
      <c r="U1219" s="59"/>
    </row>
    <row r="1220" spans="18:21" x14ac:dyDescent="0.25">
      <c r="R1220" s="59"/>
      <c r="S1220" s="59"/>
      <c r="T1220" s="59"/>
      <c r="U1220" s="59"/>
    </row>
    <row r="1221" spans="18:21" x14ac:dyDescent="0.25">
      <c r="R1221" s="59"/>
      <c r="S1221" s="59"/>
      <c r="T1221" s="59"/>
      <c r="U1221" s="59"/>
    </row>
    <row r="1222" spans="18:21" x14ac:dyDescent="0.25">
      <c r="R1222" s="59"/>
      <c r="S1222" s="59"/>
      <c r="T1222" s="59"/>
      <c r="U1222" s="59"/>
    </row>
    <row r="1223" spans="18:21" x14ac:dyDescent="0.25">
      <c r="R1223" s="59"/>
      <c r="S1223" s="59"/>
      <c r="T1223" s="59"/>
      <c r="U1223" s="59"/>
    </row>
    <row r="1224" spans="18:21" x14ac:dyDescent="0.25">
      <c r="R1224" s="59"/>
      <c r="S1224" s="59"/>
      <c r="T1224" s="59"/>
      <c r="U1224" s="59"/>
    </row>
    <row r="1225" spans="18:21" x14ac:dyDescent="0.25">
      <c r="R1225" s="59"/>
      <c r="S1225" s="59"/>
      <c r="T1225" s="59"/>
      <c r="U1225" s="59"/>
    </row>
    <row r="1226" spans="18:21" x14ac:dyDescent="0.25">
      <c r="R1226" s="59"/>
      <c r="S1226" s="59"/>
      <c r="T1226" s="59"/>
      <c r="U1226" s="59"/>
    </row>
    <row r="1227" spans="18:21" x14ac:dyDescent="0.25">
      <c r="R1227" s="59"/>
      <c r="S1227" s="59"/>
      <c r="T1227" s="59"/>
      <c r="U1227" s="59"/>
    </row>
    <row r="1228" spans="18:21" x14ac:dyDescent="0.25">
      <c r="R1228" s="59"/>
      <c r="S1228" s="59"/>
      <c r="T1228" s="59"/>
      <c r="U1228" s="59"/>
    </row>
    <row r="1229" spans="18:21" x14ac:dyDescent="0.25">
      <c r="R1229" s="59"/>
      <c r="S1229" s="59"/>
      <c r="T1229" s="59"/>
      <c r="U1229" s="59"/>
    </row>
    <row r="1230" spans="18:21" x14ac:dyDescent="0.25">
      <c r="R1230" s="59"/>
      <c r="S1230" s="59"/>
      <c r="T1230" s="59"/>
      <c r="U1230" s="59"/>
    </row>
    <row r="1231" spans="18:21" x14ac:dyDescent="0.25">
      <c r="R1231" s="59"/>
      <c r="S1231" s="59"/>
      <c r="T1231" s="59"/>
      <c r="U1231" s="59"/>
    </row>
    <row r="1232" spans="18:21" x14ac:dyDescent="0.25">
      <c r="R1232" s="59"/>
      <c r="S1232" s="59"/>
      <c r="T1232" s="59"/>
      <c r="U1232" s="59"/>
    </row>
    <row r="1233" spans="18:21" x14ac:dyDescent="0.25">
      <c r="R1233" s="59"/>
      <c r="S1233" s="59"/>
      <c r="T1233" s="59"/>
      <c r="U1233" s="59"/>
    </row>
    <row r="1234" spans="18:21" x14ac:dyDescent="0.25">
      <c r="R1234" s="59"/>
      <c r="S1234" s="59"/>
      <c r="T1234" s="59"/>
      <c r="U1234" s="59"/>
    </row>
    <row r="1235" spans="18:21" x14ac:dyDescent="0.25">
      <c r="R1235" s="59"/>
      <c r="S1235" s="59"/>
      <c r="T1235" s="59"/>
      <c r="U1235" s="59"/>
    </row>
    <row r="1236" spans="18:21" x14ac:dyDescent="0.25">
      <c r="R1236" s="59"/>
      <c r="S1236" s="59"/>
      <c r="T1236" s="59"/>
      <c r="U1236" s="59"/>
    </row>
    <row r="1237" spans="18:21" x14ac:dyDescent="0.25">
      <c r="R1237" s="59"/>
      <c r="S1237" s="59"/>
      <c r="T1237" s="59"/>
      <c r="U1237" s="59"/>
    </row>
    <row r="1238" spans="18:21" x14ac:dyDescent="0.25">
      <c r="R1238" s="59"/>
      <c r="S1238" s="59"/>
      <c r="T1238" s="59"/>
      <c r="U1238" s="59"/>
    </row>
    <row r="1239" spans="18:21" x14ac:dyDescent="0.25">
      <c r="R1239" s="59"/>
      <c r="S1239" s="59"/>
      <c r="T1239" s="59"/>
      <c r="U1239" s="59"/>
    </row>
    <row r="1240" spans="18:21" x14ac:dyDescent="0.25">
      <c r="R1240" s="59"/>
      <c r="S1240" s="59"/>
      <c r="T1240" s="59"/>
      <c r="U1240" s="59"/>
    </row>
    <row r="1241" spans="18:21" x14ac:dyDescent="0.25">
      <c r="R1241" s="59"/>
      <c r="S1241" s="59"/>
      <c r="T1241" s="59"/>
      <c r="U1241" s="59"/>
    </row>
    <row r="1242" spans="18:21" x14ac:dyDescent="0.25">
      <c r="R1242" s="59"/>
      <c r="S1242" s="59"/>
      <c r="T1242" s="59"/>
      <c r="U1242" s="59"/>
    </row>
    <row r="1243" spans="18:21" x14ac:dyDescent="0.25">
      <c r="R1243" s="59"/>
      <c r="S1243" s="59"/>
      <c r="T1243" s="59"/>
      <c r="U1243" s="59"/>
    </row>
    <row r="1244" spans="18:21" x14ac:dyDescent="0.25">
      <c r="R1244" s="59"/>
      <c r="S1244" s="59"/>
      <c r="T1244" s="59"/>
      <c r="U1244" s="59"/>
    </row>
    <row r="1245" spans="18:21" x14ac:dyDescent="0.25">
      <c r="R1245" s="59"/>
      <c r="S1245" s="59"/>
      <c r="T1245" s="59"/>
      <c r="U1245" s="59"/>
    </row>
    <row r="1246" spans="18:21" x14ac:dyDescent="0.25">
      <c r="R1246" s="59"/>
      <c r="S1246" s="59"/>
      <c r="T1246" s="59"/>
      <c r="U1246" s="59"/>
    </row>
    <row r="1248" spans="18:21" x14ac:dyDescent="0.25">
      <c r="R1248" s="59"/>
      <c r="S1248" s="59"/>
      <c r="T1248" s="59"/>
      <c r="U1248" s="59"/>
    </row>
    <row r="1249" spans="18:21" x14ac:dyDescent="0.25">
      <c r="R1249" s="59"/>
      <c r="S1249" s="59"/>
      <c r="T1249" s="59"/>
      <c r="U1249" s="59"/>
    </row>
    <row r="1250" spans="18:21" x14ac:dyDescent="0.25">
      <c r="R1250" s="59"/>
      <c r="S1250" s="59"/>
      <c r="T1250" s="59"/>
      <c r="U1250" s="59"/>
    </row>
    <row r="1251" spans="18:21" x14ac:dyDescent="0.25">
      <c r="R1251" s="59"/>
      <c r="S1251" s="59"/>
      <c r="T1251" s="59"/>
      <c r="U1251" s="59"/>
    </row>
    <row r="1252" spans="18:21" x14ac:dyDescent="0.25">
      <c r="R1252" s="59"/>
      <c r="S1252" s="59"/>
      <c r="T1252" s="59"/>
      <c r="U1252" s="59"/>
    </row>
    <row r="1253" spans="18:21" x14ac:dyDescent="0.25">
      <c r="R1253" s="59"/>
      <c r="S1253" s="59"/>
      <c r="T1253" s="59"/>
      <c r="U1253" s="59"/>
    </row>
    <row r="1254" spans="18:21" x14ac:dyDescent="0.25">
      <c r="R1254" s="59"/>
      <c r="S1254" s="59"/>
      <c r="T1254" s="59"/>
      <c r="U1254" s="59"/>
    </row>
    <row r="1255" spans="18:21" x14ac:dyDescent="0.25">
      <c r="R1255" s="59"/>
      <c r="S1255" s="59"/>
      <c r="T1255" s="59"/>
      <c r="U1255" s="59"/>
    </row>
    <row r="1256" spans="18:21" x14ac:dyDescent="0.25">
      <c r="R1256" s="59"/>
      <c r="S1256" s="59"/>
      <c r="T1256" s="59"/>
      <c r="U1256" s="59"/>
    </row>
    <row r="1257" spans="18:21" x14ac:dyDescent="0.25">
      <c r="R1257" s="59"/>
      <c r="S1257" s="59"/>
      <c r="T1257" s="59"/>
      <c r="U1257" s="59"/>
    </row>
    <row r="1258" spans="18:21" x14ac:dyDescent="0.25">
      <c r="R1258" s="59"/>
      <c r="S1258" s="59"/>
      <c r="T1258" s="59"/>
      <c r="U1258" s="59"/>
    </row>
    <row r="1259" spans="18:21" x14ac:dyDescent="0.25">
      <c r="R1259" s="59"/>
      <c r="S1259" s="59"/>
      <c r="T1259" s="59"/>
      <c r="U1259" s="59"/>
    </row>
    <row r="1260" spans="18:21" x14ac:dyDescent="0.25">
      <c r="R1260" s="59"/>
      <c r="S1260" s="59"/>
      <c r="T1260" s="59"/>
      <c r="U1260" s="59"/>
    </row>
    <row r="1261" spans="18:21" x14ac:dyDescent="0.25">
      <c r="R1261" s="59"/>
      <c r="S1261" s="59"/>
      <c r="T1261" s="59"/>
      <c r="U1261" s="59"/>
    </row>
    <row r="1262" spans="18:21" x14ac:dyDescent="0.25">
      <c r="R1262" s="59"/>
      <c r="S1262" s="59"/>
      <c r="T1262" s="59"/>
      <c r="U1262" s="59"/>
    </row>
    <row r="1263" spans="18:21" x14ac:dyDescent="0.25">
      <c r="R1263" s="59"/>
      <c r="S1263" s="59"/>
      <c r="T1263" s="59"/>
      <c r="U1263" s="59"/>
    </row>
    <row r="1264" spans="18:21" x14ac:dyDescent="0.25">
      <c r="R1264" s="59"/>
      <c r="S1264" s="59"/>
      <c r="T1264" s="59"/>
      <c r="U1264" s="59"/>
    </row>
    <row r="1265" spans="18:21" x14ac:dyDescent="0.25">
      <c r="R1265" s="59"/>
      <c r="S1265" s="59"/>
      <c r="T1265" s="59"/>
      <c r="U1265" s="59"/>
    </row>
    <row r="1266" spans="18:21" x14ac:dyDescent="0.25">
      <c r="R1266" s="59"/>
      <c r="S1266" s="59"/>
      <c r="T1266" s="59"/>
      <c r="U1266" s="59"/>
    </row>
    <row r="1267" spans="18:21" x14ac:dyDescent="0.25">
      <c r="R1267" s="59"/>
      <c r="S1267" s="59"/>
      <c r="T1267" s="59"/>
      <c r="U1267" s="59"/>
    </row>
    <row r="1268" spans="18:21" x14ac:dyDescent="0.25">
      <c r="R1268" s="59"/>
      <c r="S1268" s="59"/>
      <c r="T1268" s="59"/>
      <c r="U1268" s="59"/>
    </row>
    <row r="1269" spans="18:21" x14ac:dyDescent="0.25">
      <c r="R1269" s="59"/>
      <c r="S1269" s="59"/>
      <c r="T1269" s="59"/>
      <c r="U1269" s="59"/>
    </row>
    <row r="1270" spans="18:21" x14ac:dyDescent="0.25">
      <c r="R1270" s="59"/>
      <c r="S1270" s="59"/>
      <c r="T1270" s="59"/>
      <c r="U1270" s="59"/>
    </row>
    <row r="1271" spans="18:21" x14ac:dyDescent="0.25">
      <c r="R1271" s="59"/>
      <c r="S1271" s="59"/>
      <c r="T1271" s="59"/>
      <c r="U1271" s="59"/>
    </row>
    <row r="1272" spans="18:21" x14ac:dyDescent="0.25">
      <c r="R1272" s="59"/>
      <c r="S1272" s="59"/>
      <c r="T1272" s="59"/>
      <c r="U1272" s="59"/>
    </row>
    <row r="1273" spans="18:21" x14ac:dyDescent="0.25">
      <c r="R1273" s="59"/>
      <c r="S1273" s="59"/>
      <c r="T1273" s="59"/>
      <c r="U1273" s="59"/>
    </row>
    <row r="1274" spans="18:21" x14ac:dyDescent="0.25">
      <c r="R1274" s="59"/>
      <c r="S1274" s="59"/>
      <c r="T1274" s="59"/>
      <c r="U1274" s="59"/>
    </row>
    <row r="1275" spans="18:21" x14ac:dyDescent="0.25">
      <c r="R1275" s="59"/>
      <c r="S1275" s="59"/>
      <c r="T1275" s="59"/>
      <c r="U1275" s="59"/>
    </row>
    <row r="1276" spans="18:21" x14ac:dyDescent="0.25">
      <c r="R1276" s="59"/>
      <c r="S1276" s="59"/>
      <c r="T1276" s="59"/>
      <c r="U1276" s="59"/>
    </row>
    <row r="1277" spans="18:21" x14ac:dyDescent="0.25">
      <c r="R1277" s="59"/>
      <c r="S1277" s="59"/>
      <c r="T1277" s="59"/>
      <c r="U1277" s="59"/>
    </row>
    <row r="1278" spans="18:21" x14ac:dyDescent="0.25">
      <c r="R1278" s="59"/>
      <c r="S1278" s="59"/>
      <c r="T1278" s="59"/>
      <c r="U1278" s="59"/>
    </row>
    <row r="1279" spans="18:21" x14ac:dyDescent="0.25">
      <c r="R1279" s="59"/>
      <c r="S1279" s="59"/>
      <c r="T1279" s="59"/>
      <c r="U1279" s="59"/>
    </row>
    <row r="1280" spans="18:21" x14ac:dyDescent="0.25">
      <c r="R1280" s="59"/>
      <c r="S1280" s="59"/>
      <c r="T1280" s="59"/>
      <c r="U1280" s="59"/>
    </row>
    <row r="1281" spans="18:21" x14ac:dyDescent="0.25">
      <c r="R1281" s="59"/>
      <c r="S1281" s="59"/>
      <c r="T1281" s="59"/>
      <c r="U1281" s="59"/>
    </row>
    <row r="1282" spans="18:21" x14ac:dyDescent="0.25">
      <c r="R1282" s="59"/>
      <c r="S1282" s="59"/>
      <c r="T1282" s="59"/>
      <c r="U1282" s="59"/>
    </row>
    <row r="1283" spans="18:21" x14ac:dyDescent="0.25">
      <c r="R1283" s="59"/>
      <c r="S1283" s="59"/>
      <c r="T1283" s="59"/>
      <c r="U1283" s="59"/>
    </row>
    <row r="1284" spans="18:21" x14ac:dyDescent="0.25">
      <c r="R1284" s="59"/>
      <c r="S1284" s="59"/>
      <c r="T1284" s="59"/>
      <c r="U1284" s="59"/>
    </row>
    <row r="1285" spans="18:21" x14ac:dyDescent="0.25">
      <c r="R1285" s="59"/>
      <c r="S1285" s="59"/>
      <c r="T1285" s="59"/>
      <c r="U1285" s="59"/>
    </row>
    <row r="1286" spans="18:21" x14ac:dyDescent="0.25">
      <c r="R1286" s="59"/>
      <c r="S1286" s="59"/>
      <c r="T1286" s="59"/>
      <c r="U1286" s="59"/>
    </row>
    <row r="1287" spans="18:21" x14ac:dyDescent="0.25">
      <c r="R1287" s="59"/>
      <c r="S1287" s="59"/>
      <c r="T1287" s="59"/>
      <c r="U1287" s="59"/>
    </row>
    <row r="1288" spans="18:21" x14ac:dyDescent="0.25">
      <c r="R1288" s="59"/>
      <c r="S1288" s="59"/>
      <c r="T1288" s="59"/>
      <c r="U1288" s="59"/>
    </row>
    <row r="1289" spans="18:21" x14ac:dyDescent="0.25">
      <c r="R1289" s="59"/>
      <c r="S1289" s="59"/>
      <c r="T1289" s="59"/>
      <c r="U1289" s="59"/>
    </row>
    <row r="1290" spans="18:21" x14ac:dyDescent="0.25">
      <c r="R1290" s="59"/>
      <c r="S1290" s="59"/>
      <c r="T1290" s="59"/>
      <c r="U1290" s="59"/>
    </row>
    <row r="1291" spans="18:21" x14ac:dyDescent="0.25">
      <c r="R1291" s="59"/>
      <c r="S1291" s="59"/>
      <c r="T1291" s="59"/>
      <c r="U1291" s="59"/>
    </row>
    <row r="1292" spans="18:21" x14ac:dyDescent="0.25">
      <c r="R1292" s="59"/>
      <c r="S1292" s="59"/>
      <c r="T1292" s="59"/>
      <c r="U1292" s="59"/>
    </row>
    <row r="1293" spans="18:21" x14ac:dyDescent="0.25">
      <c r="R1293" s="59"/>
      <c r="S1293" s="59"/>
      <c r="T1293" s="59"/>
      <c r="U1293" s="59"/>
    </row>
    <row r="1294" spans="18:21" x14ac:dyDescent="0.25">
      <c r="R1294" s="59"/>
      <c r="S1294" s="59"/>
      <c r="T1294" s="59"/>
      <c r="U1294" s="59"/>
    </row>
    <row r="1295" spans="18:21" x14ac:dyDescent="0.25">
      <c r="R1295" s="59"/>
      <c r="S1295" s="59"/>
      <c r="T1295" s="59"/>
      <c r="U1295" s="59"/>
    </row>
    <row r="1296" spans="18:21" x14ac:dyDescent="0.25">
      <c r="R1296" s="59"/>
      <c r="S1296" s="59"/>
      <c r="T1296" s="59"/>
      <c r="U1296" s="59"/>
    </row>
    <row r="1297" spans="18:21" x14ac:dyDescent="0.25">
      <c r="R1297" s="59"/>
      <c r="S1297" s="59"/>
      <c r="T1297" s="59"/>
      <c r="U1297" s="59"/>
    </row>
    <row r="1298" spans="18:21" x14ac:dyDescent="0.25">
      <c r="R1298" s="59"/>
      <c r="S1298" s="59"/>
      <c r="T1298" s="59"/>
      <c r="U1298" s="59"/>
    </row>
    <row r="1299" spans="18:21" x14ac:dyDescent="0.25">
      <c r="R1299" s="59"/>
      <c r="S1299" s="59"/>
      <c r="T1299" s="59"/>
      <c r="U1299" s="59"/>
    </row>
    <row r="1300" spans="18:21" x14ac:dyDescent="0.25">
      <c r="R1300" s="59"/>
      <c r="S1300" s="59"/>
      <c r="T1300" s="59"/>
      <c r="U1300" s="59"/>
    </row>
    <row r="1301" spans="18:21" x14ac:dyDescent="0.25">
      <c r="R1301" s="59"/>
      <c r="S1301" s="59"/>
      <c r="T1301" s="59"/>
      <c r="U1301" s="59"/>
    </row>
    <row r="1302" spans="18:21" x14ac:dyDescent="0.25">
      <c r="R1302" s="59"/>
      <c r="S1302" s="59"/>
      <c r="T1302" s="59"/>
      <c r="U1302" s="59"/>
    </row>
    <row r="1303" spans="18:21" x14ac:dyDescent="0.25">
      <c r="R1303" s="59"/>
      <c r="S1303" s="59"/>
      <c r="T1303" s="59"/>
      <c r="U1303" s="59"/>
    </row>
    <row r="1304" spans="18:21" x14ac:dyDescent="0.25">
      <c r="R1304" s="59"/>
      <c r="S1304" s="59"/>
      <c r="T1304" s="59"/>
      <c r="U1304" s="59"/>
    </row>
    <row r="1305" spans="18:21" x14ac:dyDescent="0.25">
      <c r="R1305" s="59"/>
      <c r="S1305" s="59"/>
      <c r="T1305" s="59"/>
      <c r="U1305" s="59"/>
    </row>
    <row r="1306" spans="18:21" x14ac:dyDescent="0.25">
      <c r="R1306" s="59"/>
      <c r="S1306" s="59"/>
      <c r="T1306" s="59"/>
      <c r="U1306" s="59"/>
    </row>
    <row r="1307" spans="18:21" x14ac:dyDescent="0.25">
      <c r="R1307" s="59"/>
      <c r="S1307" s="59"/>
      <c r="T1307" s="59"/>
      <c r="U1307" s="59"/>
    </row>
    <row r="1308" spans="18:21" x14ac:dyDescent="0.25">
      <c r="R1308" s="59"/>
      <c r="S1308" s="59"/>
      <c r="T1308" s="59"/>
      <c r="U1308" s="59"/>
    </row>
    <row r="1309" spans="18:21" x14ac:dyDescent="0.25">
      <c r="R1309" s="59"/>
      <c r="S1309" s="59"/>
      <c r="T1309" s="59"/>
      <c r="U1309" s="59"/>
    </row>
    <row r="1310" spans="18:21" x14ac:dyDescent="0.25">
      <c r="R1310" s="59"/>
      <c r="S1310" s="59"/>
      <c r="T1310" s="59"/>
      <c r="U1310" s="59"/>
    </row>
    <row r="1311" spans="18:21" x14ac:dyDescent="0.25">
      <c r="R1311" s="59"/>
      <c r="S1311" s="59"/>
      <c r="T1311" s="59"/>
      <c r="U1311" s="59"/>
    </row>
    <row r="1312" spans="18:21" x14ac:dyDescent="0.25">
      <c r="R1312" s="59"/>
      <c r="S1312" s="59"/>
      <c r="T1312" s="59"/>
      <c r="U1312" s="59"/>
    </row>
    <row r="1313" spans="18:21" x14ac:dyDescent="0.25">
      <c r="R1313" s="59"/>
      <c r="S1313" s="59"/>
      <c r="T1313" s="59"/>
      <c r="U1313" s="59"/>
    </row>
    <row r="1314" spans="18:21" x14ac:dyDescent="0.25">
      <c r="R1314" s="59"/>
      <c r="S1314" s="59"/>
      <c r="T1314" s="59"/>
      <c r="U1314" s="59"/>
    </row>
    <row r="1315" spans="18:21" x14ac:dyDescent="0.25">
      <c r="R1315" s="59"/>
      <c r="S1315" s="59"/>
      <c r="T1315" s="59"/>
      <c r="U1315" s="59"/>
    </row>
    <row r="1317" spans="18:21" x14ac:dyDescent="0.25">
      <c r="R1317" s="59"/>
      <c r="S1317" s="59"/>
      <c r="T1317" s="59"/>
      <c r="U1317" s="59"/>
    </row>
    <row r="1318" spans="18:21" x14ac:dyDescent="0.25">
      <c r="R1318" s="59"/>
      <c r="S1318" s="59"/>
      <c r="T1318" s="59"/>
      <c r="U1318" s="59"/>
    </row>
    <row r="1319" spans="18:21" x14ac:dyDescent="0.25">
      <c r="R1319" s="59"/>
      <c r="S1319" s="59"/>
      <c r="T1319" s="59"/>
      <c r="U1319" s="59"/>
    </row>
    <row r="1320" spans="18:21" x14ac:dyDescent="0.25">
      <c r="R1320" s="59"/>
      <c r="S1320" s="59"/>
      <c r="T1320" s="59"/>
      <c r="U1320" s="59"/>
    </row>
    <row r="1321" spans="18:21" x14ac:dyDescent="0.25">
      <c r="R1321" s="59"/>
      <c r="S1321" s="59"/>
      <c r="T1321" s="59"/>
      <c r="U1321" s="59"/>
    </row>
    <row r="1322" spans="18:21" x14ac:dyDescent="0.25">
      <c r="R1322" s="59"/>
      <c r="S1322" s="59"/>
      <c r="T1322" s="59"/>
      <c r="U1322" s="59"/>
    </row>
    <row r="1323" spans="18:21" x14ac:dyDescent="0.25">
      <c r="R1323" s="59"/>
      <c r="S1323" s="59"/>
      <c r="T1323" s="59"/>
      <c r="U1323" s="59"/>
    </row>
    <row r="1324" spans="18:21" x14ac:dyDescent="0.25">
      <c r="R1324" s="59"/>
      <c r="S1324" s="59"/>
      <c r="T1324" s="59"/>
      <c r="U1324" s="59"/>
    </row>
    <row r="1325" spans="18:21" x14ac:dyDescent="0.25">
      <c r="R1325" s="59"/>
      <c r="S1325" s="59"/>
      <c r="T1325" s="59"/>
      <c r="U1325" s="59"/>
    </row>
    <row r="1326" spans="18:21" x14ac:dyDescent="0.25">
      <c r="R1326" s="59"/>
      <c r="S1326" s="59"/>
      <c r="T1326" s="59"/>
      <c r="U1326" s="59"/>
    </row>
    <row r="1327" spans="18:21" x14ac:dyDescent="0.25">
      <c r="R1327" s="59"/>
      <c r="S1327" s="59"/>
      <c r="T1327" s="59"/>
      <c r="U1327" s="59"/>
    </row>
    <row r="1328" spans="18:21" x14ac:dyDescent="0.25">
      <c r="R1328" s="59"/>
      <c r="S1328" s="59"/>
      <c r="T1328" s="59"/>
      <c r="U1328" s="59"/>
    </row>
    <row r="1329" spans="18:21" x14ac:dyDescent="0.25">
      <c r="R1329" s="59"/>
      <c r="S1329" s="59"/>
      <c r="T1329" s="59"/>
      <c r="U1329" s="59"/>
    </row>
    <row r="1330" spans="18:21" x14ac:dyDescent="0.25">
      <c r="R1330" s="59"/>
      <c r="S1330" s="59"/>
      <c r="T1330" s="59"/>
      <c r="U1330" s="59"/>
    </row>
    <row r="1331" spans="18:21" x14ac:dyDescent="0.25">
      <c r="R1331" s="59"/>
      <c r="S1331" s="59"/>
      <c r="T1331" s="59"/>
      <c r="U1331" s="59"/>
    </row>
    <row r="1332" spans="18:21" x14ac:dyDescent="0.25">
      <c r="R1332" s="59"/>
      <c r="S1332" s="59"/>
      <c r="T1332" s="59"/>
      <c r="U1332" s="59"/>
    </row>
    <row r="1333" spans="18:21" x14ac:dyDescent="0.25">
      <c r="R1333" s="59"/>
      <c r="S1333" s="59"/>
      <c r="T1333" s="59"/>
      <c r="U1333" s="59"/>
    </row>
    <row r="1334" spans="18:21" x14ac:dyDescent="0.25">
      <c r="R1334" s="59"/>
      <c r="S1334" s="59"/>
      <c r="T1334" s="59"/>
      <c r="U1334" s="59"/>
    </row>
    <row r="1335" spans="18:21" x14ac:dyDescent="0.25">
      <c r="R1335" s="59"/>
      <c r="S1335" s="59"/>
      <c r="T1335" s="59"/>
      <c r="U1335" s="59"/>
    </row>
    <row r="1336" spans="18:21" x14ac:dyDescent="0.25">
      <c r="R1336" s="59"/>
      <c r="S1336" s="59"/>
      <c r="T1336" s="59"/>
      <c r="U1336" s="59"/>
    </row>
    <row r="1337" spans="18:21" x14ac:dyDescent="0.25">
      <c r="R1337" s="59"/>
      <c r="S1337" s="59"/>
      <c r="T1337" s="59"/>
      <c r="U1337" s="59"/>
    </row>
    <row r="1338" spans="18:21" x14ac:dyDescent="0.25">
      <c r="R1338" s="59"/>
      <c r="S1338" s="59"/>
      <c r="T1338" s="59"/>
      <c r="U1338" s="59"/>
    </row>
    <row r="1339" spans="18:21" x14ac:dyDescent="0.25">
      <c r="R1339" s="59"/>
      <c r="S1339" s="59"/>
      <c r="T1339" s="59"/>
      <c r="U1339" s="59"/>
    </row>
    <row r="1340" spans="18:21" x14ac:dyDescent="0.25">
      <c r="R1340" s="59"/>
      <c r="S1340" s="59"/>
      <c r="T1340" s="59"/>
      <c r="U1340" s="59"/>
    </row>
    <row r="1341" spans="18:21" x14ac:dyDescent="0.25">
      <c r="R1341" s="59"/>
      <c r="S1341" s="59"/>
      <c r="T1341" s="59"/>
      <c r="U1341" s="59"/>
    </row>
    <row r="1342" spans="18:21" x14ac:dyDescent="0.25">
      <c r="R1342" s="59"/>
      <c r="S1342" s="59"/>
      <c r="T1342" s="59"/>
      <c r="U1342" s="59"/>
    </row>
    <row r="1343" spans="18:21" x14ac:dyDescent="0.25">
      <c r="R1343" s="59"/>
      <c r="S1343" s="59"/>
      <c r="T1343" s="59"/>
      <c r="U1343" s="59"/>
    </row>
    <row r="1344" spans="18:21" x14ac:dyDescent="0.25">
      <c r="R1344" s="59"/>
      <c r="S1344" s="59"/>
      <c r="T1344" s="59"/>
      <c r="U1344" s="59"/>
    </row>
    <row r="1345" spans="18:21" x14ac:dyDescent="0.25">
      <c r="R1345" s="59"/>
      <c r="S1345" s="59"/>
      <c r="T1345" s="59"/>
      <c r="U1345" s="59"/>
    </row>
    <row r="1346" spans="18:21" x14ac:dyDescent="0.25">
      <c r="R1346" s="59"/>
      <c r="S1346" s="59"/>
      <c r="T1346" s="59"/>
      <c r="U1346" s="59"/>
    </row>
    <row r="1347" spans="18:21" x14ac:dyDescent="0.25">
      <c r="R1347" s="59"/>
      <c r="S1347" s="59"/>
      <c r="T1347" s="59"/>
      <c r="U1347" s="59"/>
    </row>
    <row r="1348" spans="18:21" x14ac:dyDescent="0.25">
      <c r="R1348" s="59"/>
      <c r="S1348" s="59"/>
      <c r="T1348" s="59"/>
      <c r="U1348" s="59"/>
    </row>
    <row r="1349" spans="18:21" x14ac:dyDescent="0.25">
      <c r="R1349" s="59"/>
      <c r="S1349" s="59"/>
      <c r="T1349" s="59"/>
      <c r="U1349" s="59"/>
    </row>
    <row r="1350" spans="18:21" x14ac:dyDescent="0.25">
      <c r="R1350" s="59"/>
      <c r="S1350" s="59"/>
      <c r="T1350" s="59"/>
      <c r="U1350" s="59"/>
    </row>
    <row r="1351" spans="18:21" x14ac:dyDescent="0.25">
      <c r="R1351" s="59"/>
      <c r="S1351" s="59"/>
      <c r="T1351" s="59"/>
      <c r="U1351" s="59"/>
    </row>
    <row r="1352" spans="18:21" x14ac:dyDescent="0.25">
      <c r="R1352" s="59"/>
      <c r="S1352" s="59"/>
      <c r="T1352" s="59"/>
      <c r="U1352" s="59"/>
    </row>
    <row r="1353" spans="18:21" x14ac:dyDescent="0.25">
      <c r="R1353" s="59"/>
      <c r="S1353" s="59"/>
      <c r="T1353" s="59"/>
      <c r="U1353" s="59"/>
    </row>
    <row r="1354" spans="18:21" x14ac:dyDescent="0.25">
      <c r="R1354" s="59"/>
      <c r="S1354" s="59"/>
      <c r="T1354" s="59"/>
      <c r="U1354" s="59"/>
    </row>
    <row r="1355" spans="18:21" x14ac:dyDescent="0.25">
      <c r="R1355" s="59"/>
      <c r="S1355" s="59"/>
      <c r="T1355" s="59"/>
      <c r="U1355" s="59"/>
    </row>
    <row r="1356" spans="18:21" x14ac:dyDescent="0.25">
      <c r="R1356" s="59"/>
      <c r="S1356" s="59"/>
      <c r="T1356" s="59"/>
      <c r="U1356" s="59"/>
    </row>
    <row r="1357" spans="18:21" x14ac:dyDescent="0.25">
      <c r="R1357" s="59"/>
      <c r="S1357" s="59"/>
      <c r="T1357" s="59"/>
      <c r="U1357" s="59"/>
    </row>
    <row r="1358" spans="18:21" x14ac:dyDescent="0.25">
      <c r="R1358" s="59"/>
      <c r="S1358" s="59"/>
      <c r="T1358" s="59"/>
      <c r="U1358" s="59"/>
    </row>
    <row r="1359" spans="18:21" x14ac:dyDescent="0.25">
      <c r="R1359" s="59"/>
      <c r="S1359" s="59"/>
      <c r="T1359" s="59"/>
      <c r="U1359" s="59"/>
    </row>
    <row r="1360" spans="18:21" x14ac:dyDescent="0.25">
      <c r="R1360" s="59"/>
      <c r="S1360" s="59"/>
      <c r="T1360" s="59"/>
      <c r="U1360" s="59"/>
    </row>
    <row r="1361" spans="18:21" x14ac:dyDescent="0.25">
      <c r="R1361" s="59"/>
      <c r="S1361" s="59"/>
      <c r="T1361" s="59"/>
      <c r="U1361" s="59"/>
    </row>
    <row r="1362" spans="18:21" x14ac:dyDescent="0.25">
      <c r="R1362" s="59"/>
      <c r="S1362" s="59"/>
      <c r="T1362" s="59"/>
      <c r="U1362" s="59"/>
    </row>
    <row r="1363" spans="18:21" x14ac:dyDescent="0.25">
      <c r="R1363" s="59"/>
      <c r="S1363" s="59"/>
      <c r="T1363" s="59"/>
      <c r="U1363" s="59"/>
    </row>
    <row r="1364" spans="18:21" x14ac:dyDescent="0.25">
      <c r="R1364" s="59"/>
      <c r="S1364" s="59"/>
      <c r="T1364" s="59"/>
      <c r="U1364" s="59"/>
    </row>
    <row r="1365" spans="18:21" x14ac:dyDescent="0.25">
      <c r="R1365" s="59"/>
      <c r="S1365" s="59"/>
      <c r="T1365" s="59"/>
      <c r="U1365" s="59"/>
    </row>
    <row r="1366" spans="18:21" x14ac:dyDescent="0.25">
      <c r="R1366" s="59"/>
      <c r="S1366" s="59"/>
      <c r="T1366" s="59"/>
      <c r="U1366" s="59"/>
    </row>
    <row r="1367" spans="18:21" x14ac:dyDescent="0.25">
      <c r="R1367" s="59"/>
      <c r="S1367" s="59"/>
      <c r="T1367" s="59"/>
      <c r="U1367" s="59"/>
    </row>
    <row r="1368" spans="18:21" x14ac:dyDescent="0.25">
      <c r="R1368" s="59"/>
      <c r="S1368" s="59"/>
      <c r="T1368" s="59"/>
      <c r="U1368" s="59"/>
    </row>
    <row r="1369" spans="18:21" x14ac:dyDescent="0.25">
      <c r="R1369" s="59"/>
      <c r="S1369" s="59"/>
      <c r="T1369" s="59"/>
      <c r="U1369" s="59"/>
    </row>
    <row r="1370" spans="18:21" x14ac:dyDescent="0.25">
      <c r="R1370" s="59"/>
      <c r="S1370" s="59"/>
      <c r="T1370" s="59"/>
      <c r="U1370" s="59"/>
    </row>
    <row r="1371" spans="18:21" x14ac:dyDescent="0.25">
      <c r="R1371" s="59"/>
      <c r="S1371" s="59"/>
      <c r="T1371" s="59"/>
      <c r="U1371" s="59"/>
    </row>
    <row r="1372" spans="18:21" x14ac:dyDescent="0.25">
      <c r="R1372" s="59"/>
      <c r="S1372" s="59"/>
      <c r="T1372" s="59"/>
      <c r="U1372" s="59"/>
    </row>
    <row r="1373" spans="18:21" x14ac:dyDescent="0.25">
      <c r="R1373" s="59"/>
      <c r="S1373" s="59"/>
      <c r="T1373" s="59"/>
      <c r="U1373" s="59"/>
    </row>
    <row r="1374" spans="18:21" x14ac:dyDescent="0.25">
      <c r="R1374" s="59"/>
      <c r="S1374" s="59"/>
      <c r="T1374" s="59"/>
      <c r="U1374" s="59"/>
    </row>
    <row r="1375" spans="18:21" x14ac:dyDescent="0.25">
      <c r="R1375" s="59"/>
      <c r="S1375" s="59"/>
      <c r="T1375" s="59"/>
      <c r="U1375" s="59"/>
    </row>
    <row r="1376" spans="18:21" x14ac:dyDescent="0.25">
      <c r="R1376" s="59"/>
      <c r="S1376" s="59"/>
      <c r="T1376" s="59"/>
      <c r="U1376" s="59"/>
    </row>
    <row r="1377" spans="18:21" x14ac:dyDescent="0.25">
      <c r="R1377" s="59"/>
      <c r="S1377" s="59"/>
      <c r="T1377" s="59"/>
      <c r="U1377" s="59"/>
    </row>
    <row r="1378" spans="18:21" x14ac:dyDescent="0.25">
      <c r="R1378" s="59"/>
      <c r="S1378" s="59"/>
      <c r="T1378" s="59"/>
      <c r="U1378" s="59"/>
    </row>
    <row r="1379" spans="18:21" x14ac:dyDescent="0.25">
      <c r="R1379" s="59"/>
      <c r="S1379" s="59"/>
      <c r="T1379" s="59"/>
      <c r="U1379" s="59"/>
    </row>
    <row r="1380" spans="18:21" x14ac:dyDescent="0.25">
      <c r="R1380" s="59"/>
      <c r="S1380" s="59"/>
      <c r="T1380" s="59"/>
      <c r="U1380" s="59"/>
    </row>
    <row r="1381" spans="18:21" x14ac:dyDescent="0.25">
      <c r="R1381" s="59"/>
      <c r="S1381" s="59"/>
      <c r="T1381" s="59"/>
      <c r="U1381" s="59"/>
    </row>
    <row r="1382" spans="18:21" x14ac:dyDescent="0.25">
      <c r="R1382" s="59"/>
      <c r="S1382" s="59"/>
      <c r="T1382" s="59"/>
      <c r="U1382" s="59"/>
    </row>
    <row r="1383" spans="18:21" x14ac:dyDescent="0.25">
      <c r="R1383" s="59"/>
      <c r="S1383" s="59"/>
      <c r="T1383" s="59"/>
      <c r="U1383" s="59"/>
    </row>
    <row r="1384" spans="18:21" x14ac:dyDescent="0.25">
      <c r="R1384" s="59"/>
      <c r="S1384" s="59"/>
      <c r="T1384" s="59"/>
      <c r="U1384" s="59"/>
    </row>
    <row r="1386" spans="18:21" x14ac:dyDescent="0.25">
      <c r="R1386" s="59"/>
      <c r="S1386" s="59"/>
      <c r="T1386" s="59"/>
      <c r="U1386" s="59"/>
    </row>
    <row r="1387" spans="18:21" x14ac:dyDescent="0.25">
      <c r="R1387" s="59"/>
      <c r="S1387" s="59"/>
      <c r="T1387" s="59"/>
      <c r="U1387" s="59"/>
    </row>
    <row r="1388" spans="18:21" x14ac:dyDescent="0.25">
      <c r="R1388" s="59"/>
      <c r="S1388" s="59"/>
      <c r="T1388" s="59"/>
      <c r="U1388" s="59"/>
    </row>
    <row r="1389" spans="18:21" x14ac:dyDescent="0.25">
      <c r="R1389" s="59"/>
      <c r="S1389" s="59"/>
      <c r="T1389" s="59"/>
      <c r="U1389" s="59"/>
    </row>
    <row r="1390" spans="18:21" x14ac:dyDescent="0.25">
      <c r="R1390" s="59"/>
      <c r="S1390" s="59"/>
      <c r="T1390" s="59"/>
      <c r="U1390" s="59"/>
    </row>
    <row r="1391" spans="18:21" x14ac:dyDescent="0.25">
      <c r="R1391" s="59"/>
      <c r="S1391" s="59"/>
      <c r="T1391" s="59"/>
      <c r="U1391" s="59"/>
    </row>
    <row r="1392" spans="18:21" x14ac:dyDescent="0.25">
      <c r="R1392" s="59"/>
      <c r="S1392" s="59"/>
      <c r="T1392" s="59"/>
      <c r="U1392" s="59"/>
    </row>
    <row r="1393" spans="18:21" x14ac:dyDescent="0.25">
      <c r="R1393" s="59"/>
      <c r="S1393" s="59"/>
      <c r="T1393" s="59"/>
      <c r="U1393" s="59"/>
    </row>
    <row r="1394" spans="18:21" x14ac:dyDescent="0.25">
      <c r="R1394" s="59"/>
      <c r="S1394" s="59"/>
      <c r="T1394" s="59"/>
      <c r="U1394" s="59"/>
    </row>
    <row r="1395" spans="18:21" x14ac:dyDescent="0.25">
      <c r="R1395" s="59"/>
      <c r="S1395" s="59"/>
      <c r="T1395" s="59"/>
      <c r="U1395" s="59"/>
    </row>
    <row r="1396" spans="18:21" x14ac:dyDescent="0.25">
      <c r="R1396" s="59"/>
      <c r="S1396" s="59"/>
      <c r="T1396" s="59"/>
      <c r="U1396" s="59"/>
    </row>
    <row r="1397" spans="18:21" x14ac:dyDescent="0.25">
      <c r="R1397" s="59"/>
      <c r="S1397" s="59"/>
      <c r="T1397" s="59"/>
      <c r="U1397" s="59"/>
    </row>
    <row r="1398" spans="18:21" x14ac:dyDescent="0.25">
      <c r="R1398" s="59"/>
      <c r="S1398" s="59"/>
      <c r="T1398" s="59"/>
      <c r="U1398" s="59"/>
    </row>
    <row r="1399" spans="18:21" x14ac:dyDescent="0.25">
      <c r="R1399" s="59"/>
      <c r="S1399" s="59"/>
      <c r="T1399" s="59"/>
      <c r="U1399" s="59"/>
    </row>
    <row r="1400" spans="18:21" x14ac:dyDescent="0.25">
      <c r="R1400" s="59"/>
      <c r="S1400" s="59"/>
      <c r="T1400" s="59"/>
      <c r="U1400" s="59"/>
    </row>
    <row r="1401" spans="18:21" x14ac:dyDescent="0.25">
      <c r="R1401" s="59"/>
      <c r="S1401" s="59"/>
      <c r="T1401" s="59"/>
      <c r="U1401" s="59"/>
    </row>
    <row r="1402" spans="18:21" x14ac:dyDescent="0.25">
      <c r="R1402" s="59"/>
      <c r="S1402" s="59"/>
      <c r="T1402" s="59"/>
      <c r="U1402" s="59"/>
    </row>
    <row r="1403" spans="18:21" x14ac:dyDescent="0.25">
      <c r="R1403" s="59"/>
      <c r="S1403" s="59"/>
      <c r="T1403" s="59"/>
      <c r="U1403" s="59"/>
    </row>
    <row r="1404" spans="18:21" x14ac:dyDescent="0.25">
      <c r="R1404" s="59"/>
      <c r="S1404" s="59"/>
      <c r="T1404" s="59"/>
      <c r="U1404" s="59"/>
    </row>
    <row r="1405" spans="18:21" x14ac:dyDescent="0.25">
      <c r="R1405" s="59"/>
      <c r="S1405" s="59"/>
      <c r="T1405" s="59"/>
      <c r="U1405" s="59"/>
    </row>
    <row r="1406" spans="18:21" x14ac:dyDescent="0.25">
      <c r="R1406" s="59"/>
      <c r="S1406" s="59"/>
      <c r="T1406" s="59"/>
      <c r="U1406" s="59"/>
    </row>
    <row r="1407" spans="18:21" x14ac:dyDescent="0.25">
      <c r="R1407" s="59"/>
      <c r="S1407" s="59"/>
      <c r="T1407" s="59"/>
      <c r="U1407" s="59"/>
    </row>
    <row r="1408" spans="18:21" x14ac:dyDescent="0.25">
      <c r="R1408" s="59"/>
      <c r="S1408" s="59"/>
      <c r="T1408" s="59"/>
      <c r="U1408" s="59"/>
    </row>
    <row r="1409" spans="18:21" x14ac:dyDescent="0.25">
      <c r="R1409" s="59"/>
      <c r="S1409" s="59"/>
      <c r="T1409" s="59"/>
      <c r="U1409" s="59"/>
    </row>
    <row r="1410" spans="18:21" x14ac:dyDescent="0.25">
      <c r="R1410" s="59"/>
      <c r="S1410" s="59"/>
      <c r="T1410" s="59"/>
      <c r="U1410" s="59"/>
    </row>
    <row r="1411" spans="18:21" x14ac:dyDescent="0.25">
      <c r="R1411" s="59"/>
      <c r="S1411" s="59"/>
      <c r="T1411" s="59"/>
      <c r="U1411" s="59"/>
    </row>
    <row r="1412" spans="18:21" x14ac:dyDescent="0.25">
      <c r="R1412" s="59"/>
      <c r="S1412" s="59"/>
      <c r="T1412" s="59"/>
      <c r="U1412" s="59"/>
    </row>
    <row r="1413" spans="18:21" x14ac:dyDescent="0.25">
      <c r="R1413" s="59"/>
      <c r="S1413" s="59"/>
      <c r="T1413" s="59"/>
      <c r="U1413" s="59"/>
    </row>
    <row r="1414" spans="18:21" x14ac:dyDescent="0.25">
      <c r="R1414" s="59"/>
      <c r="S1414" s="59"/>
      <c r="T1414" s="59"/>
      <c r="U1414" s="59"/>
    </row>
    <row r="1415" spans="18:21" x14ac:dyDescent="0.25">
      <c r="R1415" s="59"/>
      <c r="S1415" s="59"/>
      <c r="T1415" s="59"/>
      <c r="U1415" s="59"/>
    </row>
    <row r="1416" spans="18:21" x14ac:dyDescent="0.25">
      <c r="R1416" s="59"/>
      <c r="S1416" s="59"/>
      <c r="T1416" s="59"/>
      <c r="U1416" s="59"/>
    </row>
    <row r="1417" spans="18:21" x14ac:dyDescent="0.25">
      <c r="R1417" s="59"/>
      <c r="S1417" s="59"/>
      <c r="T1417" s="59"/>
      <c r="U1417" s="59"/>
    </row>
    <row r="1418" spans="18:21" x14ac:dyDescent="0.25">
      <c r="R1418" s="59"/>
      <c r="S1418" s="59"/>
      <c r="T1418" s="59"/>
      <c r="U1418" s="59"/>
    </row>
    <row r="1419" spans="18:21" x14ac:dyDescent="0.25">
      <c r="R1419" s="59"/>
      <c r="S1419" s="59"/>
      <c r="T1419" s="59"/>
      <c r="U1419" s="59"/>
    </row>
    <row r="1420" spans="18:21" x14ac:dyDescent="0.25">
      <c r="R1420" s="59"/>
      <c r="S1420" s="59"/>
      <c r="T1420" s="59"/>
      <c r="U1420" s="59"/>
    </row>
    <row r="1421" spans="18:21" x14ac:dyDescent="0.25">
      <c r="R1421" s="59"/>
      <c r="S1421" s="59"/>
      <c r="T1421" s="59"/>
      <c r="U1421" s="59"/>
    </row>
    <row r="1422" spans="18:21" x14ac:dyDescent="0.25">
      <c r="R1422" s="59"/>
      <c r="S1422" s="59"/>
      <c r="T1422" s="59"/>
      <c r="U1422" s="59"/>
    </row>
    <row r="1423" spans="18:21" x14ac:dyDescent="0.25">
      <c r="R1423" s="59"/>
      <c r="S1423" s="59"/>
      <c r="T1423" s="59"/>
      <c r="U1423" s="59"/>
    </row>
    <row r="1424" spans="18:21" x14ac:dyDescent="0.25">
      <c r="R1424" s="59"/>
      <c r="S1424" s="59"/>
      <c r="T1424" s="59"/>
      <c r="U1424" s="59"/>
    </row>
    <row r="1425" spans="18:21" x14ac:dyDescent="0.25">
      <c r="R1425" s="59"/>
      <c r="S1425" s="59"/>
      <c r="T1425" s="59"/>
      <c r="U1425" s="59"/>
    </row>
    <row r="1426" spans="18:21" x14ac:dyDescent="0.25">
      <c r="R1426" s="59"/>
      <c r="S1426" s="59"/>
      <c r="T1426" s="59"/>
      <c r="U1426" s="59"/>
    </row>
    <row r="1427" spans="18:21" x14ac:dyDescent="0.25">
      <c r="R1427" s="59"/>
      <c r="S1427" s="59"/>
      <c r="T1427" s="59"/>
      <c r="U1427" s="59"/>
    </row>
    <row r="1428" spans="18:21" x14ac:dyDescent="0.25">
      <c r="R1428" s="59"/>
      <c r="S1428" s="59"/>
      <c r="T1428" s="59"/>
      <c r="U1428" s="59"/>
    </row>
    <row r="1429" spans="18:21" x14ac:dyDescent="0.25">
      <c r="R1429" s="59"/>
      <c r="S1429" s="59"/>
      <c r="T1429" s="59"/>
      <c r="U1429" s="59"/>
    </row>
    <row r="1430" spans="18:21" x14ac:dyDescent="0.25">
      <c r="R1430" s="59"/>
      <c r="S1430" s="59"/>
      <c r="T1430" s="59"/>
      <c r="U1430" s="59"/>
    </row>
    <row r="1431" spans="18:21" x14ac:dyDescent="0.25">
      <c r="R1431" s="59"/>
      <c r="S1431" s="59"/>
      <c r="T1431" s="59"/>
      <c r="U1431" s="59"/>
    </row>
    <row r="1432" spans="18:21" x14ac:dyDescent="0.25">
      <c r="R1432" s="59"/>
      <c r="S1432" s="59"/>
      <c r="T1432" s="59"/>
      <c r="U1432" s="59"/>
    </row>
    <row r="1433" spans="18:21" x14ac:dyDescent="0.25">
      <c r="R1433" s="59"/>
      <c r="S1433" s="59"/>
      <c r="T1433" s="59"/>
      <c r="U1433" s="59"/>
    </row>
    <row r="1434" spans="18:21" x14ac:dyDescent="0.25">
      <c r="R1434" s="59"/>
      <c r="S1434" s="59"/>
      <c r="T1434" s="59"/>
      <c r="U1434" s="59"/>
    </row>
    <row r="1435" spans="18:21" x14ac:dyDescent="0.25">
      <c r="R1435" s="59"/>
      <c r="S1435" s="59"/>
      <c r="T1435" s="59"/>
      <c r="U1435" s="59"/>
    </row>
    <row r="1436" spans="18:21" x14ac:dyDescent="0.25">
      <c r="R1436" s="59"/>
      <c r="S1436" s="59"/>
      <c r="T1436" s="59"/>
      <c r="U1436" s="59"/>
    </row>
    <row r="1437" spans="18:21" x14ac:dyDescent="0.25">
      <c r="R1437" s="59"/>
      <c r="S1437" s="59"/>
      <c r="T1437" s="59"/>
      <c r="U1437" s="59"/>
    </row>
    <row r="1438" spans="18:21" x14ac:dyDescent="0.25">
      <c r="R1438" s="59"/>
      <c r="S1438" s="59"/>
      <c r="T1438" s="59"/>
      <c r="U1438" s="59"/>
    </row>
    <row r="1439" spans="18:21" x14ac:dyDescent="0.25">
      <c r="R1439" s="59"/>
      <c r="S1439" s="59"/>
      <c r="T1439" s="59"/>
      <c r="U1439" s="59"/>
    </row>
    <row r="1440" spans="18:21" x14ac:dyDescent="0.25">
      <c r="R1440" s="59"/>
      <c r="S1440" s="59"/>
      <c r="T1440" s="59"/>
      <c r="U1440" s="59"/>
    </row>
    <row r="1441" spans="18:21" x14ac:dyDescent="0.25">
      <c r="R1441" s="59"/>
      <c r="S1441" s="59"/>
      <c r="T1441" s="59"/>
      <c r="U1441" s="59"/>
    </row>
    <row r="1442" spans="18:21" x14ac:dyDescent="0.25">
      <c r="R1442" s="59"/>
      <c r="S1442" s="59"/>
      <c r="T1442" s="59"/>
      <c r="U1442" s="59"/>
    </row>
    <row r="1443" spans="18:21" x14ac:dyDescent="0.25">
      <c r="R1443" s="59"/>
      <c r="S1443" s="59"/>
      <c r="T1443" s="59"/>
      <c r="U1443" s="59"/>
    </row>
    <row r="1444" spans="18:21" x14ac:dyDescent="0.25">
      <c r="R1444" s="59"/>
      <c r="S1444" s="59"/>
      <c r="T1444" s="59"/>
      <c r="U1444" s="59"/>
    </row>
    <row r="1445" spans="18:21" x14ac:dyDescent="0.25">
      <c r="R1445" s="59"/>
      <c r="S1445" s="59"/>
      <c r="T1445" s="59"/>
      <c r="U1445" s="59"/>
    </row>
    <row r="1446" spans="18:21" x14ac:dyDescent="0.25">
      <c r="R1446" s="59"/>
      <c r="S1446" s="59"/>
      <c r="T1446" s="59"/>
      <c r="U1446" s="59"/>
    </row>
    <row r="1447" spans="18:21" x14ac:dyDescent="0.25">
      <c r="R1447" s="59"/>
      <c r="S1447" s="59"/>
      <c r="T1447" s="59"/>
      <c r="U1447" s="59"/>
    </row>
    <row r="1448" spans="18:21" x14ac:dyDescent="0.25">
      <c r="R1448" s="59"/>
      <c r="S1448" s="59"/>
      <c r="T1448" s="59"/>
      <c r="U1448" s="59"/>
    </row>
    <row r="1449" spans="18:21" x14ac:dyDescent="0.25">
      <c r="R1449" s="59"/>
      <c r="S1449" s="59"/>
      <c r="T1449" s="59"/>
      <c r="U1449" s="59"/>
    </row>
    <row r="1450" spans="18:21" x14ac:dyDescent="0.25">
      <c r="R1450" s="59"/>
      <c r="S1450" s="59"/>
      <c r="T1450" s="59"/>
      <c r="U1450" s="59"/>
    </row>
    <row r="1451" spans="18:21" x14ac:dyDescent="0.25">
      <c r="R1451" s="59"/>
      <c r="S1451" s="59"/>
      <c r="T1451" s="59"/>
      <c r="U1451" s="59"/>
    </row>
    <row r="1452" spans="18:21" x14ac:dyDescent="0.25">
      <c r="R1452" s="59"/>
      <c r="S1452" s="59"/>
      <c r="T1452" s="59"/>
      <c r="U1452" s="59"/>
    </row>
    <row r="1453" spans="18:21" x14ac:dyDescent="0.25">
      <c r="R1453" s="59"/>
      <c r="S1453" s="59"/>
      <c r="T1453" s="59"/>
      <c r="U1453" s="59"/>
    </row>
    <row r="1455" spans="18:21" x14ac:dyDescent="0.25">
      <c r="R1455" s="59"/>
      <c r="S1455" s="59"/>
      <c r="T1455" s="59"/>
      <c r="U1455" s="59"/>
    </row>
    <row r="1456" spans="18:21" x14ac:dyDescent="0.25">
      <c r="R1456" s="59"/>
      <c r="S1456" s="59"/>
      <c r="T1456" s="59"/>
      <c r="U1456" s="59"/>
    </row>
    <row r="1457" spans="18:21" x14ac:dyDescent="0.25">
      <c r="R1457" s="59"/>
      <c r="S1457" s="59"/>
      <c r="T1457" s="59"/>
      <c r="U1457" s="59"/>
    </row>
    <row r="1458" spans="18:21" x14ac:dyDescent="0.25">
      <c r="R1458" s="59"/>
      <c r="S1458" s="59"/>
      <c r="T1458" s="59"/>
      <c r="U1458" s="59"/>
    </row>
    <row r="1459" spans="18:21" x14ac:dyDescent="0.25">
      <c r="R1459" s="59"/>
      <c r="S1459" s="59"/>
      <c r="T1459" s="59"/>
      <c r="U1459" s="59"/>
    </row>
    <row r="1460" spans="18:21" x14ac:dyDescent="0.25">
      <c r="R1460" s="59"/>
      <c r="S1460" s="59"/>
      <c r="T1460" s="59"/>
      <c r="U1460" s="59"/>
    </row>
    <row r="1461" spans="18:21" x14ac:dyDescent="0.25">
      <c r="R1461" s="59"/>
      <c r="S1461" s="59"/>
      <c r="T1461" s="59"/>
      <c r="U1461" s="59"/>
    </row>
    <row r="1462" spans="18:21" x14ac:dyDescent="0.25">
      <c r="R1462" s="59"/>
      <c r="S1462" s="59"/>
      <c r="T1462" s="59"/>
      <c r="U1462" s="59"/>
    </row>
    <row r="1463" spans="18:21" x14ac:dyDescent="0.25">
      <c r="R1463" s="59"/>
      <c r="S1463" s="59"/>
      <c r="T1463" s="59"/>
      <c r="U1463" s="59"/>
    </row>
    <row r="1464" spans="18:21" x14ac:dyDescent="0.25">
      <c r="R1464" s="59"/>
      <c r="S1464" s="59"/>
      <c r="T1464" s="59"/>
      <c r="U1464" s="59"/>
    </row>
    <row r="1465" spans="18:21" x14ac:dyDescent="0.25">
      <c r="R1465" s="59"/>
      <c r="S1465" s="59"/>
      <c r="T1465" s="59"/>
      <c r="U1465" s="59"/>
    </row>
    <row r="1466" spans="18:21" x14ac:dyDescent="0.25">
      <c r="R1466" s="59"/>
      <c r="S1466" s="59"/>
      <c r="T1466" s="59"/>
      <c r="U1466" s="59"/>
    </row>
    <row r="1467" spans="18:21" x14ac:dyDescent="0.25">
      <c r="R1467" s="59"/>
      <c r="S1467" s="59"/>
      <c r="T1467" s="59"/>
      <c r="U1467" s="59"/>
    </row>
    <row r="1468" spans="18:21" x14ac:dyDescent="0.25">
      <c r="R1468" s="59"/>
      <c r="S1468" s="59"/>
      <c r="T1468" s="59"/>
      <c r="U1468" s="59"/>
    </row>
    <row r="1469" spans="18:21" x14ac:dyDescent="0.25">
      <c r="R1469" s="59"/>
      <c r="S1469" s="59"/>
      <c r="T1469" s="59"/>
      <c r="U1469" s="59"/>
    </row>
    <row r="1470" spans="18:21" x14ac:dyDescent="0.25">
      <c r="R1470" s="59"/>
      <c r="S1470" s="59"/>
      <c r="T1470" s="59"/>
      <c r="U1470" s="59"/>
    </row>
    <row r="1471" spans="18:21" x14ac:dyDescent="0.25">
      <c r="R1471" s="59"/>
      <c r="S1471" s="59"/>
      <c r="T1471" s="59"/>
      <c r="U1471" s="59"/>
    </row>
    <row r="1472" spans="18:21" x14ac:dyDescent="0.25">
      <c r="R1472" s="59"/>
      <c r="S1472" s="59"/>
      <c r="T1472" s="59"/>
      <c r="U1472" s="59"/>
    </row>
    <row r="1473" spans="18:21" x14ac:dyDescent="0.25">
      <c r="R1473" s="59"/>
      <c r="S1473" s="59"/>
      <c r="T1473" s="59"/>
      <c r="U1473" s="59"/>
    </row>
    <row r="1474" spans="18:21" x14ac:dyDescent="0.25">
      <c r="R1474" s="59"/>
      <c r="S1474" s="59"/>
      <c r="T1474" s="59"/>
      <c r="U1474" s="59"/>
    </row>
    <row r="1475" spans="18:21" x14ac:dyDescent="0.25">
      <c r="R1475" s="59"/>
      <c r="S1475" s="59"/>
      <c r="T1475" s="59"/>
      <c r="U1475" s="59"/>
    </row>
    <row r="1476" spans="18:21" x14ac:dyDescent="0.25">
      <c r="R1476" s="59"/>
      <c r="S1476" s="59"/>
      <c r="T1476" s="59"/>
      <c r="U1476" s="59"/>
    </row>
    <row r="1477" spans="18:21" x14ac:dyDescent="0.25">
      <c r="R1477" s="59"/>
      <c r="S1477" s="59"/>
      <c r="T1477" s="59"/>
      <c r="U1477" s="59"/>
    </row>
    <row r="1478" spans="18:21" x14ac:dyDescent="0.25">
      <c r="R1478" s="59"/>
      <c r="S1478" s="59"/>
      <c r="T1478" s="59"/>
      <c r="U1478" s="59"/>
    </row>
    <row r="1479" spans="18:21" x14ac:dyDescent="0.25">
      <c r="R1479" s="59"/>
      <c r="S1479" s="59"/>
      <c r="T1479" s="59"/>
      <c r="U1479" s="59"/>
    </row>
    <row r="1480" spans="18:21" x14ac:dyDescent="0.25">
      <c r="R1480" s="59"/>
      <c r="S1480" s="59"/>
      <c r="T1480" s="59"/>
      <c r="U1480" s="59"/>
    </row>
    <row r="1481" spans="18:21" x14ac:dyDescent="0.25">
      <c r="R1481" s="59"/>
      <c r="S1481" s="59"/>
      <c r="T1481" s="59"/>
      <c r="U1481" s="59"/>
    </row>
    <row r="1482" spans="18:21" x14ac:dyDescent="0.25">
      <c r="R1482" s="59"/>
      <c r="S1482" s="59"/>
      <c r="T1482" s="59"/>
      <c r="U1482" s="59"/>
    </row>
    <row r="1483" spans="18:21" x14ac:dyDescent="0.25">
      <c r="R1483" s="59"/>
      <c r="S1483" s="59"/>
      <c r="T1483" s="59"/>
      <c r="U1483" s="59"/>
    </row>
    <row r="1484" spans="18:21" x14ac:dyDescent="0.25">
      <c r="R1484" s="59"/>
      <c r="S1484" s="59"/>
      <c r="T1484" s="59"/>
      <c r="U1484" s="59"/>
    </row>
    <row r="1485" spans="18:21" x14ac:dyDescent="0.25">
      <c r="R1485" s="59"/>
      <c r="S1485" s="59"/>
      <c r="T1485" s="59"/>
      <c r="U1485" s="59"/>
    </row>
    <row r="1486" spans="18:21" x14ac:dyDescent="0.25">
      <c r="R1486" s="59"/>
      <c r="S1486" s="59"/>
      <c r="T1486" s="59"/>
      <c r="U1486" s="59"/>
    </row>
    <row r="1487" spans="18:21" x14ac:dyDescent="0.25">
      <c r="R1487" s="59"/>
      <c r="S1487" s="59"/>
      <c r="T1487" s="59"/>
      <c r="U1487" s="59"/>
    </row>
    <row r="1488" spans="18:21" x14ac:dyDescent="0.25">
      <c r="R1488" s="59"/>
      <c r="S1488" s="59"/>
      <c r="T1488" s="59"/>
      <c r="U1488" s="59"/>
    </row>
    <row r="1489" spans="18:21" x14ac:dyDescent="0.25">
      <c r="R1489" s="59"/>
      <c r="S1489" s="59"/>
      <c r="T1489" s="59"/>
      <c r="U1489" s="59"/>
    </row>
    <row r="1490" spans="18:21" x14ac:dyDescent="0.25">
      <c r="R1490" s="59"/>
      <c r="S1490" s="59"/>
      <c r="T1490" s="59"/>
      <c r="U1490" s="59"/>
    </row>
    <row r="1491" spans="18:21" x14ac:dyDescent="0.25">
      <c r="R1491" s="59"/>
      <c r="S1491" s="59"/>
      <c r="T1491" s="59"/>
      <c r="U1491" s="59"/>
    </row>
    <row r="1492" spans="18:21" x14ac:dyDescent="0.25">
      <c r="R1492" s="59"/>
      <c r="S1492" s="59"/>
      <c r="T1492" s="59"/>
      <c r="U1492" s="59"/>
    </row>
    <row r="1493" spans="18:21" x14ac:dyDescent="0.25">
      <c r="R1493" s="59"/>
      <c r="S1493" s="59"/>
      <c r="T1493" s="59"/>
      <c r="U1493" s="59"/>
    </row>
    <row r="1494" spans="18:21" x14ac:dyDescent="0.25">
      <c r="R1494" s="59"/>
      <c r="S1494" s="59"/>
      <c r="T1494" s="59"/>
      <c r="U1494" s="59"/>
    </row>
    <row r="1495" spans="18:21" x14ac:dyDescent="0.25">
      <c r="R1495" s="59"/>
      <c r="S1495" s="59"/>
      <c r="T1495" s="59"/>
      <c r="U1495" s="59"/>
    </row>
    <row r="1496" spans="18:21" x14ac:dyDescent="0.25">
      <c r="R1496" s="59"/>
      <c r="S1496" s="59"/>
      <c r="T1496" s="59"/>
      <c r="U1496" s="59"/>
    </row>
    <row r="1497" spans="18:21" x14ac:dyDescent="0.25">
      <c r="R1497" s="59"/>
      <c r="S1497" s="59"/>
      <c r="T1497" s="59"/>
      <c r="U1497" s="59"/>
    </row>
    <row r="1498" spans="18:21" x14ac:dyDescent="0.25">
      <c r="R1498" s="59"/>
      <c r="S1498" s="59"/>
      <c r="T1498" s="59"/>
      <c r="U1498" s="59"/>
    </row>
    <row r="1499" spans="18:21" x14ac:dyDescent="0.25">
      <c r="R1499" s="59"/>
      <c r="S1499" s="59"/>
      <c r="T1499" s="59"/>
      <c r="U1499" s="59"/>
    </row>
    <row r="1500" spans="18:21" x14ac:dyDescent="0.25">
      <c r="R1500" s="59"/>
      <c r="S1500" s="59"/>
      <c r="T1500" s="59"/>
      <c r="U1500" s="59"/>
    </row>
    <row r="1501" spans="18:21" x14ac:dyDescent="0.25">
      <c r="R1501" s="59"/>
      <c r="S1501" s="59"/>
      <c r="T1501" s="59"/>
      <c r="U1501" s="59"/>
    </row>
    <row r="1502" spans="18:21" x14ac:dyDescent="0.25">
      <c r="R1502" s="59"/>
      <c r="S1502" s="59"/>
      <c r="T1502" s="59"/>
      <c r="U1502" s="59"/>
    </row>
    <row r="1503" spans="18:21" x14ac:dyDescent="0.25">
      <c r="R1503" s="59"/>
      <c r="S1503" s="59"/>
      <c r="T1503" s="59"/>
      <c r="U1503" s="59"/>
    </row>
    <row r="1504" spans="18:21" x14ac:dyDescent="0.25">
      <c r="R1504" s="59"/>
      <c r="S1504" s="59"/>
      <c r="T1504" s="59"/>
      <c r="U1504" s="59"/>
    </row>
    <row r="1505" spans="18:21" x14ac:dyDescent="0.25">
      <c r="R1505" s="59"/>
      <c r="S1505" s="59"/>
      <c r="T1505" s="59"/>
      <c r="U1505" s="59"/>
    </row>
    <row r="1506" spans="18:21" x14ac:dyDescent="0.25">
      <c r="R1506" s="59"/>
      <c r="S1506" s="59"/>
      <c r="T1506" s="59"/>
      <c r="U1506" s="59"/>
    </row>
    <row r="1507" spans="18:21" x14ac:dyDescent="0.25">
      <c r="R1507" s="59"/>
      <c r="S1507" s="59"/>
      <c r="T1507" s="59"/>
      <c r="U1507" s="59"/>
    </row>
    <row r="1508" spans="18:21" x14ac:dyDescent="0.25">
      <c r="R1508" s="59"/>
      <c r="S1508" s="59"/>
      <c r="T1508" s="59"/>
      <c r="U1508" s="59"/>
    </row>
    <row r="1509" spans="18:21" x14ac:dyDescent="0.25">
      <c r="R1509" s="59"/>
      <c r="S1509" s="59"/>
      <c r="T1509" s="59"/>
      <c r="U1509" s="59"/>
    </row>
    <row r="1510" spans="18:21" x14ac:dyDescent="0.25">
      <c r="R1510" s="59"/>
      <c r="S1510" s="59"/>
      <c r="T1510" s="59"/>
      <c r="U1510" s="59"/>
    </row>
    <row r="1511" spans="18:21" x14ac:dyDescent="0.25">
      <c r="R1511" s="59"/>
      <c r="S1511" s="59"/>
      <c r="T1511" s="59"/>
      <c r="U1511" s="59"/>
    </row>
    <row r="1512" spans="18:21" x14ac:dyDescent="0.25">
      <c r="R1512" s="59"/>
      <c r="S1512" s="59"/>
      <c r="T1512" s="59"/>
      <c r="U1512" s="59"/>
    </row>
    <row r="1513" spans="18:21" x14ac:dyDescent="0.25">
      <c r="R1513" s="59"/>
      <c r="S1513" s="59"/>
      <c r="T1513" s="59"/>
      <c r="U1513" s="59"/>
    </row>
    <row r="1514" spans="18:21" x14ac:dyDescent="0.25">
      <c r="R1514" s="59"/>
      <c r="S1514" s="59"/>
      <c r="T1514" s="59"/>
      <c r="U1514" s="59"/>
    </row>
    <row r="1515" spans="18:21" x14ac:dyDescent="0.25">
      <c r="R1515" s="59"/>
      <c r="S1515" s="59"/>
      <c r="T1515" s="59"/>
      <c r="U1515" s="59"/>
    </row>
    <row r="1516" spans="18:21" x14ac:dyDescent="0.25">
      <c r="R1516" s="59"/>
      <c r="S1516" s="59"/>
      <c r="T1516" s="59"/>
      <c r="U1516" s="59"/>
    </row>
    <row r="1517" spans="18:21" x14ac:dyDescent="0.25">
      <c r="R1517" s="59"/>
      <c r="S1517" s="59"/>
      <c r="T1517" s="59"/>
      <c r="U1517" s="59"/>
    </row>
    <row r="1518" spans="18:21" x14ac:dyDescent="0.25">
      <c r="R1518" s="59"/>
      <c r="S1518" s="59"/>
      <c r="T1518" s="59"/>
      <c r="U1518" s="59"/>
    </row>
    <row r="1519" spans="18:21" x14ac:dyDescent="0.25">
      <c r="R1519" s="59"/>
      <c r="S1519" s="59"/>
      <c r="T1519" s="59"/>
      <c r="U1519" s="59"/>
    </row>
    <row r="1520" spans="18:21" x14ac:dyDescent="0.25">
      <c r="R1520" s="59"/>
      <c r="S1520" s="59"/>
      <c r="T1520" s="59"/>
      <c r="U1520" s="59"/>
    </row>
    <row r="1521" spans="18:21" x14ac:dyDescent="0.25">
      <c r="R1521" s="59"/>
      <c r="S1521" s="59"/>
      <c r="T1521" s="59"/>
      <c r="U1521" s="59"/>
    </row>
    <row r="1522" spans="18:21" x14ac:dyDescent="0.25">
      <c r="R1522" s="59"/>
      <c r="S1522" s="59"/>
      <c r="T1522" s="59"/>
      <c r="U1522" s="59"/>
    </row>
    <row r="1524" spans="18:21" x14ac:dyDescent="0.25">
      <c r="R1524" s="59"/>
      <c r="S1524" s="59"/>
      <c r="T1524" s="59"/>
      <c r="U1524" s="59"/>
    </row>
    <row r="1525" spans="18:21" x14ac:dyDescent="0.25">
      <c r="R1525" s="59"/>
      <c r="S1525" s="59"/>
      <c r="T1525" s="59"/>
      <c r="U1525" s="59"/>
    </row>
    <row r="1526" spans="18:21" x14ac:dyDescent="0.25">
      <c r="R1526" s="59"/>
      <c r="S1526" s="59"/>
      <c r="T1526" s="59"/>
      <c r="U1526" s="59"/>
    </row>
    <row r="1527" spans="18:21" x14ac:dyDescent="0.25">
      <c r="R1527" s="59"/>
      <c r="S1527" s="59"/>
      <c r="T1527" s="59"/>
      <c r="U1527" s="59"/>
    </row>
    <row r="1528" spans="18:21" x14ac:dyDescent="0.25">
      <c r="R1528" s="59"/>
      <c r="S1528" s="59"/>
      <c r="T1528" s="59"/>
      <c r="U1528" s="59"/>
    </row>
    <row r="1529" spans="18:21" x14ac:dyDescent="0.25">
      <c r="R1529" s="59"/>
      <c r="S1529" s="59"/>
      <c r="T1529" s="59"/>
      <c r="U1529" s="59"/>
    </row>
    <row r="1530" spans="18:21" x14ac:dyDescent="0.25">
      <c r="R1530" s="59"/>
      <c r="S1530" s="59"/>
      <c r="T1530" s="59"/>
      <c r="U1530" s="59"/>
    </row>
    <row r="1531" spans="18:21" x14ac:dyDescent="0.25">
      <c r="R1531" s="59"/>
      <c r="S1531" s="59"/>
      <c r="T1531" s="59"/>
      <c r="U1531" s="59"/>
    </row>
    <row r="1532" spans="18:21" x14ac:dyDescent="0.25">
      <c r="R1532" s="59"/>
      <c r="S1532" s="59"/>
      <c r="T1532" s="59"/>
      <c r="U1532" s="59"/>
    </row>
    <row r="1533" spans="18:21" x14ac:dyDescent="0.25">
      <c r="R1533" s="59"/>
      <c r="S1533" s="59"/>
      <c r="T1533" s="59"/>
      <c r="U1533" s="59"/>
    </row>
    <row r="1534" spans="18:21" x14ac:dyDescent="0.25">
      <c r="R1534" s="59"/>
      <c r="S1534" s="59"/>
      <c r="T1534" s="59"/>
      <c r="U1534" s="59"/>
    </row>
    <row r="1535" spans="18:21" x14ac:dyDescent="0.25">
      <c r="R1535" s="59"/>
      <c r="S1535" s="59"/>
      <c r="T1535" s="59"/>
      <c r="U1535" s="59"/>
    </row>
    <row r="1536" spans="18:21" x14ac:dyDescent="0.25">
      <c r="R1536" s="59"/>
      <c r="S1536" s="59"/>
      <c r="T1536" s="59"/>
      <c r="U1536" s="59"/>
    </row>
    <row r="1537" spans="18:21" x14ac:dyDescent="0.25">
      <c r="R1537" s="59"/>
      <c r="S1537" s="59"/>
      <c r="T1537" s="59"/>
      <c r="U1537" s="59"/>
    </row>
    <row r="1538" spans="18:21" x14ac:dyDescent="0.25">
      <c r="R1538" s="59"/>
      <c r="S1538" s="59"/>
      <c r="T1538" s="59"/>
      <c r="U1538" s="59"/>
    </row>
    <row r="1539" spans="18:21" x14ac:dyDescent="0.25">
      <c r="R1539" s="59"/>
      <c r="S1539" s="59"/>
      <c r="T1539" s="59"/>
      <c r="U1539" s="59"/>
    </row>
    <row r="1540" spans="18:21" x14ac:dyDescent="0.25">
      <c r="R1540" s="59"/>
      <c r="S1540" s="59"/>
      <c r="T1540" s="59"/>
      <c r="U1540" s="59"/>
    </row>
    <row r="1541" spans="18:21" x14ac:dyDescent="0.25">
      <c r="R1541" s="59"/>
      <c r="S1541" s="59"/>
      <c r="T1541" s="59"/>
      <c r="U1541" s="59"/>
    </row>
    <row r="1542" spans="18:21" x14ac:dyDescent="0.25">
      <c r="R1542" s="59"/>
      <c r="S1542" s="59"/>
      <c r="T1542" s="59"/>
      <c r="U1542" s="59"/>
    </row>
    <row r="1543" spans="18:21" x14ac:dyDescent="0.25">
      <c r="R1543" s="59"/>
      <c r="S1543" s="59"/>
      <c r="T1543" s="59"/>
      <c r="U1543" s="59"/>
    </row>
    <row r="1544" spans="18:21" x14ac:dyDescent="0.25">
      <c r="R1544" s="59"/>
      <c r="S1544" s="59"/>
      <c r="T1544" s="59"/>
      <c r="U1544" s="59"/>
    </row>
    <row r="1545" spans="18:21" x14ac:dyDescent="0.25">
      <c r="R1545" s="59"/>
      <c r="S1545" s="59"/>
      <c r="T1545" s="59"/>
      <c r="U1545" s="59"/>
    </row>
    <row r="1546" spans="18:21" x14ac:dyDescent="0.25">
      <c r="R1546" s="59"/>
      <c r="S1546" s="59"/>
      <c r="T1546" s="59"/>
      <c r="U1546" s="59"/>
    </row>
    <row r="1547" spans="18:21" x14ac:dyDescent="0.25">
      <c r="R1547" s="59"/>
      <c r="S1547" s="59"/>
      <c r="T1547" s="59"/>
      <c r="U1547" s="59"/>
    </row>
    <row r="1548" spans="18:21" x14ac:dyDescent="0.25">
      <c r="R1548" s="59"/>
      <c r="S1548" s="59"/>
      <c r="T1548" s="59"/>
      <c r="U1548" s="59"/>
    </row>
    <row r="1549" spans="18:21" x14ac:dyDescent="0.25">
      <c r="R1549" s="59"/>
      <c r="S1549" s="59"/>
      <c r="T1549" s="59"/>
      <c r="U1549" s="59"/>
    </row>
    <row r="1550" spans="18:21" x14ac:dyDescent="0.25">
      <c r="R1550" s="59"/>
      <c r="S1550" s="59"/>
      <c r="T1550" s="59"/>
      <c r="U1550" s="59"/>
    </row>
    <row r="1551" spans="18:21" x14ac:dyDescent="0.25">
      <c r="R1551" s="59"/>
      <c r="S1551" s="59"/>
      <c r="T1551" s="59"/>
      <c r="U1551" s="59"/>
    </row>
    <row r="1552" spans="18:21" x14ac:dyDescent="0.25">
      <c r="R1552" s="59"/>
      <c r="S1552" s="59"/>
      <c r="T1552" s="59"/>
      <c r="U1552" s="59"/>
    </row>
    <row r="1553" spans="18:21" x14ac:dyDescent="0.25">
      <c r="R1553" s="59"/>
      <c r="S1553" s="59"/>
      <c r="T1553" s="59"/>
      <c r="U1553" s="59"/>
    </row>
    <row r="1554" spans="18:21" x14ac:dyDescent="0.25">
      <c r="R1554" s="59"/>
      <c r="S1554" s="59"/>
      <c r="T1554" s="59"/>
      <c r="U1554" s="59"/>
    </row>
    <row r="1555" spans="18:21" x14ac:dyDescent="0.25">
      <c r="R1555" s="59"/>
      <c r="S1555" s="59"/>
      <c r="T1555" s="59"/>
      <c r="U1555" s="59"/>
    </row>
    <row r="1556" spans="18:21" x14ac:dyDescent="0.25">
      <c r="R1556" s="59"/>
      <c r="S1556" s="59"/>
      <c r="T1556" s="59"/>
      <c r="U1556" s="59"/>
    </row>
    <row r="1557" spans="18:21" x14ac:dyDescent="0.25">
      <c r="R1557" s="59"/>
      <c r="S1557" s="59"/>
      <c r="T1557" s="59"/>
      <c r="U1557" s="59"/>
    </row>
    <row r="1558" spans="18:21" x14ac:dyDescent="0.25">
      <c r="R1558" s="59"/>
      <c r="S1558" s="59"/>
      <c r="T1558" s="59"/>
      <c r="U1558" s="59"/>
    </row>
    <row r="1559" spans="18:21" x14ac:dyDescent="0.25">
      <c r="R1559" s="59"/>
      <c r="S1559" s="59"/>
      <c r="T1559" s="59"/>
      <c r="U1559" s="59"/>
    </row>
    <row r="1560" spans="18:21" x14ac:dyDescent="0.25">
      <c r="R1560" s="59"/>
      <c r="S1560" s="59"/>
      <c r="T1560" s="59"/>
      <c r="U1560" s="59"/>
    </row>
    <row r="1561" spans="18:21" x14ac:dyDescent="0.25">
      <c r="R1561" s="59"/>
      <c r="S1561" s="59"/>
      <c r="T1561" s="59"/>
      <c r="U1561" s="59"/>
    </row>
    <row r="1562" spans="18:21" x14ac:dyDescent="0.25">
      <c r="R1562" s="59"/>
      <c r="S1562" s="59"/>
      <c r="T1562" s="59"/>
      <c r="U1562" s="59"/>
    </row>
    <row r="1563" spans="18:21" x14ac:dyDescent="0.25">
      <c r="R1563" s="59"/>
      <c r="S1563" s="59"/>
      <c r="T1563" s="59"/>
      <c r="U1563" s="59"/>
    </row>
    <row r="1564" spans="18:21" x14ac:dyDescent="0.25">
      <c r="R1564" s="59"/>
      <c r="S1564" s="59"/>
      <c r="T1564" s="59"/>
      <c r="U1564" s="59"/>
    </row>
    <row r="1565" spans="18:21" x14ac:dyDescent="0.25">
      <c r="R1565" s="59"/>
      <c r="S1565" s="59"/>
      <c r="T1565" s="59"/>
      <c r="U1565" s="59"/>
    </row>
    <row r="1566" spans="18:21" x14ac:dyDescent="0.25">
      <c r="R1566" s="59"/>
      <c r="S1566" s="59"/>
      <c r="T1566" s="59"/>
      <c r="U1566" s="59"/>
    </row>
    <row r="1567" spans="18:21" x14ac:dyDescent="0.25">
      <c r="R1567" s="59"/>
      <c r="S1567" s="59"/>
      <c r="T1567" s="59"/>
      <c r="U1567" s="59"/>
    </row>
    <row r="1568" spans="18:21" x14ac:dyDescent="0.25">
      <c r="R1568" s="59"/>
      <c r="S1568" s="59"/>
      <c r="T1568" s="59"/>
      <c r="U1568" s="59"/>
    </row>
    <row r="1569" spans="18:21" x14ac:dyDescent="0.25">
      <c r="R1569" s="59"/>
      <c r="S1569" s="59"/>
      <c r="T1569" s="59"/>
      <c r="U1569" s="59"/>
    </row>
    <row r="1570" spans="18:21" x14ac:dyDescent="0.25">
      <c r="R1570" s="59"/>
      <c r="S1570" s="59"/>
      <c r="T1570" s="59"/>
      <c r="U1570" s="59"/>
    </row>
    <row r="1571" spans="18:21" x14ac:dyDescent="0.25">
      <c r="R1571" s="59"/>
      <c r="S1571" s="59"/>
      <c r="T1571" s="59"/>
      <c r="U1571" s="59"/>
    </row>
    <row r="1572" spans="18:21" x14ac:dyDescent="0.25">
      <c r="R1572" s="59"/>
      <c r="S1572" s="59"/>
      <c r="T1572" s="59"/>
      <c r="U1572" s="59"/>
    </row>
    <row r="1573" spans="18:21" x14ac:dyDescent="0.25">
      <c r="R1573" s="59"/>
      <c r="S1573" s="59"/>
      <c r="T1573" s="59"/>
      <c r="U1573" s="59"/>
    </row>
    <row r="1574" spans="18:21" x14ac:dyDescent="0.25">
      <c r="R1574" s="59"/>
      <c r="S1574" s="59"/>
      <c r="T1574" s="59"/>
      <c r="U1574" s="59"/>
    </row>
    <row r="1575" spans="18:21" x14ac:dyDescent="0.25">
      <c r="R1575" s="59"/>
      <c r="S1575" s="59"/>
      <c r="T1575" s="59"/>
      <c r="U1575" s="59"/>
    </row>
    <row r="1576" spans="18:21" x14ac:dyDescent="0.25">
      <c r="R1576" s="59"/>
      <c r="S1576" s="59"/>
      <c r="T1576" s="59"/>
      <c r="U1576" s="59"/>
    </row>
    <row r="1577" spans="18:21" x14ac:dyDescent="0.25">
      <c r="R1577" s="59"/>
      <c r="S1577" s="59"/>
      <c r="T1577" s="59"/>
      <c r="U1577" s="59"/>
    </row>
    <row r="1578" spans="18:21" x14ac:dyDescent="0.25">
      <c r="R1578" s="59"/>
      <c r="S1578" s="59"/>
      <c r="T1578" s="59"/>
      <c r="U1578" s="59"/>
    </row>
    <row r="1579" spans="18:21" x14ac:dyDescent="0.25">
      <c r="R1579" s="59"/>
      <c r="S1579" s="59"/>
      <c r="T1579" s="59"/>
      <c r="U1579" s="59"/>
    </row>
    <row r="1580" spans="18:21" x14ac:dyDescent="0.25">
      <c r="R1580" s="59"/>
      <c r="S1580" s="59"/>
      <c r="T1580" s="59"/>
      <c r="U1580" s="59"/>
    </row>
    <row r="1581" spans="18:21" x14ac:dyDescent="0.25">
      <c r="R1581" s="59"/>
      <c r="S1581" s="59"/>
      <c r="T1581" s="59"/>
      <c r="U1581" s="59"/>
    </row>
    <row r="1582" spans="18:21" x14ac:dyDescent="0.25">
      <c r="R1582" s="59"/>
      <c r="S1582" s="59"/>
      <c r="T1582" s="59"/>
      <c r="U1582" s="59"/>
    </row>
    <row r="1583" spans="18:21" x14ac:dyDescent="0.25">
      <c r="R1583" s="59"/>
      <c r="S1583" s="59"/>
      <c r="T1583" s="59"/>
      <c r="U1583" s="59"/>
    </row>
    <row r="1584" spans="18:21" x14ac:dyDescent="0.25">
      <c r="R1584" s="59"/>
      <c r="S1584" s="59"/>
      <c r="T1584" s="59"/>
      <c r="U1584" s="59"/>
    </row>
    <row r="1585" spans="18:21" x14ac:dyDescent="0.25">
      <c r="R1585" s="59"/>
      <c r="S1585" s="59"/>
      <c r="T1585" s="59"/>
      <c r="U1585" s="59"/>
    </row>
    <row r="1586" spans="18:21" x14ac:dyDescent="0.25">
      <c r="R1586" s="59"/>
      <c r="S1586" s="59"/>
      <c r="T1586" s="59"/>
      <c r="U1586" s="59"/>
    </row>
    <row r="1587" spans="18:21" x14ac:dyDescent="0.25">
      <c r="R1587" s="59"/>
      <c r="S1587" s="59"/>
      <c r="T1587" s="59"/>
      <c r="U1587" s="59"/>
    </row>
    <row r="1588" spans="18:21" x14ac:dyDescent="0.25">
      <c r="R1588" s="59"/>
      <c r="S1588" s="59"/>
      <c r="T1588" s="59"/>
      <c r="U1588" s="59"/>
    </row>
    <row r="1589" spans="18:21" x14ac:dyDescent="0.25">
      <c r="R1589" s="59"/>
      <c r="S1589" s="59"/>
      <c r="T1589" s="59"/>
      <c r="U1589" s="59"/>
    </row>
    <row r="1590" spans="18:21" x14ac:dyDescent="0.25">
      <c r="R1590" s="59"/>
      <c r="S1590" s="59"/>
      <c r="T1590" s="59"/>
      <c r="U1590" s="59"/>
    </row>
    <row r="1591" spans="18:21" x14ac:dyDescent="0.25">
      <c r="R1591" s="59"/>
      <c r="S1591" s="59"/>
      <c r="T1591" s="59"/>
      <c r="U1591" s="59"/>
    </row>
    <row r="1593" spans="18:21" x14ac:dyDescent="0.25">
      <c r="R1593" s="59"/>
      <c r="S1593" s="59"/>
      <c r="T1593" s="59"/>
      <c r="U1593" s="59"/>
    </row>
    <row r="1594" spans="18:21" x14ac:dyDescent="0.25">
      <c r="R1594" s="59"/>
      <c r="S1594" s="59"/>
      <c r="T1594" s="59"/>
      <c r="U1594" s="59"/>
    </row>
    <row r="1595" spans="18:21" x14ac:dyDescent="0.25">
      <c r="R1595" s="59"/>
      <c r="S1595" s="59"/>
      <c r="T1595" s="59"/>
      <c r="U1595" s="59"/>
    </row>
    <row r="1596" spans="18:21" x14ac:dyDescent="0.25">
      <c r="R1596" s="59"/>
      <c r="S1596" s="59"/>
      <c r="T1596" s="59"/>
      <c r="U1596" s="59"/>
    </row>
    <row r="1597" spans="18:21" x14ac:dyDescent="0.25">
      <c r="R1597" s="59"/>
      <c r="S1597" s="59"/>
      <c r="T1597" s="59"/>
      <c r="U1597" s="59"/>
    </row>
    <row r="1598" spans="18:21" x14ac:dyDescent="0.25">
      <c r="R1598" s="59"/>
      <c r="S1598" s="59"/>
      <c r="T1598" s="59"/>
      <c r="U1598" s="59"/>
    </row>
    <row r="1599" spans="18:21" x14ac:dyDescent="0.25">
      <c r="R1599" s="59"/>
      <c r="S1599" s="59"/>
      <c r="T1599" s="59"/>
      <c r="U1599" s="59"/>
    </row>
    <row r="1600" spans="18:21" x14ac:dyDescent="0.25">
      <c r="R1600" s="59"/>
      <c r="S1600" s="59"/>
      <c r="T1600" s="59"/>
      <c r="U1600" s="59"/>
    </row>
    <row r="1601" spans="18:21" x14ac:dyDescent="0.25">
      <c r="R1601" s="59"/>
      <c r="S1601" s="59"/>
      <c r="T1601" s="59"/>
      <c r="U1601" s="59"/>
    </row>
    <row r="1602" spans="18:21" x14ac:dyDescent="0.25">
      <c r="R1602" s="59"/>
      <c r="S1602" s="59"/>
      <c r="T1602" s="59"/>
      <c r="U1602" s="59"/>
    </row>
    <row r="1603" spans="18:21" x14ac:dyDescent="0.25">
      <c r="R1603" s="59"/>
      <c r="S1603" s="59"/>
      <c r="T1603" s="59"/>
      <c r="U1603" s="59"/>
    </row>
    <row r="1604" spans="18:21" x14ac:dyDescent="0.25">
      <c r="R1604" s="59"/>
      <c r="S1604" s="59"/>
      <c r="T1604" s="59"/>
      <c r="U1604" s="59"/>
    </row>
    <row r="1605" spans="18:21" x14ac:dyDescent="0.25">
      <c r="R1605" s="59"/>
      <c r="S1605" s="59"/>
      <c r="T1605" s="59"/>
      <c r="U1605" s="59"/>
    </row>
    <row r="1606" spans="18:21" x14ac:dyDescent="0.25">
      <c r="R1606" s="59"/>
      <c r="S1606" s="59"/>
      <c r="T1606" s="59"/>
      <c r="U1606" s="59"/>
    </row>
    <row r="1607" spans="18:21" x14ac:dyDescent="0.25">
      <c r="R1607" s="59"/>
      <c r="S1607" s="59"/>
      <c r="T1607" s="59"/>
      <c r="U1607" s="59"/>
    </row>
    <row r="1608" spans="18:21" x14ac:dyDescent="0.25">
      <c r="R1608" s="59"/>
      <c r="S1608" s="59"/>
      <c r="T1608" s="59"/>
      <c r="U1608" s="59"/>
    </row>
    <row r="1609" spans="18:21" x14ac:dyDescent="0.25">
      <c r="R1609" s="59"/>
      <c r="S1609" s="59"/>
      <c r="T1609" s="59"/>
      <c r="U1609" s="59"/>
    </row>
    <row r="1610" spans="18:21" x14ac:dyDescent="0.25">
      <c r="R1610" s="59"/>
      <c r="S1610" s="59"/>
      <c r="T1610" s="59"/>
      <c r="U1610" s="59"/>
    </row>
    <row r="1611" spans="18:21" x14ac:dyDescent="0.25">
      <c r="R1611" s="59"/>
      <c r="S1611" s="59"/>
      <c r="T1611" s="59"/>
      <c r="U1611" s="59"/>
    </row>
    <row r="1612" spans="18:21" x14ac:dyDescent="0.25">
      <c r="R1612" s="59"/>
      <c r="S1612" s="59"/>
      <c r="T1612" s="59"/>
      <c r="U1612" s="59"/>
    </row>
    <row r="1613" spans="18:21" x14ac:dyDescent="0.25">
      <c r="R1613" s="59"/>
      <c r="S1613" s="59"/>
      <c r="T1613" s="59"/>
      <c r="U1613" s="59"/>
    </row>
    <row r="1614" spans="18:21" x14ac:dyDescent="0.25">
      <c r="R1614" s="59"/>
      <c r="S1614" s="59"/>
      <c r="T1614" s="59"/>
      <c r="U1614" s="59"/>
    </row>
    <row r="1615" spans="18:21" x14ac:dyDescent="0.25">
      <c r="R1615" s="59"/>
      <c r="S1615" s="59"/>
      <c r="T1615" s="59"/>
      <c r="U1615" s="59"/>
    </row>
    <row r="1616" spans="18:21" x14ac:dyDescent="0.25">
      <c r="R1616" s="59"/>
      <c r="S1616" s="59"/>
      <c r="T1616" s="59"/>
      <c r="U1616" s="59"/>
    </row>
    <row r="1617" spans="18:21" x14ac:dyDescent="0.25">
      <c r="R1617" s="59"/>
      <c r="S1617" s="59"/>
      <c r="T1617" s="59"/>
      <c r="U1617" s="59"/>
    </row>
    <row r="1618" spans="18:21" x14ac:dyDescent="0.25">
      <c r="R1618" s="59"/>
      <c r="S1618" s="59"/>
      <c r="T1618" s="59"/>
      <c r="U1618" s="59"/>
    </row>
    <row r="1619" spans="18:21" x14ac:dyDescent="0.25">
      <c r="R1619" s="59"/>
      <c r="S1619" s="59"/>
      <c r="T1619" s="59"/>
      <c r="U1619" s="59"/>
    </row>
    <row r="1620" spans="18:21" x14ac:dyDescent="0.25">
      <c r="R1620" s="59"/>
      <c r="S1620" s="59"/>
      <c r="T1620" s="59"/>
      <c r="U1620" s="59"/>
    </row>
    <row r="1621" spans="18:21" x14ac:dyDescent="0.25">
      <c r="R1621" s="59"/>
      <c r="S1621" s="59"/>
      <c r="T1621" s="59"/>
      <c r="U1621" s="59"/>
    </row>
    <row r="1622" spans="18:21" x14ac:dyDescent="0.25">
      <c r="R1622" s="59"/>
      <c r="S1622" s="59"/>
      <c r="T1622" s="59"/>
      <c r="U1622" s="59"/>
    </row>
    <row r="1623" spans="18:21" x14ac:dyDescent="0.25">
      <c r="R1623" s="59"/>
      <c r="S1623" s="59"/>
      <c r="T1623" s="59"/>
      <c r="U1623" s="59"/>
    </row>
    <row r="1624" spans="18:21" x14ac:dyDescent="0.25">
      <c r="R1624" s="59"/>
      <c r="S1624" s="59"/>
      <c r="T1624" s="59"/>
      <c r="U1624" s="59"/>
    </row>
    <row r="1625" spans="18:21" x14ac:dyDescent="0.25">
      <c r="R1625" s="59"/>
      <c r="S1625" s="59"/>
      <c r="T1625" s="59"/>
      <c r="U1625" s="59"/>
    </row>
    <row r="1626" spans="18:21" x14ac:dyDescent="0.25">
      <c r="R1626" s="59"/>
      <c r="S1626" s="59"/>
      <c r="T1626" s="59"/>
      <c r="U1626" s="59"/>
    </row>
    <row r="1627" spans="18:21" x14ac:dyDescent="0.25">
      <c r="R1627" s="59"/>
      <c r="S1627" s="59"/>
      <c r="T1627" s="59"/>
      <c r="U1627" s="59"/>
    </row>
    <row r="1628" spans="18:21" x14ac:dyDescent="0.25">
      <c r="R1628" s="59"/>
      <c r="S1628" s="59"/>
      <c r="T1628" s="59"/>
      <c r="U1628" s="59"/>
    </row>
    <row r="1629" spans="18:21" x14ac:dyDescent="0.25">
      <c r="R1629" s="59"/>
      <c r="S1629" s="59"/>
      <c r="T1629" s="59"/>
      <c r="U1629" s="59"/>
    </row>
    <row r="1630" spans="18:21" x14ac:dyDescent="0.25">
      <c r="R1630" s="59"/>
      <c r="S1630" s="59"/>
      <c r="T1630" s="59"/>
      <c r="U1630" s="59"/>
    </row>
    <row r="1631" spans="18:21" x14ac:dyDescent="0.25">
      <c r="R1631" s="59"/>
      <c r="S1631" s="59"/>
      <c r="T1631" s="59"/>
      <c r="U1631" s="59"/>
    </row>
    <row r="1632" spans="18:21" x14ac:dyDescent="0.25">
      <c r="R1632" s="59"/>
      <c r="S1632" s="59"/>
      <c r="T1632" s="59"/>
      <c r="U1632" s="59"/>
    </row>
    <row r="1633" spans="18:21" x14ac:dyDescent="0.25">
      <c r="R1633" s="59"/>
      <c r="S1633" s="59"/>
      <c r="T1633" s="59"/>
      <c r="U1633" s="59"/>
    </row>
    <row r="1634" spans="18:21" x14ac:dyDescent="0.25">
      <c r="R1634" s="59"/>
      <c r="S1634" s="59"/>
      <c r="T1634" s="59"/>
      <c r="U1634" s="59"/>
    </row>
    <row r="1635" spans="18:21" x14ac:dyDescent="0.25">
      <c r="R1635" s="59"/>
      <c r="S1635" s="59"/>
      <c r="T1635" s="59"/>
      <c r="U1635" s="59"/>
    </row>
    <row r="1636" spans="18:21" x14ac:dyDescent="0.25">
      <c r="R1636" s="59"/>
      <c r="S1636" s="59"/>
      <c r="T1636" s="59"/>
      <c r="U1636" s="59"/>
    </row>
    <row r="1637" spans="18:21" x14ac:dyDescent="0.25">
      <c r="R1637" s="59"/>
      <c r="S1637" s="59"/>
      <c r="T1637" s="59"/>
      <c r="U1637" s="59"/>
    </row>
    <row r="1638" spans="18:21" x14ac:dyDescent="0.25">
      <c r="R1638" s="59"/>
      <c r="S1638" s="59"/>
      <c r="T1638" s="59"/>
      <c r="U1638" s="59"/>
    </row>
    <row r="1639" spans="18:21" x14ac:dyDescent="0.25">
      <c r="R1639" s="59"/>
      <c r="S1639" s="59"/>
      <c r="T1639" s="59"/>
      <c r="U1639" s="59"/>
    </row>
    <row r="1640" spans="18:21" x14ac:dyDescent="0.25">
      <c r="R1640" s="59"/>
      <c r="S1640" s="59"/>
      <c r="T1640" s="59"/>
      <c r="U1640" s="59"/>
    </row>
    <row r="1641" spans="18:21" x14ac:dyDescent="0.25">
      <c r="R1641" s="59"/>
      <c r="S1641" s="59"/>
      <c r="T1641" s="59"/>
      <c r="U1641" s="59"/>
    </row>
    <row r="1642" spans="18:21" x14ac:dyDescent="0.25">
      <c r="R1642" s="59"/>
      <c r="S1642" s="59"/>
      <c r="T1642" s="59"/>
      <c r="U1642" s="59"/>
    </row>
    <row r="1643" spans="18:21" x14ac:dyDescent="0.25">
      <c r="R1643" s="59"/>
      <c r="S1643" s="59"/>
      <c r="T1643" s="59"/>
      <c r="U1643" s="59"/>
    </row>
    <row r="1644" spans="18:21" x14ac:dyDescent="0.25">
      <c r="R1644" s="59"/>
      <c r="S1644" s="59"/>
      <c r="T1644" s="59"/>
      <c r="U1644" s="59"/>
    </row>
    <row r="1645" spans="18:21" x14ac:dyDescent="0.25">
      <c r="R1645" s="59"/>
      <c r="S1645" s="59"/>
      <c r="T1645" s="59"/>
      <c r="U1645" s="59"/>
    </row>
    <row r="1646" spans="18:21" x14ac:dyDescent="0.25">
      <c r="R1646" s="59"/>
      <c r="S1646" s="59"/>
      <c r="T1646" s="59"/>
      <c r="U1646" s="59"/>
    </row>
    <row r="1647" spans="18:21" x14ac:dyDescent="0.25">
      <c r="R1647" s="59"/>
      <c r="S1647" s="59"/>
      <c r="T1647" s="59"/>
      <c r="U1647" s="59"/>
    </row>
    <row r="1648" spans="18:21" x14ac:dyDescent="0.25">
      <c r="R1648" s="59"/>
      <c r="S1648" s="59"/>
      <c r="T1648" s="59"/>
      <c r="U1648" s="59"/>
    </row>
    <row r="1649" spans="18:21" x14ac:dyDescent="0.25">
      <c r="R1649" s="59"/>
      <c r="S1649" s="59"/>
      <c r="T1649" s="59"/>
      <c r="U1649" s="59"/>
    </row>
    <row r="1650" spans="18:21" x14ac:dyDescent="0.25">
      <c r="R1650" s="59"/>
      <c r="S1650" s="59"/>
      <c r="T1650" s="59"/>
      <c r="U1650" s="59"/>
    </row>
    <row r="1651" spans="18:21" x14ac:dyDescent="0.25">
      <c r="R1651" s="59"/>
      <c r="S1651" s="59"/>
      <c r="T1651" s="59"/>
      <c r="U1651" s="59"/>
    </row>
    <row r="1652" spans="18:21" x14ac:dyDescent="0.25">
      <c r="R1652" s="59"/>
      <c r="S1652" s="59"/>
      <c r="T1652" s="59"/>
      <c r="U1652" s="59"/>
    </row>
    <row r="1653" spans="18:21" x14ac:dyDescent="0.25">
      <c r="R1653" s="59"/>
      <c r="S1653" s="59"/>
      <c r="T1653" s="59"/>
      <c r="U1653" s="59"/>
    </row>
    <row r="1654" spans="18:21" x14ac:dyDescent="0.25">
      <c r="R1654" s="59"/>
      <c r="S1654" s="59"/>
      <c r="T1654" s="59"/>
      <c r="U1654" s="59"/>
    </row>
    <row r="1655" spans="18:21" x14ac:dyDescent="0.25">
      <c r="R1655" s="59"/>
      <c r="S1655" s="59"/>
      <c r="T1655" s="59"/>
      <c r="U1655" s="59"/>
    </row>
    <row r="1656" spans="18:21" x14ac:dyDescent="0.25">
      <c r="R1656" s="59"/>
      <c r="S1656" s="59"/>
      <c r="T1656" s="59"/>
      <c r="U1656" s="59"/>
    </row>
    <row r="1657" spans="18:21" x14ac:dyDescent="0.25">
      <c r="R1657" s="59"/>
      <c r="S1657" s="59"/>
      <c r="T1657" s="59"/>
      <c r="U1657" s="59"/>
    </row>
    <row r="1658" spans="18:21" x14ac:dyDescent="0.25">
      <c r="R1658" s="59"/>
      <c r="S1658" s="59"/>
      <c r="T1658" s="59"/>
      <c r="U1658" s="59"/>
    </row>
    <row r="1659" spans="18:21" x14ac:dyDescent="0.25">
      <c r="R1659" s="59"/>
      <c r="S1659" s="59"/>
      <c r="T1659" s="59"/>
      <c r="U1659" s="59"/>
    </row>
    <row r="1660" spans="18:21" x14ac:dyDescent="0.25">
      <c r="R1660" s="59"/>
      <c r="S1660" s="59"/>
      <c r="T1660" s="59"/>
      <c r="U1660" s="59"/>
    </row>
    <row r="1662" spans="18:21" x14ac:dyDescent="0.25">
      <c r="R1662" s="59"/>
      <c r="S1662" s="59"/>
      <c r="T1662" s="59"/>
      <c r="U1662" s="59"/>
    </row>
    <row r="1663" spans="18:21" x14ac:dyDescent="0.25">
      <c r="R1663" s="59"/>
      <c r="S1663" s="59"/>
      <c r="T1663" s="59"/>
      <c r="U1663" s="59"/>
    </row>
    <row r="1664" spans="18:21" x14ac:dyDescent="0.25">
      <c r="R1664" s="59"/>
      <c r="S1664" s="59"/>
      <c r="T1664" s="59"/>
      <c r="U1664" s="59"/>
    </row>
    <row r="1665" spans="18:21" x14ac:dyDescent="0.25">
      <c r="R1665" s="59"/>
      <c r="S1665" s="59"/>
      <c r="T1665" s="59"/>
      <c r="U1665" s="59"/>
    </row>
    <row r="1666" spans="18:21" x14ac:dyDescent="0.25">
      <c r="R1666" s="59"/>
      <c r="S1666" s="59"/>
      <c r="T1666" s="59"/>
      <c r="U1666" s="59"/>
    </row>
    <row r="1667" spans="18:21" x14ac:dyDescent="0.25">
      <c r="R1667" s="59"/>
      <c r="S1667" s="59"/>
      <c r="T1667" s="59"/>
      <c r="U1667" s="59"/>
    </row>
    <row r="1668" spans="18:21" x14ac:dyDescent="0.25">
      <c r="R1668" s="59"/>
      <c r="S1668" s="59"/>
      <c r="T1668" s="59"/>
      <c r="U1668" s="59"/>
    </row>
    <row r="1669" spans="18:21" x14ac:dyDescent="0.25">
      <c r="R1669" s="59"/>
      <c r="S1669" s="59"/>
      <c r="T1669" s="59"/>
      <c r="U1669" s="59"/>
    </row>
    <row r="1670" spans="18:21" x14ac:dyDescent="0.25">
      <c r="R1670" s="59"/>
      <c r="S1670" s="59"/>
      <c r="T1670" s="59"/>
      <c r="U1670" s="59"/>
    </row>
    <row r="1671" spans="18:21" x14ac:dyDescent="0.25">
      <c r="R1671" s="59"/>
      <c r="S1671" s="59"/>
      <c r="T1671" s="59"/>
      <c r="U1671" s="59"/>
    </row>
    <row r="1672" spans="18:21" x14ac:dyDescent="0.25">
      <c r="R1672" s="59"/>
      <c r="S1672" s="59"/>
      <c r="T1672" s="59"/>
      <c r="U1672" s="59"/>
    </row>
    <row r="1673" spans="18:21" x14ac:dyDescent="0.25">
      <c r="R1673" s="59"/>
      <c r="S1673" s="59"/>
      <c r="T1673" s="59"/>
      <c r="U1673" s="59"/>
    </row>
    <row r="1674" spans="18:21" x14ac:dyDescent="0.25">
      <c r="R1674" s="59"/>
      <c r="S1674" s="59"/>
      <c r="T1674" s="59"/>
      <c r="U1674" s="59"/>
    </row>
    <row r="1675" spans="18:21" x14ac:dyDescent="0.25">
      <c r="R1675" s="59"/>
      <c r="S1675" s="59"/>
      <c r="T1675" s="59"/>
      <c r="U1675" s="59"/>
    </row>
    <row r="1676" spans="18:21" x14ac:dyDescent="0.25">
      <c r="R1676" s="59"/>
      <c r="S1676" s="59"/>
      <c r="T1676" s="59"/>
      <c r="U1676" s="59"/>
    </row>
    <row r="1677" spans="18:21" x14ac:dyDescent="0.25">
      <c r="R1677" s="59"/>
      <c r="S1677" s="59"/>
      <c r="T1677" s="59"/>
      <c r="U1677" s="59"/>
    </row>
    <row r="1678" spans="18:21" x14ac:dyDescent="0.25">
      <c r="R1678" s="59"/>
      <c r="S1678" s="59"/>
      <c r="T1678" s="59"/>
      <c r="U1678" s="59"/>
    </row>
    <row r="1679" spans="18:21" x14ac:dyDescent="0.25">
      <c r="R1679" s="59"/>
      <c r="S1679" s="59"/>
      <c r="T1679" s="59"/>
      <c r="U1679" s="59"/>
    </row>
    <row r="1680" spans="18:21" x14ac:dyDescent="0.25">
      <c r="R1680" s="59"/>
      <c r="S1680" s="59"/>
      <c r="T1680" s="59"/>
      <c r="U1680" s="59"/>
    </row>
    <row r="1681" spans="18:21" x14ac:dyDescent="0.25">
      <c r="R1681" s="59"/>
      <c r="S1681" s="59"/>
      <c r="T1681" s="59"/>
      <c r="U1681" s="59"/>
    </row>
    <row r="1682" spans="18:21" x14ac:dyDescent="0.25">
      <c r="R1682" s="59"/>
      <c r="S1682" s="59"/>
      <c r="T1682" s="59"/>
      <c r="U1682" s="59"/>
    </row>
    <row r="1683" spans="18:21" x14ac:dyDescent="0.25">
      <c r="R1683" s="59"/>
      <c r="S1683" s="59"/>
      <c r="T1683" s="59"/>
      <c r="U1683" s="59"/>
    </row>
    <row r="1684" spans="18:21" x14ac:dyDescent="0.25">
      <c r="R1684" s="59"/>
      <c r="S1684" s="59"/>
      <c r="T1684" s="59"/>
      <c r="U1684" s="59"/>
    </row>
    <row r="1685" spans="18:21" x14ac:dyDescent="0.25">
      <c r="R1685" s="59"/>
      <c r="S1685" s="59"/>
      <c r="T1685" s="59"/>
      <c r="U1685" s="59"/>
    </row>
    <row r="1686" spans="18:21" x14ac:dyDescent="0.25">
      <c r="R1686" s="59"/>
      <c r="S1686" s="59"/>
      <c r="T1686" s="59"/>
      <c r="U1686" s="59"/>
    </row>
    <row r="1687" spans="18:21" x14ac:dyDescent="0.25">
      <c r="R1687" s="59"/>
      <c r="S1687" s="59"/>
      <c r="T1687" s="59"/>
      <c r="U1687" s="59"/>
    </row>
    <row r="1688" spans="18:21" x14ac:dyDescent="0.25">
      <c r="R1688" s="59"/>
      <c r="S1688" s="59"/>
      <c r="T1688" s="59"/>
      <c r="U1688" s="59"/>
    </row>
    <row r="1689" spans="18:21" x14ac:dyDescent="0.25">
      <c r="R1689" s="59"/>
      <c r="S1689" s="59"/>
      <c r="T1689" s="59"/>
      <c r="U1689" s="59"/>
    </row>
    <row r="1690" spans="18:21" x14ac:dyDescent="0.25">
      <c r="R1690" s="59"/>
      <c r="S1690" s="59"/>
      <c r="T1690" s="59"/>
      <c r="U1690" s="59"/>
    </row>
    <row r="1691" spans="18:21" x14ac:dyDescent="0.25">
      <c r="R1691" s="59"/>
      <c r="S1691" s="59"/>
      <c r="T1691" s="59"/>
      <c r="U1691" s="59"/>
    </row>
    <row r="1692" spans="18:21" x14ac:dyDescent="0.25">
      <c r="R1692" s="59"/>
      <c r="S1692" s="59"/>
      <c r="T1692" s="59"/>
      <c r="U1692" s="59"/>
    </row>
    <row r="1693" spans="18:21" x14ac:dyDescent="0.25">
      <c r="R1693" s="59"/>
      <c r="S1693" s="59"/>
      <c r="T1693" s="59"/>
      <c r="U1693" s="59"/>
    </row>
    <row r="1694" spans="18:21" x14ac:dyDescent="0.25">
      <c r="R1694" s="59"/>
      <c r="S1694" s="59"/>
      <c r="T1694" s="59"/>
      <c r="U1694" s="59"/>
    </row>
    <row r="1695" spans="18:21" x14ac:dyDescent="0.25">
      <c r="R1695" s="59"/>
      <c r="S1695" s="59"/>
      <c r="T1695" s="59"/>
      <c r="U1695" s="59"/>
    </row>
    <row r="1696" spans="18:21" x14ac:dyDescent="0.25">
      <c r="R1696" s="59"/>
      <c r="S1696" s="59"/>
      <c r="T1696" s="59"/>
      <c r="U1696" s="59"/>
    </row>
    <row r="1697" spans="18:21" x14ac:dyDescent="0.25">
      <c r="R1697" s="59"/>
      <c r="S1697" s="59"/>
      <c r="T1697" s="59"/>
      <c r="U1697" s="59"/>
    </row>
    <row r="1698" spans="18:21" x14ac:dyDescent="0.25">
      <c r="R1698" s="59"/>
      <c r="S1698" s="59"/>
      <c r="T1698" s="59"/>
      <c r="U1698" s="59"/>
    </row>
    <row r="1699" spans="18:21" x14ac:dyDescent="0.25">
      <c r="R1699" s="59"/>
      <c r="S1699" s="59"/>
      <c r="T1699" s="59"/>
      <c r="U1699" s="59"/>
    </row>
    <row r="1700" spans="18:21" x14ac:dyDescent="0.25">
      <c r="R1700" s="59"/>
      <c r="S1700" s="59"/>
      <c r="T1700" s="59"/>
      <c r="U1700" s="59"/>
    </row>
    <row r="1701" spans="18:21" x14ac:dyDescent="0.25">
      <c r="R1701" s="59"/>
      <c r="S1701" s="59"/>
      <c r="T1701" s="59"/>
      <c r="U1701" s="59"/>
    </row>
    <row r="1702" spans="18:21" x14ac:dyDescent="0.25">
      <c r="R1702" s="59"/>
      <c r="S1702" s="59"/>
      <c r="T1702" s="59"/>
      <c r="U1702" s="59"/>
    </row>
    <row r="1703" spans="18:21" x14ac:dyDescent="0.25">
      <c r="R1703" s="59"/>
      <c r="S1703" s="59"/>
      <c r="T1703" s="59"/>
      <c r="U1703" s="59"/>
    </row>
    <row r="1704" spans="18:21" x14ac:dyDescent="0.25">
      <c r="R1704" s="59"/>
      <c r="S1704" s="59"/>
      <c r="T1704" s="59"/>
      <c r="U1704" s="59"/>
    </row>
    <row r="1705" spans="18:21" x14ac:dyDescent="0.25">
      <c r="R1705" s="59"/>
      <c r="S1705" s="59"/>
      <c r="T1705" s="59"/>
      <c r="U1705" s="59"/>
    </row>
    <row r="1706" spans="18:21" x14ac:dyDescent="0.25">
      <c r="R1706" s="59"/>
      <c r="S1706" s="59"/>
      <c r="T1706" s="59"/>
      <c r="U1706" s="59"/>
    </row>
    <row r="1707" spans="18:21" x14ac:dyDescent="0.25">
      <c r="R1707" s="59"/>
      <c r="S1707" s="59"/>
      <c r="T1707" s="59"/>
      <c r="U1707" s="59"/>
    </row>
    <row r="1708" spans="18:21" x14ac:dyDescent="0.25">
      <c r="R1708" s="59"/>
      <c r="S1708" s="59"/>
      <c r="T1708" s="59"/>
      <c r="U1708" s="59"/>
    </row>
    <row r="1709" spans="18:21" x14ac:dyDescent="0.25">
      <c r="R1709" s="59"/>
      <c r="S1709" s="59"/>
      <c r="T1709" s="59"/>
      <c r="U1709" s="59"/>
    </row>
    <row r="1710" spans="18:21" x14ac:dyDescent="0.25">
      <c r="R1710" s="59"/>
      <c r="S1710" s="59"/>
      <c r="T1710" s="59"/>
      <c r="U1710" s="59"/>
    </row>
    <row r="1711" spans="18:21" x14ac:dyDescent="0.25">
      <c r="R1711" s="59"/>
      <c r="S1711" s="59"/>
      <c r="T1711" s="59"/>
      <c r="U1711" s="59"/>
    </row>
    <row r="1712" spans="18:21" x14ac:dyDescent="0.25">
      <c r="R1712" s="59"/>
      <c r="S1712" s="59"/>
      <c r="T1712" s="59"/>
      <c r="U1712" s="59"/>
    </row>
    <row r="1713" spans="18:21" x14ac:dyDescent="0.25">
      <c r="R1713" s="59"/>
      <c r="S1713" s="59"/>
      <c r="T1713" s="59"/>
      <c r="U1713" s="59"/>
    </row>
    <row r="1714" spans="18:21" x14ac:dyDescent="0.25">
      <c r="R1714" s="59"/>
      <c r="S1714" s="59"/>
      <c r="T1714" s="59"/>
      <c r="U1714" s="59"/>
    </row>
    <row r="1715" spans="18:21" x14ac:dyDescent="0.25">
      <c r="R1715" s="59"/>
      <c r="S1715" s="59"/>
      <c r="T1715" s="59"/>
      <c r="U1715" s="59"/>
    </row>
    <row r="1716" spans="18:21" x14ac:dyDescent="0.25">
      <c r="R1716" s="59"/>
      <c r="S1716" s="59"/>
      <c r="T1716" s="59"/>
      <c r="U1716" s="59"/>
    </row>
    <row r="1717" spans="18:21" x14ac:dyDescent="0.25">
      <c r="R1717" s="59"/>
      <c r="S1717" s="59"/>
      <c r="T1717" s="59"/>
      <c r="U1717" s="59"/>
    </row>
    <row r="1718" spans="18:21" x14ac:dyDescent="0.25">
      <c r="R1718" s="59"/>
      <c r="S1718" s="59"/>
      <c r="T1718" s="59"/>
      <c r="U1718" s="59"/>
    </row>
    <row r="1719" spans="18:21" x14ac:dyDescent="0.25">
      <c r="R1719" s="59"/>
      <c r="S1719" s="59"/>
      <c r="T1719" s="59"/>
      <c r="U1719" s="59"/>
    </row>
    <row r="1720" spans="18:21" x14ac:dyDescent="0.25">
      <c r="R1720" s="59"/>
      <c r="S1720" s="59"/>
      <c r="T1720" s="59"/>
      <c r="U1720" s="59"/>
    </row>
    <row r="1721" spans="18:21" x14ac:dyDescent="0.25">
      <c r="R1721" s="59"/>
      <c r="S1721" s="59"/>
      <c r="T1721" s="59"/>
      <c r="U1721" s="59"/>
    </row>
    <row r="1722" spans="18:21" x14ac:dyDescent="0.25">
      <c r="R1722" s="59"/>
      <c r="S1722" s="59"/>
      <c r="T1722" s="59"/>
      <c r="U1722" s="59"/>
    </row>
    <row r="1723" spans="18:21" x14ac:dyDescent="0.25">
      <c r="R1723" s="59"/>
      <c r="S1723" s="59"/>
      <c r="T1723" s="59"/>
      <c r="U1723" s="59"/>
    </row>
    <row r="1724" spans="18:21" x14ac:dyDescent="0.25">
      <c r="R1724" s="59"/>
      <c r="S1724" s="59"/>
      <c r="T1724" s="59"/>
      <c r="U1724" s="59"/>
    </row>
    <row r="1725" spans="18:21" x14ac:dyDescent="0.25">
      <c r="R1725" s="59"/>
      <c r="S1725" s="59"/>
      <c r="T1725" s="59"/>
      <c r="U1725" s="59"/>
    </row>
    <row r="1726" spans="18:21" x14ac:dyDescent="0.25">
      <c r="R1726" s="59"/>
      <c r="S1726" s="59"/>
      <c r="T1726" s="59"/>
      <c r="U1726" s="59"/>
    </row>
    <row r="1727" spans="18:21" x14ac:dyDescent="0.25">
      <c r="R1727" s="59"/>
      <c r="S1727" s="59"/>
      <c r="T1727" s="59"/>
      <c r="U1727" s="59"/>
    </row>
    <row r="1728" spans="18:21" x14ac:dyDescent="0.25">
      <c r="R1728" s="59"/>
      <c r="S1728" s="59"/>
      <c r="T1728" s="59"/>
      <c r="U1728" s="59"/>
    </row>
    <row r="1729" spans="18:21" x14ac:dyDescent="0.25">
      <c r="R1729" s="59"/>
      <c r="S1729" s="59"/>
      <c r="T1729" s="59"/>
      <c r="U1729" s="59"/>
    </row>
    <row r="1731" spans="18:21" x14ac:dyDescent="0.25">
      <c r="R1731" s="59"/>
      <c r="S1731" s="59"/>
      <c r="T1731" s="59"/>
      <c r="U1731" s="59"/>
    </row>
    <row r="1732" spans="18:21" x14ac:dyDescent="0.25">
      <c r="R1732" s="59"/>
      <c r="S1732" s="59"/>
      <c r="T1732" s="59"/>
      <c r="U1732" s="59"/>
    </row>
    <row r="1733" spans="18:21" x14ac:dyDescent="0.25">
      <c r="R1733" s="59"/>
      <c r="S1733" s="59"/>
      <c r="T1733" s="59"/>
      <c r="U1733" s="59"/>
    </row>
    <row r="1734" spans="18:21" x14ac:dyDescent="0.25">
      <c r="R1734" s="59"/>
      <c r="S1734" s="59"/>
      <c r="T1734" s="59"/>
      <c r="U1734" s="59"/>
    </row>
    <row r="1735" spans="18:21" x14ac:dyDescent="0.25">
      <c r="R1735" s="59"/>
      <c r="S1735" s="59"/>
      <c r="T1735" s="59"/>
      <c r="U1735" s="59"/>
    </row>
    <row r="1736" spans="18:21" x14ac:dyDescent="0.25">
      <c r="R1736" s="59"/>
      <c r="S1736" s="59"/>
      <c r="T1736" s="59"/>
      <c r="U1736" s="59"/>
    </row>
    <row r="1737" spans="18:21" x14ac:dyDescent="0.25">
      <c r="R1737" s="59"/>
      <c r="S1737" s="59"/>
      <c r="T1737" s="59"/>
      <c r="U1737" s="59"/>
    </row>
    <row r="1738" spans="18:21" x14ac:dyDescent="0.25">
      <c r="R1738" s="59"/>
      <c r="S1738" s="59"/>
      <c r="T1738" s="59"/>
      <c r="U1738" s="59"/>
    </row>
    <row r="1739" spans="18:21" x14ac:dyDescent="0.25">
      <c r="R1739" s="59"/>
      <c r="S1739" s="59"/>
      <c r="T1739" s="59"/>
      <c r="U1739" s="59"/>
    </row>
    <row r="1740" spans="18:21" x14ac:dyDescent="0.25">
      <c r="R1740" s="59"/>
      <c r="S1740" s="59"/>
      <c r="T1740" s="59"/>
      <c r="U1740" s="59"/>
    </row>
    <row r="1741" spans="18:21" x14ac:dyDescent="0.25">
      <c r="R1741" s="59"/>
      <c r="S1741" s="59"/>
      <c r="T1741" s="59"/>
      <c r="U1741" s="59"/>
    </row>
    <row r="1742" spans="18:21" x14ac:dyDescent="0.25">
      <c r="R1742" s="59"/>
      <c r="S1742" s="59"/>
      <c r="T1742" s="59"/>
      <c r="U1742" s="59"/>
    </row>
    <row r="1743" spans="18:21" x14ac:dyDescent="0.25">
      <c r="R1743" s="59"/>
      <c r="S1743" s="59"/>
      <c r="T1743" s="59"/>
      <c r="U1743" s="59"/>
    </row>
    <row r="1744" spans="18:21" x14ac:dyDescent="0.25">
      <c r="R1744" s="59"/>
      <c r="S1744" s="59"/>
      <c r="T1744" s="59"/>
      <c r="U1744" s="59"/>
    </row>
    <row r="1745" spans="18:21" x14ac:dyDescent="0.25">
      <c r="R1745" s="59"/>
      <c r="S1745" s="59"/>
      <c r="T1745" s="59"/>
      <c r="U1745" s="59"/>
    </row>
    <row r="1746" spans="18:21" x14ac:dyDescent="0.25">
      <c r="R1746" s="59"/>
      <c r="S1746" s="59"/>
      <c r="T1746" s="59"/>
      <c r="U1746" s="59"/>
    </row>
    <row r="1747" spans="18:21" x14ac:dyDescent="0.25">
      <c r="R1747" s="59"/>
      <c r="S1747" s="59"/>
      <c r="T1747" s="59"/>
      <c r="U1747" s="59"/>
    </row>
    <row r="1748" spans="18:21" x14ac:dyDescent="0.25">
      <c r="R1748" s="59"/>
      <c r="S1748" s="59"/>
      <c r="T1748" s="59"/>
      <c r="U1748" s="59"/>
    </row>
    <row r="1749" spans="18:21" x14ac:dyDescent="0.25">
      <c r="R1749" s="59"/>
      <c r="S1749" s="59"/>
      <c r="T1749" s="59"/>
      <c r="U1749" s="59"/>
    </row>
    <row r="1750" spans="18:21" x14ac:dyDescent="0.25">
      <c r="R1750" s="59"/>
      <c r="S1750" s="59"/>
      <c r="T1750" s="59"/>
      <c r="U1750" s="59"/>
    </row>
    <row r="1751" spans="18:21" x14ac:dyDescent="0.25">
      <c r="R1751" s="59"/>
      <c r="S1751" s="59"/>
      <c r="T1751" s="59"/>
      <c r="U1751" s="59"/>
    </row>
    <row r="1752" spans="18:21" x14ac:dyDescent="0.25">
      <c r="R1752" s="59"/>
      <c r="S1752" s="59"/>
      <c r="T1752" s="59"/>
      <c r="U1752" s="59"/>
    </row>
    <row r="1753" spans="18:21" x14ac:dyDescent="0.25">
      <c r="R1753" s="59"/>
      <c r="S1753" s="59"/>
      <c r="T1753" s="59"/>
      <c r="U1753" s="59"/>
    </row>
    <row r="1754" spans="18:21" x14ac:dyDescent="0.25">
      <c r="R1754" s="59"/>
      <c r="S1754" s="59"/>
      <c r="T1754" s="59"/>
      <c r="U1754" s="59"/>
    </row>
    <row r="1755" spans="18:21" x14ac:dyDescent="0.25">
      <c r="R1755" s="59"/>
      <c r="S1755" s="59"/>
      <c r="T1755" s="59"/>
      <c r="U1755" s="59"/>
    </row>
    <row r="1756" spans="18:21" x14ac:dyDescent="0.25">
      <c r="R1756" s="59"/>
      <c r="S1756" s="59"/>
      <c r="T1756" s="59"/>
      <c r="U1756" s="59"/>
    </row>
    <row r="1757" spans="18:21" x14ac:dyDescent="0.25">
      <c r="R1757" s="59"/>
      <c r="S1757" s="59"/>
      <c r="T1757" s="59"/>
      <c r="U1757" s="59"/>
    </row>
    <row r="1758" spans="18:21" x14ac:dyDescent="0.25">
      <c r="R1758" s="59"/>
      <c r="S1758" s="59"/>
      <c r="T1758" s="59"/>
      <c r="U1758" s="59"/>
    </row>
    <row r="1759" spans="18:21" x14ac:dyDescent="0.25">
      <c r="R1759" s="59"/>
      <c r="S1759" s="59"/>
      <c r="T1759" s="59"/>
      <c r="U1759" s="59"/>
    </row>
    <row r="1760" spans="18:21" x14ac:dyDescent="0.25">
      <c r="R1760" s="59"/>
      <c r="S1760" s="59"/>
      <c r="T1760" s="59"/>
      <c r="U1760" s="59"/>
    </row>
    <row r="1761" spans="18:21" x14ac:dyDescent="0.25">
      <c r="R1761" s="59"/>
      <c r="S1761" s="59"/>
      <c r="T1761" s="59"/>
      <c r="U1761" s="59"/>
    </row>
    <row r="1762" spans="18:21" x14ac:dyDescent="0.25">
      <c r="R1762" s="59"/>
      <c r="S1762" s="59"/>
      <c r="T1762" s="59"/>
      <c r="U1762" s="59"/>
    </row>
    <row r="1763" spans="18:21" x14ac:dyDescent="0.25">
      <c r="R1763" s="59"/>
      <c r="S1763" s="59"/>
      <c r="T1763" s="59"/>
      <c r="U1763" s="59"/>
    </row>
    <row r="1764" spans="18:21" x14ac:dyDescent="0.25">
      <c r="R1764" s="59"/>
      <c r="S1764" s="59"/>
      <c r="T1764" s="59"/>
      <c r="U1764" s="59"/>
    </row>
    <row r="1765" spans="18:21" x14ac:dyDescent="0.25">
      <c r="R1765" s="59"/>
      <c r="S1765" s="59"/>
      <c r="T1765" s="59"/>
      <c r="U1765" s="59"/>
    </row>
    <row r="1766" spans="18:21" x14ac:dyDescent="0.25">
      <c r="R1766" s="59"/>
      <c r="S1766" s="59"/>
      <c r="T1766" s="59"/>
      <c r="U1766" s="59"/>
    </row>
    <row r="1767" spans="18:21" x14ac:dyDescent="0.25">
      <c r="R1767" s="59"/>
      <c r="S1767" s="59"/>
      <c r="T1767" s="59"/>
      <c r="U1767" s="59"/>
    </row>
    <row r="1768" spans="18:21" x14ac:dyDescent="0.25">
      <c r="R1768" s="59"/>
      <c r="S1768" s="59"/>
      <c r="T1768" s="59"/>
      <c r="U1768" s="59"/>
    </row>
    <row r="1769" spans="18:21" x14ac:dyDescent="0.25">
      <c r="R1769" s="59"/>
      <c r="S1769" s="59"/>
      <c r="T1769" s="59"/>
      <c r="U1769" s="59"/>
    </row>
    <row r="1770" spans="18:21" x14ac:dyDescent="0.25">
      <c r="R1770" s="59"/>
      <c r="S1770" s="59"/>
      <c r="T1770" s="59"/>
      <c r="U1770" s="59"/>
    </row>
    <row r="1771" spans="18:21" x14ac:dyDescent="0.25">
      <c r="R1771" s="59"/>
      <c r="S1771" s="59"/>
      <c r="T1771" s="59"/>
      <c r="U1771" s="59"/>
    </row>
    <row r="1772" spans="18:21" x14ac:dyDescent="0.25">
      <c r="R1772" s="59"/>
      <c r="S1772" s="59"/>
      <c r="T1772" s="59"/>
      <c r="U1772" s="59"/>
    </row>
    <row r="1773" spans="18:21" x14ac:dyDescent="0.25">
      <c r="R1773" s="59"/>
      <c r="S1773" s="59"/>
      <c r="T1773" s="59"/>
      <c r="U1773" s="59"/>
    </row>
    <row r="1774" spans="18:21" x14ac:dyDescent="0.25">
      <c r="R1774" s="59"/>
      <c r="S1774" s="59"/>
      <c r="T1774" s="59"/>
      <c r="U1774" s="59"/>
    </row>
    <row r="1775" spans="18:21" x14ac:dyDescent="0.25">
      <c r="R1775" s="59"/>
      <c r="S1775" s="59"/>
      <c r="T1775" s="59"/>
      <c r="U1775" s="59"/>
    </row>
    <row r="1776" spans="18:21" x14ac:dyDescent="0.25">
      <c r="R1776" s="59"/>
      <c r="S1776" s="59"/>
      <c r="T1776" s="59"/>
      <c r="U1776" s="59"/>
    </row>
    <row r="1777" spans="18:21" x14ac:dyDescent="0.25">
      <c r="R1777" s="59"/>
      <c r="S1777" s="59"/>
      <c r="T1777" s="59"/>
      <c r="U1777" s="59"/>
    </row>
    <row r="1778" spans="18:21" x14ac:dyDescent="0.25">
      <c r="R1778" s="59"/>
      <c r="S1778" s="59"/>
      <c r="T1778" s="59"/>
      <c r="U1778" s="59"/>
    </row>
    <row r="1779" spans="18:21" x14ac:dyDescent="0.25">
      <c r="R1779" s="59"/>
      <c r="S1779" s="59"/>
      <c r="T1779" s="59"/>
      <c r="U1779" s="59"/>
    </row>
    <row r="1780" spans="18:21" x14ac:dyDescent="0.25">
      <c r="R1780" s="59"/>
      <c r="S1780" s="59"/>
      <c r="T1780" s="59"/>
      <c r="U1780" s="59"/>
    </row>
    <row r="1781" spans="18:21" x14ac:dyDescent="0.25">
      <c r="R1781" s="59"/>
      <c r="S1781" s="59"/>
      <c r="T1781" s="59"/>
      <c r="U1781" s="59"/>
    </row>
    <row r="1782" spans="18:21" x14ac:dyDescent="0.25">
      <c r="R1782" s="59"/>
      <c r="S1782" s="59"/>
      <c r="T1782" s="59"/>
      <c r="U1782" s="59"/>
    </row>
    <row r="1783" spans="18:21" x14ac:dyDescent="0.25">
      <c r="R1783" s="59"/>
      <c r="S1783" s="59"/>
      <c r="T1783" s="59"/>
      <c r="U1783" s="59"/>
    </row>
    <row r="1784" spans="18:21" x14ac:dyDescent="0.25">
      <c r="R1784" s="59"/>
      <c r="S1784" s="59"/>
      <c r="T1784" s="59"/>
      <c r="U1784" s="59"/>
    </row>
    <row r="1785" spans="18:21" x14ac:dyDescent="0.25">
      <c r="R1785" s="59"/>
      <c r="S1785" s="59"/>
      <c r="T1785" s="59"/>
      <c r="U1785" s="59"/>
    </row>
    <row r="1786" spans="18:21" x14ac:dyDescent="0.25">
      <c r="R1786" s="59"/>
      <c r="S1786" s="59"/>
      <c r="T1786" s="59"/>
      <c r="U1786" s="59"/>
    </row>
    <row r="1787" spans="18:21" x14ac:dyDescent="0.25">
      <c r="R1787" s="59"/>
      <c r="S1787" s="59"/>
      <c r="T1787" s="59"/>
      <c r="U1787" s="59"/>
    </row>
    <row r="1788" spans="18:21" x14ac:dyDescent="0.25">
      <c r="R1788" s="59"/>
      <c r="S1788" s="59"/>
      <c r="T1788" s="59"/>
      <c r="U1788" s="59"/>
    </row>
    <row r="1789" spans="18:21" x14ac:dyDescent="0.25">
      <c r="R1789" s="59"/>
      <c r="S1789" s="59"/>
      <c r="T1789" s="59"/>
      <c r="U1789" s="59"/>
    </row>
    <row r="1790" spans="18:21" x14ac:dyDescent="0.25">
      <c r="R1790" s="59"/>
      <c r="S1790" s="59"/>
      <c r="T1790" s="59"/>
      <c r="U1790" s="59"/>
    </row>
    <row r="1791" spans="18:21" x14ac:dyDescent="0.25">
      <c r="R1791" s="59"/>
      <c r="S1791" s="59"/>
      <c r="T1791" s="59"/>
      <c r="U1791" s="59"/>
    </row>
    <row r="1792" spans="18:21" x14ac:dyDescent="0.25">
      <c r="R1792" s="59"/>
      <c r="S1792" s="59"/>
      <c r="T1792" s="59"/>
      <c r="U1792" s="59"/>
    </row>
    <row r="1793" spans="18:21" x14ac:dyDescent="0.25">
      <c r="R1793" s="59"/>
      <c r="S1793" s="59"/>
      <c r="T1793" s="59"/>
      <c r="U1793" s="59"/>
    </row>
    <row r="1794" spans="18:21" x14ac:dyDescent="0.25">
      <c r="R1794" s="59"/>
      <c r="S1794" s="59"/>
      <c r="T1794" s="59"/>
      <c r="U1794" s="59"/>
    </row>
    <row r="1795" spans="18:21" x14ac:dyDescent="0.25">
      <c r="R1795" s="59"/>
      <c r="S1795" s="59"/>
      <c r="T1795" s="59"/>
      <c r="U1795" s="59"/>
    </row>
    <row r="1796" spans="18:21" x14ac:dyDescent="0.25">
      <c r="R1796" s="59"/>
      <c r="S1796" s="59"/>
      <c r="T1796" s="59"/>
      <c r="U1796" s="59"/>
    </row>
    <row r="1797" spans="18:21" x14ac:dyDescent="0.25">
      <c r="R1797" s="59"/>
      <c r="S1797" s="59"/>
      <c r="T1797" s="59"/>
      <c r="U1797" s="59"/>
    </row>
    <row r="1798" spans="18:21" x14ac:dyDescent="0.25">
      <c r="R1798" s="59"/>
      <c r="S1798" s="59"/>
      <c r="T1798" s="59"/>
      <c r="U1798" s="59"/>
    </row>
    <row r="1800" spans="18:21" x14ac:dyDescent="0.25">
      <c r="R1800" s="59"/>
      <c r="S1800" s="59"/>
      <c r="T1800" s="59"/>
      <c r="U1800" s="59"/>
    </row>
    <row r="1801" spans="18:21" x14ac:dyDescent="0.25">
      <c r="R1801" s="59"/>
      <c r="S1801" s="59"/>
      <c r="T1801" s="59"/>
      <c r="U1801" s="59"/>
    </row>
    <row r="1802" spans="18:21" x14ac:dyDescent="0.25">
      <c r="R1802" s="59"/>
      <c r="S1802" s="59"/>
      <c r="T1802" s="59"/>
      <c r="U1802" s="59"/>
    </row>
    <row r="1803" spans="18:21" x14ac:dyDescent="0.25">
      <c r="R1803" s="59"/>
      <c r="S1803" s="59"/>
      <c r="T1803" s="59"/>
      <c r="U1803" s="59"/>
    </row>
    <row r="1804" spans="18:21" x14ac:dyDescent="0.25">
      <c r="R1804" s="59"/>
      <c r="S1804" s="59"/>
      <c r="T1804" s="59"/>
      <c r="U1804" s="59"/>
    </row>
    <row r="1805" spans="18:21" x14ac:dyDescent="0.25">
      <c r="R1805" s="59"/>
      <c r="S1805" s="59"/>
      <c r="T1805" s="59"/>
      <c r="U1805" s="59"/>
    </row>
    <row r="1806" spans="18:21" x14ac:dyDescent="0.25">
      <c r="R1806" s="59"/>
      <c r="S1806" s="59"/>
      <c r="T1806" s="59"/>
      <c r="U1806" s="59"/>
    </row>
    <row r="1807" spans="18:21" x14ac:dyDescent="0.25">
      <c r="R1807" s="59"/>
      <c r="S1807" s="59"/>
      <c r="T1807" s="59"/>
      <c r="U1807" s="59"/>
    </row>
    <row r="1808" spans="18:21" x14ac:dyDescent="0.25">
      <c r="R1808" s="59"/>
      <c r="S1808" s="59"/>
      <c r="T1808" s="59"/>
      <c r="U1808" s="59"/>
    </row>
    <row r="1809" spans="18:21" x14ac:dyDescent="0.25">
      <c r="R1809" s="59"/>
      <c r="S1809" s="59"/>
      <c r="T1809" s="59"/>
      <c r="U1809" s="59"/>
    </row>
    <row r="1810" spans="18:21" x14ac:dyDescent="0.25">
      <c r="R1810" s="59"/>
      <c r="S1810" s="59"/>
      <c r="T1810" s="59"/>
      <c r="U1810" s="59"/>
    </row>
    <row r="1811" spans="18:21" x14ac:dyDescent="0.25">
      <c r="R1811" s="59"/>
      <c r="S1811" s="59"/>
      <c r="T1811" s="59"/>
      <c r="U1811" s="59"/>
    </row>
    <row r="1812" spans="18:21" x14ac:dyDescent="0.25">
      <c r="R1812" s="59"/>
      <c r="S1812" s="59"/>
      <c r="T1812" s="59"/>
      <c r="U1812" s="59"/>
    </row>
    <row r="1813" spans="18:21" x14ac:dyDescent="0.25">
      <c r="R1813" s="59"/>
      <c r="S1813" s="59"/>
      <c r="T1813" s="59"/>
      <c r="U1813" s="59"/>
    </row>
    <row r="1814" spans="18:21" x14ac:dyDescent="0.25">
      <c r="R1814" s="59"/>
      <c r="S1814" s="59"/>
      <c r="T1814" s="59"/>
      <c r="U1814" s="59"/>
    </row>
    <row r="1815" spans="18:21" x14ac:dyDescent="0.25">
      <c r="R1815" s="59"/>
      <c r="S1815" s="59"/>
      <c r="T1815" s="59"/>
      <c r="U1815" s="59"/>
    </row>
    <row r="1816" spans="18:21" x14ac:dyDescent="0.25">
      <c r="R1816" s="59"/>
      <c r="S1816" s="59"/>
      <c r="T1816" s="59"/>
      <c r="U1816" s="59"/>
    </row>
    <row r="1817" spans="18:21" x14ac:dyDescent="0.25">
      <c r="R1817" s="59"/>
      <c r="S1817" s="59"/>
      <c r="T1817" s="59"/>
      <c r="U1817" s="59"/>
    </row>
    <row r="1818" spans="18:21" x14ac:dyDescent="0.25">
      <c r="R1818" s="59"/>
      <c r="S1818" s="59"/>
      <c r="T1818" s="59"/>
      <c r="U1818" s="59"/>
    </row>
    <row r="1819" spans="18:21" x14ac:dyDescent="0.25">
      <c r="R1819" s="59"/>
      <c r="S1819" s="59"/>
      <c r="T1819" s="59"/>
      <c r="U1819" s="59"/>
    </row>
    <row r="1820" spans="18:21" x14ac:dyDescent="0.25">
      <c r="R1820" s="59"/>
      <c r="S1820" s="59"/>
      <c r="T1820" s="59"/>
      <c r="U1820" s="59"/>
    </row>
    <row r="1821" spans="18:21" x14ac:dyDescent="0.25">
      <c r="R1821" s="59"/>
      <c r="S1821" s="59"/>
      <c r="T1821" s="59"/>
      <c r="U1821" s="59"/>
    </row>
    <row r="1822" spans="18:21" x14ac:dyDescent="0.25">
      <c r="R1822" s="59"/>
      <c r="S1822" s="59"/>
      <c r="T1822" s="59"/>
      <c r="U1822" s="59"/>
    </row>
    <row r="1823" spans="18:21" x14ac:dyDescent="0.25">
      <c r="R1823" s="59"/>
      <c r="S1823" s="59"/>
      <c r="T1823" s="59"/>
      <c r="U1823" s="59"/>
    </row>
    <row r="1824" spans="18:21" x14ac:dyDescent="0.25">
      <c r="R1824" s="59"/>
      <c r="S1824" s="59"/>
      <c r="T1824" s="59"/>
      <c r="U1824" s="59"/>
    </row>
    <row r="1825" spans="18:21" x14ac:dyDescent="0.25">
      <c r="R1825" s="59"/>
      <c r="S1825" s="59"/>
      <c r="T1825" s="59"/>
      <c r="U1825" s="59"/>
    </row>
    <row r="1826" spans="18:21" x14ac:dyDescent="0.25">
      <c r="R1826" s="59"/>
      <c r="S1826" s="59"/>
      <c r="T1826" s="59"/>
      <c r="U1826" s="59"/>
    </row>
    <row r="1827" spans="18:21" x14ac:dyDescent="0.25">
      <c r="R1827" s="59"/>
      <c r="S1827" s="59"/>
      <c r="T1827" s="59"/>
      <c r="U1827" s="59"/>
    </row>
    <row r="1828" spans="18:21" x14ac:dyDescent="0.25">
      <c r="R1828" s="59"/>
      <c r="S1828" s="59"/>
      <c r="T1828" s="59"/>
      <c r="U1828" s="59"/>
    </row>
    <row r="1829" spans="18:21" x14ac:dyDescent="0.25">
      <c r="R1829" s="59"/>
      <c r="S1829" s="59"/>
      <c r="T1829" s="59"/>
      <c r="U1829" s="59"/>
    </row>
    <row r="1830" spans="18:21" x14ac:dyDescent="0.25">
      <c r="R1830" s="59"/>
      <c r="S1830" s="59"/>
      <c r="T1830" s="59"/>
      <c r="U1830" s="59"/>
    </row>
    <row r="1831" spans="18:21" x14ac:dyDescent="0.25">
      <c r="R1831" s="59"/>
      <c r="S1831" s="59"/>
      <c r="T1831" s="59"/>
      <c r="U1831" s="59"/>
    </row>
    <row r="1832" spans="18:21" x14ac:dyDescent="0.25">
      <c r="R1832" s="59"/>
      <c r="S1832" s="59"/>
      <c r="T1832" s="59"/>
      <c r="U1832" s="59"/>
    </row>
    <row r="1833" spans="18:21" x14ac:dyDescent="0.25">
      <c r="R1833" s="59"/>
      <c r="S1833" s="59"/>
      <c r="T1833" s="59"/>
      <c r="U1833" s="59"/>
    </row>
    <row r="1834" spans="18:21" x14ac:dyDescent="0.25">
      <c r="R1834" s="59"/>
      <c r="S1834" s="59"/>
      <c r="T1834" s="59"/>
      <c r="U1834" s="59"/>
    </row>
    <row r="1835" spans="18:21" x14ac:dyDescent="0.25">
      <c r="R1835" s="59"/>
      <c r="S1835" s="59"/>
      <c r="T1835" s="59"/>
      <c r="U1835" s="59"/>
    </row>
    <row r="1836" spans="18:21" x14ac:dyDescent="0.25">
      <c r="R1836" s="59"/>
      <c r="S1836" s="59"/>
      <c r="T1836" s="59"/>
      <c r="U1836" s="59"/>
    </row>
    <row r="1837" spans="18:21" x14ac:dyDescent="0.25">
      <c r="R1837" s="59"/>
      <c r="S1837" s="59"/>
      <c r="T1837" s="59"/>
      <c r="U1837" s="59"/>
    </row>
    <row r="1838" spans="18:21" x14ac:dyDescent="0.25">
      <c r="R1838" s="59"/>
      <c r="S1838" s="59"/>
      <c r="T1838" s="59"/>
      <c r="U1838" s="59"/>
    </row>
    <row r="1839" spans="18:21" x14ac:dyDescent="0.25">
      <c r="R1839" s="59"/>
      <c r="S1839" s="59"/>
      <c r="T1839" s="59"/>
      <c r="U1839" s="59"/>
    </row>
    <row r="1840" spans="18:21" x14ac:dyDescent="0.25">
      <c r="R1840" s="59"/>
      <c r="S1840" s="59"/>
      <c r="T1840" s="59"/>
      <c r="U1840" s="59"/>
    </row>
    <row r="1841" spans="18:21" x14ac:dyDescent="0.25">
      <c r="R1841" s="59"/>
      <c r="S1841" s="59"/>
      <c r="T1841" s="59"/>
      <c r="U1841" s="59"/>
    </row>
    <row r="1842" spans="18:21" x14ac:dyDescent="0.25">
      <c r="R1842" s="59"/>
      <c r="S1842" s="59"/>
      <c r="T1842" s="59"/>
      <c r="U1842" s="59"/>
    </row>
    <row r="1843" spans="18:21" x14ac:dyDescent="0.25">
      <c r="R1843" s="59"/>
      <c r="S1843" s="59"/>
      <c r="T1843" s="59"/>
      <c r="U1843" s="59"/>
    </row>
    <row r="1844" spans="18:21" x14ac:dyDescent="0.25">
      <c r="R1844" s="59"/>
      <c r="S1844" s="59"/>
      <c r="T1844" s="59"/>
      <c r="U1844" s="59"/>
    </row>
    <row r="1845" spans="18:21" x14ac:dyDescent="0.25">
      <c r="R1845" s="59"/>
      <c r="S1845" s="59"/>
      <c r="T1845" s="59"/>
      <c r="U1845" s="59"/>
    </row>
    <row r="1846" spans="18:21" x14ac:dyDescent="0.25">
      <c r="R1846" s="59"/>
      <c r="S1846" s="59"/>
      <c r="T1846" s="59"/>
      <c r="U1846" s="59"/>
    </row>
    <row r="1847" spans="18:21" x14ac:dyDescent="0.25">
      <c r="R1847" s="59"/>
      <c r="S1847" s="59"/>
      <c r="T1847" s="59"/>
      <c r="U1847" s="59"/>
    </row>
    <row r="1848" spans="18:21" x14ac:dyDescent="0.25">
      <c r="R1848" s="59"/>
      <c r="S1848" s="59"/>
      <c r="T1848" s="59"/>
      <c r="U1848" s="59"/>
    </row>
    <row r="1849" spans="18:21" x14ac:dyDescent="0.25">
      <c r="R1849" s="59"/>
      <c r="S1849" s="59"/>
      <c r="T1849" s="59"/>
      <c r="U1849" s="59"/>
    </row>
    <row r="1850" spans="18:21" x14ac:dyDescent="0.25">
      <c r="R1850" s="59"/>
      <c r="S1850" s="59"/>
      <c r="T1850" s="59"/>
      <c r="U1850" s="59"/>
    </row>
    <row r="1851" spans="18:21" x14ac:dyDescent="0.25">
      <c r="R1851" s="59"/>
      <c r="S1851" s="59"/>
      <c r="T1851" s="59"/>
      <c r="U1851" s="59"/>
    </row>
    <row r="1852" spans="18:21" x14ac:dyDescent="0.25">
      <c r="R1852" s="59"/>
      <c r="S1852" s="59"/>
      <c r="T1852" s="59"/>
      <c r="U1852" s="59"/>
    </row>
    <row r="1853" spans="18:21" x14ac:dyDescent="0.25">
      <c r="R1853" s="59"/>
      <c r="S1853" s="59"/>
      <c r="T1853" s="59"/>
      <c r="U1853" s="59"/>
    </row>
    <row r="1854" spans="18:21" x14ac:dyDescent="0.25">
      <c r="R1854" s="59"/>
      <c r="S1854" s="59"/>
      <c r="T1854" s="59"/>
      <c r="U1854" s="59"/>
    </row>
    <row r="1855" spans="18:21" x14ac:dyDescent="0.25">
      <c r="R1855" s="59"/>
      <c r="S1855" s="59"/>
      <c r="T1855" s="59"/>
      <c r="U1855" s="59"/>
    </row>
    <row r="1856" spans="18:21" x14ac:dyDescent="0.25">
      <c r="R1856" s="59"/>
      <c r="S1856" s="59"/>
      <c r="T1856" s="59"/>
      <c r="U1856" s="59"/>
    </row>
    <row r="1857" spans="18:21" x14ac:dyDescent="0.25">
      <c r="R1857" s="59"/>
      <c r="S1857" s="59"/>
      <c r="T1857" s="59"/>
      <c r="U1857" s="59"/>
    </row>
    <row r="1858" spans="18:21" x14ac:dyDescent="0.25">
      <c r="R1858" s="59"/>
      <c r="S1858" s="59"/>
      <c r="T1858" s="59"/>
      <c r="U1858" s="59"/>
    </row>
    <row r="1859" spans="18:21" x14ac:dyDescent="0.25">
      <c r="R1859" s="59"/>
      <c r="S1859" s="59"/>
      <c r="T1859" s="59"/>
      <c r="U1859" s="59"/>
    </row>
    <row r="1860" spans="18:21" x14ac:dyDescent="0.25">
      <c r="R1860" s="59"/>
      <c r="S1860" s="59"/>
      <c r="T1860" s="59"/>
      <c r="U1860" s="59"/>
    </row>
    <row r="1861" spans="18:21" x14ac:dyDescent="0.25">
      <c r="R1861" s="59"/>
      <c r="S1861" s="59"/>
      <c r="T1861" s="59"/>
      <c r="U1861" s="59"/>
    </row>
    <row r="1862" spans="18:21" x14ac:dyDescent="0.25">
      <c r="R1862" s="59"/>
      <c r="S1862" s="59"/>
      <c r="T1862" s="59"/>
      <c r="U1862" s="59"/>
    </row>
    <row r="1863" spans="18:21" x14ac:dyDescent="0.25">
      <c r="R1863" s="59"/>
      <c r="S1863" s="59"/>
      <c r="T1863" s="59"/>
      <c r="U1863" s="59"/>
    </row>
    <row r="1864" spans="18:21" x14ac:dyDescent="0.25">
      <c r="R1864" s="59"/>
      <c r="S1864" s="59"/>
      <c r="T1864" s="59"/>
      <c r="U1864" s="59"/>
    </row>
    <row r="1865" spans="18:21" x14ac:dyDescent="0.25">
      <c r="R1865" s="59"/>
      <c r="S1865" s="59"/>
      <c r="T1865" s="59"/>
      <c r="U1865" s="59"/>
    </row>
    <row r="1866" spans="18:21" x14ac:dyDescent="0.25">
      <c r="R1866" s="59"/>
      <c r="S1866" s="59"/>
      <c r="T1866" s="59"/>
      <c r="U1866" s="59"/>
    </row>
    <row r="1867" spans="18:21" x14ac:dyDescent="0.25">
      <c r="R1867" s="59"/>
      <c r="S1867" s="59"/>
      <c r="T1867" s="59"/>
      <c r="U1867" s="59"/>
    </row>
    <row r="1869" spans="18:21" x14ac:dyDescent="0.25">
      <c r="R1869" s="59"/>
      <c r="S1869" s="59"/>
      <c r="T1869" s="59"/>
      <c r="U1869" s="59"/>
    </row>
    <row r="1870" spans="18:21" x14ac:dyDescent="0.25">
      <c r="R1870" s="59"/>
      <c r="S1870" s="59"/>
      <c r="T1870" s="59"/>
      <c r="U1870" s="59"/>
    </row>
    <row r="1871" spans="18:21" x14ac:dyDescent="0.25">
      <c r="R1871" s="59"/>
      <c r="S1871" s="59"/>
      <c r="T1871" s="59"/>
      <c r="U1871" s="59"/>
    </row>
    <row r="1872" spans="18:21" x14ac:dyDescent="0.25">
      <c r="R1872" s="59"/>
      <c r="S1872" s="59"/>
      <c r="T1872" s="59"/>
      <c r="U1872" s="59"/>
    </row>
    <row r="1873" spans="18:21" x14ac:dyDescent="0.25">
      <c r="R1873" s="59"/>
      <c r="S1873" s="59"/>
      <c r="T1873" s="59"/>
      <c r="U1873" s="59"/>
    </row>
    <row r="1874" spans="18:21" x14ac:dyDescent="0.25">
      <c r="R1874" s="59"/>
      <c r="S1874" s="59"/>
      <c r="T1874" s="59"/>
      <c r="U1874" s="59"/>
    </row>
    <row r="1875" spans="18:21" x14ac:dyDescent="0.25">
      <c r="R1875" s="59"/>
      <c r="S1875" s="59"/>
      <c r="T1875" s="59"/>
      <c r="U1875" s="59"/>
    </row>
    <row r="1876" spans="18:21" x14ac:dyDescent="0.25">
      <c r="R1876" s="59"/>
      <c r="S1876" s="59"/>
      <c r="T1876" s="59"/>
      <c r="U1876" s="59"/>
    </row>
    <row r="1877" spans="18:21" x14ac:dyDescent="0.25">
      <c r="R1877" s="59"/>
      <c r="S1877" s="59"/>
      <c r="T1877" s="59"/>
      <c r="U1877" s="59"/>
    </row>
    <row r="1878" spans="18:21" x14ac:dyDescent="0.25">
      <c r="R1878" s="59"/>
      <c r="S1878" s="59"/>
      <c r="T1878" s="59"/>
      <c r="U1878" s="59"/>
    </row>
    <row r="1879" spans="18:21" x14ac:dyDescent="0.25">
      <c r="R1879" s="59"/>
      <c r="S1879" s="59"/>
      <c r="T1879" s="59"/>
      <c r="U1879" s="59"/>
    </row>
    <row r="1880" spans="18:21" x14ac:dyDescent="0.25">
      <c r="R1880" s="59"/>
      <c r="S1880" s="59"/>
      <c r="T1880" s="59"/>
      <c r="U1880" s="59"/>
    </row>
    <row r="1881" spans="18:21" x14ac:dyDescent="0.25">
      <c r="R1881" s="59"/>
      <c r="S1881" s="59"/>
      <c r="T1881" s="59"/>
      <c r="U1881" s="59"/>
    </row>
    <row r="1882" spans="18:21" x14ac:dyDescent="0.25">
      <c r="R1882" s="59"/>
      <c r="S1882" s="59"/>
      <c r="T1882" s="59"/>
      <c r="U1882" s="59"/>
    </row>
    <row r="1883" spans="18:21" x14ac:dyDescent="0.25">
      <c r="R1883" s="59"/>
      <c r="S1883" s="59"/>
      <c r="T1883" s="59"/>
      <c r="U1883" s="59"/>
    </row>
    <row r="1884" spans="18:21" x14ac:dyDescent="0.25">
      <c r="R1884" s="59"/>
      <c r="S1884" s="59"/>
      <c r="T1884" s="59"/>
      <c r="U1884" s="59"/>
    </row>
    <row r="1885" spans="18:21" x14ac:dyDescent="0.25">
      <c r="R1885" s="59"/>
      <c r="S1885" s="59"/>
      <c r="T1885" s="59"/>
      <c r="U1885" s="59"/>
    </row>
    <row r="1886" spans="18:21" x14ac:dyDescent="0.25">
      <c r="R1886" s="59"/>
      <c r="S1886" s="59"/>
      <c r="T1886" s="59"/>
      <c r="U1886" s="59"/>
    </row>
    <row r="1887" spans="18:21" x14ac:dyDescent="0.25">
      <c r="R1887" s="59"/>
      <c r="S1887" s="59"/>
      <c r="T1887" s="59"/>
      <c r="U1887" s="59"/>
    </row>
    <row r="1888" spans="18:21" x14ac:dyDescent="0.25">
      <c r="R1888" s="59"/>
      <c r="S1888" s="59"/>
      <c r="T1888" s="59"/>
      <c r="U1888" s="59"/>
    </row>
    <row r="1889" spans="18:21" x14ac:dyDescent="0.25">
      <c r="R1889" s="59"/>
      <c r="S1889" s="59"/>
      <c r="T1889" s="59"/>
      <c r="U1889" s="59"/>
    </row>
    <row r="1890" spans="18:21" x14ac:dyDescent="0.25">
      <c r="R1890" s="59"/>
      <c r="S1890" s="59"/>
      <c r="T1890" s="59"/>
      <c r="U1890" s="59"/>
    </row>
    <row r="1891" spans="18:21" x14ac:dyDescent="0.25">
      <c r="R1891" s="59"/>
      <c r="S1891" s="59"/>
      <c r="T1891" s="59"/>
      <c r="U1891" s="59"/>
    </row>
    <row r="1892" spans="18:21" x14ac:dyDescent="0.25">
      <c r="R1892" s="59"/>
      <c r="S1892" s="59"/>
      <c r="T1892" s="59"/>
      <c r="U1892" s="59"/>
    </row>
    <row r="1893" spans="18:21" x14ac:dyDescent="0.25">
      <c r="R1893" s="59"/>
      <c r="S1893" s="59"/>
      <c r="T1893" s="59"/>
      <c r="U1893" s="59"/>
    </row>
    <row r="1894" spans="18:21" x14ac:dyDescent="0.25">
      <c r="R1894" s="59"/>
      <c r="S1894" s="59"/>
      <c r="T1894" s="59"/>
      <c r="U1894" s="59"/>
    </row>
    <row r="1895" spans="18:21" x14ac:dyDescent="0.25">
      <c r="R1895" s="59"/>
      <c r="S1895" s="59"/>
      <c r="T1895" s="59"/>
      <c r="U1895" s="59"/>
    </row>
    <row r="1896" spans="18:21" x14ac:dyDescent="0.25">
      <c r="R1896" s="59"/>
      <c r="S1896" s="59"/>
      <c r="T1896" s="59"/>
      <c r="U1896" s="59"/>
    </row>
    <row r="1897" spans="18:21" x14ac:dyDescent="0.25">
      <c r="R1897" s="59"/>
      <c r="S1897" s="59"/>
      <c r="T1897" s="59"/>
      <c r="U1897" s="59"/>
    </row>
    <row r="1898" spans="18:21" x14ac:dyDescent="0.25">
      <c r="R1898" s="59"/>
      <c r="S1898" s="59"/>
      <c r="T1898" s="59"/>
      <c r="U1898" s="59"/>
    </row>
    <row r="1899" spans="18:21" x14ac:dyDescent="0.25">
      <c r="R1899" s="59"/>
      <c r="S1899" s="59"/>
      <c r="T1899" s="59"/>
      <c r="U1899" s="59"/>
    </row>
    <row r="1900" spans="18:21" x14ac:dyDescent="0.25">
      <c r="R1900" s="59"/>
      <c r="S1900" s="59"/>
      <c r="T1900" s="59"/>
      <c r="U1900" s="59"/>
    </row>
    <row r="1901" spans="18:21" x14ac:dyDescent="0.25">
      <c r="R1901" s="59"/>
      <c r="S1901" s="59"/>
      <c r="T1901" s="59"/>
      <c r="U1901" s="59"/>
    </row>
    <row r="1902" spans="18:21" x14ac:dyDescent="0.25">
      <c r="R1902" s="59"/>
      <c r="S1902" s="59"/>
      <c r="T1902" s="59"/>
      <c r="U1902" s="59"/>
    </row>
    <row r="1903" spans="18:21" x14ac:dyDescent="0.25">
      <c r="R1903" s="59"/>
      <c r="S1903" s="59"/>
      <c r="T1903" s="59"/>
      <c r="U1903" s="59"/>
    </row>
    <row r="1904" spans="18:21" x14ac:dyDescent="0.25">
      <c r="R1904" s="59"/>
      <c r="S1904" s="59"/>
      <c r="T1904" s="59"/>
      <c r="U1904" s="59"/>
    </row>
    <row r="1905" spans="18:21" x14ac:dyDescent="0.25">
      <c r="R1905" s="59"/>
      <c r="S1905" s="59"/>
      <c r="T1905" s="59"/>
      <c r="U1905" s="59"/>
    </row>
    <row r="1906" spans="18:21" x14ac:dyDescent="0.25">
      <c r="R1906" s="59"/>
      <c r="S1906" s="59"/>
      <c r="T1906" s="59"/>
      <c r="U1906" s="59"/>
    </row>
    <row r="1907" spans="18:21" x14ac:dyDescent="0.25">
      <c r="R1907" s="59"/>
      <c r="S1907" s="59"/>
      <c r="T1907" s="59"/>
      <c r="U1907" s="59"/>
    </row>
    <row r="1908" spans="18:21" x14ac:dyDescent="0.25">
      <c r="R1908" s="59"/>
      <c r="S1908" s="59"/>
      <c r="T1908" s="59"/>
      <c r="U1908" s="59"/>
    </row>
    <row r="1909" spans="18:21" x14ac:dyDescent="0.25">
      <c r="R1909" s="59"/>
      <c r="S1909" s="59"/>
      <c r="T1909" s="59"/>
      <c r="U1909" s="59"/>
    </row>
    <row r="1910" spans="18:21" x14ac:dyDescent="0.25">
      <c r="R1910" s="59"/>
      <c r="S1910" s="59"/>
      <c r="T1910" s="59"/>
      <c r="U1910" s="59"/>
    </row>
    <row r="1911" spans="18:21" x14ac:dyDescent="0.25">
      <c r="R1911" s="59"/>
      <c r="S1911" s="59"/>
      <c r="T1911" s="59"/>
      <c r="U1911" s="59"/>
    </row>
    <row r="1912" spans="18:21" x14ac:dyDescent="0.25">
      <c r="R1912" s="59"/>
      <c r="S1912" s="59"/>
      <c r="T1912" s="59"/>
      <c r="U1912" s="59"/>
    </row>
    <row r="1913" spans="18:21" x14ac:dyDescent="0.25">
      <c r="R1913" s="59"/>
      <c r="S1913" s="59"/>
      <c r="T1913" s="59"/>
      <c r="U1913" s="59"/>
    </row>
    <row r="1914" spans="18:21" x14ac:dyDescent="0.25">
      <c r="R1914" s="59"/>
      <c r="S1914" s="59"/>
      <c r="T1914" s="59"/>
      <c r="U1914" s="59"/>
    </row>
    <row r="1915" spans="18:21" x14ac:dyDescent="0.25">
      <c r="R1915" s="59"/>
      <c r="S1915" s="59"/>
      <c r="T1915" s="59"/>
      <c r="U1915" s="59"/>
    </row>
    <row r="1916" spans="18:21" x14ac:dyDescent="0.25">
      <c r="R1916" s="59"/>
      <c r="S1916" s="59"/>
      <c r="T1916" s="59"/>
      <c r="U1916" s="59"/>
    </row>
    <row r="1917" spans="18:21" x14ac:dyDescent="0.25">
      <c r="R1917" s="59"/>
      <c r="S1917" s="59"/>
      <c r="T1917" s="59"/>
      <c r="U1917" s="59"/>
    </row>
    <row r="1918" spans="18:21" x14ac:dyDescent="0.25">
      <c r="R1918" s="59"/>
      <c r="S1918" s="59"/>
      <c r="T1918" s="59"/>
      <c r="U1918" s="59"/>
    </row>
    <row r="1919" spans="18:21" x14ac:dyDescent="0.25">
      <c r="R1919" s="59"/>
      <c r="S1919" s="59"/>
      <c r="T1919" s="59"/>
      <c r="U1919" s="59"/>
    </row>
    <row r="1920" spans="18:21" x14ac:dyDescent="0.25">
      <c r="R1920" s="59"/>
      <c r="S1920" s="59"/>
      <c r="T1920" s="59"/>
      <c r="U1920" s="59"/>
    </row>
    <row r="1921" spans="18:21" x14ac:dyDescent="0.25">
      <c r="R1921" s="59"/>
      <c r="S1921" s="59"/>
      <c r="T1921" s="59"/>
      <c r="U1921" s="59"/>
    </row>
    <row r="1922" spans="18:21" x14ac:dyDescent="0.25">
      <c r="R1922" s="59"/>
      <c r="S1922" s="59"/>
      <c r="T1922" s="59"/>
      <c r="U1922" s="59"/>
    </row>
    <row r="1923" spans="18:21" x14ac:dyDescent="0.25">
      <c r="R1923" s="59"/>
      <c r="S1923" s="59"/>
      <c r="T1923" s="59"/>
      <c r="U1923" s="59"/>
    </row>
    <row r="1924" spans="18:21" x14ac:dyDescent="0.25">
      <c r="R1924" s="59"/>
      <c r="S1924" s="59"/>
      <c r="T1924" s="59"/>
      <c r="U1924" s="59"/>
    </row>
    <row r="1925" spans="18:21" x14ac:dyDescent="0.25">
      <c r="R1925" s="59"/>
      <c r="S1925" s="59"/>
      <c r="T1925" s="59"/>
      <c r="U1925" s="59"/>
    </row>
    <row r="1926" spans="18:21" x14ac:dyDescent="0.25">
      <c r="R1926" s="59"/>
      <c r="S1926" s="59"/>
      <c r="T1926" s="59"/>
      <c r="U1926" s="59"/>
    </row>
    <row r="1927" spans="18:21" x14ac:dyDescent="0.25">
      <c r="R1927" s="59"/>
      <c r="S1927" s="59"/>
      <c r="T1927" s="59"/>
      <c r="U1927" s="59"/>
    </row>
    <row r="1928" spans="18:21" x14ac:dyDescent="0.25">
      <c r="R1928" s="59"/>
      <c r="S1928" s="59"/>
      <c r="T1928" s="59"/>
      <c r="U1928" s="59"/>
    </row>
    <row r="1929" spans="18:21" x14ac:dyDescent="0.25">
      <c r="R1929" s="59"/>
      <c r="S1929" s="59"/>
      <c r="T1929" s="59"/>
      <c r="U1929" s="59"/>
    </row>
    <row r="1930" spans="18:21" x14ac:dyDescent="0.25">
      <c r="R1930" s="59"/>
      <c r="S1930" s="59"/>
      <c r="T1930" s="59"/>
      <c r="U1930" s="59"/>
    </row>
    <row r="1931" spans="18:21" x14ac:dyDescent="0.25">
      <c r="R1931" s="59"/>
      <c r="S1931" s="59"/>
      <c r="T1931" s="59"/>
      <c r="U1931" s="59"/>
    </row>
    <row r="1932" spans="18:21" x14ac:dyDescent="0.25">
      <c r="R1932" s="59"/>
      <c r="S1932" s="59"/>
      <c r="T1932" s="59"/>
      <c r="U1932" s="59"/>
    </row>
    <row r="1933" spans="18:21" x14ac:dyDescent="0.25">
      <c r="R1933" s="59"/>
      <c r="S1933" s="59"/>
      <c r="T1933" s="59"/>
      <c r="U1933" s="59"/>
    </row>
    <row r="1934" spans="18:21" x14ac:dyDescent="0.25">
      <c r="R1934" s="59"/>
      <c r="S1934" s="59"/>
      <c r="T1934" s="59"/>
      <c r="U1934" s="59"/>
    </row>
    <row r="1935" spans="18:21" x14ac:dyDescent="0.25">
      <c r="R1935" s="59"/>
      <c r="S1935" s="59"/>
      <c r="T1935" s="59"/>
      <c r="U1935" s="59"/>
    </row>
    <row r="1936" spans="18:21" x14ac:dyDescent="0.25">
      <c r="R1936" s="59"/>
      <c r="S1936" s="59"/>
      <c r="T1936" s="59"/>
      <c r="U1936" s="59"/>
    </row>
    <row r="1938" spans="18:21" x14ac:dyDescent="0.25">
      <c r="R1938" s="59"/>
      <c r="S1938" s="59"/>
      <c r="T1938" s="59"/>
      <c r="U1938" s="59"/>
    </row>
    <row r="1939" spans="18:21" x14ac:dyDescent="0.25">
      <c r="R1939" s="59"/>
      <c r="S1939" s="59"/>
      <c r="T1939" s="59"/>
      <c r="U1939" s="59"/>
    </row>
    <row r="1940" spans="18:21" x14ac:dyDescent="0.25">
      <c r="R1940" s="59"/>
      <c r="S1940" s="59"/>
      <c r="T1940" s="59"/>
      <c r="U1940" s="59"/>
    </row>
    <row r="1941" spans="18:21" x14ac:dyDescent="0.25">
      <c r="R1941" s="59"/>
      <c r="S1941" s="59"/>
      <c r="T1941" s="59"/>
      <c r="U1941" s="59"/>
    </row>
    <row r="1942" spans="18:21" x14ac:dyDescent="0.25">
      <c r="R1942" s="59"/>
      <c r="S1942" s="59"/>
      <c r="T1942" s="59"/>
      <c r="U1942" s="59"/>
    </row>
    <row r="1943" spans="18:21" x14ac:dyDescent="0.25">
      <c r="R1943" s="59"/>
      <c r="S1943" s="59"/>
      <c r="T1943" s="59"/>
      <c r="U1943" s="59"/>
    </row>
    <row r="1944" spans="18:21" x14ac:dyDescent="0.25">
      <c r="R1944" s="59"/>
      <c r="S1944" s="59"/>
      <c r="T1944" s="59"/>
      <c r="U1944" s="59"/>
    </row>
    <row r="1945" spans="18:21" x14ac:dyDescent="0.25">
      <c r="R1945" s="59"/>
      <c r="S1945" s="59"/>
      <c r="T1945" s="59"/>
      <c r="U1945" s="59"/>
    </row>
    <row r="1946" spans="18:21" x14ac:dyDescent="0.25">
      <c r="R1946" s="59"/>
      <c r="S1946" s="59"/>
      <c r="T1946" s="59"/>
      <c r="U1946" s="59"/>
    </row>
    <row r="1947" spans="18:21" x14ac:dyDescent="0.25">
      <c r="R1947" s="59"/>
      <c r="S1947" s="59"/>
      <c r="T1947" s="59"/>
      <c r="U1947" s="59"/>
    </row>
    <row r="1948" spans="18:21" x14ac:dyDescent="0.25">
      <c r="R1948" s="59"/>
      <c r="S1948" s="59"/>
      <c r="T1948" s="59"/>
      <c r="U1948" s="59"/>
    </row>
    <row r="1949" spans="18:21" x14ac:dyDescent="0.25">
      <c r="R1949" s="59"/>
      <c r="S1949" s="59"/>
      <c r="T1949" s="59"/>
      <c r="U1949" s="59"/>
    </row>
    <row r="1950" spans="18:21" x14ac:dyDescent="0.25">
      <c r="R1950" s="59"/>
      <c r="S1950" s="59"/>
      <c r="T1950" s="59"/>
      <c r="U1950" s="59"/>
    </row>
    <row r="1951" spans="18:21" x14ac:dyDescent="0.25">
      <c r="R1951" s="59"/>
      <c r="S1951" s="59"/>
      <c r="T1951" s="59"/>
      <c r="U1951" s="59"/>
    </row>
    <row r="1952" spans="18:21" x14ac:dyDescent="0.25">
      <c r="R1952" s="59"/>
      <c r="S1952" s="59"/>
      <c r="T1952" s="59"/>
      <c r="U1952" s="59"/>
    </row>
    <row r="1953" spans="18:21" x14ac:dyDescent="0.25">
      <c r="R1953" s="59"/>
      <c r="S1953" s="59"/>
      <c r="T1953" s="59"/>
      <c r="U1953" s="59"/>
    </row>
    <row r="1954" spans="18:21" x14ac:dyDescent="0.25">
      <c r="R1954" s="59"/>
      <c r="S1954" s="59"/>
      <c r="T1954" s="59"/>
      <c r="U1954" s="59"/>
    </row>
    <row r="1955" spans="18:21" x14ac:dyDescent="0.25">
      <c r="R1955" s="59"/>
      <c r="S1955" s="59"/>
      <c r="T1955" s="59"/>
      <c r="U1955" s="59"/>
    </row>
    <row r="1956" spans="18:21" x14ac:dyDescent="0.25">
      <c r="R1956" s="59"/>
      <c r="S1956" s="59"/>
      <c r="T1956" s="59"/>
      <c r="U1956" s="59"/>
    </row>
    <row r="1957" spans="18:21" x14ac:dyDescent="0.25">
      <c r="R1957" s="59"/>
      <c r="S1957" s="59"/>
      <c r="T1957" s="59"/>
      <c r="U1957" s="59"/>
    </row>
    <row r="1958" spans="18:21" x14ac:dyDescent="0.25">
      <c r="R1958" s="59"/>
      <c r="S1958" s="59"/>
      <c r="T1958" s="59"/>
      <c r="U1958" s="59"/>
    </row>
    <row r="1959" spans="18:21" x14ac:dyDescent="0.25">
      <c r="R1959" s="59"/>
      <c r="S1959" s="59"/>
      <c r="T1959" s="59"/>
      <c r="U1959" s="59"/>
    </row>
    <row r="1960" spans="18:21" x14ac:dyDescent="0.25">
      <c r="R1960" s="59"/>
      <c r="S1960" s="59"/>
      <c r="T1960" s="59"/>
      <c r="U1960" s="59"/>
    </row>
    <row r="1961" spans="18:21" x14ac:dyDescent="0.25">
      <c r="R1961" s="59"/>
      <c r="S1961" s="59"/>
      <c r="T1961" s="59"/>
      <c r="U1961" s="59"/>
    </row>
    <row r="1962" spans="18:21" x14ac:dyDescent="0.25">
      <c r="R1962" s="59"/>
      <c r="S1962" s="59"/>
      <c r="T1962" s="59"/>
      <c r="U1962" s="59"/>
    </row>
    <row r="1963" spans="18:21" x14ac:dyDescent="0.25">
      <c r="R1963" s="59"/>
      <c r="S1963" s="59"/>
      <c r="T1963" s="59"/>
      <c r="U1963" s="59"/>
    </row>
    <row r="1964" spans="18:21" x14ac:dyDescent="0.25">
      <c r="R1964" s="59"/>
      <c r="S1964" s="59"/>
      <c r="T1964" s="59"/>
      <c r="U1964" s="59"/>
    </row>
    <row r="1965" spans="18:21" x14ac:dyDescent="0.25">
      <c r="R1965" s="59"/>
      <c r="S1965" s="59"/>
      <c r="T1965" s="59"/>
      <c r="U1965" s="59"/>
    </row>
    <row r="1966" spans="18:21" x14ac:dyDescent="0.25">
      <c r="R1966" s="59"/>
      <c r="S1966" s="59"/>
      <c r="T1966" s="59"/>
      <c r="U1966" s="59"/>
    </row>
    <row r="1967" spans="18:21" x14ac:dyDescent="0.25">
      <c r="R1967" s="59"/>
      <c r="S1967" s="59"/>
      <c r="T1967" s="59"/>
      <c r="U1967" s="59"/>
    </row>
    <row r="1968" spans="18:21" x14ac:dyDescent="0.25">
      <c r="R1968" s="59"/>
      <c r="S1968" s="59"/>
      <c r="T1968" s="59"/>
      <c r="U1968" s="59"/>
    </row>
    <row r="1969" spans="18:21" x14ac:dyDescent="0.25">
      <c r="R1969" s="59"/>
      <c r="S1969" s="59"/>
      <c r="T1969" s="59"/>
      <c r="U1969" s="59"/>
    </row>
    <row r="1970" spans="18:21" x14ac:dyDescent="0.25">
      <c r="R1970" s="59"/>
      <c r="S1970" s="59"/>
      <c r="T1970" s="59"/>
      <c r="U1970" s="59"/>
    </row>
    <row r="1971" spans="18:21" x14ac:dyDescent="0.25">
      <c r="R1971" s="59"/>
      <c r="S1971" s="59"/>
      <c r="T1971" s="59"/>
      <c r="U1971" s="59"/>
    </row>
    <row r="1972" spans="18:21" x14ac:dyDescent="0.25">
      <c r="R1972" s="59"/>
      <c r="S1972" s="59"/>
      <c r="T1972" s="59"/>
      <c r="U1972" s="59"/>
    </row>
    <row r="1973" spans="18:21" x14ac:dyDescent="0.25">
      <c r="R1973" s="59"/>
      <c r="S1973" s="59"/>
      <c r="T1973" s="59"/>
      <c r="U1973" s="59"/>
    </row>
    <row r="1974" spans="18:21" x14ac:dyDescent="0.25">
      <c r="R1974" s="59"/>
      <c r="S1974" s="59"/>
      <c r="T1974" s="59"/>
      <c r="U1974" s="59"/>
    </row>
    <row r="1975" spans="18:21" x14ac:dyDescent="0.25">
      <c r="R1975" s="59"/>
      <c r="S1975" s="59"/>
      <c r="T1975" s="59"/>
      <c r="U1975" s="59"/>
    </row>
    <row r="1976" spans="18:21" x14ac:dyDescent="0.25">
      <c r="R1976" s="59"/>
      <c r="S1976" s="59"/>
      <c r="T1976" s="59"/>
      <c r="U1976" s="59"/>
    </row>
    <row r="1977" spans="18:21" x14ac:dyDescent="0.25">
      <c r="R1977" s="59"/>
      <c r="S1977" s="59"/>
      <c r="T1977" s="59"/>
      <c r="U1977" s="59"/>
    </row>
    <row r="1978" spans="18:21" x14ac:dyDescent="0.25">
      <c r="R1978" s="59"/>
      <c r="S1978" s="59"/>
      <c r="T1978" s="59"/>
      <c r="U1978" s="59"/>
    </row>
    <row r="1979" spans="18:21" x14ac:dyDescent="0.25">
      <c r="R1979" s="59"/>
      <c r="S1979" s="59"/>
      <c r="T1979" s="59"/>
      <c r="U1979" s="59"/>
    </row>
    <row r="1980" spans="18:21" x14ac:dyDescent="0.25">
      <c r="R1980" s="59"/>
      <c r="S1980" s="59"/>
      <c r="T1980" s="59"/>
      <c r="U1980" s="59"/>
    </row>
    <row r="1981" spans="18:21" x14ac:dyDescent="0.25">
      <c r="R1981" s="59"/>
      <c r="S1981" s="59"/>
      <c r="T1981" s="59"/>
      <c r="U1981" s="59"/>
    </row>
    <row r="1982" spans="18:21" x14ac:dyDescent="0.25">
      <c r="R1982" s="59"/>
      <c r="S1982" s="59"/>
      <c r="T1982" s="59"/>
      <c r="U1982" s="59"/>
    </row>
    <row r="1983" spans="18:21" x14ac:dyDescent="0.25">
      <c r="R1983" s="59"/>
      <c r="S1983" s="59"/>
      <c r="T1983" s="59"/>
      <c r="U1983" s="59"/>
    </row>
    <row r="1984" spans="18:21" x14ac:dyDescent="0.25">
      <c r="R1984" s="59"/>
      <c r="S1984" s="59"/>
      <c r="T1984" s="59"/>
      <c r="U1984" s="59"/>
    </row>
    <row r="1985" spans="18:21" x14ac:dyDescent="0.25">
      <c r="R1985" s="59"/>
      <c r="S1985" s="59"/>
      <c r="T1985" s="59"/>
      <c r="U1985" s="59"/>
    </row>
    <row r="1986" spans="18:21" x14ac:dyDescent="0.25">
      <c r="R1986" s="59"/>
      <c r="S1986" s="59"/>
      <c r="T1986" s="59"/>
      <c r="U1986" s="59"/>
    </row>
    <row r="1987" spans="18:21" x14ac:dyDescent="0.25">
      <c r="R1987" s="59"/>
      <c r="S1987" s="59"/>
      <c r="T1987" s="59"/>
      <c r="U1987" s="59"/>
    </row>
    <row r="1988" spans="18:21" x14ac:dyDescent="0.25">
      <c r="R1988" s="59"/>
      <c r="S1988" s="59"/>
      <c r="T1988" s="59"/>
      <c r="U1988" s="59"/>
    </row>
    <row r="1989" spans="18:21" x14ac:dyDescent="0.25">
      <c r="R1989" s="59"/>
      <c r="S1989" s="59"/>
      <c r="T1989" s="59"/>
      <c r="U1989" s="59"/>
    </row>
    <row r="1990" spans="18:21" x14ac:dyDescent="0.25">
      <c r="R1990" s="59"/>
      <c r="S1990" s="59"/>
      <c r="T1990" s="59"/>
      <c r="U1990" s="59"/>
    </row>
    <row r="1991" spans="18:21" x14ac:dyDescent="0.25">
      <c r="R1991" s="59"/>
      <c r="S1991" s="59"/>
      <c r="T1991" s="59"/>
      <c r="U1991" s="59"/>
    </row>
    <row r="1992" spans="18:21" x14ac:dyDescent="0.25">
      <c r="R1992" s="59"/>
      <c r="S1992" s="59"/>
      <c r="T1992" s="59"/>
      <c r="U1992" s="59"/>
    </row>
    <row r="1993" spans="18:21" x14ac:dyDescent="0.25">
      <c r="R1993" s="59"/>
      <c r="S1993" s="59"/>
      <c r="T1993" s="59"/>
      <c r="U1993" s="59"/>
    </row>
    <row r="1994" spans="18:21" x14ac:dyDescent="0.25">
      <c r="R1994" s="59"/>
      <c r="S1994" s="59"/>
      <c r="T1994" s="59"/>
      <c r="U1994" s="59"/>
    </row>
    <row r="1995" spans="18:21" x14ac:dyDescent="0.25">
      <c r="R1995" s="59"/>
      <c r="S1995" s="59"/>
      <c r="T1995" s="59"/>
      <c r="U1995" s="59"/>
    </row>
    <row r="1996" spans="18:21" x14ac:dyDescent="0.25">
      <c r="R1996" s="59"/>
      <c r="S1996" s="59"/>
      <c r="T1996" s="59"/>
      <c r="U1996" s="59"/>
    </row>
    <row r="1997" spans="18:21" x14ac:dyDescent="0.25">
      <c r="R1997" s="59"/>
      <c r="S1997" s="59"/>
      <c r="T1997" s="59"/>
      <c r="U1997" s="59"/>
    </row>
    <row r="1998" spans="18:21" x14ac:dyDescent="0.25">
      <c r="R1998" s="59"/>
      <c r="S1998" s="59"/>
      <c r="T1998" s="59"/>
      <c r="U1998" s="59"/>
    </row>
    <row r="1999" spans="18:21" x14ac:dyDescent="0.25">
      <c r="R1999" s="59"/>
      <c r="S1999" s="59"/>
      <c r="T1999" s="59"/>
      <c r="U1999" s="59"/>
    </row>
    <row r="2000" spans="18:21" x14ac:dyDescent="0.25">
      <c r="R2000" s="59"/>
      <c r="S2000" s="59"/>
      <c r="T2000" s="59"/>
      <c r="U2000" s="59"/>
    </row>
    <row r="2001" spans="18:21" x14ac:dyDescent="0.25">
      <c r="R2001" s="59"/>
      <c r="S2001" s="59"/>
      <c r="T2001" s="59"/>
      <c r="U2001" s="59"/>
    </row>
    <row r="2002" spans="18:21" x14ac:dyDescent="0.25">
      <c r="R2002" s="59"/>
      <c r="S2002" s="59"/>
      <c r="T2002" s="59"/>
      <c r="U2002" s="59"/>
    </row>
    <row r="2003" spans="18:21" x14ac:dyDescent="0.25">
      <c r="R2003" s="59"/>
      <c r="S2003" s="59"/>
      <c r="T2003" s="59"/>
      <c r="U2003" s="59"/>
    </row>
    <row r="2004" spans="18:21" x14ac:dyDescent="0.25">
      <c r="R2004" s="59"/>
      <c r="S2004" s="59"/>
      <c r="T2004" s="59"/>
      <c r="U2004" s="59"/>
    </row>
    <row r="2005" spans="18:21" x14ac:dyDescent="0.25">
      <c r="R2005" s="59"/>
      <c r="S2005" s="59"/>
      <c r="T2005" s="59"/>
      <c r="U2005" s="59"/>
    </row>
    <row r="2007" spans="18:21" x14ac:dyDescent="0.25">
      <c r="R2007" s="59"/>
      <c r="S2007" s="59"/>
      <c r="T2007" s="59"/>
      <c r="U2007" s="59"/>
    </row>
    <row r="2008" spans="18:21" x14ac:dyDescent="0.25">
      <c r="R2008" s="59"/>
      <c r="S2008" s="59"/>
      <c r="T2008" s="59"/>
      <c r="U2008" s="59"/>
    </row>
    <row r="2009" spans="18:21" x14ac:dyDescent="0.25">
      <c r="R2009" s="59"/>
      <c r="S2009" s="59"/>
      <c r="T2009" s="59"/>
      <c r="U2009" s="59"/>
    </row>
    <row r="2010" spans="18:21" x14ac:dyDescent="0.25">
      <c r="R2010" s="59"/>
      <c r="S2010" s="59"/>
      <c r="T2010" s="59"/>
      <c r="U2010" s="59"/>
    </row>
    <row r="2011" spans="18:21" x14ac:dyDescent="0.25">
      <c r="R2011" s="59"/>
      <c r="S2011" s="59"/>
      <c r="T2011" s="59"/>
      <c r="U2011" s="59"/>
    </row>
    <row r="2012" spans="18:21" x14ac:dyDescent="0.25">
      <c r="R2012" s="59"/>
      <c r="S2012" s="59"/>
      <c r="T2012" s="59"/>
      <c r="U2012" s="59"/>
    </row>
    <row r="2013" spans="18:21" x14ac:dyDescent="0.25">
      <c r="R2013" s="59"/>
      <c r="S2013" s="59"/>
      <c r="T2013" s="59"/>
      <c r="U2013" s="59"/>
    </row>
    <row r="2014" spans="18:21" x14ac:dyDescent="0.25">
      <c r="R2014" s="59"/>
      <c r="S2014" s="59"/>
      <c r="T2014" s="59"/>
      <c r="U2014" s="59"/>
    </row>
    <row r="2015" spans="18:21" x14ac:dyDescent="0.25">
      <c r="R2015" s="59"/>
      <c r="S2015" s="59"/>
      <c r="T2015" s="59"/>
      <c r="U2015" s="59"/>
    </row>
    <row r="2016" spans="18:21" x14ac:dyDescent="0.25">
      <c r="R2016" s="59"/>
      <c r="S2016" s="59"/>
      <c r="T2016" s="59"/>
      <c r="U2016" s="59"/>
    </row>
    <row r="2017" spans="18:21" x14ac:dyDescent="0.25">
      <c r="R2017" s="59"/>
      <c r="S2017" s="59"/>
      <c r="T2017" s="59"/>
      <c r="U2017" s="59"/>
    </row>
    <row r="2018" spans="18:21" x14ac:dyDescent="0.25">
      <c r="R2018" s="59"/>
      <c r="S2018" s="59"/>
      <c r="T2018" s="59"/>
      <c r="U2018" s="59"/>
    </row>
    <row r="2019" spans="18:21" x14ac:dyDescent="0.25">
      <c r="R2019" s="59"/>
      <c r="S2019" s="59"/>
      <c r="T2019" s="59"/>
      <c r="U2019" s="59"/>
    </row>
    <row r="2020" spans="18:21" x14ac:dyDescent="0.25">
      <c r="R2020" s="59"/>
      <c r="S2020" s="59"/>
      <c r="T2020" s="59"/>
      <c r="U2020" s="59"/>
    </row>
    <row r="2021" spans="18:21" x14ac:dyDescent="0.25">
      <c r="R2021" s="59"/>
      <c r="S2021" s="59"/>
      <c r="T2021" s="59"/>
      <c r="U2021" s="59"/>
    </row>
    <row r="2022" spans="18:21" x14ac:dyDescent="0.25">
      <c r="R2022" s="59"/>
      <c r="S2022" s="59"/>
      <c r="T2022" s="59"/>
      <c r="U2022" s="59"/>
    </row>
    <row r="2023" spans="18:21" x14ac:dyDescent="0.25">
      <c r="R2023" s="59"/>
      <c r="S2023" s="59"/>
      <c r="T2023" s="59"/>
      <c r="U2023" s="59"/>
    </row>
    <row r="2024" spans="18:21" x14ac:dyDescent="0.25">
      <c r="R2024" s="59"/>
      <c r="S2024" s="59"/>
      <c r="T2024" s="59"/>
      <c r="U2024" s="59"/>
    </row>
    <row r="2025" spans="18:21" x14ac:dyDescent="0.25">
      <c r="R2025" s="59"/>
      <c r="S2025" s="59"/>
      <c r="T2025" s="59"/>
      <c r="U2025" s="59"/>
    </row>
    <row r="2026" spans="18:21" x14ac:dyDescent="0.25">
      <c r="R2026" s="59"/>
      <c r="S2026" s="59"/>
      <c r="T2026" s="59"/>
      <c r="U2026" s="59"/>
    </row>
    <row r="2027" spans="18:21" x14ac:dyDescent="0.25">
      <c r="R2027" s="59"/>
      <c r="S2027" s="59"/>
      <c r="T2027" s="59"/>
      <c r="U2027" s="59"/>
    </row>
    <row r="2028" spans="18:21" x14ac:dyDescent="0.25">
      <c r="R2028" s="59"/>
      <c r="S2028" s="59"/>
      <c r="T2028" s="59"/>
      <c r="U2028" s="59"/>
    </row>
    <row r="2029" spans="18:21" x14ac:dyDescent="0.25">
      <c r="R2029" s="59"/>
      <c r="S2029" s="59"/>
      <c r="T2029" s="59"/>
      <c r="U2029" s="59"/>
    </row>
    <row r="2030" spans="18:21" x14ac:dyDescent="0.25">
      <c r="R2030" s="59"/>
      <c r="S2030" s="59"/>
      <c r="T2030" s="59"/>
      <c r="U2030" s="59"/>
    </row>
    <row r="2031" spans="18:21" x14ac:dyDescent="0.25">
      <c r="R2031" s="59"/>
      <c r="S2031" s="59"/>
      <c r="T2031" s="59"/>
      <c r="U2031" s="59"/>
    </row>
    <row r="2032" spans="18:21" x14ac:dyDescent="0.25">
      <c r="R2032" s="59"/>
      <c r="S2032" s="59"/>
      <c r="T2032" s="59"/>
      <c r="U2032" s="59"/>
    </row>
    <row r="2033" spans="18:21" x14ac:dyDescent="0.25">
      <c r="R2033" s="59"/>
      <c r="S2033" s="59"/>
      <c r="T2033" s="59"/>
      <c r="U2033" s="59"/>
    </row>
    <row r="2034" spans="18:21" x14ac:dyDescent="0.25">
      <c r="R2034" s="59"/>
      <c r="S2034" s="59"/>
      <c r="T2034" s="59"/>
      <c r="U2034" s="59"/>
    </row>
    <row r="2035" spans="18:21" x14ac:dyDescent="0.25">
      <c r="R2035" s="59"/>
      <c r="S2035" s="59"/>
      <c r="T2035" s="59"/>
      <c r="U2035" s="59"/>
    </row>
    <row r="2036" spans="18:21" x14ac:dyDescent="0.25">
      <c r="R2036" s="59"/>
      <c r="S2036" s="59"/>
      <c r="T2036" s="59"/>
      <c r="U2036" s="59"/>
    </row>
    <row r="2037" spans="18:21" x14ac:dyDescent="0.25">
      <c r="R2037" s="59"/>
      <c r="S2037" s="59"/>
      <c r="T2037" s="59"/>
      <c r="U2037" s="59"/>
    </row>
    <row r="2038" spans="18:21" x14ac:dyDescent="0.25">
      <c r="R2038" s="59"/>
      <c r="S2038" s="59"/>
      <c r="T2038" s="59"/>
      <c r="U2038" s="59"/>
    </row>
    <row r="2039" spans="18:21" x14ac:dyDescent="0.25">
      <c r="R2039" s="59"/>
      <c r="S2039" s="59"/>
      <c r="T2039" s="59"/>
      <c r="U2039" s="59"/>
    </row>
    <row r="2040" spans="18:21" x14ac:dyDescent="0.25">
      <c r="R2040" s="59"/>
      <c r="S2040" s="59"/>
      <c r="T2040" s="59"/>
      <c r="U2040" s="59"/>
    </row>
    <row r="2041" spans="18:21" x14ac:dyDescent="0.25">
      <c r="R2041" s="59"/>
      <c r="S2041" s="59"/>
      <c r="T2041" s="59"/>
      <c r="U2041" s="59"/>
    </row>
    <row r="2042" spans="18:21" x14ac:dyDescent="0.25">
      <c r="R2042" s="59"/>
      <c r="S2042" s="59"/>
      <c r="T2042" s="59"/>
      <c r="U2042" s="59"/>
    </row>
    <row r="2043" spans="18:21" x14ac:dyDescent="0.25">
      <c r="R2043" s="59"/>
      <c r="S2043" s="59"/>
      <c r="T2043" s="59"/>
      <c r="U2043" s="59"/>
    </row>
    <row r="2044" spans="18:21" x14ac:dyDescent="0.25">
      <c r="R2044" s="59"/>
      <c r="S2044" s="59"/>
      <c r="T2044" s="59"/>
      <c r="U2044" s="59"/>
    </row>
    <row r="2045" spans="18:21" x14ac:dyDescent="0.25">
      <c r="R2045" s="59"/>
      <c r="S2045" s="59"/>
      <c r="T2045" s="59"/>
      <c r="U2045" s="59"/>
    </row>
    <row r="2046" spans="18:21" x14ac:dyDescent="0.25">
      <c r="R2046" s="59"/>
      <c r="S2046" s="59"/>
      <c r="T2046" s="59"/>
      <c r="U2046" s="59"/>
    </row>
    <row r="2047" spans="18:21" x14ac:dyDescent="0.25">
      <c r="R2047" s="59"/>
      <c r="S2047" s="59"/>
      <c r="T2047" s="59"/>
      <c r="U2047" s="59"/>
    </row>
    <row r="2048" spans="18:21" x14ac:dyDescent="0.25">
      <c r="R2048" s="59"/>
      <c r="S2048" s="59"/>
      <c r="T2048" s="59"/>
      <c r="U2048" s="59"/>
    </row>
    <row r="2049" spans="18:21" x14ac:dyDescent="0.25">
      <c r="R2049" s="59"/>
      <c r="S2049" s="59"/>
      <c r="T2049" s="59"/>
      <c r="U2049" s="59"/>
    </row>
    <row r="2050" spans="18:21" x14ac:dyDescent="0.25">
      <c r="R2050" s="59"/>
      <c r="S2050" s="59"/>
      <c r="T2050" s="59"/>
      <c r="U2050" s="59"/>
    </row>
    <row r="2051" spans="18:21" x14ac:dyDescent="0.25">
      <c r="R2051" s="59"/>
      <c r="S2051" s="59"/>
      <c r="T2051" s="59"/>
      <c r="U2051" s="59"/>
    </row>
    <row r="2052" spans="18:21" x14ac:dyDescent="0.25">
      <c r="R2052" s="59"/>
      <c r="S2052" s="59"/>
      <c r="T2052" s="59"/>
      <c r="U2052" s="59"/>
    </row>
    <row r="2053" spans="18:21" x14ac:dyDescent="0.25">
      <c r="R2053" s="59"/>
      <c r="S2053" s="59"/>
      <c r="T2053" s="59"/>
      <c r="U2053" s="59"/>
    </row>
    <row r="2054" spans="18:21" x14ac:dyDescent="0.25">
      <c r="R2054" s="59"/>
      <c r="S2054" s="59"/>
      <c r="T2054" s="59"/>
      <c r="U2054" s="59"/>
    </row>
    <row r="2055" spans="18:21" x14ac:dyDescent="0.25">
      <c r="R2055" s="59"/>
      <c r="S2055" s="59"/>
      <c r="T2055" s="59"/>
      <c r="U2055" s="59"/>
    </row>
    <row r="2056" spans="18:21" x14ac:dyDescent="0.25">
      <c r="R2056" s="59"/>
      <c r="S2056" s="59"/>
      <c r="T2056" s="59"/>
      <c r="U2056" s="59"/>
    </row>
    <row r="2057" spans="18:21" x14ac:dyDescent="0.25">
      <c r="R2057" s="59"/>
      <c r="S2057" s="59"/>
      <c r="T2057" s="59"/>
      <c r="U2057" s="59"/>
    </row>
    <row r="2058" spans="18:21" x14ac:dyDescent="0.25">
      <c r="R2058" s="59"/>
      <c r="S2058" s="59"/>
      <c r="T2058" s="59"/>
      <c r="U2058" s="59"/>
    </row>
    <row r="2059" spans="18:21" x14ac:dyDescent="0.25">
      <c r="R2059" s="59"/>
      <c r="S2059" s="59"/>
      <c r="T2059" s="59"/>
      <c r="U2059" s="59"/>
    </row>
    <row r="2060" spans="18:21" x14ac:dyDescent="0.25">
      <c r="R2060" s="59"/>
      <c r="S2060" s="59"/>
      <c r="T2060" s="59"/>
      <c r="U2060" s="59"/>
    </row>
    <row r="2061" spans="18:21" x14ac:dyDescent="0.25">
      <c r="R2061" s="59"/>
      <c r="S2061" s="59"/>
      <c r="T2061" s="59"/>
      <c r="U2061" s="59"/>
    </row>
    <row r="2062" spans="18:21" x14ac:dyDescent="0.25">
      <c r="R2062" s="59"/>
      <c r="S2062" s="59"/>
      <c r="T2062" s="59"/>
      <c r="U2062" s="59"/>
    </row>
    <row r="2063" spans="18:21" x14ac:dyDescent="0.25">
      <c r="R2063" s="59"/>
      <c r="S2063" s="59"/>
      <c r="T2063" s="59"/>
      <c r="U2063" s="59"/>
    </row>
    <row r="2064" spans="18:21" x14ac:dyDescent="0.25">
      <c r="R2064" s="59"/>
      <c r="S2064" s="59"/>
      <c r="T2064" s="59"/>
      <c r="U2064" s="59"/>
    </row>
    <row r="2065" spans="18:21" x14ac:dyDescent="0.25">
      <c r="R2065" s="59"/>
      <c r="S2065" s="59"/>
      <c r="T2065" s="59"/>
      <c r="U2065" s="59"/>
    </row>
    <row r="2066" spans="18:21" x14ac:dyDescent="0.25">
      <c r="R2066" s="59"/>
      <c r="S2066" s="59"/>
      <c r="T2066" s="59"/>
      <c r="U2066" s="59"/>
    </row>
    <row r="2067" spans="18:21" x14ac:dyDescent="0.25">
      <c r="R2067" s="59"/>
      <c r="S2067" s="59"/>
      <c r="T2067" s="59"/>
      <c r="U2067" s="59"/>
    </row>
    <row r="2068" spans="18:21" x14ac:dyDescent="0.25">
      <c r="R2068" s="59"/>
      <c r="S2068" s="59"/>
      <c r="T2068" s="59"/>
      <c r="U2068" s="59"/>
    </row>
    <row r="2069" spans="18:21" x14ac:dyDescent="0.25">
      <c r="R2069" s="59"/>
      <c r="S2069" s="59"/>
      <c r="T2069" s="59"/>
      <c r="U2069" s="59"/>
    </row>
    <row r="2070" spans="18:21" x14ac:dyDescent="0.25">
      <c r="R2070" s="59"/>
      <c r="S2070" s="59"/>
      <c r="T2070" s="59"/>
      <c r="U2070" s="59"/>
    </row>
    <row r="2071" spans="18:21" x14ac:dyDescent="0.25">
      <c r="R2071" s="59"/>
      <c r="S2071" s="59"/>
      <c r="T2071" s="59"/>
      <c r="U2071" s="59"/>
    </row>
    <row r="2072" spans="18:21" x14ac:dyDescent="0.25">
      <c r="R2072" s="59"/>
      <c r="S2072" s="59"/>
      <c r="T2072" s="59"/>
      <c r="U2072" s="59"/>
    </row>
    <row r="2073" spans="18:21" x14ac:dyDescent="0.25">
      <c r="R2073" s="59"/>
      <c r="S2073" s="59"/>
      <c r="T2073" s="59"/>
      <c r="U2073" s="59"/>
    </row>
    <row r="2074" spans="18:21" x14ac:dyDescent="0.25">
      <c r="R2074" s="59"/>
      <c r="S2074" s="59"/>
      <c r="T2074" s="59"/>
      <c r="U2074" s="59"/>
    </row>
    <row r="2076" spans="18:21" x14ac:dyDescent="0.25">
      <c r="R2076" s="59"/>
      <c r="S2076" s="59"/>
      <c r="T2076" s="59"/>
      <c r="U2076" s="59"/>
    </row>
    <row r="2077" spans="18:21" x14ac:dyDescent="0.25">
      <c r="R2077" s="59"/>
      <c r="S2077" s="59"/>
      <c r="T2077" s="59"/>
      <c r="U2077" s="59"/>
    </row>
    <row r="2078" spans="18:21" x14ac:dyDescent="0.25">
      <c r="R2078" s="59"/>
      <c r="S2078" s="59"/>
      <c r="T2078" s="59"/>
      <c r="U2078" s="59"/>
    </row>
    <row r="2079" spans="18:21" x14ac:dyDescent="0.25">
      <c r="R2079" s="59"/>
      <c r="S2079" s="59"/>
      <c r="T2079" s="59"/>
      <c r="U2079" s="59"/>
    </row>
    <row r="2080" spans="18:21" x14ac:dyDescent="0.25">
      <c r="R2080" s="59"/>
      <c r="S2080" s="59"/>
      <c r="T2080" s="59"/>
      <c r="U2080" s="59"/>
    </row>
    <row r="2081" spans="18:21" x14ac:dyDescent="0.25">
      <c r="R2081" s="59"/>
      <c r="S2081" s="59"/>
      <c r="T2081" s="59"/>
      <c r="U2081" s="59"/>
    </row>
    <row r="2082" spans="18:21" x14ac:dyDescent="0.25">
      <c r="R2082" s="59"/>
      <c r="S2082" s="59"/>
      <c r="T2082" s="59"/>
      <c r="U2082" s="59"/>
    </row>
    <row r="2083" spans="18:21" x14ac:dyDescent="0.25">
      <c r="R2083" s="59"/>
      <c r="S2083" s="59"/>
      <c r="T2083" s="59"/>
      <c r="U2083" s="59"/>
    </row>
    <row r="2084" spans="18:21" x14ac:dyDescent="0.25">
      <c r="R2084" s="59"/>
      <c r="S2084" s="59"/>
      <c r="T2084" s="59"/>
      <c r="U2084" s="59"/>
    </row>
    <row r="2085" spans="18:21" x14ac:dyDescent="0.25">
      <c r="R2085" s="59"/>
      <c r="S2085" s="59"/>
      <c r="T2085" s="59"/>
      <c r="U2085" s="59"/>
    </row>
    <row r="2086" spans="18:21" x14ac:dyDescent="0.25">
      <c r="R2086" s="59"/>
      <c r="S2086" s="59"/>
      <c r="T2086" s="59"/>
      <c r="U2086" s="59"/>
    </row>
    <row r="2087" spans="18:21" x14ac:dyDescent="0.25">
      <c r="R2087" s="59"/>
      <c r="S2087" s="59"/>
      <c r="T2087" s="59"/>
      <c r="U2087" s="59"/>
    </row>
    <row r="2088" spans="18:21" x14ac:dyDescent="0.25">
      <c r="R2088" s="59"/>
      <c r="S2088" s="59"/>
      <c r="T2088" s="59"/>
      <c r="U2088" s="59"/>
    </row>
    <row r="2089" spans="18:21" x14ac:dyDescent="0.25">
      <c r="R2089" s="59"/>
      <c r="S2089" s="59"/>
      <c r="T2089" s="59"/>
      <c r="U2089" s="59"/>
    </row>
    <row r="2090" spans="18:21" x14ac:dyDescent="0.25">
      <c r="R2090" s="59"/>
      <c r="S2090" s="59"/>
      <c r="T2090" s="59"/>
      <c r="U2090" s="59"/>
    </row>
    <row r="2091" spans="18:21" x14ac:dyDescent="0.25">
      <c r="R2091" s="59"/>
      <c r="S2091" s="59"/>
      <c r="T2091" s="59"/>
      <c r="U2091" s="59"/>
    </row>
    <row r="2092" spans="18:21" x14ac:dyDescent="0.25">
      <c r="R2092" s="59"/>
      <c r="S2092" s="59"/>
      <c r="T2092" s="59"/>
      <c r="U2092" s="59"/>
    </row>
    <row r="2093" spans="18:21" x14ac:dyDescent="0.25">
      <c r="R2093" s="59"/>
      <c r="S2093" s="59"/>
      <c r="T2093" s="59"/>
      <c r="U2093" s="59"/>
    </row>
    <row r="2094" spans="18:21" x14ac:dyDescent="0.25">
      <c r="R2094" s="59"/>
      <c r="S2094" s="59"/>
      <c r="T2094" s="59"/>
      <c r="U2094" s="59"/>
    </row>
    <row r="2095" spans="18:21" x14ac:dyDescent="0.25">
      <c r="R2095" s="59"/>
      <c r="S2095" s="59"/>
      <c r="T2095" s="59"/>
      <c r="U2095" s="59"/>
    </row>
    <row r="2096" spans="18:21" x14ac:dyDescent="0.25">
      <c r="R2096" s="59"/>
      <c r="S2096" s="59"/>
      <c r="T2096" s="59"/>
      <c r="U2096" s="59"/>
    </row>
    <row r="2097" spans="18:21" x14ac:dyDescent="0.25">
      <c r="R2097" s="59"/>
      <c r="S2097" s="59"/>
      <c r="T2097" s="59"/>
      <c r="U2097" s="59"/>
    </row>
    <row r="2098" spans="18:21" x14ac:dyDescent="0.25">
      <c r="R2098" s="59"/>
      <c r="S2098" s="59"/>
      <c r="T2098" s="59"/>
      <c r="U2098" s="59"/>
    </row>
    <row r="2099" spans="18:21" x14ac:dyDescent="0.25">
      <c r="R2099" s="59"/>
      <c r="S2099" s="59"/>
      <c r="T2099" s="59"/>
      <c r="U2099" s="59"/>
    </row>
    <row r="2100" spans="18:21" x14ac:dyDescent="0.25">
      <c r="R2100" s="59"/>
      <c r="S2100" s="59"/>
      <c r="T2100" s="59"/>
      <c r="U2100" s="59"/>
    </row>
    <row r="2101" spans="18:21" x14ac:dyDescent="0.25">
      <c r="R2101" s="59"/>
      <c r="S2101" s="59"/>
      <c r="T2101" s="59"/>
      <c r="U2101" s="59"/>
    </row>
    <row r="2102" spans="18:21" x14ac:dyDescent="0.25">
      <c r="R2102" s="59"/>
      <c r="S2102" s="59"/>
      <c r="T2102" s="59"/>
      <c r="U2102" s="59"/>
    </row>
    <row r="2103" spans="18:21" x14ac:dyDescent="0.25">
      <c r="R2103" s="59"/>
      <c r="S2103" s="59"/>
      <c r="T2103" s="59"/>
      <c r="U2103" s="59"/>
    </row>
    <row r="2104" spans="18:21" x14ac:dyDescent="0.25">
      <c r="R2104" s="59"/>
      <c r="S2104" s="59"/>
      <c r="T2104" s="59"/>
      <c r="U2104" s="59"/>
    </row>
    <row r="2105" spans="18:21" x14ac:dyDescent="0.25">
      <c r="R2105" s="59"/>
      <c r="S2105" s="59"/>
      <c r="T2105" s="59"/>
      <c r="U2105" s="59"/>
    </row>
    <row r="2106" spans="18:21" x14ac:dyDescent="0.25">
      <c r="R2106" s="59"/>
      <c r="S2106" s="59"/>
      <c r="T2106" s="59"/>
      <c r="U2106" s="59"/>
    </row>
    <row r="2107" spans="18:21" x14ac:dyDescent="0.25">
      <c r="R2107" s="59"/>
      <c r="S2107" s="59"/>
      <c r="T2107" s="59"/>
      <c r="U2107" s="59"/>
    </row>
    <row r="2108" spans="18:21" x14ac:dyDescent="0.25">
      <c r="R2108" s="59"/>
      <c r="S2108" s="59"/>
      <c r="T2108" s="59"/>
      <c r="U2108" s="59"/>
    </row>
    <row r="2109" spans="18:21" x14ac:dyDescent="0.25">
      <c r="R2109" s="59"/>
      <c r="S2109" s="59"/>
      <c r="T2109" s="59"/>
      <c r="U2109" s="59"/>
    </row>
    <row r="2110" spans="18:21" x14ac:dyDescent="0.25">
      <c r="R2110" s="59"/>
      <c r="S2110" s="59"/>
      <c r="T2110" s="59"/>
      <c r="U2110" s="59"/>
    </row>
    <row r="2111" spans="18:21" x14ac:dyDescent="0.25">
      <c r="R2111" s="59"/>
      <c r="S2111" s="59"/>
      <c r="T2111" s="59"/>
      <c r="U2111" s="59"/>
    </row>
    <row r="2112" spans="18:21" x14ac:dyDescent="0.25">
      <c r="R2112" s="59"/>
      <c r="S2112" s="59"/>
      <c r="T2112" s="59"/>
      <c r="U2112" s="59"/>
    </row>
    <row r="2113" spans="18:21" x14ac:dyDescent="0.25">
      <c r="R2113" s="59"/>
      <c r="S2113" s="59"/>
      <c r="T2113" s="59"/>
      <c r="U2113" s="59"/>
    </row>
    <row r="2114" spans="18:21" x14ac:dyDescent="0.25">
      <c r="R2114" s="59"/>
      <c r="S2114" s="59"/>
      <c r="T2114" s="59"/>
      <c r="U2114" s="59"/>
    </row>
    <row r="2115" spans="18:21" x14ac:dyDescent="0.25">
      <c r="R2115" s="59"/>
      <c r="S2115" s="59"/>
      <c r="T2115" s="59"/>
      <c r="U2115" s="59"/>
    </row>
    <row r="2116" spans="18:21" x14ac:dyDescent="0.25">
      <c r="R2116" s="59"/>
      <c r="S2116" s="59"/>
      <c r="T2116" s="59"/>
      <c r="U2116" s="59"/>
    </row>
    <row r="2117" spans="18:21" x14ac:dyDescent="0.25">
      <c r="R2117" s="59"/>
      <c r="S2117" s="59"/>
      <c r="T2117" s="59"/>
      <c r="U2117" s="59"/>
    </row>
    <row r="2118" spans="18:21" x14ac:dyDescent="0.25">
      <c r="R2118" s="59"/>
      <c r="S2118" s="59"/>
      <c r="T2118" s="59"/>
      <c r="U2118" s="59"/>
    </row>
    <row r="2119" spans="18:21" x14ac:dyDescent="0.25">
      <c r="R2119" s="59"/>
      <c r="S2119" s="59"/>
      <c r="T2119" s="59"/>
      <c r="U2119" s="59"/>
    </row>
    <row r="2120" spans="18:21" x14ac:dyDescent="0.25">
      <c r="R2120" s="59"/>
      <c r="S2120" s="59"/>
      <c r="T2120" s="59"/>
      <c r="U2120" s="59"/>
    </row>
    <row r="2121" spans="18:21" x14ac:dyDescent="0.25">
      <c r="R2121" s="59"/>
      <c r="S2121" s="59"/>
      <c r="T2121" s="59"/>
      <c r="U2121" s="59"/>
    </row>
    <row r="2122" spans="18:21" x14ac:dyDescent="0.25">
      <c r="R2122" s="59"/>
      <c r="S2122" s="59"/>
      <c r="T2122" s="59"/>
      <c r="U2122" s="59"/>
    </row>
    <row r="2123" spans="18:21" x14ac:dyDescent="0.25">
      <c r="R2123" s="59"/>
      <c r="S2123" s="59"/>
      <c r="T2123" s="59"/>
      <c r="U2123" s="59"/>
    </row>
    <row r="2124" spans="18:21" x14ac:dyDescent="0.25">
      <c r="R2124" s="59"/>
      <c r="S2124" s="59"/>
      <c r="T2124" s="59"/>
      <c r="U2124" s="59"/>
    </row>
    <row r="2125" spans="18:21" x14ac:dyDescent="0.25">
      <c r="R2125" s="59"/>
      <c r="S2125" s="59"/>
      <c r="T2125" s="59"/>
      <c r="U2125" s="59"/>
    </row>
    <row r="2126" spans="18:21" x14ac:dyDescent="0.25">
      <c r="R2126" s="59"/>
      <c r="S2126" s="59"/>
      <c r="T2126" s="59"/>
      <c r="U2126" s="59"/>
    </row>
    <row r="2127" spans="18:21" x14ac:dyDescent="0.25">
      <c r="R2127" s="59"/>
      <c r="S2127" s="59"/>
      <c r="T2127" s="59"/>
      <c r="U2127" s="59"/>
    </row>
    <row r="2128" spans="18:21" x14ac:dyDescent="0.25">
      <c r="R2128" s="59"/>
      <c r="S2128" s="59"/>
      <c r="T2128" s="59"/>
      <c r="U2128" s="59"/>
    </row>
    <row r="2129" spans="18:21" x14ac:dyDescent="0.25">
      <c r="R2129" s="59"/>
      <c r="S2129" s="59"/>
      <c r="T2129" s="59"/>
      <c r="U2129" s="59"/>
    </row>
    <row r="2130" spans="18:21" x14ac:dyDescent="0.25">
      <c r="R2130" s="59"/>
      <c r="S2130" s="59"/>
      <c r="T2130" s="59"/>
      <c r="U2130" s="59"/>
    </row>
    <row r="2131" spans="18:21" x14ac:dyDescent="0.25">
      <c r="R2131" s="59"/>
      <c r="S2131" s="59"/>
      <c r="T2131" s="59"/>
      <c r="U2131" s="59"/>
    </row>
    <row r="2132" spans="18:21" x14ac:dyDescent="0.25">
      <c r="R2132" s="59"/>
      <c r="S2132" s="59"/>
      <c r="T2132" s="59"/>
      <c r="U2132" s="59"/>
    </row>
    <row r="2133" spans="18:21" x14ac:dyDescent="0.25">
      <c r="R2133" s="59"/>
      <c r="S2133" s="59"/>
      <c r="T2133" s="59"/>
      <c r="U2133" s="59"/>
    </row>
    <row r="2134" spans="18:21" x14ac:dyDescent="0.25">
      <c r="R2134" s="59"/>
      <c r="S2134" s="59"/>
      <c r="T2134" s="59"/>
      <c r="U2134" s="59"/>
    </row>
    <row r="2135" spans="18:21" x14ac:dyDescent="0.25">
      <c r="R2135" s="59"/>
      <c r="S2135" s="59"/>
      <c r="T2135" s="59"/>
      <c r="U2135" s="59"/>
    </row>
    <row r="2136" spans="18:21" x14ac:dyDescent="0.25">
      <c r="R2136" s="59"/>
      <c r="S2136" s="59"/>
      <c r="T2136" s="59"/>
      <c r="U2136" s="59"/>
    </row>
    <row r="2137" spans="18:21" x14ac:dyDescent="0.25">
      <c r="R2137" s="59"/>
      <c r="S2137" s="59"/>
      <c r="T2137" s="59"/>
      <c r="U2137" s="59"/>
    </row>
    <row r="2138" spans="18:21" x14ac:dyDescent="0.25">
      <c r="R2138" s="59"/>
      <c r="S2138" s="59"/>
      <c r="T2138" s="59"/>
      <c r="U2138" s="59"/>
    </row>
    <row r="2139" spans="18:21" x14ac:dyDescent="0.25">
      <c r="R2139" s="59"/>
      <c r="S2139" s="59"/>
      <c r="T2139" s="59"/>
      <c r="U2139" s="59"/>
    </row>
    <row r="2140" spans="18:21" x14ac:dyDescent="0.25">
      <c r="R2140" s="59"/>
      <c r="S2140" s="59"/>
      <c r="T2140" s="59"/>
      <c r="U2140" s="59"/>
    </row>
    <row r="2141" spans="18:21" x14ac:dyDescent="0.25">
      <c r="R2141" s="59"/>
      <c r="S2141" s="59"/>
      <c r="T2141" s="59"/>
      <c r="U2141" s="59"/>
    </row>
    <row r="2142" spans="18:21" x14ac:dyDescent="0.25">
      <c r="R2142" s="59"/>
      <c r="S2142" s="59"/>
      <c r="T2142" s="59"/>
      <c r="U2142" s="59"/>
    </row>
    <row r="2143" spans="18:21" x14ac:dyDescent="0.25">
      <c r="R2143" s="59"/>
      <c r="S2143" s="59"/>
      <c r="T2143" s="59"/>
      <c r="U2143" s="59"/>
    </row>
    <row r="2145" spans="18:21" x14ac:dyDescent="0.25">
      <c r="R2145" s="59"/>
      <c r="S2145" s="59"/>
      <c r="T2145" s="59"/>
      <c r="U2145" s="59"/>
    </row>
    <row r="2146" spans="18:21" x14ac:dyDescent="0.25">
      <c r="R2146" s="59"/>
      <c r="S2146" s="59"/>
      <c r="T2146" s="59"/>
      <c r="U2146" s="59"/>
    </row>
    <row r="2147" spans="18:21" x14ac:dyDescent="0.25">
      <c r="R2147" s="59"/>
      <c r="S2147" s="59"/>
      <c r="T2147" s="59"/>
      <c r="U2147" s="59"/>
    </row>
    <row r="2148" spans="18:21" x14ac:dyDescent="0.25">
      <c r="R2148" s="59"/>
      <c r="S2148" s="59"/>
      <c r="T2148" s="59"/>
      <c r="U2148" s="59"/>
    </row>
    <row r="2149" spans="18:21" x14ac:dyDescent="0.25">
      <c r="R2149" s="59"/>
      <c r="S2149" s="59"/>
      <c r="T2149" s="59"/>
      <c r="U2149" s="59"/>
    </row>
    <row r="2150" spans="18:21" x14ac:dyDescent="0.25">
      <c r="R2150" s="59"/>
      <c r="S2150" s="59"/>
      <c r="T2150" s="59"/>
      <c r="U2150" s="59"/>
    </row>
    <row r="2151" spans="18:21" x14ac:dyDescent="0.25">
      <c r="R2151" s="59"/>
      <c r="S2151" s="59"/>
      <c r="T2151" s="59"/>
      <c r="U2151" s="59"/>
    </row>
    <row r="2152" spans="18:21" x14ac:dyDescent="0.25">
      <c r="R2152" s="59"/>
      <c r="S2152" s="59"/>
      <c r="T2152" s="59"/>
      <c r="U2152" s="59"/>
    </row>
    <row r="2153" spans="18:21" x14ac:dyDescent="0.25">
      <c r="R2153" s="59"/>
      <c r="S2153" s="59"/>
      <c r="T2153" s="59"/>
      <c r="U2153" s="59"/>
    </row>
    <row r="2154" spans="18:21" x14ac:dyDescent="0.25">
      <c r="R2154" s="59"/>
      <c r="S2154" s="59"/>
      <c r="T2154" s="59"/>
      <c r="U2154" s="59"/>
    </row>
    <row r="2155" spans="18:21" x14ac:dyDescent="0.25">
      <c r="R2155" s="59"/>
      <c r="S2155" s="59"/>
      <c r="T2155" s="59"/>
      <c r="U2155" s="59"/>
    </row>
    <row r="2156" spans="18:21" x14ac:dyDescent="0.25">
      <c r="R2156" s="59"/>
      <c r="S2156" s="59"/>
      <c r="T2156" s="59"/>
      <c r="U2156" s="59"/>
    </row>
    <row r="2157" spans="18:21" x14ac:dyDescent="0.25">
      <c r="R2157" s="59"/>
      <c r="S2157" s="59"/>
      <c r="T2157" s="59"/>
      <c r="U2157" s="59"/>
    </row>
    <row r="2158" spans="18:21" x14ac:dyDescent="0.25">
      <c r="R2158" s="59"/>
      <c r="S2158" s="59"/>
      <c r="T2158" s="59"/>
      <c r="U2158" s="59"/>
    </row>
    <row r="2159" spans="18:21" x14ac:dyDescent="0.25">
      <c r="R2159" s="59"/>
      <c r="S2159" s="59"/>
      <c r="T2159" s="59"/>
      <c r="U2159" s="59"/>
    </row>
    <row r="2160" spans="18:21" x14ac:dyDescent="0.25">
      <c r="R2160" s="59"/>
      <c r="S2160" s="59"/>
      <c r="T2160" s="59"/>
      <c r="U2160" s="59"/>
    </row>
    <row r="2161" spans="18:21" x14ac:dyDescent="0.25">
      <c r="R2161" s="59"/>
      <c r="S2161" s="59"/>
      <c r="T2161" s="59"/>
      <c r="U2161" s="59"/>
    </row>
    <row r="2162" spans="18:21" x14ac:dyDescent="0.25">
      <c r="R2162" s="59"/>
      <c r="S2162" s="59"/>
      <c r="T2162" s="59"/>
      <c r="U2162" s="59"/>
    </row>
    <row r="2163" spans="18:21" x14ac:dyDescent="0.25">
      <c r="R2163" s="59"/>
      <c r="S2163" s="59"/>
      <c r="T2163" s="59"/>
      <c r="U2163" s="59"/>
    </row>
    <row r="2164" spans="18:21" x14ac:dyDescent="0.25">
      <c r="R2164" s="59"/>
      <c r="S2164" s="59"/>
      <c r="T2164" s="59"/>
      <c r="U2164" s="59"/>
    </row>
    <row r="2165" spans="18:21" x14ac:dyDescent="0.25">
      <c r="R2165" s="59"/>
      <c r="S2165" s="59"/>
      <c r="T2165" s="59"/>
      <c r="U2165" s="59"/>
    </row>
    <row r="2166" spans="18:21" x14ac:dyDescent="0.25">
      <c r="R2166" s="59"/>
      <c r="S2166" s="59"/>
      <c r="T2166" s="59"/>
      <c r="U2166" s="59"/>
    </row>
    <row r="2167" spans="18:21" x14ac:dyDescent="0.25">
      <c r="R2167" s="59"/>
      <c r="S2167" s="59"/>
      <c r="T2167" s="59"/>
      <c r="U2167" s="59"/>
    </row>
    <row r="2168" spans="18:21" x14ac:dyDescent="0.25">
      <c r="R2168" s="59"/>
      <c r="S2168" s="59"/>
      <c r="T2168" s="59"/>
      <c r="U2168" s="59"/>
    </row>
    <row r="2169" spans="18:21" x14ac:dyDescent="0.25">
      <c r="R2169" s="59"/>
      <c r="S2169" s="59"/>
      <c r="T2169" s="59"/>
      <c r="U2169" s="59"/>
    </row>
    <row r="2170" spans="18:21" x14ac:dyDescent="0.25">
      <c r="R2170" s="59"/>
      <c r="S2170" s="59"/>
      <c r="T2170" s="59"/>
      <c r="U2170" s="59"/>
    </row>
    <row r="2171" spans="18:21" x14ac:dyDescent="0.25">
      <c r="R2171" s="59"/>
      <c r="S2171" s="59"/>
      <c r="T2171" s="59"/>
      <c r="U2171" s="59"/>
    </row>
    <row r="2172" spans="18:21" x14ac:dyDescent="0.25">
      <c r="R2172" s="59"/>
      <c r="S2172" s="59"/>
      <c r="T2172" s="59"/>
      <c r="U2172" s="59"/>
    </row>
    <row r="2173" spans="18:21" x14ac:dyDescent="0.25">
      <c r="R2173" s="59"/>
      <c r="S2173" s="59"/>
      <c r="T2173" s="59"/>
      <c r="U2173" s="59"/>
    </row>
    <row r="2174" spans="18:21" x14ac:dyDescent="0.25">
      <c r="R2174" s="59"/>
      <c r="S2174" s="59"/>
      <c r="T2174" s="59"/>
      <c r="U2174" s="59"/>
    </row>
    <row r="2175" spans="18:21" x14ac:dyDescent="0.25">
      <c r="R2175" s="59"/>
      <c r="S2175" s="59"/>
      <c r="T2175" s="59"/>
      <c r="U2175" s="59"/>
    </row>
    <row r="2176" spans="18:21" x14ac:dyDescent="0.25">
      <c r="R2176" s="59"/>
      <c r="S2176" s="59"/>
      <c r="T2176" s="59"/>
      <c r="U2176" s="59"/>
    </row>
    <row r="2177" spans="18:21" x14ac:dyDescent="0.25">
      <c r="R2177" s="59"/>
      <c r="S2177" s="59"/>
      <c r="T2177" s="59"/>
      <c r="U2177" s="59"/>
    </row>
    <row r="2178" spans="18:21" x14ac:dyDescent="0.25">
      <c r="R2178" s="59"/>
      <c r="S2178" s="59"/>
      <c r="T2178" s="59"/>
      <c r="U2178" s="59"/>
    </row>
    <row r="2179" spans="18:21" x14ac:dyDescent="0.25">
      <c r="R2179" s="59"/>
      <c r="S2179" s="59"/>
      <c r="T2179" s="59"/>
      <c r="U2179" s="59"/>
    </row>
    <row r="2180" spans="18:21" x14ac:dyDescent="0.25">
      <c r="R2180" s="59"/>
      <c r="S2180" s="59"/>
      <c r="T2180" s="59"/>
      <c r="U2180" s="59"/>
    </row>
    <row r="2181" spans="18:21" x14ac:dyDescent="0.25">
      <c r="R2181" s="59"/>
      <c r="S2181" s="59"/>
      <c r="T2181" s="59"/>
      <c r="U2181" s="59"/>
    </row>
    <row r="2182" spans="18:21" x14ac:dyDescent="0.25">
      <c r="R2182" s="59"/>
      <c r="S2182" s="59"/>
      <c r="T2182" s="59"/>
      <c r="U2182" s="59"/>
    </row>
    <row r="2183" spans="18:21" x14ac:dyDescent="0.25">
      <c r="R2183" s="59"/>
      <c r="S2183" s="59"/>
      <c r="T2183" s="59"/>
      <c r="U2183" s="59"/>
    </row>
    <row r="2184" spans="18:21" x14ac:dyDescent="0.25">
      <c r="R2184" s="59"/>
      <c r="S2184" s="59"/>
      <c r="T2184" s="59"/>
      <c r="U2184" s="59"/>
    </row>
    <row r="2185" spans="18:21" x14ac:dyDescent="0.25">
      <c r="R2185" s="59"/>
      <c r="S2185" s="59"/>
      <c r="T2185" s="59"/>
      <c r="U2185" s="59"/>
    </row>
    <row r="2186" spans="18:21" x14ac:dyDescent="0.25">
      <c r="R2186" s="59"/>
      <c r="S2186" s="59"/>
      <c r="T2186" s="59"/>
      <c r="U2186" s="59"/>
    </row>
    <row r="2187" spans="18:21" x14ac:dyDescent="0.25">
      <c r="R2187" s="59"/>
      <c r="S2187" s="59"/>
      <c r="T2187" s="59"/>
      <c r="U2187" s="59"/>
    </row>
    <row r="2188" spans="18:21" x14ac:dyDescent="0.25">
      <c r="R2188" s="59"/>
      <c r="S2188" s="59"/>
      <c r="T2188" s="59"/>
      <c r="U2188" s="59"/>
    </row>
    <row r="2189" spans="18:21" x14ac:dyDescent="0.25">
      <c r="R2189" s="59"/>
      <c r="S2189" s="59"/>
      <c r="T2189" s="59"/>
      <c r="U2189" s="59"/>
    </row>
    <row r="2190" spans="18:21" x14ac:dyDescent="0.25">
      <c r="R2190" s="59"/>
      <c r="S2190" s="59"/>
      <c r="T2190" s="59"/>
      <c r="U2190" s="59"/>
    </row>
    <row r="2191" spans="18:21" x14ac:dyDescent="0.25">
      <c r="R2191" s="59"/>
      <c r="S2191" s="59"/>
      <c r="T2191" s="59"/>
      <c r="U2191" s="59"/>
    </row>
    <row r="2192" spans="18:21" x14ac:dyDescent="0.25">
      <c r="R2192" s="59"/>
      <c r="S2192" s="59"/>
      <c r="T2192" s="59"/>
      <c r="U2192" s="59"/>
    </row>
    <row r="2193" spans="18:21" x14ac:dyDescent="0.25">
      <c r="R2193" s="59"/>
      <c r="S2193" s="59"/>
      <c r="T2193" s="59"/>
      <c r="U2193" s="59"/>
    </row>
    <row r="2194" spans="18:21" x14ac:dyDescent="0.25">
      <c r="R2194" s="59"/>
      <c r="S2194" s="59"/>
      <c r="T2194" s="59"/>
      <c r="U2194" s="59"/>
    </row>
    <row r="2195" spans="18:21" x14ac:dyDescent="0.25">
      <c r="R2195" s="59"/>
      <c r="S2195" s="59"/>
      <c r="T2195" s="59"/>
      <c r="U2195" s="59"/>
    </row>
    <row r="2196" spans="18:21" x14ac:dyDescent="0.25">
      <c r="R2196" s="59"/>
      <c r="S2196" s="59"/>
      <c r="T2196" s="59"/>
      <c r="U2196" s="59"/>
    </row>
    <row r="2197" spans="18:21" x14ac:dyDescent="0.25">
      <c r="R2197" s="59"/>
      <c r="S2197" s="59"/>
      <c r="T2197" s="59"/>
      <c r="U2197" s="59"/>
    </row>
    <row r="2198" spans="18:21" x14ac:dyDescent="0.25">
      <c r="R2198" s="59"/>
      <c r="S2198" s="59"/>
      <c r="T2198" s="59"/>
      <c r="U2198" s="59"/>
    </row>
    <row r="2199" spans="18:21" x14ac:dyDescent="0.25">
      <c r="R2199" s="59"/>
      <c r="S2199" s="59"/>
      <c r="T2199" s="59"/>
      <c r="U2199" s="59"/>
    </row>
    <row r="2200" spans="18:21" x14ac:dyDescent="0.25">
      <c r="R2200" s="59"/>
      <c r="S2200" s="59"/>
      <c r="T2200" s="59"/>
      <c r="U2200" s="59"/>
    </row>
    <row r="2201" spans="18:21" x14ac:dyDescent="0.25">
      <c r="R2201" s="59"/>
      <c r="S2201" s="59"/>
      <c r="T2201" s="59"/>
      <c r="U2201" s="59"/>
    </row>
    <row r="2202" spans="18:21" x14ac:dyDescent="0.25">
      <c r="R2202" s="59"/>
      <c r="S2202" s="59"/>
      <c r="T2202" s="59"/>
      <c r="U2202" s="59"/>
    </row>
    <row r="2203" spans="18:21" x14ac:dyDescent="0.25">
      <c r="R2203" s="59"/>
      <c r="S2203" s="59"/>
      <c r="T2203" s="59"/>
      <c r="U2203" s="59"/>
    </row>
    <row r="2204" spans="18:21" x14ac:dyDescent="0.25">
      <c r="R2204" s="59"/>
      <c r="S2204" s="59"/>
      <c r="T2204" s="59"/>
      <c r="U2204" s="59"/>
    </row>
    <row r="2205" spans="18:21" x14ac:dyDescent="0.25">
      <c r="R2205" s="59"/>
      <c r="S2205" s="59"/>
      <c r="T2205" s="59"/>
      <c r="U2205" s="59"/>
    </row>
    <row r="2206" spans="18:21" x14ac:dyDescent="0.25">
      <c r="R2206" s="59"/>
      <c r="S2206" s="59"/>
      <c r="T2206" s="59"/>
      <c r="U2206" s="59"/>
    </row>
    <row r="2207" spans="18:21" x14ac:dyDescent="0.25">
      <c r="R2207" s="59"/>
      <c r="S2207" s="59"/>
      <c r="T2207" s="59"/>
      <c r="U2207" s="59"/>
    </row>
    <row r="2208" spans="18:21" x14ac:dyDescent="0.25">
      <c r="R2208" s="59"/>
      <c r="S2208" s="59"/>
      <c r="T2208" s="59"/>
      <c r="U2208" s="59"/>
    </row>
    <row r="2209" spans="18:21" x14ac:dyDescent="0.25">
      <c r="R2209" s="59"/>
      <c r="S2209" s="59"/>
      <c r="T2209" s="59"/>
      <c r="U2209" s="59"/>
    </row>
    <row r="2210" spans="18:21" x14ac:dyDescent="0.25">
      <c r="R2210" s="59"/>
      <c r="S2210" s="59"/>
      <c r="T2210" s="59"/>
      <c r="U2210" s="59"/>
    </row>
    <row r="2211" spans="18:21" x14ac:dyDescent="0.25">
      <c r="R2211" s="59"/>
      <c r="S2211" s="59"/>
      <c r="T2211" s="59"/>
      <c r="U2211" s="59"/>
    </row>
    <row r="2212" spans="18:21" x14ac:dyDescent="0.25">
      <c r="R2212" s="59"/>
      <c r="S2212" s="59"/>
      <c r="T2212" s="59"/>
      <c r="U2212" s="59"/>
    </row>
    <row r="2214" spans="18:21" x14ac:dyDescent="0.25">
      <c r="R2214" s="59"/>
      <c r="S2214" s="59"/>
      <c r="T2214" s="59"/>
      <c r="U2214" s="59"/>
    </row>
    <row r="2215" spans="18:21" x14ac:dyDescent="0.25">
      <c r="R2215" s="59"/>
      <c r="S2215" s="59"/>
      <c r="T2215" s="59"/>
      <c r="U2215" s="59"/>
    </row>
    <row r="2216" spans="18:21" x14ac:dyDescent="0.25">
      <c r="R2216" s="59"/>
      <c r="S2216" s="59"/>
      <c r="T2216" s="59"/>
      <c r="U2216" s="59"/>
    </row>
    <row r="2217" spans="18:21" x14ac:dyDescent="0.25">
      <c r="R2217" s="59"/>
      <c r="S2217" s="59"/>
      <c r="T2217" s="59"/>
      <c r="U2217" s="59"/>
    </row>
    <row r="2218" spans="18:21" x14ac:dyDescent="0.25">
      <c r="R2218" s="59"/>
      <c r="S2218" s="59"/>
      <c r="T2218" s="59"/>
      <c r="U2218" s="59"/>
    </row>
    <row r="2219" spans="18:21" x14ac:dyDescent="0.25">
      <c r="R2219" s="59"/>
      <c r="S2219" s="59"/>
      <c r="T2219" s="59"/>
      <c r="U2219" s="59"/>
    </row>
    <row r="2220" spans="18:21" x14ac:dyDescent="0.25">
      <c r="R2220" s="59"/>
      <c r="S2220" s="59"/>
      <c r="T2220" s="59"/>
      <c r="U2220" s="59"/>
    </row>
    <row r="2221" spans="18:21" x14ac:dyDescent="0.25">
      <c r="R2221" s="59"/>
      <c r="S2221" s="59"/>
      <c r="T2221" s="59"/>
      <c r="U2221" s="59"/>
    </row>
    <row r="2222" spans="18:21" x14ac:dyDescent="0.25">
      <c r="R2222" s="59"/>
      <c r="S2222" s="59"/>
      <c r="T2222" s="59"/>
      <c r="U2222" s="59"/>
    </row>
    <row r="2223" spans="18:21" x14ac:dyDescent="0.25">
      <c r="R2223" s="59"/>
      <c r="S2223" s="59"/>
      <c r="T2223" s="59"/>
      <c r="U2223" s="59"/>
    </row>
    <row r="2224" spans="18:21" x14ac:dyDescent="0.25">
      <c r="R2224" s="59"/>
      <c r="S2224" s="59"/>
      <c r="T2224" s="59"/>
      <c r="U2224" s="59"/>
    </row>
    <row r="2225" spans="18:21" x14ac:dyDescent="0.25">
      <c r="R2225" s="59"/>
      <c r="S2225" s="59"/>
      <c r="T2225" s="59"/>
      <c r="U2225" s="59"/>
    </row>
    <row r="2226" spans="18:21" x14ac:dyDescent="0.25">
      <c r="R2226" s="59"/>
      <c r="S2226" s="59"/>
      <c r="T2226" s="59"/>
      <c r="U2226" s="59"/>
    </row>
    <row r="2227" spans="18:21" x14ac:dyDescent="0.25">
      <c r="R2227" s="59"/>
      <c r="S2227" s="59"/>
      <c r="T2227" s="59"/>
      <c r="U2227" s="59"/>
    </row>
    <row r="2228" spans="18:21" x14ac:dyDescent="0.25">
      <c r="R2228" s="59"/>
      <c r="S2228" s="59"/>
      <c r="T2228" s="59"/>
      <c r="U2228" s="59"/>
    </row>
    <row r="2229" spans="18:21" x14ac:dyDescent="0.25">
      <c r="R2229" s="59"/>
      <c r="S2229" s="59"/>
      <c r="T2229" s="59"/>
      <c r="U2229" s="59"/>
    </row>
    <row r="2230" spans="18:21" x14ac:dyDescent="0.25">
      <c r="R2230" s="59"/>
      <c r="S2230" s="59"/>
      <c r="T2230" s="59"/>
      <c r="U2230" s="59"/>
    </row>
    <row r="2231" spans="18:21" x14ac:dyDescent="0.25">
      <c r="R2231" s="59"/>
      <c r="S2231" s="59"/>
      <c r="T2231" s="59"/>
      <c r="U2231" s="59"/>
    </row>
    <row r="2232" spans="18:21" x14ac:dyDescent="0.25">
      <c r="R2232" s="59"/>
      <c r="S2232" s="59"/>
      <c r="T2232" s="59"/>
      <c r="U2232" s="59"/>
    </row>
    <row r="2233" spans="18:21" x14ac:dyDescent="0.25">
      <c r="R2233" s="59"/>
      <c r="S2233" s="59"/>
      <c r="T2233" s="59"/>
      <c r="U2233" s="59"/>
    </row>
    <row r="2234" spans="18:21" x14ac:dyDescent="0.25">
      <c r="R2234" s="59"/>
      <c r="S2234" s="59"/>
      <c r="T2234" s="59"/>
      <c r="U2234" s="59"/>
    </row>
    <row r="2235" spans="18:21" x14ac:dyDescent="0.25">
      <c r="R2235" s="59"/>
      <c r="S2235" s="59"/>
      <c r="T2235" s="59"/>
      <c r="U2235" s="59"/>
    </row>
    <row r="2236" spans="18:21" x14ac:dyDescent="0.25">
      <c r="R2236" s="59"/>
      <c r="S2236" s="59"/>
      <c r="T2236" s="59"/>
      <c r="U2236" s="59"/>
    </row>
    <row r="2237" spans="18:21" x14ac:dyDescent="0.25">
      <c r="R2237" s="59"/>
      <c r="S2237" s="59"/>
      <c r="T2237" s="59"/>
      <c r="U2237" s="59"/>
    </row>
    <row r="2238" spans="18:21" x14ac:dyDescent="0.25">
      <c r="R2238" s="59"/>
      <c r="S2238" s="59"/>
      <c r="T2238" s="59"/>
      <c r="U2238" s="59"/>
    </row>
    <row r="2239" spans="18:21" x14ac:dyDescent="0.25">
      <c r="R2239" s="59"/>
      <c r="S2239" s="59"/>
      <c r="T2239" s="59"/>
      <c r="U2239" s="59"/>
    </row>
    <row r="2240" spans="18:21" x14ac:dyDescent="0.25">
      <c r="R2240" s="59"/>
      <c r="S2240" s="59"/>
      <c r="T2240" s="59"/>
      <c r="U2240" s="59"/>
    </row>
    <row r="2241" spans="18:21" x14ac:dyDescent="0.25">
      <c r="R2241" s="59"/>
      <c r="S2241" s="59"/>
      <c r="T2241" s="59"/>
      <c r="U2241" s="59"/>
    </row>
    <row r="2242" spans="18:21" x14ac:dyDescent="0.25">
      <c r="R2242" s="59"/>
      <c r="S2242" s="59"/>
      <c r="T2242" s="59"/>
      <c r="U2242" s="59"/>
    </row>
    <row r="2243" spans="18:21" x14ac:dyDescent="0.25">
      <c r="R2243" s="59"/>
      <c r="S2243" s="59"/>
      <c r="T2243" s="59"/>
      <c r="U2243" s="59"/>
    </row>
    <row r="2244" spans="18:21" x14ac:dyDescent="0.25">
      <c r="R2244" s="59"/>
      <c r="S2244" s="59"/>
      <c r="T2244" s="59"/>
      <c r="U2244" s="59"/>
    </row>
    <row r="2245" spans="18:21" x14ac:dyDescent="0.25">
      <c r="R2245" s="59"/>
      <c r="S2245" s="59"/>
      <c r="T2245" s="59"/>
      <c r="U2245" s="59"/>
    </row>
    <row r="2246" spans="18:21" x14ac:dyDescent="0.25">
      <c r="R2246" s="59"/>
      <c r="S2246" s="59"/>
      <c r="T2246" s="59"/>
      <c r="U2246" s="59"/>
    </row>
    <row r="2247" spans="18:21" x14ac:dyDescent="0.25">
      <c r="R2247" s="59"/>
      <c r="S2247" s="59"/>
      <c r="T2247" s="59"/>
      <c r="U2247" s="59"/>
    </row>
    <row r="2248" spans="18:21" x14ac:dyDescent="0.25">
      <c r="R2248" s="59"/>
      <c r="S2248" s="59"/>
      <c r="T2248" s="59"/>
      <c r="U2248" s="59"/>
    </row>
    <row r="2249" spans="18:21" x14ac:dyDescent="0.25">
      <c r="R2249" s="59"/>
      <c r="S2249" s="59"/>
      <c r="T2249" s="59"/>
      <c r="U2249" s="59"/>
    </row>
    <row r="2250" spans="18:21" x14ac:dyDescent="0.25">
      <c r="R2250" s="59"/>
      <c r="S2250" s="59"/>
      <c r="T2250" s="59"/>
      <c r="U2250" s="59"/>
    </row>
    <row r="2251" spans="18:21" x14ac:dyDescent="0.25">
      <c r="R2251" s="59"/>
      <c r="S2251" s="59"/>
      <c r="T2251" s="59"/>
      <c r="U2251" s="59"/>
    </row>
    <row r="2252" spans="18:21" x14ac:dyDescent="0.25">
      <c r="R2252" s="59"/>
      <c r="S2252" s="59"/>
      <c r="T2252" s="59"/>
      <c r="U2252" s="59"/>
    </row>
    <row r="2253" spans="18:21" x14ac:dyDescent="0.25">
      <c r="R2253" s="59"/>
      <c r="S2253" s="59"/>
      <c r="T2253" s="59"/>
      <c r="U2253" s="59"/>
    </row>
    <row r="2254" spans="18:21" x14ac:dyDescent="0.25">
      <c r="R2254" s="59"/>
      <c r="S2254" s="59"/>
      <c r="T2254" s="59"/>
      <c r="U2254" s="59"/>
    </row>
    <row r="2255" spans="18:21" x14ac:dyDescent="0.25">
      <c r="R2255" s="59"/>
      <c r="S2255" s="59"/>
      <c r="T2255" s="59"/>
      <c r="U2255" s="59"/>
    </row>
    <row r="2256" spans="18:21" x14ac:dyDescent="0.25">
      <c r="R2256" s="59"/>
      <c r="S2256" s="59"/>
      <c r="T2256" s="59"/>
      <c r="U2256" s="59"/>
    </row>
    <row r="2257" spans="18:21" x14ac:dyDescent="0.25">
      <c r="R2257" s="59"/>
      <c r="S2257" s="59"/>
      <c r="T2257" s="59"/>
      <c r="U2257" s="59"/>
    </row>
    <row r="2258" spans="18:21" x14ac:dyDescent="0.25">
      <c r="R2258" s="59"/>
      <c r="S2258" s="59"/>
      <c r="T2258" s="59"/>
      <c r="U2258" s="59"/>
    </row>
    <row r="2259" spans="18:21" x14ac:dyDescent="0.25">
      <c r="R2259" s="59"/>
      <c r="S2259" s="59"/>
      <c r="T2259" s="59"/>
      <c r="U2259" s="59"/>
    </row>
    <row r="2260" spans="18:21" x14ac:dyDescent="0.25">
      <c r="R2260" s="59"/>
      <c r="S2260" s="59"/>
      <c r="T2260" s="59"/>
      <c r="U2260" s="59"/>
    </row>
    <row r="2261" spans="18:21" x14ac:dyDescent="0.25">
      <c r="R2261" s="59"/>
      <c r="S2261" s="59"/>
      <c r="T2261" s="59"/>
      <c r="U2261" s="59"/>
    </row>
    <row r="2262" spans="18:21" x14ac:dyDescent="0.25">
      <c r="R2262" s="59"/>
      <c r="S2262" s="59"/>
      <c r="T2262" s="59"/>
      <c r="U2262" s="59"/>
    </row>
    <row r="2263" spans="18:21" x14ac:dyDescent="0.25">
      <c r="R2263" s="59"/>
      <c r="S2263" s="59"/>
      <c r="T2263" s="59"/>
      <c r="U2263" s="59"/>
    </row>
    <row r="2264" spans="18:21" x14ac:dyDescent="0.25">
      <c r="R2264" s="59"/>
      <c r="S2264" s="59"/>
      <c r="T2264" s="59"/>
      <c r="U2264" s="59"/>
    </row>
    <row r="2265" spans="18:21" x14ac:dyDescent="0.25">
      <c r="R2265" s="59"/>
      <c r="S2265" s="59"/>
      <c r="T2265" s="59"/>
      <c r="U2265" s="59"/>
    </row>
    <row r="2266" spans="18:21" x14ac:dyDescent="0.25">
      <c r="R2266" s="59"/>
      <c r="S2266" s="59"/>
      <c r="T2266" s="59"/>
      <c r="U2266" s="59"/>
    </row>
    <row r="2267" spans="18:21" x14ac:dyDescent="0.25">
      <c r="R2267" s="59"/>
      <c r="S2267" s="59"/>
      <c r="T2267" s="59"/>
      <c r="U2267" s="59"/>
    </row>
    <row r="2268" spans="18:21" x14ac:dyDescent="0.25">
      <c r="R2268" s="59"/>
      <c r="S2268" s="59"/>
      <c r="T2268" s="59"/>
      <c r="U2268" s="59"/>
    </row>
    <row r="2269" spans="18:21" x14ac:dyDescent="0.25">
      <c r="R2269" s="59"/>
      <c r="S2269" s="59"/>
      <c r="T2269" s="59"/>
      <c r="U2269" s="59"/>
    </row>
    <row r="2270" spans="18:21" x14ac:dyDescent="0.25">
      <c r="R2270" s="59"/>
      <c r="S2270" s="59"/>
      <c r="T2270" s="59"/>
      <c r="U2270" s="59"/>
    </row>
    <row r="2271" spans="18:21" x14ac:dyDescent="0.25">
      <c r="R2271" s="59"/>
      <c r="S2271" s="59"/>
      <c r="T2271" s="59"/>
      <c r="U2271" s="59"/>
    </row>
    <row r="2272" spans="18:21" x14ac:dyDescent="0.25">
      <c r="R2272" s="59"/>
      <c r="S2272" s="59"/>
      <c r="T2272" s="59"/>
      <c r="U2272" s="59"/>
    </row>
    <row r="2273" spans="18:21" x14ac:dyDescent="0.25">
      <c r="R2273" s="59"/>
      <c r="S2273" s="59"/>
      <c r="T2273" s="59"/>
      <c r="U2273" s="59"/>
    </row>
    <row r="2274" spans="18:21" x14ac:dyDescent="0.25">
      <c r="R2274" s="59"/>
      <c r="S2274" s="59"/>
      <c r="T2274" s="59"/>
      <c r="U2274" s="59"/>
    </row>
    <row r="2275" spans="18:21" x14ac:dyDescent="0.25">
      <c r="R2275" s="59"/>
      <c r="S2275" s="59"/>
      <c r="T2275" s="59"/>
      <c r="U2275" s="59"/>
    </row>
    <row r="2276" spans="18:21" x14ac:dyDescent="0.25">
      <c r="R2276" s="59"/>
      <c r="S2276" s="59"/>
      <c r="T2276" s="59"/>
      <c r="U2276" s="59"/>
    </row>
    <row r="2277" spans="18:21" x14ac:dyDescent="0.25">
      <c r="R2277" s="59"/>
      <c r="S2277" s="59"/>
      <c r="T2277" s="59"/>
      <c r="U2277" s="59"/>
    </row>
    <row r="2278" spans="18:21" x14ac:dyDescent="0.25">
      <c r="R2278" s="59"/>
      <c r="S2278" s="59"/>
      <c r="T2278" s="59"/>
      <c r="U2278" s="59"/>
    </row>
    <row r="2279" spans="18:21" x14ac:dyDescent="0.25">
      <c r="R2279" s="59"/>
      <c r="S2279" s="59"/>
      <c r="T2279" s="59"/>
      <c r="U2279" s="59"/>
    </row>
    <row r="2280" spans="18:21" x14ac:dyDescent="0.25">
      <c r="R2280" s="59"/>
      <c r="S2280" s="59"/>
      <c r="T2280" s="59"/>
      <c r="U2280" s="59"/>
    </row>
    <row r="2281" spans="18:21" x14ac:dyDescent="0.25">
      <c r="R2281" s="59"/>
      <c r="S2281" s="59"/>
      <c r="T2281" s="59"/>
      <c r="U2281" s="59"/>
    </row>
    <row r="2283" spans="18:21" x14ac:dyDescent="0.25">
      <c r="R2283" s="59"/>
      <c r="S2283" s="59"/>
      <c r="T2283" s="59"/>
      <c r="U2283" s="59"/>
    </row>
    <row r="2284" spans="18:21" x14ac:dyDescent="0.25">
      <c r="R2284" s="59"/>
      <c r="S2284" s="59"/>
      <c r="T2284" s="59"/>
      <c r="U2284" s="59"/>
    </row>
    <row r="2285" spans="18:21" x14ac:dyDescent="0.25">
      <c r="R2285" s="59"/>
      <c r="S2285" s="59"/>
      <c r="T2285" s="59"/>
      <c r="U2285" s="59"/>
    </row>
    <row r="2286" spans="18:21" x14ac:dyDescent="0.25">
      <c r="R2286" s="59"/>
      <c r="S2286" s="59"/>
      <c r="T2286" s="59"/>
      <c r="U2286" s="59"/>
    </row>
    <row r="2287" spans="18:21" x14ac:dyDescent="0.25">
      <c r="R2287" s="59"/>
      <c r="S2287" s="59"/>
      <c r="T2287" s="59"/>
      <c r="U2287" s="59"/>
    </row>
    <row r="2288" spans="18:21" x14ac:dyDescent="0.25">
      <c r="R2288" s="59"/>
      <c r="S2288" s="59"/>
      <c r="T2288" s="59"/>
      <c r="U2288" s="59"/>
    </row>
    <row r="2289" spans="18:21" x14ac:dyDescent="0.25">
      <c r="R2289" s="59"/>
      <c r="S2289" s="59"/>
      <c r="T2289" s="59"/>
      <c r="U2289" s="59"/>
    </row>
    <row r="2290" spans="18:21" x14ac:dyDescent="0.25">
      <c r="R2290" s="59"/>
      <c r="S2290" s="59"/>
      <c r="T2290" s="59"/>
      <c r="U2290" s="59"/>
    </row>
    <row r="2291" spans="18:21" x14ac:dyDescent="0.25">
      <c r="R2291" s="59"/>
      <c r="S2291" s="59"/>
      <c r="T2291" s="59"/>
      <c r="U2291" s="59"/>
    </row>
    <row r="2292" spans="18:21" x14ac:dyDescent="0.25">
      <c r="R2292" s="59"/>
      <c r="S2292" s="59"/>
      <c r="T2292" s="59"/>
      <c r="U2292" s="59"/>
    </row>
    <row r="2293" spans="18:21" x14ac:dyDescent="0.25">
      <c r="R2293" s="59"/>
      <c r="S2293" s="59"/>
      <c r="T2293" s="59"/>
      <c r="U2293" s="59"/>
    </row>
    <row r="2294" spans="18:21" x14ac:dyDescent="0.25">
      <c r="R2294" s="59"/>
      <c r="S2294" s="59"/>
      <c r="T2294" s="59"/>
      <c r="U2294" s="59"/>
    </row>
    <row r="2295" spans="18:21" x14ac:dyDescent="0.25">
      <c r="R2295" s="59"/>
      <c r="S2295" s="59"/>
      <c r="T2295" s="59"/>
      <c r="U2295" s="59"/>
    </row>
    <row r="2296" spans="18:21" x14ac:dyDescent="0.25">
      <c r="R2296" s="59"/>
      <c r="S2296" s="59"/>
      <c r="T2296" s="59"/>
      <c r="U2296" s="59"/>
    </row>
    <row r="2297" spans="18:21" x14ac:dyDescent="0.25">
      <c r="R2297" s="59"/>
      <c r="S2297" s="59"/>
      <c r="T2297" s="59"/>
      <c r="U2297" s="59"/>
    </row>
    <row r="2298" spans="18:21" x14ac:dyDescent="0.25">
      <c r="R2298" s="59"/>
      <c r="S2298" s="59"/>
      <c r="T2298" s="59"/>
      <c r="U2298" s="59"/>
    </row>
    <row r="2299" spans="18:21" x14ac:dyDescent="0.25">
      <c r="R2299" s="59"/>
      <c r="S2299" s="59"/>
      <c r="T2299" s="59"/>
      <c r="U2299" s="59"/>
    </row>
    <row r="2300" spans="18:21" x14ac:dyDescent="0.25">
      <c r="R2300" s="59"/>
      <c r="S2300" s="59"/>
      <c r="T2300" s="59"/>
      <c r="U2300" s="59"/>
    </row>
    <row r="2301" spans="18:21" x14ac:dyDescent="0.25">
      <c r="R2301" s="59"/>
      <c r="S2301" s="59"/>
      <c r="T2301" s="59"/>
      <c r="U2301" s="59"/>
    </row>
    <row r="2302" spans="18:21" x14ac:dyDescent="0.25">
      <c r="R2302" s="59"/>
      <c r="S2302" s="59"/>
      <c r="T2302" s="59"/>
      <c r="U2302" s="59"/>
    </row>
    <row r="2303" spans="18:21" x14ac:dyDescent="0.25">
      <c r="R2303" s="59"/>
      <c r="S2303" s="59"/>
      <c r="T2303" s="59"/>
      <c r="U2303" s="59"/>
    </row>
    <row r="2304" spans="18:21" x14ac:dyDescent="0.25">
      <c r="R2304" s="59"/>
      <c r="S2304" s="59"/>
      <c r="T2304" s="59"/>
      <c r="U2304" s="59"/>
    </row>
    <row r="2305" spans="18:21" x14ac:dyDescent="0.25">
      <c r="R2305" s="59"/>
      <c r="S2305" s="59"/>
      <c r="T2305" s="59"/>
      <c r="U2305" s="59"/>
    </row>
    <row r="2306" spans="18:21" x14ac:dyDescent="0.25">
      <c r="R2306" s="59"/>
      <c r="S2306" s="59"/>
      <c r="T2306" s="59"/>
      <c r="U2306" s="59"/>
    </row>
    <row r="2307" spans="18:21" x14ac:dyDescent="0.25">
      <c r="R2307" s="59"/>
      <c r="S2307" s="59"/>
      <c r="T2307" s="59"/>
      <c r="U2307" s="59"/>
    </row>
    <row r="2308" spans="18:21" x14ac:dyDescent="0.25">
      <c r="R2308" s="59"/>
      <c r="S2308" s="59"/>
      <c r="T2308" s="59"/>
      <c r="U2308" s="59"/>
    </row>
    <row r="2309" spans="18:21" x14ac:dyDescent="0.25">
      <c r="R2309" s="59"/>
      <c r="S2309" s="59"/>
      <c r="T2309" s="59"/>
      <c r="U2309" s="59"/>
    </row>
    <row r="2310" spans="18:21" x14ac:dyDescent="0.25">
      <c r="R2310" s="59"/>
      <c r="S2310" s="59"/>
      <c r="T2310" s="59"/>
      <c r="U2310" s="59"/>
    </row>
    <row r="2311" spans="18:21" x14ac:dyDescent="0.25">
      <c r="R2311" s="59"/>
      <c r="S2311" s="59"/>
      <c r="T2311" s="59"/>
      <c r="U2311" s="59"/>
    </row>
    <row r="2312" spans="18:21" x14ac:dyDescent="0.25">
      <c r="R2312" s="59"/>
      <c r="S2312" s="59"/>
      <c r="T2312" s="59"/>
      <c r="U2312" s="59"/>
    </row>
    <row r="2313" spans="18:21" x14ac:dyDescent="0.25">
      <c r="R2313" s="59"/>
      <c r="S2313" s="59"/>
      <c r="T2313" s="59"/>
      <c r="U2313" s="59"/>
    </row>
    <row r="2314" spans="18:21" x14ac:dyDescent="0.25">
      <c r="R2314" s="59"/>
      <c r="S2314" s="59"/>
      <c r="T2314" s="59"/>
      <c r="U2314" s="59"/>
    </row>
    <row r="2315" spans="18:21" x14ac:dyDescent="0.25">
      <c r="R2315" s="59"/>
      <c r="S2315" s="59"/>
      <c r="T2315" s="59"/>
      <c r="U2315" s="59"/>
    </row>
    <row r="2316" spans="18:21" x14ac:dyDescent="0.25">
      <c r="R2316" s="59"/>
      <c r="S2316" s="59"/>
      <c r="T2316" s="59"/>
      <c r="U2316" s="59"/>
    </row>
    <row r="2317" spans="18:21" x14ac:dyDescent="0.25">
      <c r="R2317" s="59"/>
      <c r="S2317" s="59"/>
      <c r="T2317" s="59"/>
      <c r="U2317" s="59"/>
    </row>
    <row r="2318" spans="18:21" x14ac:dyDescent="0.25">
      <c r="R2318" s="59"/>
      <c r="S2318" s="59"/>
      <c r="T2318" s="59"/>
      <c r="U2318" s="59"/>
    </row>
    <row r="2319" spans="18:21" x14ac:dyDescent="0.25">
      <c r="R2319" s="59"/>
      <c r="S2319" s="59"/>
      <c r="T2319" s="59"/>
      <c r="U2319" s="59"/>
    </row>
    <row r="2320" spans="18:21" x14ac:dyDescent="0.25">
      <c r="R2320" s="59"/>
      <c r="S2320" s="59"/>
      <c r="T2320" s="59"/>
      <c r="U2320" s="59"/>
    </row>
    <row r="2321" spans="18:21" x14ac:dyDescent="0.25">
      <c r="R2321" s="59"/>
      <c r="S2321" s="59"/>
      <c r="T2321" s="59"/>
      <c r="U2321" s="59"/>
    </row>
    <row r="2322" spans="18:21" x14ac:dyDescent="0.25">
      <c r="R2322" s="59"/>
      <c r="S2322" s="59"/>
      <c r="T2322" s="59"/>
      <c r="U2322" s="59"/>
    </row>
    <row r="2323" spans="18:21" x14ac:dyDescent="0.25">
      <c r="R2323" s="59"/>
      <c r="S2323" s="59"/>
      <c r="T2323" s="59"/>
      <c r="U2323" s="59"/>
    </row>
    <row r="2324" spans="18:21" x14ac:dyDescent="0.25">
      <c r="R2324" s="59"/>
      <c r="S2324" s="59"/>
      <c r="T2324" s="59"/>
      <c r="U2324" s="59"/>
    </row>
    <row r="2325" spans="18:21" x14ac:dyDescent="0.25">
      <c r="R2325" s="59"/>
      <c r="S2325" s="59"/>
      <c r="T2325" s="59"/>
      <c r="U2325" s="59"/>
    </row>
    <row r="2326" spans="18:21" x14ac:dyDescent="0.25">
      <c r="R2326" s="59"/>
      <c r="S2326" s="59"/>
      <c r="T2326" s="59"/>
      <c r="U2326" s="59"/>
    </row>
    <row r="2327" spans="18:21" x14ac:dyDescent="0.25">
      <c r="R2327" s="59"/>
      <c r="S2327" s="59"/>
      <c r="T2327" s="59"/>
      <c r="U2327" s="59"/>
    </row>
    <row r="2328" spans="18:21" x14ac:dyDescent="0.25">
      <c r="R2328" s="59"/>
      <c r="S2328" s="59"/>
      <c r="T2328" s="59"/>
      <c r="U2328" s="59"/>
    </row>
    <row r="2329" spans="18:21" x14ac:dyDescent="0.25">
      <c r="R2329" s="59"/>
      <c r="S2329" s="59"/>
      <c r="T2329" s="59"/>
      <c r="U2329" s="59"/>
    </row>
    <row r="2330" spans="18:21" x14ac:dyDescent="0.25">
      <c r="R2330" s="59"/>
      <c r="S2330" s="59"/>
      <c r="T2330" s="59"/>
      <c r="U2330" s="59"/>
    </row>
    <row r="2331" spans="18:21" x14ac:dyDescent="0.25">
      <c r="R2331" s="59"/>
      <c r="S2331" s="59"/>
      <c r="T2331" s="59"/>
      <c r="U2331" s="59"/>
    </row>
    <row r="2332" spans="18:21" x14ac:dyDescent="0.25">
      <c r="R2332" s="59"/>
      <c r="S2332" s="59"/>
      <c r="T2332" s="59"/>
      <c r="U2332" s="59"/>
    </row>
    <row r="2333" spans="18:21" x14ac:dyDescent="0.25">
      <c r="R2333" s="59"/>
      <c r="S2333" s="59"/>
      <c r="T2333" s="59"/>
      <c r="U2333" s="59"/>
    </row>
    <row r="2334" spans="18:21" x14ac:dyDescent="0.25">
      <c r="R2334" s="59"/>
      <c r="S2334" s="59"/>
      <c r="T2334" s="59"/>
      <c r="U2334" s="59"/>
    </row>
    <row r="2335" spans="18:21" x14ac:dyDescent="0.25">
      <c r="R2335" s="59"/>
      <c r="S2335" s="59"/>
      <c r="T2335" s="59"/>
      <c r="U2335" s="59"/>
    </row>
    <row r="2336" spans="18:21" x14ac:dyDescent="0.25">
      <c r="R2336" s="59"/>
      <c r="S2336" s="59"/>
      <c r="T2336" s="59"/>
      <c r="U2336" s="59"/>
    </row>
    <row r="2337" spans="18:21" x14ac:dyDescent="0.25">
      <c r="R2337" s="59"/>
      <c r="S2337" s="59"/>
      <c r="T2337" s="59"/>
      <c r="U2337" s="59"/>
    </row>
    <row r="2338" spans="18:21" x14ac:dyDescent="0.25">
      <c r="R2338" s="59"/>
      <c r="S2338" s="59"/>
      <c r="T2338" s="59"/>
      <c r="U2338" s="59"/>
    </row>
    <row r="2339" spans="18:21" x14ac:dyDescent="0.25">
      <c r="R2339" s="59"/>
      <c r="S2339" s="59"/>
      <c r="T2339" s="59"/>
      <c r="U2339" s="59"/>
    </row>
    <row r="2340" spans="18:21" x14ac:dyDescent="0.25">
      <c r="R2340" s="59"/>
      <c r="S2340" s="59"/>
      <c r="T2340" s="59"/>
      <c r="U2340" s="59"/>
    </row>
    <row r="2341" spans="18:21" x14ac:dyDescent="0.25">
      <c r="R2341" s="59"/>
      <c r="S2341" s="59"/>
      <c r="T2341" s="59"/>
      <c r="U2341" s="59"/>
    </row>
    <row r="2342" spans="18:21" x14ac:dyDescent="0.25">
      <c r="R2342" s="59"/>
      <c r="S2342" s="59"/>
      <c r="T2342" s="59"/>
      <c r="U2342" s="59"/>
    </row>
    <row r="2343" spans="18:21" x14ac:dyDescent="0.25">
      <c r="R2343" s="59"/>
      <c r="S2343" s="59"/>
      <c r="T2343" s="59"/>
      <c r="U2343" s="59"/>
    </row>
    <row r="2344" spans="18:21" x14ac:dyDescent="0.25">
      <c r="R2344" s="59"/>
      <c r="S2344" s="59"/>
      <c r="T2344" s="59"/>
      <c r="U2344" s="59"/>
    </row>
    <row r="2345" spans="18:21" x14ac:dyDescent="0.25">
      <c r="R2345" s="59"/>
      <c r="S2345" s="59"/>
      <c r="T2345" s="59"/>
      <c r="U2345" s="59"/>
    </row>
    <row r="2346" spans="18:21" x14ac:dyDescent="0.25">
      <c r="R2346" s="59"/>
      <c r="S2346" s="59"/>
      <c r="T2346" s="59"/>
      <c r="U2346" s="59"/>
    </row>
    <row r="2347" spans="18:21" x14ac:dyDescent="0.25">
      <c r="R2347" s="59"/>
      <c r="S2347" s="59"/>
      <c r="T2347" s="59"/>
      <c r="U2347" s="59"/>
    </row>
    <row r="2348" spans="18:21" x14ac:dyDescent="0.25">
      <c r="R2348" s="59"/>
      <c r="S2348" s="59"/>
      <c r="T2348" s="59"/>
      <c r="U2348" s="59"/>
    </row>
    <row r="2349" spans="18:21" x14ac:dyDescent="0.25">
      <c r="R2349" s="59"/>
      <c r="S2349" s="59"/>
      <c r="T2349" s="59"/>
      <c r="U2349" s="59"/>
    </row>
    <row r="2350" spans="18:21" x14ac:dyDescent="0.25">
      <c r="R2350" s="59"/>
      <c r="S2350" s="59"/>
      <c r="T2350" s="59"/>
      <c r="U2350" s="59"/>
    </row>
    <row r="2352" spans="18:21" x14ac:dyDescent="0.25">
      <c r="R2352" s="59"/>
      <c r="S2352" s="59"/>
      <c r="T2352" s="59"/>
      <c r="U2352" s="59"/>
    </row>
    <row r="2353" spans="18:21" x14ac:dyDescent="0.25">
      <c r="R2353" s="59"/>
      <c r="S2353" s="59"/>
      <c r="T2353" s="59"/>
      <c r="U2353" s="59"/>
    </row>
    <row r="2354" spans="18:21" x14ac:dyDescent="0.25">
      <c r="R2354" s="59"/>
      <c r="S2354" s="59"/>
      <c r="T2354" s="59"/>
      <c r="U2354" s="59"/>
    </row>
    <row r="2355" spans="18:21" x14ac:dyDescent="0.25">
      <c r="R2355" s="59"/>
      <c r="S2355" s="59"/>
      <c r="T2355" s="59"/>
      <c r="U2355" s="59"/>
    </row>
    <row r="2356" spans="18:21" x14ac:dyDescent="0.25">
      <c r="R2356" s="59"/>
      <c r="S2356" s="59"/>
      <c r="T2356" s="59"/>
      <c r="U2356" s="59"/>
    </row>
    <row r="2357" spans="18:21" x14ac:dyDescent="0.25">
      <c r="R2357" s="59"/>
      <c r="S2357" s="59"/>
      <c r="T2357" s="59"/>
      <c r="U2357" s="59"/>
    </row>
    <row r="2358" spans="18:21" x14ac:dyDescent="0.25">
      <c r="R2358" s="59"/>
      <c r="S2358" s="59"/>
      <c r="T2358" s="59"/>
      <c r="U2358" s="59"/>
    </row>
    <row r="2359" spans="18:21" x14ac:dyDescent="0.25">
      <c r="R2359" s="59"/>
      <c r="S2359" s="59"/>
      <c r="T2359" s="59"/>
      <c r="U2359" s="59"/>
    </row>
    <row r="2360" spans="18:21" x14ac:dyDescent="0.25">
      <c r="R2360" s="59"/>
      <c r="S2360" s="59"/>
      <c r="T2360" s="59"/>
      <c r="U2360" s="59"/>
    </row>
    <row r="2361" spans="18:21" x14ac:dyDescent="0.25">
      <c r="R2361" s="59"/>
      <c r="S2361" s="59"/>
      <c r="T2361" s="59"/>
      <c r="U2361" s="59"/>
    </row>
    <row r="2362" spans="18:21" x14ac:dyDescent="0.25">
      <c r="R2362" s="59"/>
      <c r="S2362" s="59"/>
      <c r="T2362" s="59"/>
      <c r="U2362" s="59"/>
    </row>
    <row r="2363" spans="18:21" x14ac:dyDescent="0.25">
      <c r="R2363" s="59"/>
      <c r="S2363" s="59"/>
      <c r="T2363" s="59"/>
      <c r="U2363" s="59"/>
    </row>
    <row r="2364" spans="18:21" x14ac:dyDescent="0.25">
      <c r="R2364" s="59"/>
      <c r="S2364" s="59"/>
      <c r="T2364" s="59"/>
      <c r="U2364" s="59"/>
    </row>
    <row r="2365" spans="18:21" x14ac:dyDescent="0.25">
      <c r="R2365" s="59"/>
      <c r="S2365" s="59"/>
      <c r="T2365" s="59"/>
      <c r="U2365" s="59"/>
    </row>
    <row r="2366" spans="18:21" x14ac:dyDescent="0.25">
      <c r="R2366" s="59"/>
      <c r="S2366" s="59"/>
      <c r="T2366" s="59"/>
      <c r="U2366" s="59"/>
    </row>
    <row r="2367" spans="18:21" x14ac:dyDescent="0.25">
      <c r="R2367" s="59"/>
      <c r="S2367" s="59"/>
      <c r="T2367" s="59"/>
      <c r="U2367" s="59"/>
    </row>
    <row r="2368" spans="18:21" x14ac:dyDescent="0.25">
      <c r="R2368" s="59"/>
      <c r="S2368" s="59"/>
      <c r="T2368" s="59"/>
      <c r="U2368" s="59"/>
    </row>
    <row r="2369" spans="18:21" x14ac:dyDescent="0.25">
      <c r="R2369" s="59"/>
      <c r="S2369" s="59"/>
      <c r="T2369" s="59"/>
      <c r="U2369" s="59"/>
    </row>
    <row r="2370" spans="18:21" x14ac:dyDescent="0.25">
      <c r="R2370" s="59"/>
      <c r="S2370" s="59"/>
      <c r="T2370" s="59"/>
      <c r="U2370" s="59"/>
    </row>
    <row r="2371" spans="18:21" x14ac:dyDescent="0.25">
      <c r="R2371" s="59"/>
      <c r="S2371" s="59"/>
      <c r="T2371" s="59"/>
      <c r="U2371" s="59"/>
    </row>
    <row r="2372" spans="18:21" x14ac:dyDescent="0.25">
      <c r="R2372" s="59"/>
      <c r="S2372" s="59"/>
      <c r="T2372" s="59"/>
      <c r="U2372" s="59"/>
    </row>
    <row r="2373" spans="18:21" x14ac:dyDescent="0.25">
      <c r="R2373" s="59"/>
      <c r="S2373" s="59"/>
      <c r="T2373" s="59"/>
      <c r="U2373" s="59"/>
    </row>
    <row r="2374" spans="18:21" x14ac:dyDescent="0.25">
      <c r="R2374" s="59"/>
      <c r="S2374" s="59"/>
      <c r="T2374" s="59"/>
      <c r="U2374" s="59"/>
    </row>
    <row r="2375" spans="18:21" x14ac:dyDescent="0.25">
      <c r="R2375" s="59"/>
      <c r="S2375" s="59"/>
      <c r="T2375" s="59"/>
      <c r="U2375" s="59"/>
    </row>
    <row r="2376" spans="18:21" x14ac:dyDescent="0.25">
      <c r="R2376" s="59"/>
      <c r="S2376" s="59"/>
      <c r="T2376" s="59"/>
      <c r="U2376" s="59"/>
    </row>
    <row r="2377" spans="18:21" x14ac:dyDescent="0.25">
      <c r="R2377" s="59"/>
      <c r="S2377" s="59"/>
      <c r="T2377" s="59"/>
      <c r="U2377" s="59"/>
    </row>
    <row r="2378" spans="18:21" x14ac:dyDescent="0.25">
      <c r="R2378" s="59"/>
      <c r="S2378" s="59"/>
      <c r="T2378" s="59"/>
      <c r="U2378" s="59"/>
    </row>
    <row r="2379" spans="18:21" x14ac:dyDescent="0.25">
      <c r="R2379" s="59"/>
      <c r="S2379" s="59"/>
      <c r="T2379" s="59"/>
      <c r="U2379" s="59"/>
    </row>
    <row r="2380" spans="18:21" x14ac:dyDescent="0.25">
      <c r="R2380" s="59"/>
      <c r="S2380" s="59"/>
      <c r="T2380" s="59"/>
      <c r="U2380" s="59"/>
    </row>
    <row r="2381" spans="18:21" x14ac:dyDescent="0.25">
      <c r="R2381" s="59"/>
      <c r="S2381" s="59"/>
      <c r="T2381" s="59"/>
      <c r="U2381" s="59"/>
    </row>
    <row r="2382" spans="18:21" x14ac:dyDescent="0.25">
      <c r="R2382" s="59"/>
      <c r="S2382" s="59"/>
      <c r="T2382" s="59"/>
      <c r="U2382" s="59"/>
    </row>
    <row r="2383" spans="18:21" x14ac:dyDescent="0.25">
      <c r="R2383" s="59"/>
      <c r="S2383" s="59"/>
      <c r="T2383" s="59"/>
      <c r="U2383" s="59"/>
    </row>
    <row r="2384" spans="18:21" x14ac:dyDescent="0.25">
      <c r="R2384" s="59"/>
      <c r="S2384" s="59"/>
      <c r="T2384" s="59"/>
      <c r="U2384" s="59"/>
    </row>
    <row r="2385" spans="18:21" x14ac:dyDescent="0.25">
      <c r="R2385" s="59"/>
      <c r="S2385" s="59"/>
      <c r="T2385" s="59"/>
      <c r="U2385" s="59"/>
    </row>
    <row r="2386" spans="18:21" x14ac:dyDescent="0.25">
      <c r="R2386" s="59"/>
      <c r="S2386" s="59"/>
      <c r="T2386" s="59"/>
      <c r="U2386" s="59"/>
    </row>
    <row r="2387" spans="18:21" x14ac:dyDescent="0.25">
      <c r="R2387" s="59"/>
      <c r="S2387" s="59"/>
      <c r="T2387" s="59"/>
      <c r="U2387" s="59"/>
    </row>
    <row r="2388" spans="18:21" x14ac:dyDescent="0.25">
      <c r="R2388" s="59"/>
      <c r="S2388" s="59"/>
      <c r="T2388" s="59"/>
      <c r="U2388" s="59"/>
    </row>
    <row r="2389" spans="18:21" x14ac:dyDescent="0.25">
      <c r="R2389" s="59"/>
      <c r="S2389" s="59"/>
      <c r="T2389" s="59"/>
      <c r="U2389" s="59"/>
    </row>
    <row r="2390" spans="18:21" x14ac:dyDescent="0.25">
      <c r="R2390" s="59"/>
      <c r="S2390" s="59"/>
      <c r="T2390" s="59"/>
      <c r="U2390" s="59"/>
    </row>
    <row r="2391" spans="18:21" x14ac:dyDescent="0.25">
      <c r="R2391" s="59"/>
      <c r="S2391" s="59"/>
      <c r="T2391" s="59"/>
      <c r="U2391" s="59"/>
    </row>
    <row r="2392" spans="18:21" x14ac:dyDescent="0.25">
      <c r="R2392" s="59"/>
      <c r="S2392" s="59"/>
      <c r="T2392" s="59"/>
      <c r="U2392" s="59"/>
    </row>
    <row r="2393" spans="18:21" x14ac:dyDescent="0.25">
      <c r="R2393" s="59"/>
      <c r="S2393" s="59"/>
      <c r="T2393" s="59"/>
      <c r="U2393" s="59"/>
    </row>
    <row r="2394" spans="18:21" x14ac:dyDescent="0.25">
      <c r="R2394" s="59"/>
      <c r="S2394" s="59"/>
      <c r="T2394" s="59"/>
      <c r="U2394" s="59"/>
    </row>
    <row r="2395" spans="18:21" x14ac:dyDescent="0.25">
      <c r="R2395" s="59"/>
      <c r="S2395" s="59"/>
      <c r="T2395" s="59"/>
      <c r="U2395" s="59"/>
    </row>
    <row r="2396" spans="18:21" x14ac:dyDescent="0.25">
      <c r="R2396" s="59"/>
      <c r="S2396" s="59"/>
      <c r="T2396" s="59"/>
      <c r="U2396" s="59"/>
    </row>
    <row r="2397" spans="18:21" x14ac:dyDescent="0.25">
      <c r="R2397" s="59"/>
      <c r="S2397" s="59"/>
      <c r="T2397" s="59"/>
      <c r="U2397" s="59"/>
    </row>
    <row r="2398" spans="18:21" x14ac:dyDescent="0.25">
      <c r="R2398" s="59"/>
      <c r="S2398" s="59"/>
      <c r="T2398" s="59"/>
      <c r="U2398" s="59"/>
    </row>
    <row r="2399" spans="18:21" x14ac:dyDescent="0.25">
      <c r="R2399" s="59"/>
      <c r="S2399" s="59"/>
      <c r="T2399" s="59"/>
      <c r="U2399" s="59"/>
    </row>
    <row r="2400" spans="18:21" x14ac:dyDescent="0.25">
      <c r="R2400" s="59"/>
      <c r="S2400" s="59"/>
      <c r="T2400" s="59"/>
      <c r="U2400" s="59"/>
    </row>
    <row r="2401" spans="18:21" x14ac:dyDescent="0.25">
      <c r="R2401" s="59"/>
      <c r="S2401" s="59"/>
      <c r="T2401" s="59"/>
      <c r="U2401" s="59"/>
    </row>
    <row r="2402" spans="18:21" x14ac:dyDescent="0.25">
      <c r="R2402" s="59"/>
      <c r="S2402" s="59"/>
      <c r="T2402" s="59"/>
      <c r="U2402" s="59"/>
    </row>
    <row r="2403" spans="18:21" x14ac:dyDescent="0.25">
      <c r="R2403" s="59"/>
      <c r="S2403" s="59"/>
      <c r="T2403" s="59"/>
      <c r="U2403" s="59"/>
    </row>
    <row r="2404" spans="18:21" x14ac:dyDescent="0.25">
      <c r="R2404" s="59"/>
      <c r="S2404" s="59"/>
      <c r="T2404" s="59"/>
      <c r="U2404" s="59"/>
    </row>
    <row r="2405" spans="18:21" x14ac:dyDescent="0.25">
      <c r="R2405" s="59"/>
      <c r="S2405" s="59"/>
      <c r="T2405" s="59"/>
      <c r="U2405" s="59"/>
    </row>
    <row r="2406" spans="18:21" x14ac:dyDescent="0.25">
      <c r="R2406" s="59"/>
      <c r="S2406" s="59"/>
      <c r="T2406" s="59"/>
      <c r="U2406" s="59"/>
    </row>
    <row r="2407" spans="18:21" x14ac:dyDescent="0.25">
      <c r="R2407" s="59"/>
      <c r="S2407" s="59"/>
      <c r="T2407" s="59"/>
      <c r="U2407" s="59"/>
    </row>
    <row r="2408" spans="18:21" x14ac:dyDescent="0.25">
      <c r="R2408" s="59"/>
      <c r="S2408" s="59"/>
      <c r="T2408" s="59"/>
      <c r="U2408" s="59"/>
    </row>
    <row r="2409" spans="18:21" x14ac:dyDescent="0.25">
      <c r="R2409" s="59"/>
      <c r="S2409" s="59"/>
      <c r="T2409" s="59"/>
      <c r="U2409" s="59"/>
    </row>
    <row r="2410" spans="18:21" x14ac:dyDescent="0.25">
      <c r="R2410" s="59"/>
      <c r="S2410" s="59"/>
      <c r="T2410" s="59"/>
      <c r="U2410" s="59"/>
    </row>
    <row r="2411" spans="18:21" x14ac:dyDescent="0.25">
      <c r="R2411" s="59"/>
      <c r="S2411" s="59"/>
      <c r="T2411" s="59"/>
      <c r="U2411" s="59"/>
    </row>
    <row r="2412" spans="18:21" x14ac:dyDescent="0.25">
      <c r="R2412" s="59"/>
      <c r="S2412" s="59"/>
      <c r="T2412" s="59"/>
      <c r="U2412" s="59"/>
    </row>
    <row r="2413" spans="18:21" x14ac:dyDescent="0.25">
      <c r="R2413" s="59"/>
      <c r="S2413" s="59"/>
      <c r="T2413" s="59"/>
      <c r="U2413" s="59"/>
    </row>
    <row r="2414" spans="18:21" x14ac:dyDescent="0.25">
      <c r="R2414" s="59"/>
      <c r="S2414" s="59"/>
      <c r="T2414" s="59"/>
      <c r="U2414" s="59"/>
    </row>
    <row r="2415" spans="18:21" x14ac:dyDescent="0.25">
      <c r="R2415" s="59"/>
      <c r="S2415" s="59"/>
      <c r="T2415" s="59"/>
      <c r="U2415" s="59"/>
    </row>
    <row r="2416" spans="18:21" x14ac:dyDescent="0.25">
      <c r="R2416" s="59"/>
      <c r="S2416" s="59"/>
      <c r="T2416" s="59"/>
      <c r="U2416" s="59"/>
    </row>
    <row r="2417" spans="14:21" x14ac:dyDescent="0.25">
      <c r="R2417" s="59"/>
      <c r="S2417" s="59"/>
      <c r="T2417" s="59"/>
      <c r="U2417" s="59"/>
    </row>
    <row r="2418" spans="14:21" x14ac:dyDescent="0.25">
      <c r="R2418" s="59"/>
      <c r="S2418" s="59"/>
      <c r="T2418" s="59"/>
      <c r="U2418" s="59"/>
    </row>
    <row r="2419" spans="14:21" x14ac:dyDescent="0.25">
      <c r="R2419" s="59"/>
      <c r="S2419" s="59"/>
      <c r="T2419" s="59"/>
      <c r="U2419" s="59"/>
    </row>
    <row r="2421" spans="14:21" x14ac:dyDescent="0.25">
      <c r="N2421" s="59"/>
      <c r="O2421" s="59"/>
      <c r="P2421" s="59"/>
    </row>
    <row r="2422" spans="14:21" x14ac:dyDescent="0.25">
      <c r="N2422" s="59"/>
      <c r="O2422" s="59"/>
      <c r="P2422" s="59"/>
    </row>
    <row r="2423" spans="14:21" x14ac:dyDescent="0.25">
      <c r="N2423" s="59"/>
      <c r="O2423" s="59"/>
      <c r="P2423" s="59"/>
    </row>
    <row r="2424" spans="14:21" x14ac:dyDescent="0.25">
      <c r="N2424" s="59"/>
      <c r="O2424" s="59"/>
      <c r="P2424" s="59"/>
    </row>
    <row r="2425" spans="14:21" x14ac:dyDescent="0.25">
      <c r="N2425" s="59"/>
      <c r="O2425" s="59"/>
      <c r="P2425" s="59"/>
    </row>
    <row r="2426" spans="14:21" x14ac:dyDescent="0.25">
      <c r="N2426" s="59"/>
      <c r="O2426" s="59"/>
      <c r="P2426" s="59"/>
    </row>
    <row r="2427" spans="14:21" x14ac:dyDescent="0.25">
      <c r="N2427" s="59"/>
      <c r="O2427" s="59"/>
      <c r="P2427" s="59"/>
    </row>
    <row r="2428" spans="14:21" x14ac:dyDescent="0.25">
      <c r="N2428" s="59"/>
      <c r="O2428" s="59"/>
      <c r="P2428" s="59"/>
    </row>
    <row r="2429" spans="14:21" x14ac:dyDescent="0.25">
      <c r="N2429" s="59"/>
      <c r="O2429" s="59"/>
      <c r="P2429" s="59"/>
    </row>
    <row r="2430" spans="14:21" x14ac:dyDescent="0.25">
      <c r="N2430" s="59"/>
      <c r="O2430" s="59"/>
      <c r="P2430" s="59"/>
    </row>
    <row r="2431" spans="14:21" x14ac:dyDescent="0.25">
      <c r="N2431" s="59"/>
      <c r="O2431" s="59"/>
      <c r="P2431" s="59"/>
    </row>
    <row r="2432" spans="14:21" x14ac:dyDescent="0.25">
      <c r="N2432" s="59"/>
      <c r="O2432" s="59"/>
      <c r="P2432" s="59"/>
    </row>
    <row r="2433" spans="14:16" x14ac:dyDescent="0.25">
      <c r="N2433" s="59"/>
      <c r="O2433" s="59"/>
      <c r="P2433" s="59"/>
    </row>
    <row r="2434" spans="14:16" x14ac:dyDescent="0.25">
      <c r="N2434" s="59"/>
      <c r="O2434" s="59"/>
      <c r="P2434" s="59"/>
    </row>
    <row r="2435" spans="14:16" x14ac:dyDescent="0.25">
      <c r="N2435" s="59"/>
      <c r="O2435" s="59"/>
      <c r="P2435" s="59"/>
    </row>
    <row r="2436" spans="14:16" x14ac:dyDescent="0.25">
      <c r="N2436" s="59"/>
      <c r="O2436" s="59"/>
      <c r="P2436" s="59"/>
    </row>
    <row r="2437" spans="14:16" x14ac:dyDescent="0.25">
      <c r="N2437" s="59"/>
      <c r="O2437" s="59"/>
      <c r="P2437" s="59"/>
    </row>
    <row r="2438" spans="14:16" x14ac:dyDescent="0.25">
      <c r="N2438" s="59"/>
      <c r="O2438" s="59"/>
      <c r="P2438" s="59"/>
    </row>
    <row r="2439" spans="14:16" x14ac:dyDescent="0.25">
      <c r="N2439" s="59"/>
      <c r="O2439" s="59"/>
      <c r="P2439" s="59"/>
    </row>
    <row r="2440" spans="14:16" x14ac:dyDescent="0.25">
      <c r="N2440" s="59"/>
      <c r="O2440" s="59"/>
      <c r="P2440" s="59"/>
    </row>
    <row r="2441" spans="14:16" x14ac:dyDescent="0.25">
      <c r="N2441" s="59"/>
      <c r="O2441" s="59"/>
      <c r="P2441" s="59"/>
    </row>
    <row r="2442" spans="14:16" x14ac:dyDescent="0.25">
      <c r="N2442" s="59"/>
      <c r="O2442" s="59"/>
      <c r="P2442" s="59"/>
    </row>
    <row r="2443" spans="14:16" x14ac:dyDescent="0.25">
      <c r="N2443" s="59"/>
      <c r="O2443" s="59"/>
      <c r="P2443" s="59"/>
    </row>
    <row r="2444" spans="14:16" x14ac:dyDescent="0.25">
      <c r="N2444" s="59"/>
      <c r="O2444" s="59"/>
      <c r="P2444" s="59"/>
    </row>
    <row r="2445" spans="14:16" x14ac:dyDescent="0.25">
      <c r="N2445" s="59"/>
      <c r="O2445" s="59"/>
      <c r="P2445" s="59"/>
    </row>
    <row r="2446" spans="14:16" x14ac:dyDescent="0.25">
      <c r="N2446" s="59"/>
      <c r="O2446" s="59"/>
      <c r="P2446" s="59"/>
    </row>
    <row r="2447" spans="14:16" x14ac:dyDescent="0.25">
      <c r="N2447" s="59"/>
      <c r="O2447" s="59"/>
      <c r="P2447" s="59"/>
    </row>
    <row r="2448" spans="14:16" x14ac:dyDescent="0.25">
      <c r="N2448" s="59"/>
      <c r="O2448" s="59"/>
      <c r="P2448" s="59"/>
    </row>
    <row r="2449" spans="14:16" x14ac:dyDescent="0.25">
      <c r="N2449" s="59"/>
      <c r="O2449" s="59"/>
      <c r="P2449" s="59"/>
    </row>
    <row r="2450" spans="14:16" x14ac:dyDescent="0.25">
      <c r="N2450" s="59"/>
      <c r="O2450" s="59"/>
      <c r="P2450" s="59"/>
    </row>
    <row r="2451" spans="14:16" x14ac:dyDescent="0.25">
      <c r="N2451" s="59"/>
      <c r="O2451" s="59"/>
      <c r="P2451" s="59"/>
    </row>
    <row r="2452" spans="14:16" x14ac:dyDescent="0.25">
      <c r="N2452" s="59"/>
      <c r="O2452" s="59"/>
      <c r="P2452" s="59"/>
    </row>
    <row r="2453" spans="14:16" x14ac:dyDescent="0.25">
      <c r="N2453" s="59"/>
      <c r="O2453" s="59"/>
      <c r="P2453" s="59"/>
    </row>
    <row r="2454" spans="14:16" x14ac:dyDescent="0.25">
      <c r="N2454" s="59"/>
      <c r="O2454" s="59"/>
      <c r="P2454" s="59"/>
    </row>
    <row r="2455" spans="14:16" x14ac:dyDescent="0.25">
      <c r="N2455" s="59"/>
      <c r="O2455" s="59"/>
      <c r="P2455" s="59"/>
    </row>
    <row r="2456" spans="14:16" x14ac:dyDescent="0.25">
      <c r="N2456" s="59"/>
      <c r="O2456" s="59"/>
      <c r="P2456" s="59"/>
    </row>
    <row r="2457" spans="14:16" x14ac:dyDescent="0.25">
      <c r="N2457" s="59"/>
      <c r="O2457" s="59"/>
      <c r="P2457" s="59"/>
    </row>
    <row r="2458" spans="14:16" x14ac:dyDescent="0.25">
      <c r="N2458" s="59"/>
      <c r="O2458" s="59"/>
      <c r="P2458" s="59"/>
    </row>
    <row r="2459" spans="14:16" x14ac:dyDescent="0.25">
      <c r="N2459" s="59"/>
      <c r="O2459" s="59"/>
      <c r="P2459" s="59"/>
    </row>
    <row r="2460" spans="14:16" x14ac:dyDescent="0.25">
      <c r="N2460" s="59"/>
      <c r="O2460" s="59"/>
      <c r="P2460" s="59"/>
    </row>
    <row r="2461" spans="14:16" x14ac:dyDescent="0.25">
      <c r="N2461" s="59"/>
      <c r="O2461" s="59"/>
      <c r="P2461" s="59"/>
    </row>
    <row r="2462" spans="14:16" x14ac:dyDescent="0.25">
      <c r="N2462" s="59"/>
      <c r="O2462" s="59"/>
      <c r="P2462" s="59"/>
    </row>
    <row r="2463" spans="14:16" x14ac:dyDescent="0.25">
      <c r="N2463" s="59"/>
      <c r="O2463" s="59"/>
      <c r="P2463" s="59"/>
    </row>
    <row r="2464" spans="14:16" x14ac:dyDescent="0.25">
      <c r="N2464" s="59"/>
      <c r="O2464" s="59"/>
      <c r="P2464" s="59"/>
    </row>
    <row r="2465" spans="14:16" x14ac:dyDescent="0.25">
      <c r="N2465" s="59"/>
      <c r="O2465" s="59"/>
      <c r="P2465" s="59"/>
    </row>
    <row r="2466" spans="14:16" x14ac:dyDescent="0.25">
      <c r="N2466" s="59"/>
      <c r="O2466" s="59"/>
      <c r="P2466" s="59"/>
    </row>
    <row r="2467" spans="14:16" x14ac:dyDescent="0.25">
      <c r="N2467" s="59"/>
      <c r="O2467" s="59"/>
      <c r="P2467" s="59"/>
    </row>
    <row r="2468" spans="14:16" x14ac:dyDescent="0.25">
      <c r="N2468" s="59"/>
      <c r="O2468" s="59"/>
      <c r="P2468" s="59"/>
    </row>
    <row r="2469" spans="14:16" x14ac:dyDescent="0.25">
      <c r="N2469" s="59"/>
      <c r="O2469" s="59"/>
      <c r="P2469" s="59"/>
    </row>
    <row r="2470" spans="14:16" x14ac:dyDescent="0.25">
      <c r="N2470" s="59"/>
      <c r="O2470" s="59"/>
      <c r="P2470" s="59"/>
    </row>
    <row r="2471" spans="14:16" x14ac:dyDescent="0.25">
      <c r="N2471" s="59"/>
      <c r="O2471" s="59"/>
      <c r="P2471" s="59"/>
    </row>
    <row r="2472" spans="14:16" x14ac:dyDescent="0.25">
      <c r="N2472" s="59"/>
      <c r="O2472" s="59"/>
      <c r="P2472" s="59"/>
    </row>
    <row r="2473" spans="14:16" x14ac:dyDescent="0.25">
      <c r="N2473" s="59"/>
      <c r="O2473" s="59"/>
      <c r="P2473" s="59"/>
    </row>
    <row r="2474" spans="14:16" x14ac:dyDescent="0.25">
      <c r="N2474" s="59"/>
      <c r="O2474" s="59"/>
      <c r="P2474" s="59"/>
    </row>
    <row r="2475" spans="14:16" x14ac:dyDescent="0.25">
      <c r="N2475" s="59"/>
      <c r="O2475" s="59"/>
      <c r="P2475" s="59"/>
    </row>
    <row r="2476" spans="14:16" x14ac:dyDescent="0.25">
      <c r="N2476" s="59"/>
      <c r="O2476" s="59"/>
      <c r="P2476" s="59"/>
    </row>
    <row r="2477" spans="14:16" x14ac:dyDescent="0.25">
      <c r="N2477" s="59"/>
      <c r="O2477" s="59"/>
      <c r="P2477" s="59"/>
    </row>
    <row r="2478" spans="14:16" x14ac:dyDescent="0.25">
      <c r="N2478" s="59"/>
      <c r="O2478" s="59"/>
      <c r="P2478" s="59"/>
    </row>
    <row r="2479" spans="14:16" x14ac:dyDescent="0.25">
      <c r="N2479" s="59"/>
      <c r="O2479" s="59"/>
      <c r="P2479" s="59"/>
    </row>
    <row r="2480" spans="14:16" x14ac:dyDescent="0.25">
      <c r="N2480" s="59"/>
      <c r="O2480" s="59"/>
      <c r="P2480" s="59"/>
    </row>
    <row r="2481" spans="10:16" x14ac:dyDescent="0.25">
      <c r="N2481" s="59"/>
      <c r="O2481" s="59"/>
      <c r="P2481" s="59"/>
    </row>
    <row r="2482" spans="10:16" x14ac:dyDescent="0.25">
      <c r="N2482" s="59"/>
      <c r="O2482" s="59"/>
      <c r="P2482" s="59"/>
    </row>
    <row r="2483" spans="10:16" x14ac:dyDescent="0.25">
      <c r="N2483" s="59"/>
      <c r="O2483" s="59"/>
      <c r="P2483" s="59"/>
    </row>
    <row r="2484" spans="10:16" x14ac:dyDescent="0.25">
      <c r="N2484" s="59"/>
      <c r="O2484" s="59"/>
      <c r="P2484" s="59"/>
    </row>
    <row r="2485" spans="10:16" x14ac:dyDescent="0.25">
      <c r="N2485" s="59"/>
      <c r="O2485" s="59"/>
      <c r="P2485" s="59"/>
    </row>
    <row r="2486" spans="10:16" x14ac:dyDescent="0.25">
      <c r="N2486" s="59"/>
      <c r="O2486" s="59"/>
      <c r="P2486" s="59"/>
    </row>
    <row r="2487" spans="10:16" x14ac:dyDescent="0.25">
      <c r="N2487" s="59"/>
      <c r="O2487" s="59"/>
      <c r="P2487" s="59"/>
    </row>
    <row r="2488" spans="10:16" x14ac:dyDescent="0.25">
      <c r="N2488" s="59"/>
      <c r="O2488" s="59"/>
      <c r="P2488" s="59"/>
    </row>
    <row r="2490" spans="10:16" x14ac:dyDescent="0.25">
      <c r="J2490" s="59"/>
      <c r="K2490" s="59"/>
    </row>
    <row r="2491" spans="10:16" x14ac:dyDescent="0.25">
      <c r="J2491" s="59"/>
      <c r="K2491" s="59"/>
    </row>
    <row r="2492" spans="10:16" x14ac:dyDescent="0.25">
      <c r="J2492" s="59"/>
      <c r="K2492" s="59"/>
    </row>
    <row r="2493" spans="10:16" x14ac:dyDescent="0.25">
      <c r="J2493" s="59"/>
      <c r="K2493" s="59"/>
    </row>
    <row r="2494" spans="10:16" x14ac:dyDescent="0.25">
      <c r="J2494" s="59"/>
      <c r="K2494" s="59"/>
    </row>
    <row r="2495" spans="10:16" x14ac:dyDescent="0.25">
      <c r="J2495" s="59"/>
      <c r="K2495" s="59"/>
    </row>
    <row r="2496" spans="10:16" x14ac:dyDescent="0.25">
      <c r="J2496" s="59"/>
      <c r="K2496" s="59"/>
    </row>
    <row r="2497" spans="10:11" x14ac:dyDescent="0.25">
      <c r="J2497" s="59"/>
      <c r="K2497" s="59"/>
    </row>
    <row r="2498" spans="10:11" x14ac:dyDescent="0.25">
      <c r="J2498" s="59"/>
      <c r="K2498" s="59"/>
    </row>
    <row r="2499" spans="10:11" x14ac:dyDescent="0.25">
      <c r="J2499" s="59"/>
      <c r="K2499" s="59"/>
    </row>
    <row r="2500" spans="10:11" x14ac:dyDescent="0.25">
      <c r="J2500" s="59"/>
      <c r="K2500" s="59"/>
    </row>
    <row r="2501" spans="10:11" x14ac:dyDescent="0.25">
      <c r="J2501" s="59"/>
      <c r="K2501" s="59"/>
    </row>
    <row r="2502" spans="10:11" x14ac:dyDescent="0.25">
      <c r="J2502" s="59"/>
      <c r="K2502" s="59"/>
    </row>
    <row r="2503" spans="10:11" x14ac:dyDescent="0.25">
      <c r="J2503" s="59"/>
      <c r="K2503" s="59"/>
    </row>
    <row r="2504" spans="10:11" x14ac:dyDescent="0.25">
      <c r="J2504" s="59"/>
      <c r="K2504" s="59"/>
    </row>
    <row r="2505" spans="10:11" x14ac:dyDescent="0.25">
      <c r="J2505" s="59"/>
      <c r="K2505" s="59"/>
    </row>
    <row r="2506" spans="10:11" x14ac:dyDescent="0.25">
      <c r="J2506" s="59"/>
      <c r="K2506" s="59"/>
    </row>
    <row r="2507" spans="10:11" x14ac:dyDescent="0.25">
      <c r="J2507" s="59"/>
      <c r="K2507" s="59"/>
    </row>
    <row r="2508" spans="10:11" x14ac:dyDescent="0.25">
      <c r="J2508" s="59"/>
      <c r="K2508" s="59"/>
    </row>
    <row r="2509" spans="10:11" x14ac:dyDescent="0.25">
      <c r="J2509" s="59"/>
      <c r="K2509" s="59"/>
    </row>
    <row r="2510" spans="10:11" x14ac:dyDescent="0.25">
      <c r="J2510" s="59"/>
      <c r="K2510" s="59"/>
    </row>
    <row r="2511" spans="10:11" x14ac:dyDescent="0.25">
      <c r="J2511" s="59"/>
      <c r="K2511" s="59"/>
    </row>
    <row r="2512" spans="10:11" x14ac:dyDescent="0.25">
      <c r="J2512" s="59"/>
      <c r="K2512" s="59"/>
    </row>
    <row r="2513" spans="10:11" x14ac:dyDescent="0.25">
      <c r="J2513" s="59"/>
      <c r="K2513" s="59"/>
    </row>
    <row r="2514" spans="10:11" x14ac:dyDescent="0.25">
      <c r="J2514" s="59"/>
      <c r="K2514" s="59"/>
    </row>
    <row r="2515" spans="10:11" x14ac:dyDescent="0.25">
      <c r="J2515" s="59"/>
      <c r="K2515" s="59"/>
    </row>
    <row r="2516" spans="10:11" x14ac:dyDescent="0.25">
      <c r="J2516" s="59"/>
      <c r="K2516" s="59"/>
    </row>
    <row r="2517" spans="10:11" x14ac:dyDescent="0.25">
      <c r="J2517" s="59"/>
      <c r="K2517" s="59"/>
    </row>
    <row r="2518" spans="10:11" x14ac:dyDescent="0.25">
      <c r="J2518" s="59"/>
      <c r="K2518" s="59"/>
    </row>
    <row r="2519" spans="10:11" x14ac:dyDescent="0.25">
      <c r="J2519" s="59"/>
      <c r="K2519" s="59"/>
    </row>
    <row r="2520" spans="10:11" x14ac:dyDescent="0.25">
      <c r="J2520" s="59"/>
      <c r="K2520" s="59"/>
    </row>
    <row r="2521" spans="10:11" x14ac:dyDescent="0.25">
      <c r="J2521" s="59"/>
      <c r="K2521" s="59"/>
    </row>
    <row r="2522" spans="10:11" x14ac:dyDescent="0.25">
      <c r="J2522" s="59"/>
      <c r="K2522" s="59"/>
    </row>
    <row r="2523" spans="10:11" x14ac:dyDescent="0.25">
      <c r="J2523" s="59"/>
      <c r="K2523" s="59"/>
    </row>
    <row r="2524" spans="10:11" x14ac:dyDescent="0.25">
      <c r="J2524" s="59"/>
      <c r="K2524" s="59"/>
    </row>
    <row r="2525" spans="10:11" x14ac:dyDescent="0.25">
      <c r="J2525" s="59"/>
      <c r="K2525" s="59"/>
    </row>
    <row r="2526" spans="10:11" x14ac:dyDescent="0.25">
      <c r="J2526" s="59"/>
      <c r="K2526" s="59"/>
    </row>
    <row r="2527" spans="10:11" x14ac:dyDescent="0.25">
      <c r="J2527" s="59"/>
      <c r="K2527" s="59"/>
    </row>
    <row r="2528" spans="10:11" x14ac:dyDescent="0.25">
      <c r="J2528" s="59"/>
      <c r="K2528" s="59"/>
    </row>
    <row r="2529" spans="10:11" x14ac:dyDescent="0.25">
      <c r="J2529" s="59"/>
      <c r="K2529" s="59"/>
    </row>
    <row r="2530" spans="10:11" x14ac:dyDescent="0.25">
      <c r="J2530" s="59"/>
      <c r="K2530" s="59"/>
    </row>
    <row r="2531" spans="10:11" x14ac:dyDescent="0.25">
      <c r="J2531" s="59"/>
      <c r="K2531" s="59"/>
    </row>
    <row r="2532" spans="10:11" x14ac:dyDescent="0.25">
      <c r="J2532" s="59"/>
      <c r="K2532" s="59"/>
    </row>
    <row r="2533" spans="10:11" x14ac:dyDescent="0.25">
      <c r="J2533" s="59"/>
      <c r="K2533" s="59"/>
    </row>
    <row r="2534" spans="10:11" x14ac:dyDescent="0.25">
      <c r="J2534" s="59"/>
      <c r="K2534" s="59"/>
    </row>
    <row r="2535" spans="10:11" x14ac:dyDescent="0.25">
      <c r="J2535" s="59"/>
      <c r="K2535" s="59"/>
    </row>
    <row r="2536" spans="10:11" x14ac:dyDescent="0.25">
      <c r="J2536" s="59"/>
      <c r="K2536" s="59"/>
    </row>
    <row r="2537" spans="10:11" x14ac:dyDescent="0.25">
      <c r="J2537" s="59"/>
      <c r="K2537" s="59"/>
    </row>
    <row r="2538" spans="10:11" x14ac:dyDescent="0.25">
      <c r="J2538" s="59"/>
      <c r="K2538" s="59"/>
    </row>
    <row r="2539" spans="10:11" x14ac:dyDescent="0.25">
      <c r="J2539" s="59"/>
      <c r="K2539" s="59"/>
    </row>
    <row r="2540" spans="10:11" x14ac:dyDescent="0.25">
      <c r="J2540" s="59"/>
      <c r="K2540" s="59"/>
    </row>
    <row r="2541" spans="10:11" x14ac:dyDescent="0.25">
      <c r="J2541" s="59"/>
      <c r="K2541" s="59"/>
    </row>
    <row r="2542" spans="10:11" x14ac:dyDescent="0.25">
      <c r="J2542" s="59"/>
      <c r="K2542" s="59"/>
    </row>
    <row r="2543" spans="10:11" x14ac:dyDescent="0.25">
      <c r="J2543" s="59"/>
      <c r="K2543" s="59"/>
    </row>
    <row r="2544" spans="10:11" x14ac:dyDescent="0.25">
      <c r="J2544" s="59"/>
      <c r="K2544" s="59"/>
    </row>
    <row r="2545" spans="6:11" x14ac:dyDescent="0.25">
      <c r="J2545" s="59"/>
      <c r="K2545" s="59"/>
    </row>
    <row r="2546" spans="6:11" x14ac:dyDescent="0.25">
      <c r="J2546" s="59"/>
      <c r="K2546" s="59"/>
    </row>
    <row r="2547" spans="6:11" x14ac:dyDescent="0.25">
      <c r="J2547" s="59"/>
      <c r="K2547" s="59"/>
    </row>
    <row r="2548" spans="6:11" x14ac:dyDescent="0.25">
      <c r="J2548" s="59"/>
      <c r="K2548" s="59"/>
    </row>
    <row r="2549" spans="6:11" x14ac:dyDescent="0.25">
      <c r="J2549" s="59"/>
      <c r="K2549" s="59"/>
    </row>
    <row r="2550" spans="6:11" x14ac:dyDescent="0.25">
      <c r="J2550" s="59"/>
      <c r="K2550" s="59"/>
    </row>
    <row r="2551" spans="6:11" x14ac:dyDescent="0.25">
      <c r="J2551" s="59"/>
      <c r="K2551" s="59"/>
    </row>
    <row r="2552" spans="6:11" x14ac:dyDescent="0.25">
      <c r="J2552" s="59"/>
      <c r="K2552" s="59"/>
    </row>
    <row r="2553" spans="6:11" x14ac:dyDescent="0.25">
      <c r="J2553" s="59"/>
      <c r="K2553" s="59"/>
    </row>
    <row r="2554" spans="6:11" x14ac:dyDescent="0.25">
      <c r="J2554" s="59"/>
      <c r="K2554" s="59"/>
    </row>
    <row r="2555" spans="6:11" x14ac:dyDescent="0.25">
      <c r="J2555" s="59"/>
      <c r="K2555" s="59"/>
    </row>
    <row r="2556" spans="6:11" x14ac:dyDescent="0.25">
      <c r="J2556" s="59"/>
      <c r="K2556" s="59"/>
    </row>
    <row r="2557" spans="6:11" x14ac:dyDescent="0.25">
      <c r="J2557" s="59"/>
      <c r="K2557" s="59"/>
    </row>
    <row r="2559" spans="6:11" x14ac:dyDescent="0.25">
      <c r="F2559" s="59"/>
    </row>
    <row r="2560" spans="6:11" x14ac:dyDescent="0.25">
      <c r="F2560" s="59"/>
    </row>
    <row r="2561" spans="6:6" x14ac:dyDescent="0.25">
      <c r="F2561" s="59"/>
    </row>
    <row r="2562" spans="6:6" x14ac:dyDescent="0.25">
      <c r="F2562" s="59"/>
    </row>
    <row r="2563" spans="6:6" x14ac:dyDescent="0.25">
      <c r="F2563" s="59"/>
    </row>
    <row r="2564" spans="6:6" x14ac:dyDescent="0.25">
      <c r="F2564" s="59"/>
    </row>
    <row r="2565" spans="6:6" x14ac:dyDescent="0.25">
      <c r="F2565" s="59"/>
    </row>
    <row r="2566" spans="6:6" x14ac:dyDescent="0.25">
      <c r="F2566" s="59"/>
    </row>
    <row r="2567" spans="6:6" x14ac:dyDescent="0.25">
      <c r="F2567" s="59"/>
    </row>
    <row r="2568" spans="6:6" x14ac:dyDescent="0.25">
      <c r="F2568" s="59"/>
    </row>
    <row r="2569" spans="6:6" x14ac:dyDescent="0.25">
      <c r="F2569" s="59"/>
    </row>
    <row r="2570" spans="6:6" x14ac:dyDescent="0.25">
      <c r="F2570" s="59"/>
    </row>
    <row r="2571" spans="6:6" x14ac:dyDescent="0.25">
      <c r="F2571" s="59"/>
    </row>
    <row r="2572" spans="6:6" x14ac:dyDescent="0.25">
      <c r="F2572" s="59"/>
    </row>
    <row r="2573" spans="6:6" x14ac:dyDescent="0.25">
      <c r="F2573" s="59"/>
    </row>
    <row r="2574" spans="6:6" x14ac:dyDescent="0.25">
      <c r="F2574" s="59"/>
    </row>
    <row r="2575" spans="6:6" x14ac:dyDescent="0.25">
      <c r="F2575" s="59"/>
    </row>
    <row r="2576" spans="6:6" x14ac:dyDescent="0.25">
      <c r="F2576" s="59"/>
    </row>
    <row r="2577" spans="6:6" x14ac:dyDescent="0.25">
      <c r="F2577" s="59"/>
    </row>
    <row r="2578" spans="6:6" x14ac:dyDescent="0.25">
      <c r="F2578" s="59"/>
    </row>
    <row r="2579" spans="6:6" x14ac:dyDescent="0.25">
      <c r="F2579" s="59"/>
    </row>
    <row r="2580" spans="6:6" x14ac:dyDescent="0.25">
      <c r="F2580" s="59"/>
    </row>
    <row r="2581" spans="6:6" x14ac:dyDescent="0.25">
      <c r="F2581" s="59"/>
    </row>
    <row r="2582" spans="6:6" x14ac:dyDescent="0.25">
      <c r="F2582" s="59"/>
    </row>
    <row r="2583" spans="6:6" x14ac:dyDescent="0.25">
      <c r="F2583" s="59"/>
    </row>
    <row r="2584" spans="6:6" x14ac:dyDescent="0.25">
      <c r="F2584" s="59"/>
    </row>
    <row r="2585" spans="6:6" x14ac:dyDescent="0.25">
      <c r="F2585" s="59"/>
    </row>
    <row r="2586" spans="6:6" x14ac:dyDescent="0.25">
      <c r="F2586" s="59"/>
    </row>
    <row r="2587" spans="6:6" x14ac:dyDescent="0.25">
      <c r="F2587" s="59"/>
    </row>
    <row r="2588" spans="6:6" x14ac:dyDescent="0.25">
      <c r="F2588" s="59"/>
    </row>
    <row r="2589" spans="6:6" x14ac:dyDescent="0.25">
      <c r="F2589" s="59"/>
    </row>
    <row r="2590" spans="6:6" x14ac:dyDescent="0.25">
      <c r="F2590" s="59"/>
    </row>
    <row r="2591" spans="6:6" x14ac:dyDescent="0.25">
      <c r="F2591" s="59"/>
    </row>
    <row r="2592" spans="6:6" x14ac:dyDescent="0.25">
      <c r="F2592" s="59"/>
    </row>
    <row r="2593" spans="6:6" x14ac:dyDescent="0.25">
      <c r="F2593" s="59"/>
    </row>
    <row r="2594" spans="6:6" x14ac:dyDescent="0.25">
      <c r="F2594" s="59"/>
    </row>
    <row r="2595" spans="6:6" x14ac:dyDescent="0.25">
      <c r="F2595" s="59"/>
    </row>
    <row r="2596" spans="6:6" x14ac:dyDescent="0.25">
      <c r="F2596" s="59"/>
    </row>
    <row r="2597" spans="6:6" x14ac:dyDescent="0.25">
      <c r="F2597" s="59"/>
    </row>
    <row r="2598" spans="6:6" x14ac:dyDescent="0.25">
      <c r="F2598" s="59"/>
    </row>
    <row r="2599" spans="6:6" x14ac:dyDescent="0.25">
      <c r="F2599" s="59"/>
    </row>
    <row r="2600" spans="6:6" x14ac:dyDescent="0.25">
      <c r="F2600" s="59"/>
    </row>
    <row r="2601" spans="6:6" x14ac:dyDescent="0.25">
      <c r="F2601" s="59"/>
    </row>
    <row r="2602" spans="6:6" x14ac:dyDescent="0.25">
      <c r="F2602" s="59"/>
    </row>
    <row r="2603" spans="6:6" x14ac:dyDescent="0.25">
      <c r="F2603" s="59"/>
    </row>
    <row r="2604" spans="6:6" x14ac:dyDescent="0.25">
      <c r="F2604" s="59"/>
    </row>
    <row r="2605" spans="6:6" x14ac:dyDescent="0.25">
      <c r="F2605" s="59"/>
    </row>
    <row r="2606" spans="6:6" x14ac:dyDescent="0.25">
      <c r="F2606" s="59"/>
    </row>
    <row r="2607" spans="6:6" x14ac:dyDescent="0.25">
      <c r="F2607" s="59"/>
    </row>
    <row r="2608" spans="6:6" x14ac:dyDescent="0.25">
      <c r="F2608" s="59"/>
    </row>
    <row r="2609" spans="6:6" x14ac:dyDescent="0.25">
      <c r="F2609" s="59"/>
    </row>
    <row r="2610" spans="6:6" x14ac:dyDescent="0.25">
      <c r="F2610" s="59"/>
    </row>
    <row r="2611" spans="6:6" x14ac:dyDescent="0.25">
      <c r="F2611" s="59"/>
    </row>
    <row r="2612" spans="6:6" x14ac:dyDescent="0.25">
      <c r="F2612" s="59"/>
    </row>
    <row r="2613" spans="6:6" x14ac:dyDescent="0.25">
      <c r="F2613" s="59"/>
    </row>
    <row r="2614" spans="6:6" x14ac:dyDescent="0.25">
      <c r="F2614" s="59"/>
    </row>
    <row r="2615" spans="6:6" x14ac:dyDescent="0.25">
      <c r="F2615" s="59"/>
    </row>
    <row r="2616" spans="6:6" x14ac:dyDescent="0.25">
      <c r="F2616" s="59"/>
    </row>
    <row r="2617" spans="6:6" x14ac:dyDescent="0.25">
      <c r="F2617" s="59"/>
    </row>
    <row r="2618" spans="6:6" x14ac:dyDescent="0.25">
      <c r="F2618" s="59"/>
    </row>
    <row r="2619" spans="6:6" x14ac:dyDescent="0.25">
      <c r="F2619" s="59"/>
    </row>
    <row r="2620" spans="6:6" x14ac:dyDescent="0.25">
      <c r="F2620" s="59"/>
    </row>
    <row r="2621" spans="6:6" x14ac:dyDescent="0.25">
      <c r="F2621" s="59"/>
    </row>
    <row r="2622" spans="6:6" x14ac:dyDescent="0.25">
      <c r="F2622" s="59"/>
    </row>
    <row r="2623" spans="6:6" x14ac:dyDescent="0.25">
      <c r="F2623" s="59"/>
    </row>
    <row r="2624" spans="6:6" x14ac:dyDescent="0.25">
      <c r="F2624" s="59"/>
    </row>
    <row r="2625" spans="6:6" x14ac:dyDescent="0.25">
      <c r="F2625" s="59"/>
    </row>
    <row r="2626" spans="6:6" x14ac:dyDescent="0.25">
      <c r="F2626" s="59"/>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B050"/>
  </sheetPr>
  <dimension ref="B1:R91"/>
  <sheetViews>
    <sheetView zoomScale="85" zoomScaleNormal="85" workbookViewId="0"/>
  </sheetViews>
  <sheetFormatPr defaultRowHeight="15" x14ac:dyDescent="0.25"/>
  <sheetData>
    <row r="1" spans="2:18" x14ac:dyDescent="0.25">
      <c r="B1" s="60" t="s">
        <v>637</v>
      </c>
    </row>
    <row r="2" spans="2:18" x14ac:dyDescent="0.25">
      <c r="B2" s="61" t="s">
        <v>638</v>
      </c>
      <c r="C2" s="61" t="s">
        <v>639</v>
      </c>
      <c r="D2" s="61" t="s">
        <v>640</v>
      </c>
      <c r="E2" s="61" t="s">
        <v>641</v>
      </c>
      <c r="F2" s="61" t="s">
        <v>642</v>
      </c>
      <c r="G2" s="61" t="s">
        <v>643</v>
      </c>
      <c r="H2" s="62" t="s">
        <v>11</v>
      </c>
      <c r="I2" s="62" t="s">
        <v>12</v>
      </c>
      <c r="J2" s="62" t="s">
        <v>13</v>
      </c>
      <c r="K2" s="62" t="s">
        <v>644</v>
      </c>
      <c r="L2" s="62" t="s">
        <v>645</v>
      </c>
      <c r="M2" s="62" t="s">
        <v>646</v>
      </c>
      <c r="N2" s="62" t="s">
        <v>647</v>
      </c>
      <c r="O2" s="62" t="s">
        <v>648</v>
      </c>
      <c r="P2" s="62" t="s">
        <v>649</v>
      </c>
      <c r="Q2" s="62" t="s">
        <v>24</v>
      </c>
      <c r="R2" s="61" t="s">
        <v>650</v>
      </c>
    </row>
    <row r="3" spans="2:18" x14ac:dyDescent="0.25">
      <c r="B3" s="30" t="s">
        <v>746</v>
      </c>
      <c r="C3" s="30" t="s">
        <v>652</v>
      </c>
      <c r="D3" t="s">
        <v>653</v>
      </c>
      <c r="E3" s="30">
        <v>1</v>
      </c>
      <c r="F3" t="s">
        <v>11</v>
      </c>
      <c r="G3">
        <v>1</v>
      </c>
      <c r="H3" s="63">
        <v>0.30955280233532834</v>
      </c>
      <c r="I3" s="63">
        <v>6.1737396867374127E-3</v>
      </c>
      <c r="J3" s="63">
        <v>0</v>
      </c>
      <c r="K3" s="63">
        <v>0</v>
      </c>
      <c r="L3" s="63">
        <v>5.7474950071798071E-3</v>
      </c>
      <c r="M3" s="63">
        <v>0</v>
      </c>
      <c r="N3" s="63">
        <v>0</v>
      </c>
      <c r="O3" s="63">
        <v>0.19677409060355633</v>
      </c>
      <c r="P3" s="63">
        <v>0.46648173837188878</v>
      </c>
      <c r="Q3" s="63">
        <v>1.5270133995309234E-2</v>
      </c>
      <c r="R3" s="64">
        <v>5</v>
      </c>
    </row>
    <row r="4" spans="2:18" x14ac:dyDescent="0.25">
      <c r="B4" s="30" t="s">
        <v>746</v>
      </c>
      <c r="C4" s="30" t="s">
        <v>654</v>
      </c>
      <c r="D4" t="s">
        <v>655</v>
      </c>
      <c r="E4" s="30">
        <v>2</v>
      </c>
      <c r="F4" t="s">
        <v>12</v>
      </c>
      <c r="G4">
        <v>2</v>
      </c>
      <c r="H4" s="63">
        <v>9.918378358571199E-2</v>
      </c>
      <c r="I4" s="63">
        <v>5.6117065452335593E-2</v>
      </c>
      <c r="J4" s="63">
        <v>0</v>
      </c>
      <c r="K4" s="63">
        <v>1.5279507119087205E-3</v>
      </c>
      <c r="L4" s="63">
        <v>3.6047059791979974E-2</v>
      </c>
      <c r="M4" s="63">
        <v>0</v>
      </c>
      <c r="N4" s="63">
        <v>0</v>
      </c>
      <c r="O4" s="63">
        <v>0.2990601245198995</v>
      </c>
      <c r="P4" s="63">
        <v>0.50720925966929231</v>
      </c>
      <c r="Q4" s="63">
        <v>8.5475626887185786E-4</v>
      </c>
      <c r="R4" s="64">
        <v>5</v>
      </c>
    </row>
    <row r="5" spans="2:18" x14ac:dyDescent="0.25">
      <c r="B5" s="30" t="s">
        <v>746</v>
      </c>
      <c r="C5" s="30" t="s">
        <v>656</v>
      </c>
      <c r="D5" t="s">
        <v>657</v>
      </c>
      <c r="E5" s="30">
        <v>3</v>
      </c>
      <c r="F5" t="s">
        <v>658</v>
      </c>
      <c r="G5">
        <v>4</v>
      </c>
      <c r="H5" s="63">
        <v>8.3842123824858755E-2</v>
      </c>
      <c r="I5" s="63">
        <v>2.2913694132053297E-2</v>
      </c>
      <c r="J5" s="63">
        <v>3.7520403394213878E-2</v>
      </c>
      <c r="K5" s="63">
        <v>0.2038243259788802</v>
      </c>
      <c r="L5" s="63">
        <v>2.5618770975444748E-2</v>
      </c>
      <c r="M5" s="63">
        <v>6.3529388454183541E-3</v>
      </c>
      <c r="N5" s="63">
        <v>2.192555996507508E-2</v>
      </c>
      <c r="O5" s="63">
        <v>0</v>
      </c>
      <c r="P5" s="63">
        <v>0.58630988920836158</v>
      </c>
      <c r="Q5" s="63">
        <v>1.169229367569408E-2</v>
      </c>
      <c r="R5" s="64">
        <v>5</v>
      </c>
    </row>
    <row r="6" spans="2:18" x14ac:dyDescent="0.25">
      <c r="B6" s="30" t="s">
        <v>746</v>
      </c>
      <c r="C6" s="30" t="s">
        <v>659</v>
      </c>
      <c r="D6" t="s">
        <v>660</v>
      </c>
      <c r="E6" s="30">
        <v>4</v>
      </c>
      <c r="F6" t="s">
        <v>661</v>
      </c>
      <c r="G6">
        <v>5</v>
      </c>
      <c r="H6" s="63">
        <v>6.8334563518538207E-4</v>
      </c>
      <c r="I6" s="63">
        <v>5.195228955933547E-4</v>
      </c>
      <c r="J6" s="63">
        <v>5.2065391530308772E-2</v>
      </c>
      <c r="K6" s="63">
        <v>7.5160224212653629E-2</v>
      </c>
      <c r="L6" s="63">
        <v>6.5438833067737599E-4</v>
      </c>
      <c r="M6" s="63">
        <v>4.8400730512443847E-2</v>
      </c>
      <c r="N6" s="63">
        <v>4.7592599478555472E-2</v>
      </c>
      <c r="O6" s="63">
        <v>9.6295022831080407E-2</v>
      </c>
      <c r="P6" s="63">
        <v>0.67418899433969148</v>
      </c>
      <c r="Q6" s="63">
        <v>4.4397802338101977E-3</v>
      </c>
      <c r="R6" s="64">
        <v>5</v>
      </c>
    </row>
    <row r="7" spans="2:18" x14ac:dyDescent="0.25">
      <c r="B7" s="30" t="s">
        <v>746</v>
      </c>
      <c r="C7" s="30" t="s">
        <v>662</v>
      </c>
      <c r="D7" t="s">
        <v>663</v>
      </c>
      <c r="E7" s="30">
        <v>5</v>
      </c>
      <c r="F7" t="s">
        <v>11</v>
      </c>
      <c r="G7">
        <v>1</v>
      </c>
      <c r="H7" s="63">
        <v>0.1966441024391315</v>
      </c>
      <c r="I7" s="63">
        <v>0</v>
      </c>
      <c r="J7" s="63">
        <v>0</v>
      </c>
      <c r="K7" s="63">
        <v>0</v>
      </c>
      <c r="L7" s="63">
        <v>0</v>
      </c>
      <c r="M7" s="63">
        <v>0</v>
      </c>
      <c r="N7" s="63">
        <v>0</v>
      </c>
      <c r="O7" s="63">
        <v>0</v>
      </c>
      <c r="P7" s="63">
        <v>0.79887656519745565</v>
      </c>
      <c r="Q7" s="63">
        <v>4.4793323634129065E-3</v>
      </c>
      <c r="R7" s="64">
        <v>5</v>
      </c>
    </row>
    <row r="8" spans="2:18" x14ac:dyDescent="0.25">
      <c r="B8" s="30" t="s">
        <v>746</v>
      </c>
      <c r="C8" s="30" t="s">
        <v>664</v>
      </c>
      <c r="D8" t="s">
        <v>665</v>
      </c>
      <c r="E8" s="30">
        <v>6</v>
      </c>
      <c r="F8" t="s">
        <v>658</v>
      </c>
      <c r="G8">
        <v>4</v>
      </c>
      <c r="H8" s="63">
        <v>5.9273120346993559E-3</v>
      </c>
      <c r="I8" s="63">
        <v>1.8673665375135129E-3</v>
      </c>
      <c r="J8" s="63">
        <v>9.1531733576692864E-2</v>
      </c>
      <c r="K8" s="63">
        <v>0.32355071454555434</v>
      </c>
      <c r="L8" s="63">
        <v>5.1442246226713799E-3</v>
      </c>
      <c r="M8" s="63">
        <v>2.0775156872652457E-2</v>
      </c>
      <c r="N8" s="63">
        <v>9.9192087857564684E-2</v>
      </c>
      <c r="O8" s="63">
        <v>5.4483680087487871E-2</v>
      </c>
      <c r="P8" s="63">
        <v>0.3549625290007416</v>
      </c>
      <c r="Q8" s="63">
        <v>4.2565194864421896E-2</v>
      </c>
      <c r="R8" s="64">
        <v>5</v>
      </c>
    </row>
    <row r="9" spans="2:18" x14ac:dyDescent="0.25">
      <c r="B9" s="30" t="s">
        <v>746</v>
      </c>
      <c r="C9" s="30" t="s">
        <v>666</v>
      </c>
      <c r="D9" t="s">
        <v>667</v>
      </c>
      <c r="E9" s="30">
        <v>7</v>
      </c>
      <c r="F9" t="s">
        <v>668</v>
      </c>
      <c r="G9">
        <v>8</v>
      </c>
      <c r="H9" s="63">
        <v>2.4771873507476394E-2</v>
      </c>
      <c r="I9" s="63">
        <v>1.2055355892324095E-2</v>
      </c>
      <c r="J9" s="63">
        <v>2.9894753446948145E-2</v>
      </c>
      <c r="K9" s="63">
        <v>1.3317096165933375E-2</v>
      </c>
      <c r="L9" s="63">
        <v>7.2674418604651162E-4</v>
      </c>
      <c r="M9" s="63">
        <v>0.12035927909174768</v>
      </c>
      <c r="N9" s="63">
        <v>6.3424947145877377E-3</v>
      </c>
      <c r="O9" s="63">
        <v>5.5097658377995636E-2</v>
      </c>
      <c r="P9" s="63">
        <v>0.71890463952161432</v>
      </c>
      <c r="Q9" s="63">
        <v>1.8530105095326078E-2</v>
      </c>
      <c r="R9" s="64">
        <v>4</v>
      </c>
    </row>
    <row r="10" spans="2:18" x14ac:dyDescent="0.25">
      <c r="B10" s="30" t="s">
        <v>746</v>
      </c>
      <c r="C10" s="30" t="s">
        <v>671</v>
      </c>
      <c r="D10" t="s">
        <v>672</v>
      </c>
      <c r="E10" s="30">
        <v>9</v>
      </c>
      <c r="F10" t="s">
        <v>673</v>
      </c>
      <c r="G10">
        <v>9</v>
      </c>
      <c r="H10" s="63">
        <v>5.6861008489184559E-2</v>
      </c>
      <c r="I10" s="63">
        <v>4.1585145876163049E-2</v>
      </c>
      <c r="J10" s="63">
        <v>3.1017002762398757E-2</v>
      </c>
      <c r="K10" s="63">
        <v>9.0503384580815005E-4</v>
      </c>
      <c r="L10" s="63">
        <v>2.6814444047193421E-4</v>
      </c>
      <c r="M10" s="63">
        <v>6.2764752206515728E-2</v>
      </c>
      <c r="N10" s="63">
        <v>8.9381480157311403E-4</v>
      </c>
      <c r="O10" s="63">
        <v>0.24877571929517733</v>
      </c>
      <c r="P10" s="63">
        <v>0.55673939031568953</v>
      </c>
      <c r="Q10" s="63">
        <v>1.8998796701779301E-4</v>
      </c>
      <c r="R10" s="64">
        <v>4</v>
      </c>
    </row>
    <row r="11" spans="2:18" x14ac:dyDescent="0.25">
      <c r="B11" s="30" t="s">
        <v>746</v>
      </c>
      <c r="C11" s="30" t="s">
        <v>674</v>
      </c>
      <c r="D11" t="s">
        <v>675</v>
      </c>
      <c r="E11" s="30">
        <v>11</v>
      </c>
      <c r="F11" t="s">
        <v>676</v>
      </c>
      <c r="G11">
        <v>7</v>
      </c>
      <c r="H11" s="63">
        <v>8.9076672731405997E-4</v>
      </c>
      <c r="I11" s="63">
        <v>7.6219255252803144E-4</v>
      </c>
      <c r="J11" s="63">
        <v>9.3259037939825581E-2</v>
      </c>
      <c r="K11" s="63">
        <v>3.7347827116180066E-2</v>
      </c>
      <c r="L11" s="63">
        <v>7.8003120124804995E-4</v>
      </c>
      <c r="M11" s="63">
        <v>4.2278590074084514E-2</v>
      </c>
      <c r="N11" s="63">
        <v>0.14756397996640233</v>
      </c>
      <c r="O11" s="63">
        <v>0.22517976843962309</v>
      </c>
      <c r="P11" s="63">
        <v>0.45087730772581586</v>
      </c>
      <c r="Q11" s="63">
        <v>1.06049825697846E-3</v>
      </c>
      <c r="R11" s="64">
        <v>4</v>
      </c>
    </row>
    <row r="12" spans="2:18" x14ac:dyDescent="0.25">
      <c r="B12" s="30" t="s">
        <v>746</v>
      </c>
      <c r="C12" s="30" t="s">
        <v>677</v>
      </c>
      <c r="D12" t="s">
        <v>678</v>
      </c>
      <c r="E12" s="30">
        <v>12</v>
      </c>
      <c r="F12" t="s">
        <v>668</v>
      </c>
      <c r="G12">
        <v>8</v>
      </c>
      <c r="H12" s="63">
        <v>0.20180561929236843</v>
      </c>
      <c r="I12" s="63">
        <v>7.9247931103054767E-2</v>
      </c>
      <c r="J12" s="63">
        <v>5.643108265899785E-2</v>
      </c>
      <c r="K12" s="63">
        <v>3.0918727915194345E-3</v>
      </c>
      <c r="L12" s="63">
        <v>0</v>
      </c>
      <c r="M12" s="63">
        <v>2.6202675416456336E-2</v>
      </c>
      <c r="N12" s="63">
        <v>1.25E-3</v>
      </c>
      <c r="O12" s="63">
        <v>0.33785845583548763</v>
      </c>
      <c r="P12" s="63">
        <v>0.28319966448941714</v>
      </c>
      <c r="Q12" s="63">
        <v>1.0912698412698412E-2</v>
      </c>
      <c r="R12" s="64">
        <v>4</v>
      </c>
    </row>
    <row r="13" spans="2:18" x14ac:dyDescent="0.25">
      <c r="B13" s="30" t="s">
        <v>746</v>
      </c>
      <c r="C13" s="30" t="s">
        <v>679</v>
      </c>
      <c r="D13" t="s">
        <v>680</v>
      </c>
      <c r="E13" s="30">
        <v>13</v>
      </c>
      <c r="F13" t="s">
        <v>661</v>
      </c>
      <c r="G13">
        <v>5</v>
      </c>
      <c r="H13" s="63">
        <v>2.806174890973903E-3</v>
      </c>
      <c r="I13" s="63">
        <v>1.9410108112581711E-3</v>
      </c>
      <c r="J13" s="63">
        <v>5.7576868486627505E-2</v>
      </c>
      <c r="K13" s="63">
        <v>6.7369137192179809E-2</v>
      </c>
      <c r="L13" s="63">
        <v>9.8927631415603049E-4</v>
      </c>
      <c r="M13" s="63">
        <v>4.4812108572496415E-2</v>
      </c>
      <c r="N13" s="63">
        <v>3.3065749938050712E-2</v>
      </c>
      <c r="O13" s="63">
        <v>1.9030556602640365E-2</v>
      </c>
      <c r="P13" s="63">
        <v>0.76964761502815482</v>
      </c>
      <c r="Q13" s="63">
        <v>2.7615021634623369E-3</v>
      </c>
      <c r="R13" s="64">
        <v>5</v>
      </c>
    </row>
    <row r="14" spans="2:18" x14ac:dyDescent="0.25">
      <c r="B14" s="30" t="s">
        <v>746</v>
      </c>
      <c r="C14" s="30" t="s">
        <v>681</v>
      </c>
      <c r="D14" t="s">
        <v>682</v>
      </c>
      <c r="E14" s="30">
        <v>14</v>
      </c>
      <c r="F14" t="s">
        <v>683</v>
      </c>
      <c r="G14">
        <v>6</v>
      </c>
      <c r="H14" s="63">
        <v>0.10400781669406806</v>
      </c>
      <c r="I14" s="63">
        <v>7.9775173827882226E-2</v>
      </c>
      <c r="J14" s="63">
        <v>2.1140167067365594E-2</v>
      </c>
      <c r="K14" s="63">
        <v>1.1643458269938239E-2</v>
      </c>
      <c r="L14" s="63">
        <v>0</v>
      </c>
      <c r="M14" s="63">
        <v>1.0157935544068464E-2</v>
      </c>
      <c r="N14" s="63">
        <v>1.568691181156992E-2</v>
      </c>
      <c r="O14" s="63">
        <v>0</v>
      </c>
      <c r="P14" s="63">
        <v>0.71333820798619685</v>
      </c>
      <c r="Q14" s="63">
        <v>4.4250328798910651E-2</v>
      </c>
      <c r="R14" s="64">
        <v>4</v>
      </c>
    </row>
    <row r="15" spans="2:18" x14ac:dyDescent="0.25">
      <c r="B15" s="30" t="s">
        <v>746</v>
      </c>
      <c r="C15" s="30" t="s">
        <v>684</v>
      </c>
      <c r="D15" t="s">
        <v>685</v>
      </c>
      <c r="E15" s="30">
        <v>15</v>
      </c>
      <c r="F15" t="s">
        <v>12</v>
      </c>
      <c r="G15">
        <v>2</v>
      </c>
      <c r="H15" s="63">
        <v>0.151290734373665</v>
      </c>
      <c r="I15" s="63">
        <v>6.3152952277172797E-2</v>
      </c>
      <c r="J15" s="63">
        <v>8.4985835694051002E-4</v>
      </c>
      <c r="K15" s="63">
        <v>3.2876606733344893E-3</v>
      </c>
      <c r="L15" s="63">
        <v>2.373887240356083E-3</v>
      </c>
      <c r="M15" s="63">
        <v>7.4074074074074081E-4</v>
      </c>
      <c r="N15" s="63">
        <v>0</v>
      </c>
      <c r="O15" s="63">
        <v>0.1022031542034042</v>
      </c>
      <c r="P15" s="63">
        <v>0.67610101213438623</v>
      </c>
      <c r="Q15" s="63">
        <v>0</v>
      </c>
      <c r="R15" s="64">
        <v>5</v>
      </c>
    </row>
    <row r="16" spans="2:18" x14ac:dyDescent="0.25">
      <c r="B16" s="30" t="s">
        <v>746</v>
      </c>
      <c r="C16" s="30" t="s">
        <v>686</v>
      </c>
      <c r="D16" t="s">
        <v>687</v>
      </c>
      <c r="E16" s="30">
        <v>16</v>
      </c>
      <c r="F16" t="s">
        <v>668</v>
      </c>
      <c r="G16">
        <v>8</v>
      </c>
      <c r="H16" s="63">
        <v>1.5216068167985393E-4</v>
      </c>
      <c r="I16" s="63">
        <v>1.7607164594383097E-3</v>
      </c>
      <c r="J16" s="63">
        <v>0.13232367411865686</v>
      </c>
      <c r="K16" s="63">
        <v>2.1571785307543154E-2</v>
      </c>
      <c r="L16" s="63">
        <v>2.3255813953488372E-3</v>
      </c>
      <c r="M16" s="63">
        <v>0.19180011970874847</v>
      </c>
      <c r="N16" s="63">
        <v>3.343865169175482E-2</v>
      </c>
      <c r="O16" s="63">
        <v>0.26822413358722946</v>
      </c>
      <c r="P16" s="63">
        <v>0.29989411885134587</v>
      </c>
      <c r="Q16" s="63">
        <v>4.8509058198254407E-2</v>
      </c>
      <c r="R16" s="64">
        <v>4</v>
      </c>
    </row>
    <row r="17" spans="2:18" x14ac:dyDescent="0.25">
      <c r="B17" s="30" t="s">
        <v>746</v>
      </c>
      <c r="C17" s="30" t="s">
        <v>688</v>
      </c>
      <c r="D17" t="s">
        <v>689</v>
      </c>
      <c r="E17" s="30">
        <v>17</v>
      </c>
      <c r="F17" t="s">
        <v>668</v>
      </c>
      <c r="G17">
        <v>8</v>
      </c>
      <c r="H17" s="63">
        <v>0.14069471372492698</v>
      </c>
      <c r="I17" s="63">
        <v>8.5245224759442781E-2</v>
      </c>
      <c r="J17" s="63">
        <v>0.11273891162812963</v>
      </c>
      <c r="K17" s="63">
        <v>2.840909090909091E-3</v>
      </c>
      <c r="L17" s="63">
        <v>0</v>
      </c>
      <c r="M17" s="63">
        <v>6.2827086026138165E-2</v>
      </c>
      <c r="N17" s="63">
        <v>0</v>
      </c>
      <c r="O17" s="63">
        <v>0.1236003698118627</v>
      </c>
      <c r="P17" s="63">
        <v>0.46405383814447798</v>
      </c>
      <c r="Q17" s="63">
        <v>7.9989468141126903E-3</v>
      </c>
      <c r="R17" s="64">
        <v>4</v>
      </c>
    </row>
    <row r="18" spans="2:18" x14ac:dyDescent="0.25">
      <c r="B18" s="30" t="s">
        <v>746</v>
      </c>
      <c r="C18" s="30" t="s">
        <v>690</v>
      </c>
      <c r="D18" t="s">
        <v>691</v>
      </c>
      <c r="E18" s="30">
        <v>18</v>
      </c>
      <c r="F18" t="s">
        <v>668</v>
      </c>
      <c r="G18">
        <v>8</v>
      </c>
      <c r="H18" s="63">
        <v>1.4584929566399143E-2</v>
      </c>
      <c r="I18" s="63">
        <v>8.8482768892682202E-3</v>
      </c>
      <c r="J18" s="63">
        <v>6.8761861345836256E-2</v>
      </c>
      <c r="K18" s="63">
        <v>1.9086516892266655E-3</v>
      </c>
      <c r="L18" s="63">
        <v>1.8201886429622996E-3</v>
      </c>
      <c r="M18" s="63">
        <v>0.10592060625563415</v>
      </c>
      <c r="N18" s="63">
        <v>5.9153743612027432E-3</v>
      </c>
      <c r="O18" s="63">
        <v>0.22545709149544371</v>
      </c>
      <c r="P18" s="63">
        <v>0.56673593877474249</v>
      </c>
      <c r="Q18" s="63">
        <v>4.7080979284369114E-5</v>
      </c>
      <c r="R18" s="64">
        <v>4</v>
      </c>
    </row>
    <row r="19" spans="2:18" x14ac:dyDescent="0.25">
      <c r="B19" s="30" t="s">
        <v>746</v>
      </c>
      <c r="C19" s="30" t="s">
        <v>692</v>
      </c>
      <c r="D19" t="s">
        <v>693</v>
      </c>
      <c r="E19" s="30">
        <v>19</v>
      </c>
      <c r="F19" t="s">
        <v>668</v>
      </c>
      <c r="G19">
        <v>8</v>
      </c>
      <c r="H19" s="63">
        <v>6.3725543192582803E-3</v>
      </c>
      <c r="I19" s="63">
        <v>6.4150724771767469E-3</v>
      </c>
      <c r="J19" s="63">
        <v>6.9310792634197371E-2</v>
      </c>
      <c r="K19" s="63">
        <v>2.9672444494813002E-3</v>
      </c>
      <c r="L19" s="63">
        <v>1.881351297851739E-3</v>
      </c>
      <c r="M19" s="63">
        <v>0.17338688891406656</v>
      </c>
      <c r="N19" s="63">
        <v>9.7370150469202194E-3</v>
      </c>
      <c r="O19" s="63">
        <v>0.25914460741150958</v>
      </c>
      <c r="P19" s="63">
        <v>0.46193527088782593</v>
      </c>
      <c r="Q19" s="63">
        <v>8.8492025617123125E-3</v>
      </c>
      <c r="R19" s="64">
        <v>4</v>
      </c>
    </row>
    <row r="20" spans="2:18" x14ac:dyDescent="0.25">
      <c r="B20" s="30" t="s">
        <v>746</v>
      </c>
      <c r="C20" s="30" t="s">
        <v>830</v>
      </c>
      <c r="D20" t="s">
        <v>832</v>
      </c>
      <c r="E20" s="30">
        <v>20</v>
      </c>
      <c r="F20" t="s">
        <v>661</v>
      </c>
      <c r="G20">
        <v>5</v>
      </c>
      <c r="H20" s="63">
        <v>2.7790686266916574E-2</v>
      </c>
      <c r="I20" s="63">
        <v>7.5806393316500659E-2</v>
      </c>
      <c r="J20" s="63">
        <v>7.4275446504639304E-3</v>
      </c>
      <c r="K20" s="63">
        <v>0.16846481920370113</v>
      </c>
      <c r="L20" s="63">
        <v>9.4102885821831868E-4</v>
      </c>
      <c r="M20" s="63">
        <v>1.0915418415766945E-2</v>
      </c>
      <c r="N20" s="63">
        <v>0</v>
      </c>
      <c r="O20" s="63">
        <v>0.1468211554646798</v>
      </c>
      <c r="P20" s="63">
        <v>0.5423101548502357</v>
      </c>
      <c r="Q20" s="63">
        <v>1.9522798973516945E-2</v>
      </c>
      <c r="R20" s="64">
        <v>2</v>
      </c>
    </row>
    <row r="21" spans="2:18" x14ac:dyDescent="0.25">
      <c r="B21" s="30" t="s">
        <v>746</v>
      </c>
      <c r="C21" s="30" t="s">
        <v>696</v>
      </c>
      <c r="D21" t="s">
        <v>697</v>
      </c>
      <c r="E21" s="30">
        <v>22</v>
      </c>
      <c r="F21" t="s">
        <v>661</v>
      </c>
      <c r="G21">
        <v>5</v>
      </c>
      <c r="H21" s="63">
        <v>6.0632308358596798E-4</v>
      </c>
      <c r="I21" s="63">
        <v>9.271519270505478E-3</v>
      </c>
      <c r="J21" s="63">
        <v>1.4462771097539595E-3</v>
      </c>
      <c r="K21" s="63">
        <v>4.7078594264330448E-2</v>
      </c>
      <c r="L21" s="63">
        <v>3.9840637450199205E-4</v>
      </c>
      <c r="M21" s="63">
        <v>3.8021180509775862E-2</v>
      </c>
      <c r="N21" s="63">
        <v>6.1873560205190472E-3</v>
      </c>
      <c r="O21" s="63">
        <v>0.1475557507552531</v>
      </c>
      <c r="P21" s="63">
        <v>0.74943459261177425</v>
      </c>
      <c r="Q21" s="63">
        <v>0</v>
      </c>
      <c r="R21" s="64">
        <v>5</v>
      </c>
    </row>
    <row r="22" spans="2:18" x14ac:dyDescent="0.25">
      <c r="B22" s="30" t="s">
        <v>746</v>
      </c>
      <c r="C22" s="30" t="s">
        <v>698</v>
      </c>
      <c r="D22" t="s">
        <v>699</v>
      </c>
      <c r="E22" s="30">
        <v>23</v>
      </c>
      <c r="F22" t="s">
        <v>676</v>
      </c>
      <c r="G22">
        <v>7</v>
      </c>
      <c r="H22" s="63">
        <v>2.7624309392265195E-4</v>
      </c>
      <c r="I22" s="63">
        <v>8.2562747688243068E-4</v>
      </c>
      <c r="J22" s="63">
        <v>5.8364787100412291E-2</v>
      </c>
      <c r="K22" s="63">
        <v>1.3196978901019576E-2</v>
      </c>
      <c r="L22" s="63">
        <v>0</v>
      </c>
      <c r="M22" s="63">
        <v>4.6582488860894944E-2</v>
      </c>
      <c r="N22" s="63">
        <v>0.12311222385328358</v>
      </c>
      <c r="O22" s="63">
        <v>0.35072494088297612</v>
      </c>
      <c r="P22" s="63">
        <v>0.4069167098306084</v>
      </c>
      <c r="Q22" s="63">
        <v>0</v>
      </c>
      <c r="R22" s="64">
        <v>4</v>
      </c>
    </row>
    <row r="23" spans="2:18" x14ac:dyDescent="0.25">
      <c r="B23" s="30" t="s">
        <v>746</v>
      </c>
      <c r="C23" s="30" t="s">
        <v>700</v>
      </c>
      <c r="D23" t="s">
        <v>701</v>
      </c>
      <c r="E23" s="30">
        <v>25</v>
      </c>
      <c r="F23" t="s">
        <v>676</v>
      </c>
      <c r="G23">
        <v>7</v>
      </c>
      <c r="H23" s="63">
        <v>4.7263404548986088E-2</v>
      </c>
      <c r="I23" s="63">
        <v>2.0588235294117649E-3</v>
      </c>
      <c r="J23" s="63">
        <v>0.2780960515874269</v>
      </c>
      <c r="K23" s="63">
        <v>0.13545504642164519</v>
      </c>
      <c r="L23" s="63">
        <v>7.1862509478337984E-3</v>
      </c>
      <c r="M23" s="63">
        <v>2.4603189557392928E-2</v>
      </c>
      <c r="N23" s="63">
        <v>6.8422203659628811E-2</v>
      </c>
      <c r="O23" s="63">
        <v>2.5329452044627689E-2</v>
      </c>
      <c r="P23" s="63">
        <v>0.40726860260070002</v>
      </c>
      <c r="Q23" s="63">
        <v>4.3169751023467567E-3</v>
      </c>
      <c r="R23" s="64">
        <v>4</v>
      </c>
    </row>
    <row r="24" spans="2:18" x14ac:dyDescent="0.25">
      <c r="B24" s="30" t="s">
        <v>746</v>
      </c>
      <c r="C24" s="30" t="s">
        <v>702</v>
      </c>
      <c r="D24" t="s">
        <v>703</v>
      </c>
      <c r="E24" s="30">
        <v>26</v>
      </c>
      <c r="F24" t="s">
        <v>658</v>
      </c>
      <c r="G24">
        <v>4</v>
      </c>
      <c r="H24" s="63">
        <v>9.7269399837017906E-2</v>
      </c>
      <c r="I24" s="63">
        <v>1.6946964834510705E-2</v>
      </c>
      <c r="J24" s="63">
        <v>1.8804546820076058E-2</v>
      </c>
      <c r="K24" s="63">
        <v>0.24644254675716698</v>
      </c>
      <c r="L24" s="63">
        <v>3.2366234405009416E-2</v>
      </c>
      <c r="M24" s="63">
        <v>0</v>
      </c>
      <c r="N24" s="63">
        <v>0</v>
      </c>
      <c r="O24" s="63">
        <v>0</v>
      </c>
      <c r="P24" s="63">
        <v>0.58817030734621889</v>
      </c>
      <c r="Q24" s="63">
        <v>0</v>
      </c>
      <c r="R24" s="64">
        <v>5</v>
      </c>
    </row>
    <row r="25" spans="2:18" x14ac:dyDescent="0.25">
      <c r="B25" s="30" t="s">
        <v>746</v>
      </c>
      <c r="C25" s="30" t="s">
        <v>704</v>
      </c>
      <c r="D25" t="s">
        <v>705</v>
      </c>
      <c r="E25" s="30">
        <v>27</v>
      </c>
      <c r="F25" t="s">
        <v>683</v>
      </c>
      <c r="G25">
        <v>6</v>
      </c>
      <c r="H25" s="63">
        <v>0.32782804315120812</v>
      </c>
      <c r="I25" s="63">
        <v>0.12826933260663095</v>
      </c>
      <c r="J25" s="63">
        <v>1.066542101264654E-2</v>
      </c>
      <c r="K25" s="63">
        <v>0</v>
      </c>
      <c r="L25" s="63">
        <v>2.7634487840825351E-4</v>
      </c>
      <c r="M25" s="63">
        <v>4.2028631484210648E-3</v>
      </c>
      <c r="N25" s="63">
        <v>0</v>
      </c>
      <c r="O25" s="63">
        <v>0.17915132115009819</v>
      </c>
      <c r="P25" s="63">
        <v>0.34642244679071937</v>
      </c>
      <c r="Q25" s="63">
        <v>3.1842272618675259E-3</v>
      </c>
      <c r="R25" s="64">
        <v>4</v>
      </c>
    </row>
    <row r="26" spans="2:18" x14ac:dyDescent="0.25">
      <c r="B26" s="30" t="s">
        <v>746</v>
      </c>
      <c r="C26" s="30" t="s">
        <v>706</v>
      </c>
      <c r="D26" t="s">
        <v>707</v>
      </c>
      <c r="E26" s="30">
        <v>28</v>
      </c>
      <c r="F26" t="s">
        <v>658</v>
      </c>
      <c r="G26">
        <v>4</v>
      </c>
      <c r="H26" s="63">
        <v>0.20066897952440382</v>
      </c>
      <c r="I26" s="63">
        <v>2.4241282230048528E-2</v>
      </c>
      <c r="J26" s="63">
        <v>3.0303030303030303E-3</v>
      </c>
      <c r="K26" s="63">
        <v>0.10317025748846269</v>
      </c>
      <c r="L26" s="63">
        <v>8.2007671199917018E-2</v>
      </c>
      <c r="M26" s="63">
        <v>0</v>
      </c>
      <c r="N26" s="63">
        <v>0</v>
      </c>
      <c r="O26" s="63">
        <v>2.1097046413502108E-3</v>
      </c>
      <c r="P26" s="63">
        <v>0.58284390918886619</v>
      </c>
      <c r="Q26" s="63">
        <v>1.9278926966484853E-3</v>
      </c>
      <c r="R26" s="64">
        <v>5</v>
      </c>
    </row>
    <row r="27" spans="2:18" x14ac:dyDescent="0.25">
      <c r="B27" s="30" t="s">
        <v>746</v>
      </c>
      <c r="C27" s="30" t="s">
        <v>708</v>
      </c>
      <c r="D27" t="s">
        <v>709</v>
      </c>
      <c r="E27" s="30">
        <v>29</v>
      </c>
      <c r="F27" t="s">
        <v>13</v>
      </c>
      <c r="G27">
        <v>3</v>
      </c>
      <c r="H27" s="63">
        <v>0.17552505611615343</v>
      </c>
      <c r="I27" s="63">
        <v>6.3473438033684437E-2</v>
      </c>
      <c r="J27" s="63">
        <v>3.9770547918844122E-2</v>
      </c>
      <c r="K27" s="63">
        <v>4.6962880782134328E-2</v>
      </c>
      <c r="L27" s="63">
        <v>3.5703566725567605E-2</v>
      </c>
      <c r="M27" s="63">
        <v>0</v>
      </c>
      <c r="N27" s="63">
        <v>1.7107037746872627E-3</v>
      </c>
      <c r="O27" s="63">
        <v>0.18414307998021007</v>
      </c>
      <c r="P27" s="63">
        <v>0.44959502591369915</v>
      </c>
      <c r="Q27" s="63">
        <v>3.1157007550196405E-3</v>
      </c>
      <c r="R27" s="64">
        <v>5</v>
      </c>
    </row>
    <row r="28" spans="2:18" x14ac:dyDescent="0.25">
      <c r="B28" s="30" t="s">
        <v>746</v>
      </c>
      <c r="C28" s="30" t="s">
        <v>710</v>
      </c>
      <c r="D28" t="s">
        <v>711</v>
      </c>
      <c r="E28" s="30">
        <v>30</v>
      </c>
      <c r="F28" t="s">
        <v>676</v>
      </c>
      <c r="G28">
        <v>7</v>
      </c>
      <c r="H28" s="63">
        <v>1.2314063966032216E-3</v>
      </c>
      <c r="I28" s="63">
        <v>1.2960082944530845E-3</v>
      </c>
      <c r="J28" s="63">
        <v>9.5905047059677312E-2</v>
      </c>
      <c r="K28" s="63">
        <v>7.6035341184578331E-2</v>
      </c>
      <c r="L28" s="63">
        <v>1.4256091238983928E-3</v>
      </c>
      <c r="M28" s="63">
        <v>6.3502874838056278E-2</v>
      </c>
      <c r="N28" s="63">
        <v>9.2903405966962838E-2</v>
      </c>
      <c r="O28" s="63">
        <v>0.3890214305381553</v>
      </c>
      <c r="P28" s="63">
        <v>0.27636607936492141</v>
      </c>
      <c r="Q28" s="63">
        <v>2.3127972326938114E-3</v>
      </c>
      <c r="R28" s="64">
        <v>4</v>
      </c>
    </row>
    <row r="29" spans="2:18" x14ac:dyDescent="0.25">
      <c r="B29" s="30" t="s">
        <v>746</v>
      </c>
      <c r="C29" s="30" t="s">
        <v>712</v>
      </c>
      <c r="D29" t="s">
        <v>713</v>
      </c>
      <c r="E29" s="30">
        <v>31</v>
      </c>
      <c r="F29" t="s">
        <v>661</v>
      </c>
      <c r="G29">
        <v>5</v>
      </c>
      <c r="H29" s="63">
        <v>9.9316534561000813E-2</v>
      </c>
      <c r="I29" s="63">
        <v>0.111418963197328</v>
      </c>
      <c r="J29" s="63">
        <v>1.8770773439412167E-2</v>
      </c>
      <c r="K29" s="63">
        <v>9.6276006133914474E-2</v>
      </c>
      <c r="L29" s="63">
        <v>3.8221515497939168E-3</v>
      </c>
      <c r="M29" s="63">
        <v>5.3804426099475604E-3</v>
      </c>
      <c r="N29" s="63">
        <v>1.3907845153922963E-2</v>
      </c>
      <c r="O29" s="63">
        <v>0.12013194393432522</v>
      </c>
      <c r="P29" s="63">
        <v>0.52180547601897431</v>
      </c>
      <c r="Q29" s="63">
        <v>9.1698634013805715E-3</v>
      </c>
      <c r="R29" s="64">
        <v>5</v>
      </c>
    </row>
    <row r="30" spans="2:18" x14ac:dyDescent="0.25">
      <c r="B30" s="30" t="s">
        <v>746</v>
      </c>
      <c r="C30" s="30" t="s">
        <v>714</v>
      </c>
      <c r="D30" t="s">
        <v>715</v>
      </c>
      <c r="E30" s="30">
        <v>32</v>
      </c>
      <c r="F30" t="s">
        <v>676</v>
      </c>
      <c r="G30">
        <v>7</v>
      </c>
      <c r="H30" s="63">
        <v>2.7789199606206402E-3</v>
      </c>
      <c r="I30" s="63">
        <v>0</v>
      </c>
      <c r="J30" s="63">
        <v>7.3573272286509339E-2</v>
      </c>
      <c r="K30" s="63">
        <v>6.7592362969295827E-2</v>
      </c>
      <c r="L30" s="63">
        <v>1.8297811740319915E-3</v>
      </c>
      <c r="M30" s="63">
        <v>4.5712560646451045E-3</v>
      </c>
      <c r="N30" s="63">
        <v>5.756887880644071E-2</v>
      </c>
      <c r="O30" s="63">
        <v>0.29259614629414166</v>
      </c>
      <c r="P30" s="63">
        <v>0.49598702064083355</v>
      </c>
      <c r="Q30" s="63">
        <v>3.5023618034811261E-3</v>
      </c>
      <c r="R30" s="64">
        <v>4</v>
      </c>
    </row>
    <row r="31" spans="2:18" x14ac:dyDescent="0.25">
      <c r="B31" s="30" t="s">
        <v>746</v>
      </c>
      <c r="C31" s="30" t="s">
        <v>716</v>
      </c>
      <c r="D31" t="s">
        <v>717</v>
      </c>
      <c r="E31" s="30">
        <v>33</v>
      </c>
      <c r="F31" t="s">
        <v>676</v>
      </c>
      <c r="G31">
        <v>7</v>
      </c>
      <c r="H31" s="63">
        <v>4.8288980901732359E-3</v>
      </c>
      <c r="I31" s="63">
        <v>2.8935185185185184E-3</v>
      </c>
      <c r="J31" s="63">
        <v>7.5664087007897701E-2</v>
      </c>
      <c r="K31" s="63">
        <v>4.8763150845392067E-2</v>
      </c>
      <c r="L31" s="63">
        <v>4.4529907332626489E-3</v>
      </c>
      <c r="M31" s="63">
        <v>6.1949136376778652E-3</v>
      </c>
      <c r="N31" s="63">
        <v>0.11829609283661735</v>
      </c>
      <c r="O31" s="63">
        <v>0.33056052374271727</v>
      </c>
      <c r="P31" s="63">
        <v>0.40615936050929374</v>
      </c>
      <c r="Q31" s="63">
        <v>2.1864640784495905E-3</v>
      </c>
      <c r="R31" s="64">
        <v>4</v>
      </c>
    </row>
    <row r="32" spans="2:18" x14ac:dyDescent="0.25">
      <c r="B32" s="30" t="s">
        <v>746</v>
      </c>
      <c r="C32" s="30" t="s">
        <v>718</v>
      </c>
      <c r="D32" t="s">
        <v>719</v>
      </c>
      <c r="E32" s="30">
        <v>34</v>
      </c>
      <c r="F32" t="s">
        <v>676</v>
      </c>
      <c r="G32">
        <v>7</v>
      </c>
      <c r="H32" s="63">
        <v>3.2876802561841931E-3</v>
      </c>
      <c r="I32" s="63">
        <v>4.8262548262548264E-4</v>
      </c>
      <c r="J32" s="63">
        <v>6.2073865092144853E-2</v>
      </c>
      <c r="K32" s="63">
        <v>7.7802654439077898E-2</v>
      </c>
      <c r="L32" s="63">
        <v>2.4131274131274132E-4</v>
      </c>
      <c r="M32" s="63">
        <v>1.7271343541669877E-2</v>
      </c>
      <c r="N32" s="63">
        <v>0.13929533320719106</v>
      </c>
      <c r="O32" s="63">
        <v>4.5944172518975673E-2</v>
      </c>
      <c r="P32" s="63">
        <v>0.65166101028868972</v>
      </c>
      <c r="Q32" s="63">
        <v>1.9400024321284163E-3</v>
      </c>
      <c r="R32" s="64">
        <v>4</v>
      </c>
    </row>
    <row r="33" spans="2:18" x14ac:dyDescent="0.25">
      <c r="B33" s="30" t="s">
        <v>746</v>
      </c>
      <c r="C33" s="30" t="s">
        <v>720</v>
      </c>
      <c r="D33" t="s">
        <v>721</v>
      </c>
      <c r="E33" s="30">
        <v>35</v>
      </c>
      <c r="F33" t="s">
        <v>683</v>
      </c>
      <c r="G33">
        <v>6</v>
      </c>
      <c r="H33" s="63">
        <v>0.1147083279264266</v>
      </c>
      <c r="I33" s="63">
        <v>9.4474907342844916E-2</v>
      </c>
      <c r="J33" s="63">
        <v>3.1010643787146394E-2</v>
      </c>
      <c r="K33" s="63">
        <v>2.2999119171337509E-2</v>
      </c>
      <c r="L33" s="63">
        <v>6.4619770986418523E-3</v>
      </c>
      <c r="M33" s="63">
        <v>3.0636099147491859E-2</v>
      </c>
      <c r="N33" s="63">
        <v>6.0915833863329789E-3</v>
      </c>
      <c r="O33" s="63">
        <v>5.6561085972850684E-4</v>
      </c>
      <c r="P33" s="63">
        <v>0.69027327264466709</v>
      </c>
      <c r="Q33" s="63">
        <v>2.778458635382286E-3</v>
      </c>
      <c r="R33" s="64">
        <v>4</v>
      </c>
    </row>
    <row r="34" spans="2:18" x14ac:dyDescent="0.25">
      <c r="B34" s="30" t="s">
        <v>746</v>
      </c>
      <c r="C34" s="30" t="s">
        <v>722</v>
      </c>
      <c r="D34" t="s">
        <v>723</v>
      </c>
      <c r="E34" s="30">
        <v>36</v>
      </c>
      <c r="F34" t="s">
        <v>668</v>
      </c>
      <c r="G34">
        <v>8</v>
      </c>
      <c r="H34" s="63">
        <v>0</v>
      </c>
      <c r="I34" s="63">
        <v>0</v>
      </c>
      <c r="J34" s="63">
        <v>7.3055113874753178E-2</v>
      </c>
      <c r="K34" s="63">
        <v>1.0097352203692619E-2</v>
      </c>
      <c r="L34" s="63">
        <v>7.3385518590998039E-4</v>
      </c>
      <c r="M34" s="63">
        <v>0.15597149628322385</v>
      </c>
      <c r="N34" s="63">
        <v>2.6691866642342962E-2</v>
      </c>
      <c r="O34" s="63">
        <v>0.42717541141564674</v>
      </c>
      <c r="P34" s="63">
        <v>0.30396889714192632</v>
      </c>
      <c r="Q34" s="63">
        <v>2.3060072525043496E-3</v>
      </c>
      <c r="R34" s="64">
        <v>4</v>
      </c>
    </row>
    <row r="35" spans="2:18" x14ac:dyDescent="0.25">
      <c r="B35" s="30" t="s">
        <v>746</v>
      </c>
      <c r="C35" s="30" t="s">
        <v>724</v>
      </c>
      <c r="D35" t="s">
        <v>725</v>
      </c>
      <c r="E35" s="30">
        <v>37</v>
      </c>
      <c r="F35" t="s">
        <v>676</v>
      </c>
      <c r="G35">
        <v>7</v>
      </c>
      <c r="H35" s="63">
        <v>1.4655172825193846E-3</v>
      </c>
      <c r="I35" s="63">
        <v>1.5365356073180688E-3</v>
      </c>
      <c r="J35" s="63">
        <v>0.10979621862885289</v>
      </c>
      <c r="K35" s="63">
        <v>4.0642408105588355E-2</v>
      </c>
      <c r="L35" s="63">
        <v>1.1904761904761906E-3</v>
      </c>
      <c r="M35" s="63">
        <v>4.4771605628473397E-2</v>
      </c>
      <c r="N35" s="63">
        <v>0.14491343787233102</v>
      </c>
      <c r="O35" s="63">
        <v>7.152110342049546E-2</v>
      </c>
      <c r="P35" s="63">
        <v>0.58313540890241344</v>
      </c>
      <c r="Q35" s="63">
        <v>1.0272883615318749E-3</v>
      </c>
      <c r="R35" s="64">
        <v>4</v>
      </c>
    </row>
    <row r="36" spans="2:18" x14ac:dyDescent="0.25">
      <c r="B36" s="30" t="s">
        <v>746</v>
      </c>
      <c r="C36" s="30" t="s">
        <v>726</v>
      </c>
      <c r="D36" t="s">
        <v>727</v>
      </c>
      <c r="E36" s="30">
        <v>38</v>
      </c>
      <c r="F36" t="s">
        <v>676</v>
      </c>
      <c r="G36">
        <v>7</v>
      </c>
      <c r="H36" s="63">
        <v>0</v>
      </c>
      <c r="I36" s="63">
        <v>0</v>
      </c>
      <c r="J36" s="63">
        <v>6.6954265331513024E-2</v>
      </c>
      <c r="K36" s="63">
        <v>1.6845541780115783E-2</v>
      </c>
      <c r="L36" s="63">
        <v>0</v>
      </c>
      <c r="M36" s="63">
        <v>3.8495117429353749E-2</v>
      </c>
      <c r="N36" s="63">
        <v>0.48662229943793889</v>
      </c>
      <c r="O36" s="63">
        <v>0.20905544754938332</v>
      </c>
      <c r="P36" s="63">
        <v>0.175121251123629</v>
      </c>
      <c r="Q36" s="63">
        <v>6.9060773480662981E-3</v>
      </c>
      <c r="R36" s="64">
        <v>4</v>
      </c>
    </row>
    <row r="37" spans="2:18" x14ac:dyDescent="0.25">
      <c r="B37" s="30" t="s">
        <v>746</v>
      </c>
      <c r="C37" s="30" t="s">
        <v>728</v>
      </c>
      <c r="D37" t="s">
        <v>729</v>
      </c>
      <c r="E37" s="30">
        <v>40</v>
      </c>
      <c r="F37" t="s">
        <v>673</v>
      </c>
      <c r="G37">
        <v>9</v>
      </c>
      <c r="H37" s="63">
        <v>0.15980952909572982</v>
      </c>
      <c r="I37" s="63">
        <v>0.11020745969437167</v>
      </c>
      <c r="J37" s="63">
        <v>2.0285635077685202E-2</v>
      </c>
      <c r="K37" s="63">
        <v>6.6634359098618849E-4</v>
      </c>
      <c r="L37" s="63">
        <v>0</v>
      </c>
      <c r="M37" s="63">
        <v>3.0114249387927294E-2</v>
      </c>
      <c r="N37" s="63">
        <v>4.737626890650616E-4</v>
      </c>
      <c r="O37" s="63">
        <v>0.31612347724122042</v>
      </c>
      <c r="P37" s="63">
        <v>0.359320390370097</v>
      </c>
      <c r="Q37" s="63">
        <v>2.9991528529173376E-3</v>
      </c>
      <c r="R37" s="64">
        <v>4</v>
      </c>
    </row>
    <row r="38" spans="2:18" x14ac:dyDescent="0.25">
      <c r="B38" s="30" t="s">
        <v>746</v>
      </c>
      <c r="C38" s="30" t="s">
        <v>730</v>
      </c>
      <c r="D38" t="s">
        <v>731</v>
      </c>
      <c r="E38" s="30">
        <v>41</v>
      </c>
      <c r="F38" t="s">
        <v>676</v>
      </c>
      <c r="G38">
        <v>7</v>
      </c>
      <c r="H38" s="63">
        <v>8.7440658343909461E-2</v>
      </c>
      <c r="I38" s="63">
        <v>1.3100315160510139E-2</v>
      </c>
      <c r="J38" s="63">
        <v>0.10066929506311734</v>
      </c>
      <c r="K38" s="63">
        <v>4.3979013430784114E-2</v>
      </c>
      <c r="L38" s="63">
        <v>1.4895836726842308E-2</v>
      </c>
      <c r="M38" s="63">
        <v>6.1117067581103763E-3</v>
      </c>
      <c r="N38" s="63">
        <v>3.5483684606729023E-2</v>
      </c>
      <c r="O38" s="63">
        <v>0.1698106921726579</v>
      </c>
      <c r="P38" s="63">
        <v>0.50283205007330012</v>
      </c>
      <c r="Q38" s="63">
        <v>2.5676747664039254E-2</v>
      </c>
      <c r="R38" s="64">
        <v>4</v>
      </c>
    </row>
    <row r="39" spans="2:18" x14ac:dyDescent="0.25">
      <c r="B39" s="30" t="s">
        <v>746</v>
      </c>
      <c r="C39" s="30" t="s">
        <v>836</v>
      </c>
      <c r="D39" t="s">
        <v>837</v>
      </c>
      <c r="E39" s="30">
        <v>42</v>
      </c>
      <c r="F39" t="s">
        <v>11</v>
      </c>
      <c r="G39">
        <v>1</v>
      </c>
      <c r="H39" s="63">
        <v>0.21353573565734604</v>
      </c>
      <c r="I39" s="63">
        <v>0</v>
      </c>
      <c r="J39" s="63">
        <v>0</v>
      </c>
      <c r="K39" s="63">
        <v>0</v>
      </c>
      <c r="L39" s="63">
        <v>9.0090090090090091E-4</v>
      </c>
      <c r="M39" s="63">
        <v>0</v>
      </c>
      <c r="N39" s="63">
        <v>0</v>
      </c>
      <c r="O39" s="63">
        <v>3.6040533878620849E-2</v>
      </c>
      <c r="P39" s="63">
        <v>0.74430435275058471</v>
      </c>
      <c r="Q39" s="63">
        <v>5.2184768125474257E-3</v>
      </c>
      <c r="R39" s="64">
        <v>5</v>
      </c>
    </row>
    <row r="40" spans="2:18" x14ac:dyDescent="0.25">
      <c r="B40" s="30" t="s">
        <v>746</v>
      </c>
      <c r="C40" s="30" t="s">
        <v>732</v>
      </c>
      <c r="D40" t="s">
        <v>733</v>
      </c>
      <c r="E40" s="30">
        <v>43</v>
      </c>
      <c r="F40" t="s">
        <v>676</v>
      </c>
      <c r="G40">
        <v>7</v>
      </c>
      <c r="H40" s="63">
        <v>1.5455570545272218E-2</v>
      </c>
      <c r="I40" s="63">
        <v>2.9351949608594891E-3</v>
      </c>
      <c r="J40" s="63">
        <v>0.10682323118317667</v>
      </c>
      <c r="K40" s="63">
        <v>8.6364295915930658E-2</v>
      </c>
      <c r="L40" s="63">
        <v>1.0508008452174047E-2</v>
      </c>
      <c r="M40" s="63">
        <v>1.0527313761422949E-2</v>
      </c>
      <c r="N40" s="63">
        <v>8.0899033627036904E-2</v>
      </c>
      <c r="O40" s="63">
        <v>3.7332023149102299E-2</v>
      </c>
      <c r="P40" s="63">
        <v>0.60648640469714277</v>
      </c>
      <c r="Q40" s="63">
        <v>4.266892370788207E-2</v>
      </c>
      <c r="R40" s="64">
        <v>4</v>
      </c>
    </row>
    <row r="41" spans="2:18" x14ac:dyDescent="0.25">
      <c r="B41" s="30" t="s">
        <v>746</v>
      </c>
      <c r="C41" s="30" t="s">
        <v>734</v>
      </c>
      <c r="D41" t="s">
        <v>735</v>
      </c>
      <c r="E41" s="30">
        <v>44</v>
      </c>
      <c r="F41" t="s">
        <v>668</v>
      </c>
      <c r="G41">
        <v>8</v>
      </c>
      <c r="H41" s="63">
        <v>0.10700948235424887</v>
      </c>
      <c r="I41" s="63">
        <v>2.8299634745196291E-2</v>
      </c>
      <c r="J41" s="63">
        <v>8.7830504045540381E-2</v>
      </c>
      <c r="K41" s="63">
        <v>3.3193862214644927E-3</v>
      </c>
      <c r="L41" s="63">
        <v>3.9005898496847899E-3</v>
      </c>
      <c r="M41" s="63">
        <v>6.6516285940761644E-2</v>
      </c>
      <c r="N41" s="63">
        <v>2.4767801857585141E-3</v>
      </c>
      <c r="O41" s="63">
        <v>0.29376638796146792</v>
      </c>
      <c r="P41" s="63">
        <v>0.38396920717367811</v>
      </c>
      <c r="Q41" s="63">
        <v>2.2911741522198943E-2</v>
      </c>
      <c r="R41" s="64">
        <v>4</v>
      </c>
    </row>
    <row r="42" spans="2:18" x14ac:dyDescent="0.25">
      <c r="B42" s="30" t="s">
        <v>746</v>
      </c>
      <c r="C42" s="30" t="s">
        <v>736</v>
      </c>
      <c r="D42" t="s">
        <v>737</v>
      </c>
      <c r="E42" s="30">
        <v>45</v>
      </c>
      <c r="F42" t="s">
        <v>11</v>
      </c>
      <c r="G42">
        <v>1</v>
      </c>
      <c r="H42" s="63">
        <v>7.3787988606293972E-2</v>
      </c>
      <c r="I42" s="63">
        <v>0</v>
      </c>
      <c r="J42" s="63">
        <v>0</v>
      </c>
      <c r="K42" s="63">
        <v>0</v>
      </c>
      <c r="L42" s="63">
        <v>0</v>
      </c>
      <c r="M42" s="63">
        <v>0</v>
      </c>
      <c r="N42" s="63">
        <v>0</v>
      </c>
      <c r="O42" s="63">
        <v>3.6918352797620915E-2</v>
      </c>
      <c r="P42" s="63">
        <v>0.88770214665974545</v>
      </c>
      <c r="Q42" s="63">
        <v>1.5915119363395225E-3</v>
      </c>
      <c r="R42" s="64">
        <v>5</v>
      </c>
    </row>
    <row r="43" spans="2:18" x14ac:dyDescent="0.25">
      <c r="B43" s="30" t="s">
        <v>746</v>
      </c>
      <c r="C43" s="30" t="s">
        <v>738</v>
      </c>
      <c r="D43" t="s">
        <v>739</v>
      </c>
      <c r="E43" s="30">
        <v>46</v>
      </c>
      <c r="F43" t="s">
        <v>11</v>
      </c>
      <c r="G43">
        <v>1</v>
      </c>
      <c r="H43" s="63">
        <v>0.31438776710559135</v>
      </c>
      <c r="I43" s="63">
        <v>4.4146458558657281E-3</v>
      </c>
      <c r="J43" s="63">
        <v>0</v>
      </c>
      <c r="K43" s="63">
        <v>0</v>
      </c>
      <c r="L43" s="63">
        <v>4.7846889952153108E-3</v>
      </c>
      <c r="M43" s="63">
        <v>0</v>
      </c>
      <c r="N43" s="63">
        <v>0</v>
      </c>
      <c r="O43" s="63">
        <v>0</v>
      </c>
      <c r="P43" s="63">
        <v>0.64324370921099716</v>
      </c>
      <c r="Q43" s="63">
        <v>3.316918883233054E-2</v>
      </c>
      <c r="R43" s="64">
        <v>5</v>
      </c>
    </row>
    <row r="44" spans="2:18" x14ac:dyDescent="0.25">
      <c r="B44" s="30" t="s">
        <v>746</v>
      </c>
      <c r="C44" s="30" t="s">
        <v>740</v>
      </c>
      <c r="D44" t="s">
        <v>741</v>
      </c>
      <c r="E44" s="30">
        <v>47</v>
      </c>
      <c r="F44" t="s">
        <v>668</v>
      </c>
      <c r="G44">
        <v>8</v>
      </c>
      <c r="H44" s="63">
        <v>0.12816733938189648</v>
      </c>
      <c r="I44" s="63">
        <v>5.2926080425200361E-2</v>
      </c>
      <c r="J44" s="63">
        <v>2.7117672469036694E-2</v>
      </c>
      <c r="K44" s="63">
        <v>1.459366360336377E-3</v>
      </c>
      <c r="L44" s="63">
        <v>3.0755409512913745E-3</v>
      </c>
      <c r="M44" s="63">
        <v>2.9566342380169499E-2</v>
      </c>
      <c r="N44" s="63">
        <v>2.6595744680851063E-3</v>
      </c>
      <c r="O44" s="63">
        <v>0.31834945988671198</v>
      </c>
      <c r="P44" s="63">
        <v>0.43369032760190046</v>
      </c>
      <c r="Q44" s="63">
        <v>2.98829607537164E-3</v>
      </c>
      <c r="R44" s="64">
        <v>4</v>
      </c>
    </row>
    <row r="45" spans="2:18" x14ac:dyDescent="0.25">
      <c r="B45" s="30" t="s">
        <v>746</v>
      </c>
      <c r="C45" s="30" t="s">
        <v>742</v>
      </c>
      <c r="D45" t="s">
        <v>743</v>
      </c>
      <c r="E45" s="30">
        <v>49</v>
      </c>
      <c r="F45" t="s">
        <v>676</v>
      </c>
      <c r="G45">
        <v>7</v>
      </c>
      <c r="H45" s="63">
        <v>0</v>
      </c>
      <c r="I45" s="63">
        <v>0</v>
      </c>
      <c r="J45" s="63">
        <v>9.7169811320754716E-3</v>
      </c>
      <c r="K45" s="63">
        <v>0</v>
      </c>
      <c r="L45" s="63">
        <v>0</v>
      </c>
      <c r="M45" s="63">
        <v>5.0000000000000001E-3</v>
      </c>
      <c r="N45" s="63">
        <v>5.5585221630405343E-2</v>
      </c>
      <c r="O45" s="63">
        <v>0</v>
      </c>
      <c r="P45" s="63">
        <v>0.8474103706712941</v>
      </c>
      <c r="Q45" s="63">
        <v>8.228742656622498E-2</v>
      </c>
      <c r="R45" s="64">
        <v>4</v>
      </c>
    </row>
    <row r="46" spans="2:18" x14ac:dyDescent="0.25">
      <c r="B46" s="125" t="s">
        <v>746</v>
      </c>
      <c r="C46" s="30" t="s">
        <v>744</v>
      </c>
      <c r="D46" t="s">
        <v>745</v>
      </c>
      <c r="E46" s="30">
        <v>50</v>
      </c>
      <c r="F46" t="s">
        <v>668</v>
      </c>
      <c r="G46">
        <v>8</v>
      </c>
      <c r="H46" s="63">
        <v>4.3061681356424464E-2</v>
      </c>
      <c r="I46" s="63">
        <v>5.7199184065692965E-3</v>
      </c>
      <c r="J46" s="63">
        <v>1.9296598611849132E-2</v>
      </c>
      <c r="K46" s="63">
        <v>2.2975230407269605E-3</v>
      </c>
      <c r="L46" s="63">
        <v>6.1663556273965862E-4</v>
      </c>
      <c r="M46" s="63">
        <v>1.6002705689821695E-2</v>
      </c>
      <c r="N46" s="63">
        <v>2.3373125746932026E-3</v>
      </c>
      <c r="O46" s="63">
        <v>0.40388768000479303</v>
      </c>
      <c r="P46" s="63">
        <v>0.50442875091777761</v>
      </c>
      <c r="Q46" s="63">
        <v>2.3511938346048884E-3</v>
      </c>
      <c r="R46" s="64">
        <v>4</v>
      </c>
    </row>
    <row r="47" spans="2:18" x14ac:dyDescent="0.25">
      <c r="B47" s="65" t="s">
        <v>651</v>
      </c>
      <c r="C47" s="30" t="s">
        <v>652</v>
      </c>
      <c r="D47" t="s">
        <v>653</v>
      </c>
      <c r="E47" s="30">
        <v>1</v>
      </c>
      <c r="F47" t="s">
        <v>11</v>
      </c>
      <c r="G47">
        <v>1</v>
      </c>
      <c r="H47" s="63">
        <v>0.34375924405394731</v>
      </c>
      <c r="I47" s="63">
        <v>7.6037026876005828E-3</v>
      </c>
      <c r="J47" s="63">
        <v>1.1134164621093568E-4</v>
      </c>
      <c r="K47" s="63">
        <v>0</v>
      </c>
      <c r="L47" s="63">
        <v>1.455115944894238E-3</v>
      </c>
      <c r="M47" s="63">
        <v>1.7459624618070713E-5</v>
      </c>
      <c r="N47" s="63">
        <v>0</v>
      </c>
      <c r="O47" s="63">
        <v>0.15383741326170994</v>
      </c>
      <c r="P47" s="63">
        <v>0.48893906942497062</v>
      </c>
      <c r="Q47" s="63">
        <v>4.2766533560481702E-3</v>
      </c>
      <c r="R47" s="64">
        <v>10</v>
      </c>
    </row>
    <row r="48" spans="2:18" x14ac:dyDescent="0.25">
      <c r="B48" s="65" t="s">
        <v>651</v>
      </c>
      <c r="C48" s="30" t="s">
        <v>654</v>
      </c>
      <c r="D48" t="s">
        <v>655</v>
      </c>
      <c r="E48" s="30">
        <v>2</v>
      </c>
      <c r="F48" t="s">
        <v>12</v>
      </c>
      <c r="G48">
        <v>2</v>
      </c>
      <c r="H48" s="63">
        <v>8.98261415392832E-2</v>
      </c>
      <c r="I48" s="63">
        <v>6.1577490181771298E-2</v>
      </c>
      <c r="J48" s="63">
        <v>1.593488313528274E-3</v>
      </c>
      <c r="K48" s="63">
        <v>2.4570024570024569E-4</v>
      </c>
      <c r="L48" s="63">
        <v>3.0450978040884796E-2</v>
      </c>
      <c r="M48" s="63">
        <v>3.5503163769434439E-4</v>
      </c>
      <c r="N48" s="63">
        <v>0</v>
      </c>
      <c r="O48" s="63">
        <v>0.2387113900453964</v>
      </c>
      <c r="P48" s="63">
        <v>0.57571750451999881</v>
      </c>
      <c r="Q48" s="63">
        <v>1.5222754757426844E-3</v>
      </c>
      <c r="R48" s="64">
        <v>10</v>
      </c>
    </row>
    <row r="49" spans="2:18" x14ac:dyDescent="0.25">
      <c r="B49" s="65" t="s">
        <v>651</v>
      </c>
      <c r="C49" s="30" t="s">
        <v>656</v>
      </c>
      <c r="D49" t="s">
        <v>657</v>
      </c>
      <c r="E49" s="30">
        <v>3</v>
      </c>
      <c r="F49" t="s">
        <v>658</v>
      </c>
      <c r="G49">
        <v>4</v>
      </c>
      <c r="H49" s="63">
        <v>0.11502773928497718</v>
      </c>
      <c r="I49" s="63">
        <v>3.8183611260233896E-2</v>
      </c>
      <c r="J49" s="63">
        <v>3.3722218185300364E-2</v>
      </c>
      <c r="K49" s="63">
        <v>0.15359557732423856</v>
      </c>
      <c r="L49" s="63">
        <v>3.6436503065354425E-2</v>
      </c>
      <c r="M49" s="63">
        <v>3.0137166145057437E-3</v>
      </c>
      <c r="N49" s="63">
        <v>2.194415233294212E-2</v>
      </c>
      <c r="O49" s="63">
        <v>0</v>
      </c>
      <c r="P49" s="63">
        <v>0.58571990806520713</v>
      </c>
      <c r="Q49" s="63">
        <v>1.2356573867240633E-2</v>
      </c>
      <c r="R49" s="64">
        <v>10</v>
      </c>
    </row>
    <row r="50" spans="2:18" x14ac:dyDescent="0.25">
      <c r="B50" s="65" t="s">
        <v>651</v>
      </c>
      <c r="C50" s="30" t="s">
        <v>659</v>
      </c>
      <c r="D50" t="s">
        <v>660</v>
      </c>
      <c r="E50" s="30">
        <v>4</v>
      </c>
      <c r="F50" t="s">
        <v>661</v>
      </c>
      <c r="G50">
        <v>5</v>
      </c>
      <c r="H50" s="63">
        <v>1.206447685613041E-3</v>
      </c>
      <c r="I50" s="63">
        <v>1.3082424036259138E-3</v>
      </c>
      <c r="J50" s="63">
        <v>9.3071246657186996E-2</v>
      </c>
      <c r="K50" s="63">
        <v>4.4171446816396211E-2</v>
      </c>
      <c r="L50" s="63">
        <v>1.4703168428537613E-3</v>
      </c>
      <c r="M50" s="63">
        <v>6.667211932636985E-2</v>
      </c>
      <c r="N50" s="63">
        <v>2.313672367786055E-2</v>
      </c>
      <c r="O50" s="63">
        <v>7.0318553955614566E-2</v>
      </c>
      <c r="P50" s="63">
        <v>0.69059117171894879</v>
      </c>
      <c r="Q50" s="63">
        <v>8.0537309155303532E-3</v>
      </c>
      <c r="R50" s="64">
        <v>10</v>
      </c>
    </row>
    <row r="51" spans="2:18" x14ac:dyDescent="0.25">
      <c r="B51" s="65" t="s">
        <v>651</v>
      </c>
      <c r="C51" s="30" t="s">
        <v>662</v>
      </c>
      <c r="D51" t="s">
        <v>663</v>
      </c>
      <c r="E51" s="30">
        <v>5</v>
      </c>
      <c r="F51" t="s">
        <v>11</v>
      </c>
      <c r="G51">
        <v>1</v>
      </c>
      <c r="H51" s="63">
        <v>0.15863512568175964</v>
      </c>
      <c r="I51" s="63">
        <v>0</v>
      </c>
      <c r="J51" s="63">
        <v>0</v>
      </c>
      <c r="K51" s="63">
        <v>0</v>
      </c>
      <c r="L51" s="63">
        <v>0</v>
      </c>
      <c r="M51" s="63">
        <v>0</v>
      </c>
      <c r="N51" s="63">
        <v>0</v>
      </c>
      <c r="O51" s="63">
        <v>0</v>
      </c>
      <c r="P51" s="63">
        <v>0.83971842928062812</v>
      </c>
      <c r="Q51" s="63">
        <v>1.6464450376122298E-3</v>
      </c>
      <c r="R51" s="64">
        <v>5</v>
      </c>
    </row>
    <row r="52" spans="2:18" x14ac:dyDescent="0.25">
      <c r="B52" s="65" t="s">
        <v>651</v>
      </c>
      <c r="C52" s="30" t="s">
        <v>664</v>
      </c>
      <c r="D52" t="s">
        <v>665</v>
      </c>
      <c r="E52" s="30">
        <v>6</v>
      </c>
      <c r="F52" t="s">
        <v>658</v>
      </c>
      <c r="G52">
        <v>4</v>
      </c>
      <c r="H52" s="63">
        <v>7.9249050638954439E-3</v>
      </c>
      <c r="I52" s="63">
        <v>9.9289981813510276E-3</v>
      </c>
      <c r="J52" s="63">
        <v>0.15333651234987519</v>
      </c>
      <c r="K52" s="63">
        <v>0.28897864013364494</v>
      </c>
      <c r="L52" s="63">
        <v>6.5874272347976812E-3</v>
      </c>
      <c r="M52" s="63">
        <v>1.1715700683250905E-2</v>
      </c>
      <c r="N52" s="63">
        <v>0.10498102780448518</v>
      </c>
      <c r="O52" s="63">
        <v>4.9743044875693289E-2</v>
      </c>
      <c r="P52" s="63">
        <v>0.32250299851834824</v>
      </c>
      <c r="Q52" s="63">
        <v>4.4300745154658108E-2</v>
      </c>
      <c r="R52" s="64">
        <v>10</v>
      </c>
    </row>
    <row r="53" spans="2:18" x14ac:dyDescent="0.25">
      <c r="B53" s="65" t="s">
        <v>651</v>
      </c>
      <c r="C53" s="30" t="s">
        <v>666</v>
      </c>
      <c r="D53" t="s">
        <v>667</v>
      </c>
      <c r="E53" s="30">
        <v>7</v>
      </c>
      <c r="F53" t="s">
        <v>668</v>
      </c>
      <c r="G53">
        <v>8</v>
      </c>
      <c r="H53" s="63">
        <v>5.4790860173602796E-2</v>
      </c>
      <c r="I53" s="63">
        <v>2.0782699034567004E-2</v>
      </c>
      <c r="J53" s="63">
        <v>9.5181469756876802E-2</v>
      </c>
      <c r="K53" s="63">
        <v>1.6574585635359116E-3</v>
      </c>
      <c r="L53" s="63">
        <v>0</v>
      </c>
      <c r="M53" s="63">
        <v>0.2064691469008349</v>
      </c>
      <c r="N53" s="63">
        <v>4.3235193034711879E-3</v>
      </c>
      <c r="O53" s="63">
        <v>9.6411802274934219E-2</v>
      </c>
      <c r="P53" s="63">
        <v>0.50254610391122179</v>
      </c>
      <c r="Q53" s="63">
        <v>1.7836940080955387E-2</v>
      </c>
      <c r="R53" s="64">
        <v>10</v>
      </c>
    </row>
    <row r="54" spans="2:18" x14ac:dyDescent="0.25">
      <c r="B54" s="65" t="s">
        <v>651</v>
      </c>
      <c r="C54" s="30" t="s">
        <v>669</v>
      </c>
      <c r="D54" t="s">
        <v>670</v>
      </c>
      <c r="E54" s="30">
        <v>8</v>
      </c>
      <c r="F54" t="s">
        <v>661</v>
      </c>
      <c r="G54">
        <v>5</v>
      </c>
      <c r="H54" s="63">
        <v>0</v>
      </c>
      <c r="I54" s="63">
        <v>3.0531984918851365E-2</v>
      </c>
      <c r="J54" s="63">
        <v>3.9255374178546333E-2</v>
      </c>
      <c r="K54" s="63">
        <v>0.12410578692298724</v>
      </c>
      <c r="L54" s="63">
        <v>0</v>
      </c>
      <c r="M54" s="63">
        <v>1.0738830859949157E-2</v>
      </c>
      <c r="N54" s="63">
        <v>1.2531328320802004E-3</v>
      </c>
      <c r="O54" s="63">
        <v>0.48139665524461417</v>
      </c>
      <c r="P54" s="63">
        <v>0.31271823504297158</v>
      </c>
      <c r="Q54" s="63">
        <v>0</v>
      </c>
      <c r="R54" s="64">
        <v>7</v>
      </c>
    </row>
    <row r="55" spans="2:18" x14ac:dyDescent="0.25">
      <c r="B55" s="65" t="s">
        <v>651</v>
      </c>
      <c r="C55" s="30" t="s">
        <v>671</v>
      </c>
      <c r="D55" t="s">
        <v>672</v>
      </c>
      <c r="E55" s="30">
        <v>9</v>
      </c>
      <c r="F55" t="s">
        <v>673</v>
      </c>
      <c r="G55">
        <v>9</v>
      </c>
      <c r="H55" s="63">
        <v>8.7234310435652607E-2</v>
      </c>
      <c r="I55" s="63">
        <v>5.2772129523122623E-2</v>
      </c>
      <c r="J55" s="63">
        <v>2.7721194453879099E-2</v>
      </c>
      <c r="K55" s="63">
        <v>3.2284146714474165E-4</v>
      </c>
      <c r="L55" s="63">
        <v>1.4564673721406164E-3</v>
      </c>
      <c r="M55" s="63">
        <v>7.8456055873363656E-2</v>
      </c>
      <c r="N55" s="63">
        <v>5.3662463107056611E-5</v>
      </c>
      <c r="O55" s="63">
        <v>0.30654045791223389</v>
      </c>
      <c r="P55" s="63">
        <v>0.44452044796270157</v>
      </c>
      <c r="Q55" s="63">
        <v>9.2243253665406607E-4</v>
      </c>
      <c r="R55" s="64">
        <v>10</v>
      </c>
    </row>
    <row r="56" spans="2:18" x14ac:dyDescent="0.25">
      <c r="B56" s="65" t="s">
        <v>651</v>
      </c>
      <c r="C56" s="30" t="s">
        <v>674</v>
      </c>
      <c r="D56" t="s">
        <v>675</v>
      </c>
      <c r="E56" s="30">
        <v>11</v>
      </c>
      <c r="F56" t="s">
        <v>676</v>
      </c>
      <c r="G56">
        <v>7</v>
      </c>
      <c r="H56" s="63">
        <v>6.9619892279382065E-3</v>
      </c>
      <c r="I56" s="63">
        <v>2.3994709088457408E-3</v>
      </c>
      <c r="J56" s="63">
        <v>0.15933371011512232</v>
      </c>
      <c r="K56" s="63">
        <v>3.7709348136521346E-2</v>
      </c>
      <c r="L56" s="63">
        <v>7.539169670997438E-4</v>
      </c>
      <c r="M56" s="63">
        <v>5.8284158973257429E-2</v>
      </c>
      <c r="N56" s="63">
        <v>0.11764596625805727</v>
      </c>
      <c r="O56" s="63">
        <v>0.15420522190779101</v>
      </c>
      <c r="P56" s="63">
        <v>0.45956673610306054</v>
      </c>
      <c r="Q56" s="63">
        <v>3.1394814023063362E-3</v>
      </c>
      <c r="R56" s="64">
        <v>10</v>
      </c>
    </row>
    <row r="57" spans="2:18" x14ac:dyDescent="0.25">
      <c r="B57" s="65" t="s">
        <v>651</v>
      </c>
      <c r="C57" s="30" t="s">
        <v>677</v>
      </c>
      <c r="D57" t="s">
        <v>678</v>
      </c>
      <c r="E57" s="30">
        <v>12</v>
      </c>
      <c r="F57" t="s">
        <v>668</v>
      </c>
      <c r="G57">
        <v>8</v>
      </c>
      <c r="H57" s="63">
        <v>0.20105497374760645</v>
      </c>
      <c r="I57" s="63">
        <v>6.3658128309276182E-2</v>
      </c>
      <c r="J57" s="63">
        <v>2.3434736162395851E-2</v>
      </c>
      <c r="K57" s="63">
        <v>4.2083114150447132E-4</v>
      </c>
      <c r="L57" s="63">
        <v>1.2738853503184715E-3</v>
      </c>
      <c r="M57" s="63">
        <v>1.0337344048184519E-2</v>
      </c>
      <c r="N57" s="63">
        <v>0</v>
      </c>
      <c r="O57" s="63">
        <v>0.25835416063356614</v>
      </c>
      <c r="P57" s="63">
        <v>0.43855835074303628</v>
      </c>
      <c r="Q57" s="63">
        <v>2.9075898641116029E-3</v>
      </c>
      <c r="R57" s="64">
        <v>10</v>
      </c>
    </row>
    <row r="58" spans="2:18" x14ac:dyDescent="0.25">
      <c r="B58" s="65" t="s">
        <v>651</v>
      </c>
      <c r="C58" s="30" t="s">
        <v>679</v>
      </c>
      <c r="D58" t="s">
        <v>680</v>
      </c>
      <c r="E58" s="30">
        <v>13</v>
      </c>
      <c r="F58" t="s">
        <v>661</v>
      </c>
      <c r="G58">
        <v>5</v>
      </c>
      <c r="H58" s="63">
        <v>7.3755193184483732E-3</v>
      </c>
      <c r="I58" s="63">
        <v>2.5635403930489979E-3</v>
      </c>
      <c r="J58" s="63">
        <v>0.17457443491324395</v>
      </c>
      <c r="K58" s="63">
        <v>6.2086298232898685E-2</v>
      </c>
      <c r="L58" s="63">
        <v>7.4032557888002726E-3</v>
      </c>
      <c r="M58" s="63">
        <v>0.11017415428571961</v>
      </c>
      <c r="N58" s="63">
        <v>2.4258862480001548E-2</v>
      </c>
      <c r="O58" s="63">
        <v>1.3450789769291238E-2</v>
      </c>
      <c r="P58" s="63">
        <v>0.59482947766720762</v>
      </c>
      <c r="Q58" s="63">
        <v>3.2836671513396414E-3</v>
      </c>
      <c r="R58" s="64">
        <v>10</v>
      </c>
    </row>
    <row r="59" spans="2:18" x14ac:dyDescent="0.25">
      <c r="B59" s="65" t="s">
        <v>651</v>
      </c>
      <c r="C59" s="30" t="s">
        <v>681</v>
      </c>
      <c r="D59" t="s">
        <v>682</v>
      </c>
      <c r="E59" s="30">
        <v>14</v>
      </c>
      <c r="F59" t="s">
        <v>683</v>
      </c>
      <c r="G59">
        <v>6</v>
      </c>
      <c r="H59" s="63">
        <v>0.15848689212901138</v>
      </c>
      <c r="I59" s="63">
        <v>9.241216528903029E-2</v>
      </c>
      <c r="J59" s="63">
        <v>8.383967011627429E-3</v>
      </c>
      <c r="K59" s="63">
        <v>2.54024657276751E-2</v>
      </c>
      <c r="L59" s="63">
        <v>3.1086874600665124E-3</v>
      </c>
      <c r="M59" s="63">
        <v>4.8071151214640747E-3</v>
      </c>
      <c r="N59" s="63">
        <v>3.1047115012658383E-3</v>
      </c>
      <c r="O59" s="63">
        <v>0</v>
      </c>
      <c r="P59" s="63">
        <v>0.70125688581806689</v>
      </c>
      <c r="Q59" s="63">
        <v>3.0371099417925052E-3</v>
      </c>
      <c r="R59" s="64">
        <v>10</v>
      </c>
    </row>
    <row r="60" spans="2:18" x14ac:dyDescent="0.25">
      <c r="B60" s="65" t="s">
        <v>651</v>
      </c>
      <c r="C60" s="30" t="s">
        <v>684</v>
      </c>
      <c r="D60" t="s">
        <v>685</v>
      </c>
      <c r="E60" s="30">
        <v>15</v>
      </c>
      <c r="F60" t="s">
        <v>12</v>
      </c>
      <c r="G60">
        <v>2</v>
      </c>
      <c r="H60" s="63">
        <v>0.18951622482555389</v>
      </c>
      <c r="I60" s="63">
        <v>8.6762256766852924E-2</v>
      </c>
      <c r="J60" s="63">
        <v>0</v>
      </c>
      <c r="K60" s="63">
        <v>5.7636887608069156E-4</v>
      </c>
      <c r="L60" s="63">
        <v>2.2094140249759846E-3</v>
      </c>
      <c r="M60" s="63">
        <v>0</v>
      </c>
      <c r="N60" s="63">
        <v>0</v>
      </c>
      <c r="O60" s="63">
        <v>0.10629191898448571</v>
      </c>
      <c r="P60" s="63">
        <v>0.61422143003841811</v>
      </c>
      <c r="Q60" s="63">
        <v>4.2238648363252375E-4</v>
      </c>
      <c r="R60" s="64">
        <v>10</v>
      </c>
    </row>
    <row r="61" spans="2:18" x14ac:dyDescent="0.25">
      <c r="B61" s="65" t="s">
        <v>651</v>
      </c>
      <c r="C61" s="30" t="s">
        <v>686</v>
      </c>
      <c r="D61" t="s">
        <v>687</v>
      </c>
      <c r="E61" s="30">
        <v>16</v>
      </c>
      <c r="F61" t="s">
        <v>668</v>
      </c>
      <c r="G61">
        <v>8</v>
      </c>
      <c r="H61" s="63">
        <v>1.4958740673161725E-3</v>
      </c>
      <c r="I61" s="63">
        <v>6.3150636886827045E-4</v>
      </c>
      <c r="J61" s="63">
        <v>0.21188464119803502</v>
      </c>
      <c r="K61" s="63">
        <v>5.7413810861209223E-3</v>
      </c>
      <c r="L61" s="63">
        <v>0</v>
      </c>
      <c r="M61" s="63">
        <v>0.1304330743383483</v>
      </c>
      <c r="N61" s="63">
        <v>5.7037857243938412E-3</v>
      </c>
      <c r="O61" s="63">
        <v>0.11793337292562869</v>
      </c>
      <c r="P61" s="63">
        <v>0.46012423802512431</v>
      </c>
      <c r="Q61" s="63">
        <v>6.605212626616444E-2</v>
      </c>
      <c r="R61" s="64">
        <v>10</v>
      </c>
    </row>
    <row r="62" spans="2:18" x14ac:dyDescent="0.25">
      <c r="B62" s="65" t="s">
        <v>651</v>
      </c>
      <c r="C62" s="30" t="s">
        <v>688</v>
      </c>
      <c r="D62" t="s">
        <v>689</v>
      </c>
      <c r="E62" s="30">
        <v>17</v>
      </c>
      <c r="F62" t="s">
        <v>668</v>
      </c>
      <c r="G62">
        <v>8</v>
      </c>
      <c r="H62" s="63">
        <v>0.13661530161150265</v>
      </c>
      <c r="I62" s="63">
        <v>5.0993094499869197E-2</v>
      </c>
      <c r="J62" s="63">
        <v>6.3463250312278105E-2</v>
      </c>
      <c r="K62" s="63">
        <v>2.1377498109117561E-3</v>
      </c>
      <c r="L62" s="63">
        <v>2.8169014084507044E-3</v>
      </c>
      <c r="M62" s="63">
        <v>5.4218640291271991E-2</v>
      </c>
      <c r="N62" s="63">
        <v>5.6338028169014088E-3</v>
      </c>
      <c r="O62" s="63">
        <v>0.10009828115366311</v>
      </c>
      <c r="P62" s="63">
        <v>0.56399887200922949</v>
      </c>
      <c r="Q62" s="63">
        <v>2.0024106085921624E-2</v>
      </c>
      <c r="R62" s="64">
        <v>10</v>
      </c>
    </row>
    <row r="63" spans="2:18" x14ac:dyDescent="0.25">
      <c r="B63" s="65" t="s">
        <v>651</v>
      </c>
      <c r="C63" s="30" t="s">
        <v>690</v>
      </c>
      <c r="D63" t="s">
        <v>691</v>
      </c>
      <c r="E63" s="30">
        <v>18</v>
      </c>
      <c r="F63" t="s">
        <v>668</v>
      </c>
      <c r="G63">
        <v>8</v>
      </c>
      <c r="H63" s="63">
        <v>3.1300312189962355E-2</v>
      </c>
      <c r="I63" s="63">
        <v>1.3606287594124689E-2</v>
      </c>
      <c r="J63" s="63">
        <v>3.1573621344634643E-2</v>
      </c>
      <c r="K63" s="63">
        <v>3.8485902030825827E-3</v>
      </c>
      <c r="L63" s="63">
        <v>5.6133863655114316E-3</v>
      </c>
      <c r="M63" s="63">
        <v>6.2781360815353654E-2</v>
      </c>
      <c r="N63" s="63">
        <v>8.6469102710564193E-3</v>
      </c>
      <c r="O63" s="63">
        <v>9.8947704490784202E-2</v>
      </c>
      <c r="P63" s="63">
        <v>0.74368182672548999</v>
      </c>
      <c r="Q63" s="63">
        <v>0</v>
      </c>
      <c r="R63" s="64">
        <v>6</v>
      </c>
    </row>
    <row r="64" spans="2:18" x14ac:dyDescent="0.25">
      <c r="B64" s="65" t="s">
        <v>651</v>
      </c>
      <c r="C64" s="30" t="s">
        <v>692</v>
      </c>
      <c r="D64" t="s">
        <v>693</v>
      </c>
      <c r="E64" s="30">
        <v>19</v>
      </c>
      <c r="F64" t="s">
        <v>668</v>
      </c>
      <c r="G64">
        <v>8</v>
      </c>
      <c r="H64" s="63">
        <v>9.3496935676890946E-3</v>
      </c>
      <c r="I64" s="63">
        <v>5.8037670586738961E-3</v>
      </c>
      <c r="J64" s="63">
        <v>7.2539753751417024E-2</v>
      </c>
      <c r="K64" s="63">
        <v>1.5434151241493187E-3</v>
      </c>
      <c r="L64" s="63">
        <v>2.3278086789155572E-3</v>
      </c>
      <c r="M64" s="63">
        <v>0.14590206931130906</v>
      </c>
      <c r="N64" s="63">
        <v>3.7584047551823111E-3</v>
      </c>
      <c r="O64" s="63">
        <v>0.13019188161957665</v>
      </c>
      <c r="P64" s="63">
        <v>0.62848489425776299</v>
      </c>
      <c r="Q64" s="63">
        <v>9.8311875324029555E-5</v>
      </c>
      <c r="R64" s="64">
        <v>10</v>
      </c>
    </row>
    <row r="65" spans="2:18" x14ac:dyDescent="0.25">
      <c r="B65" s="65" t="s">
        <v>651</v>
      </c>
      <c r="C65" s="30" t="s">
        <v>694</v>
      </c>
      <c r="D65" t="s">
        <v>695</v>
      </c>
      <c r="E65" s="30">
        <v>21</v>
      </c>
      <c r="F65" t="s">
        <v>658</v>
      </c>
      <c r="G65">
        <v>4</v>
      </c>
      <c r="H65" s="63">
        <v>5.2768094391648906E-3</v>
      </c>
      <c r="I65" s="63">
        <v>6.776137320969133E-3</v>
      </c>
      <c r="J65" s="63">
        <v>4.5309487071737424E-2</v>
      </c>
      <c r="K65" s="63">
        <v>0.30246586971884154</v>
      </c>
      <c r="L65" s="63">
        <v>2.0071835329248805E-2</v>
      </c>
      <c r="M65" s="63">
        <v>1.0137168970950773E-3</v>
      </c>
      <c r="N65" s="63">
        <v>5.3565223566868089E-2</v>
      </c>
      <c r="O65" s="63">
        <v>5.4743659652673367E-2</v>
      </c>
      <c r="P65" s="63">
        <v>0.49132194431755</v>
      </c>
      <c r="Q65" s="63">
        <v>1.9455316685851657E-2</v>
      </c>
      <c r="R65" s="64">
        <v>8</v>
      </c>
    </row>
    <row r="66" spans="2:18" x14ac:dyDescent="0.25">
      <c r="B66" s="65" t="s">
        <v>651</v>
      </c>
      <c r="C66" s="30" t="s">
        <v>696</v>
      </c>
      <c r="D66" t="s">
        <v>697</v>
      </c>
      <c r="E66" s="30">
        <v>22</v>
      </c>
      <c r="F66" t="s">
        <v>661</v>
      </c>
      <c r="G66">
        <v>5</v>
      </c>
      <c r="H66" s="63">
        <v>1.1129660545353368E-4</v>
      </c>
      <c r="I66" s="63">
        <v>1.2818021915387778E-2</v>
      </c>
      <c r="J66" s="63">
        <v>1.5874080497851367E-2</v>
      </c>
      <c r="K66" s="63">
        <v>3.0326244241698459E-2</v>
      </c>
      <c r="L66" s="63">
        <v>1.7323516673884798E-4</v>
      </c>
      <c r="M66" s="63">
        <v>9.3170312139189242E-3</v>
      </c>
      <c r="N66" s="63">
        <v>4.1271151465125881E-5</v>
      </c>
      <c r="O66" s="63">
        <v>0.18530639382165098</v>
      </c>
      <c r="P66" s="63">
        <v>0.74603242538583492</v>
      </c>
      <c r="Q66" s="63">
        <v>0</v>
      </c>
      <c r="R66" s="64">
        <v>10</v>
      </c>
    </row>
    <row r="67" spans="2:18" x14ac:dyDescent="0.25">
      <c r="B67" s="65" t="s">
        <v>651</v>
      </c>
      <c r="C67" s="30" t="s">
        <v>698</v>
      </c>
      <c r="D67" t="s">
        <v>699</v>
      </c>
      <c r="E67" s="30">
        <v>23</v>
      </c>
      <c r="F67" t="s">
        <v>676</v>
      </c>
      <c r="G67">
        <v>7</v>
      </c>
      <c r="H67" s="63">
        <v>3.3797117252192281E-4</v>
      </c>
      <c r="I67" s="63">
        <v>5.9844404548174743E-5</v>
      </c>
      <c r="J67" s="63">
        <v>8.3322660218813765E-2</v>
      </c>
      <c r="K67" s="63">
        <v>2.5430088664056345E-2</v>
      </c>
      <c r="L67" s="63">
        <v>8.5844203754595837E-4</v>
      </c>
      <c r="M67" s="63">
        <v>4.6455584485176525E-2</v>
      </c>
      <c r="N67" s="63">
        <v>0.16929773372832679</v>
      </c>
      <c r="O67" s="63">
        <v>0.36713396341468718</v>
      </c>
      <c r="P67" s="63">
        <v>0.30686278089358499</v>
      </c>
      <c r="Q67" s="63">
        <v>2.4093098073837884E-4</v>
      </c>
      <c r="R67" s="64">
        <v>10</v>
      </c>
    </row>
    <row r="68" spans="2:18" x14ac:dyDescent="0.25">
      <c r="B68" s="65" t="s">
        <v>651</v>
      </c>
      <c r="C68" s="30" t="s">
        <v>700</v>
      </c>
      <c r="D68" t="s">
        <v>701</v>
      </c>
      <c r="E68" s="30">
        <v>25</v>
      </c>
      <c r="F68" t="s">
        <v>676</v>
      </c>
      <c r="G68">
        <v>7</v>
      </c>
      <c r="H68" s="63">
        <v>3.587439016831491E-2</v>
      </c>
      <c r="I68" s="63">
        <v>3.172187435115935E-3</v>
      </c>
      <c r="J68" s="63">
        <v>0.26522787217916177</v>
      </c>
      <c r="K68" s="63">
        <v>8.9492829596416093E-2</v>
      </c>
      <c r="L68" s="63">
        <v>3.2585550918294384E-3</v>
      </c>
      <c r="M68" s="63">
        <v>1.0453423132080961E-2</v>
      </c>
      <c r="N68" s="63">
        <v>2.6587058182611291E-2</v>
      </c>
      <c r="O68" s="63">
        <v>9.8971392215508724E-3</v>
      </c>
      <c r="P68" s="63">
        <v>0.55365764515890525</v>
      </c>
      <c r="Q68" s="63">
        <v>2.3788998340134849E-3</v>
      </c>
      <c r="R68" s="64">
        <v>10</v>
      </c>
    </row>
    <row r="69" spans="2:18" x14ac:dyDescent="0.25">
      <c r="B69" s="65" t="s">
        <v>651</v>
      </c>
      <c r="C69" s="30" t="s">
        <v>702</v>
      </c>
      <c r="D69" t="s">
        <v>703</v>
      </c>
      <c r="E69" s="30">
        <v>26</v>
      </c>
      <c r="F69" t="s">
        <v>658</v>
      </c>
      <c r="G69">
        <v>4</v>
      </c>
      <c r="H69" s="63">
        <v>6.5278201279912337E-2</v>
      </c>
      <c r="I69" s="63">
        <v>2.554540456122887E-3</v>
      </c>
      <c r="J69" s="63">
        <v>2.4542601474944126E-2</v>
      </c>
      <c r="K69" s="63">
        <v>0.12148445486107935</v>
      </c>
      <c r="L69" s="63">
        <v>1.770429483696823E-2</v>
      </c>
      <c r="M69" s="63">
        <v>0</v>
      </c>
      <c r="N69" s="63">
        <v>0</v>
      </c>
      <c r="O69" s="63">
        <v>0</v>
      </c>
      <c r="P69" s="63">
        <v>0.76133158662248102</v>
      </c>
      <c r="Q69" s="63">
        <v>7.1043204684920428E-3</v>
      </c>
      <c r="R69" s="64">
        <v>10</v>
      </c>
    </row>
    <row r="70" spans="2:18" x14ac:dyDescent="0.25">
      <c r="B70" s="65" t="s">
        <v>651</v>
      </c>
      <c r="C70" s="30" t="s">
        <v>704</v>
      </c>
      <c r="D70" t="s">
        <v>705</v>
      </c>
      <c r="E70" s="30">
        <v>27</v>
      </c>
      <c r="F70" t="s">
        <v>683</v>
      </c>
      <c r="G70">
        <v>6</v>
      </c>
      <c r="H70" s="63">
        <v>0.25856423199820416</v>
      </c>
      <c r="I70" s="63">
        <v>0.12262324732082361</v>
      </c>
      <c r="J70" s="63">
        <v>1.0676325759787681E-2</v>
      </c>
      <c r="K70" s="63">
        <v>5.3640757251993904E-4</v>
      </c>
      <c r="L70" s="63">
        <v>7.083065035415326E-4</v>
      </c>
      <c r="M70" s="63">
        <v>6.5254970401266614E-3</v>
      </c>
      <c r="N70" s="63">
        <v>0</v>
      </c>
      <c r="O70" s="63">
        <v>0.16534950072618732</v>
      </c>
      <c r="P70" s="63">
        <v>0.41883291397114009</v>
      </c>
      <c r="Q70" s="63">
        <v>1.6183569107669021E-2</v>
      </c>
      <c r="R70" s="64">
        <v>10</v>
      </c>
    </row>
    <row r="71" spans="2:18" x14ac:dyDescent="0.25">
      <c r="B71" s="65" t="s">
        <v>651</v>
      </c>
      <c r="C71" s="30" t="s">
        <v>706</v>
      </c>
      <c r="D71" t="s">
        <v>707</v>
      </c>
      <c r="E71" s="30">
        <v>28</v>
      </c>
      <c r="F71" t="s">
        <v>658</v>
      </c>
      <c r="G71">
        <v>4</v>
      </c>
      <c r="H71" s="63">
        <v>0.21899597940257659</v>
      </c>
      <c r="I71" s="63">
        <v>1.8700084570410235E-2</v>
      </c>
      <c r="J71" s="63">
        <v>7.2115384615384619E-4</v>
      </c>
      <c r="K71" s="63">
        <v>6.3967888874500001E-2</v>
      </c>
      <c r="L71" s="63">
        <v>8.6739612472485073E-2</v>
      </c>
      <c r="M71" s="63">
        <v>0</v>
      </c>
      <c r="N71" s="63">
        <v>0</v>
      </c>
      <c r="O71" s="63">
        <v>0</v>
      </c>
      <c r="P71" s="63">
        <v>0.60782905685759514</v>
      </c>
      <c r="Q71" s="63">
        <v>3.0462239762791559E-3</v>
      </c>
      <c r="R71" s="64">
        <v>10</v>
      </c>
    </row>
    <row r="72" spans="2:18" x14ac:dyDescent="0.25">
      <c r="B72" s="65" t="s">
        <v>651</v>
      </c>
      <c r="C72" s="30" t="s">
        <v>708</v>
      </c>
      <c r="D72" t="s">
        <v>709</v>
      </c>
      <c r="E72" s="30">
        <v>29</v>
      </c>
      <c r="F72" t="s">
        <v>13</v>
      </c>
      <c r="G72">
        <v>3</v>
      </c>
      <c r="H72" s="63">
        <v>0.16853878695525026</v>
      </c>
      <c r="I72" s="63">
        <v>5.8096452618135661E-2</v>
      </c>
      <c r="J72" s="63">
        <v>2.39743836591488E-2</v>
      </c>
      <c r="K72" s="63">
        <v>3.0721953007256525E-2</v>
      </c>
      <c r="L72" s="63">
        <v>2.0505294910956151E-2</v>
      </c>
      <c r="M72" s="63">
        <v>5.9582919563058593E-5</v>
      </c>
      <c r="N72" s="63">
        <v>0</v>
      </c>
      <c r="O72" s="63">
        <v>0.24022434667713805</v>
      </c>
      <c r="P72" s="63">
        <v>0.45652965238223259</v>
      </c>
      <c r="Q72" s="63">
        <v>1.3495468703189242E-3</v>
      </c>
      <c r="R72" s="64">
        <v>10</v>
      </c>
    </row>
    <row r="73" spans="2:18" x14ac:dyDescent="0.25">
      <c r="B73" s="65" t="s">
        <v>651</v>
      </c>
      <c r="C73" s="30" t="s">
        <v>710</v>
      </c>
      <c r="D73" t="s">
        <v>711</v>
      </c>
      <c r="E73" s="30">
        <v>30</v>
      </c>
      <c r="F73" t="s">
        <v>676</v>
      </c>
      <c r="G73">
        <v>7</v>
      </c>
      <c r="H73" s="63">
        <v>7.7216125258359287E-3</v>
      </c>
      <c r="I73" s="63">
        <v>2.8459389371186172E-3</v>
      </c>
      <c r="J73" s="63">
        <v>0.14298780510442527</v>
      </c>
      <c r="K73" s="63">
        <v>9.9599467340636516E-2</v>
      </c>
      <c r="L73" s="63">
        <v>3.9896216671080759E-3</v>
      </c>
      <c r="M73" s="63">
        <v>5.0900704185169288E-2</v>
      </c>
      <c r="N73" s="63">
        <v>6.9336548838676321E-2</v>
      </c>
      <c r="O73" s="63">
        <v>0.36631861251549702</v>
      </c>
      <c r="P73" s="63">
        <v>0.23675113441193524</v>
      </c>
      <c r="Q73" s="63">
        <v>1.9548554473597698E-2</v>
      </c>
      <c r="R73" s="64">
        <v>10</v>
      </c>
    </row>
    <row r="74" spans="2:18" x14ac:dyDescent="0.25">
      <c r="B74" s="65" t="s">
        <v>651</v>
      </c>
      <c r="C74" s="30" t="s">
        <v>712</v>
      </c>
      <c r="D74" t="s">
        <v>713</v>
      </c>
      <c r="E74" s="30">
        <v>31</v>
      </c>
      <c r="F74" t="s">
        <v>661</v>
      </c>
      <c r="G74">
        <v>5</v>
      </c>
      <c r="H74" s="63">
        <v>0.16389950294677619</v>
      </c>
      <c r="I74" s="63">
        <v>0.11948316461015444</v>
      </c>
      <c r="J74" s="63">
        <v>9.7415197579462723E-3</v>
      </c>
      <c r="K74" s="63">
        <v>7.0799191716611587E-2</v>
      </c>
      <c r="L74" s="63">
        <v>1.3193392532968955E-2</v>
      </c>
      <c r="M74" s="63">
        <v>1.546896636079429E-3</v>
      </c>
      <c r="N74" s="63">
        <v>3.334568915693959E-3</v>
      </c>
      <c r="O74" s="63">
        <v>8.1859657131853641E-2</v>
      </c>
      <c r="P74" s="63">
        <v>0.53388766924810371</v>
      </c>
      <c r="Q74" s="63">
        <v>2.2544365038118267E-3</v>
      </c>
      <c r="R74" s="64">
        <v>10</v>
      </c>
    </row>
    <row r="75" spans="2:18" x14ac:dyDescent="0.25">
      <c r="B75" s="65" t="s">
        <v>651</v>
      </c>
      <c r="C75" s="30" t="s">
        <v>714</v>
      </c>
      <c r="D75" t="s">
        <v>715</v>
      </c>
      <c r="E75" s="30">
        <v>32</v>
      </c>
      <c r="F75" t="s">
        <v>676</v>
      </c>
      <c r="G75">
        <v>7</v>
      </c>
      <c r="H75" s="63">
        <v>1.6132982536088771E-2</v>
      </c>
      <c r="I75" s="63">
        <v>3.493515068204093E-3</v>
      </c>
      <c r="J75" s="63">
        <v>0.1367443722439759</v>
      </c>
      <c r="K75" s="63">
        <v>8.5544706934452472E-2</v>
      </c>
      <c r="L75" s="63">
        <v>5.0091141793494314E-3</v>
      </c>
      <c r="M75" s="63">
        <v>7.0607587953370535E-3</v>
      </c>
      <c r="N75" s="63">
        <v>4.4290218094347085E-2</v>
      </c>
      <c r="O75" s="63">
        <v>9.1782173692707678E-2</v>
      </c>
      <c r="P75" s="63">
        <v>0.60712707690529777</v>
      </c>
      <c r="Q75" s="63">
        <v>2.8150815502396443E-3</v>
      </c>
      <c r="R75" s="64">
        <v>10</v>
      </c>
    </row>
    <row r="76" spans="2:18" x14ac:dyDescent="0.25">
      <c r="B76" s="65" t="s">
        <v>651</v>
      </c>
      <c r="C76" s="30" t="s">
        <v>716</v>
      </c>
      <c r="D76" t="s">
        <v>717</v>
      </c>
      <c r="E76" s="30">
        <v>33</v>
      </c>
      <c r="F76" t="s">
        <v>676</v>
      </c>
      <c r="G76">
        <v>7</v>
      </c>
      <c r="H76" s="63">
        <v>3.7897283750995374E-3</v>
      </c>
      <c r="I76" s="63">
        <v>1.0935619511760247E-3</v>
      </c>
      <c r="J76" s="63">
        <v>0.12482521284044892</v>
      </c>
      <c r="K76" s="63">
        <v>0.11720288126734527</v>
      </c>
      <c r="L76" s="63">
        <v>7.0829371005993655E-4</v>
      </c>
      <c r="M76" s="63">
        <v>5.5080639612197294E-3</v>
      </c>
      <c r="N76" s="63">
        <v>0.12943488309331116</v>
      </c>
      <c r="O76" s="63">
        <v>0.10943201082731617</v>
      </c>
      <c r="P76" s="63">
        <v>0.50633111721085211</v>
      </c>
      <c r="Q76" s="63">
        <v>1.6742467631711635E-3</v>
      </c>
      <c r="R76" s="64">
        <v>10</v>
      </c>
    </row>
    <row r="77" spans="2:18" x14ac:dyDescent="0.25">
      <c r="B77" s="65" t="s">
        <v>651</v>
      </c>
      <c r="C77" s="30" t="s">
        <v>718</v>
      </c>
      <c r="D77" t="s">
        <v>719</v>
      </c>
      <c r="E77" s="30">
        <v>34</v>
      </c>
      <c r="F77" t="s">
        <v>676</v>
      </c>
      <c r="G77">
        <v>7</v>
      </c>
      <c r="H77" s="63">
        <v>5.9711931026898164E-3</v>
      </c>
      <c r="I77" s="63">
        <v>1.6925844454316399E-3</v>
      </c>
      <c r="J77" s="63">
        <v>0.19731201190265393</v>
      </c>
      <c r="K77" s="63">
        <v>6.6197481146726883E-2</v>
      </c>
      <c r="L77" s="63">
        <v>4.7200909903083784E-3</v>
      </c>
      <c r="M77" s="63">
        <v>2.4679789768695316E-2</v>
      </c>
      <c r="N77" s="63">
        <v>7.1522789063893449E-2</v>
      </c>
      <c r="O77" s="63">
        <v>8.4958281985228635E-3</v>
      </c>
      <c r="P77" s="63">
        <v>0.61117084626558904</v>
      </c>
      <c r="Q77" s="63">
        <v>8.2373851154886549E-3</v>
      </c>
      <c r="R77" s="64">
        <v>5</v>
      </c>
    </row>
    <row r="78" spans="2:18" x14ac:dyDescent="0.25">
      <c r="B78" s="65" t="s">
        <v>651</v>
      </c>
      <c r="C78" s="30" t="s">
        <v>720</v>
      </c>
      <c r="D78" t="s">
        <v>721</v>
      </c>
      <c r="E78" s="30">
        <v>35</v>
      </c>
      <c r="F78" t="s">
        <v>683</v>
      </c>
      <c r="G78">
        <v>6</v>
      </c>
      <c r="H78" s="63">
        <v>0.17276605207023213</v>
      </c>
      <c r="I78" s="63">
        <v>0.15361139655119491</v>
      </c>
      <c r="J78" s="63">
        <v>3.2277866772308136E-2</v>
      </c>
      <c r="K78" s="63">
        <v>2.6741306132048625E-2</v>
      </c>
      <c r="L78" s="63">
        <v>1.2433392539964476E-3</v>
      </c>
      <c r="M78" s="63">
        <v>8.861895962549755E-3</v>
      </c>
      <c r="N78" s="63">
        <v>4.6446390076260533E-3</v>
      </c>
      <c r="O78" s="63">
        <v>0</v>
      </c>
      <c r="P78" s="63">
        <v>0.57481185519616129</v>
      </c>
      <c r="Q78" s="63">
        <v>2.5041649053882686E-2</v>
      </c>
      <c r="R78" s="64">
        <v>10</v>
      </c>
    </row>
    <row r="79" spans="2:18" x14ac:dyDescent="0.25">
      <c r="B79" s="65" t="s">
        <v>651</v>
      </c>
      <c r="C79" s="30" t="s">
        <v>722</v>
      </c>
      <c r="D79" t="s">
        <v>723</v>
      </c>
      <c r="E79" s="30">
        <v>36</v>
      </c>
      <c r="F79" t="s">
        <v>668</v>
      </c>
      <c r="G79">
        <v>8</v>
      </c>
      <c r="H79" s="63">
        <v>0</v>
      </c>
      <c r="I79" s="63">
        <v>0</v>
      </c>
      <c r="J79" s="63">
        <v>0.12761604810984539</v>
      </c>
      <c r="K79" s="63">
        <v>2.4863149495736319E-3</v>
      </c>
      <c r="L79" s="63">
        <v>0</v>
      </c>
      <c r="M79" s="63">
        <v>0.13794492290383439</v>
      </c>
      <c r="N79" s="63">
        <v>1.2285091781001539E-2</v>
      </c>
      <c r="O79" s="63">
        <v>0.33689448045315945</v>
      </c>
      <c r="P79" s="63">
        <v>0.38053485433635575</v>
      </c>
      <c r="Q79" s="63">
        <v>2.2382874662297703E-3</v>
      </c>
      <c r="R79" s="64">
        <v>10</v>
      </c>
    </row>
    <row r="80" spans="2:18" x14ac:dyDescent="0.25">
      <c r="B80" s="65" t="s">
        <v>651</v>
      </c>
      <c r="C80" s="30" t="s">
        <v>724</v>
      </c>
      <c r="D80" t="s">
        <v>725</v>
      </c>
      <c r="E80" s="30">
        <v>37</v>
      </c>
      <c r="F80" t="s">
        <v>676</v>
      </c>
      <c r="G80">
        <v>7</v>
      </c>
      <c r="H80" s="63">
        <v>3.8951051895948275E-3</v>
      </c>
      <c r="I80" s="63">
        <v>3.6696723142207984E-3</v>
      </c>
      <c r="J80" s="63">
        <v>0.14383404378905557</v>
      </c>
      <c r="K80" s="63">
        <v>3.7079894794392818E-2</v>
      </c>
      <c r="L80" s="63">
        <v>6.6792782686314384E-4</v>
      </c>
      <c r="M80" s="63">
        <v>5.4652225854729529E-2</v>
      </c>
      <c r="N80" s="63">
        <v>0.12105210076392989</v>
      </c>
      <c r="O80" s="63">
        <v>0.13295164901952911</v>
      </c>
      <c r="P80" s="63">
        <v>0.49989703601305918</v>
      </c>
      <c r="Q80" s="63">
        <v>2.3003444346252405E-3</v>
      </c>
      <c r="R80" s="64">
        <v>10</v>
      </c>
    </row>
    <row r="81" spans="2:18" x14ac:dyDescent="0.25">
      <c r="B81" s="65" t="s">
        <v>651</v>
      </c>
      <c r="C81" s="30" t="s">
        <v>726</v>
      </c>
      <c r="D81" t="s">
        <v>727</v>
      </c>
      <c r="E81" s="30">
        <v>38</v>
      </c>
      <c r="F81" t="s">
        <v>676</v>
      </c>
      <c r="G81">
        <v>7</v>
      </c>
      <c r="H81" s="63">
        <v>0</v>
      </c>
      <c r="I81" s="63">
        <v>0</v>
      </c>
      <c r="J81" s="63">
        <v>3.229360339550548E-2</v>
      </c>
      <c r="K81" s="63">
        <v>1.6666666666666666E-2</v>
      </c>
      <c r="L81" s="63">
        <v>0</v>
      </c>
      <c r="M81" s="63">
        <v>2.7540557048348402E-2</v>
      </c>
      <c r="N81" s="63">
        <v>0.60695075372290397</v>
      </c>
      <c r="O81" s="63">
        <v>0.12304281928768543</v>
      </c>
      <c r="P81" s="63">
        <v>0.19087112707565226</v>
      </c>
      <c r="Q81" s="63">
        <v>2.6344728032377598E-3</v>
      </c>
      <c r="R81" s="64">
        <v>8</v>
      </c>
    </row>
    <row r="82" spans="2:18" x14ac:dyDescent="0.25">
      <c r="B82" s="65" t="s">
        <v>651</v>
      </c>
      <c r="C82" s="30" t="s">
        <v>728</v>
      </c>
      <c r="D82" t="s">
        <v>729</v>
      </c>
      <c r="E82" s="30">
        <v>40</v>
      </c>
      <c r="F82" t="s">
        <v>673</v>
      </c>
      <c r="G82">
        <v>9</v>
      </c>
      <c r="H82" s="63">
        <v>0.19295526811635558</v>
      </c>
      <c r="I82" s="63">
        <v>0.10810329404475345</v>
      </c>
      <c r="J82" s="63">
        <v>1.3254204707713555E-2</v>
      </c>
      <c r="K82" s="63">
        <v>1.0335917312661498E-4</v>
      </c>
      <c r="L82" s="63">
        <v>2.583979328165375E-4</v>
      </c>
      <c r="M82" s="63">
        <v>2.3641046300812298E-2</v>
      </c>
      <c r="N82" s="63">
        <v>5.1679586563307492E-5</v>
      </c>
      <c r="O82" s="63">
        <v>0.26423706329599389</v>
      </c>
      <c r="P82" s="63">
        <v>0.39424040214855632</v>
      </c>
      <c r="Q82" s="63">
        <v>3.1552846933084848E-3</v>
      </c>
      <c r="R82" s="64">
        <v>10</v>
      </c>
    </row>
    <row r="83" spans="2:18" x14ac:dyDescent="0.25">
      <c r="B83" s="65" t="s">
        <v>651</v>
      </c>
      <c r="C83" s="30" t="s">
        <v>730</v>
      </c>
      <c r="D83" t="s">
        <v>731</v>
      </c>
      <c r="E83" s="30">
        <v>41</v>
      </c>
      <c r="F83" t="s">
        <v>676</v>
      </c>
      <c r="G83">
        <v>7</v>
      </c>
      <c r="H83" s="63">
        <v>8.96818178597171E-2</v>
      </c>
      <c r="I83" s="63">
        <v>1.9857206265803902E-2</v>
      </c>
      <c r="J83" s="63">
        <v>0.12562208456227086</v>
      </c>
      <c r="K83" s="63">
        <v>6.1460970090690813E-2</v>
      </c>
      <c r="L83" s="63">
        <v>4.9341813400989821E-3</v>
      </c>
      <c r="M83" s="63">
        <v>3.1667089827168539E-3</v>
      </c>
      <c r="N83" s="63">
        <v>1.949766725204909E-2</v>
      </c>
      <c r="O83" s="63">
        <v>3.4559322782041033E-2</v>
      </c>
      <c r="P83" s="63">
        <v>0.62212955260024427</v>
      </c>
      <c r="Q83" s="63">
        <v>1.9090488264367021E-2</v>
      </c>
      <c r="R83" s="64">
        <v>10</v>
      </c>
    </row>
    <row r="84" spans="2:18" x14ac:dyDescent="0.25">
      <c r="B84" s="65" t="s">
        <v>651</v>
      </c>
      <c r="C84" s="30" t="s">
        <v>836</v>
      </c>
      <c r="D84" t="s">
        <v>837</v>
      </c>
      <c r="E84" s="30">
        <v>42</v>
      </c>
      <c r="F84" t="s">
        <v>11</v>
      </c>
      <c r="G84">
        <v>1</v>
      </c>
      <c r="H84" s="63">
        <v>0.17927468688239387</v>
      </c>
      <c r="I84" s="63">
        <v>1.7068273092369479E-2</v>
      </c>
      <c r="J84" s="63">
        <v>0</v>
      </c>
      <c r="K84" s="63">
        <v>0</v>
      </c>
      <c r="L84" s="63">
        <v>0</v>
      </c>
      <c r="M84" s="63">
        <v>0</v>
      </c>
      <c r="N84" s="63">
        <v>0</v>
      </c>
      <c r="O84" s="63">
        <v>0.19767273831436319</v>
      </c>
      <c r="P84" s="63">
        <v>0.60517129358079214</v>
      </c>
      <c r="Q84" s="63">
        <v>8.1300813008130081E-4</v>
      </c>
      <c r="R84" s="64">
        <v>6</v>
      </c>
    </row>
    <row r="85" spans="2:18" x14ac:dyDescent="0.25">
      <c r="B85" s="65" t="s">
        <v>651</v>
      </c>
      <c r="C85" s="30" t="s">
        <v>732</v>
      </c>
      <c r="D85" t="s">
        <v>733</v>
      </c>
      <c r="E85" s="30">
        <v>43</v>
      </c>
      <c r="F85" t="s">
        <v>676</v>
      </c>
      <c r="G85">
        <v>7</v>
      </c>
      <c r="H85" s="63">
        <v>2.7037458641039985E-2</v>
      </c>
      <c r="I85" s="63">
        <v>0</v>
      </c>
      <c r="J85" s="63">
        <v>0.13416179260857755</v>
      </c>
      <c r="K85" s="63">
        <v>6.8973841715399234E-2</v>
      </c>
      <c r="L85" s="63">
        <v>3.3543231623775877E-3</v>
      </c>
      <c r="M85" s="63">
        <v>5.9639612351647005E-3</v>
      </c>
      <c r="N85" s="63">
        <v>8.179730493133254E-2</v>
      </c>
      <c r="O85" s="63">
        <v>2.1121625406093289E-2</v>
      </c>
      <c r="P85" s="63">
        <v>0.60803128105738369</v>
      </c>
      <c r="Q85" s="63">
        <v>4.9558411242631419E-2</v>
      </c>
      <c r="R85" s="64">
        <v>6</v>
      </c>
    </row>
    <row r="86" spans="2:18" x14ac:dyDescent="0.25">
      <c r="B86" s="65" t="s">
        <v>651</v>
      </c>
      <c r="C86" s="30" t="s">
        <v>734</v>
      </c>
      <c r="D86" t="s">
        <v>735</v>
      </c>
      <c r="E86" s="30">
        <v>44</v>
      </c>
      <c r="F86" t="s">
        <v>668</v>
      </c>
      <c r="G86">
        <v>8</v>
      </c>
      <c r="H86" s="63">
        <v>0.18168318081105234</v>
      </c>
      <c r="I86" s="63">
        <v>5.7889458392777995E-2</v>
      </c>
      <c r="J86" s="63">
        <v>0.11217075645525865</v>
      </c>
      <c r="K86" s="63">
        <v>2.7103022785029711E-3</v>
      </c>
      <c r="L86" s="63">
        <v>6.6263052079688746E-3</v>
      </c>
      <c r="M86" s="63">
        <v>8.5556131489807438E-2</v>
      </c>
      <c r="N86" s="63">
        <v>2.6484472524415993E-3</v>
      </c>
      <c r="O86" s="63">
        <v>0.13443904960443695</v>
      </c>
      <c r="P86" s="63">
        <v>0.4141635377937356</v>
      </c>
      <c r="Q86" s="63">
        <v>2.112830714017599E-3</v>
      </c>
      <c r="R86" s="64">
        <v>10</v>
      </c>
    </row>
    <row r="87" spans="2:18" x14ac:dyDescent="0.25">
      <c r="B87" s="65" t="s">
        <v>651</v>
      </c>
      <c r="C87" s="30" t="s">
        <v>736</v>
      </c>
      <c r="D87" t="s">
        <v>737</v>
      </c>
      <c r="E87" s="30">
        <v>45</v>
      </c>
      <c r="F87" t="s">
        <v>11</v>
      </c>
      <c r="G87">
        <v>1</v>
      </c>
      <c r="H87" s="63">
        <v>7.2875547899156443E-2</v>
      </c>
      <c r="I87" s="63">
        <v>0</v>
      </c>
      <c r="J87" s="63">
        <v>0</v>
      </c>
      <c r="K87" s="63">
        <v>0</v>
      </c>
      <c r="L87" s="63">
        <v>0</v>
      </c>
      <c r="M87" s="63">
        <v>0</v>
      </c>
      <c r="N87" s="63">
        <v>0</v>
      </c>
      <c r="O87" s="63">
        <v>6.9881442078821035E-2</v>
      </c>
      <c r="P87" s="63">
        <v>0.85650124935479399</v>
      </c>
      <c r="Q87" s="63">
        <v>7.4176066722870886E-4</v>
      </c>
      <c r="R87" s="64">
        <v>10</v>
      </c>
    </row>
    <row r="88" spans="2:18" x14ac:dyDescent="0.25">
      <c r="B88" s="65" t="s">
        <v>651</v>
      </c>
      <c r="C88" s="30" t="s">
        <v>738</v>
      </c>
      <c r="D88" t="s">
        <v>739</v>
      </c>
      <c r="E88" s="30">
        <v>46</v>
      </c>
      <c r="F88" t="s">
        <v>11</v>
      </c>
      <c r="G88">
        <v>1</v>
      </c>
      <c r="H88" s="63">
        <v>0.21610229865222874</v>
      </c>
      <c r="I88" s="63">
        <v>1.0060714657800519E-2</v>
      </c>
      <c r="J88" s="63">
        <v>0</v>
      </c>
      <c r="K88" s="63">
        <v>0</v>
      </c>
      <c r="L88" s="63">
        <v>6.6352763344769607E-3</v>
      </c>
      <c r="M88" s="63">
        <v>0</v>
      </c>
      <c r="N88" s="63">
        <v>0</v>
      </c>
      <c r="O88" s="63">
        <v>0</v>
      </c>
      <c r="P88" s="63">
        <v>0.75171322322529177</v>
      </c>
      <c r="Q88" s="63">
        <v>1.5488487130202021E-2</v>
      </c>
      <c r="R88" s="64">
        <v>10</v>
      </c>
    </row>
    <row r="89" spans="2:18" x14ac:dyDescent="0.25">
      <c r="B89" s="65" t="s">
        <v>651</v>
      </c>
      <c r="C89" s="30" t="s">
        <v>740</v>
      </c>
      <c r="D89" t="s">
        <v>741</v>
      </c>
      <c r="E89" s="30">
        <v>47</v>
      </c>
      <c r="F89" t="s">
        <v>668</v>
      </c>
      <c r="G89">
        <v>8</v>
      </c>
      <c r="H89" s="63">
        <v>0.16215941266575112</v>
      </c>
      <c r="I89" s="63">
        <v>5.8575708988865424E-2</v>
      </c>
      <c r="J89" s="63">
        <v>2.9011989293766659E-2</v>
      </c>
      <c r="K89" s="63">
        <v>2.9852463298611627E-3</v>
      </c>
      <c r="L89" s="63">
        <v>3.7823777547833027E-3</v>
      </c>
      <c r="M89" s="63">
        <v>1.840268841745852E-2</v>
      </c>
      <c r="N89" s="63">
        <v>4.9504530757118364E-4</v>
      </c>
      <c r="O89" s="63">
        <v>0.25144257394706171</v>
      </c>
      <c r="P89" s="63">
        <v>0.46970832043072397</v>
      </c>
      <c r="Q89" s="63">
        <v>3.4366368641569637E-3</v>
      </c>
      <c r="R89" s="64">
        <v>10</v>
      </c>
    </row>
    <row r="90" spans="2:18" x14ac:dyDescent="0.25">
      <c r="B90" s="65" t="s">
        <v>651</v>
      </c>
      <c r="C90" s="30" t="s">
        <v>742</v>
      </c>
      <c r="D90" t="s">
        <v>743</v>
      </c>
      <c r="E90" s="30">
        <v>49</v>
      </c>
      <c r="F90" t="s">
        <v>676</v>
      </c>
      <c r="G90">
        <v>7</v>
      </c>
      <c r="H90" s="63">
        <v>0</v>
      </c>
      <c r="I90" s="63">
        <v>0</v>
      </c>
      <c r="J90" s="63">
        <v>1.948384981861288E-2</v>
      </c>
      <c r="K90" s="63">
        <v>0</v>
      </c>
      <c r="L90" s="63">
        <v>0</v>
      </c>
      <c r="M90" s="63">
        <v>1.1855458906519449E-2</v>
      </c>
      <c r="N90" s="63">
        <v>0.15213000169916405</v>
      </c>
      <c r="O90" s="63">
        <v>2.3312292245621035E-3</v>
      </c>
      <c r="P90" s="63">
        <v>0.77782580074876251</v>
      </c>
      <c r="Q90" s="63">
        <v>3.637365960237899E-2</v>
      </c>
      <c r="R90" s="64">
        <v>3</v>
      </c>
    </row>
    <row r="91" spans="2:18" x14ac:dyDescent="0.25">
      <c r="B91" s="125" t="s">
        <v>651</v>
      </c>
      <c r="C91" s="30" t="s">
        <v>744</v>
      </c>
      <c r="D91" t="s">
        <v>745</v>
      </c>
      <c r="E91" s="30">
        <v>50</v>
      </c>
      <c r="F91" t="s">
        <v>668</v>
      </c>
      <c r="G91">
        <v>8</v>
      </c>
      <c r="H91" s="63">
        <v>4.6854495166286522E-2</v>
      </c>
      <c r="I91" s="63">
        <v>4.8746250607542511E-3</v>
      </c>
      <c r="J91" s="63">
        <v>2.2112027925803461E-2</v>
      </c>
      <c r="K91" s="63">
        <v>3.5618878005342833E-4</v>
      </c>
      <c r="L91" s="63">
        <v>1.2775979067389609E-4</v>
      </c>
      <c r="M91" s="63">
        <v>7.1303619635873297E-3</v>
      </c>
      <c r="N91" s="63">
        <v>6.8199383725854319E-4</v>
      </c>
      <c r="O91" s="63">
        <v>0.28714641158892534</v>
      </c>
      <c r="P91" s="63">
        <v>0.62986096988164619</v>
      </c>
      <c r="Q91" s="63">
        <v>8.5516600501103909E-4</v>
      </c>
      <c r="R91" s="64">
        <v>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00B050"/>
  </sheetPr>
  <dimension ref="A1:J49"/>
  <sheetViews>
    <sheetView tabSelected="1" workbookViewId="0">
      <selection activeCell="M10" sqref="M10"/>
    </sheetView>
  </sheetViews>
  <sheetFormatPr defaultRowHeight="15" x14ac:dyDescent="0.25"/>
  <cols>
    <col min="1" max="1" width="14.85546875" customWidth="1"/>
    <col min="3" max="3" width="18.28515625" customWidth="1"/>
    <col min="4" max="10" width="12" customWidth="1"/>
  </cols>
  <sheetData>
    <row r="1" spans="1:10" x14ac:dyDescent="0.25">
      <c r="A1" s="66"/>
      <c r="B1" s="66"/>
      <c r="C1" s="67"/>
      <c r="D1" s="68"/>
      <c r="E1" s="68"/>
      <c r="F1" s="68"/>
      <c r="G1" s="68"/>
      <c r="H1" s="129" t="s">
        <v>747</v>
      </c>
      <c r="I1" s="129"/>
      <c r="J1" s="129"/>
    </row>
    <row r="2" spans="1:10" x14ac:dyDescent="0.25">
      <c r="A2" s="130" t="s">
        <v>748</v>
      </c>
      <c r="B2" s="69"/>
      <c r="C2" s="132" t="s">
        <v>749</v>
      </c>
      <c r="D2" s="134" t="s">
        <v>750</v>
      </c>
      <c r="E2" s="134"/>
      <c r="F2" s="134" t="s">
        <v>751</v>
      </c>
      <c r="G2" s="134"/>
      <c r="H2" s="70" t="s">
        <v>752</v>
      </c>
      <c r="I2" s="135" t="s">
        <v>753</v>
      </c>
      <c r="J2" s="135"/>
    </row>
    <row r="3" spans="1:10" ht="25.5" x14ac:dyDescent="0.25">
      <c r="A3" s="131"/>
      <c r="B3" s="71" t="s">
        <v>754</v>
      </c>
      <c r="C3" s="133"/>
      <c r="D3" s="72" t="s">
        <v>755</v>
      </c>
      <c r="E3" s="72" t="s">
        <v>756</v>
      </c>
      <c r="F3" s="72" t="s">
        <v>755</v>
      </c>
      <c r="G3" s="72" t="s">
        <v>756</v>
      </c>
      <c r="H3" s="73" t="s">
        <v>755</v>
      </c>
      <c r="I3" s="73" t="s">
        <v>755</v>
      </c>
      <c r="J3" s="73" t="s">
        <v>757</v>
      </c>
    </row>
    <row r="4" spans="1:10" ht="29.25" customHeight="1" x14ac:dyDescent="0.25">
      <c r="A4" s="74" t="str">
        <f>SummStats!D4</f>
        <v>SEAK</v>
      </c>
      <c r="B4" s="74" t="str">
        <f>SummStats!A4</f>
        <v>AKS</v>
      </c>
      <c r="C4" s="74" t="str">
        <f>SummStats!B4</f>
        <v>'Alaska Spring'</v>
      </c>
      <c r="D4" s="75" t="s">
        <v>758</v>
      </c>
      <c r="E4" s="75" t="s">
        <v>759</v>
      </c>
      <c r="F4" s="76" t="s">
        <v>760</v>
      </c>
      <c r="G4" s="77" t="s">
        <v>761</v>
      </c>
      <c r="H4" s="78" t="str">
        <f>TEXT(SummStats!H4,"##%")&amp;CHAR(10)&amp;"("&amp;TEXT(SummStats!F4,"##%")&amp;"-"&amp;TEXT(SummStats!G4,"##%")&amp;")"</f>
        <v>49%
(33%-62%)</v>
      </c>
      <c r="I4" s="78" t="str">
        <f>TEXT(SummStats!K4,"##%")&amp;CHAR(10)&amp;"("&amp;TEXT(SummStats!I4,"##%")&amp;"-"&amp;TEXT(SummStats!J4,"##%")&amp;")"</f>
        <v>47%
(25%-58%)</v>
      </c>
      <c r="J4" s="78" t="str">
        <f>TEXT(SummStats!L4,"##%")&amp;CHAR(10)&amp;"("&amp;TEXT(SummStats!M4,"####")&amp;")"</f>
        <v>39%
(2013)</v>
      </c>
    </row>
    <row r="5" spans="1:10" ht="25.5" x14ac:dyDescent="0.25">
      <c r="A5" s="79" t="str">
        <f>SummStats!D5</f>
        <v>SEAK</v>
      </c>
      <c r="B5" s="79" t="str">
        <f>SummStats!A5</f>
        <v>CHK</v>
      </c>
      <c r="C5" s="79" t="str">
        <f>SummStats!B5</f>
        <v>'Chilkat River'</v>
      </c>
      <c r="D5" s="80" t="s">
        <v>758</v>
      </c>
      <c r="E5" s="80" t="s">
        <v>759</v>
      </c>
      <c r="F5" s="81" t="s">
        <v>760</v>
      </c>
      <c r="G5" s="82" t="s">
        <v>761</v>
      </c>
      <c r="H5" s="83" t="str">
        <f>TEXT(SummStats!H5,"##%")&amp;CHAR(10)&amp;"("&amp;TEXT(SummStats!F5,"##%")&amp;"-"&amp;TEXT(SummStats!G5,"##%")&amp;")"</f>
        <v>84%
(74%-91%)</v>
      </c>
      <c r="I5" s="83" t="str">
        <f>TEXT(SummStats!K5,"##%")&amp;CHAR(10)&amp;"("&amp;TEXT(SummStats!I5,"##%")&amp;"-"&amp;TEXT(SummStats!J5,"##%")&amp;")"</f>
        <v>80%
(72%-91%)</v>
      </c>
      <c r="J5" s="83" t="str">
        <f>TEXT(SummStats!L5,"##%")&amp;CHAR(10)&amp;"("&amp;TEXT(SummStats!M5,"####")&amp;")"</f>
        <v>81%
(2013)</v>
      </c>
    </row>
    <row r="6" spans="1:10" ht="25.5" x14ac:dyDescent="0.25">
      <c r="A6" s="79" t="str">
        <f>SummStats!D6</f>
        <v>SEAK</v>
      </c>
      <c r="B6" s="79" t="str">
        <f>SummStats!A6</f>
        <v>STI</v>
      </c>
      <c r="C6" s="79" t="str">
        <f>SummStats!B6</f>
        <v>'Stikine River'</v>
      </c>
      <c r="D6" s="80" t="s">
        <v>758</v>
      </c>
      <c r="E6" s="80" t="s">
        <v>759</v>
      </c>
      <c r="F6" s="81" t="s">
        <v>760</v>
      </c>
      <c r="G6" s="82" t="s">
        <v>761</v>
      </c>
      <c r="H6" s="83" t="str">
        <f>TEXT(SummStats!H6,"##%")&amp;CHAR(10)&amp;"("&amp;TEXT(SummStats!F6,"##%")&amp;"-"&amp;TEXT(SummStats!G6,"##%")&amp;")"</f>
        <v>61%
(41%-81%)</v>
      </c>
      <c r="I6" s="83" t="str">
        <f>TEXT(SummStats!K6,"##%")&amp;CHAR(10)&amp;"("&amp;TEXT(SummStats!I6,"##%")&amp;"-"&amp;TEXT(SummStats!J6,"##%")&amp;")"</f>
        <v>74%
(64%-85%)</v>
      </c>
      <c r="J6" s="83" t="str">
        <f>TEXT(SummStats!L6,"##%")&amp;CHAR(10)&amp;"("&amp;TEXT(SummStats!M6,"####")&amp;")"</f>
        <v>85%
(2013)</v>
      </c>
    </row>
    <row r="7" spans="1:10" ht="25.5" x14ac:dyDescent="0.25">
      <c r="A7" s="79" t="str">
        <f>SummStats!D7</f>
        <v>SEAK</v>
      </c>
      <c r="B7" s="79" t="str">
        <f>SummStats!A7</f>
        <v>TAK</v>
      </c>
      <c r="C7" s="79" t="str">
        <f>SummStats!B7</f>
        <v>'Taku River'</v>
      </c>
      <c r="D7" s="80" t="s">
        <v>758</v>
      </c>
      <c r="E7" s="80" t="s">
        <v>759</v>
      </c>
      <c r="F7" s="81" t="s">
        <v>760</v>
      </c>
      <c r="G7" s="82" t="s">
        <v>761</v>
      </c>
      <c r="H7" s="83" t="str">
        <f>TEXT(SummStats!H7,"##%")&amp;CHAR(10)&amp;"("&amp;TEXT(SummStats!F7,"##%")&amp;"-"&amp;TEXT(SummStats!G7,"##%")&amp;")"</f>
        <v>86%
(62%-95%)</v>
      </c>
      <c r="I7" s="83" t="str">
        <f>TEXT(SummStats!K7,"##%")&amp;CHAR(10)&amp;"("&amp;TEXT(SummStats!I7,"##%")&amp;"-"&amp;TEXT(SummStats!J7,"##%")&amp;")"</f>
        <v>89%
(76%-97%)</v>
      </c>
      <c r="J7" s="83" t="str">
        <f>TEXT(SummStats!L7,"##%")&amp;CHAR(10)&amp;"("&amp;TEXT(SummStats!M7,"####")&amp;")"</f>
        <v>97%
(2013)</v>
      </c>
    </row>
    <row r="8" spans="1:10" ht="25.5" x14ac:dyDescent="0.25">
      <c r="A8" s="79" t="str">
        <f>SummStats!D8</f>
        <v>SEAK</v>
      </c>
      <c r="B8" s="79" t="str">
        <f>SummStats!A8</f>
        <v>UNU</v>
      </c>
      <c r="C8" s="79" t="str">
        <f>SummStats!B8</f>
        <v>'Unuk River'</v>
      </c>
      <c r="D8" s="80" t="s">
        <v>758</v>
      </c>
      <c r="E8" s="80" t="s">
        <v>759</v>
      </c>
      <c r="F8" s="81" t="s">
        <v>760</v>
      </c>
      <c r="G8" s="82" t="s">
        <v>761</v>
      </c>
      <c r="H8" s="83" t="str">
        <f>TEXT(SummStats!H8,"##%")&amp;CHAR(10)&amp;"("&amp;TEXT(SummStats!F8,"##%")&amp;"-"&amp;TEXT(SummStats!G8,"##%")&amp;")"</f>
        <v>75%
(63%-84%)</v>
      </c>
      <c r="I8" s="83" t="str">
        <f>TEXT(SummStats!K8,"##%")&amp;CHAR(10)&amp;"("&amp;TEXT(SummStats!I8,"##%")&amp;"-"&amp;TEXT(SummStats!J8,"##%")&amp;")"</f>
        <v>64%
(42%-78%)</v>
      </c>
      <c r="J8" s="83" t="str">
        <f>TEXT(SummStats!L8,"##%")&amp;CHAR(10)&amp;"("&amp;TEXT(SummStats!M8,"####")&amp;")"</f>
        <v>61%
(2013)</v>
      </c>
    </row>
    <row r="9" spans="1:10" ht="25.5" x14ac:dyDescent="0.25">
      <c r="A9" s="79" t="str">
        <f>SummStats!D9</f>
        <v>NBC</v>
      </c>
      <c r="B9" s="79" t="str">
        <f>SummStats!A9</f>
        <v>ATN</v>
      </c>
      <c r="C9" s="79" t="str">
        <f>SummStats!B9</f>
        <v>'Atnarko River'</v>
      </c>
      <c r="D9" s="80" t="s">
        <v>758</v>
      </c>
      <c r="E9" s="80" t="s">
        <v>759</v>
      </c>
      <c r="F9" s="81" t="s">
        <v>760</v>
      </c>
      <c r="G9" s="82" t="s">
        <v>761</v>
      </c>
      <c r="H9" s="83" t="str">
        <f>TEXT(SummStats!H9,"##%")&amp;CHAR(10)&amp;"("&amp;TEXT(SummStats!F9,"##%")&amp;"-"&amp;TEXT(SummStats!G9,"##%")&amp;")"</f>
        <v>58%
(41%-75%)</v>
      </c>
      <c r="I9" s="83" t="str">
        <f>TEXT(SummStats!K9,"##%")&amp;CHAR(10)&amp;"("&amp;TEXT(SummStats!I9,"##%")&amp;"-"&amp;TEXT(SummStats!J9,"##%")&amp;")"</f>
        <v>51%
(36%-70%)</v>
      </c>
      <c r="J9" s="83" t="str">
        <f>TEXT(SummStats!L9,"##%")&amp;CHAR(10)&amp;"("&amp;TEXT(SummStats!M9,"####")&amp;")"</f>
        <v>70%
(2013)</v>
      </c>
    </row>
    <row r="10" spans="1:10" ht="25.5" x14ac:dyDescent="0.25">
      <c r="A10" s="79" t="str">
        <f>SummStats!D10</f>
        <v>NBC</v>
      </c>
      <c r="B10" s="79" t="str">
        <f>SummStats!A10</f>
        <v>KLM</v>
      </c>
      <c r="C10" s="79" t="str">
        <f>SummStats!B10</f>
        <v>'Kitsumkalum River Summer'</v>
      </c>
      <c r="D10" s="80" t="s">
        <v>758</v>
      </c>
      <c r="E10" s="80" t="s">
        <v>759</v>
      </c>
      <c r="F10" s="81" t="s">
        <v>760</v>
      </c>
      <c r="G10" s="82" t="s">
        <v>761</v>
      </c>
      <c r="H10" s="83" t="str">
        <f>TEXT(SummStats!H10,"##%")&amp;CHAR(10)&amp;"("&amp;TEXT(SummStats!F10,"##%")&amp;"-"&amp;TEXT(SummStats!G10,"##%")&amp;")"</f>
        <v>61%
(48%-69%)</v>
      </c>
      <c r="I10" s="83" t="str">
        <f>TEXT(SummStats!K10,"##%")&amp;CHAR(10)&amp;"("&amp;TEXT(SummStats!I10,"##%")&amp;"-"&amp;TEXT(SummStats!J10,"##%")&amp;")"</f>
        <v>68%
(62%-71%)</v>
      </c>
      <c r="J10" s="83" t="str">
        <f>TEXT(SummStats!L10,"##%")&amp;CHAR(10)&amp;"("&amp;TEXT(SummStats!M10,"####")&amp;")"</f>
        <v>69%
(2013)</v>
      </c>
    </row>
    <row r="11" spans="1:10" ht="25.5" x14ac:dyDescent="0.25">
      <c r="A11" s="79" t="str">
        <f>SummStats!D11</f>
        <v>WCVI</v>
      </c>
      <c r="B11" s="79" t="str">
        <f>SummStats!A11</f>
        <v>RBT</v>
      </c>
      <c r="C11" s="79" t="str">
        <f>SummStats!B11</f>
        <v>'Robertson Creek Fall'</v>
      </c>
      <c r="D11" s="80" t="s">
        <v>758</v>
      </c>
      <c r="E11" s="80" t="s">
        <v>759</v>
      </c>
      <c r="F11" s="81" t="s">
        <v>760</v>
      </c>
      <c r="G11" s="82" t="s">
        <v>761</v>
      </c>
      <c r="H11" s="83" t="str">
        <f>TEXT(SummStats!H11,"##%")&amp;CHAR(10)&amp;"("&amp;TEXT(SummStats!F11,"##%")&amp;"-"&amp;TEXT(SummStats!G11,"##%")&amp;")"</f>
        <v>46%
(20%-85%)</v>
      </c>
      <c r="I11" s="83" t="str">
        <f>TEXT(SummStats!K11,"##%")&amp;CHAR(10)&amp;"("&amp;TEXT(SummStats!I11,"##%")&amp;"-"&amp;TEXT(SummStats!J11,"##%")&amp;")"</f>
        <v>45%
(30%-64%)</v>
      </c>
      <c r="J11" s="83" t="str">
        <f>TEXT(SummStats!L11,"##%")&amp;CHAR(10)&amp;"("&amp;TEXT(SummStats!M11,"####")&amp;")"</f>
        <v>64%
(2013)</v>
      </c>
    </row>
    <row r="12" spans="1:10" ht="25.5" x14ac:dyDescent="0.25">
      <c r="A12" s="79" t="str">
        <f>SummStats!D12</f>
        <v>GS</v>
      </c>
      <c r="B12" s="79" t="str">
        <f>SummStats!A12</f>
        <v>BQR</v>
      </c>
      <c r="C12" s="79" t="str">
        <f>SummStats!B12</f>
        <v>'Big Qualicum River Fall'</v>
      </c>
      <c r="D12" s="80" t="s">
        <v>758</v>
      </c>
      <c r="E12" s="80" t="s">
        <v>759</v>
      </c>
      <c r="F12" s="81" t="s">
        <v>760</v>
      </c>
      <c r="G12" s="82" t="s">
        <v>761</v>
      </c>
      <c r="H12" s="83" t="str">
        <f>TEXT(SummStats!H12,"##%")&amp;CHAR(10)&amp;"("&amp;TEXT(SummStats!F12,"##%")&amp;"-"&amp;TEXT(SummStats!G12,"##%")&amp;")"</f>
        <v>59%
(48%-74%)</v>
      </c>
      <c r="I12" s="83" t="str">
        <f>TEXT(SummStats!K12,"##%")&amp;CHAR(10)&amp;"("&amp;TEXT(SummStats!I12,"##%")&amp;"-"&amp;TEXT(SummStats!J12,"##%")&amp;")"</f>
        <v>59%
(49%-65%)</v>
      </c>
      <c r="J12" s="83" t="str">
        <f>TEXT(SummStats!L12,"##%")&amp;CHAR(10)&amp;"("&amp;TEXT(SummStats!M12,"####")&amp;")"</f>
        <v>58%
(2013)</v>
      </c>
    </row>
    <row r="13" spans="1:10" ht="25.5" x14ac:dyDescent="0.25">
      <c r="A13" s="79" t="str">
        <f>SummStats!D13</f>
        <v>GS</v>
      </c>
      <c r="B13" s="79" t="str">
        <f>SummStats!A13</f>
        <v>COW</v>
      </c>
      <c r="C13" s="79" t="str">
        <f>SummStats!B13</f>
        <v>'Cowichan River Fall'</v>
      </c>
      <c r="D13" s="80" t="s">
        <v>758</v>
      </c>
      <c r="E13" s="80" t="s">
        <v>759</v>
      </c>
      <c r="F13" s="81" t="s">
        <v>760</v>
      </c>
      <c r="G13" s="82" t="s">
        <v>761</v>
      </c>
      <c r="H13" s="83" t="str">
        <f>TEXT(SummStats!H13,"##%")&amp;CHAR(10)&amp;"("&amp;TEXT(SummStats!F13,"##%")&amp;"-"&amp;TEXT(SummStats!G13,"##%")&amp;")"</f>
        <v>32%
(21%-58%)</v>
      </c>
      <c r="I13" s="83" t="str">
        <f>TEXT(SummStats!K13,"##%")&amp;CHAR(10)&amp;"("&amp;TEXT(SummStats!I13,"##%")&amp;"-"&amp;TEXT(SummStats!J13,"##%")&amp;")"</f>
        <v>35%
(16%-49%)</v>
      </c>
      <c r="J13" s="83" t="str">
        <f>TEXT(SummStats!L13,"##%")&amp;CHAR(10)&amp;"("&amp;TEXT(SummStats!M13,"####")&amp;")"</f>
        <v>45%
(2013)</v>
      </c>
    </row>
    <row r="14" spans="1:10" ht="25.5" x14ac:dyDescent="0.25">
      <c r="A14" s="79" t="str">
        <f>SummStats!D14</f>
        <v>GS</v>
      </c>
      <c r="B14" s="79" t="str">
        <f>SummStats!A14</f>
        <v>NAN</v>
      </c>
      <c r="C14" s="79" t="str">
        <f>SummStats!B14</f>
        <v>'Nanaimo River Fall'</v>
      </c>
      <c r="D14" s="80" t="s">
        <v>758</v>
      </c>
      <c r="E14" s="80" t="s">
        <v>759</v>
      </c>
      <c r="F14" s="81" t="s">
        <v>760</v>
      </c>
      <c r="G14" s="82" t="s">
        <v>761</v>
      </c>
      <c r="H14" s="83" t="str">
        <f>TEXT(SummStats!H14,"##%")&amp;CHAR(10)&amp;"("&amp;TEXT(SummStats!F14,"##%")&amp;"-"&amp;TEXT(SummStats!G14,"##%")&amp;")"</f>
        <v>49%
(34%-74%)</v>
      </c>
      <c r="I14" s="84" t="str">
        <f>TEXT(SummStats!K14,"##%")&amp;CHAR(10)&amp;"("&amp;TEXT(SummStats!I14,"##%")&amp;"-"&amp;TEXT(SummStats!J14,"##%")&amp;")"</f>
        <v>%
(%-%)</v>
      </c>
      <c r="J14" s="84" t="str">
        <f>TEXT(SummStats!L14,"##%")&amp;CHAR(10)&amp;"("&amp;TEXT(SummStats!M14,"####")&amp;")"</f>
        <v>%
()</v>
      </c>
    </row>
    <row r="15" spans="1:10" ht="25.5" x14ac:dyDescent="0.25">
      <c r="A15" s="79" t="str">
        <f>SummStats!D15</f>
        <v>GS</v>
      </c>
      <c r="B15" s="79" t="str">
        <f>SummStats!A15</f>
        <v>PPS</v>
      </c>
      <c r="C15" s="79" t="str">
        <f>SummStats!B15</f>
        <v>'Puntledge River Summer'</v>
      </c>
      <c r="D15" s="80" t="s">
        <v>758</v>
      </c>
      <c r="E15" s="80" t="s">
        <v>759</v>
      </c>
      <c r="F15" s="81" t="s">
        <v>760</v>
      </c>
      <c r="G15" s="82" t="s">
        <v>761</v>
      </c>
      <c r="H15" s="83" t="str">
        <f>TEXT(SummStats!H15,"##%")&amp;CHAR(10)&amp;"("&amp;TEXT(SummStats!F15,"##%")&amp;"-"&amp;TEXT(SummStats!G15,"##%")&amp;")"</f>
        <v>76%
(68%-90%)</v>
      </c>
      <c r="I15" s="83" t="str">
        <f>TEXT(SummStats!K15,"##%")&amp;CHAR(10)&amp;"("&amp;TEXT(SummStats!I15,"##%")&amp;"-"&amp;TEXT(SummStats!J15,"##%")&amp;")"</f>
        <v>59%
(15%-77%)</v>
      </c>
      <c r="J15" s="83" t="str">
        <f>TEXT(SummStats!L15,"##%")&amp;CHAR(10)&amp;"("&amp;TEXT(SummStats!M15,"####")&amp;")"</f>
        <v>64%
(2013)</v>
      </c>
    </row>
    <row r="16" spans="1:10" ht="25.5" x14ac:dyDescent="0.25">
      <c r="A16" s="79" t="str">
        <f>SummStats!D16</f>
        <v>GS</v>
      </c>
      <c r="B16" s="79" t="str">
        <f>SummStats!A16</f>
        <v>QUI</v>
      </c>
      <c r="C16" s="79" t="str">
        <f>SummStats!B16</f>
        <v>'Quinsam River Fall'</v>
      </c>
      <c r="D16" s="80" t="s">
        <v>758</v>
      </c>
      <c r="E16" s="80" t="s">
        <v>759</v>
      </c>
      <c r="F16" s="81" t="s">
        <v>760</v>
      </c>
      <c r="G16" s="82" t="s">
        <v>761</v>
      </c>
      <c r="H16" s="83" t="str">
        <f>TEXT(SummStats!H16,"##%")&amp;CHAR(10)&amp;"("&amp;TEXT(SummStats!F16,"##%")&amp;"-"&amp;TEXT(SummStats!G16,"##%")&amp;")"</f>
        <v>61%
(49%-78%)</v>
      </c>
      <c r="I16" s="83" t="str">
        <f>TEXT(SummStats!K16,"##%")&amp;CHAR(10)&amp;"("&amp;TEXT(SummStats!I16,"##%")&amp;"-"&amp;TEXT(SummStats!J16,"##%")&amp;")"</f>
        <v>58%
(51%-68%)</v>
      </c>
      <c r="J16" s="83" t="str">
        <f>TEXT(SummStats!L16,"##%")&amp;CHAR(10)&amp;"("&amp;TEXT(SummStats!M16,"####")&amp;")"</f>
        <v>68%
(2013)</v>
      </c>
    </row>
    <row r="17" spans="1:10" ht="25.5" x14ac:dyDescent="0.25">
      <c r="A17" s="79" t="str">
        <f>SummStats!D17</f>
        <v>Fra</v>
      </c>
      <c r="B17" s="79" t="str">
        <f>SummStats!A17</f>
        <v>CHI</v>
      </c>
      <c r="C17" s="79" t="str">
        <f>SummStats!B17</f>
        <v>'Chilliwack River Fall'</v>
      </c>
      <c r="D17" s="80" t="s">
        <v>758</v>
      </c>
      <c r="E17" s="80" t="s">
        <v>759</v>
      </c>
      <c r="F17" s="81" t="s">
        <v>760</v>
      </c>
      <c r="G17" s="82" t="s">
        <v>761</v>
      </c>
      <c r="H17" s="83" t="str">
        <f>TEXT(SummStats!H17,"##%")&amp;CHAR(10)&amp;"("&amp;TEXT(SummStats!F17,"##%")&amp;"-"&amp;TEXT(SummStats!G17,"##%")&amp;")"</f>
        <v>69%
(60%-77%)</v>
      </c>
      <c r="I17" s="83" t="str">
        <f>TEXT(SummStats!K17,"##%")&amp;CHAR(10)&amp;"("&amp;TEXT(SummStats!I17,"##%")&amp;"-"&amp;TEXT(SummStats!J17,"##%")&amp;")"</f>
        <v>67%
(63%-75%)</v>
      </c>
      <c r="J17" s="83" t="str">
        <f>TEXT(SummStats!L17,"##%")&amp;CHAR(10)&amp;"("&amp;TEXT(SummStats!M17,"####")&amp;")"</f>
        <v>64%
(2013)</v>
      </c>
    </row>
    <row r="18" spans="1:10" ht="25.5" x14ac:dyDescent="0.25">
      <c r="A18" s="79" t="str">
        <f>SummStats!D18</f>
        <v>Fra</v>
      </c>
      <c r="B18" s="79" t="str">
        <f>SummStats!A18</f>
        <v>DOM</v>
      </c>
      <c r="C18" s="79" t="str">
        <f>SummStats!B18</f>
        <v>'Dome Creek Spring'</v>
      </c>
      <c r="D18" s="80" t="s">
        <v>758</v>
      </c>
      <c r="E18" s="80" t="s">
        <v>759</v>
      </c>
      <c r="F18" s="81" t="s">
        <v>760</v>
      </c>
      <c r="G18" s="82" t="s">
        <v>761</v>
      </c>
      <c r="H18" s="83" t="str">
        <f>TEXT(SummStats!H18,"##%")&amp;CHAR(10)&amp;"("&amp;TEXT(SummStats!F18,"##%")&amp;"-"&amp;TEXT(SummStats!G18,"##%")&amp;")"</f>
        <v>31%
(15%-42%)</v>
      </c>
      <c r="I18" s="84" t="str">
        <f>TEXT(SummStats!K18,"##%")&amp;CHAR(10)&amp;"("&amp;TEXT(SummStats!I18,"##%")&amp;"-"&amp;TEXT(SummStats!J18,"##%")&amp;")"</f>
        <v>%
(%-%)</v>
      </c>
      <c r="J18" s="84" t="str">
        <f>TEXT(SummStats!L18,"##%")&amp;CHAR(10)&amp;"("&amp;TEXT(SummStats!M18,"####")&amp;")"</f>
        <v>%
()</v>
      </c>
    </row>
    <row r="19" spans="1:10" ht="25.5" x14ac:dyDescent="0.25">
      <c r="A19" s="79" t="str">
        <f>SummStats!D19</f>
        <v>Fra</v>
      </c>
      <c r="B19" s="79" t="str">
        <f>SummStats!A19</f>
        <v>HAR</v>
      </c>
      <c r="C19" s="79" t="str">
        <f>SummStats!B19</f>
        <v>'Harrison River'</v>
      </c>
      <c r="D19" s="80" t="s">
        <v>758</v>
      </c>
      <c r="E19" s="80" t="s">
        <v>759</v>
      </c>
      <c r="F19" s="81" t="s">
        <v>760</v>
      </c>
      <c r="G19" s="82" t="s">
        <v>761</v>
      </c>
      <c r="H19" s="83" t="str">
        <f>TEXT(SummStats!H19,"##%")&amp;CHAR(10)&amp;"("&amp;TEXT(SummStats!F19,"##%")&amp;"-"&amp;TEXT(SummStats!G19,"##%")&amp;")"</f>
        <v>59%
(43%-81%)</v>
      </c>
      <c r="I19" s="83" t="str">
        <f>TEXT(SummStats!K19,"##%")&amp;CHAR(10)&amp;"("&amp;TEXT(SummStats!I19,"##%")&amp;"-"&amp;TEXT(SummStats!J19,"##%")&amp;")"</f>
        <v>77%
(73%-84%)</v>
      </c>
      <c r="J19" s="83" t="str">
        <f>TEXT(SummStats!L19,"##%")&amp;CHAR(10)&amp;"("&amp;TEXT(SummStats!M19,"####")&amp;")"</f>
        <v>73%
(2013)</v>
      </c>
    </row>
    <row r="20" spans="1:10" ht="25.5" x14ac:dyDescent="0.25">
      <c r="A20" s="79" t="str">
        <f>SummStats!D20</f>
        <v>Fra</v>
      </c>
      <c r="B20" s="79" t="str">
        <f>SummStats!A20</f>
        <v>MSH</v>
      </c>
      <c r="C20" s="79" t="str">
        <f>SummStats!B20</f>
        <v>'Middle Shuswhap Summer'</v>
      </c>
      <c r="D20" s="80" t="s">
        <v>758</v>
      </c>
      <c r="E20" s="80" t="s">
        <v>759</v>
      </c>
      <c r="F20" s="81" t="s">
        <v>760</v>
      </c>
      <c r="G20" s="82" t="s">
        <v>761</v>
      </c>
      <c r="H20" s="84" t="str">
        <f>TEXT(SummStats!H20,"##%")&amp;CHAR(10)&amp;"("&amp;TEXT(SummStats!F20,"##%")&amp;"-"&amp;TEXT(SummStats!G20,"##%")&amp;")"</f>
        <v>%
(%-%)</v>
      </c>
      <c r="I20" s="83" t="str">
        <f>TEXT(SummStats!K20,"##%")&amp;CHAR(10)&amp;"("&amp;TEXT(SummStats!I20,"##%")&amp;"-"&amp;TEXT(SummStats!J20,"##%")&amp;")"</f>
        <v>54%
(44%-64%)</v>
      </c>
      <c r="J20" s="83" t="str">
        <f>TEXT(SummStats!L20,"##%")&amp;CHAR(10)&amp;"("&amp;TEXT(SummStats!M20,"####")&amp;")"</f>
        <v>64%
(2013)</v>
      </c>
    </row>
    <row r="21" spans="1:10" ht="25.5" x14ac:dyDescent="0.25">
      <c r="A21" s="79" t="str">
        <f>SummStats!D21</f>
        <v>Fra</v>
      </c>
      <c r="B21" s="79" t="str">
        <f>SummStats!A21</f>
        <v>NIC</v>
      </c>
      <c r="C21" s="79" t="str">
        <f>SummStats!B21</f>
        <v>'Nicola River Spring'</v>
      </c>
      <c r="D21" s="80" t="s">
        <v>758</v>
      </c>
      <c r="E21" s="80" t="s">
        <v>759</v>
      </c>
      <c r="F21" s="81" t="s">
        <v>760</v>
      </c>
      <c r="G21" s="82" t="s">
        <v>761</v>
      </c>
      <c r="H21" s="83" t="str">
        <f>TEXT(SummStats!H21,"##%")&amp;CHAR(10)&amp;"("&amp;TEXT(SummStats!F21,"##%")&amp;"-"&amp;TEXT(SummStats!G21,"##%")&amp;")"</f>
        <v>75%
(42%-89%)</v>
      </c>
      <c r="I21" s="83" t="str">
        <f>TEXT(SummStats!K21,"##%")&amp;CHAR(10)&amp;"("&amp;TEXT(SummStats!I21,"##%")&amp;"-"&amp;TEXT(SummStats!J21,"##%")&amp;")"</f>
        <v>75%
(48%-91%)</v>
      </c>
      <c r="J21" s="83" t="str">
        <f>TEXT(SummStats!L21,"##%")&amp;CHAR(10)&amp;"("&amp;TEXT(SummStats!M21,"####")&amp;")"</f>
        <v>85%
(2013)</v>
      </c>
    </row>
    <row r="22" spans="1:10" ht="25.5" x14ac:dyDescent="0.25">
      <c r="A22" s="79" t="str">
        <f>SummStats!D22</f>
        <v>Fra</v>
      </c>
      <c r="B22" s="79" t="str">
        <f>SummStats!A22</f>
        <v>SHU</v>
      </c>
      <c r="C22" s="79" t="str">
        <f>SummStats!B22</f>
        <v>'Lower Shuswap River Summer'</v>
      </c>
      <c r="D22" s="80" t="s">
        <v>758</v>
      </c>
      <c r="E22" s="80" t="s">
        <v>759</v>
      </c>
      <c r="F22" s="81" t="s">
        <v>760</v>
      </c>
      <c r="G22" s="82" t="s">
        <v>761</v>
      </c>
      <c r="H22" s="83" t="str">
        <f>TEXT(SummStats!H22,"##%")&amp;CHAR(10)&amp;"("&amp;TEXT(SummStats!F22,"##%")&amp;"-"&amp;TEXT(SummStats!G22,"##%")&amp;")"</f>
        <v>53%
(35%-75%)</v>
      </c>
      <c r="I22" s="83" t="str">
        <f>TEXT(SummStats!K22,"##%")&amp;CHAR(10)&amp;"("&amp;TEXT(SummStats!I22,"##%")&amp;"-"&amp;TEXT(SummStats!J22,"##%")&amp;")"</f>
        <v>52%
(50%-59%)</v>
      </c>
      <c r="J22" s="83" t="str">
        <f>TEXT(SummStats!L22,"##%")&amp;CHAR(10)&amp;"("&amp;TEXT(SummStats!M22,"####")&amp;")"</f>
        <v>59%
(2013)</v>
      </c>
    </row>
    <row r="23" spans="1:10" ht="25.5" x14ac:dyDescent="0.25">
      <c r="A23" s="79" t="str">
        <f>SummStats!D23</f>
        <v>WAcst</v>
      </c>
      <c r="B23" s="79" t="str">
        <f>SummStats!A23</f>
        <v>HOK</v>
      </c>
      <c r="C23" s="79" t="str">
        <f>SummStats!B23</f>
        <v>'Hoko Fall Fingerling'</v>
      </c>
      <c r="D23" s="80" t="s">
        <v>758</v>
      </c>
      <c r="E23" s="80" t="s">
        <v>759</v>
      </c>
      <c r="F23" s="81" t="s">
        <v>760</v>
      </c>
      <c r="G23" s="82" t="s">
        <v>761</v>
      </c>
      <c r="H23" s="83" t="str">
        <f>TEXT(SummStats!H23,"##%")&amp;CHAR(10)&amp;"("&amp;TEXT(SummStats!F23,"##%")&amp;"-"&amp;TEXT(SummStats!G23,"##%")&amp;")"</f>
        <v>70%
(45%-88%)</v>
      </c>
      <c r="I23" s="83" t="str">
        <f>TEXT(SummStats!K23,"##%")&amp;CHAR(10)&amp;"("&amp;TEXT(SummStats!I23,"##%")&amp;"-"&amp;TEXT(SummStats!J23,"##%")&amp;")"</f>
        <v>71%
(64%-86%)</v>
      </c>
      <c r="J23" s="83" t="str">
        <f>TEXT(SummStats!L23,"##%")&amp;CHAR(10)&amp;"("&amp;TEXT(SummStats!M23,"####")&amp;")"</f>
        <v>65%
(2012)</v>
      </c>
    </row>
    <row r="24" spans="1:10" ht="25.5" x14ac:dyDescent="0.25">
      <c r="A24" s="79" t="str">
        <f>SummStats!D24</f>
        <v>WAcst</v>
      </c>
      <c r="B24" s="79" t="str">
        <f>SummStats!A24</f>
        <v>QUE</v>
      </c>
      <c r="C24" s="79" t="str">
        <f>SummStats!B24</f>
        <v>'Queets Fall Fingerling'</v>
      </c>
      <c r="D24" s="80" t="s">
        <v>758</v>
      </c>
      <c r="E24" s="80" t="s">
        <v>759</v>
      </c>
      <c r="F24" s="81" t="s">
        <v>760</v>
      </c>
      <c r="G24" s="82" t="s">
        <v>761</v>
      </c>
      <c r="H24" s="83" t="str">
        <f>TEXT(SummStats!H24,"##%")&amp;CHAR(10)&amp;"("&amp;TEXT(SummStats!F24,"##%")&amp;"-"&amp;TEXT(SummStats!G24,"##%")&amp;")"</f>
        <v>42%
(20%-70%)</v>
      </c>
      <c r="I24" s="83" t="str">
        <f>TEXT(SummStats!K24,"##%")&amp;CHAR(10)&amp;"("&amp;TEXT(SummStats!I24,"##%")&amp;"-"&amp;TEXT(SummStats!J24,"##%")&amp;")"</f>
        <v>35%
(21%-50%)</v>
      </c>
      <c r="J24" s="83" t="str">
        <f>TEXT(SummStats!L24,"##%")&amp;CHAR(10)&amp;"("&amp;TEXT(SummStats!M24,"####")&amp;")"</f>
        <v>21%
(2012)</v>
      </c>
    </row>
    <row r="25" spans="1:10" ht="25.5" x14ac:dyDescent="0.25">
      <c r="A25" s="79" t="str">
        <f>SummStats!D25</f>
        <v>WAcst</v>
      </c>
      <c r="B25" s="79" t="str">
        <f>SummStats!A25</f>
        <v>SOO</v>
      </c>
      <c r="C25" s="79" t="str">
        <f>SummStats!B25</f>
        <v>'Sooes Fall Fingerling'</v>
      </c>
      <c r="D25" s="80" t="s">
        <v>758</v>
      </c>
      <c r="E25" s="80" t="s">
        <v>759</v>
      </c>
      <c r="F25" s="81" t="s">
        <v>760</v>
      </c>
      <c r="G25" s="82" t="s">
        <v>761</v>
      </c>
      <c r="H25" s="83" t="str">
        <f>TEXT(SummStats!H25,"##%")&amp;CHAR(10)&amp;"("&amp;TEXT(SummStats!F25,"##%")&amp;"-"&amp;TEXT(SummStats!G25,"##%")&amp;")"</f>
        <v>57%
(29%-83%)</v>
      </c>
      <c r="I25" s="83" t="str">
        <f>TEXT(SummStats!K25,"##%")&amp;CHAR(10)&amp;"("&amp;TEXT(SummStats!I25,"##%")&amp;"-"&amp;TEXT(SummStats!J25,"##%")&amp;")"</f>
        <v>69%
(64%-75%)</v>
      </c>
      <c r="J25" s="83" t="str">
        <f>TEXT(SummStats!L25,"##%")&amp;CHAR(10)&amp;"("&amp;TEXT(SummStats!M25,"####")&amp;")"</f>
        <v>64%
(2012)</v>
      </c>
    </row>
    <row r="26" spans="1:10" ht="25.5" x14ac:dyDescent="0.25">
      <c r="A26" s="79" t="str">
        <f>SummStats!D26</f>
        <v>PS</v>
      </c>
      <c r="B26" s="79" t="str">
        <f>SummStats!A26</f>
        <v>GAD</v>
      </c>
      <c r="C26" s="79" t="str">
        <f>SummStats!B26</f>
        <v>'George Adams Fall Fingerling'</v>
      </c>
      <c r="D26" s="80" t="s">
        <v>758</v>
      </c>
      <c r="E26" s="80" t="s">
        <v>759</v>
      </c>
      <c r="F26" s="81" t="s">
        <v>760</v>
      </c>
      <c r="G26" s="82" t="s">
        <v>761</v>
      </c>
      <c r="H26" s="83" t="str">
        <f>TEXT(SummStats!H26,"##%")&amp;CHAR(10)&amp;"("&amp;TEXT(SummStats!F26,"##%")&amp;"-"&amp;TEXT(SummStats!G26,"##%")&amp;")"</f>
        <v>46%
(37%-64%)</v>
      </c>
      <c r="I26" s="83" t="str">
        <f>TEXT(SummStats!K26,"##%")&amp;CHAR(10)&amp;"("&amp;TEXT(SummStats!I26,"##%")&amp;"-"&amp;TEXT(SummStats!J26,"##%")&amp;")"</f>
        <v>45%
(38%-53%)</v>
      </c>
      <c r="J26" s="83" t="str">
        <f>TEXT(SummStats!L26,"##%")&amp;CHAR(10)&amp;"("&amp;TEXT(SummStats!M26,"####")&amp;")"</f>
        <v>38%
(2012)</v>
      </c>
    </row>
    <row r="27" spans="1:10" ht="25.5" x14ac:dyDescent="0.25">
      <c r="A27" s="79" t="str">
        <f>SummStats!D27</f>
        <v>PS</v>
      </c>
      <c r="B27" s="79" t="str">
        <f>SummStats!A27</f>
        <v>NIS</v>
      </c>
      <c r="C27" s="79" t="str">
        <f>SummStats!B27</f>
        <v>'Nisqually Fall Fingerling'</v>
      </c>
      <c r="D27" s="80" t="s">
        <v>758</v>
      </c>
      <c r="E27" s="80" t="s">
        <v>759</v>
      </c>
      <c r="F27" s="81" t="s">
        <v>760</v>
      </c>
      <c r="G27" s="82" t="s">
        <v>761</v>
      </c>
      <c r="H27" s="83" t="str">
        <f>TEXT(SummStats!H27,"##%")&amp;CHAR(10)&amp;"("&amp;TEXT(SummStats!F27,"##%")&amp;"-"&amp;TEXT(SummStats!G27,"##%")&amp;")"</f>
        <v>31%
(11%-56%)</v>
      </c>
      <c r="I27" s="83" t="str">
        <f>TEXT(SummStats!K27,"##%")&amp;CHAR(10)&amp;"("&amp;TEXT(SummStats!I27,"##%")&amp;"-"&amp;TEXT(SummStats!J27,"##%")&amp;")"</f>
        <v>41%
(35%-49%)</v>
      </c>
      <c r="J27" s="83" t="str">
        <f>TEXT(SummStats!L27,"##%")&amp;CHAR(10)&amp;"("&amp;TEXT(SummStats!M27,"####")&amp;")"</f>
        <v>42%
(2012)</v>
      </c>
    </row>
    <row r="28" spans="1:10" ht="25.5" x14ac:dyDescent="0.25">
      <c r="A28" s="79" t="str">
        <f>SummStats!D28</f>
        <v>PS</v>
      </c>
      <c r="B28" s="79" t="str">
        <f>SummStats!A28</f>
        <v>NSF</v>
      </c>
      <c r="C28" s="79" t="str">
        <f>SummStats!B28</f>
        <v>'Nooksack Spring Fingerling'</v>
      </c>
      <c r="D28" s="80" t="s">
        <v>758</v>
      </c>
      <c r="E28" s="80" t="s">
        <v>759</v>
      </c>
      <c r="F28" s="81" t="s">
        <v>760</v>
      </c>
      <c r="G28" s="82" t="s">
        <v>761</v>
      </c>
      <c r="H28" s="83" t="str">
        <f>TEXT(SummStats!H28,"##%")&amp;CHAR(10)&amp;"("&amp;TEXT(SummStats!F28,"##%")&amp;"-"&amp;TEXT(SummStats!G28,"##%")&amp;")"</f>
        <v>55%
(38%-82%)</v>
      </c>
      <c r="I28" s="83" t="str">
        <f>TEXT(SummStats!K28,"##%")&amp;CHAR(10)&amp;"("&amp;TEXT(SummStats!I28,"##%")&amp;"-"&amp;TEXT(SummStats!J28,"##%")&amp;")"</f>
        <v>41%
(21%-55%)</v>
      </c>
      <c r="J28" s="83" t="str">
        <f>TEXT(SummStats!L28,"##%")&amp;CHAR(10)&amp;"("&amp;TEXT(SummStats!M28,"####")&amp;")"</f>
        <v>21%
(2012)</v>
      </c>
    </row>
    <row r="29" spans="1:10" ht="25.5" x14ac:dyDescent="0.25">
      <c r="A29" s="79" t="str">
        <f>SummStats!D29</f>
        <v>PS</v>
      </c>
      <c r="B29" s="79" t="str">
        <f>SummStats!A29</f>
        <v>SAM</v>
      </c>
      <c r="C29" s="79" t="str">
        <f>SummStats!B29</f>
        <v>'Samish Fall Fingerling'</v>
      </c>
      <c r="D29" s="80" t="s">
        <v>758</v>
      </c>
      <c r="E29" s="80" t="s">
        <v>759</v>
      </c>
      <c r="F29" s="81" t="s">
        <v>760</v>
      </c>
      <c r="G29" s="82" t="s">
        <v>761</v>
      </c>
      <c r="H29" s="83" t="str">
        <f>TEXT(SummStats!H29,"##%")&amp;CHAR(10)&amp;"("&amp;TEXT(SummStats!F29,"##%")&amp;"-"&amp;TEXT(SummStats!G29,"##%")&amp;")"</f>
        <v>24%
(13%-31%)</v>
      </c>
      <c r="I29" s="83" t="str">
        <f>TEXT(SummStats!K29,"##%")&amp;CHAR(10)&amp;"("&amp;TEXT(SummStats!I29,"##%")&amp;"-"&amp;TEXT(SummStats!J29,"##%")&amp;")"</f>
        <v>28%
(18%-36%)</v>
      </c>
      <c r="J29" s="83" t="str">
        <f>TEXT(SummStats!L29,"##%")&amp;CHAR(10)&amp;"("&amp;TEXT(SummStats!M29,"####")&amp;")"</f>
        <v>18%
(2012)</v>
      </c>
    </row>
    <row r="30" spans="1:10" ht="25.5" x14ac:dyDescent="0.25">
      <c r="A30" s="79" t="str">
        <f>SummStats!D30</f>
        <v>PS</v>
      </c>
      <c r="B30" s="79" t="str">
        <f>SummStats!A30</f>
        <v>SKF</v>
      </c>
      <c r="C30" s="79" t="str">
        <f>SummStats!B30</f>
        <v>'Skagit Spring Fingerling'</v>
      </c>
      <c r="D30" s="80" t="s">
        <v>758</v>
      </c>
      <c r="E30" s="80" t="s">
        <v>759</v>
      </c>
      <c r="F30" s="81" t="s">
        <v>760</v>
      </c>
      <c r="G30" s="82" t="s">
        <v>761</v>
      </c>
      <c r="H30" s="83" t="str">
        <f>TEXT(SummStats!H30,"##%")&amp;CHAR(10)&amp;"("&amp;TEXT(SummStats!F30,"##%")&amp;"-"&amp;TEXT(SummStats!G30,"##%")&amp;")"</f>
        <v>61%
(41%-78%)</v>
      </c>
      <c r="I30" s="83" t="str">
        <f>TEXT(SummStats!K30,"##%")&amp;CHAR(10)&amp;"("&amp;TEXT(SummStats!I30,"##%")&amp;"-"&amp;TEXT(SummStats!J30,"##%")&amp;")"</f>
        <v>50%
(44%-55%)</v>
      </c>
      <c r="J30" s="83" t="str">
        <f>TEXT(SummStats!L30,"##%")&amp;CHAR(10)&amp;"("&amp;TEXT(SummStats!M30,"####")&amp;")"</f>
        <v>46%
(2012)</v>
      </c>
    </row>
    <row r="31" spans="1:10" ht="25.5" x14ac:dyDescent="0.25">
      <c r="A31" s="79" t="str">
        <f>SummStats!D31</f>
        <v>PS</v>
      </c>
      <c r="B31" s="79" t="str">
        <f>SummStats!A31</f>
        <v>SKS</v>
      </c>
      <c r="C31" s="79" t="str">
        <f>SummStats!B31</f>
        <v>'Skagit Spring Yearling'</v>
      </c>
      <c r="D31" s="80" t="s">
        <v>758</v>
      </c>
      <c r="E31" s="80" t="s">
        <v>759</v>
      </c>
      <c r="F31" s="81" t="s">
        <v>760</v>
      </c>
      <c r="G31" s="82" t="s">
        <v>761</v>
      </c>
      <c r="H31" s="83" t="str">
        <f>TEXT(SummStats!H31,"##%")&amp;CHAR(10)&amp;"("&amp;TEXT(SummStats!F31,"##%")&amp;"-"&amp;TEXT(SummStats!G31,"##%")&amp;")"</f>
        <v>51%
(31%-68%)</v>
      </c>
      <c r="I31" s="83" t="str">
        <f>TEXT(SummStats!K31,"##%")&amp;CHAR(10)&amp;"("&amp;TEXT(SummStats!I31,"##%")&amp;"-"&amp;TEXT(SummStats!J31,"##%")&amp;")"</f>
        <v>41%
(39%-45%)</v>
      </c>
      <c r="J31" s="83" t="str">
        <f>TEXT(SummStats!L31,"##%")&amp;CHAR(10)&amp;"("&amp;TEXT(SummStats!M31,"####")&amp;")"</f>
        <v>40%
(2012)</v>
      </c>
    </row>
    <row r="32" spans="1:10" ht="25.5" x14ac:dyDescent="0.25">
      <c r="A32" s="79" t="str">
        <f>SummStats!D32</f>
        <v>PS</v>
      </c>
      <c r="B32" s="79" t="str">
        <f>SummStats!A32</f>
        <v>SKY</v>
      </c>
      <c r="C32" s="79" t="str">
        <f>SummStats!B32</f>
        <v>'Skykomish Fall Fingerling'</v>
      </c>
      <c r="D32" s="80" t="s">
        <v>758</v>
      </c>
      <c r="E32" s="80" t="s">
        <v>759</v>
      </c>
      <c r="F32" s="81" t="s">
        <v>760</v>
      </c>
      <c r="G32" s="82" t="s">
        <v>761</v>
      </c>
      <c r="H32" s="83" t="str">
        <f>TEXT(SummStats!H32,"##%")&amp;CHAR(10)&amp;"("&amp;TEXT(SummStats!F32,"##%")&amp;"-"&amp;TEXT(SummStats!G32,"##%")&amp;")"</f>
        <v>61%
(56%-72%)</v>
      </c>
      <c r="I32" s="83" t="str">
        <f>TEXT(SummStats!K32,"##%")&amp;CHAR(10)&amp;"("&amp;TEXT(SummStats!I32,"##%")&amp;"-"&amp;TEXT(SummStats!J32,"##%")&amp;")"</f>
        <v>65%
(55%-76%)</v>
      </c>
      <c r="J32" s="83" t="str">
        <f>TEXT(SummStats!L32,"##%")&amp;CHAR(10)&amp;"("&amp;TEXT(SummStats!M32,"####")&amp;")"</f>
        <v>59%
(2012)</v>
      </c>
    </row>
    <row r="33" spans="1:10" ht="25.5" x14ac:dyDescent="0.25">
      <c r="A33" s="79" t="str">
        <f>SummStats!D33</f>
        <v>PS</v>
      </c>
      <c r="B33" s="79" t="str">
        <f>SummStats!A33</f>
        <v>SPS</v>
      </c>
      <c r="C33" s="79" t="str">
        <f>SummStats!B33</f>
        <v>'South Puget Sound Fall Fingerling'</v>
      </c>
      <c r="D33" s="80" t="s">
        <v>758</v>
      </c>
      <c r="E33" s="80" t="s">
        <v>759</v>
      </c>
      <c r="F33" s="81" t="s">
        <v>760</v>
      </c>
      <c r="G33" s="82" t="s">
        <v>761</v>
      </c>
      <c r="H33" s="83" t="str">
        <f>TEXT(SummStats!H33,"##%")&amp;CHAR(10)&amp;"("&amp;TEXT(SummStats!F33,"##%")&amp;"-"&amp;TEXT(SummStats!G33,"##%")&amp;")"</f>
        <v>50%
(32%-70%)</v>
      </c>
      <c r="I33" s="83" t="str">
        <f>TEXT(SummStats!K33,"##%")&amp;CHAR(10)&amp;"("&amp;TEXT(SummStats!I33,"##%")&amp;"-"&amp;TEXT(SummStats!J33,"##%")&amp;")"</f>
        <v>58%
(49%-68%)</v>
      </c>
      <c r="J33" s="83" t="str">
        <f>TEXT(SummStats!L33,"##%")&amp;CHAR(10)&amp;"("&amp;TEXT(SummStats!M33,"####")&amp;")"</f>
        <v>57%
(2012)</v>
      </c>
    </row>
    <row r="34" spans="1:10" ht="25.5" x14ac:dyDescent="0.25">
      <c r="A34" s="79" t="str">
        <f>SummStats!D34</f>
        <v>PS</v>
      </c>
      <c r="B34" s="79" t="str">
        <f>SummStats!A34</f>
        <v>SPY</v>
      </c>
      <c r="C34" s="79" t="str">
        <f>SummStats!B34</f>
        <v>'South Puget Sound Fall Yearling'</v>
      </c>
      <c r="D34" s="80" t="s">
        <v>758</v>
      </c>
      <c r="E34" s="80" t="s">
        <v>759</v>
      </c>
      <c r="F34" s="81" t="s">
        <v>760</v>
      </c>
      <c r="G34" s="82" t="s">
        <v>761</v>
      </c>
      <c r="H34" s="83" t="str">
        <f>TEXT(SummStats!H34,"##%")&amp;CHAR(10)&amp;"("&amp;TEXT(SummStats!F34,"##%")&amp;"-"&amp;TEXT(SummStats!G34,"##%")&amp;")"</f>
        <v>19%
(2%-46%)</v>
      </c>
      <c r="I34" s="83" t="str">
        <f>TEXT(SummStats!K34,"##%")&amp;CHAR(10)&amp;"("&amp;TEXT(SummStats!I34,"##%")&amp;"-"&amp;TEXT(SummStats!J34,"##%")&amp;")"</f>
        <v>18%
(1%-49%)</v>
      </c>
      <c r="J34" s="83" t="str">
        <f>TEXT(SummStats!L34,"##%")&amp;CHAR(10)&amp;"("&amp;TEXT(SummStats!M34,"####")&amp;")"</f>
        <v>4%
(2012)</v>
      </c>
    </row>
    <row r="35" spans="1:10" ht="25.5" x14ac:dyDescent="0.25">
      <c r="A35" s="79" t="str">
        <f>SummStats!D35</f>
        <v>PS</v>
      </c>
      <c r="B35" s="79" t="str">
        <f>SummStats!A35</f>
        <v>SSF</v>
      </c>
      <c r="C35" s="79" t="str">
        <f>SummStats!B35</f>
        <v>'Skagit Summer Fingerling'</v>
      </c>
      <c r="D35" s="80" t="s">
        <v>758</v>
      </c>
      <c r="E35" s="80" t="s">
        <v>759</v>
      </c>
      <c r="F35" s="81" t="s">
        <v>760</v>
      </c>
      <c r="G35" s="82" t="s">
        <v>761</v>
      </c>
      <c r="H35" s="83" t="str">
        <f>TEXT(SummStats!H35,"##%")&amp;CHAR(10)&amp;"("&amp;TEXT(SummStats!F35,"##%")&amp;"-"&amp;TEXT(SummStats!G35,"##%")&amp;")"</f>
        <v>62%
(53%-76%)</v>
      </c>
      <c r="I35" s="83" t="str">
        <f>TEXT(SummStats!K35,"##%")&amp;CHAR(10)&amp;"("&amp;TEXT(SummStats!I35,"##%")&amp;"-"&amp;TEXT(SummStats!J35,"##%")&amp;")"</f>
        <v>50%
(32%-71%)</v>
      </c>
      <c r="J35" s="83" t="str">
        <f>TEXT(SummStats!L35,"##%")&amp;CHAR(10)&amp;"("&amp;TEXT(SummStats!M35,"####")&amp;")"</f>
        <v>71%
(2012)</v>
      </c>
    </row>
    <row r="36" spans="1:10" ht="25.5" x14ac:dyDescent="0.25">
      <c r="A36" s="79" t="str">
        <f>SummStats!D36</f>
        <v>PS</v>
      </c>
      <c r="B36" s="79" t="str">
        <f>SummStats!A36</f>
        <v>STL</v>
      </c>
      <c r="C36" s="79" t="str">
        <f>SummStats!B36</f>
        <v>'Stillaguamish Fall Fingerling'</v>
      </c>
      <c r="D36" s="80" t="s">
        <v>758</v>
      </c>
      <c r="E36" s="80" t="s">
        <v>759</v>
      </c>
      <c r="F36" s="81" t="s">
        <v>760</v>
      </c>
      <c r="G36" s="82" t="s">
        <v>761</v>
      </c>
      <c r="H36" s="83" t="str">
        <f>TEXT(SummStats!H36,"##%")&amp;CHAR(10)&amp;"("&amp;TEXT(SummStats!F36,"##%")&amp;"-"&amp;TEXT(SummStats!G36,"##%")&amp;")"</f>
        <v>61%
(40%-80%)</v>
      </c>
      <c r="I36" s="83" t="str">
        <f>TEXT(SummStats!K36,"##%")&amp;CHAR(10)&amp;"("&amp;TEXT(SummStats!I36,"##%")&amp;"-"&amp;TEXT(SummStats!J36,"##%")&amp;")"</f>
        <v>61%
(53%-69%)</v>
      </c>
      <c r="J36" s="83" t="str">
        <f>TEXT(SummStats!L36,"##%")&amp;CHAR(10)&amp;"("&amp;TEXT(SummStats!M36,"####")&amp;")"</f>
        <v>69%
(2012)</v>
      </c>
    </row>
    <row r="37" spans="1:10" ht="25.5" x14ac:dyDescent="0.25">
      <c r="A37" s="79" t="str">
        <f>SummStats!D37</f>
        <v>PS</v>
      </c>
      <c r="B37" s="79" t="str">
        <f>SummStats!A37</f>
        <v>WRY</v>
      </c>
      <c r="C37" s="79" t="str">
        <f>SummStats!B37</f>
        <v>'White River Spring Yearling'</v>
      </c>
      <c r="D37" s="80" t="s">
        <v>758</v>
      </c>
      <c r="E37" s="80" t="s">
        <v>759</v>
      </c>
      <c r="F37" s="81" t="s">
        <v>760</v>
      </c>
      <c r="G37" s="82" t="s">
        <v>761</v>
      </c>
      <c r="H37" s="83" t="str">
        <f>TEXT(SummStats!H37,"##%")&amp;CHAR(10)&amp;"("&amp;TEXT(SummStats!F37,"##%")&amp;"-"&amp;TEXT(SummStats!G37,"##%")&amp;")"</f>
        <v>78%
(73%-85%)</v>
      </c>
      <c r="I37" s="83" t="str">
        <f>TEXT(SummStats!K37,"##%")&amp;CHAR(10)&amp;"("&amp;TEXT(SummStats!I37,"##%")&amp;"-"&amp;TEXT(SummStats!J37,"##%")&amp;")"</f>
        <v>85%
(74%-94%)</v>
      </c>
      <c r="J37" s="83" t="str">
        <f>TEXT(SummStats!L37,"##%")&amp;CHAR(10)&amp;"("&amp;TEXT(SummStats!M37,"####")&amp;")"</f>
        <v>74%
(2012)</v>
      </c>
    </row>
    <row r="38" spans="1:10" ht="25.5" x14ac:dyDescent="0.25">
      <c r="A38" s="79" t="str">
        <f>SummStats!D38</f>
        <v>ColR</v>
      </c>
      <c r="B38" s="79" t="str">
        <f>SummStats!A38</f>
        <v>CWF</v>
      </c>
      <c r="C38" s="79" t="str">
        <f>SummStats!B38</f>
        <v>'Cowlitz Fall Tule'</v>
      </c>
      <c r="D38" s="80" t="s">
        <v>758</v>
      </c>
      <c r="E38" s="80" t="s">
        <v>759</v>
      </c>
      <c r="F38" s="81" t="s">
        <v>760</v>
      </c>
      <c r="G38" s="82" t="s">
        <v>761</v>
      </c>
      <c r="H38" s="83" t="str">
        <f>TEXT(SummStats!H38,"##%")&amp;CHAR(10)&amp;"("&amp;TEXT(SummStats!F38,"##%")&amp;"-"&amp;TEXT(SummStats!G38,"##%")&amp;")"</f>
        <v>50%
(24%-65%)</v>
      </c>
      <c r="I38" s="83" t="str">
        <f>TEXT(SummStats!K38,"##%")&amp;CHAR(10)&amp;"("&amp;TEXT(SummStats!I38,"##%")&amp;"-"&amp;TEXT(SummStats!J38,"##%")&amp;")"</f>
        <v>72%
(61%-90%)</v>
      </c>
      <c r="J38" s="83" t="str">
        <f>TEXT(SummStats!L38,"##%")&amp;CHAR(10)&amp;"("&amp;TEXT(SummStats!M38,"####")&amp;")"</f>
        <v>75%
(2012)</v>
      </c>
    </row>
    <row r="39" spans="1:10" ht="25.5" x14ac:dyDescent="0.25">
      <c r="A39" s="79" t="str">
        <f>SummStats!D39</f>
        <v>ColR</v>
      </c>
      <c r="B39" s="79" t="str">
        <f>SummStats!A39</f>
        <v>HAN</v>
      </c>
      <c r="C39" s="79" t="str">
        <f>SummStats!B39</f>
        <v>'Hanford Wild Brights'</v>
      </c>
      <c r="D39" s="80" t="s">
        <v>758</v>
      </c>
      <c r="E39" s="80" t="s">
        <v>759</v>
      </c>
      <c r="F39" s="81" t="s">
        <v>760</v>
      </c>
      <c r="G39" s="82" t="s">
        <v>761</v>
      </c>
      <c r="H39" s="83" t="str">
        <f>TEXT(SummStats!H39,"##%")&amp;CHAR(10)&amp;"("&amp;TEXT(SummStats!F39,"##%")&amp;"-"&amp;TEXT(SummStats!G39,"##%")&amp;")"</f>
        <v>44%
(27%-56%)</v>
      </c>
      <c r="I39" s="83" t="str">
        <f>TEXT(SummStats!K39,"##%")&amp;CHAR(10)&amp;"("&amp;TEXT(SummStats!I39,"##%")&amp;"-"&amp;TEXT(SummStats!J39,"##%")&amp;")"</f>
        <v>28%
(11%-43%)</v>
      </c>
      <c r="J39" s="83" t="str">
        <f>TEXT(SummStats!L39,"##%")&amp;CHAR(10)&amp;"("&amp;TEXT(SummStats!M39,"####")&amp;")"</f>
        <v>24%
(2012)</v>
      </c>
    </row>
    <row r="40" spans="1:10" ht="25.5" x14ac:dyDescent="0.25">
      <c r="A40" s="79" t="str">
        <f>SummStats!D40</f>
        <v>ColR</v>
      </c>
      <c r="B40" s="79" t="str">
        <f>SummStats!A40</f>
        <v>LRH</v>
      </c>
      <c r="C40" s="79" t="str">
        <f>SummStats!B40</f>
        <v>'Lower River Hatchery Tule'</v>
      </c>
      <c r="D40" s="80" t="s">
        <v>758</v>
      </c>
      <c r="E40" s="80" t="s">
        <v>759</v>
      </c>
      <c r="F40" s="81" t="s">
        <v>760</v>
      </c>
      <c r="G40" s="82" t="s">
        <v>761</v>
      </c>
      <c r="H40" s="83" t="str">
        <f>TEXT(SummStats!H40,"##%")&amp;CHAR(10)&amp;"("&amp;TEXT(SummStats!F40,"##%")&amp;"-"&amp;TEXT(SummStats!G40,"##%")&amp;")"</f>
        <v>46%
(29%-71%)</v>
      </c>
      <c r="I40" s="83" t="str">
        <f>TEXT(SummStats!K40,"##%")&amp;CHAR(10)&amp;"("&amp;TEXT(SummStats!I40,"##%")&amp;"-"&amp;TEXT(SummStats!J40,"##%")&amp;")"</f>
        <v>30%
(25%-33%)</v>
      </c>
      <c r="J40" s="83" t="str">
        <f>TEXT(SummStats!L40,"##%")&amp;CHAR(10)&amp;"("&amp;TEXT(SummStats!M40,"####")&amp;")"</f>
        <v>32%
(2012)</v>
      </c>
    </row>
    <row r="41" spans="1:10" ht="25.5" x14ac:dyDescent="0.25">
      <c r="A41" s="79" t="str">
        <f>SummStats!D41</f>
        <v>ColR</v>
      </c>
      <c r="B41" s="79" t="str">
        <f>SummStats!A41</f>
        <v>LRW</v>
      </c>
      <c r="C41" s="79" t="str">
        <f>SummStats!B41</f>
        <v>'Lewis River Wild'</v>
      </c>
      <c r="D41" s="80" t="s">
        <v>758</v>
      </c>
      <c r="E41" s="80" t="s">
        <v>759</v>
      </c>
      <c r="F41" s="81" t="s">
        <v>760</v>
      </c>
      <c r="G41" s="82" t="s">
        <v>761</v>
      </c>
      <c r="H41" s="83" t="str">
        <f>TEXT(SummStats!H41,"##%")&amp;CHAR(10)&amp;"("&amp;TEXT(SummStats!F41,"##%")&amp;"-"&amp;TEXT(SummStats!G41,"##%")&amp;")"</f>
        <v>56%
(37%-81%)</v>
      </c>
      <c r="I41" s="83" t="str">
        <f>TEXT(SummStats!K41,"##%")&amp;CHAR(10)&amp;"("&amp;TEXT(SummStats!I41,"##%")&amp;"-"&amp;TEXT(SummStats!J41,"##%")&amp;")"</f>
        <v>46%
(31%-64%)</v>
      </c>
      <c r="J41" s="83" t="str">
        <f>TEXT(SummStats!L41,"##%")&amp;CHAR(10)&amp;"("&amp;TEXT(SummStats!M41,"####")&amp;")"</f>
        <v>48%
(2012)</v>
      </c>
    </row>
    <row r="42" spans="1:10" ht="25.5" x14ac:dyDescent="0.25">
      <c r="A42" s="79" t="str">
        <f>SummStats!D42</f>
        <v>ColR</v>
      </c>
      <c r="B42" s="79" t="str">
        <f>SummStats!A42</f>
        <v>LYF</v>
      </c>
      <c r="C42" s="79" t="str">
        <f>SummStats!B42</f>
        <v>'Lyons Ferry'</v>
      </c>
      <c r="D42" s="80" t="s">
        <v>758</v>
      </c>
      <c r="E42" s="80" t="s">
        <v>759</v>
      </c>
      <c r="F42" s="81" t="s">
        <v>760</v>
      </c>
      <c r="G42" s="82" t="s">
        <v>761</v>
      </c>
      <c r="H42" s="83" t="str">
        <f>TEXT(SummStats!H42,"##%")&amp;CHAR(10)&amp;"("&amp;TEXT(SummStats!F42,"##%")&amp;"-"&amp;TEXT(SummStats!G42,"##%")&amp;")"</f>
        <v>74%
(64%-87%)</v>
      </c>
      <c r="I42" s="83" t="str">
        <f>TEXT(SummStats!K42,"##%")&amp;CHAR(10)&amp;"("&amp;TEXT(SummStats!I42,"##%")&amp;"-"&amp;TEXT(SummStats!J42,"##%")&amp;")"</f>
        <v>57%
(45%-81%)</v>
      </c>
      <c r="J42" s="83" t="str">
        <f>TEXT(SummStats!L42,"##%")&amp;CHAR(10)&amp;"("&amp;TEXT(SummStats!M42,"####")&amp;")"</f>
        <v>45%
(2012)</v>
      </c>
    </row>
    <row r="43" spans="1:10" ht="25.5" x14ac:dyDescent="0.25">
      <c r="A43" s="79" t="str">
        <f>SummStats!D43</f>
        <v>ColR</v>
      </c>
      <c r="B43" s="79" t="str">
        <f>SummStats!A43</f>
        <v>LYY</v>
      </c>
      <c r="C43" s="79" t="str">
        <f>SummStats!B43</f>
        <v>'Lyons Ferry Yearling'</v>
      </c>
      <c r="D43" s="80" t="s">
        <v>758</v>
      </c>
      <c r="E43" s="80" t="s">
        <v>759</v>
      </c>
      <c r="F43" s="81" t="s">
        <v>760</v>
      </c>
      <c r="G43" s="82" t="s">
        <v>761</v>
      </c>
      <c r="H43" s="83" t="str">
        <f>TEXT(SummStats!H43,"##%")&amp;CHAR(10)&amp;"("&amp;TEXT(SummStats!F43,"##%")&amp;"-"&amp;TEXT(SummStats!G43,"##%")&amp;")"</f>
        <v>63%
(43%-74%)</v>
      </c>
      <c r="I43" s="83" t="str">
        <f>TEXT(SummStats!K43,"##%")&amp;CHAR(10)&amp;"("&amp;TEXT(SummStats!I43,"##%")&amp;"-"&amp;TEXT(SummStats!J43,"##%")&amp;")"</f>
        <v>46%
(33%-69%)</v>
      </c>
      <c r="J43" s="83" t="str">
        <f>TEXT(SummStats!L43,"##%")&amp;CHAR(10)&amp;"("&amp;TEXT(SummStats!M43,"####")&amp;")"</f>
        <v>46%
(2012)</v>
      </c>
    </row>
    <row r="44" spans="1:10" ht="25.5" x14ac:dyDescent="0.25">
      <c r="A44" s="79" t="str">
        <f>SummStats!D44</f>
        <v>ColR</v>
      </c>
      <c r="B44" s="79" t="str">
        <f>SummStats!A44</f>
        <v>SPR</v>
      </c>
      <c r="C44" s="79" t="str">
        <f>SummStats!B44</f>
        <v>'Spring Creek Tule'</v>
      </c>
      <c r="D44" s="80" t="s">
        <v>758</v>
      </c>
      <c r="E44" s="80" t="s">
        <v>759</v>
      </c>
      <c r="F44" s="81" t="s">
        <v>760</v>
      </c>
      <c r="G44" s="82" t="s">
        <v>761</v>
      </c>
      <c r="H44" s="83" t="str">
        <f>TEXT(SummStats!H44,"##%")&amp;CHAR(10)&amp;"("&amp;TEXT(SummStats!F44,"##%")&amp;"-"&amp;TEXT(SummStats!G44,"##%")&amp;")"</f>
        <v>38%
(29%-50%)</v>
      </c>
      <c r="I44" s="83" t="str">
        <f>TEXT(SummStats!K44,"##%")&amp;CHAR(10)&amp;"("&amp;TEXT(SummStats!I44,"##%")&amp;"-"&amp;TEXT(SummStats!J44,"##%")&amp;")"</f>
        <v>30%
(26%-39%)</v>
      </c>
      <c r="J44" s="83" t="str">
        <f>TEXT(SummStats!L44,"##%")&amp;CHAR(10)&amp;"("&amp;TEXT(SummStats!M44,"####")&amp;")"</f>
        <v>26%
(2012)</v>
      </c>
    </row>
    <row r="45" spans="1:10" ht="25.5" x14ac:dyDescent="0.25">
      <c r="A45" s="79" t="str">
        <f>SummStats!D45</f>
        <v>ColR</v>
      </c>
      <c r="B45" s="79" t="str">
        <f>SummStats!A45</f>
        <v>SUM</v>
      </c>
      <c r="C45" s="79" t="str">
        <f>SummStats!B45</f>
        <v>'Columbia River Summers'</v>
      </c>
      <c r="D45" s="80" t="s">
        <v>758</v>
      </c>
      <c r="E45" s="80" t="s">
        <v>759</v>
      </c>
      <c r="F45" s="81" t="s">
        <v>760</v>
      </c>
      <c r="G45" s="82" t="s">
        <v>761</v>
      </c>
      <c r="H45" s="83" t="str">
        <f>TEXT(SummStats!H45,"##%")&amp;CHAR(10)&amp;"("&amp;TEXT(SummStats!F45,"##%")&amp;"-"&amp;TEXT(SummStats!G45,"##%")&amp;")"</f>
        <v>41%
(28%-59%)</v>
      </c>
      <c r="I45" s="83" t="str">
        <f>TEXT(SummStats!K45,"##%")&amp;CHAR(10)&amp;"("&amp;TEXT(SummStats!I45,"##%")&amp;"-"&amp;TEXT(SummStats!J45,"##%")&amp;")"</f>
        <v>38%
(24%-52%)</v>
      </c>
      <c r="J45" s="83" t="str">
        <f>TEXT(SummStats!L45,"##%")&amp;CHAR(10)&amp;"("&amp;TEXT(SummStats!M45,"####")&amp;")"</f>
        <v>24%
(2012)</v>
      </c>
    </row>
    <row r="46" spans="1:10" ht="25.5" x14ac:dyDescent="0.25">
      <c r="A46" s="79" t="str">
        <f>SummStats!D46</f>
        <v>ColR</v>
      </c>
      <c r="B46" s="79" t="str">
        <f>SummStats!A46</f>
        <v>URB</v>
      </c>
      <c r="C46" s="79" t="str">
        <f>SummStats!B46</f>
        <v>'Columbia River Upriver Bright'</v>
      </c>
      <c r="D46" s="80" t="s">
        <v>758</v>
      </c>
      <c r="E46" s="80" t="s">
        <v>759</v>
      </c>
      <c r="F46" s="81" t="s">
        <v>760</v>
      </c>
      <c r="G46" s="82" t="s">
        <v>761</v>
      </c>
      <c r="H46" s="83" t="str">
        <f>TEXT(SummStats!H46,"##%")&amp;CHAR(10)&amp;"("&amp;TEXT(SummStats!F46,"##%")&amp;"-"&amp;TEXT(SummStats!G46,"##%")&amp;")"</f>
        <v>47%
(40%-61%)</v>
      </c>
      <c r="I46" s="83" t="str">
        <f>TEXT(SummStats!K46,"##%")&amp;CHAR(10)&amp;"("&amp;TEXT(SummStats!I46,"##%")&amp;"-"&amp;TEXT(SummStats!J46,"##%")&amp;")"</f>
        <v>43%
(31%-57%)</v>
      </c>
      <c r="J46" s="83" t="str">
        <f>TEXT(SummStats!L46,"##%")&amp;CHAR(10)&amp;"("&amp;TEXT(SummStats!M46,"####")&amp;")"</f>
        <v>46%
(2012)</v>
      </c>
    </row>
    <row r="47" spans="1:10" ht="25.5" x14ac:dyDescent="0.25">
      <c r="A47" s="79" t="str">
        <f>SummStats!D47</f>
        <v>ColR</v>
      </c>
      <c r="B47" s="79" t="str">
        <f>SummStats!A47</f>
        <v>WSH</v>
      </c>
      <c r="C47" s="79" t="str">
        <f>SummStats!B47</f>
        <v>'Willamette Spring'</v>
      </c>
      <c r="D47" s="80" t="s">
        <v>758</v>
      </c>
      <c r="E47" s="80" t="s">
        <v>759</v>
      </c>
      <c r="F47" s="81" t="s">
        <v>760</v>
      </c>
      <c r="G47" s="82" t="s">
        <v>761</v>
      </c>
      <c r="H47" s="83" t="str">
        <f>TEXT(SummStats!H47,"##%")&amp;CHAR(10)&amp;"("&amp;TEXT(SummStats!F47,"##%")&amp;"-"&amp;TEXT(SummStats!G47,"##%")&amp;")"</f>
        <v>63%
(53%-75%)</v>
      </c>
      <c r="I47" s="83" t="str">
        <f>TEXT(SummStats!K47,"##%")&amp;CHAR(10)&amp;"("&amp;TEXT(SummStats!I47,"##%")&amp;"-"&amp;TEXT(SummStats!J47,"##%")&amp;")"</f>
        <v>50%
(43%-60%)</v>
      </c>
      <c r="J47" s="83" t="str">
        <f>TEXT(SummStats!L47,"##%")&amp;CHAR(10)&amp;"("&amp;TEXT(SummStats!M47,"####")&amp;")"</f>
        <v>43%
(2012)</v>
      </c>
    </row>
    <row r="48" spans="1:10" ht="25.5" x14ac:dyDescent="0.25">
      <c r="A48" s="79" t="str">
        <f>SummStats!D48</f>
        <v>ORcst</v>
      </c>
      <c r="B48" s="79" t="str">
        <f>SummStats!A48</f>
        <v>ELK</v>
      </c>
      <c r="C48" s="79" t="str">
        <f>SummStats!B48</f>
        <v>'Elk River'</v>
      </c>
      <c r="D48" s="80" t="s">
        <v>758</v>
      </c>
      <c r="E48" s="80" t="s">
        <v>759</v>
      </c>
      <c r="F48" s="81" t="s">
        <v>760</v>
      </c>
      <c r="G48" s="82" t="s">
        <v>761</v>
      </c>
      <c r="H48" s="83" t="str">
        <f>TEXT(SummStats!H48,"##%")&amp;CHAR(10)&amp;"("&amp;TEXT(SummStats!F48,"##%")&amp;"-"&amp;TEXT(SummStats!G48,"##%")&amp;")"</f>
        <v>44%
(29%-62%)</v>
      </c>
      <c r="I48" s="83" t="str">
        <f>TEXT(SummStats!K48,"##%")&amp;CHAR(10)&amp;"("&amp;TEXT(SummStats!I48,"##%")&amp;"-"&amp;TEXT(SummStats!J48,"##%")&amp;")"</f>
        <v>56%
(39%-68%)</v>
      </c>
      <c r="J48" s="83" t="str">
        <f>TEXT(SummStats!L48,"##%")&amp;CHAR(10)&amp;"("&amp;TEXT(SummStats!M48,"####")&amp;")"</f>
        <v>49%
(2012)</v>
      </c>
    </row>
    <row r="49" spans="1:10" ht="25.5" x14ac:dyDescent="0.25">
      <c r="A49" s="79" t="str">
        <f>SummStats!D49</f>
        <v>ORcst</v>
      </c>
      <c r="B49" s="79" t="str">
        <f>SummStats!A49</f>
        <v>SRH</v>
      </c>
      <c r="C49" s="79" t="str">
        <f>SummStats!B49</f>
        <v>'Salmon River'</v>
      </c>
      <c r="D49" s="80" t="s">
        <v>758</v>
      </c>
      <c r="E49" s="80" t="s">
        <v>759</v>
      </c>
      <c r="F49" s="81" t="s">
        <v>760</v>
      </c>
      <c r="G49" s="82" t="s">
        <v>761</v>
      </c>
      <c r="H49" s="83" t="str">
        <f>TEXT(SummStats!H49,"##%")&amp;CHAR(10)&amp;"("&amp;TEXT(SummStats!F49,"##%")&amp;"-"&amp;TEXT(SummStats!G49,"##%")&amp;")"</f>
        <v>39%
(19%-57%)</v>
      </c>
      <c r="I49" s="83" t="str">
        <f>TEXT(SummStats!K49,"##%")&amp;CHAR(10)&amp;"("&amp;TEXT(SummStats!I49,"##%")&amp;"-"&amp;TEXT(SummStats!J49,"##%")&amp;")"</f>
        <v>36%
(33%-41%)</v>
      </c>
      <c r="J49" s="83" t="str">
        <f>TEXT(SummStats!L49,"##%")&amp;CHAR(10)&amp;"("&amp;TEXT(SummStats!M49,"####")&amp;")"</f>
        <v>35%
(2012)</v>
      </c>
    </row>
  </sheetData>
  <mergeCells count="6">
    <mergeCell ref="H1:J1"/>
    <mergeCell ref="A2:A3"/>
    <mergeCell ref="C2:C3"/>
    <mergeCell ref="D2:E2"/>
    <mergeCell ref="F2:G2"/>
    <mergeCell ref="I2:J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00B050"/>
  </sheetPr>
  <dimension ref="A1:AF49"/>
  <sheetViews>
    <sheetView zoomScaleNormal="100" workbookViewId="0">
      <selection activeCell="F6" sqref="F6:L6"/>
    </sheetView>
  </sheetViews>
  <sheetFormatPr defaultRowHeight="15" x14ac:dyDescent="0.25"/>
  <cols>
    <col min="1" max="1" width="8.140625" bestFit="1" customWidth="1"/>
    <col min="2" max="2" width="34.85546875" bestFit="1" customWidth="1"/>
    <col min="3" max="3" width="8.7109375" bestFit="1" customWidth="1"/>
    <col min="4" max="4" width="7.42578125" bestFit="1" customWidth="1"/>
    <col min="5" max="5" width="11.5703125" bestFit="1" customWidth="1"/>
    <col min="6" max="11" width="8.140625" style="85" bestFit="1" customWidth="1"/>
    <col min="12" max="12" width="7.85546875" style="85" customWidth="1"/>
    <col min="13" max="13" width="7.85546875" style="64" customWidth="1"/>
    <col min="32" max="32" width="16.28515625" bestFit="1" customWidth="1"/>
    <col min="33" max="33" width="12" bestFit="1" customWidth="1"/>
    <col min="34" max="34" width="11.28515625" bestFit="1" customWidth="1"/>
  </cols>
  <sheetData>
    <row r="1" spans="1:32" x14ac:dyDescent="0.25">
      <c r="A1" t="s">
        <v>762</v>
      </c>
    </row>
    <row r="2" spans="1:32" x14ac:dyDescent="0.25">
      <c r="A2" s="31"/>
      <c r="B2" s="31"/>
      <c r="C2" s="31"/>
      <c r="D2" s="31"/>
      <c r="E2" s="31"/>
      <c r="F2" s="136" t="s">
        <v>763</v>
      </c>
      <c r="G2" s="136"/>
      <c r="H2" s="136"/>
      <c r="I2" s="136" t="s">
        <v>764</v>
      </c>
      <c r="J2" s="136"/>
      <c r="K2" s="136"/>
      <c r="L2" s="136" t="s">
        <v>765</v>
      </c>
      <c r="M2" s="136"/>
    </row>
    <row r="3" spans="1:32" x14ac:dyDescent="0.25">
      <c r="A3" s="33" t="s">
        <v>639</v>
      </c>
      <c r="B3" s="33" t="s">
        <v>640</v>
      </c>
      <c r="C3" s="33" t="s">
        <v>641</v>
      </c>
      <c r="D3" s="33" t="s">
        <v>642</v>
      </c>
      <c r="E3" s="33" t="s">
        <v>643</v>
      </c>
      <c r="F3" s="86" t="s">
        <v>766</v>
      </c>
      <c r="G3" s="86" t="s">
        <v>767</v>
      </c>
      <c r="H3" s="86" t="s">
        <v>768</v>
      </c>
      <c r="I3" s="86" t="s">
        <v>766</v>
      </c>
      <c r="J3" s="86" t="s">
        <v>767</v>
      </c>
      <c r="K3" s="86" t="s">
        <v>768</v>
      </c>
      <c r="L3" s="86" t="s">
        <v>769</v>
      </c>
      <c r="M3" s="87" t="s">
        <v>3</v>
      </c>
    </row>
    <row r="4" spans="1:32" x14ac:dyDescent="0.25">
      <c r="A4" s="58" t="s">
        <v>652</v>
      </c>
      <c r="B4" s="58" t="s">
        <v>653</v>
      </c>
      <c r="C4">
        <v>1</v>
      </c>
      <c r="D4" t="s">
        <v>11</v>
      </c>
      <c r="E4">
        <v>1</v>
      </c>
      <c r="F4">
        <v>0.33050293925538865</v>
      </c>
      <c r="G4">
        <v>0.62228133312470657</v>
      </c>
      <c r="H4">
        <v>0.48893906942497062</v>
      </c>
      <c r="I4">
        <v>0.25333333333333335</v>
      </c>
      <c r="J4">
        <v>0.57658977175637738</v>
      </c>
      <c r="K4">
        <v>0.46648173837188878</v>
      </c>
      <c r="L4">
        <v>0.38592384519350814</v>
      </c>
      <c r="M4">
        <v>2013</v>
      </c>
      <c r="U4" s="64"/>
      <c r="V4" s="63"/>
      <c r="W4" s="63"/>
      <c r="X4" s="63"/>
      <c r="Y4" s="64"/>
      <c r="Z4" s="63"/>
      <c r="AA4" s="63"/>
      <c r="AB4" s="63"/>
      <c r="AC4" s="64"/>
      <c r="AD4" s="63"/>
      <c r="AE4" s="63"/>
      <c r="AF4" s="63"/>
    </row>
    <row r="5" spans="1:32" x14ac:dyDescent="0.25">
      <c r="A5" s="58" t="s">
        <v>662</v>
      </c>
      <c r="B5" s="58" t="s">
        <v>663</v>
      </c>
      <c r="C5">
        <v>5</v>
      </c>
      <c r="D5" t="s">
        <v>11</v>
      </c>
      <c r="E5">
        <v>1</v>
      </c>
      <c r="F5">
        <v>0.7432432432432432</v>
      </c>
      <c r="G5">
        <v>0.91167192429022081</v>
      </c>
      <c r="H5">
        <v>0.83971842928062812</v>
      </c>
      <c r="I5">
        <v>0.72294372294372289</v>
      </c>
      <c r="J5">
        <v>0.90725126475548057</v>
      </c>
      <c r="K5">
        <v>0.79887656519745565</v>
      </c>
      <c r="L5">
        <v>0.81297709923664119</v>
      </c>
      <c r="M5">
        <v>2013</v>
      </c>
      <c r="U5" s="64"/>
      <c r="V5" s="63"/>
      <c r="W5" s="63"/>
      <c r="X5" s="63"/>
      <c r="Y5" s="64"/>
      <c r="Z5" s="63"/>
      <c r="AA5" s="63"/>
      <c r="AB5" s="63"/>
      <c r="AC5" s="64"/>
      <c r="AD5" s="63"/>
      <c r="AE5" s="63"/>
      <c r="AF5" s="63"/>
    </row>
    <row r="6" spans="1:32" x14ac:dyDescent="0.25">
      <c r="A6" t="s">
        <v>836</v>
      </c>
      <c r="B6" t="s">
        <v>837</v>
      </c>
      <c r="C6">
        <v>42</v>
      </c>
      <c r="D6" t="s">
        <v>11</v>
      </c>
      <c r="E6">
        <v>1</v>
      </c>
      <c r="F6">
        <v>0.41297935103244837</v>
      </c>
      <c r="G6">
        <v>0.80975609756097566</v>
      </c>
      <c r="H6">
        <v>0.60517129358079214</v>
      </c>
      <c r="I6">
        <v>0.63681592039800994</v>
      </c>
      <c r="J6">
        <v>0.85135135135135132</v>
      </c>
      <c r="K6">
        <v>0.74430435275058471</v>
      </c>
      <c r="L6">
        <v>0.85135135135135132</v>
      </c>
      <c r="M6">
        <v>2013</v>
      </c>
      <c r="U6" s="64"/>
      <c r="V6" s="63"/>
      <c r="W6" s="63"/>
      <c r="X6" s="63"/>
      <c r="Y6" s="64"/>
      <c r="Z6" s="63"/>
      <c r="AA6" s="63"/>
      <c r="AB6" s="63"/>
      <c r="AC6" s="64"/>
      <c r="AD6" s="63"/>
      <c r="AE6" s="63"/>
      <c r="AF6" s="63"/>
    </row>
    <row r="7" spans="1:32" x14ac:dyDescent="0.25">
      <c r="A7" t="s">
        <v>736</v>
      </c>
      <c r="B7" t="s">
        <v>737</v>
      </c>
      <c r="C7">
        <v>44</v>
      </c>
      <c r="D7" t="s">
        <v>11</v>
      </c>
      <c r="E7">
        <v>1</v>
      </c>
      <c r="F7">
        <v>0.61931364724660809</v>
      </c>
      <c r="G7">
        <v>0.94770063119927861</v>
      </c>
      <c r="H7">
        <v>0.85650124935479399</v>
      </c>
      <c r="I7">
        <v>0.76246334310850439</v>
      </c>
      <c r="J7">
        <v>0.96541786743515845</v>
      </c>
      <c r="K7">
        <v>0.88770214665974545</v>
      </c>
      <c r="L7">
        <v>0.96541786743515845</v>
      </c>
      <c r="M7">
        <v>2013</v>
      </c>
      <c r="U7" s="64"/>
      <c r="V7" s="63"/>
      <c r="W7" s="63"/>
      <c r="X7" s="63"/>
      <c r="Y7" s="64"/>
      <c r="Z7" s="63"/>
      <c r="AA7" s="63"/>
      <c r="AB7" s="63"/>
      <c r="AC7" s="64"/>
      <c r="AD7" s="63"/>
      <c r="AE7" s="63"/>
      <c r="AF7" s="63"/>
    </row>
    <row r="8" spans="1:32" x14ac:dyDescent="0.25">
      <c r="A8" t="s">
        <v>738</v>
      </c>
      <c r="B8" t="s">
        <v>739</v>
      </c>
      <c r="C8">
        <v>45</v>
      </c>
      <c r="D8" t="s">
        <v>11</v>
      </c>
      <c r="E8">
        <v>1</v>
      </c>
      <c r="F8">
        <v>0.62815405046480743</v>
      </c>
      <c r="G8">
        <v>0.83684950773558364</v>
      </c>
      <c r="H8">
        <v>0.75171322322529177</v>
      </c>
      <c r="I8">
        <v>0.42105263157894735</v>
      </c>
      <c r="J8">
        <v>0.77556109725685785</v>
      </c>
      <c r="K8">
        <v>0.64324370921099716</v>
      </c>
      <c r="L8">
        <v>0.60989010989010994</v>
      </c>
      <c r="M8">
        <v>2013</v>
      </c>
      <c r="U8" s="64"/>
      <c r="V8" s="63"/>
      <c r="W8" s="63"/>
      <c r="X8" s="63"/>
      <c r="Y8" s="64"/>
      <c r="Z8" s="63"/>
      <c r="AA8" s="63"/>
      <c r="AB8" s="63"/>
      <c r="AC8" s="64"/>
      <c r="AD8" s="63"/>
      <c r="AE8" s="63"/>
      <c r="AF8" s="63"/>
    </row>
    <row r="9" spans="1:32" x14ac:dyDescent="0.25">
      <c r="A9" s="58" t="s">
        <v>654</v>
      </c>
      <c r="B9" s="58" t="s">
        <v>655</v>
      </c>
      <c r="C9">
        <v>2</v>
      </c>
      <c r="D9" t="s">
        <v>12</v>
      </c>
      <c r="E9">
        <v>2</v>
      </c>
      <c r="F9">
        <v>0.40943193997856375</v>
      </c>
      <c r="G9">
        <v>0.74509803921568629</v>
      </c>
      <c r="H9">
        <v>0.57571750451999881</v>
      </c>
      <c r="I9">
        <v>0.3623693379790941</v>
      </c>
      <c r="J9">
        <v>0.69526727953694245</v>
      </c>
      <c r="K9">
        <v>0.50720925966929231</v>
      </c>
      <c r="L9">
        <v>0.69526727953694245</v>
      </c>
      <c r="M9">
        <v>2013</v>
      </c>
      <c r="U9" s="64"/>
      <c r="V9" s="63"/>
      <c r="W9" s="63"/>
      <c r="X9" s="63"/>
      <c r="Y9" s="64"/>
      <c r="Z9" s="63"/>
      <c r="AA9" s="63"/>
      <c r="AB9" s="63"/>
      <c r="AC9" s="64"/>
      <c r="AD9" s="63"/>
      <c r="AE9" s="63"/>
      <c r="AF9" s="63"/>
    </row>
    <row r="10" spans="1:32" x14ac:dyDescent="0.25">
      <c r="A10" t="s">
        <v>684</v>
      </c>
      <c r="B10" t="s">
        <v>685</v>
      </c>
      <c r="C10">
        <v>15</v>
      </c>
      <c r="D10" t="s">
        <v>12</v>
      </c>
      <c r="E10">
        <v>2</v>
      </c>
      <c r="F10">
        <v>0.48217636022514071</v>
      </c>
      <c r="G10">
        <v>0.6916578669482577</v>
      </c>
      <c r="H10">
        <v>0.61422143003841811</v>
      </c>
      <c r="I10">
        <v>0.61851851851851847</v>
      </c>
      <c r="J10">
        <v>0.70722057368941638</v>
      </c>
      <c r="K10">
        <v>0.67610101213438623</v>
      </c>
      <c r="L10">
        <v>0.68695652173913047</v>
      </c>
      <c r="M10">
        <v>2013</v>
      </c>
      <c r="U10" s="64"/>
      <c r="V10" s="63"/>
      <c r="W10" s="63"/>
      <c r="X10" s="63"/>
      <c r="Y10" s="64"/>
      <c r="Z10" s="63"/>
      <c r="AA10" s="63"/>
      <c r="AB10" s="63"/>
      <c r="AC10" s="64"/>
      <c r="AD10" s="63"/>
      <c r="AE10" s="63"/>
      <c r="AF10" s="63"/>
    </row>
    <row r="11" spans="1:32" x14ac:dyDescent="0.25">
      <c r="A11" t="s">
        <v>708</v>
      </c>
      <c r="B11" t="s">
        <v>709</v>
      </c>
      <c r="C11">
        <v>29</v>
      </c>
      <c r="D11" t="s">
        <v>13</v>
      </c>
      <c r="E11">
        <v>3</v>
      </c>
      <c r="F11">
        <v>0.20183887915936952</v>
      </c>
      <c r="G11">
        <v>0.84696016771488469</v>
      </c>
      <c r="H11">
        <v>0.45652965238223259</v>
      </c>
      <c r="I11">
        <v>0.29908103592314117</v>
      </c>
      <c r="J11">
        <v>0.64190609670637699</v>
      </c>
      <c r="K11">
        <v>0.44959502591369915</v>
      </c>
      <c r="L11">
        <v>0.64190609670637699</v>
      </c>
      <c r="M11">
        <v>2013</v>
      </c>
      <c r="U11" s="64"/>
      <c r="V11" s="63"/>
      <c r="W11" s="63"/>
      <c r="X11" s="63"/>
      <c r="Y11" s="64"/>
      <c r="Z11" s="63"/>
      <c r="AA11" s="63"/>
      <c r="AB11" s="63"/>
      <c r="AC11" s="64"/>
      <c r="AD11" s="63"/>
      <c r="AE11" s="63"/>
      <c r="AF11" s="63"/>
    </row>
    <row r="12" spans="1:32" x14ac:dyDescent="0.25">
      <c r="A12" s="58" t="s">
        <v>656</v>
      </c>
      <c r="B12" s="58" t="s">
        <v>657</v>
      </c>
      <c r="C12">
        <v>3</v>
      </c>
      <c r="D12" t="s">
        <v>658</v>
      </c>
      <c r="E12">
        <v>4</v>
      </c>
      <c r="F12">
        <v>0.48440065681444994</v>
      </c>
      <c r="G12">
        <v>0.74038461538461542</v>
      </c>
      <c r="H12">
        <v>0.58571990806520713</v>
      </c>
      <c r="I12">
        <v>0.49097472924187724</v>
      </c>
      <c r="J12">
        <v>0.64962121212121215</v>
      </c>
      <c r="K12">
        <v>0.58630988920836158</v>
      </c>
      <c r="L12">
        <v>0.57789473684210524</v>
      </c>
      <c r="M12">
        <v>2013</v>
      </c>
      <c r="U12" s="64"/>
      <c r="V12" s="63"/>
      <c r="W12" s="63"/>
      <c r="X12" s="63"/>
      <c r="Y12" s="64"/>
      <c r="Z12" s="63"/>
      <c r="AA12" s="63"/>
      <c r="AB12" s="63"/>
      <c r="AC12" s="64"/>
      <c r="AD12" s="63"/>
      <c r="AE12" s="63"/>
      <c r="AF12" s="63"/>
    </row>
    <row r="13" spans="1:32" x14ac:dyDescent="0.25">
      <c r="A13" s="58" t="s">
        <v>664</v>
      </c>
      <c r="B13" s="58" t="s">
        <v>665</v>
      </c>
      <c r="C13">
        <v>6</v>
      </c>
      <c r="D13" t="s">
        <v>658</v>
      </c>
      <c r="E13">
        <v>4</v>
      </c>
      <c r="F13">
        <v>0.21065989847715735</v>
      </c>
      <c r="G13">
        <v>0.58064516129032262</v>
      </c>
      <c r="H13">
        <v>0.32250299851834824</v>
      </c>
      <c r="I13">
        <v>0.15758468335787923</v>
      </c>
      <c r="J13">
        <v>0.49337410805300713</v>
      </c>
      <c r="K13">
        <v>0.3549625290007416</v>
      </c>
      <c r="L13">
        <v>0.45247740729199126</v>
      </c>
      <c r="M13">
        <v>2013</v>
      </c>
      <c r="U13" s="64"/>
      <c r="V13" s="63"/>
      <c r="W13" s="63"/>
      <c r="X13" s="63"/>
      <c r="Y13" s="64"/>
      <c r="Z13" s="63"/>
      <c r="AA13" s="63"/>
      <c r="AB13" s="63"/>
      <c r="AC13" s="64"/>
      <c r="AD13" s="63"/>
      <c r="AE13" s="63"/>
      <c r="AF13" s="63"/>
    </row>
    <row r="14" spans="1:32" x14ac:dyDescent="0.25">
      <c r="A14" t="s">
        <v>694</v>
      </c>
      <c r="B14" t="s">
        <v>695</v>
      </c>
      <c r="C14">
        <v>21</v>
      </c>
      <c r="D14" t="s">
        <v>658</v>
      </c>
      <c r="E14">
        <v>4</v>
      </c>
      <c r="F14">
        <v>0.33918128654970758</v>
      </c>
      <c r="G14">
        <v>0.74426020408163263</v>
      </c>
      <c r="H14">
        <v>0.49132194431755</v>
      </c>
      <c r="I14"/>
      <c r="J14"/>
      <c r="K14"/>
      <c r="L14"/>
      <c r="M14"/>
      <c r="U14" s="64"/>
      <c r="V14" s="63"/>
      <c r="W14" s="63"/>
      <c r="X14" s="63"/>
      <c r="Y14" s="64"/>
      <c r="Z14" s="63"/>
      <c r="AA14" s="63"/>
      <c r="AB14" s="63"/>
      <c r="AC14" s="64"/>
      <c r="AD14" s="63"/>
      <c r="AE14" s="63"/>
      <c r="AF14" s="63"/>
    </row>
    <row r="15" spans="1:32" x14ac:dyDescent="0.25">
      <c r="A15" t="s">
        <v>702</v>
      </c>
      <c r="B15" t="s">
        <v>703</v>
      </c>
      <c r="C15">
        <v>26</v>
      </c>
      <c r="D15" t="s">
        <v>658</v>
      </c>
      <c r="E15">
        <v>4</v>
      </c>
      <c r="F15">
        <v>0.6776859504132231</v>
      </c>
      <c r="G15">
        <v>0.90140845070422537</v>
      </c>
      <c r="H15">
        <v>0.76133158662248102</v>
      </c>
      <c r="I15">
        <v>0.15254237288135594</v>
      </c>
      <c r="J15">
        <v>0.76721311475409837</v>
      </c>
      <c r="K15">
        <v>0.58817030734621889</v>
      </c>
      <c r="L15">
        <v>0.64227642276422769</v>
      </c>
      <c r="M15">
        <v>2013</v>
      </c>
      <c r="U15" s="64"/>
      <c r="V15" s="63"/>
      <c r="W15" s="63"/>
      <c r="X15" s="63"/>
      <c r="Y15" s="64"/>
      <c r="Z15" s="63"/>
      <c r="AA15" s="63"/>
      <c r="AB15" s="63"/>
      <c r="AC15" s="64"/>
      <c r="AD15" s="63"/>
      <c r="AE15" s="63"/>
      <c r="AF15" s="63"/>
    </row>
    <row r="16" spans="1:32" x14ac:dyDescent="0.25">
      <c r="A16" t="s">
        <v>706</v>
      </c>
      <c r="B16" t="s">
        <v>707</v>
      </c>
      <c r="C16">
        <v>28</v>
      </c>
      <c r="D16" t="s">
        <v>658</v>
      </c>
      <c r="E16">
        <v>4</v>
      </c>
      <c r="F16">
        <v>0.4856687898089172</v>
      </c>
      <c r="G16">
        <v>0.7770750988142292</v>
      </c>
      <c r="H16">
        <v>0.60782905685759514</v>
      </c>
      <c r="I16">
        <v>0.50843881856540085</v>
      </c>
      <c r="J16">
        <v>0.67886178861788615</v>
      </c>
      <c r="K16">
        <v>0.58284390918886619</v>
      </c>
      <c r="L16">
        <v>0.67886178861788615</v>
      </c>
      <c r="M16">
        <v>2013</v>
      </c>
      <c r="U16" s="64"/>
      <c r="V16" s="63"/>
      <c r="W16" s="63"/>
      <c r="X16" s="63"/>
      <c r="Y16" s="64"/>
      <c r="Z16" s="63"/>
      <c r="AA16" s="63"/>
      <c r="AB16" s="63"/>
      <c r="AC16" s="64"/>
      <c r="AD16" s="63"/>
      <c r="AE16" s="63"/>
      <c r="AF16" s="63"/>
    </row>
    <row r="17" spans="1:32" x14ac:dyDescent="0.25">
      <c r="A17" s="58" t="s">
        <v>659</v>
      </c>
      <c r="B17" s="58" t="s">
        <v>660</v>
      </c>
      <c r="C17">
        <v>4</v>
      </c>
      <c r="D17" t="s">
        <v>661</v>
      </c>
      <c r="E17">
        <v>5</v>
      </c>
      <c r="F17">
        <v>0.59812426729191093</v>
      </c>
      <c r="G17">
        <v>0.7723792697290931</v>
      </c>
      <c r="H17">
        <v>0.69059117171894879</v>
      </c>
      <c r="I17">
        <v>0.63249999999999995</v>
      </c>
      <c r="J17">
        <v>0.75264947010597882</v>
      </c>
      <c r="K17">
        <v>0.67418899433969148</v>
      </c>
      <c r="L17">
        <v>0.64322355215225635</v>
      </c>
      <c r="M17">
        <v>2013</v>
      </c>
      <c r="U17" s="64"/>
      <c r="V17" s="63"/>
      <c r="W17" s="63"/>
      <c r="X17" s="63"/>
      <c r="Y17" s="64"/>
      <c r="Z17" s="63"/>
      <c r="AA17" s="63"/>
      <c r="AB17" s="63"/>
      <c r="AC17" s="64"/>
      <c r="AD17" s="63"/>
      <c r="AE17" s="63"/>
      <c r="AF17" s="63"/>
    </row>
    <row r="18" spans="1:32" x14ac:dyDescent="0.25">
      <c r="A18" s="58" t="s">
        <v>669</v>
      </c>
      <c r="B18" s="58" t="s">
        <v>670</v>
      </c>
      <c r="C18">
        <v>8</v>
      </c>
      <c r="D18" t="s">
        <v>661</v>
      </c>
      <c r="E18">
        <v>5</v>
      </c>
      <c r="F18">
        <v>0.14935064935064934</v>
      </c>
      <c r="G18">
        <v>0.42342342342342343</v>
      </c>
      <c r="H18">
        <v>0.31271823504297158</v>
      </c>
      <c r="I18"/>
      <c r="J18"/>
      <c r="K18"/>
      <c r="L18"/>
      <c r="M18"/>
      <c r="U18" s="64"/>
      <c r="V18" s="63"/>
      <c r="W18" s="63"/>
      <c r="X18" s="63"/>
      <c r="Y18" s="64"/>
      <c r="Z18" s="63"/>
      <c r="AA18" s="63"/>
      <c r="AB18" s="63"/>
      <c r="AC18" s="64"/>
      <c r="AD18" s="63"/>
      <c r="AE18" s="63"/>
      <c r="AF18" s="63"/>
    </row>
    <row r="19" spans="1:32" x14ac:dyDescent="0.25">
      <c r="A19" t="s">
        <v>679</v>
      </c>
      <c r="B19" t="s">
        <v>680</v>
      </c>
      <c r="C19">
        <v>13</v>
      </c>
      <c r="D19" t="s">
        <v>661</v>
      </c>
      <c r="E19">
        <v>5</v>
      </c>
      <c r="F19">
        <v>0.43069306930693069</v>
      </c>
      <c r="G19">
        <v>0.81242672919109027</v>
      </c>
      <c r="H19">
        <v>0.59482947766720762</v>
      </c>
      <c r="I19">
        <v>0.72740073218811607</v>
      </c>
      <c r="J19">
        <v>0.83642954236520162</v>
      </c>
      <c r="K19">
        <v>0.76964761502815482</v>
      </c>
      <c r="L19">
        <v>0.72740073218811607</v>
      </c>
      <c r="M19">
        <v>2013</v>
      </c>
      <c r="U19" s="64"/>
      <c r="V19" s="63"/>
      <c r="W19" s="63"/>
      <c r="X19" s="63"/>
      <c r="Y19" s="64"/>
      <c r="Z19" s="63"/>
      <c r="AA19" s="63"/>
      <c r="AB19" s="63"/>
      <c r="AC19" s="64"/>
      <c r="AD19" s="63"/>
      <c r="AE19" s="63"/>
      <c r="AF19" s="63"/>
    </row>
    <row r="20" spans="1:32" x14ac:dyDescent="0.25">
      <c r="A20" t="s">
        <v>830</v>
      </c>
      <c r="B20" t="s">
        <v>832</v>
      </c>
      <c r="C20">
        <v>20</v>
      </c>
      <c r="D20" t="s">
        <v>661</v>
      </c>
      <c r="E20">
        <v>5</v>
      </c>
      <c r="F20"/>
      <c r="G20"/>
      <c r="H20"/>
      <c r="I20">
        <v>0.44032921810699588</v>
      </c>
      <c r="J20">
        <v>0.64429109159347553</v>
      </c>
      <c r="K20">
        <v>0.5423101548502357</v>
      </c>
      <c r="L20">
        <v>0.64429109159347553</v>
      </c>
      <c r="M20">
        <v>2013</v>
      </c>
      <c r="U20" s="64"/>
      <c r="V20" s="63"/>
      <c r="W20" s="63"/>
      <c r="X20" s="63"/>
      <c r="Y20" s="64"/>
      <c r="Z20" s="63"/>
      <c r="AA20" s="63"/>
      <c r="AB20" s="63"/>
      <c r="AC20" s="64"/>
      <c r="AD20" s="63"/>
      <c r="AE20" s="63"/>
      <c r="AF20" s="63"/>
    </row>
    <row r="21" spans="1:32" x14ac:dyDescent="0.25">
      <c r="A21" t="s">
        <v>696</v>
      </c>
      <c r="B21" t="s">
        <v>697</v>
      </c>
      <c r="C21">
        <v>22</v>
      </c>
      <c r="D21" t="s">
        <v>661</v>
      </c>
      <c r="E21">
        <v>5</v>
      </c>
      <c r="F21">
        <v>0.42465753424657532</v>
      </c>
      <c r="G21">
        <v>0.89393314073462649</v>
      </c>
      <c r="H21">
        <v>0.74603242538583492</v>
      </c>
      <c r="I21">
        <v>0.48014440433212996</v>
      </c>
      <c r="J21">
        <v>0.90905153746210476</v>
      </c>
      <c r="K21">
        <v>0.74943459261177425</v>
      </c>
      <c r="L21">
        <v>0.84727755644090308</v>
      </c>
      <c r="M21">
        <v>2013</v>
      </c>
      <c r="U21" s="64"/>
      <c r="V21" s="63"/>
      <c r="W21" s="63"/>
      <c r="X21" s="63"/>
      <c r="Y21" s="64"/>
      <c r="Z21" s="63"/>
      <c r="AA21" s="63"/>
      <c r="AB21" s="63"/>
      <c r="AC21" s="64"/>
      <c r="AD21" s="63"/>
      <c r="AE21" s="63"/>
      <c r="AF21" s="63"/>
    </row>
    <row r="22" spans="1:32" x14ac:dyDescent="0.25">
      <c r="A22" t="s">
        <v>712</v>
      </c>
      <c r="B22" t="s">
        <v>713</v>
      </c>
      <c r="C22">
        <v>31</v>
      </c>
      <c r="D22" t="s">
        <v>661</v>
      </c>
      <c r="E22">
        <v>5</v>
      </c>
      <c r="F22">
        <v>0.35479951397326853</v>
      </c>
      <c r="G22">
        <v>0.75237273511647973</v>
      </c>
      <c r="H22">
        <v>0.53388766924810371</v>
      </c>
      <c r="I22">
        <v>0.49912126537785589</v>
      </c>
      <c r="J22">
        <v>0.58997749081862338</v>
      </c>
      <c r="K22">
        <v>0.52180547601897431</v>
      </c>
      <c r="L22">
        <v>0.58997749081862338</v>
      </c>
      <c r="M22">
        <v>2013</v>
      </c>
      <c r="U22" s="64"/>
      <c r="V22" s="63"/>
      <c r="W22" s="63"/>
      <c r="X22" s="63"/>
      <c r="Y22" s="64"/>
      <c r="Z22" s="63"/>
      <c r="AA22" s="63"/>
      <c r="AB22" s="63"/>
      <c r="AC22" s="64"/>
      <c r="AD22" s="63"/>
      <c r="AE22" s="63"/>
      <c r="AF22" s="63"/>
    </row>
    <row r="23" spans="1:32" x14ac:dyDescent="0.25">
      <c r="A23" t="s">
        <v>681</v>
      </c>
      <c r="B23" t="s">
        <v>682</v>
      </c>
      <c r="C23">
        <v>14</v>
      </c>
      <c r="D23" t="s">
        <v>683</v>
      </c>
      <c r="E23">
        <v>6</v>
      </c>
      <c r="F23">
        <v>0.44680851063829785</v>
      </c>
      <c r="G23">
        <v>0.88483685220729369</v>
      </c>
      <c r="H23">
        <v>0.70125688581806689</v>
      </c>
      <c r="I23">
        <v>0.63701707097933513</v>
      </c>
      <c r="J23">
        <v>0.86274509803921573</v>
      </c>
      <c r="K23">
        <v>0.71333820798619685</v>
      </c>
      <c r="L23">
        <v>0.65445026178010468</v>
      </c>
      <c r="M23">
        <v>2012</v>
      </c>
      <c r="U23" s="64"/>
      <c r="V23" s="63"/>
      <c r="W23" s="63"/>
      <c r="X23" s="63"/>
      <c r="Y23" s="64"/>
      <c r="Z23" s="63"/>
      <c r="AA23" s="63"/>
      <c r="AB23" s="63"/>
      <c r="AC23" s="64"/>
      <c r="AD23" s="63"/>
      <c r="AE23" s="63"/>
      <c r="AF23" s="63"/>
    </row>
    <row r="24" spans="1:32" x14ac:dyDescent="0.25">
      <c r="A24" t="s">
        <v>704</v>
      </c>
      <c r="B24" t="s">
        <v>705</v>
      </c>
      <c r="C24">
        <v>27</v>
      </c>
      <c r="D24" t="s">
        <v>683</v>
      </c>
      <c r="E24">
        <v>6</v>
      </c>
      <c r="F24">
        <v>0.19960079840319361</v>
      </c>
      <c r="G24">
        <v>0.7015834348355664</v>
      </c>
      <c r="H24">
        <v>0.41883291397114009</v>
      </c>
      <c r="I24">
        <v>0.20840407470288624</v>
      </c>
      <c r="J24">
        <v>0.50286368843069873</v>
      </c>
      <c r="K24">
        <v>0.34642244679071937</v>
      </c>
      <c r="L24">
        <v>0.20840407470288624</v>
      </c>
      <c r="M24">
        <v>2012</v>
      </c>
      <c r="U24" s="64"/>
      <c r="V24" s="63"/>
      <c r="W24" s="63"/>
      <c r="X24" s="63"/>
      <c r="Y24" s="64"/>
      <c r="Z24" s="63"/>
      <c r="AA24" s="63"/>
      <c r="AB24" s="63"/>
      <c r="AC24" s="64"/>
      <c r="AD24" s="63"/>
      <c r="AE24" s="63"/>
      <c r="AF24" s="63"/>
    </row>
    <row r="25" spans="1:32" x14ac:dyDescent="0.25">
      <c r="A25" t="s">
        <v>720</v>
      </c>
      <c r="B25" t="s">
        <v>721</v>
      </c>
      <c r="C25">
        <v>35</v>
      </c>
      <c r="D25" t="s">
        <v>683</v>
      </c>
      <c r="E25">
        <v>6</v>
      </c>
      <c r="F25">
        <v>0.29166666666666669</v>
      </c>
      <c r="G25">
        <v>0.83386581469648557</v>
      </c>
      <c r="H25">
        <v>0.57481185519616129</v>
      </c>
      <c r="I25">
        <v>0.63765541740674958</v>
      </c>
      <c r="J25">
        <v>0.74660633484162897</v>
      </c>
      <c r="K25">
        <v>0.69027327264466709</v>
      </c>
      <c r="L25">
        <v>0.64272211720226846</v>
      </c>
      <c r="M25">
        <v>2012</v>
      </c>
      <c r="U25" s="64"/>
      <c r="V25" s="63"/>
      <c r="W25" s="63"/>
      <c r="X25" s="63"/>
      <c r="Y25" s="64"/>
      <c r="Z25" s="63"/>
      <c r="AA25" s="63"/>
      <c r="AB25" s="63"/>
      <c r="AC25" s="64"/>
      <c r="AD25" s="63"/>
      <c r="AE25" s="63"/>
      <c r="AF25" s="63"/>
    </row>
    <row r="26" spans="1:32" x14ac:dyDescent="0.25">
      <c r="A26" t="s">
        <v>674</v>
      </c>
      <c r="B26" t="s">
        <v>675</v>
      </c>
      <c r="C26">
        <v>11</v>
      </c>
      <c r="D26" t="s">
        <v>676</v>
      </c>
      <c r="E26">
        <v>7</v>
      </c>
      <c r="F26">
        <v>0.36719524281466798</v>
      </c>
      <c r="G26">
        <v>0.63789237668161436</v>
      </c>
      <c r="H26">
        <v>0.45956673610306054</v>
      </c>
      <c r="I26">
        <v>0.38439937597503898</v>
      </c>
      <c r="J26">
        <v>0.52881152460984393</v>
      </c>
      <c r="K26">
        <v>0.45087730772581586</v>
      </c>
      <c r="L26">
        <v>0.38439937597503898</v>
      </c>
      <c r="M26">
        <v>2012</v>
      </c>
      <c r="U26" s="64"/>
      <c r="V26" s="63"/>
      <c r="W26" s="63"/>
      <c r="X26" s="63"/>
      <c r="Y26" s="64"/>
      <c r="Z26" s="63"/>
      <c r="AA26" s="63"/>
      <c r="AB26" s="63"/>
      <c r="AC26" s="64"/>
      <c r="AD26" s="63"/>
      <c r="AE26" s="63"/>
      <c r="AF26" s="63"/>
    </row>
    <row r="27" spans="1:32" x14ac:dyDescent="0.25">
      <c r="A27" t="s">
        <v>698</v>
      </c>
      <c r="B27" t="s">
        <v>699</v>
      </c>
      <c r="C27">
        <v>23</v>
      </c>
      <c r="D27" t="s">
        <v>676</v>
      </c>
      <c r="E27">
        <v>7</v>
      </c>
      <c r="F27">
        <v>0.10840108401084012</v>
      </c>
      <c r="G27">
        <v>0.56272927366104186</v>
      </c>
      <c r="H27">
        <v>0.30686278089358499</v>
      </c>
      <c r="I27">
        <v>0.34808418780356182</v>
      </c>
      <c r="J27">
        <v>0.49471598414795243</v>
      </c>
      <c r="K27">
        <v>0.4069167098306084</v>
      </c>
      <c r="L27">
        <v>0.41746335245379224</v>
      </c>
      <c r="M27">
        <v>2012</v>
      </c>
      <c r="U27" s="64"/>
      <c r="V27" s="63"/>
      <c r="W27" s="63"/>
      <c r="X27" s="63"/>
      <c r="Y27" s="64"/>
      <c r="Z27" s="63"/>
      <c r="AA27" s="63"/>
      <c r="AB27" s="63"/>
      <c r="AC27" s="64"/>
      <c r="AD27" s="63"/>
      <c r="AE27" s="63"/>
      <c r="AF27" s="63"/>
    </row>
    <row r="28" spans="1:32" x14ac:dyDescent="0.25">
      <c r="A28" t="s">
        <v>700</v>
      </c>
      <c r="B28" t="s">
        <v>701</v>
      </c>
      <c r="C28">
        <v>25</v>
      </c>
      <c r="D28" t="s">
        <v>676</v>
      </c>
      <c r="E28">
        <v>7</v>
      </c>
      <c r="F28">
        <v>0.37901701323251419</v>
      </c>
      <c r="G28">
        <v>0.81598062953995154</v>
      </c>
      <c r="H28">
        <v>0.55365764515890525</v>
      </c>
      <c r="I28">
        <v>0.20854271356783918</v>
      </c>
      <c r="J28">
        <v>0.54600484261501214</v>
      </c>
      <c r="K28">
        <v>0.40726860260070002</v>
      </c>
      <c r="L28">
        <v>0.20854271356783918</v>
      </c>
      <c r="M28">
        <v>2012</v>
      </c>
      <c r="U28" s="64"/>
      <c r="V28" s="63"/>
      <c r="W28" s="63"/>
      <c r="X28" s="63"/>
      <c r="Y28" s="64"/>
      <c r="Z28" s="63"/>
      <c r="AA28" s="63"/>
      <c r="AB28" s="63"/>
      <c r="AC28" s="64"/>
      <c r="AD28" s="63"/>
      <c r="AE28" s="63"/>
      <c r="AF28" s="63"/>
    </row>
    <row r="29" spans="1:32" x14ac:dyDescent="0.25">
      <c r="A29" t="s">
        <v>710</v>
      </c>
      <c r="B29" t="s">
        <v>711</v>
      </c>
      <c r="C29">
        <v>30</v>
      </c>
      <c r="D29" t="s">
        <v>676</v>
      </c>
      <c r="E29">
        <v>7</v>
      </c>
      <c r="F29">
        <v>0.13399503722084366</v>
      </c>
      <c r="G29">
        <v>0.30874785591766724</v>
      </c>
      <c r="H29">
        <v>0.23675113441193524</v>
      </c>
      <c r="I29">
        <v>0.17573872472783825</v>
      </c>
      <c r="J29">
        <v>0.36119061247853462</v>
      </c>
      <c r="K29">
        <v>0.27636607936492141</v>
      </c>
      <c r="L29">
        <v>0.17573872472783825</v>
      </c>
      <c r="M29">
        <v>2012</v>
      </c>
      <c r="U29" s="64"/>
      <c r="V29" s="63"/>
      <c r="W29" s="63"/>
      <c r="X29" s="63"/>
      <c r="Y29" s="64"/>
      <c r="Z29" s="63"/>
      <c r="AA29" s="63"/>
      <c r="AB29" s="63"/>
      <c r="AC29" s="64"/>
      <c r="AD29" s="63"/>
      <c r="AE29" s="63"/>
      <c r="AF29" s="63"/>
    </row>
    <row r="30" spans="1:32" x14ac:dyDescent="0.25">
      <c r="A30" t="s">
        <v>714</v>
      </c>
      <c r="B30" t="s">
        <v>715</v>
      </c>
      <c r="C30">
        <v>32</v>
      </c>
      <c r="D30" t="s">
        <v>676</v>
      </c>
      <c r="E30">
        <v>7</v>
      </c>
      <c r="F30">
        <v>0.40786749482401657</v>
      </c>
      <c r="G30">
        <v>0.77728531855955674</v>
      </c>
      <c r="H30">
        <v>0.60712707690529777</v>
      </c>
      <c r="I30">
        <v>0.43730242360379346</v>
      </c>
      <c r="J30">
        <v>0.54551495016611296</v>
      </c>
      <c r="K30">
        <v>0.49598702064083355</v>
      </c>
      <c r="L30">
        <v>0.46046805819101833</v>
      </c>
      <c r="M30">
        <v>2012</v>
      </c>
      <c r="U30" s="64"/>
      <c r="V30" s="63"/>
      <c r="W30" s="63"/>
      <c r="X30" s="63"/>
      <c r="Y30" s="64"/>
      <c r="Z30" s="63"/>
      <c r="AA30" s="63"/>
      <c r="AB30" s="63"/>
      <c r="AC30" s="64"/>
      <c r="AD30" s="63"/>
      <c r="AE30" s="63"/>
      <c r="AF30" s="63"/>
    </row>
    <row r="31" spans="1:32" x14ac:dyDescent="0.25">
      <c r="A31" t="s">
        <v>716</v>
      </c>
      <c r="B31" t="s">
        <v>717</v>
      </c>
      <c r="C31">
        <v>33</v>
      </c>
      <c r="D31" t="s">
        <v>676</v>
      </c>
      <c r="E31">
        <v>7</v>
      </c>
      <c r="F31">
        <v>0.31341463414634146</v>
      </c>
      <c r="G31">
        <v>0.6811594202898551</v>
      </c>
      <c r="H31">
        <v>0.50633111721085211</v>
      </c>
      <c r="I31">
        <v>0.38557213930348261</v>
      </c>
      <c r="J31">
        <v>0.44675925925925924</v>
      </c>
      <c r="K31">
        <v>0.40615936050929374</v>
      </c>
      <c r="L31">
        <v>0.40305522914218567</v>
      </c>
      <c r="M31">
        <v>2012</v>
      </c>
      <c r="U31" s="64"/>
      <c r="V31" s="63"/>
      <c r="W31" s="63"/>
      <c r="X31" s="63"/>
      <c r="Y31" s="64"/>
      <c r="Z31" s="63"/>
      <c r="AA31" s="63"/>
      <c r="AB31" s="63"/>
      <c r="AC31" s="64"/>
      <c r="AD31" s="63"/>
      <c r="AE31" s="63"/>
      <c r="AF31" s="63"/>
    </row>
    <row r="32" spans="1:32" x14ac:dyDescent="0.25">
      <c r="A32" t="s">
        <v>718</v>
      </c>
      <c r="B32" t="s">
        <v>719</v>
      </c>
      <c r="C32">
        <v>34</v>
      </c>
      <c r="D32" t="s">
        <v>676</v>
      </c>
      <c r="E32">
        <v>7</v>
      </c>
      <c r="F32">
        <v>0.56288343558282206</v>
      </c>
      <c r="G32">
        <v>0.72172808132147392</v>
      </c>
      <c r="H32">
        <v>0.61117084626558904</v>
      </c>
      <c r="I32">
        <v>0.54527559055118113</v>
      </c>
      <c r="J32">
        <v>0.75952380952380949</v>
      </c>
      <c r="K32">
        <v>0.65166101028868972</v>
      </c>
      <c r="L32">
        <v>0.59362934362934361</v>
      </c>
      <c r="M32">
        <v>2012</v>
      </c>
      <c r="U32" s="64"/>
      <c r="V32" s="63"/>
      <c r="W32" s="63"/>
      <c r="X32" s="63"/>
      <c r="Y32" s="64"/>
      <c r="Z32" s="63"/>
      <c r="AA32" s="63"/>
      <c r="AB32" s="63"/>
      <c r="AC32" s="64"/>
      <c r="AD32" s="63"/>
      <c r="AE32" s="63"/>
      <c r="AF32" s="63"/>
    </row>
    <row r="33" spans="1:32" x14ac:dyDescent="0.25">
      <c r="A33" t="s">
        <v>724</v>
      </c>
      <c r="B33" t="s">
        <v>725</v>
      </c>
      <c r="C33">
        <v>37</v>
      </c>
      <c r="D33" t="s">
        <v>676</v>
      </c>
      <c r="E33">
        <v>7</v>
      </c>
      <c r="F33">
        <v>0.3161843515541265</v>
      </c>
      <c r="G33">
        <v>0.70056743780008734</v>
      </c>
      <c r="H33">
        <v>0.49989703601305918</v>
      </c>
      <c r="I33">
        <v>0.49250249916694433</v>
      </c>
      <c r="J33">
        <v>0.67619047619047623</v>
      </c>
      <c r="K33">
        <v>0.58313540890241344</v>
      </c>
      <c r="L33">
        <v>0.56700655498907504</v>
      </c>
      <c r="M33">
        <v>2012</v>
      </c>
      <c r="U33" s="64"/>
      <c r="V33" s="63"/>
      <c r="W33" s="63"/>
      <c r="X33" s="63"/>
      <c r="Y33" s="64"/>
      <c r="Z33" s="63"/>
      <c r="AA33" s="63"/>
      <c r="AB33" s="63"/>
      <c r="AC33" s="64"/>
      <c r="AD33" s="63"/>
      <c r="AE33" s="63"/>
      <c r="AF33" s="63"/>
    </row>
    <row r="34" spans="1:32" x14ac:dyDescent="0.25">
      <c r="A34" t="s">
        <v>726</v>
      </c>
      <c r="B34" t="s">
        <v>727</v>
      </c>
      <c r="C34">
        <v>38</v>
      </c>
      <c r="D34" t="s">
        <v>676</v>
      </c>
      <c r="E34">
        <v>7</v>
      </c>
      <c r="F34">
        <v>1.9047619047619049E-2</v>
      </c>
      <c r="G34">
        <v>0.45627376425855515</v>
      </c>
      <c r="H34">
        <v>0.19087112707565226</v>
      </c>
      <c r="I34">
        <v>1.3636363636363636E-2</v>
      </c>
      <c r="J34">
        <v>0.49171270718232046</v>
      </c>
      <c r="K34">
        <v>0.175121251123629</v>
      </c>
      <c r="L34">
        <v>4.3062200956937802E-2</v>
      </c>
      <c r="M34">
        <v>2012</v>
      </c>
      <c r="U34" s="64"/>
      <c r="V34" s="63"/>
      <c r="W34" s="63"/>
      <c r="X34" s="63"/>
      <c r="Y34" s="64"/>
      <c r="Z34" s="63"/>
      <c r="AA34" s="63"/>
      <c r="AB34" s="63"/>
      <c r="AC34" s="64"/>
      <c r="AD34" s="63"/>
      <c r="AE34" s="63"/>
      <c r="AF34" s="63"/>
    </row>
    <row r="35" spans="1:32" x14ac:dyDescent="0.25">
      <c r="A35" t="s">
        <v>730</v>
      </c>
      <c r="B35" t="s">
        <v>731</v>
      </c>
      <c r="C35">
        <v>41</v>
      </c>
      <c r="D35" t="s">
        <v>676</v>
      </c>
      <c r="E35">
        <v>7</v>
      </c>
      <c r="F35">
        <v>0.53405017921146958</v>
      </c>
      <c r="G35">
        <v>0.75679542203147354</v>
      </c>
      <c r="H35">
        <v>0.62212955260024427</v>
      </c>
      <c r="I35">
        <v>0.31627906976744186</v>
      </c>
      <c r="J35">
        <v>0.71349353049907582</v>
      </c>
      <c r="K35">
        <v>0.50283205007330012</v>
      </c>
      <c r="L35">
        <v>0.71349353049907582</v>
      </c>
      <c r="M35">
        <v>2012</v>
      </c>
      <c r="U35" s="64"/>
      <c r="V35" s="63"/>
      <c r="W35" s="63"/>
      <c r="X35" s="63"/>
      <c r="Y35" s="64"/>
      <c r="Z35" s="63"/>
      <c r="AA35" s="63"/>
      <c r="AB35" s="63"/>
      <c r="AC35" s="64"/>
      <c r="AD35" s="63"/>
      <c r="AE35" s="63"/>
      <c r="AF35" s="63"/>
    </row>
    <row r="36" spans="1:32" x14ac:dyDescent="0.25">
      <c r="A36" t="s">
        <v>732</v>
      </c>
      <c r="B36" t="s">
        <v>733</v>
      </c>
      <c r="C36">
        <v>42</v>
      </c>
      <c r="D36" t="s">
        <v>676</v>
      </c>
      <c r="E36">
        <v>7</v>
      </c>
      <c r="F36">
        <v>0.40099009900990101</v>
      </c>
      <c r="G36">
        <v>0.79779411764705888</v>
      </c>
      <c r="H36">
        <v>0.60803128105738369</v>
      </c>
      <c r="I36">
        <v>0.52941176470588236</v>
      </c>
      <c r="J36">
        <v>0.68835930339138407</v>
      </c>
      <c r="K36">
        <v>0.60648640469714277</v>
      </c>
      <c r="L36">
        <v>0.68835930339138407</v>
      </c>
      <c r="M36">
        <v>2012</v>
      </c>
      <c r="U36" s="64"/>
      <c r="V36" s="63"/>
      <c r="W36" s="63"/>
      <c r="X36" s="63"/>
      <c r="Y36" s="64"/>
      <c r="Z36" s="63"/>
      <c r="AA36" s="63"/>
      <c r="AB36" s="63"/>
      <c r="AC36" s="64"/>
      <c r="AD36" s="63"/>
      <c r="AE36" s="63"/>
      <c r="AF36" s="63"/>
    </row>
    <row r="37" spans="1:32" x14ac:dyDescent="0.25">
      <c r="A37" t="s">
        <v>742</v>
      </c>
      <c r="B37" t="s">
        <v>743</v>
      </c>
      <c r="C37">
        <v>48</v>
      </c>
      <c r="D37" t="s">
        <v>676</v>
      </c>
      <c r="E37">
        <v>7</v>
      </c>
      <c r="F37">
        <v>0.72833117723156537</v>
      </c>
      <c r="G37">
        <v>0.84771573604060912</v>
      </c>
      <c r="H37">
        <v>0.77782580074876251</v>
      </c>
      <c r="I37">
        <v>0.74</v>
      </c>
      <c r="J37">
        <v>0.93981481481481477</v>
      </c>
      <c r="K37">
        <v>0.8474103706712941</v>
      </c>
      <c r="L37">
        <v>0.74</v>
      </c>
      <c r="M37">
        <v>2012</v>
      </c>
      <c r="U37" s="64"/>
      <c r="V37" s="63"/>
      <c r="W37" s="63"/>
      <c r="X37" s="63"/>
      <c r="Y37" s="64"/>
      <c r="Z37" s="63"/>
      <c r="AA37" s="63"/>
      <c r="AB37" s="63"/>
      <c r="AC37" s="64"/>
      <c r="AD37" s="63"/>
      <c r="AE37" s="63"/>
      <c r="AF37" s="63"/>
    </row>
    <row r="38" spans="1:32" x14ac:dyDescent="0.25">
      <c r="A38" s="58" t="s">
        <v>666</v>
      </c>
      <c r="B38" s="58" t="s">
        <v>667</v>
      </c>
      <c r="C38">
        <v>7</v>
      </c>
      <c r="D38" t="s">
        <v>668</v>
      </c>
      <c r="E38">
        <v>8</v>
      </c>
      <c r="F38">
        <v>0.23734729493891799</v>
      </c>
      <c r="G38">
        <v>0.65481171548117156</v>
      </c>
      <c r="H38">
        <v>0.50254610391122179</v>
      </c>
      <c r="I38">
        <v>0.61099365750528545</v>
      </c>
      <c r="J38">
        <v>0.90188953488372092</v>
      </c>
      <c r="K38">
        <v>0.71890463952161432</v>
      </c>
      <c r="L38">
        <v>0.7466216216216216</v>
      </c>
      <c r="M38">
        <v>2012</v>
      </c>
      <c r="U38" s="64"/>
      <c r="V38" s="63"/>
      <c r="W38" s="63"/>
      <c r="X38" s="63"/>
      <c r="Y38" s="64"/>
      <c r="Z38" s="63"/>
      <c r="AA38" s="63"/>
      <c r="AB38" s="63"/>
      <c r="AC38" s="64"/>
      <c r="AD38" s="63"/>
      <c r="AE38" s="63"/>
      <c r="AF38" s="63"/>
    </row>
    <row r="39" spans="1:32" x14ac:dyDescent="0.25">
      <c r="A39" t="s">
        <v>677</v>
      </c>
      <c r="B39" t="s">
        <v>678</v>
      </c>
      <c r="C39">
        <v>12</v>
      </c>
      <c r="D39" t="s">
        <v>668</v>
      </c>
      <c r="E39">
        <v>8</v>
      </c>
      <c r="F39">
        <v>0.27027027027027029</v>
      </c>
      <c r="G39">
        <v>0.55914673561732386</v>
      </c>
      <c r="H39">
        <v>0.43855835074303628</v>
      </c>
      <c r="I39">
        <v>0.11255411255411256</v>
      </c>
      <c r="J39">
        <v>0.42658730158730157</v>
      </c>
      <c r="K39">
        <v>0.28319966448941714</v>
      </c>
      <c r="L39">
        <v>0.23499999999999999</v>
      </c>
      <c r="M39">
        <v>2012</v>
      </c>
      <c r="U39" s="64"/>
      <c r="V39" s="63"/>
      <c r="W39" s="63"/>
      <c r="X39" s="63"/>
      <c r="Y39" s="64"/>
      <c r="Z39" s="63"/>
      <c r="AA39" s="63"/>
      <c r="AB39" s="63"/>
      <c r="AC39" s="64"/>
      <c r="AD39" s="63"/>
      <c r="AE39" s="63"/>
      <c r="AF39" s="63"/>
    </row>
    <row r="40" spans="1:32" x14ac:dyDescent="0.25">
      <c r="A40" t="s">
        <v>686</v>
      </c>
      <c r="B40" t="s">
        <v>687</v>
      </c>
      <c r="C40">
        <v>16</v>
      </c>
      <c r="D40" t="s">
        <v>668</v>
      </c>
      <c r="E40">
        <v>8</v>
      </c>
      <c r="F40">
        <v>0.29126213592233008</v>
      </c>
      <c r="G40">
        <v>0.71341463414634143</v>
      </c>
      <c r="H40">
        <v>0.46012423802512431</v>
      </c>
      <c r="I40">
        <v>0.25380401704199634</v>
      </c>
      <c r="J40">
        <v>0.32558139534883723</v>
      </c>
      <c r="K40">
        <v>0.29989411885134587</v>
      </c>
      <c r="L40">
        <v>0.31682027649769584</v>
      </c>
      <c r="M40">
        <v>2012</v>
      </c>
      <c r="U40" s="64"/>
      <c r="V40" s="63"/>
      <c r="W40" s="63"/>
      <c r="X40" s="63"/>
      <c r="Y40" s="64"/>
      <c r="Z40" s="63"/>
      <c r="AA40" s="63"/>
      <c r="AB40" s="63"/>
      <c r="AC40" s="64"/>
      <c r="AD40" s="63"/>
      <c r="AE40" s="63"/>
      <c r="AF40" s="63"/>
    </row>
    <row r="41" spans="1:32" x14ac:dyDescent="0.25">
      <c r="A41" t="s">
        <v>688</v>
      </c>
      <c r="B41" t="s">
        <v>689</v>
      </c>
      <c r="C41">
        <v>17</v>
      </c>
      <c r="D41" t="s">
        <v>668</v>
      </c>
      <c r="E41">
        <v>8</v>
      </c>
      <c r="F41">
        <v>0.37225042301184436</v>
      </c>
      <c r="G41">
        <v>0.81152073732718899</v>
      </c>
      <c r="H41">
        <v>0.56399887200922949</v>
      </c>
      <c r="I41">
        <v>0.30666666666666664</v>
      </c>
      <c r="J41">
        <v>0.64</v>
      </c>
      <c r="K41">
        <v>0.46405383814447798</v>
      </c>
      <c r="L41">
        <v>0.48341232227488151</v>
      </c>
      <c r="M41">
        <v>2012</v>
      </c>
      <c r="U41" s="64"/>
      <c r="V41" s="63"/>
      <c r="W41" s="63"/>
      <c r="X41" s="63"/>
      <c r="Y41" s="64"/>
      <c r="Z41" s="63"/>
      <c r="AA41" s="63"/>
      <c r="AB41" s="63"/>
      <c r="AC41" s="64"/>
      <c r="AD41" s="63"/>
      <c r="AE41" s="63"/>
      <c r="AF41" s="63"/>
    </row>
    <row r="42" spans="1:32" x14ac:dyDescent="0.25">
      <c r="A42" t="s">
        <v>690</v>
      </c>
      <c r="B42" t="s">
        <v>691</v>
      </c>
      <c r="C42">
        <v>18</v>
      </c>
      <c r="D42" t="s">
        <v>668</v>
      </c>
      <c r="E42">
        <v>8</v>
      </c>
      <c r="F42">
        <v>0.64347826086956517</v>
      </c>
      <c r="G42">
        <v>0.86541244573082488</v>
      </c>
      <c r="H42">
        <v>0.74368182672548999</v>
      </c>
      <c r="I42">
        <v>0.45338305807139051</v>
      </c>
      <c r="J42">
        <v>0.81280602636534838</v>
      </c>
      <c r="K42">
        <v>0.56673593877474249</v>
      </c>
      <c r="L42">
        <v>0.45338305807139051</v>
      </c>
      <c r="M42">
        <v>2012</v>
      </c>
      <c r="U42" s="64"/>
      <c r="V42" s="63"/>
      <c r="W42" s="63"/>
      <c r="X42" s="63"/>
      <c r="Y42" s="64"/>
      <c r="Z42" s="63"/>
      <c r="AA42" s="63"/>
      <c r="AB42" s="63"/>
      <c r="AC42" s="64"/>
      <c r="AD42" s="63"/>
      <c r="AE42" s="63"/>
      <c r="AF42" s="63"/>
    </row>
    <row r="43" spans="1:32" x14ac:dyDescent="0.25">
      <c r="A43" t="s">
        <v>692</v>
      </c>
      <c r="B43" t="s">
        <v>693</v>
      </c>
      <c r="C43">
        <v>19</v>
      </c>
      <c r="D43" t="s">
        <v>668</v>
      </c>
      <c r="E43">
        <v>8</v>
      </c>
      <c r="F43">
        <v>0.42611537368570618</v>
      </c>
      <c r="G43">
        <v>0.7425137502546344</v>
      </c>
      <c r="H43">
        <v>0.62848489425776299</v>
      </c>
      <c r="I43">
        <v>0.3334326135517498</v>
      </c>
      <c r="J43">
        <v>0.69130895601483833</v>
      </c>
      <c r="K43">
        <v>0.46193527088782593</v>
      </c>
      <c r="L43">
        <v>0.46397188049209137</v>
      </c>
      <c r="M43">
        <v>2012</v>
      </c>
      <c r="U43" s="64"/>
      <c r="V43" s="63"/>
      <c r="W43" s="63"/>
      <c r="X43" s="63"/>
      <c r="Y43" s="64"/>
      <c r="Z43" s="63"/>
      <c r="AA43" s="63"/>
      <c r="AB43" s="63"/>
      <c r="AC43" s="64"/>
      <c r="AD43" s="63"/>
      <c r="AE43" s="63"/>
      <c r="AF43" s="63"/>
    </row>
    <row r="44" spans="1:32" x14ac:dyDescent="0.25">
      <c r="A44" t="s">
        <v>722</v>
      </c>
      <c r="B44" t="s">
        <v>723</v>
      </c>
      <c r="C44">
        <v>36</v>
      </c>
      <c r="D44" t="s">
        <v>668</v>
      </c>
      <c r="E44">
        <v>8</v>
      </c>
      <c r="F44">
        <v>0.28813559322033899</v>
      </c>
      <c r="G44">
        <v>0.49773472894860177</v>
      </c>
      <c r="H44">
        <v>0.38053485433635575</v>
      </c>
      <c r="I44">
        <v>0.25656642558051007</v>
      </c>
      <c r="J44">
        <v>0.38519243313763862</v>
      </c>
      <c r="K44">
        <v>0.30396889714192632</v>
      </c>
      <c r="L44">
        <v>0.25656642558051007</v>
      </c>
      <c r="M44">
        <v>2012</v>
      </c>
      <c r="U44" s="64"/>
      <c r="V44" s="63"/>
      <c r="W44" s="63"/>
      <c r="X44" s="63"/>
      <c r="Y44" s="64"/>
      <c r="Z44" s="63"/>
      <c r="AA44" s="63"/>
      <c r="AB44" s="63"/>
      <c r="AC44" s="64"/>
      <c r="AD44" s="63"/>
      <c r="AE44" s="63"/>
      <c r="AF44" s="63"/>
    </row>
    <row r="45" spans="1:32" x14ac:dyDescent="0.25">
      <c r="A45" t="s">
        <v>734</v>
      </c>
      <c r="B45" t="s">
        <v>735</v>
      </c>
      <c r="C45">
        <v>43</v>
      </c>
      <c r="D45" t="s">
        <v>668</v>
      </c>
      <c r="E45">
        <v>8</v>
      </c>
      <c r="F45">
        <v>0.27993878331845429</v>
      </c>
      <c r="G45">
        <v>0.58817317845828931</v>
      </c>
      <c r="H45">
        <v>0.4141635377937356</v>
      </c>
      <c r="I45">
        <v>0.24024767801857586</v>
      </c>
      <c r="J45">
        <v>0.52488806952857514</v>
      </c>
      <c r="K45">
        <v>0.38396920717367811</v>
      </c>
      <c r="L45">
        <v>0.24024767801857586</v>
      </c>
      <c r="M45">
        <v>2012</v>
      </c>
      <c r="U45" s="64"/>
      <c r="V45" s="63"/>
      <c r="W45" s="63"/>
      <c r="X45" s="63"/>
      <c r="Y45" s="64"/>
      <c r="Z45" s="63"/>
      <c r="AA45" s="63"/>
      <c r="AB45" s="63"/>
      <c r="AC45" s="64"/>
      <c r="AD45" s="63"/>
      <c r="AE45" s="63"/>
      <c r="AF45" s="63"/>
    </row>
    <row r="46" spans="1:32" x14ac:dyDescent="0.25">
      <c r="A46" t="s">
        <v>740</v>
      </c>
      <c r="B46" t="s">
        <v>741</v>
      </c>
      <c r="C46">
        <v>46</v>
      </c>
      <c r="D46" t="s">
        <v>668</v>
      </c>
      <c r="E46">
        <v>8</v>
      </c>
      <c r="F46">
        <v>0.39542857142857141</v>
      </c>
      <c r="G46">
        <v>0.61198501872659172</v>
      </c>
      <c r="H46">
        <v>0.46970832043072397</v>
      </c>
      <c r="I46">
        <v>0.31134751773049646</v>
      </c>
      <c r="J46">
        <v>0.56822010106681642</v>
      </c>
      <c r="K46">
        <v>0.43369032760190046</v>
      </c>
      <c r="L46">
        <v>0.46427898209236568</v>
      </c>
      <c r="M46">
        <v>2012</v>
      </c>
      <c r="U46" s="64"/>
      <c r="V46" s="63"/>
      <c r="W46" s="63"/>
      <c r="X46" s="63"/>
      <c r="Y46" s="64"/>
      <c r="Z46" s="63"/>
      <c r="AA46" s="63"/>
      <c r="AB46" s="63"/>
      <c r="AC46" s="64"/>
      <c r="AD46" s="63"/>
      <c r="AE46" s="63"/>
      <c r="AF46" s="63"/>
    </row>
    <row r="47" spans="1:32" x14ac:dyDescent="0.25">
      <c r="A47" t="s">
        <v>744</v>
      </c>
      <c r="B47" t="s">
        <v>745</v>
      </c>
      <c r="C47">
        <v>49</v>
      </c>
      <c r="D47" t="s">
        <v>668</v>
      </c>
      <c r="E47">
        <v>8</v>
      </c>
      <c r="F47">
        <v>0.53377386196769461</v>
      </c>
      <c r="G47">
        <v>0.74972253052164262</v>
      </c>
      <c r="H47">
        <v>0.62986096988164619</v>
      </c>
      <c r="I47">
        <v>0.43299483935408689</v>
      </c>
      <c r="J47">
        <v>0.59669180248114817</v>
      </c>
      <c r="K47">
        <v>0.50442875091777761</v>
      </c>
      <c r="L47">
        <v>0.43299483935408689</v>
      </c>
      <c r="M47">
        <v>2012</v>
      </c>
      <c r="U47" s="64"/>
      <c r="V47" s="63"/>
      <c r="W47" s="63"/>
      <c r="X47" s="63"/>
      <c r="Y47" s="64"/>
      <c r="Z47" s="63"/>
      <c r="AA47" s="63"/>
      <c r="AB47" s="63"/>
      <c r="AC47" s="64"/>
      <c r="AD47" s="63"/>
      <c r="AE47" s="63"/>
      <c r="AF47" s="63"/>
    </row>
    <row r="48" spans="1:32" x14ac:dyDescent="0.25">
      <c r="A48" t="s">
        <v>671</v>
      </c>
      <c r="B48" t="s">
        <v>672</v>
      </c>
      <c r="C48">
        <v>9</v>
      </c>
      <c r="D48" t="s">
        <v>673</v>
      </c>
      <c r="E48">
        <v>9</v>
      </c>
      <c r="F48">
        <v>0.2911188623557821</v>
      </c>
      <c r="G48">
        <v>0.62332928311057112</v>
      </c>
      <c r="H48">
        <v>0.44452044796270157</v>
      </c>
      <c r="I48">
        <v>0.39390756302521007</v>
      </c>
      <c r="J48">
        <v>0.68122065727699532</v>
      </c>
      <c r="K48">
        <v>0.55673939031568953</v>
      </c>
      <c r="L48">
        <v>0.48516267429388632</v>
      </c>
      <c r="M48">
        <v>2012</v>
      </c>
      <c r="U48" s="64"/>
      <c r="V48" s="63"/>
      <c r="W48" s="63"/>
      <c r="X48" s="63"/>
      <c r="Y48" s="64"/>
      <c r="Z48" s="63"/>
      <c r="AA48" s="63"/>
      <c r="AB48" s="63"/>
      <c r="AC48" s="64"/>
      <c r="AD48" s="63"/>
      <c r="AE48" s="63"/>
      <c r="AF48" s="63"/>
    </row>
    <row r="49" spans="1:32" x14ac:dyDescent="0.25">
      <c r="A49" t="s">
        <v>728</v>
      </c>
      <c r="B49" t="s">
        <v>729</v>
      </c>
      <c r="C49">
        <v>40</v>
      </c>
      <c r="D49" t="s">
        <v>673</v>
      </c>
      <c r="E49">
        <v>9</v>
      </c>
      <c r="F49">
        <v>0.19103313840155944</v>
      </c>
      <c r="G49">
        <v>0.5702247191011236</v>
      </c>
      <c r="H49">
        <v>0.39424040214855632</v>
      </c>
      <c r="I49">
        <v>0.32566028592197721</v>
      </c>
      <c r="J49">
        <v>0.41123930033494605</v>
      </c>
      <c r="K49">
        <v>0.359320390370097</v>
      </c>
      <c r="L49">
        <v>0.35401974612129761</v>
      </c>
      <c r="M49">
        <v>2012</v>
      </c>
      <c r="U49" s="64"/>
      <c r="V49" s="63"/>
      <c r="W49" s="63"/>
      <c r="X49" s="63"/>
      <c r="Y49" s="64"/>
      <c r="Z49" s="63"/>
      <c r="AA49" s="63"/>
      <c r="AB49" s="63"/>
      <c r="AC49" s="64"/>
      <c r="AD49" s="63"/>
      <c r="AE49" s="63"/>
      <c r="AF49" s="63"/>
    </row>
  </sheetData>
  <sortState ref="P4:AH49">
    <sortCondition ref="T4:T49"/>
    <sortCondition ref="P4:P49"/>
  </sortState>
  <mergeCells count="3">
    <mergeCell ref="F2:H2"/>
    <mergeCell ref="I2:K2"/>
    <mergeCell ref="L2:M2"/>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rgb="FF00B050"/>
  </sheetPr>
  <dimension ref="A1:CU1755"/>
  <sheetViews>
    <sheetView topLeftCell="AR1" zoomScale="80" zoomScaleNormal="80" workbookViewId="0">
      <pane ySplit="5" topLeftCell="A8" activePane="bottomLeft" state="frozen"/>
      <selection activeCell="B16" sqref="B16"/>
      <selection pane="bottomLeft" activeCell="BK97" sqref="AU8:BK97"/>
    </sheetView>
  </sheetViews>
  <sheetFormatPr defaultRowHeight="15" x14ac:dyDescent="0.25"/>
  <cols>
    <col min="2" max="2" width="9.140625" style="64"/>
    <col min="4" max="4" width="9.140625" style="116"/>
    <col min="5" max="27" width="9.140625" style="63"/>
    <col min="28" max="45" width="9.140625" style="93"/>
    <col min="47" max="47" width="13.140625" customWidth="1"/>
    <col min="48" max="48" width="7.140625" customWidth="1"/>
    <col min="49" max="49" width="10.28515625" bestFit="1" customWidth="1"/>
    <col min="50" max="50" width="8.85546875" customWidth="1"/>
    <col min="51" max="51" width="13.140625" bestFit="1" customWidth="1"/>
    <col min="52" max="52" width="13.7109375" customWidth="1"/>
    <col min="53" max="53" width="16.28515625" style="63" customWidth="1"/>
    <col min="54" max="54" width="15.28515625" style="63" customWidth="1"/>
    <col min="55" max="55" width="16.42578125" style="63" customWidth="1"/>
    <col min="56" max="56" width="17.28515625" style="63" customWidth="1"/>
    <col min="57" max="57" width="20" style="63" customWidth="1"/>
    <col min="58" max="58" width="20.140625" style="63" customWidth="1"/>
    <col min="59" max="59" width="17" style="63" customWidth="1"/>
    <col min="60" max="60" width="16.28515625" style="63" customWidth="1"/>
    <col min="61" max="61" width="15.5703125" style="63" customWidth="1"/>
    <col min="62" max="62" width="18.140625" style="63" customWidth="1"/>
    <col min="63" max="63" width="13" style="64" customWidth="1"/>
    <col min="66" max="66" width="13.7109375" customWidth="1"/>
    <col min="67" max="67" width="20.140625" customWidth="1"/>
    <col min="68" max="70" width="13.7109375" customWidth="1"/>
    <col min="71" max="71" width="17.7109375" style="85" customWidth="1"/>
    <col min="72" max="73" width="17.7109375" style="63" customWidth="1"/>
    <col min="74" max="74" width="17.7109375" style="85" customWidth="1"/>
    <col min="75" max="78" width="17.7109375" style="63" customWidth="1"/>
    <col min="79" max="79" width="16.5703125" style="63" customWidth="1"/>
    <col min="80" max="80" width="17.140625" style="63" customWidth="1"/>
    <col min="81" max="81" width="22.85546875" style="63" customWidth="1"/>
    <col min="82" max="82" width="17.140625" style="64" customWidth="1"/>
  </cols>
  <sheetData>
    <row r="1" spans="1:99" ht="19.5" thickBot="1" x14ac:dyDescent="0.35">
      <c r="A1" s="88" t="s">
        <v>770</v>
      </c>
      <c r="B1" s="89"/>
      <c r="C1" s="90"/>
      <c r="D1" s="91"/>
      <c r="E1" s="92"/>
      <c r="F1" s="92"/>
      <c r="G1" s="92"/>
      <c r="H1" s="92"/>
      <c r="I1" s="92"/>
      <c r="J1" s="92"/>
      <c r="K1" s="92"/>
      <c r="L1" s="92"/>
      <c r="M1" s="92"/>
      <c r="N1" s="92"/>
      <c r="O1" s="92"/>
      <c r="P1" s="92"/>
      <c r="Q1" s="92"/>
      <c r="R1" s="92"/>
      <c r="S1" s="92"/>
      <c r="T1" s="92"/>
      <c r="U1" s="92"/>
      <c r="V1" s="92"/>
      <c r="W1" s="92"/>
      <c r="X1" s="92"/>
      <c r="Y1" s="92"/>
      <c r="Z1" s="92"/>
      <c r="AA1" s="92"/>
      <c r="AU1" s="94" t="s">
        <v>771</v>
      </c>
      <c r="BN1" s="94" t="s">
        <v>772</v>
      </c>
      <c r="BT1" s="136" t="s">
        <v>763</v>
      </c>
      <c r="BU1" s="136"/>
      <c r="BV1" s="136"/>
      <c r="BW1" s="136" t="s">
        <v>764</v>
      </c>
      <c r="BX1" s="136"/>
      <c r="BY1" s="136"/>
      <c r="BZ1" s="136" t="s">
        <v>765</v>
      </c>
      <c r="CA1" s="136"/>
    </row>
    <row r="2" spans="1:99" x14ac:dyDescent="0.25">
      <c r="A2" s="95" t="s">
        <v>773</v>
      </c>
      <c r="B2" s="96"/>
      <c r="C2" s="10" t="s">
        <v>4</v>
      </c>
      <c r="D2" s="97"/>
      <c r="E2" s="139" t="s">
        <v>9</v>
      </c>
      <c r="F2" s="140"/>
      <c r="G2" s="140"/>
      <c r="H2" s="140"/>
      <c r="I2" s="140"/>
      <c r="J2" s="140"/>
      <c r="K2" s="140"/>
      <c r="L2" s="139" t="s">
        <v>10</v>
      </c>
      <c r="M2" s="140"/>
      <c r="N2" s="140"/>
      <c r="O2" s="140"/>
      <c r="P2" s="140"/>
      <c r="Q2" s="140"/>
      <c r="R2" s="140"/>
      <c r="S2" s="140"/>
      <c r="T2" s="140"/>
      <c r="U2" s="140"/>
      <c r="V2" s="140"/>
      <c r="W2" s="140"/>
      <c r="X2" s="140"/>
      <c r="Y2" s="140"/>
      <c r="Z2" s="140"/>
      <c r="AA2" s="98"/>
      <c r="BT2" s="86" t="s">
        <v>766</v>
      </c>
      <c r="BU2" s="86" t="s">
        <v>767</v>
      </c>
      <c r="BV2" s="86" t="s">
        <v>768</v>
      </c>
      <c r="BW2" s="86" t="s">
        <v>766</v>
      </c>
      <c r="BX2" s="86" t="s">
        <v>767</v>
      </c>
      <c r="BY2" s="86" t="s">
        <v>768</v>
      </c>
      <c r="BZ2" s="86" t="s">
        <v>769</v>
      </c>
      <c r="CA2" s="87" t="s">
        <v>3</v>
      </c>
    </row>
    <row r="3" spans="1:99" x14ac:dyDescent="0.25">
      <c r="A3" s="95" t="s">
        <v>773</v>
      </c>
      <c r="B3" s="99" t="s">
        <v>2</v>
      </c>
      <c r="C3" s="7" t="s">
        <v>5</v>
      </c>
      <c r="D3" s="100" t="s">
        <v>7</v>
      </c>
      <c r="E3" s="141" t="s">
        <v>11</v>
      </c>
      <c r="F3" s="138"/>
      <c r="G3" s="138"/>
      <c r="H3" s="137" t="s">
        <v>12</v>
      </c>
      <c r="I3" s="142"/>
      <c r="J3" s="137" t="s">
        <v>13</v>
      </c>
      <c r="K3" s="138"/>
      <c r="L3" s="141" t="s">
        <v>14</v>
      </c>
      <c r="M3" s="138"/>
      <c r="N3" s="137" t="s">
        <v>16</v>
      </c>
      <c r="O3" s="138"/>
      <c r="P3" s="138"/>
      <c r="Q3" s="137" t="s">
        <v>17</v>
      </c>
      <c r="R3" s="138"/>
      <c r="S3" s="137" t="s">
        <v>18</v>
      </c>
      <c r="T3" s="138"/>
      <c r="U3" s="137" t="s">
        <v>19</v>
      </c>
      <c r="V3" s="142"/>
      <c r="W3" s="137" t="s">
        <v>20</v>
      </c>
      <c r="X3" s="138"/>
      <c r="Y3" s="138"/>
      <c r="Z3" s="138"/>
      <c r="AA3" s="101"/>
    </row>
    <row r="4" spans="1:99" x14ac:dyDescent="0.25">
      <c r="A4" s="95" t="s">
        <v>773</v>
      </c>
      <c r="B4" s="102" t="s">
        <v>3</v>
      </c>
      <c r="C4" s="25" t="s">
        <v>6</v>
      </c>
      <c r="D4" s="103" t="s">
        <v>8</v>
      </c>
      <c r="E4" s="104" t="s">
        <v>21</v>
      </c>
      <c r="F4" s="105" t="s">
        <v>22</v>
      </c>
      <c r="G4" s="105" t="s">
        <v>23</v>
      </c>
      <c r="H4" s="106" t="s">
        <v>21</v>
      </c>
      <c r="I4" s="107" t="s">
        <v>23</v>
      </c>
      <c r="J4" s="105" t="s">
        <v>21</v>
      </c>
      <c r="K4" s="105" t="s">
        <v>23</v>
      </c>
      <c r="L4" s="104" t="s">
        <v>21</v>
      </c>
      <c r="M4" s="105" t="s">
        <v>23</v>
      </c>
      <c r="N4" s="106" t="s">
        <v>21</v>
      </c>
      <c r="O4" s="105" t="s">
        <v>22</v>
      </c>
      <c r="P4" s="105" t="s">
        <v>23</v>
      </c>
      <c r="Q4" s="106" t="s">
        <v>21</v>
      </c>
      <c r="R4" s="105" t="s">
        <v>23</v>
      </c>
      <c r="S4" s="106" t="s">
        <v>21</v>
      </c>
      <c r="T4" s="105" t="s">
        <v>23</v>
      </c>
      <c r="U4" s="106" t="s">
        <v>22</v>
      </c>
      <c r="V4" s="107" t="s">
        <v>23</v>
      </c>
      <c r="W4" s="105" t="s">
        <v>21</v>
      </c>
      <c r="X4" s="105" t="s">
        <v>22</v>
      </c>
      <c r="Y4" s="105" t="s">
        <v>23</v>
      </c>
      <c r="Z4" s="105" t="s">
        <v>24</v>
      </c>
      <c r="AA4" s="108" t="s">
        <v>25</v>
      </c>
      <c r="AU4" s="123" t="s">
        <v>774</v>
      </c>
      <c r="AV4" t="s">
        <v>775</v>
      </c>
      <c r="BN4" s="123" t="s">
        <v>774</v>
      </c>
      <c r="BO4" t="s">
        <v>775</v>
      </c>
    </row>
    <row r="5" spans="1:99" x14ac:dyDescent="0.25">
      <c r="A5" s="95" t="s">
        <v>774</v>
      </c>
      <c r="B5" s="109" t="s">
        <v>3</v>
      </c>
      <c r="C5" s="110" t="s">
        <v>776</v>
      </c>
      <c r="D5" s="111" t="s">
        <v>7</v>
      </c>
      <c r="E5" s="112" t="s">
        <v>777</v>
      </c>
      <c r="F5" s="112" t="s">
        <v>778</v>
      </c>
      <c r="G5" s="112" t="s">
        <v>779</v>
      </c>
      <c r="H5" s="112" t="s">
        <v>780</v>
      </c>
      <c r="I5" s="112" t="s">
        <v>781</v>
      </c>
      <c r="J5" s="112" t="s">
        <v>782</v>
      </c>
      <c r="K5" s="112" t="s">
        <v>783</v>
      </c>
      <c r="L5" s="112" t="s">
        <v>784</v>
      </c>
      <c r="M5" s="112" t="s">
        <v>785</v>
      </c>
      <c r="N5" s="112" t="s">
        <v>786</v>
      </c>
      <c r="O5" s="112" t="s">
        <v>787</v>
      </c>
      <c r="P5" s="112" t="s">
        <v>788</v>
      </c>
      <c r="Q5" s="112" t="s">
        <v>789</v>
      </c>
      <c r="R5" s="112" t="s">
        <v>790</v>
      </c>
      <c r="S5" s="112" t="s">
        <v>791</v>
      </c>
      <c r="T5" s="112" t="s">
        <v>792</v>
      </c>
      <c r="U5" s="112" t="s">
        <v>793</v>
      </c>
      <c r="V5" s="112" t="s">
        <v>794</v>
      </c>
      <c r="W5" s="112" t="s">
        <v>795</v>
      </c>
      <c r="X5" s="112" t="s">
        <v>796</v>
      </c>
      <c r="Y5" s="112" t="s">
        <v>797</v>
      </c>
      <c r="Z5" s="112" t="s">
        <v>24</v>
      </c>
      <c r="AA5" s="112" t="s">
        <v>649</v>
      </c>
      <c r="AB5" s="113" t="s">
        <v>638</v>
      </c>
      <c r="AC5" s="114" t="s">
        <v>639</v>
      </c>
      <c r="AD5" s="113" t="s">
        <v>640</v>
      </c>
      <c r="AE5" s="113" t="s">
        <v>643</v>
      </c>
      <c r="AF5" s="113" t="s">
        <v>642</v>
      </c>
      <c r="AG5" s="114" t="s">
        <v>798</v>
      </c>
      <c r="AH5" s="114" t="s">
        <v>641</v>
      </c>
      <c r="AI5" s="114" t="s">
        <v>11</v>
      </c>
      <c r="AJ5" s="114" t="s">
        <v>12</v>
      </c>
      <c r="AK5" s="114" t="s">
        <v>13</v>
      </c>
      <c r="AL5" s="114" t="s">
        <v>644</v>
      </c>
      <c r="AM5" s="114" t="s">
        <v>645</v>
      </c>
      <c r="AN5" s="114" t="s">
        <v>646</v>
      </c>
      <c r="AO5" s="114" t="s">
        <v>647</v>
      </c>
      <c r="AP5" s="114" t="s">
        <v>648</v>
      </c>
      <c r="AQ5" s="114" t="s">
        <v>649</v>
      </c>
      <c r="AR5" s="114" t="s">
        <v>24</v>
      </c>
      <c r="AS5" s="115" t="s">
        <v>799</v>
      </c>
      <c r="AU5" s="123" t="s">
        <v>798</v>
      </c>
      <c r="AV5" t="s">
        <v>800</v>
      </c>
      <c r="BN5" s="123" t="s">
        <v>798</v>
      </c>
      <c r="BO5" t="s">
        <v>800</v>
      </c>
    </row>
    <row r="6" spans="1:99" x14ac:dyDescent="0.25">
      <c r="A6" t="s">
        <v>744</v>
      </c>
      <c r="B6" s="64">
        <v>1979</v>
      </c>
      <c r="C6">
        <v>2086</v>
      </c>
      <c r="D6" s="116" t="s">
        <v>29</v>
      </c>
      <c r="E6" s="63" t="s">
        <v>26</v>
      </c>
      <c r="F6" s="63" t="s">
        <v>27</v>
      </c>
      <c r="G6" s="63" t="s">
        <v>28</v>
      </c>
      <c r="H6" s="63" t="s">
        <v>28</v>
      </c>
      <c r="I6" s="63" t="s">
        <v>28</v>
      </c>
      <c r="J6" s="63" t="s">
        <v>28</v>
      </c>
      <c r="K6" s="63" t="s">
        <v>28</v>
      </c>
      <c r="L6" s="63" t="s">
        <v>28</v>
      </c>
      <c r="M6" s="63" t="s">
        <v>28</v>
      </c>
      <c r="N6" s="63" t="s">
        <v>28</v>
      </c>
      <c r="O6" s="63" t="s">
        <v>28</v>
      </c>
      <c r="P6" s="63" t="s">
        <v>28</v>
      </c>
      <c r="Q6" s="63" t="s">
        <v>28</v>
      </c>
      <c r="R6" s="63" t="s">
        <v>28</v>
      </c>
      <c r="S6" s="63" t="s">
        <v>28</v>
      </c>
      <c r="T6" s="63" t="s">
        <v>28</v>
      </c>
      <c r="U6" s="63" t="s">
        <v>28</v>
      </c>
      <c r="V6" s="63" t="s">
        <v>28</v>
      </c>
      <c r="W6" s="63" t="s">
        <v>28</v>
      </c>
      <c r="X6" s="63" t="s">
        <v>28</v>
      </c>
      <c r="Y6" s="63" t="s">
        <v>28</v>
      </c>
      <c r="Z6" s="63" t="s">
        <v>28</v>
      </c>
      <c r="AA6" s="63" t="s">
        <v>28</v>
      </c>
      <c r="AB6" s="93" t="str">
        <f>IF(B6&gt;=2009,"a09on",IF(B6&gt;=1999,"a99to08","pre99"))</f>
        <v>pre99</v>
      </c>
      <c r="AC6" s="93" t="str">
        <f>A6</f>
        <v>WSH</v>
      </c>
      <c r="AD6" s="93" t="str">
        <f>"'"&amp;VLOOKUP(A6,Lookups!B$3:F$48,2,FALSE)&amp;"'"</f>
        <v>'Willamette Spring'</v>
      </c>
      <c r="AE6" s="93">
        <f>VLOOKUP(A6,Lookups!B$3:F$48,4,FALSE)</f>
        <v>8</v>
      </c>
      <c r="AF6" s="93" t="str">
        <f>VLOOKUP(A6,Lookups!B$3:F$48,5,FALSE)</f>
        <v>ColR</v>
      </c>
      <c r="AG6" s="93" t="str">
        <f>IF(SUM(AI6:AR6)=0,"no","yes")</f>
        <v>no</v>
      </c>
      <c r="AH6" s="93">
        <f>VLOOKUP(A6,Lookups!B$3:F$48,3,FALSE)</f>
        <v>50</v>
      </c>
      <c r="AI6" s="117">
        <f>SUM(E6:G6)</f>
        <v>0</v>
      </c>
      <c r="AJ6" s="117">
        <f>SUM(H6:I6)</f>
        <v>0</v>
      </c>
      <c r="AK6" s="117">
        <f>SUM(J6:K6)</f>
        <v>0</v>
      </c>
      <c r="AL6" s="117">
        <f>SUM(L6:M6)</f>
        <v>0</v>
      </c>
      <c r="AM6" s="117">
        <f>SUM(N6:P6)</f>
        <v>0</v>
      </c>
      <c r="AN6" s="117">
        <f>SUM(Q6:T6)</f>
        <v>0</v>
      </c>
      <c r="AO6" s="117">
        <f>SUM(U6:V6)</f>
        <v>0</v>
      </c>
      <c r="AP6" s="117">
        <f>SUM(W6:Y6)</f>
        <v>0</v>
      </c>
      <c r="AQ6" s="117">
        <f>SUM(AA6)</f>
        <v>0</v>
      </c>
      <c r="AR6" s="117">
        <f>SUM(Z6)</f>
        <v>0</v>
      </c>
      <c r="AS6" t="str">
        <f>B6&amp;A6</f>
        <v>1979WSH</v>
      </c>
    </row>
    <row r="7" spans="1:99" x14ac:dyDescent="0.25">
      <c r="A7" t="s">
        <v>744</v>
      </c>
      <c r="B7" s="64">
        <v>1980</v>
      </c>
      <c r="C7">
        <v>5864</v>
      </c>
      <c r="D7" s="116" t="s">
        <v>30</v>
      </c>
      <c r="E7" s="63">
        <v>4.3656207366985E-2</v>
      </c>
      <c r="F7" s="63">
        <v>5.2864938608458388E-3</v>
      </c>
      <c r="G7" s="63">
        <v>1.8758526603001365E-3</v>
      </c>
      <c r="H7" s="63">
        <v>5.9174624829467941E-2</v>
      </c>
      <c r="I7" s="63">
        <v>0</v>
      </c>
      <c r="J7" s="63">
        <v>2.7626193724420191E-2</v>
      </c>
      <c r="K7" s="63">
        <v>0</v>
      </c>
      <c r="L7" s="63">
        <v>0</v>
      </c>
      <c r="M7" s="63">
        <v>0</v>
      </c>
      <c r="N7" s="63">
        <v>1.5347885402455662E-3</v>
      </c>
      <c r="O7" s="63">
        <v>3.9222373806275575E-3</v>
      </c>
      <c r="P7" s="63">
        <v>5.1159618008185536E-4</v>
      </c>
      <c r="Q7" s="63">
        <v>5.4570259208731242E-3</v>
      </c>
      <c r="R7" s="63">
        <v>5.4570259208731242E-3</v>
      </c>
      <c r="S7" s="63">
        <v>5.1159618008185536E-4</v>
      </c>
      <c r="T7" s="63">
        <v>0</v>
      </c>
      <c r="U7" s="63">
        <v>0</v>
      </c>
      <c r="V7" s="63">
        <v>5.1159618008185536E-4</v>
      </c>
      <c r="W7" s="63">
        <v>0</v>
      </c>
      <c r="X7" s="63">
        <v>3.5811732605729877E-3</v>
      </c>
      <c r="Y7" s="63">
        <v>8.1173260572987724E-2</v>
      </c>
      <c r="Z7" s="63">
        <v>0</v>
      </c>
      <c r="AA7" s="63">
        <v>0.75972032742155526</v>
      </c>
      <c r="AB7" s="93" t="str">
        <f t="shared" ref="AB7:AB70" si="0">IF(B7&gt;=2009,"a09on",IF(B7&gt;=1999,"a99to08","pre99"))</f>
        <v>pre99</v>
      </c>
      <c r="AC7" s="93" t="str">
        <f t="shared" ref="AC7:AC70" si="1">A7</f>
        <v>WSH</v>
      </c>
      <c r="AD7" s="93" t="str">
        <f>"'"&amp;VLOOKUP(A7,Lookups!B$3:F$48,2,FALSE)&amp;"'"</f>
        <v>'Willamette Spring'</v>
      </c>
      <c r="AE7" s="93">
        <f>VLOOKUP(A7,Lookups!B$3:F$48,4,FALSE)</f>
        <v>8</v>
      </c>
      <c r="AF7" s="93" t="str">
        <f>VLOOKUP(A7,Lookups!B$3:F$48,5,FALSE)</f>
        <v>ColR</v>
      </c>
      <c r="AG7" s="93" t="str">
        <f t="shared" ref="AG7:AG70" si="2">IF(SUM(AI7:AR7)=0,"no","yes")</f>
        <v>yes</v>
      </c>
      <c r="AH7" s="93">
        <f>VLOOKUP(A7,Lookups!B$3:F$48,3,FALSE)</f>
        <v>50</v>
      </c>
      <c r="AI7" s="117">
        <f t="shared" ref="AI7:AI70" si="3">SUM(E7:G7)</f>
        <v>5.0818553888130981E-2</v>
      </c>
      <c r="AJ7" s="117">
        <f t="shared" ref="AJ7:AJ70" si="4">SUM(H7:I7)</f>
        <v>5.9174624829467941E-2</v>
      </c>
      <c r="AK7" s="117">
        <f t="shared" ref="AK7:AK70" si="5">SUM(J7:K7)</f>
        <v>2.7626193724420191E-2</v>
      </c>
      <c r="AL7" s="117">
        <f t="shared" ref="AL7:AL70" si="6">SUM(L7:M7)</f>
        <v>0</v>
      </c>
      <c r="AM7" s="117">
        <f t="shared" ref="AM7:AM70" si="7">SUM(N7:P7)</f>
        <v>5.9686221009549786E-3</v>
      </c>
      <c r="AN7" s="117">
        <f t="shared" ref="AN7:AN70" si="8">SUM(Q7:T7)</f>
        <v>1.1425648021828104E-2</v>
      </c>
      <c r="AO7" s="117">
        <f t="shared" ref="AO7:AO70" si="9">SUM(U7:V7)</f>
        <v>5.1159618008185536E-4</v>
      </c>
      <c r="AP7" s="117">
        <f t="shared" ref="AP7:AP70" si="10">SUM(W7:Y7)</f>
        <v>8.4754433833560711E-2</v>
      </c>
      <c r="AQ7" s="117">
        <f t="shared" ref="AQ7:AQ70" si="11">SUM(AA7)</f>
        <v>0.75972032742155526</v>
      </c>
      <c r="AR7" s="117">
        <f t="shared" ref="AR7:AR70" si="12">SUM(Z7)</f>
        <v>0</v>
      </c>
      <c r="AS7" t="str">
        <f t="shared" ref="AS7:AS70" si="13">B7&amp;A7</f>
        <v>1980WSH</v>
      </c>
      <c r="BA7" s="124" t="s">
        <v>801</v>
      </c>
      <c r="BK7" s="63"/>
      <c r="BS7" s="123" t="s">
        <v>638</v>
      </c>
      <c r="BT7" s="124" t="s">
        <v>801</v>
      </c>
      <c r="BV7" s="63"/>
      <c r="CD7" s="63"/>
    </row>
    <row r="8" spans="1:99" x14ac:dyDescent="0.25">
      <c r="A8" t="s">
        <v>744</v>
      </c>
      <c r="B8" s="64">
        <v>1981</v>
      </c>
      <c r="C8">
        <v>8171</v>
      </c>
      <c r="D8" s="116" t="s">
        <v>31</v>
      </c>
      <c r="E8" s="63">
        <v>5.335944192877249E-2</v>
      </c>
      <c r="F8" s="63">
        <v>3.304369110268021E-3</v>
      </c>
      <c r="G8" s="63">
        <v>1.1014563700893403E-3</v>
      </c>
      <c r="H8" s="63">
        <v>6.0702484396034755E-2</v>
      </c>
      <c r="I8" s="63">
        <v>0</v>
      </c>
      <c r="J8" s="63">
        <v>1.4196548770040387E-2</v>
      </c>
      <c r="K8" s="63">
        <v>0</v>
      </c>
      <c r="L8" s="63">
        <v>0</v>
      </c>
      <c r="M8" s="63">
        <v>0</v>
      </c>
      <c r="N8" s="63">
        <v>3.6715212336311345E-3</v>
      </c>
      <c r="O8" s="63">
        <v>9.7907232896830257E-4</v>
      </c>
      <c r="P8" s="63">
        <v>0</v>
      </c>
      <c r="Q8" s="63">
        <v>4.1610573981152857E-3</v>
      </c>
      <c r="R8" s="63">
        <v>2.0805286990576428E-3</v>
      </c>
      <c r="S8" s="63">
        <v>0</v>
      </c>
      <c r="T8" s="63">
        <v>0</v>
      </c>
      <c r="U8" s="63">
        <v>0</v>
      </c>
      <c r="V8" s="63">
        <v>0</v>
      </c>
      <c r="W8" s="63">
        <v>0</v>
      </c>
      <c r="X8" s="63">
        <v>1.5909925345734915E-2</v>
      </c>
      <c r="Y8" s="63">
        <v>0.10769795618651327</v>
      </c>
      <c r="Z8" s="63">
        <v>0</v>
      </c>
      <c r="AA8" s="63">
        <v>0.73283563823277442</v>
      </c>
      <c r="AB8" s="93" t="str">
        <f t="shared" si="0"/>
        <v>pre99</v>
      </c>
      <c r="AC8" s="93" t="str">
        <f t="shared" si="1"/>
        <v>WSH</v>
      </c>
      <c r="AD8" s="93" t="str">
        <f>"'"&amp;VLOOKUP(A8,Lookups!B$3:F$48,2,FALSE)&amp;"'"</f>
        <v>'Willamette Spring'</v>
      </c>
      <c r="AE8" s="93">
        <f>VLOOKUP(A8,Lookups!B$3:F$48,4,FALSE)</f>
        <v>8</v>
      </c>
      <c r="AF8" s="93" t="str">
        <f>VLOOKUP(A8,Lookups!B$3:F$48,5,FALSE)</f>
        <v>ColR</v>
      </c>
      <c r="AG8" s="93" t="str">
        <f t="shared" si="2"/>
        <v>yes</v>
      </c>
      <c r="AH8" s="93">
        <f>VLOOKUP(A8,Lookups!B$3:F$48,3,FALSE)</f>
        <v>50</v>
      </c>
      <c r="AI8" s="117">
        <f t="shared" si="3"/>
        <v>5.776526740912985E-2</v>
      </c>
      <c r="AJ8" s="117">
        <f t="shared" si="4"/>
        <v>6.0702484396034755E-2</v>
      </c>
      <c r="AK8" s="117">
        <f t="shared" si="5"/>
        <v>1.4196548770040387E-2</v>
      </c>
      <c r="AL8" s="117">
        <f t="shared" si="6"/>
        <v>0</v>
      </c>
      <c r="AM8" s="117">
        <f t="shared" si="7"/>
        <v>4.6505935625994373E-3</v>
      </c>
      <c r="AN8" s="117">
        <f t="shared" si="8"/>
        <v>6.241586097172928E-3</v>
      </c>
      <c r="AO8" s="117">
        <f t="shared" si="9"/>
        <v>0</v>
      </c>
      <c r="AP8" s="117">
        <f t="shared" si="10"/>
        <v>0.12360788153224819</v>
      </c>
      <c r="AQ8" s="117">
        <f t="shared" si="11"/>
        <v>0.73283563823277442</v>
      </c>
      <c r="AR8" s="117">
        <f t="shared" si="12"/>
        <v>0</v>
      </c>
      <c r="AS8" t="str">
        <f t="shared" si="13"/>
        <v>1981WSH</v>
      </c>
      <c r="AU8" s="123" t="s">
        <v>638</v>
      </c>
      <c r="AV8" s="123" t="s">
        <v>639</v>
      </c>
      <c r="AW8" s="123" t="s">
        <v>640</v>
      </c>
      <c r="AX8" s="123" t="s">
        <v>641</v>
      </c>
      <c r="AY8" s="123" t="s">
        <v>642</v>
      </c>
      <c r="AZ8" s="123" t="s">
        <v>643</v>
      </c>
      <c r="BA8" s="63" t="s">
        <v>802</v>
      </c>
      <c r="BB8" s="63" t="s">
        <v>803</v>
      </c>
      <c r="BC8" s="63" t="s">
        <v>804</v>
      </c>
      <c r="BD8" s="63" t="s">
        <v>805</v>
      </c>
      <c r="BE8" s="63" t="s">
        <v>806</v>
      </c>
      <c r="BF8" s="63" t="s">
        <v>807</v>
      </c>
      <c r="BG8" s="63" t="s">
        <v>808</v>
      </c>
      <c r="BH8" s="63" t="s">
        <v>809</v>
      </c>
      <c r="BI8" s="63" t="s">
        <v>810</v>
      </c>
      <c r="BJ8" s="63" t="s">
        <v>811</v>
      </c>
      <c r="BK8" t="s">
        <v>812</v>
      </c>
      <c r="BS8" t="s">
        <v>651</v>
      </c>
      <c r="BT8"/>
      <c r="BU8"/>
      <c r="BV8"/>
      <c r="BW8" t="s">
        <v>746</v>
      </c>
      <c r="BX8"/>
      <c r="BY8"/>
      <c r="BZ8"/>
      <c r="CA8" t="s">
        <v>813</v>
      </c>
      <c r="CB8" t="s">
        <v>814</v>
      </c>
      <c r="CC8" t="s">
        <v>815</v>
      </c>
      <c r="CD8" t="s">
        <v>816</v>
      </c>
      <c r="CF8" t="s">
        <v>817</v>
      </c>
    </row>
    <row r="9" spans="1:99" x14ac:dyDescent="0.25">
      <c r="A9" t="s">
        <v>744</v>
      </c>
      <c r="B9" s="64">
        <v>1982</v>
      </c>
      <c r="C9">
        <v>3729</v>
      </c>
      <c r="D9" s="116" t="s">
        <v>31</v>
      </c>
      <c r="E9" s="63">
        <v>5.2829176722982027E-2</v>
      </c>
      <c r="F9" s="63">
        <v>6.9723786537945831E-3</v>
      </c>
      <c r="G9" s="63">
        <v>1.0726736390453205E-3</v>
      </c>
      <c r="H9" s="63">
        <v>5.5779029230356665E-2</v>
      </c>
      <c r="I9" s="63">
        <v>0</v>
      </c>
      <c r="J9" s="63">
        <v>3.8348082595870206E-2</v>
      </c>
      <c r="K9" s="63">
        <v>0</v>
      </c>
      <c r="L9" s="63">
        <v>0</v>
      </c>
      <c r="M9" s="63">
        <v>0</v>
      </c>
      <c r="N9" s="63">
        <v>1.0726736390453205E-3</v>
      </c>
      <c r="O9" s="63">
        <v>2.4135156878519709E-3</v>
      </c>
      <c r="P9" s="63">
        <v>8.045052292839903E-4</v>
      </c>
      <c r="Q9" s="63">
        <v>1.0190399570930545E-2</v>
      </c>
      <c r="R9" s="63">
        <v>1.3676588897827836E-2</v>
      </c>
      <c r="S9" s="63">
        <v>1.0726736390453205E-3</v>
      </c>
      <c r="T9" s="63">
        <v>0</v>
      </c>
      <c r="U9" s="63">
        <v>1.0726736390453205E-3</v>
      </c>
      <c r="V9" s="63">
        <v>1.6090104585679806E-3</v>
      </c>
      <c r="W9" s="63">
        <v>0</v>
      </c>
      <c r="X9" s="63">
        <v>7.3478144274604446E-2</v>
      </c>
      <c r="Y9" s="63">
        <v>0.25422365245374096</v>
      </c>
      <c r="Z9" s="63">
        <v>0</v>
      </c>
      <c r="AA9" s="63">
        <v>0.4853848216680075</v>
      </c>
      <c r="AB9" s="93" t="str">
        <f t="shared" si="0"/>
        <v>pre99</v>
      </c>
      <c r="AC9" s="93" t="str">
        <f t="shared" si="1"/>
        <v>WSH</v>
      </c>
      <c r="AD9" s="93" t="str">
        <f>"'"&amp;VLOOKUP(A9,Lookups!B$3:F$48,2,FALSE)&amp;"'"</f>
        <v>'Willamette Spring'</v>
      </c>
      <c r="AE9" s="93">
        <f>VLOOKUP(A9,Lookups!B$3:F$48,4,FALSE)</f>
        <v>8</v>
      </c>
      <c r="AF9" s="93" t="str">
        <f>VLOOKUP(A9,Lookups!B$3:F$48,5,FALSE)</f>
        <v>ColR</v>
      </c>
      <c r="AG9" s="93" t="str">
        <f t="shared" si="2"/>
        <v>yes</v>
      </c>
      <c r="AH9" s="93">
        <f>VLOOKUP(A9,Lookups!B$3:F$48,3,FALSE)</f>
        <v>50</v>
      </c>
      <c r="AI9" s="117">
        <f t="shared" si="3"/>
        <v>6.0874229015821929E-2</v>
      </c>
      <c r="AJ9" s="117">
        <f t="shared" si="4"/>
        <v>5.5779029230356665E-2</v>
      </c>
      <c r="AK9" s="117">
        <f t="shared" si="5"/>
        <v>3.8348082595870206E-2</v>
      </c>
      <c r="AL9" s="117">
        <f t="shared" si="6"/>
        <v>0</v>
      </c>
      <c r="AM9" s="117">
        <f t="shared" si="7"/>
        <v>4.290694556181281E-3</v>
      </c>
      <c r="AN9" s="117">
        <f t="shared" si="8"/>
        <v>2.4939662107803701E-2</v>
      </c>
      <c r="AO9" s="117">
        <f t="shared" si="9"/>
        <v>2.6816840976133013E-3</v>
      </c>
      <c r="AP9" s="117">
        <f t="shared" si="10"/>
        <v>0.32770179672834543</v>
      </c>
      <c r="AQ9" s="117">
        <f t="shared" si="11"/>
        <v>0.4853848216680075</v>
      </c>
      <c r="AR9" s="117">
        <f t="shared" si="12"/>
        <v>0</v>
      </c>
      <c r="AS9" t="str">
        <f t="shared" si="13"/>
        <v>1982WSH</v>
      </c>
      <c r="AU9" t="s">
        <v>746</v>
      </c>
      <c r="AV9" t="s">
        <v>652</v>
      </c>
      <c r="AW9" t="s">
        <v>653</v>
      </c>
      <c r="AX9">
        <v>1</v>
      </c>
      <c r="AY9" t="s">
        <v>11</v>
      </c>
      <c r="AZ9">
        <v>1</v>
      </c>
      <c r="BA9" s="63">
        <v>0.30955280233532834</v>
      </c>
      <c r="BB9" s="63">
        <v>6.1737396867374127E-3</v>
      </c>
      <c r="BC9" s="63">
        <v>0</v>
      </c>
      <c r="BD9" s="63">
        <v>0</v>
      </c>
      <c r="BE9" s="63">
        <v>5.7474950071798071E-3</v>
      </c>
      <c r="BF9" s="63">
        <v>0</v>
      </c>
      <c r="BG9" s="63">
        <v>0</v>
      </c>
      <c r="BH9" s="63">
        <v>0.19677409060355633</v>
      </c>
      <c r="BI9" s="63">
        <v>0.46648173837188878</v>
      </c>
      <c r="BJ9" s="63">
        <v>1.5270133995309234E-2</v>
      </c>
      <c r="BK9" s="64">
        <v>5</v>
      </c>
      <c r="BN9" s="123" t="s">
        <v>639</v>
      </c>
      <c r="BO9" s="123" t="s">
        <v>640</v>
      </c>
      <c r="BP9" s="123" t="s">
        <v>641</v>
      </c>
      <c r="BQ9" s="123" t="s">
        <v>642</v>
      </c>
      <c r="BR9" s="123" t="s">
        <v>643</v>
      </c>
      <c r="BS9" t="s">
        <v>818</v>
      </c>
      <c r="BT9" t="s">
        <v>819</v>
      </c>
      <c r="BU9" t="s">
        <v>820</v>
      </c>
      <c r="BV9" t="s">
        <v>821</v>
      </c>
      <c r="BW9" t="s">
        <v>818</v>
      </c>
      <c r="BX9" t="s">
        <v>819</v>
      </c>
      <c r="BY9" t="s">
        <v>820</v>
      </c>
      <c r="BZ9" t="s">
        <v>821</v>
      </c>
      <c r="CA9"/>
      <c r="CB9"/>
      <c r="CC9"/>
      <c r="CD9"/>
    </row>
    <row r="10" spans="1:99" x14ac:dyDescent="0.25">
      <c r="A10" t="s">
        <v>744</v>
      </c>
      <c r="B10" s="64">
        <v>1983</v>
      </c>
      <c r="C10">
        <v>2610</v>
      </c>
      <c r="D10" s="116" t="s">
        <v>31</v>
      </c>
      <c r="E10" s="63">
        <v>0.16398467432950192</v>
      </c>
      <c r="F10" s="63">
        <v>7.6628352490421458E-4</v>
      </c>
      <c r="G10" s="63">
        <v>0</v>
      </c>
      <c r="H10" s="63">
        <v>0.10459770114942529</v>
      </c>
      <c r="I10" s="63">
        <v>0</v>
      </c>
      <c r="J10" s="63">
        <v>1.5708812260536397E-2</v>
      </c>
      <c r="K10" s="63">
        <v>0</v>
      </c>
      <c r="L10" s="63">
        <v>3.0651340996168583E-3</v>
      </c>
      <c r="M10" s="63">
        <v>3.8314176245210726E-3</v>
      </c>
      <c r="N10" s="63">
        <v>2.2988505747126436E-3</v>
      </c>
      <c r="O10" s="63">
        <v>0</v>
      </c>
      <c r="P10" s="63">
        <v>0</v>
      </c>
      <c r="Q10" s="63">
        <v>1.264367816091954E-2</v>
      </c>
      <c r="R10" s="63">
        <v>3.0651340996168583E-3</v>
      </c>
      <c r="S10" s="63">
        <v>5.7471264367816091E-3</v>
      </c>
      <c r="T10" s="63">
        <v>3.8314176245210729E-4</v>
      </c>
      <c r="U10" s="63">
        <v>0</v>
      </c>
      <c r="V10" s="63">
        <v>5.3639846743295016E-3</v>
      </c>
      <c r="W10" s="63">
        <v>0</v>
      </c>
      <c r="X10" s="63">
        <v>6.4367816091954022E-2</v>
      </c>
      <c r="Y10" s="63">
        <v>0.21992337164750958</v>
      </c>
      <c r="Z10" s="63">
        <v>0</v>
      </c>
      <c r="AA10" s="63">
        <v>0.39425287356321836</v>
      </c>
      <c r="AB10" s="93" t="str">
        <f t="shared" si="0"/>
        <v>pre99</v>
      </c>
      <c r="AC10" s="93" t="str">
        <f t="shared" si="1"/>
        <v>WSH</v>
      </c>
      <c r="AD10" s="93" t="str">
        <f>"'"&amp;VLOOKUP(A10,Lookups!B$3:F$48,2,FALSE)&amp;"'"</f>
        <v>'Willamette Spring'</v>
      </c>
      <c r="AE10" s="93">
        <f>VLOOKUP(A10,Lookups!B$3:F$48,4,FALSE)</f>
        <v>8</v>
      </c>
      <c r="AF10" s="93" t="str">
        <f>VLOOKUP(A10,Lookups!B$3:F$48,5,FALSE)</f>
        <v>ColR</v>
      </c>
      <c r="AG10" s="93" t="str">
        <f t="shared" si="2"/>
        <v>yes</v>
      </c>
      <c r="AH10" s="93">
        <f>VLOOKUP(A10,Lookups!B$3:F$48,3,FALSE)</f>
        <v>50</v>
      </c>
      <c r="AI10" s="117">
        <f t="shared" si="3"/>
        <v>0.16475095785440613</v>
      </c>
      <c r="AJ10" s="117">
        <f t="shared" si="4"/>
        <v>0.10459770114942529</v>
      </c>
      <c r="AK10" s="117">
        <f t="shared" si="5"/>
        <v>1.5708812260536397E-2</v>
      </c>
      <c r="AL10" s="117">
        <f t="shared" si="6"/>
        <v>6.8965517241379309E-3</v>
      </c>
      <c r="AM10" s="117">
        <f t="shared" si="7"/>
        <v>2.2988505747126436E-3</v>
      </c>
      <c r="AN10" s="117">
        <f t="shared" si="8"/>
        <v>2.1839080459770115E-2</v>
      </c>
      <c r="AO10" s="117">
        <f t="shared" si="9"/>
        <v>5.3639846743295016E-3</v>
      </c>
      <c r="AP10" s="117">
        <f t="shared" si="10"/>
        <v>0.2842911877394636</v>
      </c>
      <c r="AQ10" s="117">
        <f t="shared" si="11"/>
        <v>0.39425287356321836</v>
      </c>
      <c r="AR10" s="117">
        <f t="shared" si="12"/>
        <v>0</v>
      </c>
      <c r="AS10" t="str">
        <f t="shared" si="13"/>
        <v>1983WSH</v>
      </c>
      <c r="AV10" t="s">
        <v>654</v>
      </c>
      <c r="AW10" t="s">
        <v>655</v>
      </c>
      <c r="AX10">
        <v>2</v>
      </c>
      <c r="AY10" t="s">
        <v>12</v>
      </c>
      <c r="AZ10">
        <v>2</v>
      </c>
      <c r="BA10" s="63">
        <v>9.918378358571199E-2</v>
      </c>
      <c r="BB10" s="63">
        <v>5.6117065452335593E-2</v>
      </c>
      <c r="BC10" s="63">
        <v>0</v>
      </c>
      <c r="BD10" s="63">
        <v>1.5279507119087205E-3</v>
      </c>
      <c r="BE10" s="63">
        <v>3.6047059791979974E-2</v>
      </c>
      <c r="BF10" s="63">
        <v>0</v>
      </c>
      <c r="BG10" s="63">
        <v>0</v>
      </c>
      <c r="BH10" s="63">
        <v>0.2990601245198995</v>
      </c>
      <c r="BI10" s="63">
        <v>0.50720925966929231</v>
      </c>
      <c r="BJ10" s="63">
        <v>8.5475626887185786E-4</v>
      </c>
      <c r="BK10" s="64">
        <v>5</v>
      </c>
      <c r="BN10" t="s">
        <v>652</v>
      </c>
      <c r="BO10" t="s">
        <v>653</v>
      </c>
      <c r="BP10">
        <v>1</v>
      </c>
      <c r="BQ10" t="s">
        <v>11</v>
      </c>
      <c r="BR10">
        <v>1</v>
      </c>
      <c r="BS10" s="64">
        <v>0.33050293925538865</v>
      </c>
      <c r="BT10" s="63">
        <v>0.62228133312470657</v>
      </c>
      <c r="BU10" s="63">
        <v>0.48893906942497062</v>
      </c>
      <c r="BV10" s="63">
        <v>2008</v>
      </c>
      <c r="BW10" s="64">
        <v>0.25333333333333335</v>
      </c>
      <c r="BX10" s="63">
        <v>0.57658977175637738</v>
      </c>
      <c r="BY10" s="63">
        <v>0.46648173837188878</v>
      </c>
      <c r="BZ10" s="63">
        <v>2013</v>
      </c>
      <c r="CA10" s="64">
        <v>0.25333333333333335</v>
      </c>
      <c r="CB10" s="63">
        <v>0.62228133312470657</v>
      </c>
      <c r="CC10" s="63">
        <v>0.48145329240727663</v>
      </c>
      <c r="CD10" s="63">
        <v>2013</v>
      </c>
      <c r="CE10" t="str">
        <f>BZ10&amp;BN10</f>
        <v>2013AKS</v>
      </c>
      <c r="CF10">
        <f t="shared" ref="CF10:CF55" si="14">INDEX(AQ$6:AS$2035,MATCH(CE10,AS$6:AS$2035,0),1)</f>
        <v>0.38592384519350814</v>
      </c>
      <c r="CN10" s="64"/>
      <c r="CO10" s="63"/>
      <c r="CP10" s="63"/>
      <c r="CQ10" s="63"/>
      <c r="CR10" s="85"/>
      <c r="CS10" s="63"/>
      <c r="CT10" s="63"/>
      <c r="CU10" s="63"/>
    </row>
    <row r="11" spans="1:99" x14ac:dyDescent="0.25">
      <c r="A11" t="s">
        <v>744</v>
      </c>
      <c r="B11" s="64">
        <v>1984</v>
      </c>
      <c r="C11">
        <v>4007</v>
      </c>
      <c r="D11" s="116" t="s">
        <v>31</v>
      </c>
      <c r="E11" s="63">
        <v>4.5420514100324431E-2</v>
      </c>
      <c r="F11" s="63">
        <v>1.7469428500124782E-3</v>
      </c>
      <c r="G11" s="63">
        <v>3.4938857000249564E-3</v>
      </c>
      <c r="H11" s="63">
        <v>2.1212877464437233E-2</v>
      </c>
      <c r="I11" s="63">
        <v>9.9825305714998759E-4</v>
      </c>
      <c r="J11" s="63">
        <v>1.8467681557274768E-2</v>
      </c>
      <c r="K11" s="63">
        <v>0</v>
      </c>
      <c r="L11" s="63">
        <v>0</v>
      </c>
      <c r="M11" s="63">
        <v>7.4868979286249059E-4</v>
      </c>
      <c r="N11" s="63">
        <v>1.2478163214374844E-3</v>
      </c>
      <c r="O11" s="63">
        <v>1.2478163214374844E-3</v>
      </c>
      <c r="P11" s="63">
        <v>0</v>
      </c>
      <c r="Q11" s="63">
        <v>9.9825305714998751E-3</v>
      </c>
      <c r="R11" s="63">
        <v>0</v>
      </c>
      <c r="S11" s="63">
        <v>2.495632642874969E-4</v>
      </c>
      <c r="T11" s="63">
        <v>0</v>
      </c>
      <c r="U11" s="63">
        <v>0</v>
      </c>
      <c r="V11" s="63">
        <v>1.9965061142999752E-3</v>
      </c>
      <c r="W11" s="63">
        <v>0</v>
      </c>
      <c r="X11" s="63">
        <v>6.7382081357624163E-2</v>
      </c>
      <c r="Y11" s="63">
        <v>0.24981282755178438</v>
      </c>
      <c r="Z11" s="63">
        <v>0</v>
      </c>
      <c r="AA11" s="63">
        <v>0.57599201397554278</v>
      </c>
      <c r="AB11" s="93" t="str">
        <f t="shared" si="0"/>
        <v>pre99</v>
      </c>
      <c r="AC11" s="93" t="str">
        <f t="shared" si="1"/>
        <v>WSH</v>
      </c>
      <c r="AD11" s="93" t="str">
        <f>"'"&amp;VLOOKUP(A11,Lookups!B$3:F$48,2,FALSE)&amp;"'"</f>
        <v>'Willamette Spring'</v>
      </c>
      <c r="AE11" s="93">
        <f>VLOOKUP(A11,Lookups!B$3:F$48,4,FALSE)</f>
        <v>8</v>
      </c>
      <c r="AF11" s="93" t="str">
        <f>VLOOKUP(A11,Lookups!B$3:F$48,5,FALSE)</f>
        <v>ColR</v>
      </c>
      <c r="AG11" s="93" t="str">
        <f t="shared" si="2"/>
        <v>yes</v>
      </c>
      <c r="AH11" s="93">
        <f>VLOOKUP(A11,Lookups!B$3:F$48,3,FALSE)</f>
        <v>50</v>
      </c>
      <c r="AI11" s="117">
        <f t="shared" si="3"/>
        <v>5.0661342650361867E-2</v>
      </c>
      <c r="AJ11" s="117">
        <f t="shared" si="4"/>
        <v>2.221113052158722E-2</v>
      </c>
      <c r="AK11" s="117">
        <f t="shared" si="5"/>
        <v>1.8467681557274768E-2</v>
      </c>
      <c r="AL11" s="117">
        <f t="shared" si="6"/>
        <v>7.4868979286249059E-4</v>
      </c>
      <c r="AM11" s="117">
        <f t="shared" si="7"/>
        <v>2.4956326428749688E-3</v>
      </c>
      <c r="AN11" s="117">
        <f t="shared" si="8"/>
        <v>1.0232093835787373E-2</v>
      </c>
      <c r="AO11" s="117">
        <f t="shared" si="9"/>
        <v>1.9965061142999752E-3</v>
      </c>
      <c r="AP11" s="117">
        <f t="shared" si="10"/>
        <v>0.31719490890940855</v>
      </c>
      <c r="AQ11" s="117">
        <f t="shared" si="11"/>
        <v>0.57599201397554278</v>
      </c>
      <c r="AR11" s="117">
        <f t="shared" si="12"/>
        <v>0</v>
      </c>
      <c r="AS11" t="str">
        <f t="shared" si="13"/>
        <v>1984WSH</v>
      </c>
      <c r="AV11" t="s">
        <v>656</v>
      </c>
      <c r="AW11" t="s">
        <v>657</v>
      </c>
      <c r="AX11">
        <v>3</v>
      </c>
      <c r="AY11" t="s">
        <v>658</v>
      </c>
      <c r="AZ11">
        <v>4</v>
      </c>
      <c r="BA11" s="63">
        <v>8.3842123824858755E-2</v>
      </c>
      <c r="BB11" s="63">
        <v>2.2913694132053297E-2</v>
      </c>
      <c r="BC11" s="63">
        <v>3.7520403394213878E-2</v>
      </c>
      <c r="BD11" s="63">
        <v>0.2038243259788802</v>
      </c>
      <c r="BE11" s="63">
        <v>2.5618770975444748E-2</v>
      </c>
      <c r="BF11" s="63">
        <v>6.3529388454183541E-3</v>
      </c>
      <c r="BG11" s="63">
        <v>2.192555996507508E-2</v>
      </c>
      <c r="BH11" s="63">
        <v>0</v>
      </c>
      <c r="BI11" s="63">
        <v>0.58630988920836158</v>
      </c>
      <c r="BJ11" s="63">
        <v>1.169229367569408E-2</v>
      </c>
      <c r="BK11" s="64">
        <v>5</v>
      </c>
      <c r="BN11" t="s">
        <v>654</v>
      </c>
      <c r="BO11" t="s">
        <v>655</v>
      </c>
      <c r="BP11">
        <v>2</v>
      </c>
      <c r="BQ11" t="s">
        <v>12</v>
      </c>
      <c r="BR11">
        <v>2</v>
      </c>
      <c r="BS11" s="64">
        <v>0.40943193997856375</v>
      </c>
      <c r="BT11" s="63">
        <v>0.74509803921568629</v>
      </c>
      <c r="BU11" s="63">
        <v>0.57571750451999881</v>
      </c>
      <c r="BV11" s="63">
        <v>2008</v>
      </c>
      <c r="BW11" s="64">
        <v>0.3623693379790941</v>
      </c>
      <c r="BX11" s="63">
        <v>0.69526727953694245</v>
      </c>
      <c r="BY11" s="63">
        <v>0.50720925966929231</v>
      </c>
      <c r="BZ11" s="63">
        <v>2013</v>
      </c>
      <c r="CA11" s="64">
        <v>0.3623693379790941</v>
      </c>
      <c r="CB11" s="63">
        <v>0.74509803921568629</v>
      </c>
      <c r="CC11" s="63">
        <v>0.55288142290309661</v>
      </c>
      <c r="CD11" s="63">
        <v>2013</v>
      </c>
      <c r="CE11" t="str">
        <f t="shared" ref="CE11:CE54" si="15">BZ11&amp;BN11</f>
        <v>2013ATN</v>
      </c>
      <c r="CF11">
        <f t="shared" si="14"/>
        <v>0.69526727953694245</v>
      </c>
      <c r="CN11" s="64"/>
      <c r="CO11" s="63"/>
      <c r="CP11" s="63"/>
      <c r="CQ11" s="63"/>
      <c r="CR11" s="85"/>
      <c r="CS11" s="63"/>
      <c r="CT11" s="63"/>
      <c r="CU11" s="63"/>
    </row>
    <row r="12" spans="1:99" x14ac:dyDescent="0.25">
      <c r="A12" t="s">
        <v>744</v>
      </c>
      <c r="B12" s="64">
        <v>1985</v>
      </c>
      <c r="C12">
        <v>2563</v>
      </c>
      <c r="D12" s="116" t="s">
        <v>31</v>
      </c>
      <c r="E12" s="63">
        <v>7.0620366757705819E-2</v>
      </c>
      <c r="F12" s="63">
        <v>1.9508388607101053E-3</v>
      </c>
      <c r="G12" s="63">
        <v>0</v>
      </c>
      <c r="H12" s="63">
        <v>4.6820132657042525E-3</v>
      </c>
      <c r="I12" s="63">
        <v>0</v>
      </c>
      <c r="J12" s="63">
        <v>5.0721810378462732E-3</v>
      </c>
      <c r="K12" s="63">
        <v>0</v>
      </c>
      <c r="L12" s="63">
        <v>0</v>
      </c>
      <c r="M12" s="63">
        <v>0</v>
      </c>
      <c r="N12" s="63">
        <v>1.5606710885680843E-3</v>
      </c>
      <c r="O12" s="63">
        <v>0</v>
      </c>
      <c r="P12" s="63">
        <v>0</v>
      </c>
      <c r="Q12" s="63">
        <v>3.1213421771361686E-3</v>
      </c>
      <c r="R12" s="63">
        <v>0</v>
      </c>
      <c r="S12" s="63">
        <v>0</v>
      </c>
      <c r="T12" s="63">
        <v>0</v>
      </c>
      <c r="U12" s="63">
        <v>0</v>
      </c>
      <c r="V12" s="63">
        <v>0</v>
      </c>
      <c r="W12" s="63">
        <v>0</v>
      </c>
      <c r="X12" s="63">
        <v>0.18415918845103393</v>
      </c>
      <c r="Y12" s="63">
        <v>0.19664455715957863</v>
      </c>
      <c r="Z12" s="63">
        <v>3.9016777214202108E-4</v>
      </c>
      <c r="AA12" s="63">
        <v>0.53179867342957476</v>
      </c>
      <c r="AB12" s="93" t="str">
        <f t="shared" si="0"/>
        <v>pre99</v>
      </c>
      <c r="AC12" s="93" t="str">
        <f t="shared" si="1"/>
        <v>WSH</v>
      </c>
      <c r="AD12" s="93" t="str">
        <f>"'"&amp;VLOOKUP(A12,Lookups!B$3:F$48,2,FALSE)&amp;"'"</f>
        <v>'Willamette Spring'</v>
      </c>
      <c r="AE12" s="93">
        <f>VLOOKUP(A12,Lookups!B$3:F$48,4,FALSE)</f>
        <v>8</v>
      </c>
      <c r="AF12" s="93" t="str">
        <f>VLOOKUP(A12,Lookups!B$3:F$48,5,FALSE)</f>
        <v>ColR</v>
      </c>
      <c r="AG12" s="93" t="str">
        <f t="shared" si="2"/>
        <v>yes</v>
      </c>
      <c r="AH12" s="93">
        <f>VLOOKUP(A12,Lookups!B$3:F$48,3,FALSE)</f>
        <v>50</v>
      </c>
      <c r="AI12" s="117">
        <f t="shared" si="3"/>
        <v>7.2571205618415929E-2</v>
      </c>
      <c r="AJ12" s="117">
        <f t="shared" si="4"/>
        <v>4.6820132657042525E-3</v>
      </c>
      <c r="AK12" s="117">
        <f t="shared" si="5"/>
        <v>5.0721810378462732E-3</v>
      </c>
      <c r="AL12" s="117">
        <f t="shared" si="6"/>
        <v>0</v>
      </c>
      <c r="AM12" s="117">
        <f t="shared" si="7"/>
        <v>1.5606710885680843E-3</v>
      </c>
      <c r="AN12" s="117">
        <f t="shared" si="8"/>
        <v>3.1213421771361686E-3</v>
      </c>
      <c r="AO12" s="117">
        <f t="shared" si="9"/>
        <v>0</v>
      </c>
      <c r="AP12" s="117">
        <f t="shared" si="10"/>
        <v>0.38080374561061259</v>
      </c>
      <c r="AQ12" s="117">
        <f t="shared" si="11"/>
        <v>0.53179867342957476</v>
      </c>
      <c r="AR12" s="117">
        <f t="shared" si="12"/>
        <v>3.9016777214202108E-4</v>
      </c>
      <c r="AS12" t="str">
        <f t="shared" si="13"/>
        <v>1985WSH</v>
      </c>
      <c r="AV12" t="s">
        <v>659</v>
      </c>
      <c r="AW12" t="s">
        <v>660</v>
      </c>
      <c r="AX12">
        <v>4</v>
      </c>
      <c r="AY12" t="s">
        <v>661</v>
      </c>
      <c r="AZ12">
        <v>5</v>
      </c>
      <c r="BA12" s="63">
        <v>6.8334563518538207E-4</v>
      </c>
      <c r="BB12" s="63">
        <v>5.195228955933547E-4</v>
      </c>
      <c r="BC12" s="63">
        <v>5.2065391530308772E-2</v>
      </c>
      <c r="BD12" s="63">
        <v>7.5160224212653629E-2</v>
      </c>
      <c r="BE12" s="63">
        <v>6.5438833067737599E-4</v>
      </c>
      <c r="BF12" s="63">
        <v>4.8400730512443847E-2</v>
      </c>
      <c r="BG12" s="63">
        <v>4.7592599478555472E-2</v>
      </c>
      <c r="BH12" s="63">
        <v>9.6295022831080407E-2</v>
      </c>
      <c r="BI12" s="63">
        <v>0.67418899433969148</v>
      </c>
      <c r="BJ12" s="63">
        <v>4.4397802338101977E-3</v>
      </c>
      <c r="BK12" s="64">
        <v>5</v>
      </c>
      <c r="BN12" t="s">
        <v>656</v>
      </c>
      <c r="BO12" t="s">
        <v>657</v>
      </c>
      <c r="BP12">
        <v>3</v>
      </c>
      <c r="BQ12" t="s">
        <v>658</v>
      </c>
      <c r="BR12">
        <v>4</v>
      </c>
      <c r="BS12" s="64">
        <v>0.48440065681444994</v>
      </c>
      <c r="BT12" s="63">
        <v>0.74038461538461542</v>
      </c>
      <c r="BU12" s="63">
        <v>0.58571990806520713</v>
      </c>
      <c r="BV12" s="63">
        <v>2008</v>
      </c>
      <c r="BW12" s="64">
        <v>0.49097472924187724</v>
      </c>
      <c r="BX12" s="63">
        <v>0.64962121212121215</v>
      </c>
      <c r="BY12" s="63">
        <v>0.58630988920836158</v>
      </c>
      <c r="BZ12" s="63">
        <v>2013</v>
      </c>
      <c r="CA12" s="64">
        <v>0.48440065681444994</v>
      </c>
      <c r="CB12" s="63">
        <v>0.74038461538461542</v>
      </c>
      <c r="CC12" s="63">
        <v>0.58591656844625861</v>
      </c>
      <c r="CD12" s="63">
        <v>2013</v>
      </c>
      <c r="CE12" t="str">
        <f t="shared" si="15"/>
        <v>2013BQR</v>
      </c>
      <c r="CF12">
        <f t="shared" si="14"/>
        <v>0.57789473684210524</v>
      </c>
      <c r="CN12" s="64"/>
      <c r="CO12" s="63"/>
      <c r="CP12" s="63"/>
      <c r="CQ12" s="63"/>
      <c r="CR12" s="85"/>
      <c r="CS12" s="63"/>
      <c r="CT12" s="63"/>
      <c r="CU12" s="63"/>
    </row>
    <row r="13" spans="1:99" x14ac:dyDescent="0.25">
      <c r="A13" t="s">
        <v>744</v>
      </c>
      <c r="B13" s="64">
        <v>1986</v>
      </c>
      <c r="C13">
        <v>632</v>
      </c>
      <c r="D13" s="116" t="s">
        <v>31</v>
      </c>
      <c r="E13" s="63">
        <v>3.3227848101265826E-2</v>
      </c>
      <c r="F13" s="63">
        <v>3.1645569620253164E-3</v>
      </c>
      <c r="G13" s="63">
        <v>0</v>
      </c>
      <c r="H13" s="63">
        <v>6.1708860759493674E-2</v>
      </c>
      <c r="I13" s="63">
        <v>0</v>
      </c>
      <c r="J13" s="63">
        <v>4.4303797468354431E-2</v>
      </c>
      <c r="K13" s="63">
        <v>4.7468354430379748E-3</v>
      </c>
      <c r="L13" s="63">
        <v>0</v>
      </c>
      <c r="M13" s="63">
        <v>0</v>
      </c>
      <c r="N13" s="63">
        <v>4.7468354430379748E-3</v>
      </c>
      <c r="O13" s="63">
        <v>1.8987341772151899E-2</v>
      </c>
      <c r="P13" s="63">
        <v>0</v>
      </c>
      <c r="Q13" s="63">
        <v>0</v>
      </c>
      <c r="R13" s="63">
        <v>1.5822784810126582E-3</v>
      </c>
      <c r="S13" s="63">
        <v>0</v>
      </c>
      <c r="T13" s="63">
        <v>3.1645569620253164E-3</v>
      </c>
      <c r="U13" s="63">
        <v>0</v>
      </c>
      <c r="V13" s="63">
        <v>0</v>
      </c>
      <c r="W13" s="63">
        <v>0</v>
      </c>
      <c r="X13" s="63">
        <v>0.10284810126582279</v>
      </c>
      <c r="Y13" s="63">
        <v>0.17721518987341772</v>
      </c>
      <c r="Z13" s="63">
        <v>0</v>
      </c>
      <c r="AA13" s="63">
        <v>0.54430379746835444</v>
      </c>
      <c r="AB13" s="93" t="str">
        <f t="shared" si="0"/>
        <v>pre99</v>
      </c>
      <c r="AC13" s="93" t="str">
        <f t="shared" si="1"/>
        <v>WSH</v>
      </c>
      <c r="AD13" s="93" t="str">
        <f>"'"&amp;VLOOKUP(A13,Lookups!B$3:F$48,2,FALSE)&amp;"'"</f>
        <v>'Willamette Spring'</v>
      </c>
      <c r="AE13" s="93">
        <f>VLOOKUP(A13,Lookups!B$3:F$48,4,FALSE)</f>
        <v>8</v>
      </c>
      <c r="AF13" s="93" t="str">
        <f>VLOOKUP(A13,Lookups!B$3:F$48,5,FALSE)</f>
        <v>ColR</v>
      </c>
      <c r="AG13" s="93" t="str">
        <f t="shared" si="2"/>
        <v>yes</v>
      </c>
      <c r="AH13" s="93">
        <f>VLOOKUP(A13,Lookups!B$3:F$48,3,FALSE)</f>
        <v>50</v>
      </c>
      <c r="AI13" s="117">
        <f t="shared" si="3"/>
        <v>3.6392405063291146E-2</v>
      </c>
      <c r="AJ13" s="117">
        <f t="shared" si="4"/>
        <v>6.1708860759493674E-2</v>
      </c>
      <c r="AK13" s="117">
        <f t="shared" si="5"/>
        <v>4.9050632911392403E-2</v>
      </c>
      <c r="AL13" s="117">
        <f t="shared" si="6"/>
        <v>0</v>
      </c>
      <c r="AM13" s="117">
        <f t="shared" si="7"/>
        <v>2.3734177215189875E-2</v>
      </c>
      <c r="AN13" s="117">
        <f t="shared" si="8"/>
        <v>4.7468354430379748E-3</v>
      </c>
      <c r="AO13" s="117">
        <f t="shared" si="9"/>
        <v>0</v>
      </c>
      <c r="AP13" s="117">
        <f t="shared" si="10"/>
        <v>0.2800632911392405</v>
      </c>
      <c r="AQ13" s="117">
        <f t="shared" si="11"/>
        <v>0.54430379746835444</v>
      </c>
      <c r="AR13" s="117">
        <f t="shared" si="12"/>
        <v>0</v>
      </c>
      <c r="AS13" t="str">
        <f t="shared" si="13"/>
        <v>1986WSH</v>
      </c>
      <c r="AV13" t="s">
        <v>662</v>
      </c>
      <c r="AW13" t="s">
        <v>663</v>
      </c>
      <c r="AX13">
        <v>5</v>
      </c>
      <c r="AY13" t="s">
        <v>11</v>
      </c>
      <c r="AZ13">
        <v>1</v>
      </c>
      <c r="BA13" s="63">
        <v>0.1966441024391315</v>
      </c>
      <c r="BB13" s="63">
        <v>0</v>
      </c>
      <c r="BC13" s="63">
        <v>0</v>
      </c>
      <c r="BD13" s="63">
        <v>0</v>
      </c>
      <c r="BE13" s="63">
        <v>0</v>
      </c>
      <c r="BF13" s="63">
        <v>0</v>
      </c>
      <c r="BG13" s="63">
        <v>0</v>
      </c>
      <c r="BH13" s="63">
        <v>0</v>
      </c>
      <c r="BI13" s="63">
        <v>0.79887656519745565</v>
      </c>
      <c r="BJ13" s="63">
        <v>4.4793323634129065E-3</v>
      </c>
      <c r="BK13" s="64">
        <v>5</v>
      </c>
      <c r="BN13" t="s">
        <v>659</v>
      </c>
      <c r="BO13" t="s">
        <v>660</v>
      </c>
      <c r="BP13">
        <v>4</v>
      </c>
      <c r="BQ13" t="s">
        <v>661</v>
      </c>
      <c r="BR13">
        <v>5</v>
      </c>
      <c r="BS13" s="64">
        <v>0.59812426729191093</v>
      </c>
      <c r="BT13" s="63">
        <v>0.7723792697290931</v>
      </c>
      <c r="BU13" s="63">
        <v>0.69059117171894879</v>
      </c>
      <c r="BV13" s="63">
        <v>2008</v>
      </c>
      <c r="BW13" s="64">
        <v>0.63249999999999995</v>
      </c>
      <c r="BX13" s="63">
        <v>0.75264947010597882</v>
      </c>
      <c r="BY13" s="63">
        <v>0.67418899433969148</v>
      </c>
      <c r="BZ13" s="63">
        <v>2013</v>
      </c>
      <c r="CA13" s="64">
        <v>0.59812426729191093</v>
      </c>
      <c r="CB13" s="63">
        <v>0.7723792697290931</v>
      </c>
      <c r="CC13" s="63">
        <v>0.68512377925919643</v>
      </c>
      <c r="CD13" s="63">
        <v>2013</v>
      </c>
      <c r="CE13" t="str">
        <f t="shared" si="15"/>
        <v>2013CHI</v>
      </c>
      <c r="CF13">
        <f t="shared" si="14"/>
        <v>0.64322355215225635</v>
      </c>
      <c r="CN13" s="64"/>
      <c r="CO13" s="63"/>
      <c r="CP13" s="63"/>
      <c r="CQ13" s="63"/>
      <c r="CR13" s="85"/>
      <c r="CS13" s="63"/>
      <c r="CT13" s="63"/>
      <c r="CU13" s="63"/>
    </row>
    <row r="14" spans="1:99" x14ac:dyDescent="0.25">
      <c r="A14" t="s">
        <v>744</v>
      </c>
      <c r="B14" s="64">
        <v>1987</v>
      </c>
      <c r="C14">
        <v>689</v>
      </c>
      <c r="D14" s="116" t="s">
        <v>31</v>
      </c>
      <c r="E14" s="63">
        <v>0.15820029027576196</v>
      </c>
      <c r="F14" s="63">
        <v>0</v>
      </c>
      <c r="G14" s="63">
        <v>5.8055152394775036E-3</v>
      </c>
      <c r="H14" s="63">
        <v>0.11901306240928883</v>
      </c>
      <c r="I14" s="63">
        <v>0</v>
      </c>
      <c r="J14" s="63">
        <v>1.3062409288824383E-2</v>
      </c>
      <c r="K14" s="63">
        <v>8.708272859216255E-3</v>
      </c>
      <c r="L14" s="63">
        <v>0</v>
      </c>
      <c r="M14" s="63">
        <v>0</v>
      </c>
      <c r="N14" s="63">
        <v>1.0159651669085631E-2</v>
      </c>
      <c r="O14" s="63">
        <v>7.2568940493468797E-3</v>
      </c>
      <c r="P14" s="63">
        <v>0</v>
      </c>
      <c r="Q14" s="63">
        <v>1.741654571843251E-2</v>
      </c>
      <c r="R14" s="63">
        <v>0</v>
      </c>
      <c r="S14" s="63">
        <v>1.1611030478955007E-2</v>
      </c>
      <c r="T14" s="63">
        <v>0</v>
      </c>
      <c r="U14" s="63">
        <v>0</v>
      </c>
      <c r="V14" s="63">
        <v>5.8055152394775036E-3</v>
      </c>
      <c r="W14" s="63">
        <v>0</v>
      </c>
      <c r="X14" s="63">
        <v>5.0798258345428157E-2</v>
      </c>
      <c r="Y14" s="63">
        <v>0.26124818577648767</v>
      </c>
      <c r="Z14" s="63">
        <v>0</v>
      </c>
      <c r="AA14" s="63">
        <v>0.33091436865021773</v>
      </c>
      <c r="AB14" s="93" t="str">
        <f t="shared" si="0"/>
        <v>pre99</v>
      </c>
      <c r="AC14" s="93" t="str">
        <f t="shared" si="1"/>
        <v>WSH</v>
      </c>
      <c r="AD14" s="93" t="str">
        <f>"'"&amp;VLOOKUP(A14,Lookups!B$3:F$48,2,FALSE)&amp;"'"</f>
        <v>'Willamette Spring'</v>
      </c>
      <c r="AE14" s="93">
        <f>VLOOKUP(A14,Lookups!B$3:F$48,4,FALSE)</f>
        <v>8</v>
      </c>
      <c r="AF14" s="93" t="str">
        <f>VLOOKUP(A14,Lookups!B$3:F$48,5,FALSE)</f>
        <v>ColR</v>
      </c>
      <c r="AG14" s="93" t="str">
        <f t="shared" si="2"/>
        <v>yes</v>
      </c>
      <c r="AH14" s="93">
        <f>VLOOKUP(A14,Lookups!B$3:F$48,3,FALSE)</f>
        <v>50</v>
      </c>
      <c r="AI14" s="117">
        <f t="shared" si="3"/>
        <v>0.16400580551523947</v>
      </c>
      <c r="AJ14" s="117">
        <f t="shared" si="4"/>
        <v>0.11901306240928883</v>
      </c>
      <c r="AK14" s="117">
        <f t="shared" si="5"/>
        <v>2.1770682148040638E-2</v>
      </c>
      <c r="AL14" s="117">
        <f t="shared" si="6"/>
        <v>0</v>
      </c>
      <c r="AM14" s="117">
        <f t="shared" si="7"/>
        <v>1.741654571843251E-2</v>
      </c>
      <c r="AN14" s="117">
        <f t="shared" si="8"/>
        <v>2.9027576197387515E-2</v>
      </c>
      <c r="AO14" s="117">
        <f t="shared" si="9"/>
        <v>5.8055152394775036E-3</v>
      </c>
      <c r="AP14" s="117">
        <f t="shared" si="10"/>
        <v>0.31204644412191584</v>
      </c>
      <c r="AQ14" s="117">
        <f t="shared" si="11"/>
        <v>0.33091436865021773</v>
      </c>
      <c r="AR14" s="117">
        <f t="shared" si="12"/>
        <v>0</v>
      </c>
      <c r="AS14" t="str">
        <f t="shared" si="13"/>
        <v>1987WSH</v>
      </c>
      <c r="AV14" t="s">
        <v>664</v>
      </c>
      <c r="AW14" t="s">
        <v>665</v>
      </c>
      <c r="AX14">
        <v>6</v>
      </c>
      <c r="AY14" t="s">
        <v>658</v>
      </c>
      <c r="AZ14">
        <v>4</v>
      </c>
      <c r="BA14" s="63">
        <v>5.9273120346993559E-3</v>
      </c>
      <c r="BB14" s="63">
        <v>1.8673665375135129E-3</v>
      </c>
      <c r="BC14" s="63">
        <v>9.1531733576692864E-2</v>
      </c>
      <c r="BD14" s="63">
        <v>0.32355071454555434</v>
      </c>
      <c r="BE14" s="63">
        <v>5.1442246226713799E-3</v>
      </c>
      <c r="BF14" s="63">
        <v>2.0775156872652457E-2</v>
      </c>
      <c r="BG14" s="63">
        <v>9.9192087857564684E-2</v>
      </c>
      <c r="BH14" s="63">
        <v>5.4483680087487871E-2</v>
      </c>
      <c r="BI14" s="63">
        <v>0.3549625290007416</v>
      </c>
      <c r="BJ14" s="63">
        <v>4.2565194864421896E-2</v>
      </c>
      <c r="BK14" s="64">
        <v>5</v>
      </c>
      <c r="BN14" t="s">
        <v>662</v>
      </c>
      <c r="BO14" t="s">
        <v>663</v>
      </c>
      <c r="BP14">
        <v>5</v>
      </c>
      <c r="BQ14" t="s">
        <v>11</v>
      </c>
      <c r="BR14">
        <v>1</v>
      </c>
      <c r="BS14" s="64">
        <v>0.7432432432432432</v>
      </c>
      <c r="BT14" s="63">
        <v>0.91167192429022081</v>
      </c>
      <c r="BU14" s="63">
        <v>0.83971842928062812</v>
      </c>
      <c r="BV14" s="63">
        <v>2008</v>
      </c>
      <c r="BW14" s="64">
        <v>0.72294372294372289</v>
      </c>
      <c r="BX14" s="63">
        <v>0.90725126475548057</v>
      </c>
      <c r="BY14" s="63">
        <v>0.79887656519745565</v>
      </c>
      <c r="BZ14" s="63">
        <v>2013</v>
      </c>
      <c r="CA14" s="64">
        <v>0.72294372294372289</v>
      </c>
      <c r="CB14" s="63">
        <v>0.91167192429022081</v>
      </c>
      <c r="CC14" s="63">
        <v>0.81929749723904188</v>
      </c>
      <c r="CD14" s="63">
        <v>2013</v>
      </c>
      <c r="CE14" t="str">
        <f t="shared" si="15"/>
        <v>2013CHK</v>
      </c>
      <c r="CF14">
        <f t="shared" si="14"/>
        <v>0.81297709923664119</v>
      </c>
      <c r="CN14" s="64"/>
      <c r="CO14" s="63"/>
      <c r="CP14" s="63"/>
      <c r="CQ14" s="63"/>
      <c r="CR14" s="85"/>
      <c r="CS14" s="63"/>
      <c r="CT14" s="63"/>
      <c r="CU14" s="63"/>
    </row>
    <row r="15" spans="1:99" x14ac:dyDescent="0.25">
      <c r="A15" t="s">
        <v>744</v>
      </c>
      <c r="B15" s="64">
        <v>1988</v>
      </c>
      <c r="C15">
        <v>2065</v>
      </c>
      <c r="D15" s="116" t="s">
        <v>31</v>
      </c>
      <c r="E15" s="63">
        <v>0.10605326876513317</v>
      </c>
      <c r="F15" s="63">
        <v>2.9055690072639223E-3</v>
      </c>
      <c r="G15" s="63">
        <v>5.3268765133171912E-3</v>
      </c>
      <c r="H15" s="63">
        <v>6.4891041162227603E-2</v>
      </c>
      <c r="I15" s="63">
        <v>0</v>
      </c>
      <c r="J15" s="63">
        <v>3.3898305084745763E-2</v>
      </c>
      <c r="K15" s="63">
        <v>0</v>
      </c>
      <c r="L15" s="63">
        <v>0</v>
      </c>
      <c r="M15" s="63">
        <v>0</v>
      </c>
      <c r="N15" s="63">
        <v>7.2639225181598066E-3</v>
      </c>
      <c r="O15" s="63">
        <v>4.8426150121065375E-4</v>
      </c>
      <c r="P15" s="63">
        <v>0</v>
      </c>
      <c r="Q15" s="63">
        <v>1.6949152542372881E-2</v>
      </c>
      <c r="R15" s="63">
        <v>4.8426150121065375E-4</v>
      </c>
      <c r="S15" s="63">
        <v>3.87409200968523E-3</v>
      </c>
      <c r="T15" s="63">
        <v>9.6852300242130751E-4</v>
      </c>
      <c r="U15" s="63">
        <v>0</v>
      </c>
      <c r="V15" s="63">
        <v>0</v>
      </c>
      <c r="W15" s="63">
        <v>0</v>
      </c>
      <c r="X15" s="63">
        <v>7.2154963680387416E-2</v>
      </c>
      <c r="Y15" s="63">
        <v>0.29152542372881357</v>
      </c>
      <c r="Z15" s="63">
        <v>9.6852300242130751E-4</v>
      </c>
      <c r="AA15" s="63">
        <v>0.39225181598062953</v>
      </c>
      <c r="AB15" s="93" t="str">
        <f t="shared" si="0"/>
        <v>pre99</v>
      </c>
      <c r="AC15" s="93" t="str">
        <f t="shared" si="1"/>
        <v>WSH</v>
      </c>
      <c r="AD15" s="93" t="str">
        <f>"'"&amp;VLOOKUP(A15,Lookups!B$3:F$48,2,FALSE)&amp;"'"</f>
        <v>'Willamette Spring'</v>
      </c>
      <c r="AE15" s="93">
        <f>VLOOKUP(A15,Lookups!B$3:F$48,4,FALSE)</f>
        <v>8</v>
      </c>
      <c r="AF15" s="93" t="str">
        <f>VLOOKUP(A15,Lookups!B$3:F$48,5,FALSE)</f>
        <v>ColR</v>
      </c>
      <c r="AG15" s="93" t="str">
        <f t="shared" si="2"/>
        <v>yes</v>
      </c>
      <c r="AH15" s="93">
        <f>VLOOKUP(A15,Lookups!B$3:F$48,3,FALSE)</f>
        <v>50</v>
      </c>
      <c r="AI15" s="117">
        <f t="shared" si="3"/>
        <v>0.11428571428571428</v>
      </c>
      <c r="AJ15" s="117">
        <f t="shared" si="4"/>
        <v>6.4891041162227603E-2</v>
      </c>
      <c r="AK15" s="117">
        <f t="shared" si="5"/>
        <v>3.3898305084745763E-2</v>
      </c>
      <c r="AL15" s="117">
        <f t="shared" si="6"/>
        <v>0</v>
      </c>
      <c r="AM15" s="117">
        <f t="shared" si="7"/>
        <v>7.7481840193704601E-3</v>
      </c>
      <c r="AN15" s="117">
        <f t="shared" si="8"/>
        <v>2.2276029055690073E-2</v>
      </c>
      <c r="AO15" s="117">
        <f t="shared" si="9"/>
        <v>0</v>
      </c>
      <c r="AP15" s="117">
        <f t="shared" si="10"/>
        <v>0.363680387409201</v>
      </c>
      <c r="AQ15" s="117">
        <f t="shared" si="11"/>
        <v>0.39225181598062953</v>
      </c>
      <c r="AR15" s="117">
        <f t="shared" si="12"/>
        <v>9.6852300242130751E-4</v>
      </c>
      <c r="AS15" t="str">
        <f t="shared" si="13"/>
        <v>1988WSH</v>
      </c>
      <c r="AV15" t="s">
        <v>666</v>
      </c>
      <c r="AW15" t="s">
        <v>667</v>
      </c>
      <c r="AX15">
        <v>7</v>
      </c>
      <c r="AY15" t="s">
        <v>668</v>
      </c>
      <c r="AZ15">
        <v>8</v>
      </c>
      <c r="BA15" s="63">
        <v>2.4771873507476394E-2</v>
      </c>
      <c r="BB15" s="63">
        <v>1.2055355892324095E-2</v>
      </c>
      <c r="BC15" s="63">
        <v>2.9894753446948145E-2</v>
      </c>
      <c r="BD15" s="63">
        <v>1.3317096165933375E-2</v>
      </c>
      <c r="BE15" s="63">
        <v>7.2674418604651162E-4</v>
      </c>
      <c r="BF15" s="63">
        <v>0.12035927909174768</v>
      </c>
      <c r="BG15" s="63">
        <v>6.3424947145877377E-3</v>
      </c>
      <c r="BH15" s="63">
        <v>5.5097658377995636E-2</v>
      </c>
      <c r="BI15" s="63">
        <v>0.71890463952161432</v>
      </c>
      <c r="BJ15" s="63">
        <v>1.8530105095326078E-2</v>
      </c>
      <c r="BK15" s="64">
        <v>4</v>
      </c>
      <c r="BN15" t="s">
        <v>664</v>
      </c>
      <c r="BO15" t="s">
        <v>665</v>
      </c>
      <c r="BP15">
        <v>6</v>
      </c>
      <c r="BQ15" t="s">
        <v>658</v>
      </c>
      <c r="BR15">
        <v>4</v>
      </c>
      <c r="BS15" s="64">
        <v>0.21065989847715735</v>
      </c>
      <c r="BT15" s="63">
        <v>0.58064516129032262</v>
      </c>
      <c r="BU15" s="63">
        <v>0.32250299851834824</v>
      </c>
      <c r="BV15" s="63">
        <v>2008</v>
      </c>
      <c r="BW15" s="64">
        <v>0.15758468335787923</v>
      </c>
      <c r="BX15" s="63">
        <v>0.49337410805300713</v>
      </c>
      <c r="BY15" s="63">
        <v>0.3549625290007416</v>
      </c>
      <c r="BZ15" s="63">
        <v>2013</v>
      </c>
      <c r="CA15" s="64">
        <v>0.15758468335787923</v>
      </c>
      <c r="CB15" s="63">
        <v>0.58064516129032262</v>
      </c>
      <c r="CC15" s="63">
        <v>0.33332284201247936</v>
      </c>
      <c r="CD15" s="63">
        <v>2013</v>
      </c>
      <c r="CE15" t="str">
        <f t="shared" si="15"/>
        <v>2013COW</v>
      </c>
      <c r="CF15">
        <f t="shared" si="14"/>
        <v>0.45247740729199126</v>
      </c>
      <c r="CN15" s="64"/>
      <c r="CO15" s="63"/>
      <c r="CP15" s="63"/>
      <c r="CQ15" s="63"/>
      <c r="CR15" s="85"/>
      <c r="CS15" s="63"/>
      <c r="CT15" s="63"/>
      <c r="CU15" s="63"/>
    </row>
    <row r="16" spans="1:99" x14ac:dyDescent="0.25">
      <c r="A16" t="s">
        <v>744</v>
      </c>
      <c r="B16" s="64">
        <v>1989</v>
      </c>
      <c r="C16">
        <v>2722</v>
      </c>
      <c r="D16" s="116" t="s">
        <v>31</v>
      </c>
      <c r="E16" s="63">
        <v>5.1065393093313739E-2</v>
      </c>
      <c r="F16" s="63">
        <v>0</v>
      </c>
      <c r="G16" s="63">
        <v>2.204261572373255E-3</v>
      </c>
      <c r="H16" s="63">
        <v>1.8001469507714914E-2</v>
      </c>
      <c r="I16" s="63">
        <v>0</v>
      </c>
      <c r="J16" s="63">
        <v>1.4695077149155033E-2</v>
      </c>
      <c r="K16" s="63">
        <v>3.6737692872887582E-3</v>
      </c>
      <c r="L16" s="63">
        <v>0</v>
      </c>
      <c r="M16" s="63">
        <v>5.5106539309331378E-3</v>
      </c>
      <c r="N16" s="63">
        <v>0</v>
      </c>
      <c r="O16" s="63">
        <v>2.204261572373255E-3</v>
      </c>
      <c r="P16" s="63">
        <v>0</v>
      </c>
      <c r="Q16" s="63">
        <v>1.5797207935341659E-2</v>
      </c>
      <c r="R16" s="63">
        <v>1.1021307861866275E-3</v>
      </c>
      <c r="S16" s="63">
        <v>0</v>
      </c>
      <c r="T16" s="63">
        <v>0</v>
      </c>
      <c r="U16" s="63">
        <v>0</v>
      </c>
      <c r="V16" s="63">
        <v>1.1021307861866275E-3</v>
      </c>
      <c r="W16" s="63">
        <v>0</v>
      </c>
      <c r="X16" s="63">
        <v>0.12711241734019105</v>
      </c>
      <c r="Y16" s="63">
        <v>0.20903747244673035</v>
      </c>
      <c r="Z16" s="63">
        <v>3.673769287288758E-4</v>
      </c>
      <c r="AA16" s="63">
        <v>0.54812637766348271</v>
      </c>
      <c r="AB16" s="93" t="str">
        <f t="shared" si="0"/>
        <v>pre99</v>
      </c>
      <c r="AC16" s="93" t="str">
        <f t="shared" si="1"/>
        <v>WSH</v>
      </c>
      <c r="AD16" s="93" t="str">
        <f>"'"&amp;VLOOKUP(A16,Lookups!B$3:F$48,2,FALSE)&amp;"'"</f>
        <v>'Willamette Spring'</v>
      </c>
      <c r="AE16" s="93">
        <f>VLOOKUP(A16,Lookups!B$3:F$48,4,FALSE)</f>
        <v>8</v>
      </c>
      <c r="AF16" s="93" t="str">
        <f>VLOOKUP(A16,Lookups!B$3:F$48,5,FALSE)</f>
        <v>ColR</v>
      </c>
      <c r="AG16" s="93" t="str">
        <f t="shared" si="2"/>
        <v>yes</v>
      </c>
      <c r="AH16" s="93">
        <f>VLOOKUP(A16,Lookups!B$3:F$48,3,FALSE)</f>
        <v>50</v>
      </c>
      <c r="AI16" s="117">
        <f t="shared" si="3"/>
        <v>5.3269654665686991E-2</v>
      </c>
      <c r="AJ16" s="117">
        <f t="shared" si="4"/>
        <v>1.8001469507714914E-2</v>
      </c>
      <c r="AK16" s="117">
        <f t="shared" si="5"/>
        <v>1.8368846436443792E-2</v>
      </c>
      <c r="AL16" s="117">
        <f t="shared" si="6"/>
        <v>5.5106539309331378E-3</v>
      </c>
      <c r="AM16" s="117">
        <f t="shared" si="7"/>
        <v>2.204261572373255E-3</v>
      </c>
      <c r="AN16" s="117">
        <f t="shared" si="8"/>
        <v>1.6899338721528285E-2</v>
      </c>
      <c r="AO16" s="117">
        <f t="shared" si="9"/>
        <v>1.1021307861866275E-3</v>
      </c>
      <c r="AP16" s="117">
        <f t="shared" si="10"/>
        <v>0.3361498897869214</v>
      </c>
      <c r="AQ16" s="117">
        <f t="shared" si="11"/>
        <v>0.54812637766348271</v>
      </c>
      <c r="AR16" s="117">
        <f t="shared" si="12"/>
        <v>3.673769287288758E-4</v>
      </c>
      <c r="AS16" t="str">
        <f t="shared" si="13"/>
        <v>1989WSH</v>
      </c>
      <c r="AV16" t="s">
        <v>671</v>
      </c>
      <c r="AW16" t="s">
        <v>672</v>
      </c>
      <c r="AX16">
        <v>9</v>
      </c>
      <c r="AY16" t="s">
        <v>673</v>
      </c>
      <c r="AZ16">
        <v>9</v>
      </c>
      <c r="BA16" s="63">
        <v>5.6861008489184559E-2</v>
      </c>
      <c r="BB16" s="63">
        <v>4.1585145876163049E-2</v>
      </c>
      <c r="BC16" s="63">
        <v>3.1017002762398757E-2</v>
      </c>
      <c r="BD16" s="63">
        <v>9.0503384580815005E-4</v>
      </c>
      <c r="BE16" s="63">
        <v>2.6814444047193421E-4</v>
      </c>
      <c r="BF16" s="63">
        <v>6.2764752206515728E-2</v>
      </c>
      <c r="BG16" s="63">
        <v>8.9381480157311403E-4</v>
      </c>
      <c r="BH16" s="63">
        <v>0.24877571929517733</v>
      </c>
      <c r="BI16" s="63">
        <v>0.55673939031568953</v>
      </c>
      <c r="BJ16" s="63">
        <v>1.8998796701779301E-4</v>
      </c>
      <c r="BK16" s="64">
        <v>4</v>
      </c>
      <c r="BN16" t="s">
        <v>666</v>
      </c>
      <c r="BO16" t="s">
        <v>667</v>
      </c>
      <c r="BP16">
        <v>7</v>
      </c>
      <c r="BQ16" t="s">
        <v>668</v>
      </c>
      <c r="BR16">
        <v>8</v>
      </c>
      <c r="BS16" s="64">
        <v>0.23734729493891799</v>
      </c>
      <c r="BT16" s="63">
        <v>0.65481171548117156</v>
      </c>
      <c r="BU16" s="63">
        <v>0.50254610391122179</v>
      </c>
      <c r="BV16" s="63">
        <v>2008</v>
      </c>
      <c r="BW16" s="64">
        <v>0.61099365750528545</v>
      </c>
      <c r="BX16" s="63">
        <v>0.90188953488372092</v>
      </c>
      <c r="BY16" s="63">
        <v>0.71890463952161432</v>
      </c>
      <c r="BZ16" s="63">
        <v>2012</v>
      </c>
      <c r="CA16" s="64">
        <v>0.23734729493891799</v>
      </c>
      <c r="CB16" s="63">
        <v>0.90188953488372092</v>
      </c>
      <c r="CC16" s="63">
        <v>0.564362828371334</v>
      </c>
      <c r="CD16" s="63">
        <v>2012</v>
      </c>
      <c r="CE16" t="str">
        <f t="shared" si="15"/>
        <v>2012CWF</v>
      </c>
      <c r="CF16">
        <f t="shared" si="14"/>
        <v>0.7466216216216216</v>
      </c>
      <c r="CN16" s="64"/>
      <c r="CO16" s="63"/>
      <c r="CP16" s="63"/>
      <c r="CQ16" s="63"/>
      <c r="CR16" s="85"/>
      <c r="CS16" s="63"/>
      <c r="CT16" s="63"/>
      <c r="CU16" s="63"/>
    </row>
    <row r="17" spans="1:99" x14ac:dyDescent="0.25">
      <c r="A17" t="s">
        <v>744</v>
      </c>
      <c r="B17" s="64">
        <v>1990</v>
      </c>
      <c r="C17">
        <v>2712</v>
      </c>
      <c r="D17" s="116" t="s">
        <v>31</v>
      </c>
      <c r="E17" s="63">
        <v>8.4439528023598817E-2</v>
      </c>
      <c r="F17" s="63">
        <v>5.8997050147492625E-3</v>
      </c>
      <c r="G17" s="63">
        <v>2.2123893805309734E-3</v>
      </c>
      <c r="H17" s="63">
        <v>1.5855457227138645E-2</v>
      </c>
      <c r="I17" s="63">
        <v>0</v>
      </c>
      <c r="J17" s="63">
        <v>2.2861356932153392E-2</v>
      </c>
      <c r="K17" s="63">
        <v>6.2684365781710914E-3</v>
      </c>
      <c r="L17" s="63">
        <v>0</v>
      </c>
      <c r="M17" s="63">
        <v>0</v>
      </c>
      <c r="N17" s="63">
        <v>1.8436578171091445E-3</v>
      </c>
      <c r="O17" s="63">
        <v>3.687315634218289E-3</v>
      </c>
      <c r="P17" s="63">
        <v>2.5811209439528023E-3</v>
      </c>
      <c r="Q17" s="63">
        <v>1.2905604719764012E-2</v>
      </c>
      <c r="R17" s="63">
        <v>7.3746312684365781E-4</v>
      </c>
      <c r="S17" s="63">
        <v>0</v>
      </c>
      <c r="T17" s="63">
        <v>0</v>
      </c>
      <c r="U17" s="63">
        <v>0</v>
      </c>
      <c r="V17" s="63">
        <v>0</v>
      </c>
      <c r="W17" s="63">
        <v>0</v>
      </c>
      <c r="X17" s="63">
        <v>0.16629793510324484</v>
      </c>
      <c r="Y17" s="63">
        <v>0.27912979351032446</v>
      </c>
      <c r="Z17" s="63">
        <v>0</v>
      </c>
      <c r="AA17" s="63">
        <v>0.39528023598820061</v>
      </c>
      <c r="AB17" s="93" t="str">
        <f t="shared" si="0"/>
        <v>pre99</v>
      </c>
      <c r="AC17" s="93" t="str">
        <f t="shared" si="1"/>
        <v>WSH</v>
      </c>
      <c r="AD17" s="93" t="str">
        <f>"'"&amp;VLOOKUP(A17,Lookups!B$3:F$48,2,FALSE)&amp;"'"</f>
        <v>'Willamette Spring'</v>
      </c>
      <c r="AE17" s="93">
        <f>VLOOKUP(A17,Lookups!B$3:F$48,4,FALSE)</f>
        <v>8</v>
      </c>
      <c r="AF17" s="93" t="str">
        <f>VLOOKUP(A17,Lookups!B$3:F$48,5,FALSE)</f>
        <v>ColR</v>
      </c>
      <c r="AG17" s="93" t="str">
        <f t="shared" si="2"/>
        <v>yes</v>
      </c>
      <c r="AH17" s="93">
        <f>VLOOKUP(A17,Lookups!B$3:F$48,3,FALSE)</f>
        <v>50</v>
      </c>
      <c r="AI17" s="117">
        <f t="shared" si="3"/>
        <v>9.2551622418879056E-2</v>
      </c>
      <c r="AJ17" s="117">
        <f t="shared" si="4"/>
        <v>1.5855457227138645E-2</v>
      </c>
      <c r="AK17" s="117">
        <f t="shared" si="5"/>
        <v>2.9129793510324485E-2</v>
      </c>
      <c r="AL17" s="117">
        <f t="shared" si="6"/>
        <v>0</v>
      </c>
      <c r="AM17" s="117">
        <f t="shared" si="7"/>
        <v>8.1120943952802359E-3</v>
      </c>
      <c r="AN17" s="117">
        <f t="shared" si="8"/>
        <v>1.3643067846607669E-2</v>
      </c>
      <c r="AO17" s="117">
        <f t="shared" si="9"/>
        <v>0</v>
      </c>
      <c r="AP17" s="117">
        <f t="shared" si="10"/>
        <v>0.44542772861356927</v>
      </c>
      <c r="AQ17" s="117">
        <f t="shared" si="11"/>
        <v>0.39528023598820061</v>
      </c>
      <c r="AR17" s="117">
        <f t="shared" si="12"/>
        <v>0</v>
      </c>
      <c r="AS17" t="str">
        <f t="shared" si="13"/>
        <v>1990WSH</v>
      </c>
      <c r="AV17" t="s">
        <v>674</v>
      </c>
      <c r="AW17" t="s">
        <v>675</v>
      </c>
      <c r="AX17">
        <v>11</v>
      </c>
      <c r="AY17" t="s">
        <v>676</v>
      </c>
      <c r="AZ17">
        <v>7</v>
      </c>
      <c r="BA17" s="63">
        <v>8.9076672731405997E-4</v>
      </c>
      <c r="BB17" s="63">
        <v>7.6219255252803144E-4</v>
      </c>
      <c r="BC17" s="63">
        <v>9.3259037939825581E-2</v>
      </c>
      <c r="BD17" s="63">
        <v>3.7347827116180066E-2</v>
      </c>
      <c r="BE17" s="63">
        <v>7.8003120124804995E-4</v>
      </c>
      <c r="BF17" s="63">
        <v>4.2278590074084514E-2</v>
      </c>
      <c r="BG17" s="63">
        <v>0.14756397996640233</v>
      </c>
      <c r="BH17" s="63">
        <v>0.22517976843962309</v>
      </c>
      <c r="BI17" s="63">
        <v>0.45087730772581586</v>
      </c>
      <c r="BJ17" s="63">
        <v>1.06049825697846E-3</v>
      </c>
      <c r="BK17" s="64">
        <v>4</v>
      </c>
      <c r="BN17" t="s">
        <v>669</v>
      </c>
      <c r="BO17" t="s">
        <v>670</v>
      </c>
      <c r="BP17">
        <v>8</v>
      </c>
      <c r="BQ17" t="s">
        <v>661</v>
      </c>
      <c r="BR17">
        <v>5</v>
      </c>
      <c r="BS17" s="64">
        <v>0.14935064935064934</v>
      </c>
      <c r="BT17" s="63">
        <v>0.42342342342342343</v>
      </c>
      <c r="BU17" s="63">
        <v>0.31271823504297158</v>
      </c>
      <c r="BV17" s="63">
        <v>2006</v>
      </c>
      <c r="BW17" s="64"/>
      <c r="CA17" s="64">
        <v>0.14935064935064934</v>
      </c>
      <c r="CB17" s="63">
        <v>0.42342342342342343</v>
      </c>
      <c r="CC17" s="63">
        <v>0.31271823504297158</v>
      </c>
      <c r="CD17" s="63">
        <v>2006</v>
      </c>
      <c r="CE17" t="str">
        <f t="shared" si="15"/>
        <v>DOM</v>
      </c>
      <c r="CF17" t="e">
        <f t="shared" si="14"/>
        <v>#N/A</v>
      </c>
      <c r="CN17" s="64"/>
      <c r="CO17" s="63"/>
      <c r="CP17" s="63"/>
      <c r="CQ17" s="63"/>
      <c r="CR17" s="85"/>
      <c r="CS17" s="63"/>
      <c r="CT17" s="63"/>
      <c r="CU17" s="63"/>
    </row>
    <row r="18" spans="1:99" x14ac:dyDescent="0.25">
      <c r="A18" t="s">
        <v>744</v>
      </c>
      <c r="B18" s="64">
        <v>1991</v>
      </c>
      <c r="C18">
        <v>2949</v>
      </c>
      <c r="D18" s="116" t="s">
        <v>31</v>
      </c>
      <c r="E18" s="63">
        <v>3.6961681926076635E-2</v>
      </c>
      <c r="F18" s="63">
        <v>1.4581213970837573E-2</v>
      </c>
      <c r="G18" s="63">
        <v>6.1037639877924718E-3</v>
      </c>
      <c r="H18" s="63">
        <v>1.69548999660902E-2</v>
      </c>
      <c r="I18" s="63">
        <v>0</v>
      </c>
      <c r="J18" s="63">
        <v>3.0518819938962359E-3</v>
      </c>
      <c r="K18" s="63">
        <v>1.3563919972872161E-3</v>
      </c>
      <c r="L18" s="63">
        <v>0</v>
      </c>
      <c r="M18" s="63">
        <v>2.3736859952526281E-3</v>
      </c>
      <c r="N18" s="63">
        <v>0</v>
      </c>
      <c r="O18" s="63">
        <v>1.3563919972872161E-3</v>
      </c>
      <c r="P18" s="63">
        <v>0</v>
      </c>
      <c r="Q18" s="63">
        <v>5.0864699898270603E-3</v>
      </c>
      <c r="R18" s="63">
        <v>1.017293997965412E-3</v>
      </c>
      <c r="S18" s="63">
        <v>3.3909799932180403E-4</v>
      </c>
      <c r="T18" s="63">
        <v>0</v>
      </c>
      <c r="U18" s="63">
        <v>0</v>
      </c>
      <c r="V18" s="63">
        <v>0</v>
      </c>
      <c r="W18" s="63">
        <v>0</v>
      </c>
      <c r="X18" s="63">
        <v>6.1037639877924724E-2</v>
      </c>
      <c r="Y18" s="63">
        <v>0.43845371312309256</v>
      </c>
      <c r="Z18" s="63">
        <v>0</v>
      </c>
      <c r="AA18" s="63">
        <v>0.41132587317734826</v>
      </c>
      <c r="AB18" s="93" t="str">
        <f t="shared" si="0"/>
        <v>pre99</v>
      </c>
      <c r="AC18" s="93" t="str">
        <f t="shared" si="1"/>
        <v>WSH</v>
      </c>
      <c r="AD18" s="93" t="str">
        <f>"'"&amp;VLOOKUP(A18,Lookups!B$3:F$48,2,FALSE)&amp;"'"</f>
        <v>'Willamette Spring'</v>
      </c>
      <c r="AE18" s="93">
        <f>VLOOKUP(A18,Lookups!B$3:F$48,4,FALSE)</f>
        <v>8</v>
      </c>
      <c r="AF18" s="93" t="str">
        <f>VLOOKUP(A18,Lookups!B$3:F$48,5,FALSE)</f>
        <v>ColR</v>
      </c>
      <c r="AG18" s="93" t="str">
        <f t="shared" si="2"/>
        <v>yes</v>
      </c>
      <c r="AH18" s="93">
        <f>VLOOKUP(A18,Lookups!B$3:F$48,3,FALSE)</f>
        <v>50</v>
      </c>
      <c r="AI18" s="117">
        <f t="shared" si="3"/>
        <v>5.7646659884706679E-2</v>
      </c>
      <c r="AJ18" s="117">
        <f t="shared" si="4"/>
        <v>1.69548999660902E-2</v>
      </c>
      <c r="AK18" s="117">
        <f t="shared" si="5"/>
        <v>4.408273991183452E-3</v>
      </c>
      <c r="AL18" s="117">
        <f t="shared" si="6"/>
        <v>2.3736859952526281E-3</v>
      </c>
      <c r="AM18" s="117">
        <f t="shared" si="7"/>
        <v>1.3563919972872161E-3</v>
      </c>
      <c r="AN18" s="117">
        <f t="shared" si="8"/>
        <v>6.4428619871142769E-3</v>
      </c>
      <c r="AO18" s="117">
        <f t="shared" si="9"/>
        <v>0</v>
      </c>
      <c r="AP18" s="117">
        <f t="shared" si="10"/>
        <v>0.49949135300101727</v>
      </c>
      <c r="AQ18" s="117">
        <f t="shared" si="11"/>
        <v>0.41132587317734826</v>
      </c>
      <c r="AR18" s="117">
        <f t="shared" si="12"/>
        <v>0</v>
      </c>
      <c r="AS18" t="str">
        <f t="shared" si="13"/>
        <v>1991WSH</v>
      </c>
      <c r="AV18" t="s">
        <v>677</v>
      </c>
      <c r="AW18" t="s">
        <v>678</v>
      </c>
      <c r="AX18">
        <v>12</v>
      </c>
      <c r="AY18" t="s">
        <v>668</v>
      </c>
      <c r="AZ18">
        <v>8</v>
      </c>
      <c r="BA18" s="63">
        <v>0.20180561929236843</v>
      </c>
      <c r="BB18" s="63">
        <v>7.9247931103054767E-2</v>
      </c>
      <c r="BC18" s="63">
        <v>5.643108265899785E-2</v>
      </c>
      <c r="BD18" s="63">
        <v>3.0918727915194345E-3</v>
      </c>
      <c r="BE18" s="63">
        <v>0</v>
      </c>
      <c r="BF18" s="63">
        <v>2.6202675416456336E-2</v>
      </c>
      <c r="BG18" s="63">
        <v>1.25E-3</v>
      </c>
      <c r="BH18" s="63">
        <v>0.33785845583548763</v>
      </c>
      <c r="BI18" s="63">
        <v>0.28319966448941714</v>
      </c>
      <c r="BJ18" s="63">
        <v>1.0912698412698412E-2</v>
      </c>
      <c r="BK18" s="64">
        <v>4</v>
      </c>
      <c r="BN18" t="s">
        <v>671</v>
      </c>
      <c r="BO18" t="s">
        <v>672</v>
      </c>
      <c r="BP18">
        <v>9</v>
      </c>
      <c r="BQ18" t="s">
        <v>673</v>
      </c>
      <c r="BR18">
        <v>9</v>
      </c>
      <c r="BS18" s="64">
        <v>0.2911188623557821</v>
      </c>
      <c r="BT18" s="63">
        <v>0.62332928311057112</v>
      </c>
      <c r="BU18" s="63">
        <v>0.44452044796270157</v>
      </c>
      <c r="BV18" s="63">
        <v>2008</v>
      </c>
      <c r="BW18" s="64">
        <v>0.39390756302521007</v>
      </c>
      <c r="BX18" s="63">
        <v>0.68122065727699532</v>
      </c>
      <c r="BY18" s="63">
        <v>0.55673939031568953</v>
      </c>
      <c r="BZ18" s="63">
        <v>2012</v>
      </c>
      <c r="CA18" s="64">
        <v>0.2911188623557821</v>
      </c>
      <c r="CB18" s="63">
        <v>0.68122065727699532</v>
      </c>
      <c r="CC18" s="63">
        <v>0.47658300292069816</v>
      </c>
      <c r="CD18" s="63">
        <v>2012</v>
      </c>
      <c r="CE18" t="str">
        <f t="shared" si="15"/>
        <v>2012ELK</v>
      </c>
      <c r="CF18">
        <f t="shared" si="14"/>
        <v>0.48516267429388632</v>
      </c>
      <c r="CN18" s="64"/>
      <c r="CO18" s="63"/>
      <c r="CP18" s="63"/>
      <c r="CQ18" s="63"/>
      <c r="CR18" s="85"/>
      <c r="CS18" s="63"/>
      <c r="CT18" s="63"/>
      <c r="CU18" s="63"/>
    </row>
    <row r="19" spans="1:99" x14ac:dyDescent="0.25">
      <c r="A19" t="s">
        <v>744</v>
      </c>
      <c r="B19" s="64">
        <v>1992</v>
      </c>
      <c r="C19">
        <v>2703</v>
      </c>
      <c r="D19" s="116" t="s">
        <v>31</v>
      </c>
      <c r="E19" s="63">
        <v>6.1783203847576768E-2</v>
      </c>
      <c r="F19" s="63">
        <v>4.5504994450610431E-2</v>
      </c>
      <c r="G19" s="63">
        <v>2.2197558268590455E-3</v>
      </c>
      <c r="H19" s="63">
        <v>1.4428412874583796E-2</v>
      </c>
      <c r="I19" s="63">
        <v>0</v>
      </c>
      <c r="J19" s="63">
        <v>2.293747687754347E-2</v>
      </c>
      <c r="K19" s="63">
        <v>1.4798372179060304E-3</v>
      </c>
      <c r="L19" s="63">
        <v>0</v>
      </c>
      <c r="M19" s="63">
        <v>0</v>
      </c>
      <c r="N19" s="63">
        <v>0</v>
      </c>
      <c r="O19" s="63">
        <v>1.4798372179060304E-3</v>
      </c>
      <c r="P19" s="63">
        <v>1.1098779134295228E-3</v>
      </c>
      <c r="Q19" s="63">
        <v>2.2567517573066964E-2</v>
      </c>
      <c r="R19" s="63">
        <v>1.849796522382538E-3</v>
      </c>
      <c r="S19" s="63">
        <v>0</v>
      </c>
      <c r="T19" s="63">
        <v>7.3991860895301518E-4</v>
      </c>
      <c r="U19" s="63">
        <v>3.6995930447650759E-4</v>
      </c>
      <c r="V19" s="63">
        <v>4.8094709581945989E-3</v>
      </c>
      <c r="W19" s="63">
        <v>0</v>
      </c>
      <c r="X19" s="63">
        <v>5.6973732889382171E-2</v>
      </c>
      <c r="Y19" s="63">
        <v>0.3015168331483537</v>
      </c>
      <c r="Z19" s="63">
        <v>3.6995930447650759E-4</v>
      </c>
      <c r="AA19" s="63">
        <v>0.45985941546429893</v>
      </c>
      <c r="AB19" s="93" t="str">
        <f t="shared" si="0"/>
        <v>pre99</v>
      </c>
      <c r="AC19" s="93" t="str">
        <f t="shared" si="1"/>
        <v>WSH</v>
      </c>
      <c r="AD19" s="93" t="str">
        <f>"'"&amp;VLOOKUP(A19,Lookups!B$3:F$48,2,FALSE)&amp;"'"</f>
        <v>'Willamette Spring'</v>
      </c>
      <c r="AE19" s="93">
        <f>VLOOKUP(A19,Lookups!B$3:F$48,4,FALSE)</f>
        <v>8</v>
      </c>
      <c r="AF19" s="93" t="str">
        <f>VLOOKUP(A19,Lookups!B$3:F$48,5,FALSE)</f>
        <v>ColR</v>
      </c>
      <c r="AG19" s="93" t="str">
        <f t="shared" si="2"/>
        <v>yes</v>
      </c>
      <c r="AH19" s="93">
        <f>VLOOKUP(A19,Lookups!B$3:F$48,3,FALSE)</f>
        <v>50</v>
      </c>
      <c r="AI19" s="117">
        <f t="shared" si="3"/>
        <v>0.10950795412504624</v>
      </c>
      <c r="AJ19" s="117">
        <f t="shared" si="4"/>
        <v>1.4428412874583796E-2</v>
      </c>
      <c r="AK19" s="117">
        <f t="shared" si="5"/>
        <v>2.4417314095449501E-2</v>
      </c>
      <c r="AL19" s="117">
        <f t="shared" si="6"/>
        <v>0</v>
      </c>
      <c r="AM19" s="117">
        <f t="shared" si="7"/>
        <v>2.5897151313355529E-3</v>
      </c>
      <c r="AN19" s="117">
        <f t="shared" si="8"/>
        <v>2.5157232704402517E-2</v>
      </c>
      <c r="AO19" s="117">
        <f t="shared" si="9"/>
        <v>5.1794302626711067E-3</v>
      </c>
      <c r="AP19" s="117">
        <f t="shared" si="10"/>
        <v>0.35849056603773588</v>
      </c>
      <c r="AQ19" s="117">
        <f t="shared" si="11"/>
        <v>0.45985941546429893</v>
      </c>
      <c r="AR19" s="117">
        <f t="shared" si="12"/>
        <v>3.6995930447650759E-4</v>
      </c>
      <c r="AS19" t="str">
        <f t="shared" si="13"/>
        <v>1992WSH</v>
      </c>
      <c r="AV19" t="s">
        <v>679</v>
      </c>
      <c r="AW19" t="s">
        <v>680</v>
      </c>
      <c r="AX19">
        <v>13</v>
      </c>
      <c r="AY19" t="s">
        <v>661</v>
      </c>
      <c r="AZ19">
        <v>5</v>
      </c>
      <c r="BA19" s="63">
        <v>2.806174890973903E-3</v>
      </c>
      <c r="BB19" s="63">
        <v>1.9410108112581711E-3</v>
      </c>
      <c r="BC19" s="63">
        <v>5.7576868486627505E-2</v>
      </c>
      <c r="BD19" s="63">
        <v>6.7369137192179809E-2</v>
      </c>
      <c r="BE19" s="63">
        <v>9.8927631415603049E-4</v>
      </c>
      <c r="BF19" s="63">
        <v>4.4812108572496415E-2</v>
      </c>
      <c r="BG19" s="63">
        <v>3.3065749938050712E-2</v>
      </c>
      <c r="BH19" s="63">
        <v>1.9030556602640365E-2</v>
      </c>
      <c r="BI19" s="63">
        <v>0.76964761502815482</v>
      </c>
      <c r="BJ19" s="63">
        <v>2.7615021634623369E-3</v>
      </c>
      <c r="BK19" s="64">
        <v>5</v>
      </c>
      <c r="BN19" t="s">
        <v>674</v>
      </c>
      <c r="BO19" t="s">
        <v>675</v>
      </c>
      <c r="BP19">
        <v>11</v>
      </c>
      <c r="BQ19" t="s">
        <v>676</v>
      </c>
      <c r="BR19">
        <v>7</v>
      </c>
      <c r="BS19" s="64">
        <v>0.36719524281466798</v>
      </c>
      <c r="BT19" s="63">
        <v>0.63789237668161436</v>
      </c>
      <c r="BU19" s="63">
        <v>0.45956673610306054</v>
      </c>
      <c r="BV19" s="63">
        <v>2008</v>
      </c>
      <c r="BW19" s="64">
        <v>0.38439937597503898</v>
      </c>
      <c r="BX19" s="63">
        <v>0.52881152460984393</v>
      </c>
      <c r="BY19" s="63">
        <v>0.45087730772581586</v>
      </c>
      <c r="BZ19" s="63">
        <v>2012</v>
      </c>
      <c r="CA19" s="64">
        <v>0.36719524281466798</v>
      </c>
      <c r="CB19" s="63">
        <v>0.63789237668161436</v>
      </c>
      <c r="CC19" s="63">
        <v>0.45708404228099059</v>
      </c>
      <c r="CD19" s="63">
        <v>2012</v>
      </c>
      <c r="CE19" t="str">
        <f t="shared" si="15"/>
        <v>2012GAD</v>
      </c>
      <c r="CF19">
        <f t="shared" si="14"/>
        <v>0.38439937597503898</v>
      </c>
      <c r="CN19" s="64"/>
      <c r="CO19" s="63"/>
      <c r="CP19" s="63"/>
      <c r="CQ19" s="63"/>
      <c r="CR19" s="85"/>
      <c r="CS19" s="63"/>
      <c r="CT19" s="63"/>
      <c r="CU19" s="63"/>
    </row>
    <row r="20" spans="1:99" x14ac:dyDescent="0.25">
      <c r="A20" t="s">
        <v>744</v>
      </c>
      <c r="B20" s="64">
        <v>1993</v>
      </c>
      <c r="C20">
        <v>5203</v>
      </c>
      <c r="D20" s="116" t="s">
        <v>31</v>
      </c>
      <c r="E20" s="63">
        <v>0.11012877186238709</v>
      </c>
      <c r="F20" s="63">
        <v>3.8439361906592349E-4</v>
      </c>
      <c r="G20" s="63">
        <v>0</v>
      </c>
      <c r="H20" s="63">
        <v>1.2877186238708437E-2</v>
      </c>
      <c r="I20" s="63">
        <v>9.6098404766480875E-4</v>
      </c>
      <c r="J20" s="63">
        <v>1.4030367095906209E-2</v>
      </c>
      <c r="K20" s="63">
        <v>2.1141649048625794E-3</v>
      </c>
      <c r="L20" s="63">
        <v>0</v>
      </c>
      <c r="M20" s="63">
        <v>0</v>
      </c>
      <c r="N20" s="63">
        <v>0</v>
      </c>
      <c r="O20" s="63">
        <v>0</v>
      </c>
      <c r="P20" s="63">
        <v>0</v>
      </c>
      <c r="Q20" s="63">
        <v>1.5183547953103978E-2</v>
      </c>
      <c r="R20" s="63">
        <v>5.7659042859888531E-4</v>
      </c>
      <c r="S20" s="63">
        <v>0</v>
      </c>
      <c r="T20" s="63">
        <v>3.8439361906592349E-4</v>
      </c>
      <c r="U20" s="63">
        <v>0</v>
      </c>
      <c r="V20" s="63">
        <v>0</v>
      </c>
      <c r="W20" s="63">
        <v>0</v>
      </c>
      <c r="X20" s="63">
        <v>8.2644628099173556E-3</v>
      </c>
      <c r="Y20" s="63">
        <v>0.43417259273496062</v>
      </c>
      <c r="Z20" s="63">
        <v>0</v>
      </c>
      <c r="AA20" s="63">
        <v>0.40092254468575822</v>
      </c>
      <c r="AB20" s="93" t="str">
        <f t="shared" si="0"/>
        <v>pre99</v>
      </c>
      <c r="AC20" s="93" t="str">
        <f t="shared" si="1"/>
        <v>WSH</v>
      </c>
      <c r="AD20" s="93" t="str">
        <f>"'"&amp;VLOOKUP(A20,Lookups!B$3:F$48,2,FALSE)&amp;"'"</f>
        <v>'Willamette Spring'</v>
      </c>
      <c r="AE20" s="93">
        <f>VLOOKUP(A20,Lookups!B$3:F$48,4,FALSE)</f>
        <v>8</v>
      </c>
      <c r="AF20" s="93" t="str">
        <f>VLOOKUP(A20,Lookups!B$3:F$48,5,FALSE)</f>
        <v>ColR</v>
      </c>
      <c r="AG20" s="93" t="str">
        <f t="shared" si="2"/>
        <v>yes</v>
      </c>
      <c r="AH20" s="93">
        <f>VLOOKUP(A20,Lookups!B$3:F$48,3,FALSE)</f>
        <v>50</v>
      </c>
      <c r="AI20" s="117">
        <f t="shared" si="3"/>
        <v>0.11051316548145301</v>
      </c>
      <c r="AJ20" s="117">
        <f t="shared" si="4"/>
        <v>1.3838170286373247E-2</v>
      </c>
      <c r="AK20" s="117">
        <f t="shared" si="5"/>
        <v>1.6144532000768787E-2</v>
      </c>
      <c r="AL20" s="117">
        <f t="shared" si="6"/>
        <v>0</v>
      </c>
      <c r="AM20" s="117">
        <f t="shared" si="7"/>
        <v>0</v>
      </c>
      <c r="AN20" s="117">
        <f t="shared" si="8"/>
        <v>1.6144532000768787E-2</v>
      </c>
      <c r="AO20" s="117">
        <f t="shared" si="9"/>
        <v>0</v>
      </c>
      <c r="AP20" s="117">
        <f t="shared" si="10"/>
        <v>0.442437055544878</v>
      </c>
      <c r="AQ20" s="117">
        <f t="shared" si="11"/>
        <v>0.40092254468575822</v>
      </c>
      <c r="AR20" s="117">
        <f t="shared" si="12"/>
        <v>0</v>
      </c>
      <c r="AS20" t="str">
        <f t="shared" si="13"/>
        <v>1993WSH</v>
      </c>
      <c r="AV20" t="s">
        <v>681</v>
      </c>
      <c r="AW20" t="s">
        <v>682</v>
      </c>
      <c r="AX20">
        <v>14</v>
      </c>
      <c r="AY20" t="s">
        <v>683</v>
      </c>
      <c r="AZ20">
        <v>6</v>
      </c>
      <c r="BA20" s="63">
        <v>0.10400781669406806</v>
      </c>
      <c r="BB20" s="63">
        <v>7.9775173827882226E-2</v>
      </c>
      <c r="BC20" s="63">
        <v>2.1140167067365594E-2</v>
      </c>
      <c r="BD20" s="63">
        <v>1.1643458269938239E-2</v>
      </c>
      <c r="BE20" s="63">
        <v>0</v>
      </c>
      <c r="BF20" s="63">
        <v>1.0157935544068464E-2</v>
      </c>
      <c r="BG20" s="63">
        <v>1.568691181156992E-2</v>
      </c>
      <c r="BH20" s="63">
        <v>0</v>
      </c>
      <c r="BI20" s="63">
        <v>0.71333820798619685</v>
      </c>
      <c r="BJ20" s="63">
        <v>4.4250328798910651E-2</v>
      </c>
      <c r="BK20" s="64">
        <v>4</v>
      </c>
      <c r="BN20" t="s">
        <v>677</v>
      </c>
      <c r="BO20" t="s">
        <v>678</v>
      </c>
      <c r="BP20">
        <v>12</v>
      </c>
      <c r="BQ20" t="s">
        <v>668</v>
      </c>
      <c r="BR20">
        <v>8</v>
      </c>
      <c r="BS20" s="64">
        <v>0.27027027027027029</v>
      </c>
      <c r="BT20" s="63">
        <v>0.55914673561732386</v>
      </c>
      <c r="BU20" s="63">
        <v>0.43855835074303628</v>
      </c>
      <c r="BV20" s="63">
        <v>2008</v>
      </c>
      <c r="BW20" s="64">
        <v>0.11255411255411256</v>
      </c>
      <c r="BX20" s="63">
        <v>0.42658730158730157</v>
      </c>
      <c r="BY20" s="63">
        <v>0.28319966448941714</v>
      </c>
      <c r="BZ20" s="63">
        <v>2012</v>
      </c>
      <c r="CA20" s="64">
        <v>0.11255411255411256</v>
      </c>
      <c r="CB20" s="63">
        <v>0.55914673561732386</v>
      </c>
      <c r="CC20" s="63">
        <v>0.3941701546705737</v>
      </c>
      <c r="CD20" s="63">
        <v>2012</v>
      </c>
      <c r="CE20" t="str">
        <f t="shared" si="15"/>
        <v>2012HAN</v>
      </c>
      <c r="CF20">
        <f t="shared" si="14"/>
        <v>0.23499999999999999</v>
      </c>
      <c r="CN20" s="64"/>
      <c r="CO20" s="63"/>
      <c r="CP20" s="63"/>
      <c r="CQ20" s="63"/>
      <c r="CR20" s="85"/>
      <c r="CS20" s="63"/>
      <c r="CT20" s="63"/>
      <c r="CU20" s="63"/>
    </row>
    <row r="21" spans="1:99" x14ac:dyDescent="0.25">
      <c r="A21" t="s">
        <v>744</v>
      </c>
      <c r="B21" s="64">
        <v>1994</v>
      </c>
      <c r="C21">
        <v>4953</v>
      </c>
      <c r="D21" s="116" t="s">
        <v>31</v>
      </c>
      <c r="E21" s="63">
        <v>5.4108621037754892E-2</v>
      </c>
      <c r="F21" s="63">
        <v>6.8645265495659198E-3</v>
      </c>
      <c r="G21" s="63">
        <v>7.0664243892590347E-3</v>
      </c>
      <c r="H21" s="63">
        <v>7.4702200686452653E-3</v>
      </c>
      <c r="I21" s="63">
        <v>1.0094891984655764E-3</v>
      </c>
      <c r="J21" s="63">
        <v>7.6721179083383802E-3</v>
      </c>
      <c r="K21" s="63">
        <v>0</v>
      </c>
      <c r="L21" s="63">
        <v>0</v>
      </c>
      <c r="M21" s="63">
        <v>0</v>
      </c>
      <c r="N21" s="63">
        <v>2.220876236624268E-3</v>
      </c>
      <c r="O21" s="63">
        <v>1.2113870381586917E-3</v>
      </c>
      <c r="P21" s="63">
        <v>0</v>
      </c>
      <c r="Q21" s="63">
        <v>1.0094891984655764E-3</v>
      </c>
      <c r="R21" s="63">
        <v>0</v>
      </c>
      <c r="S21" s="63">
        <v>8.0759135877246115E-4</v>
      </c>
      <c r="T21" s="63">
        <v>6.0569351907934583E-4</v>
      </c>
      <c r="U21" s="63">
        <v>0</v>
      </c>
      <c r="V21" s="63">
        <v>6.0569351907934583E-4</v>
      </c>
      <c r="W21" s="63">
        <v>0</v>
      </c>
      <c r="X21" s="63">
        <v>5.0272562083585708E-2</v>
      </c>
      <c r="Y21" s="63">
        <v>0.39430648092065412</v>
      </c>
      <c r="Z21" s="63">
        <v>4.6436503129416518E-3</v>
      </c>
      <c r="AA21" s="63">
        <v>0.46012517666060976</v>
      </c>
      <c r="AB21" s="93" t="str">
        <f t="shared" si="0"/>
        <v>pre99</v>
      </c>
      <c r="AC21" s="93" t="str">
        <f t="shared" si="1"/>
        <v>WSH</v>
      </c>
      <c r="AD21" s="93" t="str">
        <f>"'"&amp;VLOOKUP(A21,Lookups!B$3:F$48,2,FALSE)&amp;"'"</f>
        <v>'Willamette Spring'</v>
      </c>
      <c r="AE21" s="93">
        <f>VLOOKUP(A21,Lookups!B$3:F$48,4,FALSE)</f>
        <v>8</v>
      </c>
      <c r="AF21" s="93" t="str">
        <f>VLOOKUP(A21,Lookups!B$3:F$48,5,FALSE)</f>
        <v>ColR</v>
      </c>
      <c r="AG21" s="93" t="str">
        <f t="shared" si="2"/>
        <v>yes</v>
      </c>
      <c r="AH21" s="93">
        <f>VLOOKUP(A21,Lookups!B$3:F$48,3,FALSE)</f>
        <v>50</v>
      </c>
      <c r="AI21" s="117">
        <f t="shared" si="3"/>
        <v>6.8039571976579838E-2</v>
      </c>
      <c r="AJ21" s="117">
        <f t="shared" si="4"/>
        <v>8.4797092671108423E-3</v>
      </c>
      <c r="AK21" s="117">
        <f t="shared" si="5"/>
        <v>7.6721179083383802E-3</v>
      </c>
      <c r="AL21" s="117">
        <f t="shared" si="6"/>
        <v>0</v>
      </c>
      <c r="AM21" s="117">
        <f t="shared" si="7"/>
        <v>3.4322632747829599E-3</v>
      </c>
      <c r="AN21" s="117">
        <f t="shared" si="8"/>
        <v>2.4227740763173833E-3</v>
      </c>
      <c r="AO21" s="117">
        <f t="shared" si="9"/>
        <v>6.0569351907934583E-4</v>
      </c>
      <c r="AP21" s="117">
        <f t="shared" si="10"/>
        <v>0.44457904300423984</v>
      </c>
      <c r="AQ21" s="117">
        <f t="shared" si="11"/>
        <v>0.46012517666060976</v>
      </c>
      <c r="AR21" s="117">
        <f t="shared" si="12"/>
        <v>4.6436503129416518E-3</v>
      </c>
      <c r="AS21" t="str">
        <f t="shared" si="13"/>
        <v>1994WSH</v>
      </c>
      <c r="AV21" t="s">
        <v>684</v>
      </c>
      <c r="AW21" t="s">
        <v>685</v>
      </c>
      <c r="AX21">
        <v>15</v>
      </c>
      <c r="AY21" t="s">
        <v>12</v>
      </c>
      <c r="AZ21">
        <v>2</v>
      </c>
      <c r="BA21" s="63">
        <v>0.151290734373665</v>
      </c>
      <c r="BB21" s="63">
        <v>6.3152952277172797E-2</v>
      </c>
      <c r="BC21" s="63">
        <v>8.4985835694051002E-4</v>
      </c>
      <c r="BD21" s="63">
        <v>3.2876606733344893E-3</v>
      </c>
      <c r="BE21" s="63">
        <v>2.373887240356083E-3</v>
      </c>
      <c r="BF21" s="63">
        <v>7.4074074074074081E-4</v>
      </c>
      <c r="BG21" s="63">
        <v>0</v>
      </c>
      <c r="BH21" s="63">
        <v>0.1022031542034042</v>
      </c>
      <c r="BI21" s="63">
        <v>0.67610101213438623</v>
      </c>
      <c r="BJ21" s="63">
        <v>0</v>
      </c>
      <c r="BK21" s="64">
        <v>5</v>
      </c>
      <c r="BN21" t="s">
        <v>679</v>
      </c>
      <c r="BO21" t="s">
        <v>680</v>
      </c>
      <c r="BP21">
        <v>13</v>
      </c>
      <c r="BQ21" t="s">
        <v>661</v>
      </c>
      <c r="BR21">
        <v>5</v>
      </c>
      <c r="BS21" s="64">
        <v>0.43069306930693069</v>
      </c>
      <c r="BT21" s="63">
        <v>0.81242672919109027</v>
      </c>
      <c r="BU21" s="63">
        <v>0.59482947766720762</v>
      </c>
      <c r="BV21" s="63">
        <v>2008</v>
      </c>
      <c r="BW21" s="64">
        <v>0.72740073218811607</v>
      </c>
      <c r="BX21" s="63">
        <v>0.83642954236520162</v>
      </c>
      <c r="BY21" s="63">
        <v>0.76964761502815482</v>
      </c>
      <c r="BZ21" s="63">
        <v>2013</v>
      </c>
      <c r="CA21" s="64">
        <v>0.43069306930693069</v>
      </c>
      <c r="CB21" s="63">
        <v>0.83642954236520162</v>
      </c>
      <c r="CC21" s="63">
        <v>0.65310219012085668</v>
      </c>
      <c r="CD21" s="63">
        <v>2013</v>
      </c>
      <c r="CE21" t="str">
        <f t="shared" si="15"/>
        <v>2013HAR</v>
      </c>
      <c r="CF21">
        <f t="shared" si="14"/>
        <v>0.72740073218811607</v>
      </c>
      <c r="CN21" s="64"/>
      <c r="CO21" s="63"/>
      <c r="CP21" s="63"/>
      <c r="CQ21" s="63"/>
      <c r="CR21" s="85"/>
      <c r="CS21" s="63"/>
      <c r="CT21" s="63"/>
      <c r="CU21" s="63"/>
    </row>
    <row r="22" spans="1:99" x14ac:dyDescent="0.25">
      <c r="A22" t="s">
        <v>744</v>
      </c>
      <c r="B22" s="64">
        <v>1995</v>
      </c>
      <c r="C22">
        <v>4371</v>
      </c>
      <c r="D22" s="116" t="s">
        <v>31</v>
      </c>
      <c r="E22" s="63">
        <v>4.5298558682223752E-2</v>
      </c>
      <c r="F22" s="63">
        <v>1.3726835964310226E-3</v>
      </c>
      <c r="G22" s="63">
        <v>3.2029283916723862E-3</v>
      </c>
      <c r="H22" s="63">
        <v>1.1667810569663692E-2</v>
      </c>
      <c r="I22" s="63">
        <v>0</v>
      </c>
      <c r="J22" s="63">
        <v>4.5756119881034093E-3</v>
      </c>
      <c r="K22" s="63">
        <v>9.1512239762068181E-4</v>
      </c>
      <c r="L22" s="63">
        <v>0</v>
      </c>
      <c r="M22" s="63">
        <v>0</v>
      </c>
      <c r="N22" s="63">
        <v>0</v>
      </c>
      <c r="O22" s="63">
        <v>3.8892701898878973E-3</v>
      </c>
      <c r="P22" s="63">
        <v>0</v>
      </c>
      <c r="Q22" s="63">
        <v>4.575611988103409E-4</v>
      </c>
      <c r="R22" s="63">
        <v>0</v>
      </c>
      <c r="S22" s="63">
        <v>0</v>
      </c>
      <c r="T22" s="63">
        <v>0</v>
      </c>
      <c r="U22" s="63">
        <v>2.2878059940517045E-4</v>
      </c>
      <c r="V22" s="63">
        <v>2.5165865934568747E-3</v>
      </c>
      <c r="W22" s="63">
        <v>0</v>
      </c>
      <c r="X22" s="63">
        <v>2.7453671928620452E-3</v>
      </c>
      <c r="Y22" s="63">
        <v>0.44383436284603067</v>
      </c>
      <c r="Z22" s="63">
        <v>6.863417982155113E-4</v>
      </c>
      <c r="AA22" s="63">
        <v>0.47860901395561656</v>
      </c>
      <c r="AB22" s="93" t="str">
        <f t="shared" si="0"/>
        <v>pre99</v>
      </c>
      <c r="AC22" s="93" t="str">
        <f t="shared" si="1"/>
        <v>WSH</v>
      </c>
      <c r="AD22" s="93" t="str">
        <f>"'"&amp;VLOOKUP(A22,Lookups!B$3:F$48,2,FALSE)&amp;"'"</f>
        <v>'Willamette Spring'</v>
      </c>
      <c r="AE22" s="93">
        <f>VLOOKUP(A22,Lookups!B$3:F$48,4,FALSE)</f>
        <v>8</v>
      </c>
      <c r="AF22" s="93" t="str">
        <f>VLOOKUP(A22,Lookups!B$3:F$48,5,FALSE)</f>
        <v>ColR</v>
      </c>
      <c r="AG22" s="93" t="str">
        <f t="shared" si="2"/>
        <v>yes</v>
      </c>
      <c r="AH22" s="93">
        <f>VLOOKUP(A22,Lookups!B$3:F$48,3,FALSE)</f>
        <v>50</v>
      </c>
      <c r="AI22" s="117">
        <f t="shared" si="3"/>
        <v>4.9874170670327164E-2</v>
      </c>
      <c r="AJ22" s="117">
        <f t="shared" si="4"/>
        <v>1.1667810569663692E-2</v>
      </c>
      <c r="AK22" s="117">
        <f t="shared" si="5"/>
        <v>5.4907343857240913E-3</v>
      </c>
      <c r="AL22" s="117">
        <f t="shared" si="6"/>
        <v>0</v>
      </c>
      <c r="AM22" s="117">
        <f t="shared" si="7"/>
        <v>3.8892701898878973E-3</v>
      </c>
      <c r="AN22" s="117">
        <f t="shared" si="8"/>
        <v>4.575611988103409E-4</v>
      </c>
      <c r="AO22" s="117">
        <f t="shared" si="9"/>
        <v>2.7453671928620452E-3</v>
      </c>
      <c r="AP22" s="117">
        <f t="shared" si="10"/>
        <v>0.44657973003889273</v>
      </c>
      <c r="AQ22" s="117">
        <f t="shared" si="11"/>
        <v>0.47860901395561656</v>
      </c>
      <c r="AR22" s="117">
        <f t="shared" si="12"/>
        <v>6.863417982155113E-4</v>
      </c>
      <c r="AS22" t="str">
        <f t="shared" si="13"/>
        <v>1995WSH</v>
      </c>
      <c r="AV22" t="s">
        <v>686</v>
      </c>
      <c r="AW22" t="s">
        <v>687</v>
      </c>
      <c r="AX22">
        <v>16</v>
      </c>
      <c r="AY22" t="s">
        <v>668</v>
      </c>
      <c r="AZ22">
        <v>8</v>
      </c>
      <c r="BA22" s="63">
        <v>1.5216068167985393E-4</v>
      </c>
      <c r="BB22" s="63">
        <v>1.7607164594383097E-3</v>
      </c>
      <c r="BC22" s="63">
        <v>0.13232367411865686</v>
      </c>
      <c r="BD22" s="63">
        <v>2.1571785307543154E-2</v>
      </c>
      <c r="BE22" s="63">
        <v>2.3255813953488372E-3</v>
      </c>
      <c r="BF22" s="63">
        <v>0.19180011970874847</v>
      </c>
      <c r="BG22" s="63">
        <v>3.343865169175482E-2</v>
      </c>
      <c r="BH22" s="63">
        <v>0.26822413358722946</v>
      </c>
      <c r="BI22" s="63">
        <v>0.29989411885134587</v>
      </c>
      <c r="BJ22" s="63">
        <v>4.8509058198254407E-2</v>
      </c>
      <c r="BK22" s="64">
        <v>4</v>
      </c>
      <c r="BN22" t="s">
        <v>681</v>
      </c>
      <c r="BO22" t="s">
        <v>682</v>
      </c>
      <c r="BP22">
        <v>14</v>
      </c>
      <c r="BQ22" t="s">
        <v>683</v>
      </c>
      <c r="BR22">
        <v>6</v>
      </c>
      <c r="BS22" s="64">
        <v>0.44680851063829785</v>
      </c>
      <c r="BT22" s="63">
        <v>0.88483685220729369</v>
      </c>
      <c r="BU22" s="63">
        <v>0.70125688581806689</v>
      </c>
      <c r="BV22" s="63">
        <v>2008</v>
      </c>
      <c r="BW22" s="64">
        <v>0.63701707097933513</v>
      </c>
      <c r="BX22" s="63">
        <v>0.86274509803921573</v>
      </c>
      <c r="BY22" s="63">
        <v>0.71333820798619685</v>
      </c>
      <c r="BZ22" s="63">
        <v>2012</v>
      </c>
      <c r="CA22" s="64">
        <v>0.44680851063829785</v>
      </c>
      <c r="CB22" s="63">
        <v>0.88483685220729369</v>
      </c>
      <c r="CC22" s="63">
        <v>0.70470869215181831</v>
      </c>
      <c r="CD22" s="63">
        <v>2012</v>
      </c>
      <c r="CE22" t="str">
        <f t="shared" si="15"/>
        <v>2012HOK</v>
      </c>
      <c r="CF22">
        <f t="shared" si="14"/>
        <v>0.65445026178010468</v>
      </c>
      <c r="CN22" s="64"/>
      <c r="CO22" s="63"/>
      <c r="CP22" s="63"/>
      <c r="CQ22" s="63"/>
      <c r="CR22" s="85"/>
      <c r="CS22" s="63"/>
      <c r="CT22" s="63"/>
      <c r="CU22" s="63"/>
    </row>
    <row r="23" spans="1:99" x14ac:dyDescent="0.25">
      <c r="A23" t="s">
        <v>744</v>
      </c>
      <c r="B23" s="64">
        <v>1996</v>
      </c>
      <c r="C23">
        <v>3679</v>
      </c>
      <c r="D23" s="116" t="s">
        <v>31</v>
      </c>
      <c r="E23" s="63">
        <v>2.1473226420222886E-2</v>
      </c>
      <c r="F23" s="63">
        <v>0</v>
      </c>
      <c r="G23" s="63">
        <v>0</v>
      </c>
      <c r="H23" s="63">
        <v>2.446316933949443E-3</v>
      </c>
      <c r="I23" s="63">
        <v>0</v>
      </c>
      <c r="J23" s="63">
        <v>5.4362598532209838E-4</v>
      </c>
      <c r="K23" s="63">
        <v>0</v>
      </c>
      <c r="L23" s="63">
        <v>0</v>
      </c>
      <c r="M23" s="63">
        <v>0</v>
      </c>
      <c r="N23" s="63">
        <v>0</v>
      </c>
      <c r="O23" s="63">
        <v>8.1543897798314763E-4</v>
      </c>
      <c r="P23" s="63">
        <v>0</v>
      </c>
      <c r="Q23" s="63">
        <v>0</v>
      </c>
      <c r="R23" s="63">
        <v>0</v>
      </c>
      <c r="S23" s="63">
        <v>5.4362598532209838E-4</v>
      </c>
      <c r="T23" s="63">
        <v>0</v>
      </c>
      <c r="U23" s="63">
        <v>0</v>
      </c>
      <c r="V23" s="63">
        <v>8.1543897798314763E-4</v>
      </c>
      <c r="W23" s="63">
        <v>0</v>
      </c>
      <c r="X23" s="63">
        <v>8.1543897798314752E-3</v>
      </c>
      <c r="Y23" s="63">
        <v>0.34819244359880402</v>
      </c>
      <c r="Z23" s="63">
        <v>4.349007882576787E-3</v>
      </c>
      <c r="AA23" s="63">
        <v>0.61266648545800484</v>
      </c>
      <c r="AB23" s="93" t="str">
        <f t="shared" si="0"/>
        <v>pre99</v>
      </c>
      <c r="AC23" s="93" t="str">
        <f t="shared" si="1"/>
        <v>WSH</v>
      </c>
      <c r="AD23" s="93" t="str">
        <f>"'"&amp;VLOOKUP(A23,Lookups!B$3:F$48,2,FALSE)&amp;"'"</f>
        <v>'Willamette Spring'</v>
      </c>
      <c r="AE23" s="93">
        <f>VLOOKUP(A23,Lookups!B$3:F$48,4,FALSE)</f>
        <v>8</v>
      </c>
      <c r="AF23" s="93" t="str">
        <f>VLOOKUP(A23,Lookups!B$3:F$48,5,FALSE)</f>
        <v>ColR</v>
      </c>
      <c r="AG23" s="93" t="str">
        <f t="shared" si="2"/>
        <v>yes</v>
      </c>
      <c r="AH23" s="93">
        <f>VLOOKUP(A23,Lookups!B$3:F$48,3,FALSE)</f>
        <v>50</v>
      </c>
      <c r="AI23" s="117">
        <f t="shared" si="3"/>
        <v>2.1473226420222886E-2</v>
      </c>
      <c r="AJ23" s="117">
        <f t="shared" si="4"/>
        <v>2.446316933949443E-3</v>
      </c>
      <c r="AK23" s="117">
        <f t="shared" si="5"/>
        <v>5.4362598532209838E-4</v>
      </c>
      <c r="AL23" s="117">
        <f t="shared" si="6"/>
        <v>0</v>
      </c>
      <c r="AM23" s="117">
        <f t="shared" si="7"/>
        <v>8.1543897798314763E-4</v>
      </c>
      <c r="AN23" s="117">
        <f t="shared" si="8"/>
        <v>5.4362598532209838E-4</v>
      </c>
      <c r="AO23" s="117">
        <f t="shared" si="9"/>
        <v>8.1543897798314763E-4</v>
      </c>
      <c r="AP23" s="117">
        <f t="shared" si="10"/>
        <v>0.35634683337863549</v>
      </c>
      <c r="AQ23" s="117">
        <f t="shared" si="11"/>
        <v>0.61266648545800484</v>
      </c>
      <c r="AR23" s="117">
        <f t="shared" si="12"/>
        <v>4.349007882576787E-3</v>
      </c>
      <c r="AS23" t="str">
        <f t="shared" si="13"/>
        <v>1996WSH</v>
      </c>
      <c r="AV23" t="s">
        <v>688</v>
      </c>
      <c r="AW23" t="s">
        <v>689</v>
      </c>
      <c r="AX23">
        <v>17</v>
      </c>
      <c r="AY23" t="s">
        <v>668</v>
      </c>
      <c r="AZ23">
        <v>8</v>
      </c>
      <c r="BA23" s="63">
        <v>0.14069471372492698</v>
      </c>
      <c r="BB23" s="63">
        <v>8.5245224759442781E-2</v>
      </c>
      <c r="BC23" s="63">
        <v>0.11273891162812963</v>
      </c>
      <c r="BD23" s="63">
        <v>2.840909090909091E-3</v>
      </c>
      <c r="BE23" s="63">
        <v>0</v>
      </c>
      <c r="BF23" s="63">
        <v>6.2827086026138165E-2</v>
      </c>
      <c r="BG23" s="63">
        <v>0</v>
      </c>
      <c r="BH23" s="63">
        <v>0.1236003698118627</v>
      </c>
      <c r="BI23" s="63">
        <v>0.46405383814447798</v>
      </c>
      <c r="BJ23" s="63">
        <v>7.9989468141126903E-3</v>
      </c>
      <c r="BK23" s="64">
        <v>4</v>
      </c>
      <c r="BN23" t="s">
        <v>684</v>
      </c>
      <c r="BO23" t="s">
        <v>685</v>
      </c>
      <c r="BP23">
        <v>15</v>
      </c>
      <c r="BQ23" t="s">
        <v>12</v>
      </c>
      <c r="BR23">
        <v>2</v>
      </c>
      <c r="BS23" s="64">
        <v>0.48217636022514071</v>
      </c>
      <c r="BT23" s="63">
        <v>0.6916578669482577</v>
      </c>
      <c r="BU23" s="63">
        <v>0.61422143003841811</v>
      </c>
      <c r="BV23" s="63">
        <v>2008</v>
      </c>
      <c r="BW23" s="64">
        <v>0.61851851851851847</v>
      </c>
      <c r="BX23" s="63">
        <v>0.70722057368941638</v>
      </c>
      <c r="BY23" s="63">
        <v>0.67610101213438623</v>
      </c>
      <c r="BZ23" s="63">
        <v>2013</v>
      </c>
      <c r="CA23" s="64">
        <v>0.48217636022514071</v>
      </c>
      <c r="CB23" s="63">
        <v>0.70722057368941638</v>
      </c>
      <c r="CC23" s="63">
        <v>0.63484795740374078</v>
      </c>
      <c r="CD23" s="63">
        <v>2013</v>
      </c>
      <c r="CE23" t="str">
        <f t="shared" si="15"/>
        <v>2013KLM</v>
      </c>
      <c r="CF23">
        <f t="shared" si="14"/>
        <v>0.68695652173913047</v>
      </c>
      <c r="CN23" s="64"/>
      <c r="CO23" s="63"/>
      <c r="CP23" s="63"/>
      <c r="CQ23" s="63"/>
      <c r="CR23" s="85"/>
      <c r="CS23" s="63"/>
      <c r="CT23" s="63"/>
      <c r="CU23" s="63"/>
    </row>
    <row r="24" spans="1:99" x14ac:dyDescent="0.25">
      <c r="A24" t="s">
        <v>744</v>
      </c>
      <c r="B24" s="64">
        <v>1997</v>
      </c>
      <c r="C24">
        <v>2222</v>
      </c>
      <c r="D24" s="116" t="s">
        <v>31</v>
      </c>
      <c r="E24" s="63">
        <v>4.4104410441044101E-2</v>
      </c>
      <c r="F24" s="63">
        <v>0</v>
      </c>
      <c r="G24" s="63">
        <v>0</v>
      </c>
      <c r="H24" s="63">
        <v>3.1503150315031502E-3</v>
      </c>
      <c r="I24" s="63">
        <v>0</v>
      </c>
      <c r="J24" s="63">
        <v>0</v>
      </c>
      <c r="K24" s="63">
        <v>0</v>
      </c>
      <c r="L24" s="63">
        <v>0</v>
      </c>
      <c r="M24" s="63">
        <v>0</v>
      </c>
      <c r="N24" s="63">
        <v>0</v>
      </c>
      <c r="O24" s="63">
        <v>4.5004500450045003E-4</v>
      </c>
      <c r="P24" s="63">
        <v>0</v>
      </c>
      <c r="Q24" s="63">
        <v>9.0009000900090005E-4</v>
      </c>
      <c r="R24" s="63">
        <v>0</v>
      </c>
      <c r="S24" s="63">
        <v>1.8001800180018001E-3</v>
      </c>
      <c r="T24" s="63">
        <v>0</v>
      </c>
      <c r="U24" s="63">
        <v>0</v>
      </c>
      <c r="V24" s="63">
        <v>0</v>
      </c>
      <c r="W24" s="63">
        <v>0</v>
      </c>
      <c r="X24" s="63">
        <v>8.1008100810081012E-3</v>
      </c>
      <c r="Y24" s="63">
        <v>0.1602160216021602</v>
      </c>
      <c r="Z24" s="63">
        <v>9.0009000900090005E-4</v>
      </c>
      <c r="AA24" s="63">
        <v>0.78037803780378034</v>
      </c>
      <c r="AB24" s="93" t="str">
        <f t="shared" si="0"/>
        <v>pre99</v>
      </c>
      <c r="AC24" s="93" t="str">
        <f t="shared" si="1"/>
        <v>WSH</v>
      </c>
      <c r="AD24" s="93" t="str">
        <f>"'"&amp;VLOOKUP(A24,Lookups!B$3:F$48,2,FALSE)&amp;"'"</f>
        <v>'Willamette Spring'</v>
      </c>
      <c r="AE24" s="93">
        <f>VLOOKUP(A24,Lookups!B$3:F$48,4,FALSE)</f>
        <v>8</v>
      </c>
      <c r="AF24" s="93" t="str">
        <f>VLOOKUP(A24,Lookups!B$3:F$48,5,FALSE)</f>
        <v>ColR</v>
      </c>
      <c r="AG24" s="93" t="str">
        <f t="shared" si="2"/>
        <v>yes</v>
      </c>
      <c r="AH24" s="93">
        <f>VLOOKUP(A24,Lookups!B$3:F$48,3,FALSE)</f>
        <v>50</v>
      </c>
      <c r="AI24" s="117">
        <f t="shared" si="3"/>
        <v>4.4104410441044101E-2</v>
      </c>
      <c r="AJ24" s="117">
        <f t="shared" si="4"/>
        <v>3.1503150315031502E-3</v>
      </c>
      <c r="AK24" s="117">
        <f t="shared" si="5"/>
        <v>0</v>
      </c>
      <c r="AL24" s="117">
        <f t="shared" si="6"/>
        <v>0</v>
      </c>
      <c r="AM24" s="117">
        <f t="shared" si="7"/>
        <v>4.5004500450045003E-4</v>
      </c>
      <c r="AN24" s="117">
        <f t="shared" si="8"/>
        <v>2.7002700270027003E-3</v>
      </c>
      <c r="AO24" s="117">
        <f t="shared" si="9"/>
        <v>0</v>
      </c>
      <c r="AP24" s="117">
        <f t="shared" si="10"/>
        <v>0.1683168316831683</v>
      </c>
      <c r="AQ24" s="117">
        <f t="shared" si="11"/>
        <v>0.78037803780378034</v>
      </c>
      <c r="AR24" s="117">
        <f t="shared" si="12"/>
        <v>9.0009000900090005E-4</v>
      </c>
      <c r="AS24" t="str">
        <f t="shared" si="13"/>
        <v>1997WSH</v>
      </c>
      <c r="AV24" t="s">
        <v>690</v>
      </c>
      <c r="AW24" t="s">
        <v>691</v>
      </c>
      <c r="AX24">
        <v>18</v>
      </c>
      <c r="AY24" t="s">
        <v>668</v>
      </c>
      <c r="AZ24">
        <v>8</v>
      </c>
      <c r="BA24" s="63">
        <v>1.4584929566399143E-2</v>
      </c>
      <c r="BB24" s="63">
        <v>8.8482768892682202E-3</v>
      </c>
      <c r="BC24" s="63">
        <v>6.8761861345836256E-2</v>
      </c>
      <c r="BD24" s="63">
        <v>1.9086516892266655E-3</v>
      </c>
      <c r="BE24" s="63">
        <v>1.8201886429622996E-3</v>
      </c>
      <c r="BF24" s="63">
        <v>0.10592060625563415</v>
      </c>
      <c r="BG24" s="63">
        <v>5.9153743612027432E-3</v>
      </c>
      <c r="BH24" s="63">
        <v>0.22545709149544371</v>
      </c>
      <c r="BI24" s="63">
        <v>0.56673593877474249</v>
      </c>
      <c r="BJ24" s="63">
        <v>4.7080979284369114E-5</v>
      </c>
      <c r="BK24" s="64">
        <v>4</v>
      </c>
      <c r="BN24" t="s">
        <v>686</v>
      </c>
      <c r="BO24" t="s">
        <v>687</v>
      </c>
      <c r="BP24">
        <v>16</v>
      </c>
      <c r="BQ24" t="s">
        <v>668</v>
      </c>
      <c r="BR24">
        <v>8</v>
      </c>
      <c r="BS24" s="64">
        <v>0.29126213592233008</v>
      </c>
      <c r="BT24" s="63">
        <v>0.71341463414634143</v>
      </c>
      <c r="BU24" s="63">
        <v>0.46012423802512431</v>
      </c>
      <c r="BV24" s="63">
        <v>2008</v>
      </c>
      <c r="BW24" s="64">
        <v>0.25380401704199634</v>
      </c>
      <c r="BX24" s="63">
        <v>0.32558139534883723</v>
      </c>
      <c r="BY24" s="63">
        <v>0.29989411885134587</v>
      </c>
      <c r="BZ24" s="63">
        <v>2012</v>
      </c>
      <c r="CA24" s="64">
        <v>0.25380401704199634</v>
      </c>
      <c r="CB24" s="63">
        <v>0.71341463414634143</v>
      </c>
      <c r="CC24" s="63">
        <v>0.41434420397547322</v>
      </c>
      <c r="CD24" s="63">
        <v>2012</v>
      </c>
      <c r="CE24" t="str">
        <f t="shared" si="15"/>
        <v>2012LRH</v>
      </c>
      <c r="CF24">
        <f t="shared" si="14"/>
        <v>0.31682027649769584</v>
      </c>
      <c r="CN24" s="64"/>
      <c r="CO24" s="63"/>
      <c r="CP24" s="63"/>
      <c r="CQ24" s="63"/>
      <c r="CR24" s="85"/>
      <c r="CS24" s="63"/>
      <c r="CT24" s="63"/>
      <c r="CU24" s="63"/>
    </row>
    <row r="25" spans="1:99" x14ac:dyDescent="0.25">
      <c r="A25" t="s">
        <v>744</v>
      </c>
      <c r="B25" s="64">
        <v>1998</v>
      </c>
      <c r="C25">
        <v>1575</v>
      </c>
      <c r="D25" s="116" t="s">
        <v>31</v>
      </c>
      <c r="E25" s="63">
        <v>5.1428571428571428E-2</v>
      </c>
      <c r="F25" s="63">
        <v>0</v>
      </c>
      <c r="G25" s="63">
        <v>2.5396825396825397E-3</v>
      </c>
      <c r="H25" s="63">
        <v>0</v>
      </c>
      <c r="I25" s="63">
        <v>0</v>
      </c>
      <c r="J25" s="63">
        <v>6.3492063492063492E-4</v>
      </c>
      <c r="K25" s="63">
        <v>0</v>
      </c>
      <c r="L25" s="63">
        <v>0</v>
      </c>
      <c r="M25" s="63">
        <v>0</v>
      </c>
      <c r="N25" s="63">
        <v>0</v>
      </c>
      <c r="O25" s="63">
        <v>0</v>
      </c>
      <c r="P25" s="63">
        <v>0</v>
      </c>
      <c r="Q25" s="63">
        <v>1.2698412698412698E-3</v>
      </c>
      <c r="R25" s="63">
        <v>0</v>
      </c>
      <c r="S25" s="63">
        <v>0</v>
      </c>
      <c r="T25" s="63">
        <v>0</v>
      </c>
      <c r="U25" s="63">
        <v>0</v>
      </c>
      <c r="V25" s="63">
        <v>3.8095238095238095E-3</v>
      </c>
      <c r="W25" s="63">
        <v>0</v>
      </c>
      <c r="X25" s="63">
        <v>3.8095238095238095E-3</v>
      </c>
      <c r="Y25" s="63">
        <v>0.17269841269841271</v>
      </c>
      <c r="Z25" s="63">
        <v>1.2698412698412698E-3</v>
      </c>
      <c r="AA25" s="63">
        <v>0.76253968253968252</v>
      </c>
      <c r="AB25" s="93" t="str">
        <f t="shared" si="0"/>
        <v>pre99</v>
      </c>
      <c r="AC25" s="93" t="str">
        <f t="shared" si="1"/>
        <v>WSH</v>
      </c>
      <c r="AD25" s="93" t="str">
        <f>"'"&amp;VLOOKUP(A25,Lookups!B$3:F$48,2,FALSE)&amp;"'"</f>
        <v>'Willamette Spring'</v>
      </c>
      <c r="AE25" s="93">
        <f>VLOOKUP(A25,Lookups!B$3:F$48,4,FALSE)</f>
        <v>8</v>
      </c>
      <c r="AF25" s="93" t="str">
        <f>VLOOKUP(A25,Lookups!B$3:F$48,5,FALSE)</f>
        <v>ColR</v>
      </c>
      <c r="AG25" s="93" t="str">
        <f t="shared" si="2"/>
        <v>yes</v>
      </c>
      <c r="AH25" s="93">
        <f>VLOOKUP(A25,Lookups!B$3:F$48,3,FALSE)</f>
        <v>50</v>
      </c>
      <c r="AI25" s="117">
        <f t="shared" si="3"/>
        <v>5.3968253968253971E-2</v>
      </c>
      <c r="AJ25" s="117">
        <f t="shared" si="4"/>
        <v>0</v>
      </c>
      <c r="AK25" s="117">
        <f t="shared" si="5"/>
        <v>6.3492063492063492E-4</v>
      </c>
      <c r="AL25" s="117">
        <f t="shared" si="6"/>
        <v>0</v>
      </c>
      <c r="AM25" s="117">
        <f t="shared" si="7"/>
        <v>0</v>
      </c>
      <c r="AN25" s="117">
        <f t="shared" si="8"/>
        <v>1.2698412698412698E-3</v>
      </c>
      <c r="AO25" s="117">
        <f t="shared" si="9"/>
        <v>3.8095238095238095E-3</v>
      </c>
      <c r="AP25" s="117">
        <f t="shared" si="10"/>
        <v>0.17650793650793653</v>
      </c>
      <c r="AQ25" s="117">
        <f t="shared" si="11"/>
        <v>0.76253968253968252</v>
      </c>
      <c r="AR25" s="117">
        <f t="shared" si="12"/>
        <v>1.2698412698412698E-3</v>
      </c>
      <c r="AS25" t="str">
        <f t="shared" si="13"/>
        <v>1998WSH</v>
      </c>
      <c r="AV25" t="s">
        <v>692</v>
      </c>
      <c r="AW25" t="s">
        <v>693</v>
      </c>
      <c r="AX25">
        <v>19</v>
      </c>
      <c r="AY25" t="s">
        <v>668</v>
      </c>
      <c r="AZ25">
        <v>8</v>
      </c>
      <c r="BA25" s="63">
        <v>6.3725543192582803E-3</v>
      </c>
      <c r="BB25" s="63">
        <v>6.4150724771767469E-3</v>
      </c>
      <c r="BC25" s="63">
        <v>6.9310792634197371E-2</v>
      </c>
      <c r="BD25" s="63">
        <v>2.9672444494813002E-3</v>
      </c>
      <c r="BE25" s="63">
        <v>1.881351297851739E-3</v>
      </c>
      <c r="BF25" s="63">
        <v>0.17338688891406656</v>
      </c>
      <c r="BG25" s="63">
        <v>9.7370150469202194E-3</v>
      </c>
      <c r="BH25" s="63">
        <v>0.25914460741150958</v>
      </c>
      <c r="BI25" s="63">
        <v>0.46193527088782593</v>
      </c>
      <c r="BJ25" s="63">
        <v>8.8492025617123125E-3</v>
      </c>
      <c r="BK25" s="64">
        <v>4</v>
      </c>
      <c r="BN25" t="s">
        <v>688</v>
      </c>
      <c r="BO25" t="s">
        <v>689</v>
      </c>
      <c r="BP25">
        <v>17</v>
      </c>
      <c r="BQ25" t="s">
        <v>668</v>
      </c>
      <c r="BR25">
        <v>8</v>
      </c>
      <c r="BS25" s="64">
        <v>0.37225042301184436</v>
      </c>
      <c r="BT25" s="63">
        <v>0.81152073732718899</v>
      </c>
      <c r="BU25" s="63">
        <v>0.56399887200922949</v>
      </c>
      <c r="BV25" s="63">
        <v>2008</v>
      </c>
      <c r="BW25" s="64">
        <v>0.30666666666666664</v>
      </c>
      <c r="BX25" s="63">
        <v>0.64</v>
      </c>
      <c r="BY25" s="63">
        <v>0.46405383814447798</v>
      </c>
      <c r="BZ25" s="63">
        <v>2012</v>
      </c>
      <c r="CA25" s="64">
        <v>0.30666666666666664</v>
      </c>
      <c r="CB25" s="63">
        <v>0.81152073732718899</v>
      </c>
      <c r="CC25" s="63">
        <v>0.53544314804787185</v>
      </c>
      <c r="CD25" s="63">
        <v>2012</v>
      </c>
      <c r="CE25" t="str">
        <f t="shared" si="15"/>
        <v>2012LRW</v>
      </c>
      <c r="CF25">
        <f t="shared" si="14"/>
        <v>0.48341232227488151</v>
      </c>
      <c r="CN25" s="64"/>
      <c r="CO25" s="63"/>
      <c r="CP25" s="63"/>
      <c r="CQ25" s="63"/>
      <c r="CR25" s="85"/>
      <c r="CS25" s="63"/>
      <c r="CT25" s="63"/>
      <c r="CU25" s="63"/>
    </row>
    <row r="26" spans="1:99" x14ac:dyDescent="0.25">
      <c r="A26" t="s">
        <v>744</v>
      </c>
      <c r="B26" s="64">
        <v>1999</v>
      </c>
      <c r="C26">
        <v>1802</v>
      </c>
      <c r="D26" s="116" t="s">
        <v>31</v>
      </c>
      <c r="E26" s="63">
        <v>7.4361820199778023E-2</v>
      </c>
      <c r="F26" s="63">
        <v>0</v>
      </c>
      <c r="G26" s="63">
        <v>6.6592674805771362E-3</v>
      </c>
      <c r="H26" s="63">
        <v>0</v>
      </c>
      <c r="I26" s="63">
        <v>0</v>
      </c>
      <c r="J26" s="63">
        <v>0</v>
      </c>
      <c r="K26" s="63">
        <v>7.2142064372918979E-3</v>
      </c>
      <c r="L26" s="63">
        <v>0</v>
      </c>
      <c r="M26" s="63">
        <v>0</v>
      </c>
      <c r="N26" s="63">
        <v>0</v>
      </c>
      <c r="O26" s="63">
        <v>0</v>
      </c>
      <c r="P26" s="63">
        <v>0</v>
      </c>
      <c r="Q26" s="63">
        <v>0</v>
      </c>
      <c r="R26" s="63">
        <v>0</v>
      </c>
      <c r="S26" s="63">
        <v>0</v>
      </c>
      <c r="T26" s="63">
        <v>1.6648168701442841E-3</v>
      </c>
      <c r="U26" s="63">
        <v>0</v>
      </c>
      <c r="V26" s="63">
        <v>0</v>
      </c>
      <c r="W26" s="63">
        <v>0</v>
      </c>
      <c r="X26" s="63">
        <v>8.3240843507214213E-3</v>
      </c>
      <c r="Y26" s="63">
        <v>0.15038845726970032</v>
      </c>
      <c r="Z26" s="63">
        <v>1.6648168701442841E-3</v>
      </c>
      <c r="AA26" s="63">
        <v>0.74972253052164262</v>
      </c>
      <c r="AB26" s="93" t="str">
        <f t="shared" si="0"/>
        <v>a99to08</v>
      </c>
      <c r="AC26" s="93" t="str">
        <f t="shared" si="1"/>
        <v>WSH</v>
      </c>
      <c r="AD26" s="93" t="str">
        <f>"'"&amp;VLOOKUP(A26,Lookups!B$3:F$48,2,FALSE)&amp;"'"</f>
        <v>'Willamette Spring'</v>
      </c>
      <c r="AE26" s="93">
        <f>VLOOKUP(A26,Lookups!B$3:F$48,4,FALSE)</f>
        <v>8</v>
      </c>
      <c r="AF26" s="93" t="str">
        <f>VLOOKUP(A26,Lookups!B$3:F$48,5,FALSE)</f>
        <v>ColR</v>
      </c>
      <c r="AG26" s="93" t="str">
        <f t="shared" si="2"/>
        <v>yes</v>
      </c>
      <c r="AH26" s="93">
        <f>VLOOKUP(A26,Lookups!B$3:F$48,3,FALSE)</f>
        <v>50</v>
      </c>
      <c r="AI26" s="117">
        <f t="shared" si="3"/>
        <v>8.1021087680355153E-2</v>
      </c>
      <c r="AJ26" s="117">
        <f t="shared" si="4"/>
        <v>0</v>
      </c>
      <c r="AK26" s="117">
        <f t="shared" si="5"/>
        <v>7.2142064372918979E-3</v>
      </c>
      <c r="AL26" s="117">
        <f t="shared" si="6"/>
        <v>0</v>
      </c>
      <c r="AM26" s="117">
        <f t="shared" si="7"/>
        <v>0</v>
      </c>
      <c r="AN26" s="117">
        <f t="shared" si="8"/>
        <v>1.6648168701442841E-3</v>
      </c>
      <c r="AO26" s="117">
        <f t="shared" si="9"/>
        <v>0</v>
      </c>
      <c r="AP26" s="117">
        <f t="shared" si="10"/>
        <v>0.15871254162042175</v>
      </c>
      <c r="AQ26" s="117">
        <f t="shared" si="11"/>
        <v>0.74972253052164262</v>
      </c>
      <c r="AR26" s="117">
        <f t="shared" si="12"/>
        <v>1.6648168701442841E-3</v>
      </c>
      <c r="AS26" t="str">
        <f t="shared" si="13"/>
        <v>1999WSH</v>
      </c>
      <c r="AV26" t="s">
        <v>830</v>
      </c>
      <c r="AW26" t="s">
        <v>832</v>
      </c>
      <c r="AX26">
        <v>20</v>
      </c>
      <c r="AY26" t="s">
        <v>661</v>
      </c>
      <c r="AZ26">
        <v>5</v>
      </c>
      <c r="BA26" s="63">
        <v>2.7790686266916574E-2</v>
      </c>
      <c r="BB26" s="63">
        <v>7.5806393316500659E-2</v>
      </c>
      <c r="BC26" s="63">
        <v>7.4275446504639304E-3</v>
      </c>
      <c r="BD26" s="63">
        <v>0.16846481920370113</v>
      </c>
      <c r="BE26" s="63">
        <v>9.4102885821831868E-4</v>
      </c>
      <c r="BF26" s="63">
        <v>1.0915418415766945E-2</v>
      </c>
      <c r="BG26" s="63">
        <v>0</v>
      </c>
      <c r="BH26" s="63">
        <v>0.1468211554646798</v>
      </c>
      <c r="BI26" s="63">
        <v>0.5423101548502357</v>
      </c>
      <c r="BJ26" s="63">
        <v>1.9522798973516945E-2</v>
      </c>
      <c r="BK26" s="64">
        <v>2</v>
      </c>
      <c r="BN26" t="s">
        <v>690</v>
      </c>
      <c r="BO26" t="s">
        <v>691</v>
      </c>
      <c r="BP26">
        <v>18</v>
      </c>
      <c r="BQ26" t="s">
        <v>668</v>
      </c>
      <c r="BR26">
        <v>8</v>
      </c>
      <c r="BS26" s="64">
        <v>0.64347826086956517</v>
      </c>
      <c r="BT26" s="63">
        <v>0.86541244573082488</v>
      </c>
      <c r="BU26" s="63">
        <v>0.74368182672548999</v>
      </c>
      <c r="BV26" s="63">
        <v>2008</v>
      </c>
      <c r="BW26" s="64">
        <v>0.45338305807139051</v>
      </c>
      <c r="BX26" s="63">
        <v>0.81280602636534838</v>
      </c>
      <c r="BY26" s="63">
        <v>0.56673593877474249</v>
      </c>
      <c r="BZ26" s="63">
        <v>2012</v>
      </c>
      <c r="CA26" s="64">
        <v>0.45338305807139051</v>
      </c>
      <c r="CB26" s="63">
        <v>0.86541244573082488</v>
      </c>
      <c r="CC26" s="63">
        <v>0.67290347154519103</v>
      </c>
      <c r="CD26" s="63">
        <v>2012</v>
      </c>
      <c r="CE26" t="str">
        <f t="shared" si="15"/>
        <v>2012LYF</v>
      </c>
      <c r="CF26">
        <f t="shared" si="14"/>
        <v>0.45338305807139051</v>
      </c>
      <c r="CN26" s="64"/>
      <c r="CO26" s="63"/>
      <c r="CP26" s="63"/>
      <c r="CQ26" s="63"/>
      <c r="CR26" s="85"/>
      <c r="CS26" s="63"/>
      <c r="CT26" s="63"/>
      <c r="CU26" s="63"/>
    </row>
    <row r="27" spans="1:99" x14ac:dyDescent="0.25">
      <c r="A27" t="s">
        <v>744</v>
      </c>
      <c r="B27" s="64">
        <v>2000</v>
      </c>
      <c r="C27">
        <v>6810</v>
      </c>
      <c r="D27" s="116" t="s">
        <v>31</v>
      </c>
      <c r="E27" s="63">
        <v>0.11468428781204111</v>
      </c>
      <c r="F27" s="63">
        <v>8.81057268722467E-4</v>
      </c>
      <c r="G27" s="63">
        <v>7.7826725403817914E-3</v>
      </c>
      <c r="H27" s="63">
        <v>1.4684287812041115E-3</v>
      </c>
      <c r="I27" s="63">
        <v>3.9647577092511016E-3</v>
      </c>
      <c r="J27" s="63">
        <v>3.5242290748898676E-3</v>
      </c>
      <c r="K27" s="63">
        <v>2.7900146842878121E-3</v>
      </c>
      <c r="L27" s="63">
        <v>0</v>
      </c>
      <c r="M27" s="63">
        <v>0</v>
      </c>
      <c r="N27" s="63">
        <v>0</v>
      </c>
      <c r="O27" s="63">
        <v>0</v>
      </c>
      <c r="P27" s="63">
        <v>5.8737151248164463E-4</v>
      </c>
      <c r="Q27" s="63">
        <v>8.81057268722467E-4</v>
      </c>
      <c r="R27" s="63">
        <v>1.762114537444934E-3</v>
      </c>
      <c r="S27" s="63">
        <v>1.3215859030837004E-3</v>
      </c>
      <c r="T27" s="63">
        <v>5.8737151248164463E-4</v>
      </c>
      <c r="U27" s="63">
        <v>0</v>
      </c>
      <c r="V27" s="63">
        <v>0</v>
      </c>
      <c r="W27" s="63">
        <v>0</v>
      </c>
      <c r="X27" s="63">
        <v>2.3641703377386195E-2</v>
      </c>
      <c r="Y27" s="63">
        <v>0.30234948604992656</v>
      </c>
      <c r="Z27" s="63">
        <v>0</v>
      </c>
      <c r="AA27" s="63">
        <v>0.53377386196769461</v>
      </c>
      <c r="AB27" s="93" t="str">
        <f t="shared" si="0"/>
        <v>a99to08</v>
      </c>
      <c r="AC27" s="93" t="str">
        <f t="shared" si="1"/>
        <v>WSH</v>
      </c>
      <c r="AD27" s="93" t="str">
        <f>"'"&amp;VLOOKUP(A27,Lookups!B$3:F$48,2,FALSE)&amp;"'"</f>
        <v>'Willamette Spring'</v>
      </c>
      <c r="AE27" s="93">
        <f>VLOOKUP(A27,Lookups!B$3:F$48,4,FALSE)</f>
        <v>8</v>
      </c>
      <c r="AF27" s="93" t="str">
        <f>VLOOKUP(A27,Lookups!B$3:F$48,5,FALSE)</f>
        <v>ColR</v>
      </c>
      <c r="AG27" s="93" t="str">
        <f t="shared" si="2"/>
        <v>yes</v>
      </c>
      <c r="AH27" s="93">
        <f>VLOOKUP(A27,Lookups!B$3:F$48,3,FALSE)</f>
        <v>50</v>
      </c>
      <c r="AI27" s="117">
        <f t="shared" si="3"/>
        <v>0.12334801762114536</v>
      </c>
      <c r="AJ27" s="117">
        <f t="shared" si="4"/>
        <v>5.4331864904552133E-3</v>
      </c>
      <c r="AK27" s="117">
        <f t="shared" si="5"/>
        <v>6.3142437591776797E-3</v>
      </c>
      <c r="AL27" s="117">
        <f t="shared" si="6"/>
        <v>0</v>
      </c>
      <c r="AM27" s="117">
        <f t="shared" si="7"/>
        <v>5.8737151248164463E-4</v>
      </c>
      <c r="AN27" s="117">
        <f t="shared" si="8"/>
        <v>4.5521292217327461E-3</v>
      </c>
      <c r="AO27" s="117">
        <f t="shared" si="9"/>
        <v>0</v>
      </c>
      <c r="AP27" s="117">
        <f t="shared" si="10"/>
        <v>0.32599118942731276</v>
      </c>
      <c r="AQ27" s="117">
        <f t="shared" si="11"/>
        <v>0.53377386196769461</v>
      </c>
      <c r="AR27" s="117">
        <f t="shared" si="12"/>
        <v>0</v>
      </c>
      <c r="AS27" t="str">
        <f t="shared" si="13"/>
        <v>2000WSH</v>
      </c>
      <c r="AV27" t="s">
        <v>696</v>
      </c>
      <c r="AW27" t="s">
        <v>697</v>
      </c>
      <c r="AX27">
        <v>22</v>
      </c>
      <c r="AY27" t="s">
        <v>661</v>
      </c>
      <c r="AZ27">
        <v>5</v>
      </c>
      <c r="BA27" s="63">
        <v>6.0632308358596798E-4</v>
      </c>
      <c r="BB27" s="63">
        <v>9.271519270505478E-3</v>
      </c>
      <c r="BC27" s="63">
        <v>1.4462771097539595E-3</v>
      </c>
      <c r="BD27" s="63">
        <v>4.7078594264330448E-2</v>
      </c>
      <c r="BE27" s="63">
        <v>3.9840637450199205E-4</v>
      </c>
      <c r="BF27" s="63">
        <v>3.8021180509775862E-2</v>
      </c>
      <c r="BG27" s="63">
        <v>6.1873560205190472E-3</v>
      </c>
      <c r="BH27" s="63">
        <v>0.1475557507552531</v>
      </c>
      <c r="BI27" s="63">
        <v>0.74943459261177425</v>
      </c>
      <c r="BJ27" s="63">
        <v>0</v>
      </c>
      <c r="BK27" s="64">
        <v>5</v>
      </c>
      <c r="BN27" t="s">
        <v>692</v>
      </c>
      <c r="BO27" t="s">
        <v>693</v>
      </c>
      <c r="BP27">
        <v>19</v>
      </c>
      <c r="BQ27" t="s">
        <v>668</v>
      </c>
      <c r="BR27">
        <v>8</v>
      </c>
      <c r="BS27" s="64">
        <v>0.42611537368570618</v>
      </c>
      <c r="BT27" s="63">
        <v>0.7425137502546344</v>
      </c>
      <c r="BU27" s="63">
        <v>0.62848489425776299</v>
      </c>
      <c r="BV27" s="63">
        <v>2008</v>
      </c>
      <c r="BW27" s="64">
        <v>0.3334326135517498</v>
      </c>
      <c r="BX27" s="63">
        <v>0.69130895601483833</v>
      </c>
      <c r="BY27" s="63">
        <v>0.46193527088782593</v>
      </c>
      <c r="BZ27" s="63">
        <v>2012</v>
      </c>
      <c r="CA27" s="64">
        <v>0.3334326135517498</v>
      </c>
      <c r="CB27" s="63">
        <v>0.7425137502546344</v>
      </c>
      <c r="CC27" s="63">
        <v>0.58089928758063814</v>
      </c>
      <c r="CD27" s="63">
        <v>2012</v>
      </c>
      <c r="CE27" t="str">
        <f t="shared" si="15"/>
        <v>2012LYY</v>
      </c>
      <c r="CF27">
        <f t="shared" si="14"/>
        <v>0.46397188049209137</v>
      </c>
      <c r="CN27" s="64"/>
      <c r="CO27" s="63"/>
      <c r="CP27" s="63"/>
      <c r="CQ27" s="63"/>
      <c r="CR27" s="85"/>
      <c r="CS27" s="63"/>
      <c r="CT27" s="63"/>
      <c r="CU27" s="63"/>
    </row>
    <row r="28" spans="1:99" x14ac:dyDescent="0.25">
      <c r="A28" t="s">
        <v>744</v>
      </c>
      <c r="B28" s="64">
        <v>2001</v>
      </c>
      <c r="C28">
        <v>35531</v>
      </c>
      <c r="D28" s="116" t="s">
        <v>31</v>
      </c>
      <c r="E28" s="63">
        <v>1.5169851678815682E-2</v>
      </c>
      <c r="F28" s="63">
        <v>5.6288874503954291E-5</v>
      </c>
      <c r="G28" s="63">
        <v>6.4732205679547434E-4</v>
      </c>
      <c r="H28" s="63">
        <v>8.4433311755931445E-4</v>
      </c>
      <c r="I28" s="63">
        <v>6.4732205679547434E-4</v>
      </c>
      <c r="J28" s="63">
        <v>4.3342433368044808E-3</v>
      </c>
      <c r="K28" s="63">
        <v>5.0659987053558865E-4</v>
      </c>
      <c r="L28" s="63">
        <v>0</v>
      </c>
      <c r="M28" s="63">
        <v>0</v>
      </c>
      <c r="N28" s="63">
        <v>0</v>
      </c>
      <c r="O28" s="63">
        <v>0</v>
      </c>
      <c r="P28" s="63">
        <v>0</v>
      </c>
      <c r="Q28" s="63">
        <v>1.4916551743547888E-3</v>
      </c>
      <c r="R28" s="63">
        <v>1.4072218625988574E-4</v>
      </c>
      <c r="S28" s="63">
        <v>1.6323773606146746E-3</v>
      </c>
      <c r="T28" s="63">
        <v>1.9701106076384003E-4</v>
      </c>
      <c r="U28" s="63">
        <v>0</v>
      </c>
      <c r="V28" s="63">
        <v>1.5760884861107203E-3</v>
      </c>
      <c r="W28" s="63">
        <v>0</v>
      </c>
      <c r="X28" s="63">
        <v>3.7347668233373675E-2</v>
      </c>
      <c r="Y28" s="63">
        <v>0.25800005628887451</v>
      </c>
      <c r="Z28" s="63">
        <v>3.6587768427570291E-4</v>
      </c>
      <c r="AA28" s="63">
        <v>0.6770425825335622</v>
      </c>
      <c r="AB28" s="93" t="str">
        <f t="shared" si="0"/>
        <v>a99to08</v>
      </c>
      <c r="AC28" s="93" t="str">
        <f t="shared" si="1"/>
        <v>WSH</v>
      </c>
      <c r="AD28" s="93" t="str">
        <f>"'"&amp;VLOOKUP(A28,Lookups!B$3:F$48,2,FALSE)&amp;"'"</f>
        <v>'Willamette Spring'</v>
      </c>
      <c r="AE28" s="93">
        <f>VLOOKUP(A28,Lookups!B$3:F$48,4,FALSE)</f>
        <v>8</v>
      </c>
      <c r="AF28" s="93" t="str">
        <f>VLOOKUP(A28,Lookups!B$3:F$48,5,FALSE)</f>
        <v>ColR</v>
      </c>
      <c r="AG28" s="93" t="str">
        <f t="shared" si="2"/>
        <v>yes</v>
      </c>
      <c r="AH28" s="93">
        <f>VLOOKUP(A28,Lookups!B$3:F$48,3,FALSE)</f>
        <v>50</v>
      </c>
      <c r="AI28" s="117">
        <f t="shared" si="3"/>
        <v>1.5873462610115109E-2</v>
      </c>
      <c r="AJ28" s="117">
        <f t="shared" si="4"/>
        <v>1.4916551743547888E-3</v>
      </c>
      <c r="AK28" s="117">
        <f t="shared" si="5"/>
        <v>4.8408432073400696E-3</v>
      </c>
      <c r="AL28" s="117">
        <f t="shared" si="6"/>
        <v>0</v>
      </c>
      <c r="AM28" s="117">
        <f t="shared" si="7"/>
        <v>0</v>
      </c>
      <c r="AN28" s="117">
        <f t="shared" si="8"/>
        <v>3.4617657819931893E-3</v>
      </c>
      <c r="AO28" s="117">
        <f t="shared" si="9"/>
        <v>1.5760884861107203E-3</v>
      </c>
      <c r="AP28" s="117">
        <f t="shared" si="10"/>
        <v>0.29534772452224817</v>
      </c>
      <c r="AQ28" s="117">
        <f t="shared" si="11"/>
        <v>0.6770425825335622</v>
      </c>
      <c r="AR28" s="117">
        <f t="shared" si="12"/>
        <v>3.6587768427570291E-4</v>
      </c>
      <c r="AS28" t="str">
        <f t="shared" si="13"/>
        <v>2001WSH</v>
      </c>
      <c r="AV28" t="s">
        <v>698</v>
      </c>
      <c r="AW28" t="s">
        <v>699</v>
      </c>
      <c r="AX28">
        <v>23</v>
      </c>
      <c r="AY28" t="s">
        <v>676</v>
      </c>
      <c r="AZ28">
        <v>7</v>
      </c>
      <c r="BA28" s="63">
        <v>2.7624309392265195E-4</v>
      </c>
      <c r="BB28" s="63">
        <v>8.2562747688243068E-4</v>
      </c>
      <c r="BC28" s="63">
        <v>5.8364787100412291E-2</v>
      </c>
      <c r="BD28" s="63">
        <v>1.3196978901019576E-2</v>
      </c>
      <c r="BE28" s="63">
        <v>0</v>
      </c>
      <c r="BF28" s="63">
        <v>4.6582488860894944E-2</v>
      </c>
      <c r="BG28" s="63">
        <v>0.12311222385328358</v>
      </c>
      <c r="BH28" s="63">
        <v>0.35072494088297612</v>
      </c>
      <c r="BI28" s="63">
        <v>0.4069167098306084</v>
      </c>
      <c r="BJ28" s="63">
        <v>0</v>
      </c>
      <c r="BK28" s="64">
        <v>4</v>
      </c>
      <c r="BN28" t="s">
        <v>830</v>
      </c>
      <c r="BO28" t="s">
        <v>832</v>
      </c>
      <c r="BP28">
        <v>20</v>
      </c>
      <c r="BQ28" t="s">
        <v>661</v>
      </c>
      <c r="BR28">
        <v>5</v>
      </c>
      <c r="BS28" s="64"/>
      <c r="BV28" s="63"/>
      <c r="BW28" s="64">
        <v>0.44032921810699588</v>
      </c>
      <c r="BX28" s="63">
        <v>0.64429109159347553</v>
      </c>
      <c r="BY28" s="63">
        <v>0.5423101548502357</v>
      </c>
      <c r="BZ28" s="63">
        <v>2013</v>
      </c>
      <c r="CA28" s="64">
        <v>0.44032921810699588</v>
      </c>
      <c r="CB28" s="63">
        <v>0.64429109159347553</v>
      </c>
      <c r="CC28" s="63">
        <v>0.5423101548502357</v>
      </c>
      <c r="CD28" s="63">
        <v>2013</v>
      </c>
      <c r="CE28" t="str">
        <f t="shared" si="15"/>
        <v>2013MSH</v>
      </c>
      <c r="CF28">
        <f t="shared" si="14"/>
        <v>0.64429109159347553</v>
      </c>
      <c r="CN28" s="64"/>
      <c r="CO28" s="63"/>
      <c r="CP28" s="63"/>
      <c r="CQ28" s="63"/>
      <c r="CR28" s="85"/>
      <c r="CS28" s="63"/>
      <c r="CT28" s="63"/>
      <c r="CU28" s="63"/>
    </row>
    <row r="29" spans="1:99" x14ac:dyDescent="0.25">
      <c r="A29" t="s">
        <v>744</v>
      </c>
      <c r="B29" s="64">
        <v>2002</v>
      </c>
      <c r="C29">
        <v>20239</v>
      </c>
      <c r="D29" s="116" t="s">
        <v>31</v>
      </c>
      <c r="E29" s="63">
        <v>2.0504965660358712E-2</v>
      </c>
      <c r="F29" s="63">
        <v>8.8937200454567908E-4</v>
      </c>
      <c r="G29" s="63">
        <v>8.8937200454567908E-4</v>
      </c>
      <c r="H29" s="63">
        <v>9.5854538267700976E-3</v>
      </c>
      <c r="I29" s="63">
        <v>4.9409555808093287E-4</v>
      </c>
      <c r="J29" s="63">
        <v>5.682098917930728E-3</v>
      </c>
      <c r="K29" s="63">
        <v>4.9409555808093287E-4</v>
      </c>
      <c r="L29" s="63">
        <v>0</v>
      </c>
      <c r="M29" s="63">
        <v>0</v>
      </c>
      <c r="N29" s="63">
        <v>0</v>
      </c>
      <c r="O29" s="63">
        <v>0</v>
      </c>
      <c r="P29" s="63">
        <v>0</v>
      </c>
      <c r="Q29" s="63">
        <v>7.1149760363654327E-3</v>
      </c>
      <c r="R29" s="63">
        <v>2.3222491229803843E-3</v>
      </c>
      <c r="S29" s="63">
        <v>1.5811057858589851E-3</v>
      </c>
      <c r="T29" s="63">
        <v>0</v>
      </c>
      <c r="U29" s="63">
        <v>0</v>
      </c>
      <c r="V29" s="63">
        <v>0</v>
      </c>
      <c r="W29" s="63">
        <v>0</v>
      </c>
      <c r="X29" s="63">
        <v>0.15391076634221057</v>
      </c>
      <c r="Y29" s="63">
        <v>0.225109936261673</v>
      </c>
      <c r="Z29" s="63">
        <v>3.4586689065665299E-4</v>
      </c>
      <c r="AA29" s="63">
        <v>0.57107564602994221</v>
      </c>
      <c r="AB29" s="93" t="str">
        <f t="shared" si="0"/>
        <v>a99to08</v>
      </c>
      <c r="AC29" s="93" t="str">
        <f t="shared" si="1"/>
        <v>WSH</v>
      </c>
      <c r="AD29" s="93" t="str">
        <f>"'"&amp;VLOOKUP(A29,Lookups!B$3:F$48,2,FALSE)&amp;"'"</f>
        <v>'Willamette Spring'</v>
      </c>
      <c r="AE29" s="93">
        <f>VLOOKUP(A29,Lookups!B$3:F$48,4,FALSE)</f>
        <v>8</v>
      </c>
      <c r="AF29" s="93" t="str">
        <f>VLOOKUP(A29,Lookups!B$3:F$48,5,FALSE)</f>
        <v>ColR</v>
      </c>
      <c r="AG29" s="93" t="str">
        <f t="shared" si="2"/>
        <v>yes</v>
      </c>
      <c r="AH29" s="93">
        <f>VLOOKUP(A29,Lookups!B$3:F$48,3,FALSE)</f>
        <v>50</v>
      </c>
      <c r="AI29" s="117">
        <f t="shared" si="3"/>
        <v>2.2283709669450071E-2</v>
      </c>
      <c r="AJ29" s="117">
        <f t="shared" si="4"/>
        <v>1.007954938485103E-2</v>
      </c>
      <c r="AK29" s="117">
        <f t="shared" si="5"/>
        <v>6.1761944760116609E-3</v>
      </c>
      <c r="AL29" s="117">
        <f t="shared" si="6"/>
        <v>0</v>
      </c>
      <c r="AM29" s="117">
        <f t="shared" si="7"/>
        <v>0</v>
      </c>
      <c r="AN29" s="117">
        <f t="shared" si="8"/>
        <v>1.1018330945204801E-2</v>
      </c>
      <c r="AO29" s="117">
        <f t="shared" si="9"/>
        <v>0</v>
      </c>
      <c r="AP29" s="117">
        <f t="shared" si="10"/>
        <v>0.37902070260388354</v>
      </c>
      <c r="AQ29" s="117">
        <f t="shared" si="11"/>
        <v>0.57107564602994221</v>
      </c>
      <c r="AR29" s="117">
        <f t="shared" si="12"/>
        <v>3.4586689065665299E-4</v>
      </c>
      <c r="AS29" t="str">
        <f t="shared" si="13"/>
        <v>2002WSH</v>
      </c>
      <c r="AV29" t="s">
        <v>700</v>
      </c>
      <c r="AW29" t="s">
        <v>701</v>
      </c>
      <c r="AX29">
        <v>25</v>
      </c>
      <c r="AY29" t="s">
        <v>676</v>
      </c>
      <c r="AZ29">
        <v>7</v>
      </c>
      <c r="BA29" s="63">
        <v>4.7263404548986088E-2</v>
      </c>
      <c r="BB29" s="63">
        <v>2.0588235294117649E-3</v>
      </c>
      <c r="BC29" s="63">
        <v>0.2780960515874269</v>
      </c>
      <c r="BD29" s="63">
        <v>0.13545504642164519</v>
      </c>
      <c r="BE29" s="63">
        <v>7.1862509478337984E-3</v>
      </c>
      <c r="BF29" s="63">
        <v>2.4603189557392928E-2</v>
      </c>
      <c r="BG29" s="63">
        <v>6.8422203659628811E-2</v>
      </c>
      <c r="BH29" s="63">
        <v>2.5329452044627689E-2</v>
      </c>
      <c r="BI29" s="63">
        <v>0.40726860260070002</v>
      </c>
      <c r="BJ29" s="63">
        <v>4.3169751023467567E-3</v>
      </c>
      <c r="BK29" s="64">
        <v>4</v>
      </c>
      <c r="BN29" t="s">
        <v>694</v>
      </c>
      <c r="BO29" t="s">
        <v>695</v>
      </c>
      <c r="BP29">
        <v>21</v>
      </c>
      <c r="BQ29" t="s">
        <v>658</v>
      </c>
      <c r="BR29">
        <v>4</v>
      </c>
      <c r="BS29" s="64">
        <v>0.33918128654970758</v>
      </c>
      <c r="BT29" s="63">
        <v>0.74426020408163263</v>
      </c>
      <c r="BU29" s="63">
        <v>0.49132194431755</v>
      </c>
      <c r="BV29" s="63">
        <v>2006</v>
      </c>
      <c r="BW29" s="64"/>
      <c r="CA29" s="64">
        <v>0.33918128654970758</v>
      </c>
      <c r="CB29" s="63">
        <v>0.74426020408163263</v>
      </c>
      <c r="CC29" s="63">
        <v>0.49132194431755</v>
      </c>
      <c r="CD29" s="63">
        <v>2006</v>
      </c>
      <c r="CE29" t="str">
        <f t="shared" si="15"/>
        <v>NAN</v>
      </c>
      <c r="CF29" t="e">
        <f t="shared" si="14"/>
        <v>#N/A</v>
      </c>
      <c r="CN29" s="64"/>
      <c r="CO29" s="63"/>
      <c r="CP29" s="63"/>
      <c r="CQ29" s="63"/>
      <c r="CR29" s="85"/>
      <c r="CS29" s="63"/>
      <c r="CT29" s="63"/>
      <c r="CU29" s="63"/>
    </row>
    <row r="30" spans="1:99" x14ac:dyDescent="0.25">
      <c r="A30" t="s">
        <v>744</v>
      </c>
      <c r="B30" s="64">
        <v>2003</v>
      </c>
      <c r="C30">
        <v>7244</v>
      </c>
      <c r="D30" s="116" t="s">
        <v>31</v>
      </c>
      <c r="E30" s="63">
        <v>5.2319160684704581E-2</v>
      </c>
      <c r="F30" s="63">
        <v>0</v>
      </c>
      <c r="G30" s="63">
        <v>6.9022639425731641E-4</v>
      </c>
      <c r="H30" s="63">
        <v>4.003313086692435E-3</v>
      </c>
      <c r="I30" s="63">
        <v>8.2827167310877965E-4</v>
      </c>
      <c r="J30" s="63">
        <v>2.1949199337382659E-2</v>
      </c>
      <c r="K30" s="63">
        <v>1.5184980673660961E-3</v>
      </c>
      <c r="L30" s="63">
        <v>0</v>
      </c>
      <c r="M30" s="63">
        <v>0</v>
      </c>
      <c r="N30" s="63">
        <v>0</v>
      </c>
      <c r="O30" s="63">
        <v>0</v>
      </c>
      <c r="P30" s="63">
        <v>6.9022639425731641E-4</v>
      </c>
      <c r="Q30" s="63">
        <v>1.3804527885146328E-3</v>
      </c>
      <c r="R30" s="63">
        <v>4.1413583655438983E-4</v>
      </c>
      <c r="S30" s="63">
        <v>1.5184980673660961E-3</v>
      </c>
      <c r="T30" s="63">
        <v>5.5218111540585317E-4</v>
      </c>
      <c r="U30" s="63">
        <v>0</v>
      </c>
      <c r="V30" s="63">
        <v>4.1413583655438983E-4</v>
      </c>
      <c r="W30" s="63">
        <v>0</v>
      </c>
      <c r="X30" s="63">
        <v>1.435670900055218E-2</v>
      </c>
      <c r="Y30" s="63">
        <v>0.20430701270016566</v>
      </c>
      <c r="Z30" s="63">
        <v>5.5218111540585317E-4</v>
      </c>
      <c r="AA30" s="63">
        <v>0.69450579790171174</v>
      </c>
      <c r="AB30" s="93" t="str">
        <f t="shared" si="0"/>
        <v>a99to08</v>
      </c>
      <c r="AC30" s="93" t="str">
        <f t="shared" si="1"/>
        <v>WSH</v>
      </c>
      <c r="AD30" s="93" t="str">
        <f>"'"&amp;VLOOKUP(A30,Lookups!B$3:F$48,2,FALSE)&amp;"'"</f>
        <v>'Willamette Spring'</v>
      </c>
      <c r="AE30" s="93">
        <f>VLOOKUP(A30,Lookups!B$3:F$48,4,FALSE)</f>
        <v>8</v>
      </c>
      <c r="AF30" s="93" t="str">
        <f>VLOOKUP(A30,Lookups!B$3:F$48,5,FALSE)</f>
        <v>ColR</v>
      </c>
      <c r="AG30" s="93" t="str">
        <f t="shared" si="2"/>
        <v>yes</v>
      </c>
      <c r="AH30" s="93">
        <f>VLOOKUP(A30,Lookups!B$3:F$48,3,FALSE)</f>
        <v>50</v>
      </c>
      <c r="AI30" s="117">
        <f t="shared" si="3"/>
        <v>5.3009387078961898E-2</v>
      </c>
      <c r="AJ30" s="117">
        <f t="shared" si="4"/>
        <v>4.8315847598012149E-3</v>
      </c>
      <c r="AK30" s="117">
        <f t="shared" si="5"/>
        <v>2.3467697404748755E-2</v>
      </c>
      <c r="AL30" s="117">
        <f t="shared" si="6"/>
        <v>0</v>
      </c>
      <c r="AM30" s="117">
        <f t="shared" si="7"/>
        <v>6.9022639425731641E-4</v>
      </c>
      <c r="AN30" s="117">
        <f t="shared" si="8"/>
        <v>3.8652678078409716E-3</v>
      </c>
      <c r="AO30" s="117">
        <f t="shared" si="9"/>
        <v>4.1413583655438983E-4</v>
      </c>
      <c r="AP30" s="117">
        <f t="shared" si="10"/>
        <v>0.21866372170071785</v>
      </c>
      <c r="AQ30" s="117">
        <f t="shared" si="11"/>
        <v>0.69450579790171174</v>
      </c>
      <c r="AR30" s="117">
        <f t="shared" si="12"/>
        <v>5.5218111540585317E-4</v>
      </c>
      <c r="AS30" t="str">
        <f t="shared" si="13"/>
        <v>2003WSH</v>
      </c>
      <c r="AV30" t="s">
        <v>702</v>
      </c>
      <c r="AW30" t="s">
        <v>703</v>
      </c>
      <c r="AX30">
        <v>26</v>
      </c>
      <c r="AY30" t="s">
        <v>658</v>
      </c>
      <c r="AZ30">
        <v>4</v>
      </c>
      <c r="BA30" s="63">
        <v>9.7269399837017906E-2</v>
      </c>
      <c r="BB30" s="63">
        <v>1.6946964834510705E-2</v>
      </c>
      <c r="BC30" s="63">
        <v>1.8804546820076058E-2</v>
      </c>
      <c r="BD30" s="63">
        <v>0.24644254675716698</v>
      </c>
      <c r="BE30" s="63">
        <v>3.2366234405009416E-2</v>
      </c>
      <c r="BF30" s="63">
        <v>0</v>
      </c>
      <c r="BG30" s="63">
        <v>0</v>
      </c>
      <c r="BH30" s="63">
        <v>0</v>
      </c>
      <c r="BI30" s="63">
        <v>0.58817030734621889</v>
      </c>
      <c r="BJ30" s="63">
        <v>0</v>
      </c>
      <c r="BK30" s="64">
        <v>5</v>
      </c>
      <c r="BN30" t="s">
        <v>696</v>
      </c>
      <c r="BO30" t="s">
        <v>697</v>
      </c>
      <c r="BP30">
        <v>22</v>
      </c>
      <c r="BQ30" t="s">
        <v>661</v>
      </c>
      <c r="BR30">
        <v>5</v>
      </c>
      <c r="BS30" s="64">
        <v>0.42465753424657532</v>
      </c>
      <c r="BT30" s="63">
        <v>0.89393314073462649</v>
      </c>
      <c r="BU30" s="63">
        <v>0.74603242538583492</v>
      </c>
      <c r="BV30" s="63">
        <v>2008</v>
      </c>
      <c r="BW30" s="64">
        <v>0.48014440433212996</v>
      </c>
      <c r="BX30" s="63">
        <v>0.90905153746210476</v>
      </c>
      <c r="BY30" s="63">
        <v>0.74943459261177425</v>
      </c>
      <c r="BZ30" s="63">
        <v>2013</v>
      </c>
      <c r="CA30" s="64">
        <v>0.42465753424657532</v>
      </c>
      <c r="CB30" s="63">
        <v>0.90905153746210476</v>
      </c>
      <c r="CC30" s="63">
        <v>0.74716648112781459</v>
      </c>
      <c r="CD30" s="63">
        <v>2013</v>
      </c>
      <c r="CE30" t="str">
        <f t="shared" si="15"/>
        <v>2013NIC</v>
      </c>
      <c r="CF30">
        <f t="shared" si="14"/>
        <v>0.84727755644090308</v>
      </c>
      <c r="CN30" s="64"/>
      <c r="CO30" s="63"/>
      <c r="CP30" s="63"/>
      <c r="CQ30" s="63"/>
      <c r="CR30" s="85"/>
      <c r="CS30" s="63"/>
      <c r="CT30" s="63"/>
      <c r="CU30" s="63"/>
    </row>
    <row r="31" spans="1:99" x14ac:dyDescent="0.25">
      <c r="A31" t="s">
        <v>744</v>
      </c>
      <c r="B31" s="64">
        <v>2004</v>
      </c>
      <c r="C31">
        <v>7328</v>
      </c>
      <c r="D31" s="116" t="s">
        <v>31</v>
      </c>
      <c r="E31" s="63">
        <v>3.4934497816593885E-2</v>
      </c>
      <c r="F31" s="63">
        <v>3.5480349344978166E-3</v>
      </c>
      <c r="G31" s="63">
        <v>9.5524017467248903E-4</v>
      </c>
      <c r="H31" s="63">
        <v>6.6866812227074236E-3</v>
      </c>
      <c r="I31" s="63">
        <v>0</v>
      </c>
      <c r="J31" s="63">
        <v>5.4175764192139729E-2</v>
      </c>
      <c r="K31" s="63">
        <v>0</v>
      </c>
      <c r="L31" s="63">
        <v>0</v>
      </c>
      <c r="M31" s="63">
        <v>0</v>
      </c>
      <c r="N31" s="63">
        <v>0</v>
      </c>
      <c r="O31" s="63">
        <v>0</v>
      </c>
      <c r="P31" s="63">
        <v>0</v>
      </c>
      <c r="Q31" s="63">
        <v>7.5054585152838429E-3</v>
      </c>
      <c r="R31" s="63">
        <v>0</v>
      </c>
      <c r="S31" s="63">
        <v>8.8700873362445413E-3</v>
      </c>
      <c r="T31" s="63">
        <v>0</v>
      </c>
      <c r="U31" s="63">
        <v>0</v>
      </c>
      <c r="V31" s="63">
        <v>0</v>
      </c>
      <c r="W31" s="63">
        <v>0</v>
      </c>
      <c r="X31" s="63">
        <v>6.0998908296943231E-2</v>
      </c>
      <c r="Y31" s="63">
        <v>0.24495087336244542</v>
      </c>
      <c r="Z31" s="63">
        <v>0</v>
      </c>
      <c r="AA31" s="63">
        <v>0.57737445414847166</v>
      </c>
      <c r="AB31" s="93" t="str">
        <f t="shared" si="0"/>
        <v>a99to08</v>
      </c>
      <c r="AC31" s="93" t="str">
        <f t="shared" si="1"/>
        <v>WSH</v>
      </c>
      <c r="AD31" s="93" t="str">
        <f>"'"&amp;VLOOKUP(A31,Lookups!B$3:F$48,2,FALSE)&amp;"'"</f>
        <v>'Willamette Spring'</v>
      </c>
      <c r="AE31" s="93">
        <f>VLOOKUP(A31,Lookups!B$3:F$48,4,FALSE)</f>
        <v>8</v>
      </c>
      <c r="AF31" s="93" t="str">
        <f>VLOOKUP(A31,Lookups!B$3:F$48,5,FALSE)</f>
        <v>ColR</v>
      </c>
      <c r="AG31" s="93" t="str">
        <f t="shared" si="2"/>
        <v>yes</v>
      </c>
      <c r="AH31" s="93">
        <f>VLOOKUP(A31,Lookups!B$3:F$48,3,FALSE)</f>
        <v>50</v>
      </c>
      <c r="AI31" s="117">
        <f t="shared" si="3"/>
        <v>3.943777292576419E-2</v>
      </c>
      <c r="AJ31" s="117">
        <f t="shared" si="4"/>
        <v>6.6866812227074236E-3</v>
      </c>
      <c r="AK31" s="117">
        <f t="shared" si="5"/>
        <v>5.4175764192139729E-2</v>
      </c>
      <c r="AL31" s="117">
        <f t="shared" si="6"/>
        <v>0</v>
      </c>
      <c r="AM31" s="117">
        <f t="shared" si="7"/>
        <v>0</v>
      </c>
      <c r="AN31" s="117">
        <f t="shared" si="8"/>
        <v>1.6375545851528384E-2</v>
      </c>
      <c r="AO31" s="117">
        <f t="shared" si="9"/>
        <v>0</v>
      </c>
      <c r="AP31" s="117">
        <f t="shared" si="10"/>
        <v>0.30594978165938863</v>
      </c>
      <c r="AQ31" s="117">
        <f t="shared" si="11"/>
        <v>0.57737445414847166</v>
      </c>
      <c r="AR31" s="117">
        <f t="shared" si="12"/>
        <v>0</v>
      </c>
      <c r="AS31" t="str">
        <f t="shared" si="13"/>
        <v>2004WSH</v>
      </c>
      <c r="AV31" t="s">
        <v>704</v>
      </c>
      <c r="AW31" t="s">
        <v>705</v>
      </c>
      <c r="AX31">
        <v>27</v>
      </c>
      <c r="AY31" t="s">
        <v>683</v>
      </c>
      <c r="AZ31">
        <v>6</v>
      </c>
      <c r="BA31" s="63">
        <v>0.32782804315120812</v>
      </c>
      <c r="BB31" s="63">
        <v>0.12826933260663095</v>
      </c>
      <c r="BC31" s="63">
        <v>1.066542101264654E-2</v>
      </c>
      <c r="BD31" s="63">
        <v>0</v>
      </c>
      <c r="BE31" s="63">
        <v>2.7634487840825351E-4</v>
      </c>
      <c r="BF31" s="63">
        <v>4.2028631484210648E-3</v>
      </c>
      <c r="BG31" s="63">
        <v>0</v>
      </c>
      <c r="BH31" s="63">
        <v>0.17915132115009819</v>
      </c>
      <c r="BI31" s="63">
        <v>0.34642244679071937</v>
      </c>
      <c r="BJ31" s="63">
        <v>3.1842272618675259E-3</v>
      </c>
      <c r="BK31" s="64">
        <v>4</v>
      </c>
      <c r="BN31" t="s">
        <v>698</v>
      </c>
      <c r="BO31" t="s">
        <v>699</v>
      </c>
      <c r="BP31">
        <v>23</v>
      </c>
      <c r="BQ31" t="s">
        <v>676</v>
      </c>
      <c r="BR31">
        <v>7</v>
      </c>
      <c r="BS31" s="64">
        <v>0.10840108401084012</v>
      </c>
      <c r="BT31" s="63">
        <v>0.56272927366104186</v>
      </c>
      <c r="BU31" s="63">
        <v>0.30686278089358499</v>
      </c>
      <c r="BV31" s="63">
        <v>2008</v>
      </c>
      <c r="BW31" s="64">
        <v>0.34808418780356182</v>
      </c>
      <c r="BX31" s="63">
        <v>0.49471598414795243</v>
      </c>
      <c r="BY31" s="63">
        <v>0.4069167098306084</v>
      </c>
      <c r="BZ31" s="63">
        <v>2012</v>
      </c>
      <c r="CA31" s="64">
        <v>0.10840108401084012</v>
      </c>
      <c r="CB31" s="63">
        <v>0.56272927366104186</v>
      </c>
      <c r="CC31" s="63">
        <v>0.33544961773273452</v>
      </c>
      <c r="CD31" s="63">
        <v>2012</v>
      </c>
      <c r="CE31" t="str">
        <f t="shared" si="15"/>
        <v>2012NIS</v>
      </c>
      <c r="CF31">
        <f t="shared" si="14"/>
        <v>0.41746335245379224</v>
      </c>
      <c r="CN31" s="64"/>
      <c r="CO31" s="63"/>
      <c r="CP31" s="63"/>
      <c r="CQ31" s="63"/>
      <c r="CR31" s="85"/>
      <c r="CS31" s="63"/>
      <c r="CT31" s="63"/>
      <c r="CU31" s="63"/>
    </row>
    <row r="32" spans="1:99" x14ac:dyDescent="0.25">
      <c r="A32" t="s">
        <v>744</v>
      </c>
      <c r="B32" s="64">
        <v>2005</v>
      </c>
      <c r="C32">
        <v>3222</v>
      </c>
      <c r="D32" s="116" t="s">
        <v>31</v>
      </c>
      <c r="E32" s="63">
        <v>2.7622594661700806E-2</v>
      </c>
      <c r="F32" s="63">
        <v>0</v>
      </c>
      <c r="G32" s="63">
        <v>9.3109869646182495E-4</v>
      </c>
      <c r="H32" s="63">
        <v>2.4829298572315332E-3</v>
      </c>
      <c r="I32" s="63">
        <v>2.4829298572315332E-3</v>
      </c>
      <c r="J32" s="63">
        <v>5.493482309124767E-2</v>
      </c>
      <c r="K32" s="63">
        <v>0</v>
      </c>
      <c r="L32" s="63">
        <v>0</v>
      </c>
      <c r="M32" s="63">
        <v>0</v>
      </c>
      <c r="N32" s="63">
        <v>0</v>
      </c>
      <c r="O32" s="63">
        <v>0</v>
      </c>
      <c r="P32" s="63">
        <v>0</v>
      </c>
      <c r="Q32" s="63">
        <v>5.5865921787709499E-3</v>
      </c>
      <c r="R32" s="63">
        <v>6.207324643078833E-4</v>
      </c>
      <c r="S32" s="63">
        <v>3.1036623215394167E-3</v>
      </c>
      <c r="T32" s="63">
        <v>0</v>
      </c>
      <c r="U32" s="63">
        <v>0</v>
      </c>
      <c r="V32" s="63">
        <v>9.3109869646182495E-4</v>
      </c>
      <c r="W32" s="63">
        <v>0</v>
      </c>
      <c r="X32" s="63">
        <v>4.9348230912476726E-2</v>
      </c>
      <c r="Y32" s="63">
        <v>0.21198013656114215</v>
      </c>
      <c r="Z32" s="63">
        <v>0</v>
      </c>
      <c r="AA32" s="63">
        <v>0.63997517070142773</v>
      </c>
      <c r="AB32" s="93" t="str">
        <f t="shared" si="0"/>
        <v>a99to08</v>
      </c>
      <c r="AC32" s="93" t="str">
        <f t="shared" si="1"/>
        <v>WSH</v>
      </c>
      <c r="AD32" s="93" t="str">
        <f>"'"&amp;VLOOKUP(A32,Lookups!B$3:F$48,2,FALSE)&amp;"'"</f>
        <v>'Willamette Spring'</v>
      </c>
      <c r="AE32" s="93">
        <f>VLOOKUP(A32,Lookups!B$3:F$48,4,FALSE)</f>
        <v>8</v>
      </c>
      <c r="AF32" s="93" t="str">
        <f>VLOOKUP(A32,Lookups!B$3:F$48,5,FALSE)</f>
        <v>ColR</v>
      </c>
      <c r="AG32" s="93" t="str">
        <f t="shared" si="2"/>
        <v>yes</v>
      </c>
      <c r="AH32" s="93">
        <f>VLOOKUP(A32,Lookups!B$3:F$48,3,FALSE)</f>
        <v>50</v>
      </c>
      <c r="AI32" s="117">
        <f t="shared" si="3"/>
        <v>2.855369335816263E-2</v>
      </c>
      <c r="AJ32" s="117">
        <f t="shared" si="4"/>
        <v>4.9658597144630664E-3</v>
      </c>
      <c r="AK32" s="117">
        <f t="shared" si="5"/>
        <v>5.493482309124767E-2</v>
      </c>
      <c r="AL32" s="117">
        <f t="shared" si="6"/>
        <v>0</v>
      </c>
      <c r="AM32" s="117">
        <f t="shared" si="7"/>
        <v>0</v>
      </c>
      <c r="AN32" s="117">
        <f t="shared" si="8"/>
        <v>9.3109869646182501E-3</v>
      </c>
      <c r="AO32" s="117">
        <f t="shared" si="9"/>
        <v>9.3109869646182495E-4</v>
      </c>
      <c r="AP32" s="117">
        <f t="shared" si="10"/>
        <v>0.26132836747361887</v>
      </c>
      <c r="AQ32" s="117">
        <f t="shared" si="11"/>
        <v>0.63997517070142773</v>
      </c>
      <c r="AR32" s="117">
        <f t="shared" si="12"/>
        <v>0</v>
      </c>
      <c r="AS32" t="str">
        <f t="shared" si="13"/>
        <v>2005WSH</v>
      </c>
      <c r="AV32" t="s">
        <v>706</v>
      </c>
      <c r="AW32" t="s">
        <v>707</v>
      </c>
      <c r="AX32">
        <v>28</v>
      </c>
      <c r="AY32" t="s">
        <v>658</v>
      </c>
      <c r="AZ32">
        <v>4</v>
      </c>
      <c r="BA32" s="63">
        <v>0.20066897952440382</v>
      </c>
      <c r="BB32" s="63">
        <v>2.4241282230048528E-2</v>
      </c>
      <c r="BC32" s="63">
        <v>3.0303030303030303E-3</v>
      </c>
      <c r="BD32" s="63">
        <v>0.10317025748846269</v>
      </c>
      <c r="BE32" s="63">
        <v>8.2007671199917018E-2</v>
      </c>
      <c r="BF32" s="63">
        <v>0</v>
      </c>
      <c r="BG32" s="63">
        <v>0</v>
      </c>
      <c r="BH32" s="63">
        <v>2.1097046413502108E-3</v>
      </c>
      <c r="BI32" s="63">
        <v>0.58284390918886619</v>
      </c>
      <c r="BJ32" s="63">
        <v>1.9278926966484853E-3</v>
      </c>
      <c r="BK32" s="64">
        <v>5</v>
      </c>
      <c r="BN32" t="s">
        <v>700</v>
      </c>
      <c r="BO32" t="s">
        <v>701</v>
      </c>
      <c r="BP32">
        <v>25</v>
      </c>
      <c r="BQ32" t="s">
        <v>676</v>
      </c>
      <c r="BR32">
        <v>7</v>
      </c>
      <c r="BS32" s="64">
        <v>0.37901701323251419</v>
      </c>
      <c r="BT32" s="63">
        <v>0.81598062953995154</v>
      </c>
      <c r="BU32" s="63">
        <v>0.55365764515890525</v>
      </c>
      <c r="BV32" s="63">
        <v>2008</v>
      </c>
      <c r="BW32" s="64">
        <v>0.20854271356783918</v>
      </c>
      <c r="BX32" s="63">
        <v>0.54600484261501214</v>
      </c>
      <c r="BY32" s="63">
        <v>0.40726860260070002</v>
      </c>
      <c r="BZ32" s="63">
        <v>2012</v>
      </c>
      <c r="CA32" s="64">
        <v>0.20854271356783918</v>
      </c>
      <c r="CB32" s="63">
        <v>0.81598062953995154</v>
      </c>
      <c r="CC32" s="63">
        <v>0.51183220442798949</v>
      </c>
      <c r="CD32" s="63">
        <v>2012</v>
      </c>
      <c r="CE32" t="str">
        <f t="shared" si="15"/>
        <v>2012NSF</v>
      </c>
      <c r="CF32">
        <f t="shared" si="14"/>
        <v>0.20854271356783918</v>
      </c>
      <c r="CN32" s="64"/>
      <c r="CO32" s="63"/>
      <c r="CP32" s="63"/>
      <c r="CQ32" s="63"/>
      <c r="CR32" s="85"/>
      <c r="CS32" s="63"/>
      <c r="CT32" s="63"/>
      <c r="CU32" s="63"/>
    </row>
    <row r="33" spans="1:99" x14ac:dyDescent="0.25">
      <c r="A33" t="s">
        <v>744</v>
      </c>
      <c r="B33" s="64">
        <v>2006</v>
      </c>
      <c r="C33">
        <v>2027</v>
      </c>
      <c r="D33" s="116" t="s">
        <v>31</v>
      </c>
      <c r="E33" s="63">
        <v>3.7000493339911199E-2</v>
      </c>
      <c r="F33" s="63">
        <v>0</v>
      </c>
      <c r="G33" s="63">
        <v>0</v>
      </c>
      <c r="H33" s="63">
        <v>3.9467192895905282E-3</v>
      </c>
      <c r="I33" s="63">
        <v>6.4134188455846081E-3</v>
      </c>
      <c r="J33" s="63">
        <v>4.1933892451899359E-2</v>
      </c>
      <c r="K33" s="63">
        <v>0</v>
      </c>
      <c r="L33" s="63">
        <v>0</v>
      </c>
      <c r="M33" s="63">
        <v>0</v>
      </c>
      <c r="N33" s="63">
        <v>0</v>
      </c>
      <c r="O33" s="63">
        <v>0</v>
      </c>
      <c r="P33" s="63">
        <v>0</v>
      </c>
      <c r="Q33" s="63">
        <v>1.2826837691169216E-2</v>
      </c>
      <c r="R33" s="63">
        <v>0</v>
      </c>
      <c r="S33" s="63">
        <v>0</v>
      </c>
      <c r="T33" s="63">
        <v>0</v>
      </c>
      <c r="U33" s="63">
        <v>0</v>
      </c>
      <c r="V33" s="63">
        <v>3.453379378391712E-3</v>
      </c>
      <c r="W33" s="63">
        <v>0</v>
      </c>
      <c r="X33" s="63">
        <v>7.8441045880611737E-2</v>
      </c>
      <c r="Y33" s="63">
        <v>0.2713369511593488</v>
      </c>
      <c r="Z33" s="63">
        <v>0</v>
      </c>
      <c r="AA33" s="63">
        <v>0.54464726196349289</v>
      </c>
      <c r="AB33" s="93" t="str">
        <f t="shared" si="0"/>
        <v>a99to08</v>
      </c>
      <c r="AC33" s="93" t="str">
        <f t="shared" si="1"/>
        <v>WSH</v>
      </c>
      <c r="AD33" s="93" t="str">
        <f>"'"&amp;VLOOKUP(A33,Lookups!B$3:F$48,2,FALSE)&amp;"'"</f>
        <v>'Willamette Spring'</v>
      </c>
      <c r="AE33" s="93">
        <f>VLOOKUP(A33,Lookups!B$3:F$48,4,FALSE)</f>
        <v>8</v>
      </c>
      <c r="AF33" s="93" t="str">
        <f>VLOOKUP(A33,Lookups!B$3:F$48,5,FALSE)</f>
        <v>ColR</v>
      </c>
      <c r="AG33" s="93" t="str">
        <f t="shared" si="2"/>
        <v>yes</v>
      </c>
      <c r="AH33" s="93">
        <f>VLOOKUP(A33,Lookups!B$3:F$48,3,FALSE)</f>
        <v>50</v>
      </c>
      <c r="AI33" s="117">
        <f t="shared" si="3"/>
        <v>3.7000493339911199E-2</v>
      </c>
      <c r="AJ33" s="117">
        <f t="shared" si="4"/>
        <v>1.0360138135175136E-2</v>
      </c>
      <c r="AK33" s="117">
        <f t="shared" si="5"/>
        <v>4.1933892451899359E-2</v>
      </c>
      <c r="AL33" s="117">
        <f t="shared" si="6"/>
        <v>0</v>
      </c>
      <c r="AM33" s="117">
        <f t="shared" si="7"/>
        <v>0</v>
      </c>
      <c r="AN33" s="117">
        <f t="shared" si="8"/>
        <v>1.2826837691169216E-2</v>
      </c>
      <c r="AO33" s="117">
        <f t="shared" si="9"/>
        <v>3.453379378391712E-3</v>
      </c>
      <c r="AP33" s="117">
        <f t="shared" si="10"/>
        <v>0.34977799703996054</v>
      </c>
      <c r="AQ33" s="117">
        <f t="shared" si="11"/>
        <v>0.54464726196349289</v>
      </c>
      <c r="AR33" s="117">
        <f t="shared" si="12"/>
        <v>0</v>
      </c>
      <c r="AS33" t="str">
        <f t="shared" si="13"/>
        <v>2006WSH</v>
      </c>
      <c r="AV33" t="s">
        <v>708</v>
      </c>
      <c r="AW33" t="s">
        <v>709</v>
      </c>
      <c r="AX33">
        <v>29</v>
      </c>
      <c r="AY33" t="s">
        <v>13</v>
      </c>
      <c r="AZ33">
        <v>3</v>
      </c>
      <c r="BA33" s="63">
        <v>0.17552505611615343</v>
      </c>
      <c r="BB33" s="63">
        <v>6.3473438033684437E-2</v>
      </c>
      <c r="BC33" s="63">
        <v>3.9770547918844122E-2</v>
      </c>
      <c r="BD33" s="63">
        <v>4.6962880782134328E-2</v>
      </c>
      <c r="BE33" s="63">
        <v>3.5703566725567605E-2</v>
      </c>
      <c r="BF33" s="63">
        <v>0</v>
      </c>
      <c r="BG33" s="63">
        <v>1.7107037746872627E-3</v>
      </c>
      <c r="BH33" s="63">
        <v>0.18414307998021007</v>
      </c>
      <c r="BI33" s="63">
        <v>0.44959502591369915</v>
      </c>
      <c r="BJ33" s="63">
        <v>3.1157007550196405E-3</v>
      </c>
      <c r="BK33" s="64">
        <v>5</v>
      </c>
      <c r="BN33" t="s">
        <v>702</v>
      </c>
      <c r="BO33" t="s">
        <v>703</v>
      </c>
      <c r="BP33">
        <v>26</v>
      </c>
      <c r="BQ33" t="s">
        <v>658</v>
      </c>
      <c r="BR33">
        <v>4</v>
      </c>
      <c r="BS33" s="64">
        <v>0.6776859504132231</v>
      </c>
      <c r="BT33" s="63">
        <v>0.90140845070422537</v>
      </c>
      <c r="BU33" s="63">
        <v>0.76133158662248102</v>
      </c>
      <c r="BV33" s="63">
        <v>2008</v>
      </c>
      <c r="BW33" s="64">
        <v>0.15254237288135594</v>
      </c>
      <c r="BX33" s="63">
        <v>0.76721311475409837</v>
      </c>
      <c r="BY33" s="63">
        <v>0.58817030734621889</v>
      </c>
      <c r="BZ33" s="63">
        <v>2013</v>
      </c>
      <c r="CA33" s="64">
        <v>0.15254237288135594</v>
      </c>
      <c r="CB33" s="63">
        <v>0.90140845070422537</v>
      </c>
      <c r="CC33" s="63">
        <v>0.70361116019706027</v>
      </c>
      <c r="CD33" s="63">
        <v>2013</v>
      </c>
      <c r="CE33" t="str">
        <f t="shared" si="15"/>
        <v>2013PPS</v>
      </c>
      <c r="CF33">
        <f t="shared" si="14"/>
        <v>0.64227642276422769</v>
      </c>
      <c r="CN33" s="64"/>
      <c r="CO33" s="63"/>
      <c r="CP33" s="63"/>
      <c r="CQ33" s="63"/>
      <c r="CR33" s="85"/>
      <c r="CS33" s="63"/>
      <c r="CT33" s="63"/>
      <c r="CU33" s="63"/>
    </row>
    <row r="34" spans="1:99" x14ac:dyDescent="0.25">
      <c r="A34" t="s">
        <v>744</v>
      </c>
      <c r="B34" s="64">
        <v>2007</v>
      </c>
      <c r="C34">
        <v>1596</v>
      </c>
      <c r="D34" s="116" t="s">
        <v>31</v>
      </c>
      <c r="E34" s="63">
        <v>4.7619047619047616E-2</v>
      </c>
      <c r="F34" s="63">
        <v>1.2531328320802004E-3</v>
      </c>
      <c r="G34" s="63">
        <v>0</v>
      </c>
      <c r="H34" s="63">
        <v>0</v>
      </c>
      <c r="I34" s="63">
        <v>0</v>
      </c>
      <c r="J34" s="63">
        <v>1.3157894736842105E-2</v>
      </c>
      <c r="K34" s="63">
        <v>0</v>
      </c>
      <c r="L34" s="63">
        <v>0</v>
      </c>
      <c r="M34" s="63">
        <v>0</v>
      </c>
      <c r="N34" s="63">
        <v>0</v>
      </c>
      <c r="O34" s="63">
        <v>0</v>
      </c>
      <c r="P34" s="63">
        <v>0</v>
      </c>
      <c r="Q34" s="63">
        <v>6.8922305764411024E-3</v>
      </c>
      <c r="R34" s="63">
        <v>0</v>
      </c>
      <c r="S34" s="63">
        <v>0</v>
      </c>
      <c r="T34" s="63">
        <v>0</v>
      </c>
      <c r="U34" s="63">
        <v>0</v>
      </c>
      <c r="V34" s="63">
        <v>0</v>
      </c>
      <c r="W34" s="63">
        <v>0</v>
      </c>
      <c r="X34" s="63">
        <v>5.0125313283208017E-2</v>
      </c>
      <c r="Y34" s="63">
        <v>0.19172932330827067</v>
      </c>
      <c r="Z34" s="63">
        <v>2.5062656641604009E-3</v>
      </c>
      <c r="AA34" s="63">
        <v>0.68671679197994984</v>
      </c>
      <c r="AB34" s="93" t="str">
        <f t="shared" si="0"/>
        <v>a99to08</v>
      </c>
      <c r="AC34" s="93" t="str">
        <f t="shared" si="1"/>
        <v>WSH</v>
      </c>
      <c r="AD34" s="93" t="str">
        <f>"'"&amp;VLOOKUP(A34,Lookups!B$3:F$48,2,FALSE)&amp;"'"</f>
        <v>'Willamette Spring'</v>
      </c>
      <c r="AE34" s="93">
        <f>VLOOKUP(A34,Lookups!B$3:F$48,4,FALSE)</f>
        <v>8</v>
      </c>
      <c r="AF34" s="93" t="str">
        <f>VLOOKUP(A34,Lookups!B$3:F$48,5,FALSE)</f>
        <v>ColR</v>
      </c>
      <c r="AG34" s="93" t="str">
        <f t="shared" si="2"/>
        <v>yes</v>
      </c>
      <c r="AH34" s="93">
        <f>VLOOKUP(A34,Lookups!B$3:F$48,3,FALSE)</f>
        <v>50</v>
      </c>
      <c r="AI34" s="117">
        <f t="shared" si="3"/>
        <v>4.8872180451127817E-2</v>
      </c>
      <c r="AJ34" s="117">
        <f t="shared" si="4"/>
        <v>0</v>
      </c>
      <c r="AK34" s="117">
        <f t="shared" si="5"/>
        <v>1.3157894736842105E-2</v>
      </c>
      <c r="AL34" s="117">
        <f t="shared" si="6"/>
        <v>0</v>
      </c>
      <c r="AM34" s="117">
        <f t="shared" si="7"/>
        <v>0</v>
      </c>
      <c r="AN34" s="117">
        <f t="shared" si="8"/>
        <v>6.8922305764411024E-3</v>
      </c>
      <c r="AO34" s="117">
        <f t="shared" si="9"/>
        <v>0</v>
      </c>
      <c r="AP34" s="117">
        <f t="shared" si="10"/>
        <v>0.24185463659147868</v>
      </c>
      <c r="AQ34" s="117">
        <f t="shared" si="11"/>
        <v>0.68671679197994984</v>
      </c>
      <c r="AR34" s="117">
        <f t="shared" si="12"/>
        <v>2.5062656641604009E-3</v>
      </c>
      <c r="AS34" t="str">
        <f t="shared" si="13"/>
        <v>2007WSH</v>
      </c>
      <c r="AV34" t="s">
        <v>710</v>
      </c>
      <c r="AW34" t="s">
        <v>711</v>
      </c>
      <c r="AX34">
        <v>30</v>
      </c>
      <c r="AY34" t="s">
        <v>676</v>
      </c>
      <c r="AZ34">
        <v>7</v>
      </c>
      <c r="BA34" s="63">
        <v>1.2314063966032216E-3</v>
      </c>
      <c r="BB34" s="63">
        <v>1.2960082944530845E-3</v>
      </c>
      <c r="BC34" s="63">
        <v>9.5905047059677312E-2</v>
      </c>
      <c r="BD34" s="63">
        <v>7.6035341184578331E-2</v>
      </c>
      <c r="BE34" s="63">
        <v>1.4256091238983928E-3</v>
      </c>
      <c r="BF34" s="63">
        <v>6.3502874838056278E-2</v>
      </c>
      <c r="BG34" s="63">
        <v>9.2903405966962838E-2</v>
      </c>
      <c r="BH34" s="63">
        <v>0.3890214305381553</v>
      </c>
      <c r="BI34" s="63">
        <v>0.27636607936492141</v>
      </c>
      <c r="BJ34" s="63">
        <v>2.3127972326938114E-3</v>
      </c>
      <c r="BK34" s="64">
        <v>4</v>
      </c>
      <c r="BN34" t="s">
        <v>704</v>
      </c>
      <c r="BO34" t="s">
        <v>705</v>
      </c>
      <c r="BP34">
        <v>27</v>
      </c>
      <c r="BQ34" t="s">
        <v>683</v>
      </c>
      <c r="BR34">
        <v>6</v>
      </c>
      <c r="BS34" s="64">
        <v>0.19960079840319361</v>
      </c>
      <c r="BT34" s="63">
        <v>0.7015834348355664</v>
      </c>
      <c r="BU34" s="63">
        <v>0.41883291397114009</v>
      </c>
      <c r="BV34" s="63">
        <v>2008</v>
      </c>
      <c r="BW34" s="64">
        <v>0.20840407470288624</v>
      </c>
      <c r="BX34" s="63">
        <v>0.50286368843069873</v>
      </c>
      <c r="BY34" s="63">
        <v>0.34642244679071937</v>
      </c>
      <c r="BZ34" s="63">
        <v>2012</v>
      </c>
      <c r="CA34" s="64">
        <v>0.19960079840319361</v>
      </c>
      <c r="CB34" s="63">
        <v>0.7015834348355664</v>
      </c>
      <c r="CC34" s="63">
        <v>0.39814420906244852</v>
      </c>
      <c r="CD34" s="63">
        <v>2012</v>
      </c>
      <c r="CE34" t="str">
        <f t="shared" si="15"/>
        <v>2012QUE</v>
      </c>
      <c r="CF34">
        <f t="shared" si="14"/>
        <v>0.20840407470288624</v>
      </c>
      <c r="CN34" s="64"/>
      <c r="CO34" s="63"/>
      <c r="CP34" s="63"/>
      <c r="CQ34" s="63"/>
      <c r="CR34" s="85"/>
      <c r="CS34" s="63"/>
      <c r="CT34" s="63"/>
      <c r="CU34" s="63"/>
    </row>
    <row r="35" spans="1:99" x14ac:dyDescent="0.25">
      <c r="A35" t="s">
        <v>744</v>
      </c>
      <c r="B35" s="64">
        <v>2008</v>
      </c>
      <c r="C35">
        <v>2246</v>
      </c>
      <c r="D35" s="116" t="s">
        <v>31</v>
      </c>
      <c r="E35" s="63">
        <v>1.7809439002671415E-2</v>
      </c>
      <c r="F35" s="63">
        <v>8.9047195013357077E-4</v>
      </c>
      <c r="G35" s="63">
        <v>4.4523597506678539E-4</v>
      </c>
      <c r="H35" s="63">
        <v>4.8975957257346393E-3</v>
      </c>
      <c r="I35" s="63">
        <v>0</v>
      </c>
      <c r="J35" s="63">
        <v>8.9047195013357075E-3</v>
      </c>
      <c r="K35" s="63">
        <v>0</v>
      </c>
      <c r="L35" s="63">
        <v>0</v>
      </c>
      <c r="M35" s="63">
        <v>3.5618878005342831E-3</v>
      </c>
      <c r="N35" s="63">
        <v>0</v>
      </c>
      <c r="O35" s="63">
        <v>0</v>
      </c>
      <c r="P35" s="63">
        <v>0</v>
      </c>
      <c r="Q35" s="63">
        <v>1.3357079252003562E-3</v>
      </c>
      <c r="R35" s="63">
        <v>0</v>
      </c>
      <c r="S35" s="63">
        <v>0</v>
      </c>
      <c r="T35" s="63">
        <v>0</v>
      </c>
      <c r="U35" s="63">
        <v>4.4523597506678539E-4</v>
      </c>
      <c r="V35" s="63">
        <v>0</v>
      </c>
      <c r="W35" s="63">
        <v>0</v>
      </c>
      <c r="X35" s="63">
        <v>0.20480854853072128</v>
      </c>
      <c r="Y35" s="63">
        <v>0.13000890471950133</v>
      </c>
      <c r="Z35" s="63">
        <v>3.116651825467498E-3</v>
      </c>
      <c r="AA35" s="63">
        <v>0.62377560106856633</v>
      </c>
      <c r="AB35" s="93" t="str">
        <f t="shared" si="0"/>
        <v>a99to08</v>
      </c>
      <c r="AC35" s="93" t="str">
        <f t="shared" si="1"/>
        <v>WSH</v>
      </c>
      <c r="AD35" s="93" t="str">
        <f>"'"&amp;VLOOKUP(A35,Lookups!B$3:F$48,2,FALSE)&amp;"'"</f>
        <v>'Willamette Spring'</v>
      </c>
      <c r="AE35" s="93">
        <f>VLOOKUP(A35,Lookups!B$3:F$48,4,FALSE)</f>
        <v>8</v>
      </c>
      <c r="AF35" s="93" t="str">
        <f>VLOOKUP(A35,Lookups!B$3:F$48,5,FALSE)</f>
        <v>ColR</v>
      </c>
      <c r="AG35" s="93" t="str">
        <f t="shared" si="2"/>
        <v>yes</v>
      </c>
      <c r="AH35" s="93">
        <f>VLOOKUP(A35,Lookups!B$3:F$48,3,FALSE)</f>
        <v>50</v>
      </c>
      <c r="AI35" s="117">
        <f t="shared" si="3"/>
        <v>1.9145146927871771E-2</v>
      </c>
      <c r="AJ35" s="117">
        <f t="shared" si="4"/>
        <v>4.8975957257346393E-3</v>
      </c>
      <c r="AK35" s="117">
        <f t="shared" si="5"/>
        <v>8.9047195013357075E-3</v>
      </c>
      <c r="AL35" s="117">
        <f t="shared" si="6"/>
        <v>3.5618878005342831E-3</v>
      </c>
      <c r="AM35" s="117">
        <f t="shared" si="7"/>
        <v>0</v>
      </c>
      <c r="AN35" s="117">
        <f t="shared" si="8"/>
        <v>1.3357079252003562E-3</v>
      </c>
      <c r="AO35" s="117">
        <f t="shared" si="9"/>
        <v>4.4523597506678539E-4</v>
      </c>
      <c r="AP35" s="117">
        <f t="shared" si="10"/>
        <v>0.33481745325022261</v>
      </c>
      <c r="AQ35" s="117">
        <f t="shared" si="11"/>
        <v>0.62377560106856633</v>
      </c>
      <c r="AR35" s="117">
        <f t="shared" si="12"/>
        <v>3.116651825467498E-3</v>
      </c>
      <c r="AS35" t="str">
        <f t="shared" si="13"/>
        <v>2008WSH</v>
      </c>
      <c r="AV35" t="s">
        <v>712</v>
      </c>
      <c r="AW35" t="s">
        <v>713</v>
      </c>
      <c r="AX35">
        <v>31</v>
      </c>
      <c r="AY35" t="s">
        <v>661</v>
      </c>
      <c r="AZ35">
        <v>5</v>
      </c>
      <c r="BA35" s="63">
        <v>9.9316534561000813E-2</v>
      </c>
      <c r="BB35" s="63">
        <v>0.111418963197328</v>
      </c>
      <c r="BC35" s="63">
        <v>1.8770773439412167E-2</v>
      </c>
      <c r="BD35" s="63">
        <v>9.6276006133914474E-2</v>
      </c>
      <c r="BE35" s="63">
        <v>3.8221515497939168E-3</v>
      </c>
      <c r="BF35" s="63">
        <v>5.3804426099475604E-3</v>
      </c>
      <c r="BG35" s="63">
        <v>1.3907845153922963E-2</v>
      </c>
      <c r="BH35" s="63">
        <v>0.12013194393432522</v>
      </c>
      <c r="BI35" s="63">
        <v>0.52180547601897431</v>
      </c>
      <c r="BJ35" s="63">
        <v>9.1698634013805715E-3</v>
      </c>
      <c r="BK35" s="64">
        <v>5</v>
      </c>
      <c r="BN35" t="s">
        <v>706</v>
      </c>
      <c r="BO35" t="s">
        <v>707</v>
      </c>
      <c r="BP35">
        <v>28</v>
      </c>
      <c r="BQ35" t="s">
        <v>658</v>
      </c>
      <c r="BR35">
        <v>4</v>
      </c>
      <c r="BS35" s="64">
        <v>0.4856687898089172</v>
      </c>
      <c r="BT35" s="63">
        <v>0.7770750988142292</v>
      </c>
      <c r="BU35" s="63">
        <v>0.60782905685759514</v>
      </c>
      <c r="BV35" s="63">
        <v>2008</v>
      </c>
      <c r="BW35" s="64">
        <v>0.50843881856540085</v>
      </c>
      <c r="BX35" s="63">
        <v>0.67886178861788615</v>
      </c>
      <c r="BY35" s="63">
        <v>0.58284390918886619</v>
      </c>
      <c r="BZ35" s="63">
        <v>2013</v>
      </c>
      <c r="CA35" s="64">
        <v>0.4856687898089172</v>
      </c>
      <c r="CB35" s="63">
        <v>0.7770750988142292</v>
      </c>
      <c r="CC35" s="63">
        <v>0.59950067430135212</v>
      </c>
      <c r="CD35" s="63">
        <v>2013</v>
      </c>
      <c r="CE35" t="str">
        <f t="shared" si="15"/>
        <v>2013QUI</v>
      </c>
      <c r="CF35">
        <f t="shared" si="14"/>
        <v>0.67886178861788615</v>
      </c>
      <c r="CN35" s="64"/>
      <c r="CO35" s="63"/>
      <c r="CP35" s="63"/>
      <c r="CQ35" s="63"/>
      <c r="CR35" s="85"/>
      <c r="CS35" s="63"/>
      <c r="CT35" s="63"/>
      <c r="CU35" s="63"/>
    </row>
    <row r="36" spans="1:99" x14ac:dyDescent="0.25">
      <c r="A36" t="s">
        <v>744</v>
      </c>
      <c r="B36" s="64">
        <v>2009</v>
      </c>
      <c r="C36">
        <v>4111</v>
      </c>
      <c r="D36" s="116" t="s">
        <v>31</v>
      </c>
      <c r="E36" s="63">
        <v>3.3325225006081247E-2</v>
      </c>
      <c r="F36" s="63">
        <v>4.8649963512527365E-4</v>
      </c>
      <c r="G36" s="63">
        <v>0</v>
      </c>
      <c r="H36" s="63">
        <v>2.1892483580637314E-3</v>
      </c>
      <c r="I36" s="63">
        <v>7.2974945268791051E-4</v>
      </c>
      <c r="J36" s="63">
        <v>7.0542447093164687E-3</v>
      </c>
      <c r="K36" s="63">
        <v>2.0919484310386767E-2</v>
      </c>
      <c r="L36" s="63">
        <v>0</v>
      </c>
      <c r="M36" s="63">
        <v>8.2704937971296525E-3</v>
      </c>
      <c r="N36" s="63">
        <v>0</v>
      </c>
      <c r="O36" s="63">
        <v>0</v>
      </c>
      <c r="P36" s="63">
        <v>1.459498905375821E-3</v>
      </c>
      <c r="Q36" s="63">
        <v>2.918997810751642E-3</v>
      </c>
      <c r="R36" s="63">
        <v>1.459498905375821E-3</v>
      </c>
      <c r="S36" s="63">
        <v>0</v>
      </c>
      <c r="T36" s="63">
        <v>0</v>
      </c>
      <c r="U36" s="63">
        <v>0</v>
      </c>
      <c r="V36" s="63">
        <v>2.918997810751642E-3</v>
      </c>
      <c r="W36" s="63">
        <v>0</v>
      </c>
      <c r="X36" s="63">
        <v>9.1461931403551452E-2</v>
      </c>
      <c r="Y36" s="63">
        <v>0.22962782777912916</v>
      </c>
      <c r="Z36" s="63">
        <v>4.8649963512527365E-4</v>
      </c>
      <c r="AA36" s="63">
        <v>0.59669180248114817</v>
      </c>
      <c r="AB36" s="93" t="str">
        <f t="shared" si="0"/>
        <v>a09on</v>
      </c>
      <c r="AC36" s="93" t="str">
        <f t="shared" si="1"/>
        <v>WSH</v>
      </c>
      <c r="AD36" s="93" t="str">
        <f>"'"&amp;VLOOKUP(A36,Lookups!B$3:F$48,2,FALSE)&amp;"'"</f>
        <v>'Willamette Spring'</v>
      </c>
      <c r="AE36" s="93">
        <f>VLOOKUP(A36,Lookups!B$3:F$48,4,FALSE)</f>
        <v>8</v>
      </c>
      <c r="AF36" s="93" t="str">
        <f>VLOOKUP(A36,Lookups!B$3:F$48,5,FALSE)</f>
        <v>ColR</v>
      </c>
      <c r="AG36" s="93" t="str">
        <f t="shared" si="2"/>
        <v>yes</v>
      </c>
      <c r="AH36" s="93">
        <f>VLOOKUP(A36,Lookups!B$3:F$48,3,FALSE)</f>
        <v>50</v>
      </c>
      <c r="AI36" s="117">
        <f t="shared" si="3"/>
        <v>3.381172464120652E-2</v>
      </c>
      <c r="AJ36" s="117">
        <f t="shared" si="4"/>
        <v>2.918997810751642E-3</v>
      </c>
      <c r="AK36" s="117">
        <f t="shared" si="5"/>
        <v>2.7973729019703235E-2</v>
      </c>
      <c r="AL36" s="117">
        <f t="shared" si="6"/>
        <v>8.2704937971296525E-3</v>
      </c>
      <c r="AM36" s="117">
        <f t="shared" si="7"/>
        <v>1.459498905375821E-3</v>
      </c>
      <c r="AN36" s="117">
        <f t="shared" si="8"/>
        <v>4.3784967161274628E-3</v>
      </c>
      <c r="AO36" s="117">
        <f t="shared" si="9"/>
        <v>2.918997810751642E-3</v>
      </c>
      <c r="AP36" s="117">
        <f t="shared" si="10"/>
        <v>0.32108975918268062</v>
      </c>
      <c r="AQ36" s="117">
        <f t="shared" si="11"/>
        <v>0.59669180248114817</v>
      </c>
      <c r="AR36" s="117">
        <f t="shared" si="12"/>
        <v>4.8649963512527365E-4</v>
      </c>
      <c r="AS36" t="str">
        <f t="shared" si="13"/>
        <v>2009WSH</v>
      </c>
      <c r="AV36" t="s">
        <v>714</v>
      </c>
      <c r="AW36" t="s">
        <v>715</v>
      </c>
      <c r="AX36">
        <v>32</v>
      </c>
      <c r="AY36" t="s">
        <v>676</v>
      </c>
      <c r="AZ36">
        <v>7</v>
      </c>
      <c r="BA36" s="63">
        <v>2.7789199606206402E-3</v>
      </c>
      <c r="BB36" s="63">
        <v>0</v>
      </c>
      <c r="BC36" s="63">
        <v>7.3573272286509339E-2</v>
      </c>
      <c r="BD36" s="63">
        <v>6.7592362969295827E-2</v>
      </c>
      <c r="BE36" s="63">
        <v>1.8297811740319915E-3</v>
      </c>
      <c r="BF36" s="63">
        <v>4.5712560646451045E-3</v>
      </c>
      <c r="BG36" s="63">
        <v>5.756887880644071E-2</v>
      </c>
      <c r="BH36" s="63">
        <v>0.29259614629414166</v>
      </c>
      <c r="BI36" s="63">
        <v>0.49598702064083355</v>
      </c>
      <c r="BJ36" s="63">
        <v>3.5023618034811261E-3</v>
      </c>
      <c r="BK36" s="64">
        <v>4</v>
      </c>
      <c r="BN36" t="s">
        <v>708</v>
      </c>
      <c r="BO36" t="s">
        <v>709</v>
      </c>
      <c r="BP36">
        <v>29</v>
      </c>
      <c r="BQ36" t="s">
        <v>13</v>
      </c>
      <c r="BR36">
        <v>3</v>
      </c>
      <c r="BS36" s="64">
        <v>0.20183887915936952</v>
      </c>
      <c r="BT36" s="63">
        <v>0.84696016771488469</v>
      </c>
      <c r="BU36" s="63">
        <v>0.45652965238223259</v>
      </c>
      <c r="BV36" s="63">
        <v>2008</v>
      </c>
      <c r="BW36" s="64">
        <v>0.29908103592314117</v>
      </c>
      <c r="BX36" s="63">
        <v>0.64190609670637699</v>
      </c>
      <c r="BY36" s="63">
        <v>0.44959502591369915</v>
      </c>
      <c r="BZ36" s="63">
        <v>2013</v>
      </c>
      <c r="CA36" s="64">
        <v>0.20183887915936952</v>
      </c>
      <c r="CB36" s="63">
        <v>0.84696016771488469</v>
      </c>
      <c r="CC36" s="63">
        <v>0.45421811022605479</v>
      </c>
      <c r="CD36" s="63">
        <v>2013</v>
      </c>
      <c r="CE36" t="str">
        <f t="shared" si="15"/>
        <v>2013RBT</v>
      </c>
      <c r="CF36">
        <f t="shared" si="14"/>
        <v>0.64190609670637699</v>
      </c>
      <c r="CN36" s="64"/>
      <c r="CO36" s="63"/>
      <c r="CP36" s="63"/>
      <c r="CQ36" s="63"/>
      <c r="CR36" s="85"/>
      <c r="CS36" s="63"/>
      <c r="CT36" s="63"/>
      <c r="CU36" s="63"/>
    </row>
    <row r="37" spans="1:99" x14ac:dyDescent="0.25">
      <c r="A37" t="s">
        <v>744</v>
      </c>
      <c r="B37" s="64">
        <v>2010</v>
      </c>
      <c r="C37">
        <v>11845</v>
      </c>
      <c r="D37" s="116" t="s">
        <v>31</v>
      </c>
      <c r="E37" s="63">
        <v>2.853524693963698E-2</v>
      </c>
      <c r="F37" s="63">
        <v>2.5327142254115659E-4</v>
      </c>
      <c r="G37" s="63">
        <v>1.1819333051920641E-3</v>
      </c>
      <c r="H37" s="63">
        <v>4.6433094132545382E-3</v>
      </c>
      <c r="I37" s="63">
        <v>1.6884761502743773E-3</v>
      </c>
      <c r="J37" s="63">
        <v>5.0654284508231326E-3</v>
      </c>
      <c r="K37" s="63">
        <v>5.0654284508231317E-4</v>
      </c>
      <c r="L37" s="63">
        <v>0</v>
      </c>
      <c r="M37" s="63">
        <v>1.6884761502743774E-4</v>
      </c>
      <c r="N37" s="63">
        <v>0</v>
      </c>
      <c r="O37" s="63">
        <v>0</v>
      </c>
      <c r="P37" s="63">
        <v>5.0654284508231317E-4</v>
      </c>
      <c r="Q37" s="63">
        <v>1.8488813845504434E-2</v>
      </c>
      <c r="R37" s="63">
        <v>1.8573237653018151E-3</v>
      </c>
      <c r="S37" s="63">
        <v>8.4423807513718866E-4</v>
      </c>
      <c r="T37" s="63">
        <v>0</v>
      </c>
      <c r="U37" s="63">
        <v>0</v>
      </c>
      <c r="V37" s="63">
        <v>1.2663571127057829E-3</v>
      </c>
      <c r="W37" s="63">
        <v>0</v>
      </c>
      <c r="X37" s="63">
        <v>3.9257070493879276E-2</v>
      </c>
      <c r="Y37" s="63">
        <v>0.3463908822287885</v>
      </c>
      <c r="Z37" s="63">
        <v>5.0654284508231317E-4</v>
      </c>
      <c r="AA37" s="63">
        <v>0.54883917264668636</v>
      </c>
      <c r="AB37" s="93" t="str">
        <f t="shared" si="0"/>
        <v>a09on</v>
      </c>
      <c r="AC37" s="93" t="str">
        <f t="shared" si="1"/>
        <v>WSH</v>
      </c>
      <c r="AD37" s="93" t="str">
        <f>"'"&amp;VLOOKUP(A37,Lookups!B$3:F$48,2,FALSE)&amp;"'"</f>
        <v>'Willamette Spring'</v>
      </c>
      <c r="AE37" s="93">
        <f>VLOOKUP(A37,Lookups!B$3:F$48,4,FALSE)</f>
        <v>8</v>
      </c>
      <c r="AF37" s="93" t="str">
        <f>VLOOKUP(A37,Lookups!B$3:F$48,5,FALSE)</f>
        <v>ColR</v>
      </c>
      <c r="AG37" s="93" t="str">
        <f t="shared" si="2"/>
        <v>yes</v>
      </c>
      <c r="AH37" s="93">
        <f>VLOOKUP(A37,Lookups!B$3:F$48,3,FALSE)</f>
        <v>50</v>
      </c>
      <c r="AI37" s="117">
        <f t="shared" si="3"/>
        <v>2.9970451667370203E-2</v>
      </c>
      <c r="AJ37" s="117">
        <f t="shared" si="4"/>
        <v>6.3317855635289157E-3</v>
      </c>
      <c r="AK37" s="117">
        <f t="shared" si="5"/>
        <v>5.5719712959054462E-3</v>
      </c>
      <c r="AL37" s="117">
        <f t="shared" si="6"/>
        <v>1.6884761502743774E-4</v>
      </c>
      <c r="AM37" s="117">
        <f t="shared" si="7"/>
        <v>5.0654284508231317E-4</v>
      </c>
      <c r="AN37" s="117">
        <f t="shared" si="8"/>
        <v>2.1190375685943438E-2</v>
      </c>
      <c r="AO37" s="117">
        <f t="shared" si="9"/>
        <v>1.2663571127057829E-3</v>
      </c>
      <c r="AP37" s="117">
        <f t="shared" si="10"/>
        <v>0.38564795272266778</v>
      </c>
      <c r="AQ37" s="117">
        <f t="shared" si="11"/>
        <v>0.54883917264668636</v>
      </c>
      <c r="AR37" s="117">
        <f t="shared" si="12"/>
        <v>5.0654284508231317E-4</v>
      </c>
      <c r="AS37" t="str">
        <f t="shared" si="13"/>
        <v>2010WSH</v>
      </c>
      <c r="AV37" t="s">
        <v>716</v>
      </c>
      <c r="AW37" t="s">
        <v>717</v>
      </c>
      <c r="AX37">
        <v>33</v>
      </c>
      <c r="AY37" t="s">
        <v>676</v>
      </c>
      <c r="AZ37">
        <v>7</v>
      </c>
      <c r="BA37" s="63">
        <v>4.8288980901732359E-3</v>
      </c>
      <c r="BB37" s="63">
        <v>2.8935185185185184E-3</v>
      </c>
      <c r="BC37" s="63">
        <v>7.5664087007897701E-2</v>
      </c>
      <c r="BD37" s="63">
        <v>4.8763150845392067E-2</v>
      </c>
      <c r="BE37" s="63">
        <v>4.4529907332626489E-3</v>
      </c>
      <c r="BF37" s="63">
        <v>6.1949136376778652E-3</v>
      </c>
      <c r="BG37" s="63">
        <v>0.11829609283661735</v>
      </c>
      <c r="BH37" s="63">
        <v>0.33056052374271727</v>
      </c>
      <c r="BI37" s="63">
        <v>0.40615936050929374</v>
      </c>
      <c r="BJ37" s="63">
        <v>2.1864640784495905E-3</v>
      </c>
      <c r="BK37" s="64">
        <v>4</v>
      </c>
      <c r="BN37" t="s">
        <v>710</v>
      </c>
      <c r="BO37" t="s">
        <v>711</v>
      </c>
      <c r="BP37">
        <v>30</v>
      </c>
      <c r="BQ37" t="s">
        <v>676</v>
      </c>
      <c r="BR37">
        <v>7</v>
      </c>
      <c r="BS37" s="64">
        <v>0.13399503722084366</v>
      </c>
      <c r="BT37" s="63">
        <v>0.30874785591766724</v>
      </c>
      <c r="BU37" s="63">
        <v>0.23675113441193524</v>
      </c>
      <c r="BV37" s="63">
        <v>2008</v>
      </c>
      <c r="BW37" s="64">
        <v>0.17573872472783825</v>
      </c>
      <c r="BX37" s="63">
        <v>0.36119061247853462</v>
      </c>
      <c r="BY37" s="63">
        <v>0.27636607936492141</v>
      </c>
      <c r="BZ37" s="63">
        <v>2012</v>
      </c>
      <c r="CA37" s="64">
        <v>0.13399503722084366</v>
      </c>
      <c r="CB37" s="63">
        <v>0.36119061247853462</v>
      </c>
      <c r="CC37" s="63">
        <v>0.24806969011278843</v>
      </c>
      <c r="CD37" s="63">
        <v>2012</v>
      </c>
      <c r="CE37" t="str">
        <f t="shared" si="15"/>
        <v>2012SAM</v>
      </c>
      <c r="CF37">
        <f t="shared" si="14"/>
        <v>0.17573872472783825</v>
      </c>
      <c r="CN37" s="64"/>
      <c r="CO37" s="63"/>
      <c r="CP37" s="63"/>
      <c r="CQ37" s="63"/>
      <c r="CR37" s="85"/>
      <c r="CS37" s="63"/>
      <c r="CT37" s="63"/>
      <c r="CU37" s="63"/>
    </row>
    <row r="38" spans="1:99" x14ac:dyDescent="0.25">
      <c r="A38" t="s">
        <v>744</v>
      </c>
      <c r="B38" s="64">
        <v>2011</v>
      </c>
      <c r="C38">
        <v>7992</v>
      </c>
      <c r="D38" s="116" t="s">
        <v>31</v>
      </c>
      <c r="E38" s="63">
        <v>4.0040040040040047E-2</v>
      </c>
      <c r="F38" s="63">
        <v>0</v>
      </c>
      <c r="G38" s="63">
        <v>2.002002002002002E-3</v>
      </c>
      <c r="H38" s="63">
        <v>7.3823823823823825E-3</v>
      </c>
      <c r="I38" s="63">
        <v>1.7517517517517517E-3</v>
      </c>
      <c r="J38" s="63">
        <v>1.0635635635635635E-2</v>
      </c>
      <c r="K38" s="63">
        <v>8.7587587587587587E-4</v>
      </c>
      <c r="L38" s="63">
        <v>0</v>
      </c>
      <c r="M38" s="63">
        <v>7.5075075075075074E-4</v>
      </c>
      <c r="N38" s="63">
        <v>0</v>
      </c>
      <c r="O38" s="63">
        <v>0</v>
      </c>
      <c r="P38" s="63">
        <v>5.005005005005005E-4</v>
      </c>
      <c r="Q38" s="63">
        <v>8.6336336336336333E-3</v>
      </c>
      <c r="R38" s="63">
        <v>2.2522522522522522E-3</v>
      </c>
      <c r="S38" s="63">
        <v>1.8768768768768769E-3</v>
      </c>
      <c r="T38" s="63">
        <v>3.7537537537537537E-4</v>
      </c>
      <c r="U38" s="63">
        <v>0</v>
      </c>
      <c r="V38" s="63">
        <v>1.5015015015015015E-3</v>
      </c>
      <c r="W38" s="63">
        <v>0</v>
      </c>
      <c r="X38" s="63">
        <v>5.3428428428428432E-2</v>
      </c>
      <c r="Y38" s="63">
        <v>0.42655155155155156</v>
      </c>
      <c r="Z38" s="63">
        <v>2.2522522522522522E-3</v>
      </c>
      <c r="AA38" s="63">
        <v>0.4391891891891892</v>
      </c>
      <c r="AB38" s="93" t="str">
        <f t="shared" si="0"/>
        <v>a09on</v>
      </c>
      <c r="AC38" s="93" t="str">
        <f t="shared" si="1"/>
        <v>WSH</v>
      </c>
      <c r="AD38" s="93" t="str">
        <f>"'"&amp;VLOOKUP(A38,Lookups!B$3:F$48,2,FALSE)&amp;"'"</f>
        <v>'Willamette Spring'</v>
      </c>
      <c r="AE38" s="93">
        <f>VLOOKUP(A38,Lookups!B$3:F$48,4,FALSE)</f>
        <v>8</v>
      </c>
      <c r="AF38" s="93" t="str">
        <f>VLOOKUP(A38,Lookups!B$3:F$48,5,FALSE)</f>
        <v>ColR</v>
      </c>
      <c r="AG38" s="93" t="str">
        <f t="shared" si="2"/>
        <v>yes</v>
      </c>
      <c r="AH38" s="93">
        <f>VLOOKUP(A38,Lookups!B$3:F$48,3,FALSE)</f>
        <v>50</v>
      </c>
      <c r="AI38" s="117">
        <f t="shared" si="3"/>
        <v>4.2042042042042052E-2</v>
      </c>
      <c r="AJ38" s="117">
        <f t="shared" si="4"/>
        <v>9.1341341341341347E-3</v>
      </c>
      <c r="AK38" s="117">
        <f t="shared" si="5"/>
        <v>1.1511511511511511E-2</v>
      </c>
      <c r="AL38" s="117">
        <f t="shared" si="6"/>
        <v>7.5075075075075074E-4</v>
      </c>
      <c r="AM38" s="117">
        <f t="shared" si="7"/>
        <v>5.005005005005005E-4</v>
      </c>
      <c r="AN38" s="117">
        <f t="shared" si="8"/>
        <v>1.3138138138138137E-2</v>
      </c>
      <c r="AO38" s="117">
        <f t="shared" si="9"/>
        <v>1.5015015015015015E-3</v>
      </c>
      <c r="AP38" s="117">
        <f t="shared" si="10"/>
        <v>0.47997997997997999</v>
      </c>
      <c r="AQ38" s="117">
        <f t="shared" si="11"/>
        <v>0.4391891891891892</v>
      </c>
      <c r="AR38" s="117">
        <f t="shared" si="12"/>
        <v>2.2522522522522522E-3</v>
      </c>
      <c r="AS38" t="str">
        <f t="shared" si="13"/>
        <v>2011WSH</v>
      </c>
      <c r="AV38" t="s">
        <v>718</v>
      </c>
      <c r="AW38" t="s">
        <v>719</v>
      </c>
      <c r="AX38">
        <v>34</v>
      </c>
      <c r="AY38" t="s">
        <v>676</v>
      </c>
      <c r="AZ38">
        <v>7</v>
      </c>
      <c r="BA38" s="63">
        <v>3.2876802561841931E-3</v>
      </c>
      <c r="BB38" s="63">
        <v>4.8262548262548264E-4</v>
      </c>
      <c r="BC38" s="63">
        <v>6.2073865092144853E-2</v>
      </c>
      <c r="BD38" s="63">
        <v>7.7802654439077898E-2</v>
      </c>
      <c r="BE38" s="63">
        <v>2.4131274131274132E-4</v>
      </c>
      <c r="BF38" s="63">
        <v>1.7271343541669877E-2</v>
      </c>
      <c r="BG38" s="63">
        <v>0.13929533320719106</v>
      </c>
      <c r="BH38" s="63">
        <v>4.5944172518975673E-2</v>
      </c>
      <c r="BI38" s="63">
        <v>0.65166101028868972</v>
      </c>
      <c r="BJ38" s="63">
        <v>1.9400024321284163E-3</v>
      </c>
      <c r="BK38" s="64">
        <v>4</v>
      </c>
      <c r="BN38" t="s">
        <v>712</v>
      </c>
      <c r="BO38" t="s">
        <v>713</v>
      </c>
      <c r="BP38">
        <v>31</v>
      </c>
      <c r="BQ38" t="s">
        <v>661</v>
      </c>
      <c r="BR38">
        <v>5</v>
      </c>
      <c r="BS38" s="64">
        <v>0.35479951397326853</v>
      </c>
      <c r="BT38" s="63">
        <v>0.75237273511647973</v>
      </c>
      <c r="BU38" s="63">
        <v>0.53388766924810371</v>
      </c>
      <c r="BV38" s="63">
        <v>2008</v>
      </c>
      <c r="BW38" s="64">
        <v>0.49912126537785589</v>
      </c>
      <c r="BX38" s="63">
        <v>0.58997749081862338</v>
      </c>
      <c r="BY38" s="63">
        <v>0.52180547601897431</v>
      </c>
      <c r="BZ38" s="63">
        <v>2013</v>
      </c>
      <c r="CA38" s="64">
        <v>0.35479951397326853</v>
      </c>
      <c r="CB38" s="63">
        <v>0.75237273511647973</v>
      </c>
      <c r="CC38" s="63">
        <v>0.52986027150506065</v>
      </c>
      <c r="CD38" s="63">
        <v>2013</v>
      </c>
      <c r="CE38" t="str">
        <f t="shared" si="15"/>
        <v>2013SHU</v>
      </c>
      <c r="CF38">
        <f t="shared" si="14"/>
        <v>0.58997749081862338</v>
      </c>
      <c r="CN38" s="64"/>
      <c r="CO38" s="63"/>
      <c r="CP38" s="63"/>
      <c r="CQ38" s="63"/>
      <c r="CR38" s="85"/>
      <c r="CS38" s="63"/>
      <c r="CT38" s="63"/>
      <c r="CU38" s="63"/>
    </row>
    <row r="39" spans="1:99" x14ac:dyDescent="0.25">
      <c r="A39" t="s">
        <v>744</v>
      </c>
      <c r="B39" s="64">
        <v>2012</v>
      </c>
      <c r="C39">
        <v>6007</v>
      </c>
      <c r="D39" s="116" t="s">
        <v>31</v>
      </c>
      <c r="E39" s="63">
        <v>6.3758947894123522E-2</v>
      </c>
      <c r="F39" s="63">
        <v>1.66472448809722E-4</v>
      </c>
      <c r="G39" s="63">
        <v>2.49708673214583E-3</v>
      </c>
      <c r="H39" s="63">
        <v>3.162976527384718E-3</v>
      </c>
      <c r="I39" s="63">
        <v>1.331779590477776E-3</v>
      </c>
      <c r="J39" s="63">
        <v>3.1130347927418013E-2</v>
      </c>
      <c r="K39" s="63">
        <v>9.98834692858332E-4</v>
      </c>
      <c r="L39" s="63">
        <v>0</v>
      </c>
      <c r="M39" s="63">
        <v>0</v>
      </c>
      <c r="N39" s="63">
        <v>0</v>
      </c>
      <c r="O39" s="63">
        <v>0</v>
      </c>
      <c r="P39" s="63">
        <v>0</v>
      </c>
      <c r="Q39" s="63">
        <v>1.3983685700016648E-2</v>
      </c>
      <c r="R39" s="63">
        <v>7.49126019643749E-3</v>
      </c>
      <c r="S39" s="63">
        <v>3.828866322623606E-3</v>
      </c>
      <c r="T39" s="63">
        <v>0</v>
      </c>
      <c r="U39" s="63">
        <v>0</v>
      </c>
      <c r="V39" s="63">
        <v>3.662393873813884E-3</v>
      </c>
      <c r="W39" s="63">
        <v>0</v>
      </c>
      <c r="X39" s="63">
        <v>5.1772931579823538E-2</v>
      </c>
      <c r="Y39" s="63">
        <v>0.37706009655402029</v>
      </c>
      <c r="Z39" s="63">
        <v>6.159480605959714E-3</v>
      </c>
      <c r="AA39" s="63">
        <v>0.43299483935408689</v>
      </c>
      <c r="AB39" s="93" t="str">
        <f t="shared" si="0"/>
        <v>a09on</v>
      </c>
      <c r="AC39" s="93" t="str">
        <f t="shared" si="1"/>
        <v>WSH</v>
      </c>
      <c r="AD39" s="93" t="str">
        <f>"'"&amp;VLOOKUP(A39,Lookups!B$3:F$48,2,FALSE)&amp;"'"</f>
        <v>'Willamette Spring'</v>
      </c>
      <c r="AE39" s="93">
        <f>VLOOKUP(A39,Lookups!B$3:F$48,4,FALSE)</f>
        <v>8</v>
      </c>
      <c r="AF39" s="93" t="str">
        <f>VLOOKUP(A39,Lookups!B$3:F$48,5,FALSE)</f>
        <v>ColR</v>
      </c>
      <c r="AG39" s="93" t="str">
        <f t="shared" si="2"/>
        <v>yes</v>
      </c>
      <c r="AH39" s="93">
        <f>VLOOKUP(A39,Lookups!B$3:F$48,3,FALSE)</f>
        <v>50</v>
      </c>
      <c r="AI39" s="117">
        <f t="shared" si="3"/>
        <v>6.6422507075079074E-2</v>
      </c>
      <c r="AJ39" s="117">
        <f t="shared" si="4"/>
        <v>4.494756117862494E-3</v>
      </c>
      <c r="AK39" s="117">
        <f t="shared" si="5"/>
        <v>3.2129182620276343E-2</v>
      </c>
      <c r="AL39" s="117">
        <f t="shared" si="6"/>
        <v>0</v>
      </c>
      <c r="AM39" s="117">
        <f t="shared" si="7"/>
        <v>0</v>
      </c>
      <c r="AN39" s="117">
        <f t="shared" si="8"/>
        <v>2.5303812219077744E-2</v>
      </c>
      <c r="AO39" s="117">
        <f t="shared" si="9"/>
        <v>3.662393873813884E-3</v>
      </c>
      <c r="AP39" s="117">
        <f t="shared" si="10"/>
        <v>0.42883302813384383</v>
      </c>
      <c r="AQ39" s="117">
        <f t="shared" si="11"/>
        <v>0.43299483935408689</v>
      </c>
      <c r="AR39" s="117">
        <f t="shared" si="12"/>
        <v>6.159480605959714E-3</v>
      </c>
      <c r="AS39" t="str">
        <f t="shared" si="13"/>
        <v>2012WSH</v>
      </c>
      <c r="AV39" t="s">
        <v>720</v>
      </c>
      <c r="AW39" t="s">
        <v>721</v>
      </c>
      <c r="AX39">
        <v>35</v>
      </c>
      <c r="AY39" t="s">
        <v>683</v>
      </c>
      <c r="AZ39">
        <v>6</v>
      </c>
      <c r="BA39" s="63">
        <v>0.1147083279264266</v>
      </c>
      <c r="BB39" s="63">
        <v>9.4474907342844916E-2</v>
      </c>
      <c r="BC39" s="63">
        <v>3.1010643787146394E-2</v>
      </c>
      <c r="BD39" s="63">
        <v>2.2999119171337509E-2</v>
      </c>
      <c r="BE39" s="63">
        <v>6.4619770986418523E-3</v>
      </c>
      <c r="BF39" s="63">
        <v>3.0636099147491859E-2</v>
      </c>
      <c r="BG39" s="63">
        <v>6.0915833863329789E-3</v>
      </c>
      <c r="BH39" s="63">
        <v>5.6561085972850684E-4</v>
      </c>
      <c r="BI39" s="63">
        <v>0.69027327264466709</v>
      </c>
      <c r="BJ39" s="63">
        <v>2.778458635382286E-3</v>
      </c>
      <c r="BK39" s="64">
        <v>4</v>
      </c>
      <c r="BN39" t="s">
        <v>714</v>
      </c>
      <c r="BO39" t="s">
        <v>715</v>
      </c>
      <c r="BP39">
        <v>32</v>
      </c>
      <c r="BQ39" t="s">
        <v>676</v>
      </c>
      <c r="BR39">
        <v>7</v>
      </c>
      <c r="BS39" s="64">
        <v>0.40786749482401657</v>
      </c>
      <c r="BT39" s="63">
        <v>0.77728531855955674</v>
      </c>
      <c r="BU39" s="63">
        <v>0.60712707690529777</v>
      </c>
      <c r="BV39" s="63">
        <v>2008</v>
      </c>
      <c r="BW39" s="64">
        <v>0.43730242360379346</v>
      </c>
      <c r="BX39" s="63">
        <v>0.54551495016611296</v>
      </c>
      <c r="BY39" s="63">
        <v>0.49598702064083355</v>
      </c>
      <c r="BZ39" s="63">
        <v>2012</v>
      </c>
      <c r="CA39" s="64">
        <v>0.40786749482401657</v>
      </c>
      <c r="CB39" s="63">
        <v>0.77728531855955674</v>
      </c>
      <c r="CC39" s="63">
        <v>0.57537277511545082</v>
      </c>
      <c r="CD39" s="63">
        <v>2012</v>
      </c>
      <c r="CE39" t="str">
        <f t="shared" si="15"/>
        <v>2012SKF</v>
      </c>
      <c r="CF39">
        <f t="shared" si="14"/>
        <v>0.46046805819101833</v>
      </c>
      <c r="CN39" s="64"/>
      <c r="CO39" s="63"/>
      <c r="CP39" s="63"/>
      <c r="CQ39" s="63"/>
      <c r="CR39" s="85"/>
      <c r="CS39" s="63"/>
      <c r="CT39" s="63"/>
      <c r="CU39" s="63"/>
    </row>
    <row r="40" spans="1:99" x14ac:dyDescent="0.25">
      <c r="A40" t="s">
        <v>744</v>
      </c>
      <c r="B40" s="64">
        <v>2013</v>
      </c>
      <c r="C40" t="s">
        <v>40</v>
      </c>
      <c r="E40" s="63" t="s">
        <v>28</v>
      </c>
      <c r="F40" s="63" t="s">
        <v>28</v>
      </c>
      <c r="G40" s="63" t="s">
        <v>28</v>
      </c>
      <c r="H40" s="63" t="s">
        <v>28</v>
      </c>
      <c r="I40" s="63" t="s">
        <v>28</v>
      </c>
      <c r="J40" s="63" t="s">
        <v>28</v>
      </c>
      <c r="K40" s="63" t="s">
        <v>28</v>
      </c>
      <c r="L40" s="63" t="s">
        <v>28</v>
      </c>
      <c r="M40" s="63" t="s">
        <v>28</v>
      </c>
      <c r="N40" s="63" t="s">
        <v>28</v>
      </c>
      <c r="O40" s="63" t="s">
        <v>28</v>
      </c>
      <c r="P40" s="63" t="s">
        <v>28</v>
      </c>
      <c r="Q40" s="63" t="s">
        <v>28</v>
      </c>
      <c r="R40" s="63" t="s">
        <v>28</v>
      </c>
      <c r="S40" s="63" t="s">
        <v>28</v>
      </c>
      <c r="T40" s="63" t="s">
        <v>28</v>
      </c>
      <c r="U40" s="63" t="s">
        <v>28</v>
      </c>
      <c r="V40" s="63" t="s">
        <v>28</v>
      </c>
      <c r="W40" s="63" t="s">
        <v>28</v>
      </c>
      <c r="X40" s="63" t="s">
        <v>28</v>
      </c>
      <c r="Y40" s="63" t="s">
        <v>28</v>
      </c>
      <c r="Z40" s="63" t="s">
        <v>28</v>
      </c>
      <c r="AA40" s="63" t="s">
        <v>28</v>
      </c>
      <c r="AB40" s="93" t="str">
        <f t="shared" si="0"/>
        <v>a09on</v>
      </c>
      <c r="AC40" s="93" t="str">
        <f t="shared" si="1"/>
        <v>WSH</v>
      </c>
      <c r="AD40" s="93" t="str">
        <f>"'"&amp;VLOOKUP(A40,Lookups!B$3:F$48,2,FALSE)&amp;"'"</f>
        <v>'Willamette Spring'</v>
      </c>
      <c r="AE40" s="93">
        <f>VLOOKUP(A40,Lookups!B$3:F$48,4,FALSE)</f>
        <v>8</v>
      </c>
      <c r="AF40" s="93" t="str">
        <f>VLOOKUP(A40,Lookups!B$3:F$48,5,FALSE)</f>
        <v>ColR</v>
      </c>
      <c r="AG40" s="93" t="str">
        <f t="shared" si="2"/>
        <v>no</v>
      </c>
      <c r="AH40" s="93">
        <f>VLOOKUP(A40,Lookups!B$3:F$48,3,FALSE)</f>
        <v>50</v>
      </c>
      <c r="AI40" s="117">
        <f t="shared" si="3"/>
        <v>0</v>
      </c>
      <c r="AJ40" s="117">
        <f t="shared" si="4"/>
        <v>0</v>
      </c>
      <c r="AK40" s="117">
        <f t="shared" si="5"/>
        <v>0</v>
      </c>
      <c r="AL40" s="117">
        <f t="shared" si="6"/>
        <v>0</v>
      </c>
      <c r="AM40" s="117">
        <f t="shared" si="7"/>
        <v>0</v>
      </c>
      <c r="AN40" s="117">
        <f t="shared" si="8"/>
        <v>0</v>
      </c>
      <c r="AO40" s="117">
        <f t="shared" si="9"/>
        <v>0</v>
      </c>
      <c r="AP40" s="117">
        <f t="shared" si="10"/>
        <v>0</v>
      </c>
      <c r="AQ40" s="117">
        <f t="shared" si="11"/>
        <v>0</v>
      </c>
      <c r="AR40" s="117">
        <f t="shared" si="12"/>
        <v>0</v>
      </c>
      <c r="AS40" t="str">
        <f t="shared" si="13"/>
        <v>2013WSH</v>
      </c>
      <c r="AV40" t="s">
        <v>722</v>
      </c>
      <c r="AW40" t="s">
        <v>723</v>
      </c>
      <c r="AX40">
        <v>36</v>
      </c>
      <c r="AY40" t="s">
        <v>668</v>
      </c>
      <c r="AZ40">
        <v>8</v>
      </c>
      <c r="BA40" s="63">
        <v>0</v>
      </c>
      <c r="BB40" s="63">
        <v>0</v>
      </c>
      <c r="BC40" s="63">
        <v>7.3055113874753178E-2</v>
      </c>
      <c r="BD40" s="63">
        <v>1.0097352203692619E-2</v>
      </c>
      <c r="BE40" s="63">
        <v>7.3385518590998039E-4</v>
      </c>
      <c r="BF40" s="63">
        <v>0.15597149628322385</v>
      </c>
      <c r="BG40" s="63">
        <v>2.6691866642342962E-2</v>
      </c>
      <c r="BH40" s="63">
        <v>0.42717541141564674</v>
      </c>
      <c r="BI40" s="63">
        <v>0.30396889714192632</v>
      </c>
      <c r="BJ40" s="63">
        <v>2.3060072525043496E-3</v>
      </c>
      <c r="BK40" s="64">
        <v>4</v>
      </c>
      <c r="BN40" t="s">
        <v>716</v>
      </c>
      <c r="BO40" t="s">
        <v>717</v>
      </c>
      <c r="BP40">
        <v>33</v>
      </c>
      <c r="BQ40" t="s">
        <v>676</v>
      </c>
      <c r="BR40">
        <v>7</v>
      </c>
      <c r="BS40" s="64">
        <v>0.31341463414634146</v>
      </c>
      <c r="BT40" s="63">
        <v>0.6811594202898551</v>
      </c>
      <c r="BU40" s="63">
        <v>0.50633111721085211</v>
      </c>
      <c r="BV40" s="63">
        <v>2008</v>
      </c>
      <c r="BW40" s="64">
        <v>0.38557213930348261</v>
      </c>
      <c r="BX40" s="63">
        <v>0.44675925925925924</v>
      </c>
      <c r="BY40" s="63">
        <v>0.40615936050929374</v>
      </c>
      <c r="BZ40" s="63">
        <v>2012</v>
      </c>
      <c r="CA40" s="64">
        <v>0.31341463414634146</v>
      </c>
      <c r="CB40" s="63">
        <v>0.6811594202898551</v>
      </c>
      <c r="CC40" s="63">
        <v>0.47771061529612113</v>
      </c>
      <c r="CD40" s="63">
        <v>2012</v>
      </c>
      <c r="CE40" t="str">
        <f t="shared" si="15"/>
        <v>2012SKS</v>
      </c>
      <c r="CF40">
        <f t="shared" si="14"/>
        <v>0.40305522914218567</v>
      </c>
      <c r="CN40" s="64"/>
      <c r="CO40" s="63"/>
      <c r="CP40" s="63"/>
      <c r="CQ40" s="63"/>
      <c r="CR40" s="85"/>
      <c r="CS40" s="63"/>
      <c r="CT40" s="63"/>
      <c r="CU40" s="63"/>
    </row>
    <row r="41" spans="1:99" x14ac:dyDescent="0.25">
      <c r="A41" t="s">
        <v>742</v>
      </c>
      <c r="B41" s="64">
        <v>1979</v>
      </c>
      <c r="C41" t="s">
        <v>40</v>
      </c>
      <c r="E41" s="63" t="s">
        <v>28</v>
      </c>
      <c r="F41" s="63" t="s">
        <v>28</v>
      </c>
      <c r="G41" s="63" t="s">
        <v>28</v>
      </c>
      <c r="H41" s="63" t="s">
        <v>28</v>
      </c>
      <c r="I41" s="63" t="s">
        <v>28</v>
      </c>
      <c r="J41" s="63" t="s">
        <v>28</v>
      </c>
      <c r="K41" s="63" t="s">
        <v>28</v>
      </c>
      <c r="L41" s="63" t="s">
        <v>28</v>
      </c>
      <c r="M41" s="63" t="s">
        <v>28</v>
      </c>
      <c r="N41" s="63" t="s">
        <v>28</v>
      </c>
      <c r="O41" s="63" t="s">
        <v>28</v>
      </c>
      <c r="P41" s="63" t="s">
        <v>28</v>
      </c>
      <c r="Q41" s="63" t="s">
        <v>28</v>
      </c>
      <c r="R41" s="63" t="s">
        <v>28</v>
      </c>
      <c r="S41" s="63" t="s">
        <v>28</v>
      </c>
      <c r="T41" s="63" t="s">
        <v>28</v>
      </c>
      <c r="U41" s="63" t="s">
        <v>28</v>
      </c>
      <c r="V41" s="63" t="s">
        <v>28</v>
      </c>
      <c r="W41" s="63" t="s">
        <v>28</v>
      </c>
      <c r="X41" s="63" t="s">
        <v>28</v>
      </c>
      <c r="Y41" s="63" t="s">
        <v>28</v>
      </c>
      <c r="Z41" s="63" t="s">
        <v>28</v>
      </c>
      <c r="AA41" s="63" t="s">
        <v>28</v>
      </c>
      <c r="AB41" s="93" t="str">
        <f t="shared" si="0"/>
        <v>pre99</v>
      </c>
      <c r="AC41" s="93" t="str">
        <f t="shared" si="1"/>
        <v>WRY</v>
      </c>
      <c r="AD41" s="93" t="str">
        <f>"'"&amp;VLOOKUP(A41,Lookups!B$3:F$48,2,FALSE)&amp;"'"</f>
        <v>'White River Spring Yearling'</v>
      </c>
      <c r="AE41" s="93">
        <f>VLOOKUP(A41,Lookups!B$3:F$48,4,FALSE)</f>
        <v>7</v>
      </c>
      <c r="AF41" s="93" t="str">
        <f>VLOOKUP(A41,Lookups!B$3:F$48,5,FALSE)</f>
        <v>PS</v>
      </c>
      <c r="AG41" s="93" t="str">
        <f t="shared" si="2"/>
        <v>no</v>
      </c>
      <c r="AH41" s="93">
        <f>VLOOKUP(A41,Lookups!B$3:F$48,3,FALSE)</f>
        <v>49</v>
      </c>
      <c r="AI41" s="117">
        <f t="shared" si="3"/>
        <v>0</v>
      </c>
      <c r="AJ41" s="117">
        <f t="shared" si="4"/>
        <v>0</v>
      </c>
      <c r="AK41" s="117">
        <f t="shared" si="5"/>
        <v>0</v>
      </c>
      <c r="AL41" s="117">
        <f t="shared" si="6"/>
        <v>0</v>
      </c>
      <c r="AM41" s="117">
        <f t="shared" si="7"/>
        <v>0</v>
      </c>
      <c r="AN41" s="117">
        <f t="shared" si="8"/>
        <v>0</v>
      </c>
      <c r="AO41" s="117">
        <f t="shared" si="9"/>
        <v>0</v>
      </c>
      <c r="AP41" s="117">
        <f t="shared" si="10"/>
        <v>0</v>
      </c>
      <c r="AQ41" s="117">
        <f t="shared" si="11"/>
        <v>0</v>
      </c>
      <c r="AR41" s="117">
        <f t="shared" si="12"/>
        <v>0</v>
      </c>
      <c r="AS41" t="str">
        <f t="shared" si="13"/>
        <v>1979WRY</v>
      </c>
      <c r="AV41" t="s">
        <v>724</v>
      </c>
      <c r="AW41" t="s">
        <v>725</v>
      </c>
      <c r="AX41">
        <v>37</v>
      </c>
      <c r="AY41" t="s">
        <v>676</v>
      </c>
      <c r="AZ41">
        <v>7</v>
      </c>
      <c r="BA41" s="63">
        <v>1.4655172825193846E-3</v>
      </c>
      <c r="BB41" s="63">
        <v>1.5365356073180688E-3</v>
      </c>
      <c r="BC41" s="63">
        <v>0.10979621862885289</v>
      </c>
      <c r="BD41" s="63">
        <v>4.0642408105588355E-2</v>
      </c>
      <c r="BE41" s="63">
        <v>1.1904761904761906E-3</v>
      </c>
      <c r="BF41" s="63">
        <v>4.4771605628473397E-2</v>
      </c>
      <c r="BG41" s="63">
        <v>0.14491343787233102</v>
      </c>
      <c r="BH41" s="63">
        <v>7.152110342049546E-2</v>
      </c>
      <c r="BI41" s="63">
        <v>0.58313540890241344</v>
      </c>
      <c r="BJ41" s="63">
        <v>1.0272883615318749E-3</v>
      </c>
      <c r="BK41" s="64">
        <v>4</v>
      </c>
      <c r="BN41" t="s">
        <v>718</v>
      </c>
      <c r="BO41" t="s">
        <v>719</v>
      </c>
      <c r="BP41">
        <v>34</v>
      </c>
      <c r="BQ41" t="s">
        <v>676</v>
      </c>
      <c r="BR41">
        <v>7</v>
      </c>
      <c r="BS41" s="64">
        <v>0.56288343558282206</v>
      </c>
      <c r="BT41" s="63">
        <v>0.72172808132147392</v>
      </c>
      <c r="BU41" s="63">
        <v>0.61117084626558904</v>
      </c>
      <c r="BV41" s="63">
        <v>2008</v>
      </c>
      <c r="BW41" s="64">
        <v>0.54527559055118113</v>
      </c>
      <c r="BX41" s="63">
        <v>0.75952380952380949</v>
      </c>
      <c r="BY41" s="63">
        <v>0.65166101028868972</v>
      </c>
      <c r="BZ41" s="63">
        <v>2012</v>
      </c>
      <c r="CA41" s="64">
        <v>0.54527559055118113</v>
      </c>
      <c r="CB41" s="63">
        <v>0.75952380952380949</v>
      </c>
      <c r="CC41" s="63">
        <v>0.62916647472030052</v>
      </c>
      <c r="CD41" s="63">
        <v>2012</v>
      </c>
      <c r="CE41" t="str">
        <f t="shared" si="15"/>
        <v>2012SKY</v>
      </c>
      <c r="CF41">
        <f t="shared" si="14"/>
        <v>0.59362934362934361</v>
      </c>
      <c r="CN41" s="64"/>
      <c r="CO41" s="63"/>
      <c r="CP41" s="63"/>
      <c r="CQ41" s="63"/>
      <c r="CR41" s="85"/>
      <c r="CS41" s="63"/>
      <c r="CT41" s="63"/>
      <c r="CU41" s="63"/>
    </row>
    <row r="42" spans="1:99" x14ac:dyDescent="0.25">
      <c r="A42" t="s">
        <v>742</v>
      </c>
      <c r="B42" s="64">
        <v>1980</v>
      </c>
      <c r="C42" t="s">
        <v>40</v>
      </c>
      <c r="E42" s="63" t="s">
        <v>28</v>
      </c>
      <c r="F42" s="63" t="s">
        <v>28</v>
      </c>
      <c r="G42" s="63" t="s">
        <v>28</v>
      </c>
      <c r="H42" s="63" t="s">
        <v>28</v>
      </c>
      <c r="I42" s="63" t="s">
        <v>28</v>
      </c>
      <c r="J42" s="63" t="s">
        <v>28</v>
      </c>
      <c r="K42" s="63" t="s">
        <v>28</v>
      </c>
      <c r="L42" s="63" t="s">
        <v>28</v>
      </c>
      <c r="M42" s="63" t="s">
        <v>28</v>
      </c>
      <c r="N42" s="63" t="s">
        <v>28</v>
      </c>
      <c r="O42" s="63" t="s">
        <v>28</v>
      </c>
      <c r="P42" s="63" t="s">
        <v>28</v>
      </c>
      <c r="Q42" s="63" t="s">
        <v>28</v>
      </c>
      <c r="R42" s="63" t="s">
        <v>28</v>
      </c>
      <c r="S42" s="63" t="s">
        <v>28</v>
      </c>
      <c r="T42" s="63" t="s">
        <v>28</v>
      </c>
      <c r="U42" s="63" t="s">
        <v>28</v>
      </c>
      <c r="V42" s="63" t="s">
        <v>28</v>
      </c>
      <c r="W42" s="63" t="s">
        <v>28</v>
      </c>
      <c r="X42" s="63" t="s">
        <v>28</v>
      </c>
      <c r="Y42" s="63" t="s">
        <v>28</v>
      </c>
      <c r="Z42" s="63" t="s">
        <v>28</v>
      </c>
      <c r="AA42" s="63" t="s">
        <v>28</v>
      </c>
      <c r="AB42" s="93" t="str">
        <f t="shared" si="0"/>
        <v>pre99</v>
      </c>
      <c r="AC42" s="93" t="str">
        <f t="shared" si="1"/>
        <v>WRY</v>
      </c>
      <c r="AD42" s="93" t="str">
        <f>"'"&amp;VLOOKUP(A42,Lookups!B$3:F$48,2,FALSE)&amp;"'"</f>
        <v>'White River Spring Yearling'</v>
      </c>
      <c r="AE42" s="93">
        <f>VLOOKUP(A42,Lookups!B$3:F$48,4,FALSE)</f>
        <v>7</v>
      </c>
      <c r="AF42" s="93" t="str">
        <f>VLOOKUP(A42,Lookups!B$3:F$48,5,FALSE)</f>
        <v>PS</v>
      </c>
      <c r="AG42" s="93" t="str">
        <f t="shared" si="2"/>
        <v>no</v>
      </c>
      <c r="AH42" s="93">
        <f>VLOOKUP(A42,Lookups!B$3:F$48,3,FALSE)</f>
        <v>49</v>
      </c>
      <c r="AI42" s="117">
        <f t="shared" si="3"/>
        <v>0</v>
      </c>
      <c r="AJ42" s="117">
        <f t="shared" si="4"/>
        <v>0</v>
      </c>
      <c r="AK42" s="117">
        <f t="shared" si="5"/>
        <v>0</v>
      </c>
      <c r="AL42" s="117">
        <f t="shared" si="6"/>
        <v>0</v>
      </c>
      <c r="AM42" s="117">
        <f t="shared" si="7"/>
        <v>0</v>
      </c>
      <c r="AN42" s="117">
        <f t="shared" si="8"/>
        <v>0</v>
      </c>
      <c r="AO42" s="117">
        <f t="shared" si="9"/>
        <v>0</v>
      </c>
      <c r="AP42" s="117">
        <f t="shared" si="10"/>
        <v>0</v>
      </c>
      <c r="AQ42" s="117">
        <f t="shared" si="11"/>
        <v>0</v>
      </c>
      <c r="AR42" s="117">
        <f t="shared" si="12"/>
        <v>0</v>
      </c>
      <c r="AS42" t="str">
        <f t="shared" si="13"/>
        <v>1980WRY</v>
      </c>
      <c r="AV42" t="s">
        <v>726</v>
      </c>
      <c r="AW42" t="s">
        <v>727</v>
      </c>
      <c r="AX42">
        <v>38</v>
      </c>
      <c r="AY42" t="s">
        <v>676</v>
      </c>
      <c r="AZ42">
        <v>7</v>
      </c>
      <c r="BA42" s="63">
        <v>0</v>
      </c>
      <c r="BB42" s="63">
        <v>0</v>
      </c>
      <c r="BC42" s="63">
        <v>6.6954265331513024E-2</v>
      </c>
      <c r="BD42" s="63">
        <v>1.6845541780115783E-2</v>
      </c>
      <c r="BE42" s="63">
        <v>0</v>
      </c>
      <c r="BF42" s="63">
        <v>3.8495117429353749E-2</v>
      </c>
      <c r="BG42" s="63">
        <v>0.48662229943793889</v>
      </c>
      <c r="BH42" s="63">
        <v>0.20905544754938332</v>
      </c>
      <c r="BI42" s="63">
        <v>0.175121251123629</v>
      </c>
      <c r="BJ42" s="63">
        <v>6.9060773480662981E-3</v>
      </c>
      <c r="BK42" s="64">
        <v>4</v>
      </c>
      <c r="BN42" t="s">
        <v>720</v>
      </c>
      <c r="BO42" t="s">
        <v>721</v>
      </c>
      <c r="BP42">
        <v>35</v>
      </c>
      <c r="BQ42" t="s">
        <v>683</v>
      </c>
      <c r="BR42">
        <v>6</v>
      </c>
      <c r="BS42" s="64">
        <v>0.29166666666666669</v>
      </c>
      <c r="BT42" s="63">
        <v>0.83386581469648557</v>
      </c>
      <c r="BU42" s="63">
        <v>0.57481185519616129</v>
      </c>
      <c r="BV42" s="63">
        <v>2008</v>
      </c>
      <c r="BW42" s="64">
        <v>0.63765541740674958</v>
      </c>
      <c r="BX42" s="63">
        <v>0.74660633484162897</v>
      </c>
      <c r="BY42" s="63">
        <v>0.69027327264466709</v>
      </c>
      <c r="BZ42" s="63">
        <v>2012</v>
      </c>
      <c r="CA42" s="64">
        <v>0.29166666666666669</v>
      </c>
      <c r="CB42" s="63">
        <v>0.83386581469648557</v>
      </c>
      <c r="CC42" s="63">
        <v>0.60780083161002019</v>
      </c>
      <c r="CD42" s="63">
        <v>2012</v>
      </c>
      <c r="CE42" t="str">
        <f t="shared" si="15"/>
        <v>2012SOO</v>
      </c>
      <c r="CF42">
        <f t="shared" si="14"/>
        <v>0.64272211720226846</v>
      </c>
      <c r="CN42" s="64"/>
      <c r="CO42" s="63"/>
      <c r="CP42" s="63"/>
      <c r="CQ42" s="63"/>
      <c r="CR42" s="85"/>
      <c r="CS42" s="63"/>
      <c r="CT42" s="63"/>
      <c r="CU42" s="63"/>
    </row>
    <row r="43" spans="1:99" x14ac:dyDescent="0.25">
      <c r="A43" t="s">
        <v>742</v>
      </c>
      <c r="B43" s="64">
        <v>1981</v>
      </c>
      <c r="C43" t="s">
        <v>40</v>
      </c>
      <c r="E43" s="63" t="s">
        <v>28</v>
      </c>
      <c r="F43" s="63" t="s">
        <v>28</v>
      </c>
      <c r="G43" s="63" t="s">
        <v>28</v>
      </c>
      <c r="H43" s="63" t="s">
        <v>28</v>
      </c>
      <c r="I43" s="63" t="s">
        <v>28</v>
      </c>
      <c r="J43" s="63" t="s">
        <v>28</v>
      </c>
      <c r="K43" s="63" t="s">
        <v>28</v>
      </c>
      <c r="L43" s="63" t="s">
        <v>28</v>
      </c>
      <c r="M43" s="63" t="s">
        <v>28</v>
      </c>
      <c r="N43" s="63" t="s">
        <v>28</v>
      </c>
      <c r="O43" s="63" t="s">
        <v>28</v>
      </c>
      <c r="P43" s="63" t="s">
        <v>28</v>
      </c>
      <c r="Q43" s="63" t="s">
        <v>28</v>
      </c>
      <c r="R43" s="63" t="s">
        <v>28</v>
      </c>
      <c r="S43" s="63" t="s">
        <v>28</v>
      </c>
      <c r="T43" s="63" t="s">
        <v>28</v>
      </c>
      <c r="U43" s="63" t="s">
        <v>28</v>
      </c>
      <c r="V43" s="63" t="s">
        <v>28</v>
      </c>
      <c r="W43" s="63" t="s">
        <v>28</v>
      </c>
      <c r="X43" s="63" t="s">
        <v>28</v>
      </c>
      <c r="Y43" s="63" t="s">
        <v>28</v>
      </c>
      <c r="Z43" s="63" t="s">
        <v>28</v>
      </c>
      <c r="AA43" s="63" t="s">
        <v>28</v>
      </c>
      <c r="AB43" s="93" t="str">
        <f t="shared" si="0"/>
        <v>pre99</v>
      </c>
      <c r="AC43" s="93" t="str">
        <f t="shared" si="1"/>
        <v>WRY</v>
      </c>
      <c r="AD43" s="93" t="str">
        <f>"'"&amp;VLOOKUP(A43,Lookups!B$3:F$48,2,FALSE)&amp;"'"</f>
        <v>'White River Spring Yearling'</v>
      </c>
      <c r="AE43" s="93">
        <f>VLOOKUP(A43,Lookups!B$3:F$48,4,FALSE)</f>
        <v>7</v>
      </c>
      <c r="AF43" s="93" t="str">
        <f>VLOOKUP(A43,Lookups!B$3:F$48,5,FALSE)</f>
        <v>PS</v>
      </c>
      <c r="AG43" s="93" t="str">
        <f t="shared" si="2"/>
        <v>no</v>
      </c>
      <c r="AH43" s="93">
        <f>VLOOKUP(A43,Lookups!B$3:F$48,3,FALSE)</f>
        <v>49</v>
      </c>
      <c r="AI43" s="117">
        <f t="shared" si="3"/>
        <v>0</v>
      </c>
      <c r="AJ43" s="117">
        <f t="shared" si="4"/>
        <v>0</v>
      </c>
      <c r="AK43" s="117">
        <f t="shared" si="5"/>
        <v>0</v>
      </c>
      <c r="AL43" s="117">
        <f t="shared" si="6"/>
        <v>0</v>
      </c>
      <c r="AM43" s="117">
        <f t="shared" si="7"/>
        <v>0</v>
      </c>
      <c r="AN43" s="117">
        <f t="shared" si="8"/>
        <v>0</v>
      </c>
      <c r="AO43" s="117">
        <f t="shared" si="9"/>
        <v>0</v>
      </c>
      <c r="AP43" s="117">
        <f t="shared" si="10"/>
        <v>0</v>
      </c>
      <c r="AQ43" s="117">
        <f t="shared" si="11"/>
        <v>0</v>
      </c>
      <c r="AR43" s="117">
        <f t="shared" si="12"/>
        <v>0</v>
      </c>
      <c r="AS43" t="str">
        <f t="shared" si="13"/>
        <v>1981WRY</v>
      </c>
      <c r="AV43" t="s">
        <v>728</v>
      </c>
      <c r="AW43" t="s">
        <v>729</v>
      </c>
      <c r="AX43">
        <v>40</v>
      </c>
      <c r="AY43" t="s">
        <v>673</v>
      </c>
      <c r="AZ43">
        <v>9</v>
      </c>
      <c r="BA43" s="63">
        <v>0.15980952909572982</v>
      </c>
      <c r="BB43" s="63">
        <v>0.11020745969437167</v>
      </c>
      <c r="BC43" s="63">
        <v>2.0285635077685202E-2</v>
      </c>
      <c r="BD43" s="63">
        <v>6.6634359098618849E-4</v>
      </c>
      <c r="BE43" s="63">
        <v>0</v>
      </c>
      <c r="BF43" s="63">
        <v>3.0114249387927294E-2</v>
      </c>
      <c r="BG43" s="63">
        <v>4.737626890650616E-4</v>
      </c>
      <c r="BH43" s="63">
        <v>0.31612347724122042</v>
      </c>
      <c r="BI43" s="63">
        <v>0.359320390370097</v>
      </c>
      <c r="BJ43" s="63">
        <v>2.9991528529173376E-3</v>
      </c>
      <c r="BK43" s="64">
        <v>4</v>
      </c>
      <c r="BN43" t="s">
        <v>722</v>
      </c>
      <c r="BO43" t="s">
        <v>723</v>
      </c>
      <c r="BP43">
        <v>36</v>
      </c>
      <c r="BQ43" t="s">
        <v>668</v>
      </c>
      <c r="BR43">
        <v>8</v>
      </c>
      <c r="BS43" s="64">
        <v>0.28813559322033899</v>
      </c>
      <c r="BT43" s="63">
        <v>0.49773472894860177</v>
      </c>
      <c r="BU43" s="63">
        <v>0.38053485433635575</v>
      </c>
      <c r="BV43" s="63">
        <v>2008</v>
      </c>
      <c r="BW43" s="64">
        <v>0.25656642558051007</v>
      </c>
      <c r="BX43" s="63">
        <v>0.38519243313763862</v>
      </c>
      <c r="BY43" s="63">
        <v>0.30396889714192632</v>
      </c>
      <c r="BZ43" s="63">
        <v>2012</v>
      </c>
      <c r="CA43" s="64">
        <v>0.25656642558051007</v>
      </c>
      <c r="CB43" s="63">
        <v>0.49773472894860177</v>
      </c>
      <c r="CC43" s="63">
        <v>0.3586588665665188</v>
      </c>
      <c r="CD43" s="63">
        <v>2012</v>
      </c>
      <c r="CE43" t="str">
        <f t="shared" si="15"/>
        <v>2012SPR</v>
      </c>
      <c r="CF43">
        <f t="shared" si="14"/>
        <v>0.25656642558051007</v>
      </c>
      <c r="CN43" s="64"/>
      <c r="CO43" s="63"/>
      <c r="CP43" s="63"/>
      <c r="CQ43" s="63"/>
      <c r="CR43" s="85"/>
      <c r="CS43" s="63"/>
      <c r="CT43" s="63"/>
      <c r="CU43" s="63"/>
    </row>
    <row r="44" spans="1:99" x14ac:dyDescent="0.25">
      <c r="A44" t="s">
        <v>742</v>
      </c>
      <c r="B44" s="64">
        <v>1982</v>
      </c>
      <c r="C44" t="s">
        <v>40</v>
      </c>
      <c r="E44" s="63" t="s">
        <v>28</v>
      </c>
      <c r="F44" s="63" t="s">
        <v>28</v>
      </c>
      <c r="G44" s="63" t="s">
        <v>28</v>
      </c>
      <c r="H44" s="63" t="s">
        <v>28</v>
      </c>
      <c r="I44" s="63" t="s">
        <v>28</v>
      </c>
      <c r="J44" s="63" t="s">
        <v>28</v>
      </c>
      <c r="K44" s="63" t="s">
        <v>28</v>
      </c>
      <c r="L44" s="63" t="s">
        <v>28</v>
      </c>
      <c r="M44" s="63" t="s">
        <v>28</v>
      </c>
      <c r="N44" s="63" t="s">
        <v>28</v>
      </c>
      <c r="O44" s="63" t="s">
        <v>28</v>
      </c>
      <c r="P44" s="63" t="s">
        <v>28</v>
      </c>
      <c r="Q44" s="63" t="s">
        <v>28</v>
      </c>
      <c r="R44" s="63" t="s">
        <v>28</v>
      </c>
      <c r="S44" s="63" t="s">
        <v>28</v>
      </c>
      <c r="T44" s="63" t="s">
        <v>28</v>
      </c>
      <c r="U44" s="63" t="s">
        <v>28</v>
      </c>
      <c r="V44" s="63" t="s">
        <v>28</v>
      </c>
      <c r="W44" s="63" t="s">
        <v>28</v>
      </c>
      <c r="X44" s="63" t="s">
        <v>28</v>
      </c>
      <c r="Y44" s="63" t="s">
        <v>28</v>
      </c>
      <c r="Z44" s="63" t="s">
        <v>28</v>
      </c>
      <c r="AA44" s="63" t="s">
        <v>28</v>
      </c>
      <c r="AB44" s="93" t="str">
        <f t="shared" si="0"/>
        <v>pre99</v>
      </c>
      <c r="AC44" s="93" t="str">
        <f t="shared" si="1"/>
        <v>WRY</v>
      </c>
      <c r="AD44" s="93" t="str">
        <f>"'"&amp;VLOOKUP(A44,Lookups!B$3:F$48,2,FALSE)&amp;"'"</f>
        <v>'White River Spring Yearling'</v>
      </c>
      <c r="AE44" s="93">
        <f>VLOOKUP(A44,Lookups!B$3:F$48,4,FALSE)</f>
        <v>7</v>
      </c>
      <c r="AF44" s="93" t="str">
        <f>VLOOKUP(A44,Lookups!B$3:F$48,5,FALSE)</f>
        <v>PS</v>
      </c>
      <c r="AG44" s="93" t="str">
        <f t="shared" si="2"/>
        <v>no</v>
      </c>
      <c r="AH44" s="93">
        <f>VLOOKUP(A44,Lookups!B$3:F$48,3,FALSE)</f>
        <v>49</v>
      </c>
      <c r="AI44" s="117">
        <f t="shared" si="3"/>
        <v>0</v>
      </c>
      <c r="AJ44" s="117">
        <f t="shared" si="4"/>
        <v>0</v>
      </c>
      <c r="AK44" s="117">
        <f t="shared" si="5"/>
        <v>0</v>
      </c>
      <c r="AL44" s="117">
        <f t="shared" si="6"/>
        <v>0</v>
      </c>
      <c r="AM44" s="117">
        <f t="shared" si="7"/>
        <v>0</v>
      </c>
      <c r="AN44" s="117">
        <f t="shared" si="8"/>
        <v>0</v>
      </c>
      <c r="AO44" s="117">
        <f t="shared" si="9"/>
        <v>0</v>
      </c>
      <c r="AP44" s="117">
        <f t="shared" si="10"/>
        <v>0</v>
      </c>
      <c r="AQ44" s="117">
        <f t="shared" si="11"/>
        <v>0</v>
      </c>
      <c r="AR44" s="117">
        <f t="shared" si="12"/>
        <v>0</v>
      </c>
      <c r="AS44" t="str">
        <f t="shared" si="13"/>
        <v>1982WRY</v>
      </c>
      <c r="AV44" t="s">
        <v>730</v>
      </c>
      <c r="AW44" t="s">
        <v>731</v>
      </c>
      <c r="AX44">
        <v>41</v>
      </c>
      <c r="AY44" t="s">
        <v>676</v>
      </c>
      <c r="AZ44">
        <v>7</v>
      </c>
      <c r="BA44" s="63">
        <v>8.7440658343909461E-2</v>
      </c>
      <c r="BB44" s="63">
        <v>1.3100315160510139E-2</v>
      </c>
      <c r="BC44" s="63">
        <v>0.10066929506311734</v>
      </c>
      <c r="BD44" s="63">
        <v>4.3979013430784114E-2</v>
      </c>
      <c r="BE44" s="63">
        <v>1.4895836726842308E-2</v>
      </c>
      <c r="BF44" s="63">
        <v>6.1117067581103763E-3</v>
      </c>
      <c r="BG44" s="63">
        <v>3.5483684606729023E-2</v>
      </c>
      <c r="BH44" s="63">
        <v>0.1698106921726579</v>
      </c>
      <c r="BI44" s="63">
        <v>0.50283205007330012</v>
      </c>
      <c r="BJ44" s="63">
        <v>2.5676747664039254E-2</v>
      </c>
      <c r="BK44" s="64">
        <v>4</v>
      </c>
      <c r="BN44" t="s">
        <v>724</v>
      </c>
      <c r="BO44" t="s">
        <v>725</v>
      </c>
      <c r="BP44">
        <v>37</v>
      </c>
      <c r="BQ44" t="s">
        <v>676</v>
      </c>
      <c r="BR44">
        <v>7</v>
      </c>
      <c r="BS44" s="64">
        <v>0.3161843515541265</v>
      </c>
      <c r="BT44" s="63">
        <v>0.70056743780008734</v>
      </c>
      <c r="BU44" s="63">
        <v>0.49989703601305918</v>
      </c>
      <c r="BV44" s="63">
        <v>2008</v>
      </c>
      <c r="BW44" s="64">
        <v>0.49250249916694433</v>
      </c>
      <c r="BX44" s="63">
        <v>0.67619047619047623</v>
      </c>
      <c r="BY44" s="63">
        <v>0.58313540890241344</v>
      </c>
      <c r="BZ44" s="63">
        <v>2012</v>
      </c>
      <c r="CA44" s="64">
        <v>0.3161843515541265</v>
      </c>
      <c r="CB44" s="63">
        <v>0.70056743780008734</v>
      </c>
      <c r="CC44" s="63">
        <v>0.52367942826716041</v>
      </c>
      <c r="CD44" s="63">
        <v>2012</v>
      </c>
      <c r="CE44" t="str">
        <f t="shared" si="15"/>
        <v>2012SPS</v>
      </c>
      <c r="CF44">
        <f t="shared" si="14"/>
        <v>0.56700655498907504</v>
      </c>
      <c r="CN44" s="64"/>
      <c r="CO44" s="63"/>
      <c r="CP44" s="63"/>
      <c r="CQ44" s="63"/>
      <c r="CR44" s="85"/>
      <c r="CS44" s="63"/>
      <c r="CT44" s="63"/>
      <c r="CU44" s="63"/>
    </row>
    <row r="45" spans="1:99" x14ac:dyDescent="0.25">
      <c r="A45" t="s">
        <v>742</v>
      </c>
      <c r="B45" s="64">
        <v>1983</v>
      </c>
      <c r="C45" t="s">
        <v>40</v>
      </c>
      <c r="E45" s="63" t="s">
        <v>28</v>
      </c>
      <c r="F45" s="63" t="s">
        <v>28</v>
      </c>
      <c r="G45" s="63" t="s">
        <v>28</v>
      </c>
      <c r="H45" s="63" t="s">
        <v>28</v>
      </c>
      <c r="I45" s="63" t="s">
        <v>28</v>
      </c>
      <c r="J45" s="63" t="s">
        <v>28</v>
      </c>
      <c r="K45" s="63" t="s">
        <v>28</v>
      </c>
      <c r="L45" s="63" t="s">
        <v>28</v>
      </c>
      <c r="M45" s="63" t="s">
        <v>28</v>
      </c>
      <c r="N45" s="63" t="s">
        <v>28</v>
      </c>
      <c r="O45" s="63" t="s">
        <v>28</v>
      </c>
      <c r="P45" s="63" t="s">
        <v>28</v>
      </c>
      <c r="Q45" s="63" t="s">
        <v>28</v>
      </c>
      <c r="R45" s="63" t="s">
        <v>28</v>
      </c>
      <c r="S45" s="63" t="s">
        <v>28</v>
      </c>
      <c r="T45" s="63" t="s">
        <v>28</v>
      </c>
      <c r="U45" s="63" t="s">
        <v>28</v>
      </c>
      <c r="V45" s="63" t="s">
        <v>28</v>
      </c>
      <c r="W45" s="63" t="s">
        <v>28</v>
      </c>
      <c r="X45" s="63" t="s">
        <v>28</v>
      </c>
      <c r="Y45" s="63" t="s">
        <v>28</v>
      </c>
      <c r="Z45" s="63" t="s">
        <v>28</v>
      </c>
      <c r="AA45" s="63" t="s">
        <v>28</v>
      </c>
      <c r="AB45" s="93" t="str">
        <f t="shared" si="0"/>
        <v>pre99</v>
      </c>
      <c r="AC45" s="93" t="str">
        <f t="shared" si="1"/>
        <v>WRY</v>
      </c>
      <c r="AD45" s="93" t="str">
        <f>"'"&amp;VLOOKUP(A45,Lookups!B$3:F$48,2,FALSE)&amp;"'"</f>
        <v>'White River Spring Yearling'</v>
      </c>
      <c r="AE45" s="93">
        <f>VLOOKUP(A45,Lookups!B$3:F$48,4,FALSE)</f>
        <v>7</v>
      </c>
      <c r="AF45" s="93" t="str">
        <f>VLOOKUP(A45,Lookups!B$3:F$48,5,FALSE)</f>
        <v>PS</v>
      </c>
      <c r="AG45" s="93" t="str">
        <f t="shared" si="2"/>
        <v>no</v>
      </c>
      <c r="AH45" s="93">
        <f>VLOOKUP(A45,Lookups!B$3:F$48,3,FALSE)</f>
        <v>49</v>
      </c>
      <c r="AI45" s="117">
        <f t="shared" si="3"/>
        <v>0</v>
      </c>
      <c r="AJ45" s="117">
        <f t="shared" si="4"/>
        <v>0</v>
      </c>
      <c r="AK45" s="117">
        <f t="shared" si="5"/>
        <v>0</v>
      </c>
      <c r="AL45" s="117">
        <f t="shared" si="6"/>
        <v>0</v>
      </c>
      <c r="AM45" s="117">
        <f t="shared" si="7"/>
        <v>0</v>
      </c>
      <c r="AN45" s="117">
        <f t="shared" si="8"/>
        <v>0</v>
      </c>
      <c r="AO45" s="117">
        <f t="shared" si="9"/>
        <v>0</v>
      </c>
      <c r="AP45" s="117">
        <f t="shared" si="10"/>
        <v>0</v>
      </c>
      <c r="AQ45" s="117">
        <f t="shared" si="11"/>
        <v>0</v>
      </c>
      <c r="AR45" s="117">
        <f t="shared" si="12"/>
        <v>0</v>
      </c>
      <c r="AS45" t="str">
        <f t="shared" si="13"/>
        <v>1983WRY</v>
      </c>
      <c r="AV45" t="s">
        <v>836</v>
      </c>
      <c r="AW45" t="s">
        <v>837</v>
      </c>
      <c r="AX45">
        <v>42</v>
      </c>
      <c r="AY45" t="s">
        <v>11</v>
      </c>
      <c r="AZ45">
        <v>1</v>
      </c>
      <c r="BA45" s="63">
        <v>0.21353573565734604</v>
      </c>
      <c r="BB45" s="63">
        <v>0</v>
      </c>
      <c r="BC45" s="63">
        <v>0</v>
      </c>
      <c r="BD45" s="63">
        <v>0</v>
      </c>
      <c r="BE45" s="63">
        <v>9.0090090090090091E-4</v>
      </c>
      <c r="BF45" s="63">
        <v>0</v>
      </c>
      <c r="BG45" s="63">
        <v>0</v>
      </c>
      <c r="BH45" s="63">
        <v>3.6040533878620849E-2</v>
      </c>
      <c r="BI45" s="63">
        <v>0.74430435275058471</v>
      </c>
      <c r="BJ45" s="63">
        <v>5.2184768125474257E-3</v>
      </c>
      <c r="BK45" s="64">
        <v>5</v>
      </c>
      <c r="BN45" t="s">
        <v>726</v>
      </c>
      <c r="BO45" t="s">
        <v>727</v>
      </c>
      <c r="BP45">
        <v>38</v>
      </c>
      <c r="BQ45" t="s">
        <v>676</v>
      </c>
      <c r="BR45">
        <v>7</v>
      </c>
      <c r="BS45" s="64">
        <v>1.9047619047619049E-2</v>
      </c>
      <c r="BT45" s="63">
        <v>0.45627376425855515</v>
      </c>
      <c r="BU45" s="63">
        <v>0.19087112707565226</v>
      </c>
      <c r="BV45" s="63">
        <v>2008</v>
      </c>
      <c r="BW45" s="64">
        <v>1.3636363636363636E-2</v>
      </c>
      <c r="BX45" s="63">
        <v>0.49171270718232046</v>
      </c>
      <c r="BY45" s="63">
        <v>0.175121251123629</v>
      </c>
      <c r="BZ45" s="63">
        <v>2012</v>
      </c>
      <c r="CA45" s="64">
        <v>1.3636363636363636E-2</v>
      </c>
      <c r="CB45" s="63">
        <v>0.49171270718232046</v>
      </c>
      <c r="CC45" s="63">
        <v>0.18562116842497781</v>
      </c>
      <c r="CD45" s="63">
        <v>2012</v>
      </c>
      <c r="CE45" t="str">
        <f t="shared" si="15"/>
        <v>2012SPY</v>
      </c>
      <c r="CF45">
        <f t="shared" si="14"/>
        <v>4.3062200956937802E-2</v>
      </c>
      <c r="CN45" s="64"/>
      <c r="CO45" s="63"/>
      <c r="CP45" s="63"/>
      <c r="CQ45" s="63"/>
      <c r="CR45" s="85"/>
      <c r="CS45" s="63"/>
      <c r="CT45" s="63"/>
      <c r="CU45" s="63"/>
    </row>
    <row r="46" spans="1:99" x14ac:dyDescent="0.25">
      <c r="A46" t="s">
        <v>742</v>
      </c>
      <c r="B46" s="64">
        <v>1984</v>
      </c>
      <c r="C46" t="s">
        <v>40</v>
      </c>
      <c r="E46" s="63" t="s">
        <v>28</v>
      </c>
      <c r="F46" s="63" t="s">
        <v>28</v>
      </c>
      <c r="G46" s="63" t="s">
        <v>28</v>
      </c>
      <c r="H46" s="63" t="s">
        <v>28</v>
      </c>
      <c r="I46" s="63" t="s">
        <v>28</v>
      </c>
      <c r="J46" s="63" t="s">
        <v>28</v>
      </c>
      <c r="K46" s="63" t="s">
        <v>28</v>
      </c>
      <c r="L46" s="63" t="s">
        <v>28</v>
      </c>
      <c r="M46" s="63" t="s">
        <v>28</v>
      </c>
      <c r="N46" s="63" t="s">
        <v>28</v>
      </c>
      <c r="O46" s="63" t="s">
        <v>28</v>
      </c>
      <c r="P46" s="63" t="s">
        <v>28</v>
      </c>
      <c r="Q46" s="63" t="s">
        <v>28</v>
      </c>
      <c r="R46" s="63" t="s">
        <v>28</v>
      </c>
      <c r="S46" s="63" t="s">
        <v>28</v>
      </c>
      <c r="T46" s="63" t="s">
        <v>28</v>
      </c>
      <c r="U46" s="63" t="s">
        <v>28</v>
      </c>
      <c r="V46" s="63" t="s">
        <v>28</v>
      </c>
      <c r="W46" s="63" t="s">
        <v>28</v>
      </c>
      <c r="X46" s="63" t="s">
        <v>28</v>
      </c>
      <c r="Y46" s="63" t="s">
        <v>28</v>
      </c>
      <c r="Z46" s="63" t="s">
        <v>28</v>
      </c>
      <c r="AA46" s="63" t="s">
        <v>28</v>
      </c>
      <c r="AB46" s="93" t="str">
        <f t="shared" si="0"/>
        <v>pre99</v>
      </c>
      <c r="AC46" s="93" t="str">
        <f t="shared" si="1"/>
        <v>WRY</v>
      </c>
      <c r="AD46" s="93" t="str">
        <f>"'"&amp;VLOOKUP(A46,Lookups!B$3:F$48,2,FALSE)&amp;"'"</f>
        <v>'White River Spring Yearling'</v>
      </c>
      <c r="AE46" s="93">
        <f>VLOOKUP(A46,Lookups!B$3:F$48,4,FALSE)</f>
        <v>7</v>
      </c>
      <c r="AF46" s="93" t="str">
        <f>VLOOKUP(A46,Lookups!B$3:F$48,5,FALSE)</f>
        <v>PS</v>
      </c>
      <c r="AG46" s="93" t="str">
        <f t="shared" si="2"/>
        <v>no</v>
      </c>
      <c r="AH46" s="93">
        <f>VLOOKUP(A46,Lookups!B$3:F$48,3,FALSE)</f>
        <v>49</v>
      </c>
      <c r="AI46" s="117">
        <f t="shared" si="3"/>
        <v>0</v>
      </c>
      <c r="AJ46" s="117">
        <f t="shared" si="4"/>
        <v>0</v>
      </c>
      <c r="AK46" s="117">
        <f t="shared" si="5"/>
        <v>0</v>
      </c>
      <c r="AL46" s="117">
        <f t="shared" si="6"/>
        <v>0</v>
      </c>
      <c r="AM46" s="117">
        <f t="shared" si="7"/>
        <v>0</v>
      </c>
      <c r="AN46" s="117">
        <f t="shared" si="8"/>
        <v>0</v>
      </c>
      <c r="AO46" s="117">
        <f t="shared" si="9"/>
        <v>0</v>
      </c>
      <c r="AP46" s="117">
        <f t="shared" si="10"/>
        <v>0</v>
      </c>
      <c r="AQ46" s="117">
        <f t="shared" si="11"/>
        <v>0</v>
      </c>
      <c r="AR46" s="117">
        <f t="shared" si="12"/>
        <v>0</v>
      </c>
      <c r="AS46" t="str">
        <f t="shared" si="13"/>
        <v>1984WRY</v>
      </c>
      <c r="AV46" t="s">
        <v>732</v>
      </c>
      <c r="AW46" t="s">
        <v>733</v>
      </c>
      <c r="AX46">
        <v>43</v>
      </c>
      <c r="AY46" t="s">
        <v>676</v>
      </c>
      <c r="AZ46">
        <v>7</v>
      </c>
      <c r="BA46" s="63">
        <v>1.5455570545272218E-2</v>
      </c>
      <c r="BB46" s="63">
        <v>2.9351949608594891E-3</v>
      </c>
      <c r="BC46" s="63">
        <v>0.10682323118317667</v>
      </c>
      <c r="BD46" s="63">
        <v>8.6364295915930658E-2</v>
      </c>
      <c r="BE46" s="63">
        <v>1.0508008452174047E-2</v>
      </c>
      <c r="BF46" s="63">
        <v>1.0527313761422949E-2</v>
      </c>
      <c r="BG46" s="63">
        <v>8.0899033627036904E-2</v>
      </c>
      <c r="BH46" s="63">
        <v>3.7332023149102299E-2</v>
      </c>
      <c r="BI46" s="63">
        <v>0.60648640469714277</v>
      </c>
      <c r="BJ46" s="63">
        <v>4.266892370788207E-2</v>
      </c>
      <c r="BK46" s="64">
        <v>4</v>
      </c>
      <c r="BN46" t="s">
        <v>728</v>
      </c>
      <c r="BO46" t="s">
        <v>729</v>
      </c>
      <c r="BP46">
        <v>40</v>
      </c>
      <c r="BQ46" t="s">
        <v>673</v>
      </c>
      <c r="BR46">
        <v>9</v>
      </c>
      <c r="BS46" s="64">
        <v>0.19103313840155944</v>
      </c>
      <c r="BT46" s="63">
        <v>0.5702247191011236</v>
      </c>
      <c r="BU46" s="63">
        <v>0.39424040214855632</v>
      </c>
      <c r="BV46" s="63">
        <v>2008</v>
      </c>
      <c r="BW46" s="64">
        <v>0.32566028592197721</v>
      </c>
      <c r="BX46" s="63">
        <v>0.41123930033494605</v>
      </c>
      <c r="BY46" s="63">
        <v>0.359320390370097</v>
      </c>
      <c r="BZ46" s="63">
        <v>2012</v>
      </c>
      <c r="CA46" s="64">
        <v>0.19103313840155944</v>
      </c>
      <c r="CB46" s="63">
        <v>0.5702247191011236</v>
      </c>
      <c r="CC46" s="63">
        <v>0.38426325592613936</v>
      </c>
      <c r="CD46" s="63">
        <v>2012</v>
      </c>
      <c r="CE46" t="str">
        <f t="shared" si="15"/>
        <v>2012SRH</v>
      </c>
      <c r="CF46">
        <f t="shared" si="14"/>
        <v>0.35401974612129761</v>
      </c>
      <c r="CN46" s="64"/>
      <c r="CO46" s="63"/>
      <c r="CP46" s="63"/>
      <c r="CQ46" s="63"/>
      <c r="CR46" s="85"/>
      <c r="CS46" s="63"/>
      <c r="CT46" s="63"/>
      <c r="CU46" s="63"/>
    </row>
    <row r="47" spans="1:99" x14ac:dyDescent="0.25">
      <c r="A47" t="s">
        <v>742</v>
      </c>
      <c r="B47" s="64">
        <v>1985</v>
      </c>
      <c r="C47" t="s">
        <v>40</v>
      </c>
      <c r="E47" s="63" t="s">
        <v>28</v>
      </c>
      <c r="F47" s="63" t="s">
        <v>28</v>
      </c>
      <c r="G47" s="63" t="s">
        <v>28</v>
      </c>
      <c r="H47" s="63" t="s">
        <v>28</v>
      </c>
      <c r="I47" s="63" t="s">
        <v>28</v>
      </c>
      <c r="J47" s="63" t="s">
        <v>28</v>
      </c>
      <c r="K47" s="63" t="s">
        <v>28</v>
      </c>
      <c r="L47" s="63" t="s">
        <v>28</v>
      </c>
      <c r="M47" s="63" t="s">
        <v>28</v>
      </c>
      <c r="N47" s="63" t="s">
        <v>28</v>
      </c>
      <c r="O47" s="63" t="s">
        <v>28</v>
      </c>
      <c r="P47" s="63" t="s">
        <v>28</v>
      </c>
      <c r="Q47" s="63" t="s">
        <v>28</v>
      </c>
      <c r="R47" s="63" t="s">
        <v>28</v>
      </c>
      <c r="S47" s="63" t="s">
        <v>28</v>
      </c>
      <c r="T47" s="63" t="s">
        <v>28</v>
      </c>
      <c r="U47" s="63" t="s">
        <v>28</v>
      </c>
      <c r="V47" s="63" t="s">
        <v>28</v>
      </c>
      <c r="W47" s="63" t="s">
        <v>28</v>
      </c>
      <c r="X47" s="63" t="s">
        <v>28</v>
      </c>
      <c r="Y47" s="63" t="s">
        <v>28</v>
      </c>
      <c r="Z47" s="63" t="s">
        <v>28</v>
      </c>
      <c r="AA47" s="63" t="s">
        <v>28</v>
      </c>
      <c r="AB47" s="93" t="str">
        <f t="shared" si="0"/>
        <v>pre99</v>
      </c>
      <c r="AC47" s="93" t="str">
        <f t="shared" si="1"/>
        <v>WRY</v>
      </c>
      <c r="AD47" s="93" t="str">
        <f>"'"&amp;VLOOKUP(A47,Lookups!B$3:F$48,2,FALSE)&amp;"'"</f>
        <v>'White River Spring Yearling'</v>
      </c>
      <c r="AE47" s="93">
        <f>VLOOKUP(A47,Lookups!B$3:F$48,4,FALSE)</f>
        <v>7</v>
      </c>
      <c r="AF47" s="93" t="str">
        <f>VLOOKUP(A47,Lookups!B$3:F$48,5,FALSE)</f>
        <v>PS</v>
      </c>
      <c r="AG47" s="93" t="str">
        <f t="shared" si="2"/>
        <v>no</v>
      </c>
      <c r="AH47" s="93">
        <f>VLOOKUP(A47,Lookups!B$3:F$48,3,FALSE)</f>
        <v>49</v>
      </c>
      <c r="AI47" s="117">
        <f t="shared" si="3"/>
        <v>0</v>
      </c>
      <c r="AJ47" s="117">
        <f t="shared" si="4"/>
        <v>0</v>
      </c>
      <c r="AK47" s="117">
        <f t="shared" si="5"/>
        <v>0</v>
      </c>
      <c r="AL47" s="117">
        <f t="shared" si="6"/>
        <v>0</v>
      </c>
      <c r="AM47" s="117">
        <f t="shared" si="7"/>
        <v>0</v>
      </c>
      <c r="AN47" s="117">
        <f t="shared" si="8"/>
        <v>0</v>
      </c>
      <c r="AO47" s="117">
        <f t="shared" si="9"/>
        <v>0</v>
      </c>
      <c r="AP47" s="117">
        <f t="shared" si="10"/>
        <v>0</v>
      </c>
      <c r="AQ47" s="117">
        <f t="shared" si="11"/>
        <v>0</v>
      </c>
      <c r="AR47" s="117">
        <f t="shared" si="12"/>
        <v>0</v>
      </c>
      <c r="AS47" t="str">
        <f t="shared" si="13"/>
        <v>1985WRY</v>
      </c>
      <c r="AV47" t="s">
        <v>734</v>
      </c>
      <c r="AW47" t="s">
        <v>735</v>
      </c>
      <c r="AX47">
        <v>44</v>
      </c>
      <c r="AY47" t="s">
        <v>668</v>
      </c>
      <c r="AZ47">
        <v>8</v>
      </c>
      <c r="BA47" s="63">
        <v>0.10700948235424887</v>
      </c>
      <c r="BB47" s="63">
        <v>2.8299634745196291E-2</v>
      </c>
      <c r="BC47" s="63">
        <v>8.7830504045540381E-2</v>
      </c>
      <c r="BD47" s="63">
        <v>3.3193862214644927E-3</v>
      </c>
      <c r="BE47" s="63">
        <v>3.9005898496847899E-3</v>
      </c>
      <c r="BF47" s="63">
        <v>6.6516285940761644E-2</v>
      </c>
      <c r="BG47" s="63">
        <v>2.4767801857585141E-3</v>
      </c>
      <c r="BH47" s="63">
        <v>0.29376638796146792</v>
      </c>
      <c r="BI47" s="63">
        <v>0.38396920717367811</v>
      </c>
      <c r="BJ47" s="63">
        <v>2.2911741522198943E-2</v>
      </c>
      <c r="BK47" s="64">
        <v>4</v>
      </c>
      <c r="BN47" t="s">
        <v>730</v>
      </c>
      <c r="BO47" t="s">
        <v>731</v>
      </c>
      <c r="BP47">
        <v>41</v>
      </c>
      <c r="BQ47" t="s">
        <v>676</v>
      </c>
      <c r="BR47">
        <v>7</v>
      </c>
      <c r="BS47" s="64">
        <v>0.53405017921146958</v>
      </c>
      <c r="BT47" s="63">
        <v>0.75679542203147354</v>
      </c>
      <c r="BU47" s="63">
        <v>0.62212955260024427</v>
      </c>
      <c r="BV47" s="63">
        <v>2008</v>
      </c>
      <c r="BW47" s="64">
        <v>0.31627906976744186</v>
      </c>
      <c r="BX47" s="63">
        <v>0.71349353049907582</v>
      </c>
      <c r="BY47" s="63">
        <v>0.50283205007330012</v>
      </c>
      <c r="BZ47" s="63">
        <v>2012</v>
      </c>
      <c r="CA47" s="64">
        <v>0.31627906976744186</v>
      </c>
      <c r="CB47" s="63">
        <v>0.75679542203147354</v>
      </c>
      <c r="CC47" s="63">
        <v>0.58804455187826032</v>
      </c>
      <c r="CD47" s="63">
        <v>2012</v>
      </c>
      <c r="CE47" t="str">
        <f t="shared" si="15"/>
        <v>2012SSF</v>
      </c>
      <c r="CF47">
        <f t="shared" si="14"/>
        <v>0.71349353049907582</v>
      </c>
      <c r="CN47" s="64"/>
      <c r="CO47" s="63"/>
      <c r="CP47" s="63"/>
      <c r="CQ47" s="63"/>
      <c r="CR47" s="85"/>
      <c r="CS47" s="63"/>
      <c r="CT47" s="63"/>
      <c r="CU47" s="63"/>
    </row>
    <row r="48" spans="1:99" x14ac:dyDescent="0.25">
      <c r="A48" t="s">
        <v>742</v>
      </c>
      <c r="B48" s="64">
        <v>1986</v>
      </c>
      <c r="C48" t="s">
        <v>40</v>
      </c>
      <c r="E48" s="63" t="s">
        <v>28</v>
      </c>
      <c r="F48" s="63" t="s">
        <v>28</v>
      </c>
      <c r="G48" s="63" t="s">
        <v>28</v>
      </c>
      <c r="H48" s="63" t="s">
        <v>28</v>
      </c>
      <c r="I48" s="63" t="s">
        <v>28</v>
      </c>
      <c r="J48" s="63" t="s">
        <v>28</v>
      </c>
      <c r="K48" s="63" t="s">
        <v>28</v>
      </c>
      <c r="L48" s="63" t="s">
        <v>28</v>
      </c>
      <c r="M48" s="63" t="s">
        <v>28</v>
      </c>
      <c r="N48" s="63" t="s">
        <v>28</v>
      </c>
      <c r="O48" s="63" t="s">
        <v>28</v>
      </c>
      <c r="P48" s="63" t="s">
        <v>28</v>
      </c>
      <c r="Q48" s="63" t="s">
        <v>28</v>
      </c>
      <c r="R48" s="63" t="s">
        <v>28</v>
      </c>
      <c r="S48" s="63" t="s">
        <v>28</v>
      </c>
      <c r="T48" s="63" t="s">
        <v>28</v>
      </c>
      <c r="U48" s="63" t="s">
        <v>28</v>
      </c>
      <c r="V48" s="63" t="s">
        <v>28</v>
      </c>
      <c r="W48" s="63" t="s">
        <v>28</v>
      </c>
      <c r="X48" s="63" t="s">
        <v>28</v>
      </c>
      <c r="Y48" s="63" t="s">
        <v>28</v>
      </c>
      <c r="Z48" s="63" t="s">
        <v>28</v>
      </c>
      <c r="AA48" s="63" t="s">
        <v>28</v>
      </c>
      <c r="AB48" s="93" t="str">
        <f t="shared" si="0"/>
        <v>pre99</v>
      </c>
      <c r="AC48" s="93" t="str">
        <f t="shared" si="1"/>
        <v>WRY</v>
      </c>
      <c r="AD48" s="93" t="str">
        <f>"'"&amp;VLOOKUP(A48,Lookups!B$3:F$48,2,FALSE)&amp;"'"</f>
        <v>'White River Spring Yearling'</v>
      </c>
      <c r="AE48" s="93">
        <f>VLOOKUP(A48,Lookups!B$3:F$48,4,FALSE)</f>
        <v>7</v>
      </c>
      <c r="AF48" s="93" t="str">
        <f>VLOOKUP(A48,Lookups!B$3:F$48,5,FALSE)</f>
        <v>PS</v>
      </c>
      <c r="AG48" s="93" t="str">
        <f t="shared" si="2"/>
        <v>no</v>
      </c>
      <c r="AH48" s="93">
        <f>VLOOKUP(A48,Lookups!B$3:F$48,3,FALSE)</f>
        <v>49</v>
      </c>
      <c r="AI48" s="117">
        <f t="shared" si="3"/>
        <v>0</v>
      </c>
      <c r="AJ48" s="117">
        <f t="shared" si="4"/>
        <v>0</v>
      </c>
      <c r="AK48" s="117">
        <f t="shared" si="5"/>
        <v>0</v>
      </c>
      <c r="AL48" s="117">
        <f t="shared" si="6"/>
        <v>0</v>
      </c>
      <c r="AM48" s="117">
        <f t="shared" si="7"/>
        <v>0</v>
      </c>
      <c r="AN48" s="117">
        <f t="shared" si="8"/>
        <v>0</v>
      </c>
      <c r="AO48" s="117">
        <f t="shared" si="9"/>
        <v>0</v>
      </c>
      <c r="AP48" s="117">
        <f t="shared" si="10"/>
        <v>0</v>
      </c>
      <c r="AQ48" s="117">
        <f t="shared" si="11"/>
        <v>0</v>
      </c>
      <c r="AR48" s="117">
        <f t="shared" si="12"/>
        <v>0</v>
      </c>
      <c r="AS48" t="str">
        <f t="shared" si="13"/>
        <v>1986WRY</v>
      </c>
      <c r="AV48" t="s">
        <v>736</v>
      </c>
      <c r="AW48" t="s">
        <v>737</v>
      </c>
      <c r="AX48">
        <v>45</v>
      </c>
      <c r="AY48" t="s">
        <v>11</v>
      </c>
      <c r="AZ48">
        <v>1</v>
      </c>
      <c r="BA48" s="63">
        <v>7.3787988606293972E-2</v>
      </c>
      <c r="BB48" s="63">
        <v>0</v>
      </c>
      <c r="BC48" s="63">
        <v>0</v>
      </c>
      <c r="BD48" s="63">
        <v>0</v>
      </c>
      <c r="BE48" s="63">
        <v>0</v>
      </c>
      <c r="BF48" s="63">
        <v>0</v>
      </c>
      <c r="BG48" s="63">
        <v>0</v>
      </c>
      <c r="BH48" s="63">
        <v>3.6918352797620915E-2</v>
      </c>
      <c r="BI48" s="63">
        <v>0.88770214665974545</v>
      </c>
      <c r="BJ48" s="63">
        <v>1.5915119363395225E-3</v>
      </c>
      <c r="BK48" s="64">
        <v>5</v>
      </c>
      <c r="BN48" t="s">
        <v>836</v>
      </c>
      <c r="BO48" t="s">
        <v>837</v>
      </c>
      <c r="BP48">
        <v>42</v>
      </c>
      <c r="BQ48" t="s">
        <v>11</v>
      </c>
      <c r="BR48">
        <v>1</v>
      </c>
      <c r="BS48" s="64">
        <v>0.41297935103244837</v>
      </c>
      <c r="BT48" s="63">
        <v>0.80975609756097566</v>
      </c>
      <c r="BU48" s="63">
        <v>0.60517129358079214</v>
      </c>
      <c r="BV48" s="63">
        <v>2008</v>
      </c>
      <c r="BW48" s="64">
        <v>0.63681592039800994</v>
      </c>
      <c r="BX48" s="63">
        <v>0.85135135135135132</v>
      </c>
      <c r="BY48" s="63">
        <v>0.74430435275058471</v>
      </c>
      <c r="BZ48" s="63">
        <v>2013</v>
      </c>
      <c r="CA48" s="64">
        <v>0.41297935103244837</v>
      </c>
      <c r="CB48" s="63">
        <v>0.85135135135135132</v>
      </c>
      <c r="CC48" s="63">
        <v>0.66841359320342508</v>
      </c>
      <c r="CD48" s="63">
        <v>2013</v>
      </c>
      <c r="CE48" t="str">
        <f t="shared" si="15"/>
        <v>2013STI</v>
      </c>
      <c r="CF48">
        <f t="shared" si="14"/>
        <v>0.85135135135135132</v>
      </c>
      <c r="CN48" s="64"/>
      <c r="CO48" s="63"/>
      <c r="CP48" s="63"/>
      <c r="CQ48" s="63"/>
      <c r="CR48" s="85"/>
      <c r="CS48" s="63"/>
      <c r="CT48" s="63"/>
      <c r="CU48" s="63"/>
    </row>
    <row r="49" spans="1:99" x14ac:dyDescent="0.25">
      <c r="A49" t="s">
        <v>742</v>
      </c>
      <c r="B49" s="64">
        <v>1987</v>
      </c>
      <c r="C49" t="s">
        <v>40</v>
      </c>
      <c r="E49" s="63" t="s">
        <v>28</v>
      </c>
      <c r="F49" s="63" t="s">
        <v>28</v>
      </c>
      <c r="G49" s="63" t="s">
        <v>28</v>
      </c>
      <c r="H49" s="63" t="s">
        <v>28</v>
      </c>
      <c r="I49" s="63" t="s">
        <v>28</v>
      </c>
      <c r="J49" s="63" t="s">
        <v>28</v>
      </c>
      <c r="K49" s="63" t="s">
        <v>28</v>
      </c>
      <c r="L49" s="63" t="s">
        <v>28</v>
      </c>
      <c r="M49" s="63" t="s">
        <v>28</v>
      </c>
      <c r="N49" s="63" t="s">
        <v>28</v>
      </c>
      <c r="O49" s="63" t="s">
        <v>28</v>
      </c>
      <c r="P49" s="63" t="s">
        <v>28</v>
      </c>
      <c r="Q49" s="63" t="s">
        <v>28</v>
      </c>
      <c r="R49" s="63" t="s">
        <v>28</v>
      </c>
      <c r="S49" s="63" t="s">
        <v>28</v>
      </c>
      <c r="T49" s="63" t="s">
        <v>28</v>
      </c>
      <c r="U49" s="63" t="s">
        <v>28</v>
      </c>
      <c r="V49" s="63" t="s">
        <v>28</v>
      </c>
      <c r="W49" s="63" t="s">
        <v>28</v>
      </c>
      <c r="X49" s="63" t="s">
        <v>28</v>
      </c>
      <c r="Y49" s="63" t="s">
        <v>28</v>
      </c>
      <c r="Z49" s="63" t="s">
        <v>28</v>
      </c>
      <c r="AA49" s="63" t="s">
        <v>28</v>
      </c>
      <c r="AB49" s="93" t="str">
        <f t="shared" si="0"/>
        <v>pre99</v>
      </c>
      <c r="AC49" s="93" t="str">
        <f t="shared" si="1"/>
        <v>WRY</v>
      </c>
      <c r="AD49" s="93" t="str">
        <f>"'"&amp;VLOOKUP(A49,Lookups!B$3:F$48,2,FALSE)&amp;"'"</f>
        <v>'White River Spring Yearling'</v>
      </c>
      <c r="AE49" s="93">
        <f>VLOOKUP(A49,Lookups!B$3:F$48,4,FALSE)</f>
        <v>7</v>
      </c>
      <c r="AF49" s="93" t="str">
        <f>VLOOKUP(A49,Lookups!B$3:F$48,5,FALSE)</f>
        <v>PS</v>
      </c>
      <c r="AG49" s="93" t="str">
        <f t="shared" si="2"/>
        <v>no</v>
      </c>
      <c r="AH49" s="93">
        <f>VLOOKUP(A49,Lookups!B$3:F$48,3,FALSE)</f>
        <v>49</v>
      </c>
      <c r="AI49" s="117">
        <f t="shared" si="3"/>
        <v>0</v>
      </c>
      <c r="AJ49" s="117">
        <f t="shared" si="4"/>
        <v>0</v>
      </c>
      <c r="AK49" s="117">
        <f t="shared" si="5"/>
        <v>0</v>
      </c>
      <c r="AL49" s="117">
        <f t="shared" si="6"/>
        <v>0</v>
      </c>
      <c r="AM49" s="117">
        <f t="shared" si="7"/>
        <v>0</v>
      </c>
      <c r="AN49" s="117">
        <f t="shared" si="8"/>
        <v>0</v>
      </c>
      <c r="AO49" s="117">
        <f t="shared" si="9"/>
        <v>0</v>
      </c>
      <c r="AP49" s="117">
        <f t="shared" si="10"/>
        <v>0</v>
      </c>
      <c r="AQ49" s="117">
        <f t="shared" si="11"/>
        <v>0</v>
      </c>
      <c r="AR49" s="117">
        <f t="shared" si="12"/>
        <v>0</v>
      </c>
      <c r="AS49" t="str">
        <f t="shared" si="13"/>
        <v>1987WRY</v>
      </c>
      <c r="AV49" t="s">
        <v>738</v>
      </c>
      <c r="AW49" t="s">
        <v>739</v>
      </c>
      <c r="AX49">
        <v>46</v>
      </c>
      <c r="AY49" t="s">
        <v>11</v>
      </c>
      <c r="AZ49">
        <v>1</v>
      </c>
      <c r="BA49" s="63">
        <v>0.31438776710559135</v>
      </c>
      <c r="BB49" s="63">
        <v>4.4146458558657281E-3</v>
      </c>
      <c r="BC49" s="63">
        <v>0</v>
      </c>
      <c r="BD49" s="63">
        <v>0</v>
      </c>
      <c r="BE49" s="63">
        <v>4.7846889952153108E-3</v>
      </c>
      <c r="BF49" s="63">
        <v>0</v>
      </c>
      <c r="BG49" s="63">
        <v>0</v>
      </c>
      <c r="BH49" s="63">
        <v>0</v>
      </c>
      <c r="BI49" s="63">
        <v>0.64324370921099716</v>
      </c>
      <c r="BJ49" s="63">
        <v>3.316918883233054E-2</v>
      </c>
      <c r="BK49" s="64">
        <v>5</v>
      </c>
      <c r="BN49" t="s">
        <v>732</v>
      </c>
      <c r="BO49" t="s">
        <v>733</v>
      </c>
      <c r="BP49">
        <v>43</v>
      </c>
      <c r="BQ49" t="s">
        <v>676</v>
      </c>
      <c r="BR49">
        <v>7</v>
      </c>
      <c r="BS49" s="64">
        <v>0.40099009900990101</v>
      </c>
      <c r="BT49" s="63">
        <v>0.79779411764705888</v>
      </c>
      <c r="BU49" s="63">
        <v>0.60803128105738369</v>
      </c>
      <c r="BV49" s="63">
        <v>2008</v>
      </c>
      <c r="BW49" s="64">
        <v>0.52941176470588236</v>
      </c>
      <c r="BX49" s="63">
        <v>0.68835930339138407</v>
      </c>
      <c r="BY49" s="63">
        <v>0.60648640469714277</v>
      </c>
      <c r="BZ49" s="63">
        <v>2012</v>
      </c>
      <c r="CA49" s="64">
        <v>0.40099009900990101</v>
      </c>
      <c r="CB49" s="63">
        <v>0.79779411764705888</v>
      </c>
      <c r="CC49" s="63">
        <v>0.60741333051328728</v>
      </c>
      <c r="CD49" s="63">
        <v>2012</v>
      </c>
      <c r="CE49" t="str">
        <f t="shared" si="15"/>
        <v>2012STL</v>
      </c>
      <c r="CF49">
        <f t="shared" si="14"/>
        <v>0.68835930339138407</v>
      </c>
      <c r="CN49" s="64"/>
      <c r="CO49" s="63"/>
      <c r="CP49" s="63"/>
      <c r="CQ49" s="63"/>
      <c r="CR49" s="85"/>
      <c r="CS49" s="63"/>
      <c r="CT49" s="63"/>
      <c r="CU49" s="63"/>
    </row>
    <row r="50" spans="1:99" x14ac:dyDescent="0.25">
      <c r="A50" t="s">
        <v>742</v>
      </c>
      <c r="B50" s="64">
        <v>1988</v>
      </c>
      <c r="C50" t="s">
        <v>40</v>
      </c>
      <c r="E50" s="63" t="s">
        <v>28</v>
      </c>
      <c r="F50" s="63" t="s">
        <v>28</v>
      </c>
      <c r="G50" s="63" t="s">
        <v>28</v>
      </c>
      <c r="H50" s="63" t="s">
        <v>28</v>
      </c>
      <c r="I50" s="63" t="s">
        <v>28</v>
      </c>
      <c r="J50" s="63" t="s">
        <v>28</v>
      </c>
      <c r="K50" s="63" t="s">
        <v>28</v>
      </c>
      <c r="L50" s="63" t="s">
        <v>28</v>
      </c>
      <c r="M50" s="63" t="s">
        <v>28</v>
      </c>
      <c r="N50" s="63" t="s">
        <v>28</v>
      </c>
      <c r="O50" s="63" t="s">
        <v>28</v>
      </c>
      <c r="P50" s="63" t="s">
        <v>28</v>
      </c>
      <c r="Q50" s="63" t="s">
        <v>28</v>
      </c>
      <c r="R50" s="63" t="s">
        <v>28</v>
      </c>
      <c r="S50" s="63" t="s">
        <v>28</v>
      </c>
      <c r="T50" s="63" t="s">
        <v>28</v>
      </c>
      <c r="U50" s="63" t="s">
        <v>28</v>
      </c>
      <c r="V50" s="63" t="s">
        <v>28</v>
      </c>
      <c r="W50" s="63" t="s">
        <v>28</v>
      </c>
      <c r="X50" s="63" t="s">
        <v>28</v>
      </c>
      <c r="Y50" s="63" t="s">
        <v>28</v>
      </c>
      <c r="Z50" s="63" t="s">
        <v>28</v>
      </c>
      <c r="AA50" s="63" t="s">
        <v>28</v>
      </c>
      <c r="AB50" s="93" t="str">
        <f t="shared" si="0"/>
        <v>pre99</v>
      </c>
      <c r="AC50" s="93" t="str">
        <f t="shared" si="1"/>
        <v>WRY</v>
      </c>
      <c r="AD50" s="93" t="str">
        <f>"'"&amp;VLOOKUP(A50,Lookups!B$3:F$48,2,FALSE)&amp;"'"</f>
        <v>'White River Spring Yearling'</v>
      </c>
      <c r="AE50" s="93">
        <f>VLOOKUP(A50,Lookups!B$3:F$48,4,FALSE)</f>
        <v>7</v>
      </c>
      <c r="AF50" s="93" t="str">
        <f>VLOOKUP(A50,Lookups!B$3:F$48,5,FALSE)</f>
        <v>PS</v>
      </c>
      <c r="AG50" s="93" t="str">
        <f t="shared" si="2"/>
        <v>no</v>
      </c>
      <c r="AH50" s="93">
        <f>VLOOKUP(A50,Lookups!B$3:F$48,3,FALSE)</f>
        <v>49</v>
      </c>
      <c r="AI50" s="117">
        <f t="shared" si="3"/>
        <v>0</v>
      </c>
      <c r="AJ50" s="117">
        <f t="shared" si="4"/>
        <v>0</v>
      </c>
      <c r="AK50" s="117">
        <f t="shared" si="5"/>
        <v>0</v>
      </c>
      <c r="AL50" s="117">
        <f t="shared" si="6"/>
        <v>0</v>
      </c>
      <c r="AM50" s="117">
        <f t="shared" si="7"/>
        <v>0</v>
      </c>
      <c r="AN50" s="117">
        <f t="shared" si="8"/>
        <v>0</v>
      </c>
      <c r="AO50" s="117">
        <f t="shared" si="9"/>
        <v>0</v>
      </c>
      <c r="AP50" s="117">
        <f t="shared" si="10"/>
        <v>0</v>
      </c>
      <c r="AQ50" s="117">
        <f t="shared" si="11"/>
        <v>0</v>
      </c>
      <c r="AR50" s="117">
        <f t="shared" si="12"/>
        <v>0</v>
      </c>
      <c r="AS50" t="str">
        <f t="shared" si="13"/>
        <v>1988WRY</v>
      </c>
      <c r="AV50" t="s">
        <v>740</v>
      </c>
      <c r="AW50" t="s">
        <v>741</v>
      </c>
      <c r="AX50">
        <v>47</v>
      </c>
      <c r="AY50" t="s">
        <v>668</v>
      </c>
      <c r="AZ50">
        <v>8</v>
      </c>
      <c r="BA50" s="63">
        <v>0.12816733938189648</v>
      </c>
      <c r="BB50" s="63">
        <v>5.2926080425200361E-2</v>
      </c>
      <c r="BC50" s="63">
        <v>2.7117672469036694E-2</v>
      </c>
      <c r="BD50" s="63">
        <v>1.459366360336377E-3</v>
      </c>
      <c r="BE50" s="63">
        <v>3.0755409512913745E-3</v>
      </c>
      <c r="BF50" s="63">
        <v>2.9566342380169499E-2</v>
      </c>
      <c r="BG50" s="63">
        <v>2.6595744680851063E-3</v>
      </c>
      <c r="BH50" s="63">
        <v>0.31834945988671198</v>
      </c>
      <c r="BI50" s="63">
        <v>0.43369032760190046</v>
      </c>
      <c r="BJ50" s="63">
        <v>2.98829607537164E-3</v>
      </c>
      <c r="BK50" s="64">
        <v>4</v>
      </c>
      <c r="BN50" t="s">
        <v>734</v>
      </c>
      <c r="BO50" t="s">
        <v>735</v>
      </c>
      <c r="BP50">
        <v>44</v>
      </c>
      <c r="BQ50" t="s">
        <v>668</v>
      </c>
      <c r="BR50">
        <v>8</v>
      </c>
      <c r="BS50" s="64">
        <v>0.27993878331845429</v>
      </c>
      <c r="BT50" s="63">
        <v>0.58817317845828931</v>
      </c>
      <c r="BU50" s="63">
        <v>0.4141635377937356</v>
      </c>
      <c r="BV50" s="63">
        <v>2008</v>
      </c>
      <c r="BW50" s="64">
        <v>0.24024767801857586</v>
      </c>
      <c r="BX50" s="63">
        <v>0.52488806952857514</v>
      </c>
      <c r="BY50" s="63">
        <v>0.38396920717367811</v>
      </c>
      <c r="BZ50" s="63">
        <v>2012</v>
      </c>
      <c r="CA50" s="64">
        <v>0.24024767801857586</v>
      </c>
      <c r="CB50" s="63">
        <v>0.58817317845828931</v>
      </c>
      <c r="CC50" s="63">
        <v>0.40553658618800487</v>
      </c>
      <c r="CD50" s="63">
        <v>2012</v>
      </c>
      <c r="CE50" t="str">
        <f t="shared" si="15"/>
        <v>2012SUM</v>
      </c>
      <c r="CF50">
        <f t="shared" si="14"/>
        <v>0.24024767801857586</v>
      </c>
      <c r="CN50" s="64"/>
      <c r="CO50" s="63"/>
      <c r="CP50" s="63"/>
      <c r="CQ50" s="63"/>
      <c r="CR50" s="85"/>
      <c r="CS50" s="63"/>
      <c r="CT50" s="63"/>
      <c r="CU50" s="63"/>
    </row>
    <row r="51" spans="1:99" x14ac:dyDescent="0.25">
      <c r="A51" t="s">
        <v>742</v>
      </c>
      <c r="B51" s="64">
        <v>1989</v>
      </c>
      <c r="C51" t="s">
        <v>40</v>
      </c>
      <c r="E51" s="63" t="s">
        <v>28</v>
      </c>
      <c r="F51" s="63" t="s">
        <v>28</v>
      </c>
      <c r="G51" s="63" t="s">
        <v>28</v>
      </c>
      <c r="H51" s="63" t="s">
        <v>28</v>
      </c>
      <c r="I51" s="63" t="s">
        <v>28</v>
      </c>
      <c r="J51" s="63" t="s">
        <v>28</v>
      </c>
      <c r="K51" s="63" t="s">
        <v>28</v>
      </c>
      <c r="L51" s="63" t="s">
        <v>28</v>
      </c>
      <c r="M51" s="63" t="s">
        <v>28</v>
      </c>
      <c r="N51" s="63" t="s">
        <v>28</v>
      </c>
      <c r="O51" s="63" t="s">
        <v>28</v>
      </c>
      <c r="P51" s="63" t="s">
        <v>28</v>
      </c>
      <c r="Q51" s="63" t="s">
        <v>28</v>
      </c>
      <c r="R51" s="63" t="s">
        <v>28</v>
      </c>
      <c r="S51" s="63" t="s">
        <v>28</v>
      </c>
      <c r="T51" s="63" t="s">
        <v>28</v>
      </c>
      <c r="U51" s="63" t="s">
        <v>28</v>
      </c>
      <c r="V51" s="63" t="s">
        <v>28</v>
      </c>
      <c r="W51" s="63" t="s">
        <v>28</v>
      </c>
      <c r="X51" s="63" t="s">
        <v>28</v>
      </c>
      <c r="Y51" s="63" t="s">
        <v>28</v>
      </c>
      <c r="Z51" s="63" t="s">
        <v>28</v>
      </c>
      <c r="AA51" s="63" t="s">
        <v>28</v>
      </c>
      <c r="AB51" s="93" t="str">
        <f t="shared" si="0"/>
        <v>pre99</v>
      </c>
      <c r="AC51" s="93" t="str">
        <f t="shared" si="1"/>
        <v>WRY</v>
      </c>
      <c r="AD51" s="93" t="str">
        <f>"'"&amp;VLOOKUP(A51,Lookups!B$3:F$48,2,FALSE)&amp;"'"</f>
        <v>'White River Spring Yearling'</v>
      </c>
      <c r="AE51" s="93">
        <f>VLOOKUP(A51,Lookups!B$3:F$48,4,FALSE)</f>
        <v>7</v>
      </c>
      <c r="AF51" s="93" t="str">
        <f>VLOOKUP(A51,Lookups!B$3:F$48,5,FALSE)</f>
        <v>PS</v>
      </c>
      <c r="AG51" s="93" t="str">
        <f t="shared" si="2"/>
        <v>no</v>
      </c>
      <c r="AH51" s="93">
        <f>VLOOKUP(A51,Lookups!B$3:F$48,3,FALSE)</f>
        <v>49</v>
      </c>
      <c r="AI51" s="117">
        <f t="shared" si="3"/>
        <v>0</v>
      </c>
      <c r="AJ51" s="117">
        <f t="shared" si="4"/>
        <v>0</v>
      </c>
      <c r="AK51" s="117">
        <f t="shared" si="5"/>
        <v>0</v>
      </c>
      <c r="AL51" s="117">
        <f t="shared" si="6"/>
        <v>0</v>
      </c>
      <c r="AM51" s="117">
        <f t="shared" si="7"/>
        <v>0</v>
      </c>
      <c r="AN51" s="117">
        <f t="shared" si="8"/>
        <v>0</v>
      </c>
      <c r="AO51" s="117">
        <f t="shared" si="9"/>
        <v>0</v>
      </c>
      <c r="AP51" s="117">
        <f t="shared" si="10"/>
        <v>0</v>
      </c>
      <c r="AQ51" s="117">
        <f t="shared" si="11"/>
        <v>0</v>
      </c>
      <c r="AR51" s="117">
        <f t="shared" si="12"/>
        <v>0</v>
      </c>
      <c r="AS51" t="str">
        <f t="shared" si="13"/>
        <v>1989WRY</v>
      </c>
      <c r="AV51" t="s">
        <v>742</v>
      </c>
      <c r="AW51" t="s">
        <v>743</v>
      </c>
      <c r="AX51">
        <v>49</v>
      </c>
      <c r="AY51" t="s">
        <v>676</v>
      </c>
      <c r="AZ51">
        <v>7</v>
      </c>
      <c r="BA51" s="63">
        <v>0</v>
      </c>
      <c r="BB51" s="63">
        <v>0</v>
      </c>
      <c r="BC51" s="63">
        <v>9.7169811320754716E-3</v>
      </c>
      <c r="BD51" s="63">
        <v>0</v>
      </c>
      <c r="BE51" s="63">
        <v>0</v>
      </c>
      <c r="BF51" s="63">
        <v>5.0000000000000001E-3</v>
      </c>
      <c r="BG51" s="63">
        <v>5.5585221630405343E-2</v>
      </c>
      <c r="BH51" s="63">
        <v>0</v>
      </c>
      <c r="BI51" s="63">
        <v>0.8474103706712941</v>
      </c>
      <c r="BJ51" s="63">
        <v>8.228742656622498E-2</v>
      </c>
      <c r="BK51" s="64">
        <v>4</v>
      </c>
      <c r="BN51" t="s">
        <v>736</v>
      </c>
      <c r="BO51" t="s">
        <v>737</v>
      </c>
      <c r="BP51">
        <v>45</v>
      </c>
      <c r="BQ51" t="s">
        <v>11</v>
      </c>
      <c r="BR51">
        <v>1</v>
      </c>
      <c r="BS51" s="64">
        <v>0.61931364724660809</v>
      </c>
      <c r="BT51" s="63">
        <v>0.94770063119927861</v>
      </c>
      <c r="BU51" s="63">
        <v>0.85650124935479399</v>
      </c>
      <c r="BV51" s="63">
        <v>2008</v>
      </c>
      <c r="BW51" s="64">
        <v>0.76246334310850439</v>
      </c>
      <c r="BX51" s="63">
        <v>0.96541786743515845</v>
      </c>
      <c r="BY51" s="63">
        <v>0.88770214665974545</v>
      </c>
      <c r="BZ51" s="63">
        <v>2013</v>
      </c>
      <c r="CA51" s="64">
        <v>0.61931364724660809</v>
      </c>
      <c r="CB51" s="63">
        <v>0.96541786743515845</v>
      </c>
      <c r="CC51" s="63">
        <v>0.86690154845644452</v>
      </c>
      <c r="CD51" s="63">
        <v>2013</v>
      </c>
      <c r="CE51" t="str">
        <f t="shared" si="15"/>
        <v>2013TAK</v>
      </c>
      <c r="CF51">
        <f t="shared" si="14"/>
        <v>0.96541786743515845</v>
      </c>
      <c r="CN51" s="64"/>
      <c r="CO51" s="63"/>
      <c r="CP51" s="63"/>
      <c r="CQ51" s="63"/>
      <c r="CR51" s="85"/>
      <c r="CS51" s="63"/>
      <c r="CT51" s="63"/>
      <c r="CU51" s="63"/>
    </row>
    <row r="52" spans="1:99" x14ac:dyDescent="0.25">
      <c r="A52" t="s">
        <v>742</v>
      </c>
      <c r="B52" s="64">
        <v>1990</v>
      </c>
      <c r="C52" t="s">
        <v>40</v>
      </c>
      <c r="E52" s="63" t="s">
        <v>28</v>
      </c>
      <c r="F52" s="63" t="s">
        <v>28</v>
      </c>
      <c r="G52" s="63" t="s">
        <v>28</v>
      </c>
      <c r="H52" s="63" t="s">
        <v>28</v>
      </c>
      <c r="I52" s="63" t="s">
        <v>28</v>
      </c>
      <c r="J52" s="63" t="s">
        <v>28</v>
      </c>
      <c r="K52" s="63" t="s">
        <v>28</v>
      </c>
      <c r="L52" s="63" t="s">
        <v>28</v>
      </c>
      <c r="M52" s="63" t="s">
        <v>28</v>
      </c>
      <c r="N52" s="63" t="s">
        <v>28</v>
      </c>
      <c r="O52" s="63" t="s">
        <v>28</v>
      </c>
      <c r="P52" s="63" t="s">
        <v>28</v>
      </c>
      <c r="Q52" s="63" t="s">
        <v>28</v>
      </c>
      <c r="R52" s="63" t="s">
        <v>28</v>
      </c>
      <c r="S52" s="63" t="s">
        <v>28</v>
      </c>
      <c r="T52" s="63" t="s">
        <v>28</v>
      </c>
      <c r="U52" s="63" t="s">
        <v>28</v>
      </c>
      <c r="V52" s="63" t="s">
        <v>28</v>
      </c>
      <c r="W52" s="63" t="s">
        <v>28</v>
      </c>
      <c r="X52" s="63" t="s">
        <v>28</v>
      </c>
      <c r="Y52" s="63" t="s">
        <v>28</v>
      </c>
      <c r="Z52" s="63" t="s">
        <v>28</v>
      </c>
      <c r="AA52" s="63" t="s">
        <v>28</v>
      </c>
      <c r="AB52" s="93" t="str">
        <f t="shared" si="0"/>
        <v>pre99</v>
      </c>
      <c r="AC52" s="93" t="str">
        <f t="shared" si="1"/>
        <v>WRY</v>
      </c>
      <c r="AD52" s="93" t="str">
        <f>"'"&amp;VLOOKUP(A52,Lookups!B$3:F$48,2,FALSE)&amp;"'"</f>
        <v>'White River Spring Yearling'</v>
      </c>
      <c r="AE52" s="93">
        <f>VLOOKUP(A52,Lookups!B$3:F$48,4,FALSE)</f>
        <v>7</v>
      </c>
      <c r="AF52" s="93" t="str">
        <f>VLOOKUP(A52,Lookups!B$3:F$48,5,FALSE)</f>
        <v>PS</v>
      </c>
      <c r="AG52" s="93" t="str">
        <f t="shared" si="2"/>
        <v>no</v>
      </c>
      <c r="AH52" s="93">
        <f>VLOOKUP(A52,Lookups!B$3:F$48,3,FALSE)</f>
        <v>49</v>
      </c>
      <c r="AI52" s="117">
        <f t="shared" si="3"/>
        <v>0</v>
      </c>
      <c r="AJ52" s="117">
        <f t="shared" si="4"/>
        <v>0</v>
      </c>
      <c r="AK52" s="117">
        <f t="shared" si="5"/>
        <v>0</v>
      </c>
      <c r="AL52" s="117">
        <f t="shared" si="6"/>
        <v>0</v>
      </c>
      <c r="AM52" s="117">
        <f t="shared" si="7"/>
        <v>0</v>
      </c>
      <c r="AN52" s="117">
        <f t="shared" si="8"/>
        <v>0</v>
      </c>
      <c r="AO52" s="117">
        <f t="shared" si="9"/>
        <v>0</v>
      </c>
      <c r="AP52" s="117">
        <f t="shared" si="10"/>
        <v>0</v>
      </c>
      <c r="AQ52" s="117">
        <f t="shared" si="11"/>
        <v>0</v>
      </c>
      <c r="AR52" s="117">
        <f t="shared" si="12"/>
        <v>0</v>
      </c>
      <c r="AS52" t="str">
        <f t="shared" si="13"/>
        <v>1990WRY</v>
      </c>
      <c r="AV52" t="s">
        <v>744</v>
      </c>
      <c r="AW52" t="s">
        <v>745</v>
      </c>
      <c r="AX52">
        <v>50</v>
      </c>
      <c r="AY52" t="s">
        <v>668</v>
      </c>
      <c r="AZ52">
        <v>8</v>
      </c>
      <c r="BA52" s="63">
        <v>4.3061681356424464E-2</v>
      </c>
      <c r="BB52" s="63">
        <v>5.7199184065692965E-3</v>
      </c>
      <c r="BC52" s="63">
        <v>1.9296598611849132E-2</v>
      </c>
      <c r="BD52" s="63">
        <v>2.2975230407269605E-3</v>
      </c>
      <c r="BE52" s="63">
        <v>6.1663556273965862E-4</v>
      </c>
      <c r="BF52" s="63">
        <v>1.6002705689821695E-2</v>
      </c>
      <c r="BG52" s="63">
        <v>2.3373125746932026E-3</v>
      </c>
      <c r="BH52" s="63">
        <v>0.40388768000479303</v>
      </c>
      <c r="BI52" s="63">
        <v>0.50442875091777761</v>
      </c>
      <c r="BJ52" s="63">
        <v>2.3511938346048884E-3</v>
      </c>
      <c r="BK52" s="64">
        <v>4</v>
      </c>
      <c r="BN52" t="s">
        <v>738</v>
      </c>
      <c r="BO52" t="s">
        <v>739</v>
      </c>
      <c r="BP52">
        <v>46</v>
      </c>
      <c r="BQ52" t="s">
        <v>11</v>
      </c>
      <c r="BR52">
        <v>1</v>
      </c>
      <c r="BS52" s="64">
        <v>0.62815405046480743</v>
      </c>
      <c r="BT52" s="63">
        <v>0.83684950773558364</v>
      </c>
      <c r="BU52" s="63">
        <v>0.75171322322529177</v>
      </c>
      <c r="BV52" s="63">
        <v>2008</v>
      </c>
      <c r="BW52" s="64">
        <v>0.42105263157894735</v>
      </c>
      <c r="BX52" s="63">
        <v>0.77556109725685785</v>
      </c>
      <c r="BY52" s="63">
        <v>0.64324370921099716</v>
      </c>
      <c r="BZ52" s="63">
        <v>2013</v>
      </c>
      <c r="CA52" s="64">
        <v>0.42105263157894735</v>
      </c>
      <c r="CB52" s="63">
        <v>0.83684950773558364</v>
      </c>
      <c r="CC52" s="63">
        <v>0.71555671855386016</v>
      </c>
      <c r="CD52" s="63">
        <v>2013</v>
      </c>
      <c r="CE52" t="str">
        <f t="shared" si="15"/>
        <v>2013UNU</v>
      </c>
      <c r="CF52">
        <f t="shared" si="14"/>
        <v>0.60989010989010994</v>
      </c>
      <c r="CN52" s="64"/>
      <c r="CO52" s="63"/>
      <c r="CP52" s="63"/>
      <c r="CQ52" s="63"/>
      <c r="CR52" s="85"/>
      <c r="CS52" s="63"/>
      <c r="CT52" s="63"/>
      <c r="CU52" s="63"/>
    </row>
    <row r="53" spans="1:99" x14ac:dyDescent="0.25">
      <c r="A53" t="s">
        <v>742</v>
      </c>
      <c r="B53" s="64">
        <v>1991</v>
      </c>
      <c r="C53" t="s">
        <v>40</v>
      </c>
      <c r="E53" s="63" t="s">
        <v>28</v>
      </c>
      <c r="F53" s="63" t="s">
        <v>28</v>
      </c>
      <c r="G53" s="63" t="s">
        <v>28</v>
      </c>
      <c r="H53" s="63" t="s">
        <v>28</v>
      </c>
      <c r="I53" s="63" t="s">
        <v>28</v>
      </c>
      <c r="J53" s="63" t="s">
        <v>28</v>
      </c>
      <c r="K53" s="63" t="s">
        <v>28</v>
      </c>
      <c r="L53" s="63" t="s">
        <v>28</v>
      </c>
      <c r="M53" s="63" t="s">
        <v>28</v>
      </c>
      <c r="N53" s="63" t="s">
        <v>28</v>
      </c>
      <c r="O53" s="63" t="s">
        <v>28</v>
      </c>
      <c r="P53" s="63" t="s">
        <v>28</v>
      </c>
      <c r="Q53" s="63" t="s">
        <v>28</v>
      </c>
      <c r="R53" s="63" t="s">
        <v>28</v>
      </c>
      <c r="S53" s="63" t="s">
        <v>28</v>
      </c>
      <c r="T53" s="63" t="s">
        <v>28</v>
      </c>
      <c r="U53" s="63" t="s">
        <v>28</v>
      </c>
      <c r="V53" s="63" t="s">
        <v>28</v>
      </c>
      <c r="W53" s="63" t="s">
        <v>28</v>
      </c>
      <c r="X53" s="63" t="s">
        <v>28</v>
      </c>
      <c r="Y53" s="63" t="s">
        <v>28</v>
      </c>
      <c r="Z53" s="63" t="s">
        <v>28</v>
      </c>
      <c r="AA53" s="63" t="s">
        <v>28</v>
      </c>
      <c r="AB53" s="93" t="str">
        <f t="shared" si="0"/>
        <v>pre99</v>
      </c>
      <c r="AC53" s="93" t="str">
        <f t="shared" si="1"/>
        <v>WRY</v>
      </c>
      <c r="AD53" s="93" t="str">
        <f>"'"&amp;VLOOKUP(A53,Lookups!B$3:F$48,2,FALSE)&amp;"'"</f>
        <v>'White River Spring Yearling'</v>
      </c>
      <c r="AE53" s="93">
        <f>VLOOKUP(A53,Lookups!B$3:F$48,4,FALSE)</f>
        <v>7</v>
      </c>
      <c r="AF53" s="93" t="str">
        <f>VLOOKUP(A53,Lookups!B$3:F$48,5,FALSE)</f>
        <v>PS</v>
      </c>
      <c r="AG53" s="93" t="str">
        <f t="shared" si="2"/>
        <v>no</v>
      </c>
      <c r="AH53" s="93">
        <f>VLOOKUP(A53,Lookups!B$3:F$48,3,FALSE)</f>
        <v>49</v>
      </c>
      <c r="AI53" s="117">
        <f t="shared" si="3"/>
        <v>0</v>
      </c>
      <c r="AJ53" s="117">
        <f t="shared" si="4"/>
        <v>0</v>
      </c>
      <c r="AK53" s="117">
        <f t="shared" si="5"/>
        <v>0</v>
      </c>
      <c r="AL53" s="117">
        <f t="shared" si="6"/>
        <v>0</v>
      </c>
      <c r="AM53" s="117">
        <f t="shared" si="7"/>
        <v>0</v>
      </c>
      <c r="AN53" s="117">
        <f t="shared" si="8"/>
        <v>0</v>
      </c>
      <c r="AO53" s="117">
        <f t="shared" si="9"/>
        <v>0</v>
      </c>
      <c r="AP53" s="117">
        <f t="shared" si="10"/>
        <v>0</v>
      </c>
      <c r="AQ53" s="117">
        <f t="shared" si="11"/>
        <v>0</v>
      </c>
      <c r="AR53" s="117">
        <f t="shared" si="12"/>
        <v>0</v>
      </c>
      <c r="AS53" t="str">
        <f t="shared" si="13"/>
        <v>1991WRY</v>
      </c>
      <c r="AU53" t="s">
        <v>651</v>
      </c>
      <c r="AV53" t="s">
        <v>652</v>
      </c>
      <c r="AW53" t="s">
        <v>653</v>
      </c>
      <c r="AX53">
        <v>1</v>
      </c>
      <c r="AY53" t="s">
        <v>11</v>
      </c>
      <c r="AZ53">
        <v>1</v>
      </c>
      <c r="BA53" s="63">
        <v>0.34375924405394731</v>
      </c>
      <c r="BB53" s="63">
        <v>7.6037026876005828E-3</v>
      </c>
      <c r="BC53" s="63">
        <v>1.1134164621093568E-4</v>
      </c>
      <c r="BD53" s="63">
        <v>0</v>
      </c>
      <c r="BE53" s="63">
        <v>1.455115944894238E-3</v>
      </c>
      <c r="BF53" s="63">
        <v>1.7459624618070713E-5</v>
      </c>
      <c r="BG53" s="63">
        <v>0</v>
      </c>
      <c r="BH53" s="63">
        <v>0.15383741326170994</v>
      </c>
      <c r="BI53" s="63">
        <v>0.48893906942497062</v>
      </c>
      <c r="BJ53" s="63">
        <v>4.2766533560481702E-3</v>
      </c>
      <c r="BK53" s="64">
        <v>10</v>
      </c>
      <c r="BN53" t="s">
        <v>740</v>
      </c>
      <c r="BO53" t="s">
        <v>741</v>
      </c>
      <c r="BP53">
        <v>47</v>
      </c>
      <c r="BQ53" t="s">
        <v>668</v>
      </c>
      <c r="BR53">
        <v>8</v>
      </c>
      <c r="BS53" s="64">
        <v>0.39542857142857141</v>
      </c>
      <c r="BT53" s="63">
        <v>0.61198501872659172</v>
      </c>
      <c r="BU53" s="63">
        <v>0.46970832043072397</v>
      </c>
      <c r="BV53" s="63">
        <v>2008</v>
      </c>
      <c r="BW53" s="64">
        <v>0.31134751773049646</v>
      </c>
      <c r="BX53" s="63">
        <v>0.56822010106681642</v>
      </c>
      <c r="BY53" s="63">
        <v>0.43369032760190046</v>
      </c>
      <c r="BZ53" s="63">
        <v>2012</v>
      </c>
      <c r="CA53" s="64">
        <v>0.31134751773049646</v>
      </c>
      <c r="CB53" s="63">
        <v>0.61198501872659172</v>
      </c>
      <c r="CC53" s="63">
        <v>0.45941746533677436</v>
      </c>
      <c r="CD53" s="63">
        <v>2012</v>
      </c>
      <c r="CE53" t="str">
        <f t="shared" si="15"/>
        <v>2012URB</v>
      </c>
      <c r="CF53">
        <f t="shared" si="14"/>
        <v>0.46427898209236568</v>
      </c>
      <c r="CN53" s="64"/>
      <c r="CO53" s="63"/>
      <c r="CP53" s="63"/>
      <c r="CQ53" s="63"/>
      <c r="CR53" s="85"/>
      <c r="CS53" s="63"/>
      <c r="CT53" s="63"/>
      <c r="CU53" s="63"/>
    </row>
    <row r="54" spans="1:99" x14ac:dyDescent="0.25">
      <c r="A54" t="s">
        <v>742</v>
      </c>
      <c r="B54" s="64">
        <v>1992</v>
      </c>
      <c r="C54" t="s">
        <v>40</v>
      </c>
      <c r="E54" s="63" t="s">
        <v>28</v>
      </c>
      <c r="F54" s="63" t="s">
        <v>28</v>
      </c>
      <c r="G54" s="63" t="s">
        <v>28</v>
      </c>
      <c r="H54" s="63" t="s">
        <v>28</v>
      </c>
      <c r="I54" s="63" t="s">
        <v>28</v>
      </c>
      <c r="J54" s="63" t="s">
        <v>28</v>
      </c>
      <c r="K54" s="63" t="s">
        <v>28</v>
      </c>
      <c r="L54" s="63" t="s">
        <v>28</v>
      </c>
      <c r="M54" s="63" t="s">
        <v>28</v>
      </c>
      <c r="N54" s="63" t="s">
        <v>28</v>
      </c>
      <c r="O54" s="63" t="s">
        <v>28</v>
      </c>
      <c r="P54" s="63" t="s">
        <v>28</v>
      </c>
      <c r="Q54" s="63" t="s">
        <v>28</v>
      </c>
      <c r="R54" s="63" t="s">
        <v>28</v>
      </c>
      <c r="S54" s="63" t="s">
        <v>28</v>
      </c>
      <c r="T54" s="63" t="s">
        <v>28</v>
      </c>
      <c r="U54" s="63" t="s">
        <v>28</v>
      </c>
      <c r="V54" s="63" t="s">
        <v>28</v>
      </c>
      <c r="W54" s="63" t="s">
        <v>28</v>
      </c>
      <c r="X54" s="63" t="s">
        <v>28</v>
      </c>
      <c r="Y54" s="63" t="s">
        <v>28</v>
      </c>
      <c r="Z54" s="63" t="s">
        <v>28</v>
      </c>
      <c r="AA54" s="63" t="s">
        <v>28</v>
      </c>
      <c r="AB54" s="93" t="str">
        <f t="shared" si="0"/>
        <v>pre99</v>
      </c>
      <c r="AC54" s="93" t="str">
        <f t="shared" si="1"/>
        <v>WRY</v>
      </c>
      <c r="AD54" s="93" t="str">
        <f>"'"&amp;VLOOKUP(A54,Lookups!B$3:F$48,2,FALSE)&amp;"'"</f>
        <v>'White River Spring Yearling'</v>
      </c>
      <c r="AE54" s="93">
        <f>VLOOKUP(A54,Lookups!B$3:F$48,4,FALSE)</f>
        <v>7</v>
      </c>
      <c r="AF54" s="93" t="str">
        <f>VLOOKUP(A54,Lookups!B$3:F$48,5,FALSE)</f>
        <v>PS</v>
      </c>
      <c r="AG54" s="93" t="str">
        <f t="shared" si="2"/>
        <v>no</v>
      </c>
      <c r="AH54" s="93">
        <f>VLOOKUP(A54,Lookups!B$3:F$48,3,FALSE)</f>
        <v>49</v>
      </c>
      <c r="AI54" s="117">
        <f t="shared" si="3"/>
        <v>0</v>
      </c>
      <c r="AJ54" s="117">
        <f t="shared" si="4"/>
        <v>0</v>
      </c>
      <c r="AK54" s="117">
        <f t="shared" si="5"/>
        <v>0</v>
      </c>
      <c r="AL54" s="117">
        <f t="shared" si="6"/>
        <v>0</v>
      </c>
      <c r="AM54" s="117">
        <f t="shared" si="7"/>
        <v>0</v>
      </c>
      <c r="AN54" s="117">
        <f t="shared" si="8"/>
        <v>0</v>
      </c>
      <c r="AO54" s="117">
        <f t="shared" si="9"/>
        <v>0</v>
      </c>
      <c r="AP54" s="117">
        <f t="shared" si="10"/>
        <v>0</v>
      </c>
      <c r="AQ54" s="117">
        <f t="shared" si="11"/>
        <v>0</v>
      </c>
      <c r="AR54" s="117">
        <f t="shared" si="12"/>
        <v>0</v>
      </c>
      <c r="AS54" t="str">
        <f t="shared" si="13"/>
        <v>1992WRY</v>
      </c>
      <c r="AV54" t="s">
        <v>654</v>
      </c>
      <c r="AW54" t="s">
        <v>655</v>
      </c>
      <c r="AX54">
        <v>2</v>
      </c>
      <c r="AY54" t="s">
        <v>12</v>
      </c>
      <c r="AZ54">
        <v>2</v>
      </c>
      <c r="BA54" s="63">
        <v>8.98261415392832E-2</v>
      </c>
      <c r="BB54" s="63">
        <v>6.1577490181771298E-2</v>
      </c>
      <c r="BC54" s="63">
        <v>1.593488313528274E-3</v>
      </c>
      <c r="BD54" s="63">
        <v>2.4570024570024569E-4</v>
      </c>
      <c r="BE54" s="63">
        <v>3.0450978040884796E-2</v>
      </c>
      <c r="BF54" s="63">
        <v>3.5503163769434439E-4</v>
      </c>
      <c r="BG54" s="63">
        <v>0</v>
      </c>
      <c r="BH54" s="63">
        <v>0.2387113900453964</v>
      </c>
      <c r="BI54" s="63">
        <v>0.57571750451999881</v>
      </c>
      <c r="BJ54" s="63">
        <v>1.5222754757426844E-3</v>
      </c>
      <c r="BK54" s="64">
        <v>10</v>
      </c>
      <c r="BN54" t="s">
        <v>742</v>
      </c>
      <c r="BO54" t="s">
        <v>743</v>
      </c>
      <c r="BP54">
        <v>49</v>
      </c>
      <c r="BQ54" t="s">
        <v>676</v>
      </c>
      <c r="BR54">
        <v>7</v>
      </c>
      <c r="BS54" s="64">
        <v>0.72833117723156537</v>
      </c>
      <c r="BT54" s="63">
        <v>0.84771573604060912</v>
      </c>
      <c r="BU54" s="63">
        <v>0.77782580074876251</v>
      </c>
      <c r="BV54" s="63">
        <v>2008</v>
      </c>
      <c r="BW54" s="64">
        <v>0.74</v>
      </c>
      <c r="BX54" s="63">
        <v>0.93981481481481477</v>
      </c>
      <c r="BY54" s="63">
        <v>0.8474103706712941</v>
      </c>
      <c r="BZ54" s="63">
        <v>2012</v>
      </c>
      <c r="CA54" s="64">
        <v>0.72833117723156537</v>
      </c>
      <c r="CB54" s="63">
        <v>0.93981481481481477</v>
      </c>
      <c r="CC54" s="63">
        <v>0.81758841213306632</v>
      </c>
      <c r="CD54" s="63">
        <v>2012</v>
      </c>
      <c r="CE54" t="str">
        <f t="shared" si="15"/>
        <v>2012WRY</v>
      </c>
      <c r="CF54">
        <f t="shared" si="14"/>
        <v>0.74</v>
      </c>
    </row>
    <row r="55" spans="1:99" x14ac:dyDescent="0.25">
      <c r="A55" t="s">
        <v>742</v>
      </c>
      <c r="B55" s="64">
        <v>1993</v>
      </c>
      <c r="C55" t="s">
        <v>40</v>
      </c>
      <c r="E55" s="63" t="s">
        <v>28</v>
      </c>
      <c r="F55" s="63" t="s">
        <v>28</v>
      </c>
      <c r="G55" s="63" t="s">
        <v>28</v>
      </c>
      <c r="H55" s="63" t="s">
        <v>28</v>
      </c>
      <c r="I55" s="63" t="s">
        <v>28</v>
      </c>
      <c r="J55" s="63" t="s">
        <v>28</v>
      </c>
      <c r="K55" s="63" t="s">
        <v>28</v>
      </c>
      <c r="L55" s="63" t="s">
        <v>28</v>
      </c>
      <c r="M55" s="63" t="s">
        <v>28</v>
      </c>
      <c r="N55" s="63" t="s">
        <v>28</v>
      </c>
      <c r="O55" s="63" t="s">
        <v>28</v>
      </c>
      <c r="P55" s="63" t="s">
        <v>28</v>
      </c>
      <c r="Q55" s="63" t="s">
        <v>28</v>
      </c>
      <c r="R55" s="63" t="s">
        <v>28</v>
      </c>
      <c r="S55" s="63" t="s">
        <v>28</v>
      </c>
      <c r="T55" s="63" t="s">
        <v>28</v>
      </c>
      <c r="U55" s="63" t="s">
        <v>28</v>
      </c>
      <c r="V55" s="63" t="s">
        <v>28</v>
      </c>
      <c r="W55" s="63" t="s">
        <v>28</v>
      </c>
      <c r="X55" s="63" t="s">
        <v>28</v>
      </c>
      <c r="Y55" s="63" t="s">
        <v>28</v>
      </c>
      <c r="Z55" s="63" t="s">
        <v>28</v>
      </c>
      <c r="AA55" s="63" t="s">
        <v>28</v>
      </c>
      <c r="AB55" s="93" t="str">
        <f t="shared" si="0"/>
        <v>pre99</v>
      </c>
      <c r="AC55" s="93" t="str">
        <f t="shared" si="1"/>
        <v>WRY</v>
      </c>
      <c r="AD55" s="93" t="str">
        <f>"'"&amp;VLOOKUP(A55,Lookups!B$3:F$48,2,FALSE)&amp;"'"</f>
        <v>'White River Spring Yearling'</v>
      </c>
      <c r="AE55" s="93">
        <f>VLOOKUP(A55,Lookups!B$3:F$48,4,FALSE)</f>
        <v>7</v>
      </c>
      <c r="AF55" s="93" t="str">
        <f>VLOOKUP(A55,Lookups!B$3:F$48,5,FALSE)</f>
        <v>PS</v>
      </c>
      <c r="AG55" s="93" t="str">
        <f t="shared" si="2"/>
        <v>no</v>
      </c>
      <c r="AH55" s="93">
        <f>VLOOKUP(A55,Lookups!B$3:F$48,3,FALSE)</f>
        <v>49</v>
      </c>
      <c r="AI55" s="117">
        <f t="shared" si="3"/>
        <v>0</v>
      </c>
      <c r="AJ55" s="117">
        <f t="shared" si="4"/>
        <v>0</v>
      </c>
      <c r="AK55" s="117">
        <f t="shared" si="5"/>
        <v>0</v>
      </c>
      <c r="AL55" s="117">
        <f t="shared" si="6"/>
        <v>0</v>
      </c>
      <c r="AM55" s="117">
        <f t="shared" si="7"/>
        <v>0</v>
      </c>
      <c r="AN55" s="117">
        <f t="shared" si="8"/>
        <v>0</v>
      </c>
      <c r="AO55" s="117">
        <f t="shared" si="9"/>
        <v>0</v>
      </c>
      <c r="AP55" s="117">
        <f t="shared" si="10"/>
        <v>0</v>
      </c>
      <c r="AQ55" s="117">
        <f t="shared" si="11"/>
        <v>0</v>
      </c>
      <c r="AR55" s="117">
        <f t="shared" si="12"/>
        <v>0</v>
      </c>
      <c r="AS55" t="str">
        <f t="shared" si="13"/>
        <v>1993WRY</v>
      </c>
      <c r="AV55" t="s">
        <v>656</v>
      </c>
      <c r="AW55" t="s">
        <v>657</v>
      </c>
      <c r="AX55">
        <v>3</v>
      </c>
      <c r="AY55" t="s">
        <v>658</v>
      </c>
      <c r="AZ55">
        <v>4</v>
      </c>
      <c r="BA55" s="63">
        <v>0.11502773928497718</v>
      </c>
      <c r="BB55" s="63">
        <v>3.8183611260233896E-2</v>
      </c>
      <c r="BC55" s="63">
        <v>3.3722218185300364E-2</v>
      </c>
      <c r="BD55" s="63">
        <v>0.15359557732423856</v>
      </c>
      <c r="BE55" s="63">
        <v>3.6436503065354425E-2</v>
      </c>
      <c r="BF55" s="63">
        <v>3.0137166145057437E-3</v>
      </c>
      <c r="BG55" s="63">
        <v>2.194415233294212E-2</v>
      </c>
      <c r="BH55" s="63">
        <v>0</v>
      </c>
      <c r="BI55" s="63">
        <v>0.58571990806520713</v>
      </c>
      <c r="BJ55" s="63">
        <v>1.2356573867240633E-2</v>
      </c>
      <c r="BK55" s="64">
        <v>10</v>
      </c>
      <c r="BN55" t="s">
        <v>744</v>
      </c>
      <c r="BO55" t="s">
        <v>745</v>
      </c>
      <c r="BP55">
        <v>50</v>
      </c>
      <c r="BQ55" t="s">
        <v>668</v>
      </c>
      <c r="BR55">
        <v>8</v>
      </c>
      <c r="BS55" s="64">
        <v>0.53377386196769461</v>
      </c>
      <c r="BT55" s="63">
        <v>0.74972253052164262</v>
      </c>
      <c r="BU55" s="63">
        <v>0.62986096988164619</v>
      </c>
      <c r="BV55" s="63">
        <v>2008</v>
      </c>
      <c r="BW55" s="64">
        <v>0.43299483935408689</v>
      </c>
      <c r="BX55" s="63">
        <v>0.59669180248114817</v>
      </c>
      <c r="BY55" s="63">
        <v>0.50442875091777761</v>
      </c>
      <c r="BZ55" s="63">
        <v>2012</v>
      </c>
      <c r="CA55" s="64">
        <v>0.43299483935408689</v>
      </c>
      <c r="CB55" s="63">
        <v>0.74972253052164262</v>
      </c>
      <c r="CC55" s="63">
        <v>0.59402319303482654</v>
      </c>
      <c r="CD55" s="63">
        <v>2012</v>
      </c>
      <c r="CE55" t="str">
        <f t="shared" ref="CE55" si="16">BZ55&amp;BN55</f>
        <v>2012WSH</v>
      </c>
      <c r="CF55">
        <f t="shared" si="14"/>
        <v>0.43299483935408689</v>
      </c>
    </row>
    <row r="56" spans="1:99" x14ac:dyDescent="0.25">
      <c r="A56" t="s">
        <v>742</v>
      </c>
      <c r="B56" s="64">
        <v>1994</v>
      </c>
      <c r="C56" t="s">
        <v>40</v>
      </c>
      <c r="E56" s="63" t="s">
        <v>28</v>
      </c>
      <c r="F56" s="63" t="s">
        <v>28</v>
      </c>
      <c r="G56" s="63" t="s">
        <v>28</v>
      </c>
      <c r="H56" s="63" t="s">
        <v>28</v>
      </c>
      <c r="I56" s="63" t="s">
        <v>28</v>
      </c>
      <c r="J56" s="63" t="s">
        <v>28</v>
      </c>
      <c r="K56" s="63" t="s">
        <v>28</v>
      </c>
      <c r="L56" s="63" t="s">
        <v>28</v>
      </c>
      <c r="M56" s="63" t="s">
        <v>28</v>
      </c>
      <c r="N56" s="63" t="s">
        <v>28</v>
      </c>
      <c r="O56" s="63" t="s">
        <v>28</v>
      </c>
      <c r="P56" s="63" t="s">
        <v>28</v>
      </c>
      <c r="Q56" s="63" t="s">
        <v>28</v>
      </c>
      <c r="R56" s="63" t="s">
        <v>28</v>
      </c>
      <c r="S56" s="63" t="s">
        <v>28</v>
      </c>
      <c r="T56" s="63" t="s">
        <v>28</v>
      </c>
      <c r="U56" s="63" t="s">
        <v>28</v>
      </c>
      <c r="V56" s="63" t="s">
        <v>28</v>
      </c>
      <c r="W56" s="63" t="s">
        <v>28</v>
      </c>
      <c r="X56" s="63" t="s">
        <v>28</v>
      </c>
      <c r="Y56" s="63" t="s">
        <v>28</v>
      </c>
      <c r="Z56" s="63" t="s">
        <v>28</v>
      </c>
      <c r="AA56" s="63" t="s">
        <v>28</v>
      </c>
      <c r="AB56" s="93" t="str">
        <f t="shared" si="0"/>
        <v>pre99</v>
      </c>
      <c r="AC56" s="93" t="str">
        <f t="shared" si="1"/>
        <v>WRY</v>
      </c>
      <c r="AD56" s="93" t="str">
        <f>"'"&amp;VLOOKUP(A56,Lookups!B$3:F$48,2,FALSE)&amp;"'"</f>
        <v>'White River Spring Yearling'</v>
      </c>
      <c r="AE56" s="93">
        <f>VLOOKUP(A56,Lookups!B$3:F$48,4,FALSE)</f>
        <v>7</v>
      </c>
      <c r="AF56" s="93" t="str">
        <f>VLOOKUP(A56,Lookups!B$3:F$48,5,FALSE)</f>
        <v>PS</v>
      </c>
      <c r="AG56" s="93" t="str">
        <f t="shared" si="2"/>
        <v>no</v>
      </c>
      <c r="AH56" s="93">
        <f>VLOOKUP(A56,Lookups!B$3:F$48,3,FALSE)</f>
        <v>49</v>
      </c>
      <c r="AI56" s="117">
        <f t="shared" si="3"/>
        <v>0</v>
      </c>
      <c r="AJ56" s="117">
        <f t="shared" si="4"/>
        <v>0</v>
      </c>
      <c r="AK56" s="117">
        <f t="shared" si="5"/>
        <v>0</v>
      </c>
      <c r="AL56" s="117">
        <f t="shared" si="6"/>
        <v>0</v>
      </c>
      <c r="AM56" s="117">
        <f t="shared" si="7"/>
        <v>0</v>
      </c>
      <c r="AN56" s="117">
        <f t="shared" si="8"/>
        <v>0</v>
      </c>
      <c r="AO56" s="117">
        <f t="shared" si="9"/>
        <v>0</v>
      </c>
      <c r="AP56" s="117">
        <f t="shared" si="10"/>
        <v>0</v>
      </c>
      <c r="AQ56" s="117">
        <f t="shared" si="11"/>
        <v>0</v>
      </c>
      <c r="AR56" s="117">
        <f t="shared" si="12"/>
        <v>0</v>
      </c>
      <c r="AS56" t="str">
        <f t="shared" si="13"/>
        <v>1994WRY</v>
      </c>
      <c r="AV56" t="s">
        <v>659</v>
      </c>
      <c r="AW56" t="s">
        <v>660</v>
      </c>
      <c r="AX56">
        <v>4</v>
      </c>
      <c r="AY56" t="s">
        <v>661</v>
      </c>
      <c r="AZ56">
        <v>5</v>
      </c>
      <c r="BA56" s="63">
        <v>1.206447685613041E-3</v>
      </c>
      <c r="BB56" s="63">
        <v>1.3082424036259138E-3</v>
      </c>
      <c r="BC56" s="63">
        <v>9.3071246657186996E-2</v>
      </c>
      <c r="BD56" s="63">
        <v>4.4171446816396211E-2</v>
      </c>
      <c r="BE56" s="63">
        <v>1.4703168428537613E-3</v>
      </c>
      <c r="BF56" s="63">
        <v>6.667211932636985E-2</v>
      </c>
      <c r="BG56" s="63">
        <v>2.313672367786055E-2</v>
      </c>
      <c r="BH56" s="63">
        <v>7.0318553955614566E-2</v>
      </c>
      <c r="BI56" s="63">
        <v>0.69059117171894879</v>
      </c>
      <c r="BJ56" s="63">
        <v>8.0537309155303532E-3</v>
      </c>
      <c r="BK56" s="64">
        <v>10</v>
      </c>
      <c r="BN56" t="s">
        <v>822</v>
      </c>
      <c r="BS56" s="64">
        <v>1.9047619047619049E-2</v>
      </c>
      <c r="BT56" s="63">
        <v>0.94770063119927861</v>
      </c>
      <c r="BU56" s="63">
        <v>0.53859643452348871</v>
      </c>
      <c r="BV56" s="63">
        <v>2008</v>
      </c>
      <c r="BW56" s="64">
        <v>1.3636363636363636E-2</v>
      </c>
      <c r="BX56" s="63">
        <v>0.96541786743515845</v>
      </c>
      <c r="BY56" s="63">
        <v>0.54040731407956577</v>
      </c>
      <c r="BZ56" s="63">
        <v>2013</v>
      </c>
      <c r="CA56" s="64">
        <v>1.3636363636363636E-2</v>
      </c>
      <c r="CB56" s="63">
        <v>0.96541786743515845</v>
      </c>
      <c r="CC56" s="63">
        <v>0.53916608206596306</v>
      </c>
      <c r="CD56" s="63">
        <v>2013</v>
      </c>
    </row>
    <row r="57" spans="1:99" x14ac:dyDescent="0.25">
      <c r="A57" t="s">
        <v>742</v>
      </c>
      <c r="B57" s="64">
        <v>1995</v>
      </c>
      <c r="C57" t="s">
        <v>40</v>
      </c>
      <c r="E57" s="63" t="s">
        <v>28</v>
      </c>
      <c r="F57" s="63" t="s">
        <v>28</v>
      </c>
      <c r="G57" s="63" t="s">
        <v>28</v>
      </c>
      <c r="H57" s="63" t="s">
        <v>28</v>
      </c>
      <c r="I57" s="63" t="s">
        <v>28</v>
      </c>
      <c r="J57" s="63" t="s">
        <v>28</v>
      </c>
      <c r="K57" s="63" t="s">
        <v>28</v>
      </c>
      <c r="L57" s="63" t="s">
        <v>28</v>
      </c>
      <c r="M57" s="63" t="s">
        <v>28</v>
      </c>
      <c r="N57" s="63" t="s">
        <v>28</v>
      </c>
      <c r="O57" s="63" t="s">
        <v>28</v>
      </c>
      <c r="P57" s="63" t="s">
        <v>28</v>
      </c>
      <c r="Q57" s="63" t="s">
        <v>28</v>
      </c>
      <c r="R57" s="63" t="s">
        <v>28</v>
      </c>
      <c r="S57" s="63" t="s">
        <v>28</v>
      </c>
      <c r="T57" s="63" t="s">
        <v>28</v>
      </c>
      <c r="U57" s="63" t="s">
        <v>28</v>
      </c>
      <c r="V57" s="63" t="s">
        <v>28</v>
      </c>
      <c r="W57" s="63" t="s">
        <v>28</v>
      </c>
      <c r="X57" s="63" t="s">
        <v>28</v>
      </c>
      <c r="Y57" s="63" t="s">
        <v>28</v>
      </c>
      <c r="Z57" s="63" t="s">
        <v>28</v>
      </c>
      <c r="AA57" s="63" t="s">
        <v>28</v>
      </c>
      <c r="AB57" s="93" t="str">
        <f t="shared" si="0"/>
        <v>pre99</v>
      </c>
      <c r="AC57" s="93" t="str">
        <f t="shared" si="1"/>
        <v>WRY</v>
      </c>
      <c r="AD57" s="93" t="str">
        <f>"'"&amp;VLOOKUP(A57,Lookups!B$3:F$48,2,FALSE)&amp;"'"</f>
        <v>'White River Spring Yearling'</v>
      </c>
      <c r="AE57" s="93">
        <f>VLOOKUP(A57,Lookups!B$3:F$48,4,FALSE)</f>
        <v>7</v>
      </c>
      <c r="AF57" s="93" t="str">
        <f>VLOOKUP(A57,Lookups!B$3:F$48,5,FALSE)</f>
        <v>PS</v>
      </c>
      <c r="AG57" s="93" t="str">
        <f t="shared" si="2"/>
        <v>no</v>
      </c>
      <c r="AH57" s="93">
        <f>VLOOKUP(A57,Lookups!B$3:F$48,3,FALSE)</f>
        <v>49</v>
      </c>
      <c r="AI57" s="117">
        <f t="shared" si="3"/>
        <v>0</v>
      </c>
      <c r="AJ57" s="117">
        <f t="shared" si="4"/>
        <v>0</v>
      </c>
      <c r="AK57" s="117">
        <f t="shared" si="5"/>
        <v>0</v>
      </c>
      <c r="AL57" s="117">
        <f t="shared" si="6"/>
        <v>0</v>
      </c>
      <c r="AM57" s="117">
        <f t="shared" si="7"/>
        <v>0</v>
      </c>
      <c r="AN57" s="117">
        <f t="shared" si="8"/>
        <v>0</v>
      </c>
      <c r="AO57" s="117">
        <f t="shared" si="9"/>
        <v>0</v>
      </c>
      <c r="AP57" s="117">
        <f t="shared" si="10"/>
        <v>0</v>
      </c>
      <c r="AQ57" s="117">
        <f t="shared" si="11"/>
        <v>0</v>
      </c>
      <c r="AR57" s="117">
        <f t="shared" si="12"/>
        <v>0</v>
      </c>
      <c r="AS57" t="str">
        <f t="shared" si="13"/>
        <v>1995WRY</v>
      </c>
      <c r="AV57" t="s">
        <v>662</v>
      </c>
      <c r="AW57" t="s">
        <v>663</v>
      </c>
      <c r="AX57">
        <v>5</v>
      </c>
      <c r="AY57" t="s">
        <v>11</v>
      </c>
      <c r="AZ57">
        <v>1</v>
      </c>
      <c r="BA57" s="63">
        <v>0.15863512568175964</v>
      </c>
      <c r="BB57" s="63">
        <v>0</v>
      </c>
      <c r="BC57" s="63">
        <v>0</v>
      </c>
      <c r="BD57" s="63">
        <v>0</v>
      </c>
      <c r="BE57" s="63">
        <v>0</v>
      </c>
      <c r="BF57" s="63">
        <v>0</v>
      </c>
      <c r="BG57" s="63">
        <v>0</v>
      </c>
      <c r="BH57" s="63">
        <v>0</v>
      </c>
      <c r="BI57" s="63">
        <v>0.83971842928062812</v>
      </c>
      <c r="BJ57" s="63">
        <v>1.6464450376122298E-3</v>
      </c>
      <c r="BK57" s="64">
        <v>5</v>
      </c>
      <c r="BT57"/>
      <c r="BU57"/>
      <c r="BW57"/>
      <c r="BX57"/>
      <c r="BY57"/>
      <c r="BZ57"/>
      <c r="CA57"/>
      <c r="CB57"/>
      <c r="CC57"/>
      <c r="CD57"/>
    </row>
    <row r="58" spans="1:99" x14ac:dyDescent="0.25">
      <c r="A58" t="s">
        <v>742</v>
      </c>
      <c r="B58" s="64">
        <v>1996</v>
      </c>
      <c r="C58" t="s">
        <v>40</v>
      </c>
      <c r="E58" s="63" t="s">
        <v>28</v>
      </c>
      <c r="F58" s="63" t="s">
        <v>28</v>
      </c>
      <c r="G58" s="63" t="s">
        <v>28</v>
      </c>
      <c r="H58" s="63" t="s">
        <v>28</v>
      </c>
      <c r="I58" s="63" t="s">
        <v>28</v>
      </c>
      <c r="J58" s="63" t="s">
        <v>28</v>
      </c>
      <c r="K58" s="63" t="s">
        <v>28</v>
      </c>
      <c r="L58" s="63" t="s">
        <v>28</v>
      </c>
      <c r="M58" s="63" t="s">
        <v>28</v>
      </c>
      <c r="N58" s="63" t="s">
        <v>28</v>
      </c>
      <c r="O58" s="63" t="s">
        <v>28</v>
      </c>
      <c r="P58" s="63" t="s">
        <v>28</v>
      </c>
      <c r="Q58" s="63" t="s">
        <v>28</v>
      </c>
      <c r="R58" s="63" t="s">
        <v>28</v>
      </c>
      <c r="S58" s="63" t="s">
        <v>28</v>
      </c>
      <c r="T58" s="63" t="s">
        <v>28</v>
      </c>
      <c r="U58" s="63" t="s">
        <v>28</v>
      </c>
      <c r="V58" s="63" t="s">
        <v>28</v>
      </c>
      <c r="W58" s="63" t="s">
        <v>28</v>
      </c>
      <c r="X58" s="63" t="s">
        <v>28</v>
      </c>
      <c r="Y58" s="63" t="s">
        <v>28</v>
      </c>
      <c r="Z58" s="63" t="s">
        <v>28</v>
      </c>
      <c r="AA58" s="63" t="s">
        <v>28</v>
      </c>
      <c r="AB58" s="93" t="str">
        <f t="shared" si="0"/>
        <v>pre99</v>
      </c>
      <c r="AC58" s="93" t="str">
        <f t="shared" si="1"/>
        <v>WRY</v>
      </c>
      <c r="AD58" s="93" t="str">
        <f>"'"&amp;VLOOKUP(A58,Lookups!B$3:F$48,2,FALSE)&amp;"'"</f>
        <v>'White River Spring Yearling'</v>
      </c>
      <c r="AE58" s="93">
        <f>VLOOKUP(A58,Lookups!B$3:F$48,4,FALSE)</f>
        <v>7</v>
      </c>
      <c r="AF58" s="93" t="str">
        <f>VLOOKUP(A58,Lookups!B$3:F$48,5,FALSE)</f>
        <v>PS</v>
      </c>
      <c r="AG58" s="93" t="str">
        <f t="shared" si="2"/>
        <v>no</v>
      </c>
      <c r="AH58" s="93">
        <f>VLOOKUP(A58,Lookups!B$3:F$48,3,FALSE)</f>
        <v>49</v>
      </c>
      <c r="AI58" s="117">
        <f t="shared" si="3"/>
        <v>0</v>
      </c>
      <c r="AJ58" s="117">
        <f t="shared" si="4"/>
        <v>0</v>
      </c>
      <c r="AK58" s="117">
        <f t="shared" si="5"/>
        <v>0</v>
      </c>
      <c r="AL58" s="117">
        <f t="shared" si="6"/>
        <v>0</v>
      </c>
      <c r="AM58" s="117">
        <f t="shared" si="7"/>
        <v>0</v>
      </c>
      <c r="AN58" s="117">
        <f t="shared" si="8"/>
        <v>0</v>
      </c>
      <c r="AO58" s="117">
        <f t="shared" si="9"/>
        <v>0</v>
      </c>
      <c r="AP58" s="117">
        <f t="shared" si="10"/>
        <v>0</v>
      </c>
      <c r="AQ58" s="117">
        <f t="shared" si="11"/>
        <v>0</v>
      </c>
      <c r="AR58" s="117">
        <f t="shared" si="12"/>
        <v>0</v>
      </c>
      <c r="AS58" t="str">
        <f t="shared" si="13"/>
        <v>1996WRY</v>
      </c>
      <c r="AV58" t="s">
        <v>664</v>
      </c>
      <c r="AW58" t="s">
        <v>665</v>
      </c>
      <c r="AX58">
        <v>6</v>
      </c>
      <c r="AY58" t="s">
        <v>658</v>
      </c>
      <c r="AZ58">
        <v>4</v>
      </c>
      <c r="BA58" s="63">
        <v>7.9249050638954439E-3</v>
      </c>
      <c r="BB58" s="63">
        <v>9.9289981813510276E-3</v>
      </c>
      <c r="BC58" s="63">
        <v>0.15333651234987519</v>
      </c>
      <c r="BD58" s="63">
        <v>0.28897864013364494</v>
      </c>
      <c r="BE58" s="63">
        <v>6.5874272347976812E-3</v>
      </c>
      <c r="BF58" s="63">
        <v>1.1715700683250905E-2</v>
      </c>
      <c r="BG58" s="63">
        <v>0.10498102780448518</v>
      </c>
      <c r="BH58" s="63">
        <v>4.9743044875693289E-2</v>
      </c>
      <c r="BI58" s="63">
        <v>0.32250299851834824</v>
      </c>
      <c r="BJ58" s="63">
        <v>4.4300745154658108E-2</v>
      </c>
      <c r="BK58" s="64">
        <v>10</v>
      </c>
      <c r="BT58"/>
      <c r="BU58"/>
      <c r="BW58"/>
      <c r="BX58"/>
      <c r="BY58"/>
      <c r="BZ58"/>
      <c r="CA58"/>
      <c r="CB58"/>
      <c r="CC58"/>
      <c r="CD58"/>
    </row>
    <row r="59" spans="1:99" x14ac:dyDescent="0.25">
      <c r="A59" t="s">
        <v>742</v>
      </c>
      <c r="B59" s="64">
        <v>1997</v>
      </c>
      <c r="C59" t="s">
        <v>40</v>
      </c>
      <c r="E59" s="63" t="s">
        <v>28</v>
      </c>
      <c r="F59" s="63" t="s">
        <v>28</v>
      </c>
      <c r="G59" s="63" t="s">
        <v>28</v>
      </c>
      <c r="H59" s="63" t="s">
        <v>28</v>
      </c>
      <c r="I59" s="63" t="s">
        <v>28</v>
      </c>
      <c r="J59" s="63" t="s">
        <v>28</v>
      </c>
      <c r="K59" s="63" t="s">
        <v>28</v>
      </c>
      <c r="L59" s="63" t="s">
        <v>28</v>
      </c>
      <c r="M59" s="63" t="s">
        <v>28</v>
      </c>
      <c r="N59" s="63" t="s">
        <v>28</v>
      </c>
      <c r="O59" s="63" t="s">
        <v>28</v>
      </c>
      <c r="P59" s="63" t="s">
        <v>28</v>
      </c>
      <c r="Q59" s="63" t="s">
        <v>28</v>
      </c>
      <c r="R59" s="63" t="s">
        <v>28</v>
      </c>
      <c r="S59" s="63" t="s">
        <v>28</v>
      </c>
      <c r="T59" s="63" t="s">
        <v>28</v>
      </c>
      <c r="U59" s="63" t="s">
        <v>28</v>
      </c>
      <c r="V59" s="63" t="s">
        <v>28</v>
      </c>
      <c r="W59" s="63" t="s">
        <v>28</v>
      </c>
      <c r="X59" s="63" t="s">
        <v>28</v>
      </c>
      <c r="Y59" s="63" t="s">
        <v>28</v>
      </c>
      <c r="Z59" s="63" t="s">
        <v>28</v>
      </c>
      <c r="AA59" s="63" t="s">
        <v>28</v>
      </c>
      <c r="AB59" s="93" t="str">
        <f t="shared" si="0"/>
        <v>pre99</v>
      </c>
      <c r="AC59" s="93" t="str">
        <f t="shared" si="1"/>
        <v>WRY</v>
      </c>
      <c r="AD59" s="93" t="str">
        <f>"'"&amp;VLOOKUP(A59,Lookups!B$3:F$48,2,FALSE)&amp;"'"</f>
        <v>'White River Spring Yearling'</v>
      </c>
      <c r="AE59" s="93">
        <f>VLOOKUP(A59,Lookups!B$3:F$48,4,FALSE)</f>
        <v>7</v>
      </c>
      <c r="AF59" s="93" t="str">
        <f>VLOOKUP(A59,Lookups!B$3:F$48,5,FALSE)</f>
        <v>PS</v>
      </c>
      <c r="AG59" s="93" t="str">
        <f t="shared" si="2"/>
        <v>no</v>
      </c>
      <c r="AH59" s="93">
        <f>VLOOKUP(A59,Lookups!B$3:F$48,3,FALSE)</f>
        <v>49</v>
      </c>
      <c r="AI59" s="117">
        <f t="shared" si="3"/>
        <v>0</v>
      </c>
      <c r="AJ59" s="117">
        <f t="shared" si="4"/>
        <v>0</v>
      </c>
      <c r="AK59" s="117">
        <f t="shared" si="5"/>
        <v>0</v>
      </c>
      <c r="AL59" s="117">
        <f t="shared" si="6"/>
        <v>0</v>
      </c>
      <c r="AM59" s="117">
        <f t="shared" si="7"/>
        <v>0</v>
      </c>
      <c r="AN59" s="117">
        <f t="shared" si="8"/>
        <v>0</v>
      </c>
      <c r="AO59" s="117">
        <f t="shared" si="9"/>
        <v>0</v>
      </c>
      <c r="AP59" s="117">
        <f t="shared" si="10"/>
        <v>0</v>
      </c>
      <c r="AQ59" s="117">
        <f t="shared" si="11"/>
        <v>0</v>
      </c>
      <c r="AR59" s="117">
        <f t="shared" si="12"/>
        <v>0</v>
      </c>
      <c r="AS59" t="str">
        <f t="shared" si="13"/>
        <v>1997WRY</v>
      </c>
      <c r="AV59" t="s">
        <v>666</v>
      </c>
      <c r="AW59" t="s">
        <v>667</v>
      </c>
      <c r="AX59">
        <v>7</v>
      </c>
      <c r="AY59" t="s">
        <v>668</v>
      </c>
      <c r="AZ59">
        <v>8</v>
      </c>
      <c r="BA59" s="63">
        <v>5.4790860173602796E-2</v>
      </c>
      <c r="BB59" s="63">
        <v>2.0782699034567004E-2</v>
      </c>
      <c r="BC59" s="63">
        <v>9.5181469756876802E-2</v>
      </c>
      <c r="BD59" s="63">
        <v>1.6574585635359116E-3</v>
      </c>
      <c r="BE59" s="63">
        <v>0</v>
      </c>
      <c r="BF59" s="63">
        <v>0.2064691469008349</v>
      </c>
      <c r="BG59" s="63">
        <v>4.3235193034711879E-3</v>
      </c>
      <c r="BH59" s="63">
        <v>9.6411802274934219E-2</v>
      </c>
      <c r="BI59" s="63">
        <v>0.50254610391122179</v>
      </c>
      <c r="BJ59" s="63">
        <v>1.7836940080955387E-2</v>
      </c>
      <c r="BK59" s="64">
        <v>10</v>
      </c>
      <c r="BT59"/>
      <c r="BU59"/>
      <c r="BW59"/>
      <c r="BX59"/>
      <c r="BY59"/>
      <c r="BZ59"/>
      <c r="CA59"/>
      <c r="CB59"/>
      <c r="CC59"/>
      <c r="CD59"/>
    </row>
    <row r="60" spans="1:99" x14ac:dyDescent="0.25">
      <c r="A60" t="s">
        <v>742</v>
      </c>
      <c r="B60" s="64">
        <v>1998</v>
      </c>
      <c r="C60" t="s">
        <v>40</v>
      </c>
      <c r="E60" s="63" t="s">
        <v>28</v>
      </c>
      <c r="F60" s="63" t="s">
        <v>28</v>
      </c>
      <c r="G60" s="63" t="s">
        <v>28</v>
      </c>
      <c r="H60" s="63" t="s">
        <v>28</v>
      </c>
      <c r="I60" s="63" t="s">
        <v>28</v>
      </c>
      <c r="J60" s="63" t="s">
        <v>28</v>
      </c>
      <c r="K60" s="63" t="s">
        <v>28</v>
      </c>
      <c r="L60" s="63" t="s">
        <v>28</v>
      </c>
      <c r="M60" s="63" t="s">
        <v>28</v>
      </c>
      <c r="N60" s="63" t="s">
        <v>28</v>
      </c>
      <c r="O60" s="63" t="s">
        <v>28</v>
      </c>
      <c r="P60" s="63" t="s">
        <v>28</v>
      </c>
      <c r="Q60" s="63" t="s">
        <v>28</v>
      </c>
      <c r="R60" s="63" t="s">
        <v>28</v>
      </c>
      <c r="S60" s="63" t="s">
        <v>28</v>
      </c>
      <c r="T60" s="63" t="s">
        <v>28</v>
      </c>
      <c r="U60" s="63" t="s">
        <v>28</v>
      </c>
      <c r="V60" s="63" t="s">
        <v>28</v>
      </c>
      <c r="W60" s="63" t="s">
        <v>28</v>
      </c>
      <c r="X60" s="63" t="s">
        <v>28</v>
      </c>
      <c r="Y60" s="63" t="s">
        <v>28</v>
      </c>
      <c r="Z60" s="63" t="s">
        <v>28</v>
      </c>
      <c r="AA60" s="63" t="s">
        <v>28</v>
      </c>
      <c r="AB60" s="93" t="str">
        <f t="shared" si="0"/>
        <v>pre99</v>
      </c>
      <c r="AC60" s="93" t="str">
        <f t="shared" si="1"/>
        <v>WRY</v>
      </c>
      <c r="AD60" s="93" t="str">
        <f>"'"&amp;VLOOKUP(A60,Lookups!B$3:F$48,2,FALSE)&amp;"'"</f>
        <v>'White River Spring Yearling'</v>
      </c>
      <c r="AE60" s="93">
        <f>VLOOKUP(A60,Lookups!B$3:F$48,4,FALSE)</f>
        <v>7</v>
      </c>
      <c r="AF60" s="93" t="str">
        <f>VLOOKUP(A60,Lookups!B$3:F$48,5,FALSE)</f>
        <v>PS</v>
      </c>
      <c r="AG60" s="93" t="str">
        <f t="shared" si="2"/>
        <v>no</v>
      </c>
      <c r="AH60" s="93">
        <f>VLOOKUP(A60,Lookups!B$3:F$48,3,FALSE)</f>
        <v>49</v>
      </c>
      <c r="AI60" s="117">
        <f t="shared" si="3"/>
        <v>0</v>
      </c>
      <c r="AJ60" s="117">
        <f t="shared" si="4"/>
        <v>0</v>
      </c>
      <c r="AK60" s="117">
        <f t="shared" si="5"/>
        <v>0</v>
      </c>
      <c r="AL60" s="117">
        <f t="shared" si="6"/>
        <v>0</v>
      </c>
      <c r="AM60" s="117">
        <f t="shared" si="7"/>
        <v>0</v>
      </c>
      <c r="AN60" s="117">
        <f t="shared" si="8"/>
        <v>0</v>
      </c>
      <c r="AO60" s="117">
        <f t="shared" si="9"/>
        <v>0</v>
      </c>
      <c r="AP60" s="117">
        <f t="shared" si="10"/>
        <v>0</v>
      </c>
      <c r="AQ60" s="117">
        <f t="shared" si="11"/>
        <v>0</v>
      </c>
      <c r="AR60" s="117">
        <f t="shared" si="12"/>
        <v>0</v>
      </c>
      <c r="AS60" t="str">
        <f t="shared" si="13"/>
        <v>1998WRY</v>
      </c>
      <c r="AV60" t="s">
        <v>669</v>
      </c>
      <c r="AW60" t="s">
        <v>670</v>
      </c>
      <c r="AX60">
        <v>8</v>
      </c>
      <c r="AY60" t="s">
        <v>661</v>
      </c>
      <c r="AZ60">
        <v>5</v>
      </c>
      <c r="BA60" s="63">
        <v>0</v>
      </c>
      <c r="BB60" s="63">
        <v>3.0531984918851365E-2</v>
      </c>
      <c r="BC60" s="63">
        <v>3.9255374178546333E-2</v>
      </c>
      <c r="BD60" s="63">
        <v>0.12410578692298724</v>
      </c>
      <c r="BE60" s="63">
        <v>0</v>
      </c>
      <c r="BF60" s="63">
        <v>1.0738830859949157E-2</v>
      </c>
      <c r="BG60" s="63">
        <v>1.2531328320802004E-3</v>
      </c>
      <c r="BH60" s="63">
        <v>0.48139665524461417</v>
      </c>
      <c r="BI60" s="63">
        <v>0.31271823504297158</v>
      </c>
      <c r="BJ60" s="63">
        <v>0</v>
      </c>
      <c r="BK60" s="64">
        <v>7</v>
      </c>
      <c r="BT60"/>
      <c r="BU60"/>
      <c r="BW60"/>
      <c r="BX60"/>
      <c r="BY60"/>
      <c r="BZ60"/>
      <c r="CA60"/>
      <c r="CB60"/>
      <c r="CC60"/>
      <c r="CD60"/>
    </row>
    <row r="61" spans="1:99" x14ac:dyDescent="0.25">
      <c r="A61" t="s">
        <v>742</v>
      </c>
      <c r="B61" s="64">
        <v>1999</v>
      </c>
      <c r="C61" t="s">
        <v>40</v>
      </c>
      <c r="E61" s="63" t="s">
        <v>28</v>
      </c>
      <c r="F61" s="63" t="s">
        <v>28</v>
      </c>
      <c r="G61" s="63" t="s">
        <v>28</v>
      </c>
      <c r="H61" s="63" t="s">
        <v>28</v>
      </c>
      <c r="I61" s="63" t="s">
        <v>28</v>
      </c>
      <c r="J61" s="63" t="s">
        <v>28</v>
      </c>
      <c r="K61" s="63" t="s">
        <v>28</v>
      </c>
      <c r="L61" s="63" t="s">
        <v>28</v>
      </c>
      <c r="M61" s="63" t="s">
        <v>28</v>
      </c>
      <c r="N61" s="63" t="s">
        <v>28</v>
      </c>
      <c r="O61" s="63" t="s">
        <v>28</v>
      </c>
      <c r="P61" s="63" t="s">
        <v>28</v>
      </c>
      <c r="Q61" s="63" t="s">
        <v>28</v>
      </c>
      <c r="R61" s="63" t="s">
        <v>28</v>
      </c>
      <c r="S61" s="63" t="s">
        <v>28</v>
      </c>
      <c r="T61" s="63" t="s">
        <v>28</v>
      </c>
      <c r="U61" s="63" t="s">
        <v>28</v>
      </c>
      <c r="V61" s="63" t="s">
        <v>28</v>
      </c>
      <c r="W61" s="63" t="s">
        <v>28</v>
      </c>
      <c r="X61" s="63" t="s">
        <v>28</v>
      </c>
      <c r="Y61" s="63" t="s">
        <v>28</v>
      </c>
      <c r="Z61" s="63" t="s">
        <v>28</v>
      </c>
      <c r="AA61" s="63" t="s">
        <v>28</v>
      </c>
      <c r="AB61" s="93" t="str">
        <f t="shared" si="0"/>
        <v>a99to08</v>
      </c>
      <c r="AC61" s="93" t="str">
        <f t="shared" si="1"/>
        <v>WRY</v>
      </c>
      <c r="AD61" s="93" t="str">
        <f>"'"&amp;VLOOKUP(A61,Lookups!B$3:F$48,2,FALSE)&amp;"'"</f>
        <v>'White River Spring Yearling'</v>
      </c>
      <c r="AE61" s="93">
        <f>VLOOKUP(A61,Lookups!B$3:F$48,4,FALSE)</f>
        <v>7</v>
      </c>
      <c r="AF61" s="93" t="str">
        <f>VLOOKUP(A61,Lookups!B$3:F$48,5,FALSE)</f>
        <v>PS</v>
      </c>
      <c r="AG61" s="93" t="str">
        <f t="shared" si="2"/>
        <v>no</v>
      </c>
      <c r="AH61" s="93">
        <f>VLOOKUP(A61,Lookups!B$3:F$48,3,FALSE)</f>
        <v>49</v>
      </c>
      <c r="AI61" s="117">
        <f t="shared" si="3"/>
        <v>0</v>
      </c>
      <c r="AJ61" s="117">
        <f t="shared" si="4"/>
        <v>0</v>
      </c>
      <c r="AK61" s="117">
        <f t="shared" si="5"/>
        <v>0</v>
      </c>
      <c r="AL61" s="117">
        <f t="shared" si="6"/>
        <v>0</v>
      </c>
      <c r="AM61" s="117">
        <f t="shared" si="7"/>
        <v>0</v>
      </c>
      <c r="AN61" s="117">
        <f t="shared" si="8"/>
        <v>0</v>
      </c>
      <c r="AO61" s="117">
        <f t="shared" si="9"/>
        <v>0</v>
      </c>
      <c r="AP61" s="117">
        <f t="shared" si="10"/>
        <v>0</v>
      </c>
      <c r="AQ61" s="117">
        <f t="shared" si="11"/>
        <v>0</v>
      </c>
      <c r="AR61" s="117">
        <f t="shared" si="12"/>
        <v>0</v>
      </c>
      <c r="AS61" t="str">
        <f t="shared" si="13"/>
        <v>1999WRY</v>
      </c>
      <c r="AV61" t="s">
        <v>671</v>
      </c>
      <c r="AW61" t="s">
        <v>672</v>
      </c>
      <c r="AX61">
        <v>9</v>
      </c>
      <c r="AY61" t="s">
        <v>673</v>
      </c>
      <c r="AZ61">
        <v>9</v>
      </c>
      <c r="BA61" s="63">
        <v>8.7234310435652607E-2</v>
      </c>
      <c r="BB61" s="63">
        <v>5.2772129523122623E-2</v>
      </c>
      <c r="BC61" s="63">
        <v>2.7721194453879099E-2</v>
      </c>
      <c r="BD61" s="63">
        <v>3.2284146714474165E-4</v>
      </c>
      <c r="BE61" s="63">
        <v>1.4564673721406164E-3</v>
      </c>
      <c r="BF61" s="63">
        <v>7.8456055873363656E-2</v>
      </c>
      <c r="BG61" s="63">
        <v>5.3662463107056611E-5</v>
      </c>
      <c r="BH61" s="63">
        <v>0.30654045791223389</v>
      </c>
      <c r="BI61" s="63">
        <v>0.44452044796270157</v>
      </c>
      <c r="BJ61" s="63">
        <v>9.2243253665406607E-4</v>
      </c>
      <c r="BK61" s="64">
        <v>10</v>
      </c>
      <c r="BT61"/>
      <c r="BU61"/>
      <c r="BW61"/>
      <c r="BX61"/>
      <c r="BY61"/>
      <c r="BZ61"/>
      <c r="CA61"/>
      <c r="CB61"/>
      <c r="CC61"/>
      <c r="CD61"/>
    </row>
    <row r="62" spans="1:99" x14ac:dyDescent="0.25">
      <c r="A62" t="s">
        <v>742</v>
      </c>
      <c r="B62" s="64">
        <v>2000</v>
      </c>
      <c r="C62" t="s">
        <v>40</v>
      </c>
      <c r="E62" s="63" t="s">
        <v>28</v>
      </c>
      <c r="F62" s="63" t="s">
        <v>28</v>
      </c>
      <c r="G62" s="63" t="s">
        <v>28</v>
      </c>
      <c r="H62" s="63" t="s">
        <v>28</v>
      </c>
      <c r="I62" s="63" t="s">
        <v>28</v>
      </c>
      <c r="J62" s="63" t="s">
        <v>28</v>
      </c>
      <c r="K62" s="63" t="s">
        <v>28</v>
      </c>
      <c r="L62" s="63" t="s">
        <v>28</v>
      </c>
      <c r="M62" s="63" t="s">
        <v>28</v>
      </c>
      <c r="N62" s="63" t="s">
        <v>28</v>
      </c>
      <c r="O62" s="63" t="s">
        <v>28</v>
      </c>
      <c r="P62" s="63" t="s">
        <v>28</v>
      </c>
      <c r="Q62" s="63" t="s">
        <v>28</v>
      </c>
      <c r="R62" s="63" t="s">
        <v>28</v>
      </c>
      <c r="S62" s="63" t="s">
        <v>28</v>
      </c>
      <c r="T62" s="63" t="s">
        <v>28</v>
      </c>
      <c r="U62" s="63" t="s">
        <v>28</v>
      </c>
      <c r="V62" s="63" t="s">
        <v>28</v>
      </c>
      <c r="W62" s="63" t="s">
        <v>28</v>
      </c>
      <c r="X62" s="63" t="s">
        <v>28</v>
      </c>
      <c r="Y62" s="63" t="s">
        <v>28</v>
      </c>
      <c r="Z62" s="63" t="s">
        <v>28</v>
      </c>
      <c r="AA62" s="63" t="s">
        <v>28</v>
      </c>
      <c r="AB62" s="93" t="str">
        <f t="shared" si="0"/>
        <v>a99to08</v>
      </c>
      <c r="AC62" s="93" t="str">
        <f t="shared" si="1"/>
        <v>WRY</v>
      </c>
      <c r="AD62" s="93" t="str">
        <f>"'"&amp;VLOOKUP(A62,Lookups!B$3:F$48,2,FALSE)&amp;"'"</f>
        <v>'White River Spring Yearling'</v>
      </c>
      <c r="AE62" s="93">
        <f>VLOOKUP(A62,Lookups!B$3:F$48,4,FALSE)</f>
        <v>7</v>
      </c>
      <c r="AF62" s="93" t="str">
        <f>VLOOKUP(A62,Lookups!B$3:F$48,5,FALSE)</f>
        <v>PS</v>
      </c>
      <c r="AG62" s="93" t="str">
        <f t="shared" si="2"/>
        <v>no</v>
      </c>
      <c r="AH62" s="93">
        <f>VLOOKUP(A62,Lookups!B$3:F$48,3,FALSE)</f>
        <v>49</v>
      </c>
      <c r="AI62" s="117">
        <f t="shared" si="3"/>
        <v>0</v>
      </c>
      <c r="AJ62" s="117">
        <f t="shared" si="4"/>
        <v>0</v>
      </c>
      <c r="AK62" s="117">
        <f t="shared" si="5"/>
        <v>0</v>
      </c>
      <c r="AL62" s="117">
        <f t="shared" si="6"/>
        <v>0</v>
      </c>
      <c r="AM62" s="117">
        <f t="shared" si="7"/>
        <v>0</v>
      </c>
      <c r="AN62" s="117">
        <f t="shared" si="8"/>
        <v>0</v>
      </c>
      <c r="AO62" s="117">
        <f t="shared" si="9"/>
        <v>0</v>
      </c>
      <c r="AP62" s="117">
        <f t="shared" si="10"/>
        <v>0</v>
      </c>
      <c r="AQ62" s="117">
        <f t="shared" si="11"/>
        <v>0</v>
      </c>
      <c r="AR62" s="117">
        <f t="shared" si="12"/>
        <v>0</v>
      </c>
      <c r="AS62" t="str">
        <f t="shared" si="13"/>
        <v>2000WRY</v>
      </c>
      <c r="AV62" t="s">
        <v>674</v>
      </c>
      <c r="AW62" t="s">
        <v>675</v>
      </c>
      <c r="AX62">
        <v>11</v>
      </c>
      <c r="AY62" t="s">
        <v>676</v>
      </c>
      <c r="AZ62">
        <v>7</v>
      </c>
      <c r="BA62" s="63">
        <v>6.9619892279382065E-3</v>
      </c>
      <c r="BB62" s="63">
        <v>2.3994709088457408E-3</v>
      </c>
      <c r="BC62" s="63">
        <v>0.15933371011512232</v>
      </c>
      <c r="BD62" s="63">
        <v>3.7709348136521346E-2</v>
      </c>
      <c r="BE62" s="63">
        <v>7.539169670997438E-4</v>
      </c>
      <c r="BF62" s="63">
        <v>5.8284158973257429E-2</v>
      </c>
      <c r="BG62" s="63">
        <v>0.11764596625805727</v>
      </c>
      <c r="BH62" s="63">
        <v>0.15420522190779101</v>
      </c>
      <c r="BI62" s="63">
        <v>0.45956673610306054</v>
      </c>
      <c r="BJ62" s="63">
        <v>3.1394814023063362E-3</v>
      </c>
      <c r="BK62" s="64">
        <v>10</v>
      </c>
      <c r="BT62"/>
      <c r="BU62"/>
      <c r="BW62"/>
      <c r="BX62"/>
      <c r="BY62"/>
      <c r="BZ62"/>
      <c r="CA62"/>
      <c r="CB62"/>
      <c r="CC62"/>
      <c r="CD62"/>
    </row>
    <row r="63" spans="1:99" x14ac:dyDescent="0.25">
      <c r="A63" t="s">
        <v>742</v>
      </c>
      <c r="B63" s="64">
        <v>2001</v>
      </c>
      <c r="C63" t="s">
        <v>40</v>
      </c>
      <c r="E63" s="63" t="s">
        <v>28</v>
      </c>
      <c r="F63" s="63" t="s">
        <v>28</v>
      </c>
      <c r="G63" s="63" t="s">
        <v>28</v>
      </c>
      <c r="H63" s="63" t="s">
        <v>28</v>
      </c>
      <c r="I63" s="63" t="s">
        <v>28</v>
      </c>
      <c r="J63" s="63" t="s">
        <v>28</v>
      </c>
      <c r="K63" s="63" t="s">
        <v>28</v>
      </c>
      <c r="L63" s="63" t="s">
        <v>28</v>
      </c>
      <c r="M63" s="63" t="s">
        <v>28</v>
      </c>
      <c r="N63" s="63" t="s">
        <v>28</v>
      </c>
      <c r="O63" s="63" t="s">
        <v>28</v>
      </c>
      <c r="P63" s="63" t="s">
        <v>28</v>
      </c>
      <c r="Q63" s="63" t="s">
        <v>28</v>
      </c>
      <c r="R63" s="63" t="s">
        <v>28</v>
      </c>
      <c r="S63" s="63" t="s">
        <v>28</v>
      </c>
      <c r="T63" s="63" t="s">
        <v>28</v>
      </c>
      <c r="U63" s="63" t="s">
        <v>28</v>
      </c>
      <c r="V63" s="63" t="s">
        <v>28</v>
      </c>
      <c r="W63" s="63" t="s">
        <v>28</v>
      </c>
      <c r="X63" s="63" t="s">
        <v>28</v>
      </c>
      <c r="Y63" s="63" t="s">
        <v>28</v>
      </c>
      <c r="Z63" s="63" t="s">
        <v>28</v>
      </c>
      <c r="AA63" s="63" t="s">
        <v>28</v>
      </c>
      <c r="AB63" s="93" t="str">
        <f t="shared" si="0"/>
        <v>a99to08</v>
      </c>
      <c r="AC63" s="93" t="str">
        <f t="shared" si="1"/>
        <v>WRY</v>
      </c>
      <c r="AD63" s="93" t="str">
        <f>"'"&amp;VLOOKUP(A63,Lookups!B$3:F$48,2,FALSE)&amp;"'"</f>
        <v>'White River Spring Yearling'</v>
      </c>
      <c r="AE63" s="93">
        <f>VLOOKUP(A63,Lookups!B$3:F$48,4,FALSE)</f>
        <v>7</v>
      </c>
      <c r="AF63" s="93" t="str">
        <f>VLOOKUP(A63,Lookups!B$3:F$48,5,FALSE)</f>
        <v>PS</v>
      </c>
      <c r="AG63" s="93" t="str">
        <f t="shared" si="2"/>
        <v>no</v>
      </c>
      <c r="AH63" s="93">
        <f>VLOOKUP(A63,Lookups!B$3:F$48,3,FALSE)</f>
        <v>49</v>
      </c>
      <c r="AI63" s="117">
        <f t="shared" si="3"/>
        <v>0</v>
      </c>
      <c r="AJ63" s="117">
        <f t="shared" si="4"/>
        <v>0</v>
      </c>
      <c r="AK63" s="117">
        <f t="shared" si="5"/>
        <v>0</v>
      </c>
      <c r="AL63" s="117">
        <f t="shared" si="6"/>
        <v>0</v>
      </c>
      <c r="AM63" s="117">
        <f t="shared" si="7"/>
        <v>0</v>
      </c>
      <c r="AN63" s="117">
        <f t="shared" si="8"/>
        <v>0</v>
      </c>
      <c r="AO63" s="117">
        <f t="shared" si="9"/>
        <v>0</v>
      </c>
      <c r="AP63" s="117">
        <f t="shared" si="10"/>
        <v>0</v>
      </c>
      <c r="AQ63" s="117">
        <f t="shared" si="11"/>
        <v>0</v>
      </c>
      <c r="AR63" s="117">
        <f t="shared" si="12"/>
        <v>0</v>
      </c>
      <c r="AS63" t="str">
        <f t="shared" si="13"/>
        <v>2001WRY</v>
      </c>
      <c r="AV63" t="s">
        <v>677</v>
      </c>
      <c r="AW63" t="s">
        <v>678</v>
      </c>
      <c r="AX63">
        <v>12</v>
      </c>
      <c r="AY63" t="s">
        <v>668</v>
      </c>
      <c r="AZ63">
        <v>8</v>
      </c>
      <c r="BA63" s="63">
        <v>0.20105497374760645</v>
      </c>
      <c r="BB63" s="63">
        <v>6.3658128309276182E-2</v>
      </c>
      <c r="BC63" s="63">
        <v>2.3434736162395851E-2</v>
      </c>
      <c r="BD63" s="63">
        <v>4.2083114150447132E-4</v>
      </c>
      <c r="BE63" s="63">
        <v>1.2738853503184715E-3</v>
      </c>
      <c r="BF63" s="63">
        <v>1.0337344048184519E-2</v>
      </c>
      <c r="BG63" s="63">
        <v>0</v>
      </c>
      <c r="BH63" s="63">
        <v>0.25835416063356614</v>
      </c>
      <c r="BI63" s="63">
        <v>0.43855835074303628</v>
      </c>
      <c r="BJ63" s="63">
        <v>2.9075898641116029E-3</v>
      </c>
      <c r="BK63" s="64">
        <v>10</v>
      </c>
      <c r="BT63"/>
      <c r="BU63"/>
      <c r="BW63"/>
      <c r="BX63"/>
      <c r="BY63"/>
      <c r="BZ63"/>
      <c r="CA63"/>
      <c r="CB63"/>
      <c r="CC63"/>
      <c r="CD63"/>
    </row>
    <row r="64" spans="1:99" x14ac:dyDescent="0.25">
      <c r="A64" t="s">
        <v>742</v>
      </c>
      <c r="B64" s="64">
        <v>2002</v>
      </c>
      <c r="C64" t="s">
        <v>40</v>
      </c>
      <c r="E64" s="63" t="s">
        <v>28</v>
      </c>
      <c r="F64" s="63" t="s">
        <v>28</v>
      </c>
      <c r="G64" s="63" t="s">
        <v>28</v>
      </c>
      <c r="H64" s="63" t="s">
        <v>28</v>
      </c>
      <c r="I64" s="63" t="s">
        <v>28</v>
      </c>
      <c r="J64" s="63" t="s">
        <v>28</v>
      </c>
      <c r="K64" s="63" t="s">
        <v>28</v>
      </c>
      <c r="L64" s="63" t="s">
        <v>28</v>
      </c>
      <c r="M64" s="63" t="s">
        <v>28</v>
      </c>
      <c r="N64" s="63" t="s">
        <v>28</v>
      </c>
      <c r="O64" s="63" t="s">
        <v>28</v>
      </c>
      <c r="P64" s="63" t="s">
        <v>28</v>
      </c>
      <c r="Q64" s="63" t="s">
        <v>28</v>
      </c>
      <c r="R64" s="63" t="s">
        <v>28</v>
      </c>
      <c r="S64" s="63" t="s">
        <v>28</v>
      </c>
      <c r="T64" s="63" t="s">
        <v>28</v>
      </c>
      <c r="U64" s="63" t="s">
        <v>28</v>
      </c>
      <c r="V64" s="63" t="s">
        <v>28</v>
      </c>
      <c r="W64" s="63" t="s">
        <v>28</v>
      </c>
      <c r="X64" s="63" t="s">
        <v>28</v>
      </c>
      <c r="Y64" s="63" t="s">
        <v>28</v>
      </c>
      <c r="Z64" s="63" t="s">
        <v>28</v>
      </c>
      <c r="AA64" s="63" t="s">
        <v>28</v>
      </c>
      <c r="AB64" s="93" t="str">
        <f t="shared" si="0"/>
        <v>a99to08</v>
      </c>
      <c r="AC64" s="93" t="str">
        <f t="shared" si="1"/>
        <v>WRY</v>
      </c>
      <c r="AD64" s="93" t="str">
        <f>"'"&amp;VLOOKUP(A64,Lookups!B$3:F$48,2,FALSE)&amp;"'"</f>
        <v>'White River Spring Yearling'</v>
      </c>
      <c r="AE64" s="93">
        <f>VLOOKUP(A64,Lookups!B$3:F$48,4,FALSE)</f>
        <v>7</v>
      </c>
      <c r="AF64" s="93" t="str">
        <f>VLOOKUP(A64,Lookups!B$3:F$48,5,FALSE)</f>
        <v>PS</v>
      </c>
      <c r="AG64" s="93" t="str">
        <f t="shared" si="2"/>
        <v>no</v>
      </c>
      <c r="AH64" s="93">
        <f>VLOOKUP(A64,Lookups!B$3:F$48,3,FALSE)</f>
        <v>49</v>
      </c>
      <c r="AI64" s="117">
        <f t="shared" si="3"/>
        <v>0</v>
      </c>
      <c r="AJ64" s="117">
        <f t="shared" si="4"/>
        <v>0</v>
      </c>
      <c r="AK64" s="117">
        <f t="shared" si="5"/>
        <v>0</v>
      </c>
      <c r="AL64" s="117">
        <f t="shared" si="6"/>
        <v>0</v>
      </c>
      <c r="AM64" s="117">
        <f t="shared" si="7"/>
        <v>0</v>
      </c>
      <c r="AN64" s="117">
        <f t="shared" si="8"/>
        <v>0</v>
      </c>
      <c r="AO64" s="117">
        <f t="shared" si="9"/>
        <v>0</v>
      </c>
      <c r="AP64" s="117">
        <f t="shared" si="10"/>
        <v>0</v>
      </c>
      <c r="AQ64" s="117">
        <f t="shared" si="11"/>
        <v>0</v>
      </c>
      <c r="AR64" s="117">
        <f t="shared" si="12"/>
        <v>0</v>
      </c>
      <c r="AS64" t="str">
        <f t="shared" si="13"/>
        <v>2002WRY</v>
      </c>
      <c r="AV64" t="s">
        <v>679</v>
      </c>
      <c r="AW64" t="s">
        <v>680</v>
      </c>
      <c r="AX64">
        <v>13</v>
      </c>
      <c r="AY64" t="s">
        <v>661</v>
      </c>
      <c r="AZ64">
        <v>5</v>
      </c>
      <c r="BA64" s="63">
        <v>7.3755193184483732E-3</v>
      </c>
      <c r="BB64" s="63">
        <v>2.5635403930489979E-3</v>
      </c>
      <c r="BC64" s="63">
        <v>0.17457443491324395</v>
      </c>
      <c r="BD64" s="63">
        <v>6.2086298232898685E-2</v>
      </c>
      <c r="BE64" s="63">
        <v>7.4032557888002726E-3</v>
      </c>
      <c r="BF64" s="63">
        <v>0.11017415428571961</v>
      </c>
      <c r="BG64" s="63">
        <v>2.4258862480001548E-2</v>
      </c>
      <c r="BH64" s="63">
        <v>1.3450789769291238E-2</v>
      </c>
      <c r="BI64" s="63">
        <v>0.59482947766720762</v>
      </c>
      <c r="BJ64" s="63">
        <v>3.2836671513396414E-3</v>
      </c>
      <c r="BK64" s="64">
        <v>10</v>
      </c>
      <c r="BT64"/>
      <c r="BU64"/>
      <c r="BW64"/>
      <c r="BX64"/>
      <c r="BY64"/>
      <c r="BZ64"/>
      <c r="CA64"/>
      <c r="CB64"/>
      <c r="CC64"/>
      <c r="CD64"/>
    </row>
    <row r="65" spans="1:82" x14ac:dyDescent="0.25">
      <c r="A65" t="s">
        <v>742</v>
      </c>
      <c r="B65" s="64">
        <v>2003</v>
      </c>
      <c r="C65" t="s">
        <v>40</v>
      </c>
      <c r="E65" s="63" t="s">
        <v>28</v>
      </c>
      <c r="F65" s="63" t="s">
        <v>28</v>
      </c>
      <c r="G65" s="63" t="s">
        <v>28</v>
      </c>
      <c r="H65" s="63" t="s">
        <v>28</v>
      </c>
      <c r="I65" s="63" t="s">
        <v>28</v>
      </c>
      <c r="J65" s="63" t="s">
        <v>28</v>
      </c>
      <c r="K65" s="63" t="s">
        <v>28</v>
      </c>
      <c r="L65" s="63" t="s">
        <v>28</v>
      </c>
      <c r="M65" s="63" t="s">
        <v>28</v>
      </c>
      <c r="N65" s="63" t="s">
        <v>28</v>
      </c>
      <c r="O65" s="63" t="s">
        <v>28</v>
      </c>
      <c r="P65" s="63" t="s">
        <v>28</v>
      </c>
      <c r="Q65" s="63" t="s">
        <v>28</v>
      </c>
      <c r="R65" s="63" t="s">
        <v>28</v>
      </c>
      <c r="S65" s="63" t="s">
        <v>28</v>
      </c>
      <c r="T65" s="63" t="s">
        <v>28</v>
      </c>
      <c r="U65" s="63" t="s">
        <v>28</v>
      </c>
      <c r="V65" s="63" t="s">
        <v>28</v>
      </c>
      <c r="W65" s="63" t="s">
        <v>28</v>
      </c>
      <c r="X65" s="63" t="s">
        <v>28</v>
      </c>
      <c r="Y65" s="63" t="s">
        <v>28</v>
      </c>
      <c r="Z65" s="63" t="s">
        <v>28</v>
      </c>
      <c r="AA65" s="63" t="s">
        <v>28</v>
      </c>
      <c r="AB65" s="93" t="str">
        <f t="shared" si="0"/>
        <v>a99to08</v>
      </c>
      <c r="AC65" s="93" t="str">
        <f t="shared" si="1"/>
        <v>WRY</v>
      </c>
      <c r="AD65" s="93" t="str">
        <f>"'"&amp;VLOOKUP(A65,Lookups!B$3:F$48,2,FALSE)&amp;"'"</f>
        <v>'White River Spring Yearling'</v>
      </c>
      <c r="AE65" s="93">
        <f>VLOOKUP(A65,Lookups!B$3:F$48,4,FALSE)</f>
        <v>7</v>
      </c>
      <c r="AF65" s="93" t="str">
        <f>VLOOKUP(A65,Lookups!B$3:F$48,5,FALSE)</f>
        <v>PS</v>
      </c>
      <c r="AG65" s="93" t="str">
        <f t="shared" si="2"/>
        <v>no</v>
      </c>
      <c r="AH65" s="93">
        <f>VLOOKUP(A65,Lookups!B$3:F$48,3,FALSE)</f>
        <v>49</v>
      </c>
      <c r="AI65" s="117">
        <f t="shared" si="3"/>
        <v>0</v>
      </c>
      <c r="AJ65" s="117">
        <f t="shared" si="4"/>
        <v>0</v>
      </c>
      <c r="AK65" s="117">
        <f t="shared" si="5"/>
        <v>0</v>
      </c>
      <c r="AL65" s="117">
        <f t="shared" si="6"/>
        <v>0</v>
      </c>
      <c r="AM65" s="117">
        <f t="shared" si="7"/>
        <v>0</v>
      </c>
      <c r="AN65" s="117">
        <f t="shared" si="8"/>
        <v>0</v>
      </c>
      <c r="AO65" s="117">
        <f t="shared" si="9"/>
        <v>0</v>
      </c>
      <c r="AP65" s="117">
        <f t="shared" si="10"/>
        <v>0</v>
      </c>
      <c r="AQ65" s="117">
        <f t="shared" si="11"/>
        <v>0</v>
      </c>
      <c r="AR65" s="117">
        <f t="shared" si="12"/>
        <v>0</v>
      </c>
      <c r="AS65" t="str">
        <f t="shared" si="13"/>
        <v>2003WRY</v>
      </c>
      <c r="AV65" t="s">
        <v>681</v>
      </c>
      <c r="AW65" t="s">
        <v>682</v>
      </c>
      <c r="AX65">
        <v>14</v>
      </c>
      <c r="AY65" t="s">
        <v>683</v>
      </c>
      <c r="AZ65">
        <v>6</v>
      </c>
      <c r="BA65" s="63">
        <v>0.15848689212901138</v>
      </c>
      <c r="BB65" s="63">
        <v>9.241216528903029E-2</v>
      </c>
      <c r="BC65" s="63">
        <v>8.383967011627429E-3</v>
      </c>
      <c r="BD65" s="63">
        <v>2.54024657276751E-2</v>
      </c>
      <c r="BE65" s="63">
        <v>3.1086874600665124E-3</v>
      </c>
      <c r="BF65" s="63">
        <v>4.8071151214640747E-3</v>
      </c>
      <c r="BG65" s="63">
        <v>3.1047115012658383E-3</v>
      </c>
      <c r="BH65" s="63">
        <v>0</v>
      </c>
      <c r="BI65" s="63">
        <v>0.70125688581806689</v>
      </c>
      <c r="BJ65" s="63">
        <v>3.0371099417925052E-3</v>
      </c>
      <c r="BK65" s="64">
        <v>10</v>
      </c>
      <c r="BT65"/>
      <c r="BU65"/>
      <c r="BW65"/>
      <c r="BX65"/>
      <c r="BY65"/>
      <c r="BZ65"/>
      <c r="CA65"/>
      <c r="CB65"/>
      <c r="CC65"/>
      <c r="CD65"/>
    </row>
    <row r="66" spans="1:82" x14ac:dyDescent="0.25">
      <c r="A66" t="s">
        <v>742</v>
      </c>
      <c r="B66" s="64">
        <v>2004</v>
      </c>
      <c r="C66">
        <v>173</v>
      </c>
      <c r="D66" s="116">
        <v>2</v>
      </c>
      <c r="E66" s="63" t="s">
        <v>26</v>
      </c>
      <c r="F66" s="63" t="s">
        <v>27</v>
      </c>
      <c r="G66" s="63" t="s">
        <v>28</v>
      </c>
      <c r="H66" s="63" t="s">
        <v>28</v>
      </c>
      <c r="I66" s="63" t="s">
        <v>28</v>
      </c>
      <c r="J66" s="63" t="s">
        <v>28</v>
      </c>
      <c r="K66" s="63" t="s">
        <v>28</v>
      </c>
      <c r="L66" s="63" t="s">
        <v>28</v>
      </c>
      <c r="M66" s="63" t="s">
        <v>28</v>
      </c>
      <c r="N66" s="63" t="s">
        <v>28</v>
      </c>
      <c r="O66" s="63" t="s">
        <v>28</v>
      </c>
      <c r="P66" s="63" t="s">
        <v>28</v>
      </c>
      <c r="Q66" s="63" t="s">
        <v>28</v>
      </c>
      <c r="R66" s="63" t="s">
        <v>28</v>
      </c>
      <c r="S66" s="63" t="s">
        <v>28</v>
      </c>
      <c r="T66" s="63" t="s">
        <v>28</v>
      </c>
      <c r="U66" s="63" t="s">
        <v>28</v>
      </c>
      <c r="V66" s="63" t="s">
        <v>28</v>
      </c>
      <c r="W66" s="63" t="s">
        <v>28</v>
      </c>
      <c r="X66" s="63" t="s">
        <v>28</v>
      </c>
      <c r="Y66" s="63" t="s">
        <v>28</v>
      </c>
      <c r="Z66" s="63" t="s">
        <v>28</v>
      </c>
      <c r="AA66" s="63" t="s">
        <v>28</v>
      </c>
      <c r="AB66" s="93" t="str">
        <f t="shared" si="0"/>
        <v>a99to08</v>
      </c>
      <c r="AC66" s="93" t="str">
        <f t="shared" si="1"/>
        <v>WRY</v>
      </c>
      <c r="AD66" s="93" t="str">
        <f>"'"&amp;VLOOKUP(A66,Lookups!B$3:F$48,2,FALSE)&amp;"'"</f>
        <v>'White River Spring Yearling'</v>
      </c>
      <c r="AE66" s="93">
        <f>VLOOKUP(A66,Lookups!B$3:F$48,4,FALSE)</f>
        <v>7</v>
      </c>
      <c r="AF66" s="93" t="str">
        <f>VLOOKUP(A66,Lookups!B$3:F$48,5,FALSE)</f>
        <v>PS</v>
      </c>
      <c r="AG66" s="93" t="str">
        <f t="shared" si="2"/>
        <v>no</v>
      </c>
      <c r="AH66" s="93">
        <f>VLOOKUP(A66,Lookups!B$3:F$48,3,FALSE)</f>
        <v>49</v>
      </c>
      <c r="AI66" s="117">
        <f t="shared" si="3"/>
        <v>0</v>
      </c>
      <c r="AJ66" s="117">
        <f t="shared" si="4"/>
        <v>0</v>
      </c>
      <c r="AK66" s="117">
        <f t="shared" si="5"/>
        <v>0</v>
      </c>
      <c r="AL66" s="117">
        <f t="shared" si="6"/>
        <v>0</v>
      </c>
      <c r="AM66" s="117">
        <f t="shared" si="7"/>
        <v>0</v>
      </c>
      <c r="AN66" s="117">
        <f t="shared" si="8"/>
        <v>0</v>
      </c>
      <c r="AO66" s="117">
        <f t="shared" si="9"/>
        <v>0</v>
      </c>
      <c r="AP66" s="117">
        <f t="shared" si="10"/>
        <v>0</v>
      </c>
      <c r="AQ66" s="117">
        <f t="shared" si="11"/>
        <v>0</v>
      </c>
      <c r="AR66" s="117">
        <f t="shared" si="12"/>
        <v>0</v>
      </c>
      <c r="AS66" t="str">
        <f t="shared" si="13"/>
        <v>2004WRY</v>
      </c>
      <c r="AV66" t="s">
        <v>684</v>
      </c>
      <c r="AW66" t="s">
        <v>685</v>
      </c>
      <c r="AX66">
        <v>15</v>
      </c>
      <c r="AY66" t="s">
        <v>12</v>
      </c>
      <c r="AZ66">
        <v>2</v>
      </c>
      <c r="BA66" s="63">
        <v>0.18951622482555389</v>
      </c>
      <c r="BB66" s="63">
        <v>8.6762256766852924E-2</v>
      </c>
      <c r="BC66" s="63">
        <v>0</v>
      </c>
      <c r="BD66" s="63">
        <v>5.7636887608069156E-4</v>
      </c>
      <c r="BE66" s="63">
        <v>2.2094140249759846E-3</v>
      </c>
      <c r="BF66" s="63">
        <v>0</v>
      </c>
      <c r="BG66" s="63">
        <v>0</v>
      </c>
      <c r="BH66" s="63">
        <v>0.10629191898448571</v>
      </c>
      <c r="BI66" s="63">
        <v>0.61422143003841811</v>
      </c>
      <c r="BJ66" s="63">
        <v>4.2238648363252375E-4</v>
      </c>
      <c r="BK66" s="64">
        <v>10</v>
      </c>
      <c r="BT66"/>
      <c r="BU66"/>
      <c r="BW66"/>
      <c r="BX66"/>
      <c r="BY66"/>
      <c r="BZ66"/>
      <c r="CA66"/>
      <c r="CB66"/>
      <c r="CC66"/>
      <c r="CD66"/>
    </row>
    <row r="67" spans="1:82" x14ac:dyDescent="0.25">
      <c r="A67" t="s">
        <v>742</v>
      </c>
      <c r="B67" s="64">
        <v>2005</v>
      </c>
      <c r="C67">
        <v>1039</v>
      </c>
      <c r="D67" s="116" t="s">
        <v>41</v>
      </c>
      <c r="E67" s="63" t="s">
        <v>26</v>
      </c>
      <c r="F67" s="63" t="s">
        <v>27</v>
      </c>
      <c r="G67" s="63" t="s">
        <v>28</v>
      </c>
      <c r="H67" s="63" t="s">
        <v>28</v>
      </c>
      <c r="I67" s="63" t="s">
        <v>28</v>
      </c>
      <c r="J67" s="63" t="s">
        <v>28</v>
      </c>
      <c r="K67" s="63" t="s">
        <v>28</v>
      </c>
      <c r="L67" s="63" t="s">
        <v>28</v>
      </c>
      <c r="M67" s="63" t="s">
        <v>28</v>
      </c>
      <c r="N67" s="63" t="s">
        <v>28</v>
      </c>
      <c r="O67" s="63" t="s">
        <v>28</v>
      </c>
      <c r="P67" s="63" t="s">
        <v>28</v>
      </c>
      <c r="Q67" s="63" t="s">
        <v>28</v>
      </c>
      <c r="R67" s="63" t="s">
        <v>28</v>
      </c>
      <c r="S67" s="63" t="s">
        <v>28</v>
      </c>
      <c r="T67" s="63" t="s">
        <v>28</v>
      </c>
      <c r="U67" s="63" t="s">
        <v>28</v>
      </c>
      <c r="V67" s="63" t="s">
        <v>28</v>
      </c>
      <c r="W67" s="63" t="s">
        <v>28</v>
      </c>
      <c r="X67" s="63" t="s">
        <v>28</v>
      </c>
      <c r="Y67" s="63" t="s">
        <v>28</v>
      </c>
      <c r="Z67" s="63" t="s">
        <v>28</v>
      </c>
      <c r="AA67" s="63" t="s">
        <v>28</v>
      </c>
      <c r="AB67" s="93" t="str">
        <f t="shared" si="0"/>
        <v>a99to08</v>
      </c>
      <c r="AC67" s="93" t="str">
        <f t="shared" si="1"/>
        <v>WRY</v>
      </c>
      <c r="AD67" s="93" t="str">
        <f>"'"&amp;VLOOKUP(A67,Lookups!B$3:F$48,2,FALSE)&amp;"'"</f>
        <v>'White River Spring Yearling'</v>
      </c>
      <c r="AE67" s="93">
        <f>VLOOKUP(A67,Lookups!B$3:F$48,4,FALSE)</f>
        <v>7</v>
      </c>
      <c r="AF67" s="93" t="str">
        <f>VLOOKUP(A67,Lookups!B$3:F$48,5,FALSE)</f>
        <v>PS</v>
      </c>
      <c r="AG67" s="93" t="str">
        <f t="shared" si="2"/>
        <v>no</v>
      </c>
      <c r="AH67" s="93">
        <f>VLOOKUP(A67,Lookups!B$3:F$48,3,FALSE)</f>
        <v>49</v>
      </c>
      <c r="AI67" s="117">
        <f t="shared" si="3"/>
        <v>0</v>
      </c>
      <c r="AJ67" s="117">
        <f t="shared" si="4"/>
        <v>0</v>
      </c>
      <c r="AK67" s="117">
        <f t="shared" si="5"/>
        <v>0</v>
      </c>
      <c r="AL67" s="117">
        <f t="shared" si="6"/>
        <v>0</v>
      </c>
      <c r="AM67" s="117">
        <f t="shared" si="7"/>
        <v>0</v>
      </c>
      <c r="AN67" s="117">
        <f t="shared" si="8"/>
        <v>0</v>
      </c>
      <c r="AO67" s="117">
        <f t="shared" si="9"/>
        <v>0</v>
      </c>
      <c r="AP67" s="117">
        <f t="shared" si="10"/>
        <v>0</v>
      </c>
      <c r="AQ67" s="117">
        <f t="shared" si="11"/>
        <v>0</v>
      </c>
      <c r="AR67" s="117">
        <f t="shared" si="12"/>
        <v>0</v>
      </c>
      <c r="AS67" t="str">
        <f t="shared" si="13"/>
        <v>2005WRY</v>
      </c>
      <c r="AV67" t="s">
        <v>686</v>
      </c>
      <c r="AW67" t="s">
        <v>687</v>
      </c>
      <c r="AX67">
        <v>16</v>
      </c>
      <c r="AY67" t="s">
        <v>668</v>
      </c>
      <c r="AZ67">
        <v>8</v>
      </c>
      <c r="BA67" s="63">
        <v>1.4958740673161725E-3</v>
      </c>
      <c r="BB67" s="63">
        <v>6.3150636886827045E-4</v>
      </c>
      <c r="BC67" s="63">
        <v>0.21188464119803502</v>
      </c>
      <c r="BD67" s="63">
        <v>5.7413810861209223E-3</v>
      </c>
      <c r="BE67" s="63">
        <v>0</v>
      </c>
      <c r="BF67" s="63">
        <v>0.1304330743383483</v>
      </c>
      <c r="BG67" s="63">
        <v>5.7037857243938412E-3</v>
      </c>
      <c r="BH67" s="63">
        <v>0.11793337292562869</v>
      </c>
      <c r="BI67" s="63">
        <v>0.46012423802512431</v>
      </c>
      <c r="BJ67" s="63">
        <v>6.605212626616444E-2</v>
      </c>
      <c r="BK67" s="64">
        <v>10</v>
      </c>
      <c r="BT67"/>
      <c r="BU67"/>
      <c r="BW67"/>
      <c r="BX67"/>
      <c r="BY67"/>
      <c r="BZ67"/>
      <c r="CA67"/>
      <c r="CB67"/>
      <c r="CC67"/>
      <c r="CD67"/>
    </row>
    <row r="68" spans="1:82" x14ac:dyDescent="0.25">
      <c r="A68" t="s">
        <v>742</v>
      </c>
      <c r="B68" s="64">
        <v>2006</v>
      </c>
      <c r="C68">
        <v>1043</v>
      </c>
      <c r="D68" s="116" t="s">
        <v>42</v>
      </c>
      <c r="E68" s="63">
        <v>0</v>
      </c>
      <c r="F68" s="63">
        <v>0</v>
      </c>
      <c r="G68" s="63">
        <v>0</v>
      </c>
      <c r="H68" s="63">
        <v>0</v>
      </c>
      <c r="I68" s="63">
        <v>0</v>
      </c>
      <c r="J68" s="63">
        <v>2.0134228187919462E-2</v>
      </c>
      <c r="K68" s="63">
        <v>0</v>
      </c>
      <c r="L68" s="63">
        <v>0</v>
      </c>
      <c r="M68" s="63">
        <v>0</v>
      </c>
      <c r="N68" s="63">
        <v>0</v>
      </c>
      <c r="O68" s="63">
        <v>0</v>
      </c>
      <c r="P68" s="63">
        <v>0</v>
      </c>
      <c r="Q68" s="63">
        <v>2.6845637583892617E-2</v>
      </c>
      <c r="R68" s="63">
        <v>9.5877277085330771E-4</v>
      </c>
      <c r="S68" s="63">
        <v>0</v>
      </c>
      <c r="T68" s="63">
        <v>0</v>
      </c>
      <c r="U68" s="63">
        <v>0</v>
      </c>
      <c r="V68" s="63">
        <v>0.17545541706615533</v>
      </c>
      <c r="W68" s="63">
        <v>0</v>
      </c>
      <c r="X68" s="63">
        <v>1.9175455417066154E-3</v>
      </c>
      <c r="Y68" s="63">
        <v>0</v>
      </c>
      <c r="Z68" s="63">
        <v>1.725790987535954E-2</v>
      </c>
      <c r="AA68" s="63">
        <v>0.75743048897411314</v>
      </c>
      <c r="AB68" s="93" t="str">
        <f t="shared" si="0"/>
        <v>a99to08</v>
      </c>
      <c r="AC68" s="93" t="str">
        <f t="shared" si="1"/>
        <v>WRY</v>
      </c>
      <c r="AD68" s="93" t="str">
        <f>"'"&amp;VLOOKUP(A68,Lookups!B$3:F$48,2,FALSE)&amp;"'"</f>
        <v>'White River Spring Yearling'</v>
      </c>
      <c r="AE68" s="93">
        <f>VLOOKUP(A68,Lookups!B$3:F$48,4,FALSE)</f>
        <v>7</v>
      </c>
      <c r="AF68" s="93" t="str">
        <f>VLOOKUP(A68,Lookups!B$3:F$48,5,FALSE)</f>
        <v>PS</v>
      </c>
      <c r="AG68" s="93" t="str">
        <f t="shared" si="2"/>
        <v>yes</v>
      </c>
      <c r="AH68" s="93">
        <f>VLOOKUP(A68,Lookups!B$3:F$48,3,FALSE)</f>
        <v>49</v>
      </c>
      <c r="AI68" s="117">
        <f t="shared" si="3"/>
        <v>0</v>
      </c>
      <c r="AJ68" s="117">
        <f t="shared" si="4"/>
        <v>0</v>
      </c>
      <c r="AK68" s="117">
        <f t="shared" si="5"/>
        <v>2.0134228187919462E-2</v>
      </c>
      <c r="AL68" s="117">
        <f t="shared" si="6"/>
        <v>0</v>
      </c>
      <c r="AM68" s="117">
        <f t="shared" si="7"/>
        <v>0</v>
      </c>
      <c r="AN68" s="117">
        <f t="shared" si="8"/>
        <v>2.7804410354745925E-2</v>
      </c>
      <c r="AO68" s="117">
        <f t="shared" si="9"/>
        <v>0.17545541706615533</v>
      </c>
      <c r="AP68" s="117">
        <f t="shared" si="10"/>
        <v>1.9175455417066154E-3</v>
      </c>
      <c r="AQ68" s="117">
        <f t="shared" si="11"/>
        <v>0.75743048897411314</v>
      </c>
      <c r="AR68" s="117">
        <f t="shared" si="12"/>
        <v>1.725790987535954E-2</v>
      </c>
      <c r="AS68" t="str">
        <f t="shared" si="13"/>
        <v>2006WRY</v>
      </c>
      <c r="AV68" t="s">
        <v>688</v>
      </c>
      <c r="AW68" t="s">
        <v>689</v>
      </c>
      <c r="AX68">
        <v>17</v>
      </c>
      <c r="AY68" t="s">
        <v>668</v>
      </c>
      <c r="AZ68">
        <v>8</v>
      </c>
      <c r="BA68" s="63">
        <v>0.13661530161150265</v>
      </c>
      <c r="BB68" s="63">
        <v>5.0993094499869197E-2</v>
      </c>
      <c r="BC68" s="63">
        <v>6.3463250312278105E-2</v>
      </c>
      <c r="BD68" s="63">
        <v>2.1377498109117561E-3</v>
      </c>
      <c r="BE68" s="63">
        <v>2.8169014084507044E-3</v>
      </c>
      <c r="BF68" s="63">
        <v>5.4218640291271991E-2</v>
      </c>
      <c r="BG68" s="63">
        <v>5.6338028169014088E-3</v>
      </c>
      <c r="BH68" s="63">
        <v>0.10009828115366311</v>
      </c>
      <c r="BI68" s="63">
        <v>0.56399887200922949</v>
      </c>
      <c r="BJ68" s="63">
        <v>2.0024106085921624E-2</v>
      </c>
      <c r="BK68" s="64">
        <v>10</v>
      </c>
      <c r="BT68"/>
      <c r="BU68"/>
      <c r="BW68"/>
      <c r="BX68"/>
      <c r="BY68"/>
      <c r="BZ68"/>
      <c r="CA68"/>
      <c r="CB68"/>
      <c r="CC68"/>
      <c r="CD68"/>
    </row>
    <row r="69" spans="1:82" x14ac:dyDescent="0.25">
      <c r="A69" t="s">
        <v>742</v>
      </c>
      <c r="B69" s="64">
        <v>2007</v>
      </c>
      <c r="C69">
        <v>773</v>
      </c>
      <c r="D69" s="116" t="s">
        <v>43</v>
      </c>
      <c r="E69" s="63">
        <v>0</v>
      </c>
      <c r="F69" s="63">
        <v>0</v>
      </c>
      <c r="G69" s="63">
        <v>0</v>
      </c>
      <c r="H69" s="63">
        <v>0</v>
      </c>
      <c r="I69" s="63">
        <v>0</v>
      </c>
      <c r="J69" s="63">
        <v>1.2936610608020699E-2</v>
      </c>
      <c r="K69" s="63">
        <v>0</v>
      </c>
      <c r="L69" s="63">
        <v>0</v>
      </c>
      <c r="M69" s="63">
        <v>0</v>
      </c>
      <c r="N69" s="63">
        <v>0</v>
      </c>
      <c r="O69" s="63">
        <v>0</v>
      </c>
      <c r="P69" s="63">
        <v>0</v>
      </c>
      <c r="Q69" s="63">
        <v>2.5873221216041399E-3</v>
      </c>
      <c r="R69" s="63">
        <v>5.1746442432082798E-3</v>
      </c>
      <c r="S69" s="63">
        <v>0</v>
      </c>
      <c r="T69" s="63">
        <v>0</v>
      </c>
      <c r="U69" s="63">
        <v>0</v>
      </c>
      <c r="V69" s="63">
        <v>0.22509702457956016</v>
      </c>
      <c r="W69" s="63">
        <v>0</v>
      </c>
      <c r="X69" s="63">
        <v>0</v>
      </c>
      <c r="Y69" s="63">
        <v>0</v>
      </c>
      <c r="Z69" s="63">
        <v>2.5873221216041398E-2</v>
      </c>
      <c r="AA69" s="63">
        <v>0.72833117723156537</v>
      </c>
      <c r="AB69" s="93" t="str">
        <f t="shared" si="0"/>
        <v>a99to08</v>
      </c>
      <c r="AC69" s="93" t="str">
        <f t="shared" si="1"/>
        <v>WRY</v>
      </c>
      <c r="AD69" s="93" t="str">
        <f>"'"&amp;VLOOKUP(A69,Lookups!B$3:F$48,2,FALSE)&amp;"'"</f>
        <v>'White River Spring Yearling'</v>
      </c>
      <c r="AE69" s="93">
        <f>VLOOKUP(A69,Lookups!B$3:F$48,4,FALSE)</f>
        <v>7</v>
      </c>
      <c r="AF69" s="93" t="str">
        <f>VLOOKUP(A69,Lookups!B$3:F$48,5,FALSE)</f>
        <v>PS</v>
      </c>
      <c r="AG69" s="93" t="str">
        <f t="shared" si="2"/>
        <v>yes</v>
      </c>
      <c r="AH69" s="93">
        <f>VLOOKUP(A69,Lookups!B$3:F$48,3,FALSE)</f>
        <v>49</v>
      </c>
      <c r="AI69" s="117">
        <f t="shared" si="3"/>
        <v>0</v>
      </c>
      <c r="AJ69" s="117">
        <f t="shared" si="4"/>
        <v>0</v>
      </c>
      <c r="AK69" s="117">
        <f t="shared" si="5"/>
        <v>1.2936610608020699E-2</v>
      </c>
      <c r="AL69" s="117">
        <f t="shared" si="6"/>
        <v>0</v>
      </c>
      <c r="AM69" s="117">
        <f t="shared" si="7"/>
        <v>0</v>
      </c>
      <c r="AN69" s="117">
        <f t="shared" si="8"/>
        <v>7.7619663648124202E-3</v>
      </c>
      <c r="AO69" s="117">
        <f t="shared" si="9"/>
        <v>0.22509702457956016</v>
      </c>
      <c r="AP69" s="117">
        <f t="shared" si="10"/>
        <v>0</v>
      </c>
      <c r="AQ69" s="117">
        <f t="shared" si="11"/>
        <v>0.72833117723156537</v>
      </c>
      <c r="AR69" s="117">
        <f t="shared" si="12"/>
        <v>2.5873221216041398E-2</v>
      </c>
      <c r="AS69" t="str">
        <f t="shared" si="13"/>
        <v>2007WRY</v>
      </c>
      <c r="AV69" t="s">
        <v>690</v>
      </c>
      <c r="AW69" t="s">
        <v>691</v>
      </c>
      <c r="AX69">
        <v>18</v>
      </c>
      <c r="AY69" t="s">
        <v>668</v>
      </c>
      <c r="AZ69">
        <v>8</v>
      </c>
      <c r="BA69" s="63">
        <v>3.1300312189962355E-2</v>
      </c>
      <c r="BB69" s="63">
        <v>1.3606287594124689E-2</v>
      </c>
      <c r="BC69" s="63">
        <v>3.1573621344634643E-2</v>
      </c>
      <c r="BD69" s="63">
        <v>3.8485902030825827E-3</v>
      </c>
      <c r="BE69" s="63">
        <v>5.6133863655114316E-3</v>
      </c>
      <c r="BF69" s="63">
        <v>6.2781360815353654E-2</v>
      </c>
      <c r="BG69" s="63">
        <v>8.6469102710564193E-3</v>
      </c>
      <c r="BH69" s="63">
        <v>9.8947704490784202E-2</v>
      </c>
      <c r="BI69" s="63">
        <v>0.74368182672548999</v>
      </c>
      <c r="BJ69" s="63">
        <v>0</v>
      </c>
      <c r="BK69" s="64">
        <v>6</v>
      </c>
      <c r="BT69"/>
      <c r="BU69"/>
      <c r="BW69"/>
      <c r="BX69"/>
      <c r="BY69"/>
      <c r="BZ69"/>
      <c r="CA69"/>
      <c r="CB69"/>
      <c r="CC69"/>
      <c r="CD69"/>
    </row>
    <row r="70" spans="1:82" x14ac:dyDescent="0.25">
      <c r="A70" t="s">
        <v>742</v>
      </c>
      <c r="B70" s="64">
        <v>2008</v>
      </c>
      <c r="C70">
        <v>197</v>
      </c>
      <c r="D70" s="116" t="s">
        <v>43</v>
      </c>
      <c r="E70" s="63">
        <v>0</v>
      </c>
      <c r="F70" s="63">
        <v>0</v>
      </c>
      <c r="G70" s="63">
        <v>0</v>
      </c>
      <c r="H70" s="63">
        <v>0</v>
      </c>
      <c r="I70" s="63">
        <v>0</v>
      </c>
      <c r="J70" s="63">
        <v>2.5380710659898477E-2</v>
      </c>
      <c r="K70" s="63">
        <v>0</v>
      </c>
      <c r="L70" s="63">
        <v>0</v>
      </c>
      <c r="M70" s="63">
        <v>0</v>
      </c>
      <c r="N70" s="63">
        <v>0</v>
      </c>
      <c r="O70" s="63">
        <v>0</v>
      </c>
      <c r="P70" s="63">
        <v>0</v>
      </c>
      <c r="Q70" s="63">
        <v>0</v>
      </c>
      <c r="R70" s="63">
        <v>0</v>
      </c>
      <c r="S70" s="63">
        <v>0</v>
      </c>
      <c r="T70" s="63">
        <v>0</v>
      </c>
      <c r="U70" s="63">
        <v>0</v>
      </c>
      <c r="V70" s="63">
        <v>5.5837563451776651E-2</v>
      </c>
      <c r="W70" s="63">
        <v>0</v>
      </c>
      <c r="X70" s="63">
        <v>5.076142131979695E-3</v>
      </c>
      <c r="Y70" s="63">
        <v>0</v>
      </c>
      <c r="Z70" s="63">
        <v>6.5989847715736044E-2</v>
      </c>
      <c r="AA70" s="63">
        <v>0.84771573604060912</v>
      </c>
      <c r="AB70" s="93" t="str">
        <f t="shared" si="0"/>
        <v>a99to08</v>
      </c>
      <c r="AC70" s="93" t="str">
        <f t="shared" si="1"/>
        <v>WRY</v>
      </c>
      <c r="AD70" s="93" t="str">
        <f>"'"&amp;VLOOKUP(A70,Lookups!B$3:F$48,2,FALSE)&amp;"'"</f>
        <v>'White River Spring Yearling'</v>
      </c>
      <c r="AE70" s="93">
        <f>VLOOKUP(A70,Lookups!B$3:F$48,4,FALSE)</f>
        <v>7</v>
      </c>
      <c r="AF70" s="93" t="str">
        <f>VLOOKUP(A70,Lookups!B$3:F$48,5,FALSE)</f>
        <v>PS</v>
      </c>
      <c r="AG70" s="93" t="str">
        <f t="shared" si="2"/>
        <v>yes</v>
      </c>
      <c r="AH70" s="93">
        <f>VLOOKUP(A70,Lookups!B$3:F$48,3,FALSE)</f>
        <v>49</v>
      </c>
      <c r="AI70" s="117">
        <f t="shared" si="3"/>
        <v>0</v>
      </c>
      <c r="AJ70" s="117">
        <f t="shared" si="4"/>
        <v>0</v>
      </c>
      <c r="AK70" s="117">
        <f t="shared" si="5"/>
        <v>2.5380710659898477E-2</v>
      </c>
      <c r="AL70" s="117">
        <f t="shared" si="6"/>
        <v>0</v>
      </c>
      <c r="AM70" s="117">
        <f t="shared" si="7"/>
        <v>0</v>
      </c>
      <c r="AN70" s="117">
        <f t="shared" si="8"/>
        <v>0</v>
      </c>
      <c r="AO70" s="117">
        <f t="shared" si="9"/>
        <v>5.5837563451776651E-2</v>
      </c>
      <c r="AP70" s="117">
        <f t="shared" si="10"/>
        <v>5.076142131979695E-3</v>
      </c>
      <c r="AQ70" s="117">
        <f t="shared" si="11"/>
        <v>0.84771573604060912</v>
      </c>
      <c r="AR70" s="117">
        <f t="shared" si="12"/>
        <v>6.5989847715736044E-2</v>
      </c>
      <c r="AS70" t="str">
        <f t="shared" si="13"/>
        <v>2008WRY</v>
      </c>
      <c r="AV70" t="s">
        <v>692</v>
      </c>
      <c r="AW70" t="s">
        <v>693</v>
      </c>
      <c r="AX70">
        <v>19</v>
      </c>
      <c r="AY70" t="s">
        <v>668</v>
      </c>
      <c r="AZ70">
        <v>8</v>
      </c>
      <c r="BA70" s="63">
        <v>9.3496935676890946E-3</v>
      </c>
      <c r="BB70" s="63">
        <v>5.8037670586738961E-3</v>
      </c>
      <c r="BC70" s="63">
        <v>7.2539753751417024E-2</v>
      </c>
      <c r="BD70" s="63">
        <v>1.5434151241493187E-3</v>
      </c>
      <c r="BE70" s="63">
        <v>2.3278086789155572E-3</v>
      </c>
      <c r="BF70" s="63">
        <v>0.14590206931130906</v>
      </c>
      <c r="BG70" s="63">
        <v>3.7584047551823111E-3</v>
      </c>
      <c r="BH70" s="63">
        <v>0.13019188161957665</v>
      </c>
      <c r="BI70" s="63">
        <v>0.62848489425776299</v>
      </c>
      <c r="BJ70" s="63">
        <v>9.8311875324029555E-5</v>
      </c>
      <c r="BK70" s="64">
        <v>10</v>
      </c>
      <c r="BT70"/>
      <c r="BU70"/>
      <c r="BW70"/>
      <c r="BX70"/>
      <c r="BY70"/>
      <c r="BZ70"/>
      <c r="CA70"/>
      <c r="CB70"/>
      <c r="CC70"/>
      <c r="CD70"/>
    </row>
    <row r="71" spans="1:82" x14ac:dyDescent="0.25">
      <c r="A71" t="s">
        <v>742</v>
      </c>
      <c r="B71" s="64">
        <v>2009</v>
      </c>
      <c r="C71">
        <v>209</v>
      </c>
      <c r="D71" s="116" t="s">
        <v>43</v>
      </c>
      <c r="E71" s="63">
        <v>0</v>
      </c>
      <c r="F71" s="63">
        <v>0</v>
      </c>
      <c r="G71" s="63">
        <v>0</v>
      </c>
      <c r="H71" s="63">
        <v>0</v>
      </c>
      <c r="I71" s="63">
        <v>0</v>
      </c>
      <c r="J71" s="63">
        <v>0</v>
      </c>
      <c r="K71" s="63">
        <v>0</v>
      </c>
      <c r="L71" s="63">
        <v>0</v>
      </c>
      <c r="M71" s="63">
        <v>0</v>
      </c>
      <c r="N71" s="63">
        <v>0</v>
      </c>
      <c r="O71" s="63">
        <v>0</v>
      </c>
      <c r="P71" s="63">
        <v>0</v>
      </c>
      <c r="Q71" s="63">
        <v>0</v>
      </c>
      <c r="R71" s="63">
        <v>0</v>
      </c>
      <c r="S71" s="63">
        <v>0</v>
      </c>
      <c r="T71" s="63">
        <v>0</v>
      </c>
      <c r="U71" s="63">
        <v>0</v>
      </c>
      <c r="V71" s="63">
        <v>0.13875598086124402</v>
      </c>
      <c r="W71" s="63">
        <v>0</v>
      </c>
      <c r="X71" s="63">
        <v>0</v>
      </c>
      <c r="Y71" s="63">
        <v>0</v>
      </c>
      <c r="Z71" s="63">
        <v>3.3492822966507178E-2</v>
      </c>
      <c r="AA71" s="63">
        <v>0.82775119617224879</v>
      </c>
      <c r="AB71" s="93" t="str">
        <f t="shared" ref="AB71:AB134" si="17">IF(B71&gt;=2009,"a09on",IF(B71&gt;=1999,"a99to08","pre99"))</f>
        <v>a09on</v>
      </c>
      <c r="AC71" s="93" t="str">
        <f t="shared" ref="AC71:AC134" si="18">A71</f>
        <v>WRY</v>
      </c>
      <c r="AD71" s="93" t="str">
        <f>"'"&amp;VLOOKUP(A71,Lookups!B$3:F$48,2,FALSE)&amp;"'"</f>
        <v>'White River Spring Yearling'</v>
      </c>
      <c r="AE71" s="93">
        <f>VLOOKUP(A71,Lookups!B$3:F$48,4,FALSE)</f>
        <v>7</v>
      </c>
      <c r="AF71" s="93" t="str">
        <f>VLOOKUP(A71,Lookups!B$3:F$48,5,FALSE)</f>
        <v>PS</v>
      </c>
      <c r="AG71" s="93" t="str">
        <f t="shared" ref="AG71:AG134" si="19">IF(SUM(AI71:AR71)=0,"no","yes")</f>
        <v>yes</v>
      </c>
      <c r="AH71" s="93">
        <f>VLOOKUP(A71,Lookups!B$3:F$48,3,FALSE)</f>
        <v>49</v>
      </c>
      <c r="AI71" s="117">
        <f t="shared" ref="AI71:AI134" si="20">SUM(E71:G71)</f>
        <v>0</v>
      </c>
      <c r="AJ71" s="117">
        <f t="shared" ref="AJ71:AJ134" si="21">SUM(H71:I71)</f>
        <v>0</v>
      </c>
      <c r="AK71" s="117">
        <f t="shared" ref="AK71:AK134" si="22">SUM(J71:K71)</f>
        <v>0</v>
      </c>
      <c r="AL71" s="117">
        <f t="shared" ref="AL71:AL134" si="23">SUM(L71:M71)</f>
        <v>0</v>
      </c>
      <c r="AM71" s="117">
        <f t="shared" ref="AM71:AM134" si="24">SUM(N71:P71)</f>
        <v>0</v>
      </c>
      <c r="AN71" s="117">
        <f t="shared" ref="AN71:AN134" si="25">SUM(Q71:T71)</f>
        <v>0</v>
      </c>
      <c r="AO71" s="117">
        <f t="shared" ref="AO71:AO134" si="26">SUM(U71:V71)</f>
        <v>0.13875598086124402</v>
      </c>
      <c r="AP71" s="117">
        <f t="shared" ref="AP71:AP134" si="27">SUM(W71:Y71)</f>
        <v>0</v>
      </c>
      <c r="AQ71" s="117">
        <f t="shared" ref="AQ71:AQ134" si="28">SUM(AA71)</f>
        <v>0.82775119617224879</v>
      </c>
      <c r="AR71" s="117">
        <f t="shared" ref="AR71:AR134" si="29">SUM(Z71)</f>
        <v>3.3492822966507178E-2</v>
      </c>
      <c r="AS71" t="str">
        <f t="shared" ref="AS71:AS134" si="30">B71&amp;A71</f>
        <v>2009WRY</v>
      </c>
      <c r="AV71" t="s">
        <v>694</v>
      </c>
      <c r="AW71" t="s">
        <v>695</v>
      </c>
      <c r="AX71">
        <v>21</v>
      </c>
      <c r="AY71" t="s">
        <v>658</v>
      </c>
      <c r="AZ71">
        <v>4</v>
      </c>
      <c r="BA71" s="63">
        <v>5.2768094391648906E-3</v>
      </c>
      <c r="BB71" s="63">
        <v>6.776137320969133E-3</v>
      </c>
      <c r="BC71" s="63">
        <v>4.5309487071737424E-2</v>
      </c>
      <c r="BD71" s="63">
        <v>0.30246586971884154</v>
      </c>
      <c r="BE71" s="63">
        <v>2.0071835329248805E-2</v>
      </c>
      <c r="BF71" s="63">
        <v>1.0137168970950773E-3</v>
      </c>
      <c r="BG71" s="63">
        <v>5.3565223566868089E-2</v>
      </c>
      <c r="BH71" s="63">
        <v>5.4743659652673367E-2</v>
      </c>
      <c r="BI71" s="63">
        <v>0.49132194431755</v>
      </c>
      <c r="BJ71" s="63">
        <v>1.9455316685851657E-2</v>
      </c>
      <c r="BK71" s="64">
        <v>8</v>
      </c>
      <c r="BT71"/>
      <c r="BU71"/>
      <c r="BW71"/>
      <c r="BX71"/>
      <c r="BY71"/>
      <c r="BZ71"/>
      <c r="CA71"/>
      <c r="CB71"/>
      <c r="CC71"/>
      <c r="CD71"/>
    </row>
    <row r="72" spans="1:82" x14ac:dyDescent="0.25">
      <c r="A72" t="s">
        <v>742</v>
      </c>
      <c r="B72" s="64">
        <v>2010</v>
      </c>
      <c r="C72">
        <v>212</v>
      </c>
      <c r="D72" s="116" t="s">
        <v>43</v>
      </c>
      <c r="E72" s="63">
        <v>0</v>
      </c>
      <c r="F72" s="63">
        <v>0</v>
      </c>
      <c r="G72" s="63">
        <v>0</v>
      </c>
      <c r="H72" s="63">
        <v>0</v>
      </c>
      <c r="I72" s="63">
        <v>0</v>
      </c>
      <c r="J72" s="63">
        <v>1.8867924528301886E-2</v>
      </c>
      <c r="K72" s="63">
        <v>0</v>
      </c>
      <c r="L72" s="63">
        <v>0</v>
      </c>
      <c r="M72" s="63">
        <v>0</v>
      </c>
      <c r="N72" s="63">
        <v>0</v>
      </c>
      <c r="O72" s="63">
        <v>0</v>
      </c>
      <c r="P72" s="63">
        <v>0</v>
      </c>
      <c r="Q72" s="63">
        <v>0</v>
      </c>
      <c r="R72" s="63">
        <v>0</v>
      </c>
      <c r="S72" s="63">
        <v>0</v>
      </c>
      <c r="T72" s="63">
        <v>0</v>
      </c>
      <c r="U72" s="63">
        <v>0</v>
      </c>
      <c r="V72" s="63">
        <v>2.358490566037736E-2</v>
      </c>
      <c r="W72" s="63">
        <v>0</v>
      </c>
      <c r="X72" s="63">
        <v>0</v>
      </c>
      <c r="Y72" s="63">
        <v>0</v>
      </c>
      <c r="Z72" s="63">
        <v>7.5471698113207544E-2</v>
      </c>
      <c r="AA72" s="63">
        <v>0.88207547169811318</v>
      </c>
      <c r="AB72" s="93" t="str">
        <f t="shared" si="17"/>
        <v>a09on</v>
      </c>
      <c r="AC72" s="93" t="str">
        <f t="shared" si="18"/>
        <v>WRY</v>
      </c>
      <c r="AD72" s="93" t="str">
        <f>"'"&amp;VLOOKUP(A72,Lookups!B$3:F$48,2,FALSE)&amp;"'"</f>
        <v>'White River Spring Yearling'</v>
      </c>
      <c r="AE72" s="93">
        <f>VLOOKUP(A72,Lookups!B$3:F$48,4,FALSE)</f>
        <v>7</v>
      </c>
      <c r="AF72" s="93" t="str">
        <f>VLOOKUP(A72,Lookups!B$3:F$48,5,FALSE)</f>
        <v>PS</v>
      </c>
      <c r="AG72" s="93" t="str">
        <f t="shared" si="19"/>
        <v>yes</v>
      </c>
      <c r="AH72" s="93">
        <f>VLOOKUP(A72,Lookups!B$3:F$48,3,FALSE)</f>
        <v>49</v>
      </c>
      <c r="AI72" s="117">
        <f t="shared" si="20"/>
        <v>0</v>
      </c>
      <c r="AJ72" s="117">
        <f t="shared" si="21"/>
        <v>0</v>
      </c>
      <c r="AK72" s="117">
        <f t="shared" si="22"/>
        <v>1.8867924528301886E-2</v>
      </c>
      <c r="AL72" s="117">
        <f t="shared" si="23"/>
        <v>0</v>
      </c>
      <c r="AM72" s="117">
        <f t="shared" si="24"/>
        <v>0</v>
      </c>
      <c r="AN72" s="117">
        <f t="shared" si="25"/>
        <v>0</v>
      </c>
      <c r="AO72" s="117">
        <f t="shared" si="26"/>
        <v>2.358490566037736E-2</v>
      </c>
      <c r="AP72" s="117">
        <f t="shared" si="27"/>
        <v>0</v>
      </c>
      <c r="AQ72" s="117">
        <f t="shared" si="28"/>
        <v>0.88207547169811318</v>
      </c>
      <c r="AR72" s="117">
        <f t="shared" si="29"/>
        <v>7.5471698113207544E-2</v>
      </c>
      <c r="AS72" t="str">
        <f t="shared" si="30"/>
        <v>2010WRY</v>
      </c>
      <c r="AV72" t="s">
        <v>696</v>
      </c>
      <c r="AW72" t="s">
        <v>697</v>
      </c>
      <c r="AX72">
        <v>22</v>
      </c>
      <c r="AY72" t="s">
        <v>661</v>
      </c>
      <c r="AZ72">
        <v>5</v>
      </c>
      <c r="BA72" s="63">
        <v>1.1129660545353368E-4</v>
      </c>
      <c r="BB72" s="63">
        <v>1.2818021915387778E-2</v>
      </c>
      <c r="BC72" s="63">
        <v>1.5874080497851367E-2</v>
      </c>
      <c r="BD72" s="63">
        <v>3.0326244241698459E-2</v>
      </c>
      <c r="BE72" s="63">
        <v>1.7323516673884798E-4</v>
      </c>
      <c r="BF72" s="63">
        <v>9.3170312139189242E-3</v>
      </c>
      <c r="BG72" s="63">
        <v>4.1271151465125881E-5</v>
      </c>
      <c r="BH72" s="63">
        <v>0.18530639382165098</v>
      </c>
      <c r="BI72" s="63">
        <v>0.74603242538583492</v>
      </c>
      <c r="BJ72" s="63">
        <v>0</v>
      </c>
      <c r="BK72" s="64">
        <v>10</v>
      </c>
      <c r="BT72"/>
      <c r="BU72"/>
      <c r="BW72"/>
      <c r="BX72"/>
      <c r="BY72"/>
      <c r="BZ72"/>
      <c r="CA72"/>
      <c r="CB72"/>
      <c r="CC72"/>
      <c r="CD72"/>
    </row>
    <row r="73" spans="1:82" x14ac:dyDescent="0.25">
      <c r="A73" t="s">
        <v>742</v>
      </c>
      <c r="B73" s="64">
        <v>2011</v>
      </c>
      <c r="C73">
        <v>216</v>
      </c>
      <c r="D73" s="116" t="s">
        <v>43</v>
      </c>
      <c r="E73" s="63">
        <v>0</v>
      </c>
      <c r="F73" s="63">
        <v>0</v>
      </c>
      <c r="G73" s="63">
        <v>0</v>
      </c>
      <c r="H73" s="63">
        <v>0</v>
      </c>
      <c r="I73" s="63">
        <v>0</v>
      </c>
      <c r="J73" s="63">
        <v>0</v>
      </c>
      <c r="K73" s="63">
        <v>0</v>
      </c>
      <c r="L73" s="63">
        <v>0</v>
      </c>
      <c r="M73" s="63">
        <v>0</v>
      </c>
      <c r="N73" s="63">
        <v>0</v>
      </c>
      <c r="O73" s="63">
        <v>0</v>
      </c>
      <c r="P73" s="63">
        <v>0</v>
      </c>
      <c r="Q73" s="63">
        <v>0</v>
      </c>
      <c r="R73" s="63">
        <v>0</v>
      </c>
      <c r="S73" s="63">
        <v>0</v>
      </c>
      <c r="T73" s="63">
        <v>0</v>
      </c>
      <c r="U73" s="63">
        <v>0</v>
      </c>
      <c r="V73" s="63">
        <v>0</v>
      </c>
      <c r="W73" s="63">
        <v>0</v>
      </c>
      <c r="X73" s="63">
        <v>0</v>
      </c>
      <c r="Y73" s="63">
        <v>0</v>
      </c>
      <c r="Z73" s="63">
        <v>6.0185185185185182E-2</v>
      </c>
      <c r="AA73" s="63">
        <v>0.93981481481481477</v>
      </c>
      <c r="AB73" s="93" t="str">
        <f t="shared" si="17"/>
        <v>a09on</v>
      </c>
      <c r="AC73" s="93" t="str">
        <f t="shared" si="18"/>
        <v>WRY</v>
      </c>
      <c r="AD73" s="93" t="str">
        <f>"'"&amp;VLOOKUP(A73,Lookups!B$3:F$48,2,FALSE)&amp;"'"</f>
        <v>'White River Spring Yearling'</v>
      </c>
      <c r="AE73" s="93">
        <f>VLOOKUP(A73,Lookups!B$3:F$48,4,FALSE)</f>
        <v>7</v>
      </c>
      <c r="AF73" s="93" t="str">
        <f>VLOOKUP(A73,Lookups!B$3:F$48,5,FALSE)</f>
        <v>PS</v>
      </c>
      <c r="AG73" s="93" t="str">
        <f t="shared" si="19"/>
        <v>yes</v>
      </c>
      <c r="AH73" s="93">
        <f>VLOOKUP(A73,Lookups!B$3:F$48,3,FALSE)</f>
        <v>49</v>
      </c>
      <c r="AI73" s="117">
        <f t="shared" si="20"/>
        <v>0</v>
      </c>
      <c r="AJ73" s="117">
        <f t="shared" si="21"/>
        <v>0</v>
      </c>
      <c r="AK73" s="117">
        <f t="shared" si="22"/>
        <v>0</v>
      </c>
      <c r="AL73" s="117">
        <f t="shared" si="23"/>
        <v>0</v>
      </c>
      <c r="AM73" s="117">
        <f t="shared" si="24"/>
        <v>0</v>
      </c>
      <c r="AN73" s="117">
        <f t="shared" si="25"/>
        <v>0</v>
      </c>
      <c r="AO73" s="117">
        <f t="shared" si="26"/>
        <v>0</v>
      </c>
      <c r="AP73" s="117">
        <f t="shared" si="27"/>
        <v>0</v>
      </c>
      <c r="AQ73" s="117">
        <f t="shared" si="28"/>
        <v>0.93981481481481477</v>
      </c>
      <c r="AR73" s="117">
        <f t="shared" si="29"/>
        <v>6.0185185185185182E-2</v>
      </c>
      <c r="AS73" t="str">
        <f t="shared" si="30"/>
        <v>2011WRY</v>
      </c>
      <c r="AV73" t="s">
        <v>698</v>
      </c>
      <c r="AW73" t="s">
        <v>699</v>
      </c>
      <c r="AX73">
        <v>23</v>
      </c>
      <c r="AY73" t="s">
        <v>676</v>
      </c>
      <c r="AZ73">
        <v>7</v>
      </c>
      <c r="BA73" s="63">
        <v>3.3797117252192281E-4</v>
      </c>
      <c r="BB73" s="63">
        <v>5.9844404548174743E-5</v>
      </c>
      <c r="BC73" s="63">
        <v>8.3322660218813765E-2</v>
      </c>
      <c r="BD73" s="63">
        <v>2.5430088664056345E-2</v>
      </c>
      <c r="BE73" s="63">
        <v>8.5844203754595837E-4</v>
      </c>
      <c r="BF73" s="63">
        <v>4.6455584485176525E-2</v>
      </c>
      <c r="BG73" s="63">
        <v>0.16929773372832679</v>
      </c>
      <c r="BH73" s="63">
        <v>0.36713396341468718</v>
      </c>
      <c r="BI73" s="63">
        <v>0.30686278089358499</v>
      </c>
      <c r="BJ73" s="63">
        <v>2.4093098073837884E-4</v>
      </c>
      <c r="BK73" s="64">
        <v>10</v>
      </c>
      <c r="BT73"/>
      <c r="BU73"/>
      <c r="BW73"/>
      <c r="BX73"/>
      <c r="BY73"/>
      <c r="BZ73"/>
      <c r="CA73"/>
      <c r="CB73"/>
      <c r="CC73"/>
      <c r="CD73"/>
    </row>
    <row r="74" spans="1:82" x14ac:dyDescent="0.25">
      <c r="A74" t="s">
        <v>742</v>
      </c>
      <c r="B74" s="64">
        <v>2012</v>
      </c>
      <c r="C74">
        <v>200</v>
      </c>
      <c r="D74" s="116" t="s">
        <v>30</v>
      </c>
      <c r="E74" s="63">
        <v>0</v>
      </c>
      <c r="F74" s="63">
        <v>0</v>
      </c>
      <c r="G74" s="63">
        <v>0</v>
      </c>
      <c r="H74" s="63">
        <v>0</v>
      </c>
      <c r="I74" s="63">
        <v>0</v>
      </c>
      <c r="J74" s="63">
        <v>0.02</v>
      </c>
      <c r="K74" s="63">
        <v>0</v>
      </c>
      <c r="L74" s="63">
        <v>0</v>
      </c>
      <c r="M74" s="63">
        <v>0</v>
      </c>
      <c r="N74" s="63">
        <v>0</v>
      </c>
      <c r="O74" s="63">
        <v>0</v>
      </c>
      <c r="P74" s="63">
        <v>0</v>
      </c>
      <c r="Q74" s="63">
        <v>0.02</v>
      </c>
      <c r="R74" s="63">
        <v>0</v>
      </c>
      <c r="S74" s="63">
        <v>0</v>
      </c>
      <c r="T74" s="63">
        <v>0</v>
      </c>
      <c r="U74" s="63">
        <v>0</v>
      </c>
      <c r="V74" s="63">
        <v>6.0000000000000005E-2</v>
      </c>
      <c r="W74" s="63">
        <v>0</v>
      </c>
      <c r="X74" s="63">
        <v>0</v>
      </c>
      <c r="Y74" s="63">
        <v>0</v>
      </c>
      <c r="Z74" s="63">
        <v>0.16</v>
      </c>
      <c r="AA74" s="63">
        <v>0.74</v>
      </c>
      <c r="AB74" s="93" t="str">
        <f t="shared" si="17"/>
        <v>a09on</v>
      </c>
      <c r="AC74" s="93" t="str">
        <f t="shared" si="18"/>
        <v>WRY</v>
      </c>
      <c r="AD74" s="93" t="str">
        <f>"'"&amp;VLOOKUP(A74,Lookups!B$3:F$48,2,FALSE)&amp;"'"</f>
        <v>'White River Spring Yearling'</v>
      </c>
      <c r="AE74" s="93">
        <f>VLOOKUP(A74,Lookups!B$3:F$48,4,FALSE)</f>
        <v>7</v>
      </c>
      <c r="AF74" s="93" t="str">
        <f>VLOOKUP(A74,Lookups!B$3:F$48,5,FALSE)</f>
        <v>PS</v>
      </c>
      <c r="AG74" s="93" t="str">
        <f t="shared" si="19"/>
        <v>yes</v>
      </c>
      <c r="AH74" s="93">
        <f>VLOOKUP(A74,Lookups!B$3:F$48,3,FALSE)</f>
        <v>49</v>
      </c>
      <c r="AI74" s="117">
        <f t="shared" si="20"/>
        <v>0</v>
      </c>
      <c r="AJ74" s="117">
        <f t="shared" si="21"/>
        <v>0</v>
      </c>
      <c r="AK74" s="117">
        <f t="shared" si="22"/>
        <v>0.02</v>
      </c>
      <c r="AL74" s="117">
        <f t="shared" si="23"/>
        <v>0</v>
      </c>
      <c r="AM74" s="117">
        <f t="shared" si="24"/>
        <v>0</v>
      </c>
      <c r="AN74" s="117">
        <f t="shared" si="25"/>
        <v>0.02</v>
      </c>
      <c r="AO74" s="117">
        <f t="shared" si="26"/>
        <v>6.0000000000000005E-2</v>
      </c>
      <c r="AP74" s="117">
        <f t="shared" si="27"/>
        <v>0</v>
      </c>
      <c r="AQ74" s="117">
        <f t="shared" si="28"/>
        <v>0.74</v>
      </c>
      <c r="AR74" s="117">
        <f t="shared" si="29"/>
        <v>0.16</v>
      </c>
      <c r="AS74" t="str">
        <f t="shared" si="30"/>
        <v>2012WRY</v>
      </c>
      <c r="AV74" t="s">
        <v>700</v>
      </c>
      <c r="AW74" t="s">
        <v>701</v>
      </c>
      <c r="AX74">
        <v>25</v>
      </c>
      <c r="AY74" t="s">
        <v>676</v>
      </c>
      <c r="AZ74">
        <v>7</v>
      </c>
      <c r="BA74" s="63">
        <v>3.587439016831491E-2</v>
      </c>
      <c r="BB74" s="63">
        <v>3.172187435115935E-3</v>
      </c>
      <c r="BC74" s="63">
        <v>0.26522787217916177</v>
      </c>
      <c r="BD74" s="63">
        <v>8.9492829596416093E-2</v>
      </c>
      <c r="BE74" s="63">
        <v>3.2585550918294384E-3</v>
      </c>
      <c r="BF74" s="63">
        <v>1.0453423132080961E-2</v>
      </c>
      <c r="BG74" s="63">
        <v>2.6587058182611291E-2</v>
      </c>
      <c r="BH74" s="63">
        <v>9.8971392215508724E-3</v>
      </c>
      <c r="BI74" s="63">
        <v>0.55365764515890525</v>
      </c>
      <c r="BJ74" s="63">
        <v>2.3788998340134849E-3</v>
      </c>
      <c r="BK74" s="64">
        <v>10</v>
      </c>
      <c r="BT74"/>
      <c r="BU74"/>
      <c r="BW74"/>
      <c r="BX74"/>
      <c r="BY74"/>
      <c r="BZ74"/>
      <c r="CA74"/>
      <c r="CB74"/>
      <c r="CC74"/>
      <c r="CD74"/>
    </row>
    <row r="75" spans="1:82" x14ac:dyDescent="0.25">
      <c r="A75" t="s">
        <v>742</v>
      </c>
      <c r="B75" s="64">
        <v>2013</v>
      </c>
      <c r="C75" t="s">
        <v>40</v>
      </c>
      <c r="E75" s="63" t="s">
        <v>28</v>
      </c>
      <c r="F75" s="63" t="s">
        <v>28</v>
      </c>
      <c r="G75" s="63" t="s">
        <v>28</v>
      </c>
      <c r="H75" s="63" t="s">
        <v>28</v>
      </c>
      <c r="I75" s="63" t="s">
        <v>28</v>
      </c>
      <c r="J75" s="63" t="s">
        <v>28</v>
      </c>
      <c r="K75" s="63" t="s">
        <v>28</v>
      </c>
      <c r="L75" s="63" t="s">
        <v>28</v>
      </c>
      <c r="M75" s="63" t="s">
        <v>28</v>
      </c>
      <c r="N75" s="63" t="s">
        <v>28</v>
      </c>
      <c r="O75" s="63" t="s">
        <v>28</v>
      </c>
      <c r="P75" s="63" t="s">
        <v>28</v>
      </c>
      <c r="Q75" s="63" t="s">
        <v>28</v>
      </c>
      <c r="R75" s="63" t="s">
        <v>28</v>
      </c>
      <c r="S75" s="63" t="s">
        <v>28</v>
      </c>
      <c r="T75" s="63" t="s">
        <v>28</v>
      </c>
      <c r="U75" s="63" t="s">
        <v>28</v>
      </c>
      <c r="V75" s="63" t="s">
        <v>28</v>
      </c>
      <c r="W75" s="63" t="s">
        <v>28</v>
      </c>
      <c r="X75" s="63" t="s">
        <v>28</v>
      </c>
      <c r="Y75" s="63" t="s">
        <v>28</v>
      </c>
      <c r="Z75" s="63" t="s">
        <v>28</v>
      </c>
      <c r="AA75" s="63" t="s">
        <v>28</v>
      </c>
      <c r="AB75" s="93" t="str">
        <f t="shared" si="17"/>
        <v>a09on</v>
      </c>
      <c r="AC75" s="93" t="str">
        <f t="shared" si="18"/>
        <v>WRY</v>
      </c>
      <c r="AD75" s="93" t="str">
        <f>"'"&amp;VLOOKUP(A75,Lookups!B$3:F$48,2,FALSE)&amp;"'"</f>
        <v>'White River Spring Yearling'</v>
      </c>
      <c r="AE75" s="93">
        <f>VLOOKUP(A75,Lookups!B$3:F$48,4,FALSE)</f>
        <v>7</v>
      </c>
      <c r="AF75" s="93" t="str">
        <f>VLOOKUP(A75,Lookups!B$3:F$48,5,FALSE)</f>
        <v>PS</v>
      </c>
      <c r="AG75" s="93" t="str">
        <f t="shared" si="19"/>
        <v>no</v>
      </c>
      <c r="AH75" s="93">
        <f>VLOOKUP(A75,Lookups!B$3:F$48,3,FALSE)</f>
        <v>49</v>
      </c>
      <c r="AI75" s="117">
        <f t="shared" si="20"/>
        <v>0</v>
      </c>
      <c r="AJ75" s="117">
        <f t="shared" si="21"/>
        <v>0</v>
      </c>
      <c r="AK75" s="117">
        <f t="shared" si="22"/>
        <v>0</v>
      </c>
      <c r="AL75" s="117">
        <f t="shared" si="23"/>
        <v>0</v>
      </c>
      <c r="AM75" s="117">
        <f t="shared" si="24"/>
        <v>0</v>
      </c>
      <c r="AN75" s="117">
        <f t="shared" si="25"/>
        <v>0</v>
      </c>
      <c r="AO75" s="117">
        <f t="shared" si="26"/>
        <v>0</v>
      </c>
      <c r="AP75" s="117">
        <f t="shared" si="27"/>
        <v>0</v>
      </c>
      <c r="AQ75" s="117">
        <f t="shared" si="28"/>
        <v>0</v>
      </c>
      <c r="AR75" s="117">
        <f t="shared" si="29"/>
        <v>0</v>
      </c>
      <c r="AS75" t="str">
        <f t="shared" si="30"/>
        <v>2013WRY</v>
      </c>
      <c r="AV75" t="s">
        <v>702</v>
      </c>
      <c r="AW75" t="s">
        <v>703</v>
      </c>
      <c r="AX75">
        <v>26</v>
      </c>
      <c r="AY75" t="s">
        <v>658</v>
      </c>
      <c r="AZ75">
        <v>4</v>
      </c>
      <c r="BA75" s="63">
        <v>6.5278201279912337E-2</v>
      </c>
      <c r="BB75" s="63">
        <v>2.554540456122887E-3</v>
      </c>
      <c r="BC75" s="63">
        <v>2.4542601474944126E-2</v>
      </c>
      <c r="BD75" s="63">
        <v>0.12148445486107935</v>
      </c>
      <c r="BE75" s="63">
        <v>1.770429483696823E-2</v>
      </c>
      <c r="BF75" s="63">
        <v>0</v>
      </c>
      <c r="BG75" s="63">
        <v>0</v>
      </c>
      <c r="BH75" s="63">
        <v>0</v>
      </c>
      <c r="BI75" s="63">
        <v>0.76133158662248102</v>
      </c>
      <c r="BJ75" s="63">
        <v>7.1043204684920428E-3</v>
      </c>
      <c r="BK75" s="64">
        <v>10</v>
      </c>
      <c r="BT75"/>
      <c r="BU75"/>
      <c r="BW75"/>
      <c r="BX75"/>
      <c r="BY75"/>
      <c r="BZ75"/>
      <c r="CA75"/>
      <c r="CB75"/>
      <c r="CC75"/>
      <c r="CD75"/>
    </row>
    <row r="76" spans="1:82" x14ac:dyDescent="0.25">
      <c r="A76" t="s">
        <v>823</v>
      </c>
      <c r="B76" s="64">
        <v>1979</v>
      </c>
      <c r="C76">
        <v>4296</v>
      </c>
      <c r="D76" s="116" t="s">
        <v>42</v>
      </c>
      <c r="E76" s="63">
        <v>0</v>
      </c>
      <c r="F76" s="63">
        <v>0</v>
      </c>
      <c r="G76" s="63">
        <v>0</v>
      </c>
      <c r="H76" s="63">
        <v>0</v>
      </c>
      <c r="I76" s="63">
        <v>0</v>
      </c>
      <c r="J76" s="63">
        <v>0.14688081936685288</v>
      </c>
      <c r="K76" s="63">
        <v>9.3109869646182495E-4</v>
      </c>
      <c r="L76" s="63">
        <v>1.5595903165735567E-2</v>
      </c>
      <c r="M76" s="63">
        <v>4.189944134078212E-2</v>
      </c>
      <c r="N76" s="63">
        <v>2.5605214152700185E-3</v>
      </c>
      <c r="O76" s="63">
        <v>3.7709497206703912E-2</v>
      </c>
      <c r="P76" s="63">
        <v>0</v>
      </c>
      <c r="Q76" s="63">
        <v>1.8389199255121044E-2</v>
      </c>
      <c r="R76" s="63">
        <v>4.8882681564245811E-3</v>
      </c>
      <c r="S76" s="63">
        <v>0</v>
      </c>
      <c r="T76" s="63">
        <v>0</v>
      </c>
      <c r="U76" s="63">
        <v>0</v>
      </c>
      <c r="V76" s="63">
        <v>0.42085661080074488</v>
      </c>
      <c r="W76" s="63">
        <v>0</v>
      </c>
      <c r="X76" s="63">
        <v>7.0763500931098691E-2</v>
      </c>
      <c r="Y76" s="63">
        <v>0</v>
      </c>
      <c r="Z76" s="63">
        <v>0</v>
      </c>
      <c r="AA76" s="63">
        <v>0.23952513966480446</v>
      </c>
      <c r="AB76" s="93" t="str">
        <f t="shared" si="17"/>
        <v>pre99</v>
      </c>
      <c r="AC76" s="93" t="str">
        <f t="shared" si="18"/>
        <v>UWA</v>
      </c>
      <c r="AD76" s="93" t="e">
        <f>"'"&amp;VLOOKUP(A76,Lookups!B$3:F$48,2,FALSE)&amp;"'"</f>
        <v>#N/A</v>
      </c>
      <c r="AE76" s="93" t="e">
        <f>VLOOKUP(A76,Lookups!B$3:F$48,4,FALSE)</f>
        <v>#N/A</v>
      </c>
      <c r="AF76" s="93" t="e">
        <f>VLOOKUP(A76,Lookups!B$3:F$48,5,FALSE)</f>
        <v>#N/A</v>
      </c>
      <c r="AG76" s="93" t="str">
        <f t="shared" si="19"/>
        <v>yes</v>
      </c>
      <c r="AH76" s="93" t="e">
        <f>VLOOKUP(A76,Lookups!B$3:F$48,3,FALSE)</f>
        <v>#N/A</v>
      </c>
      <c r="AI76" s="117">
        <f t="shared" si="20"/>
        <v>0</v>
      </c>
      <c r="AJ76" s="117">
        <f t="shared" si="21"/>
        <v>0</v>
      </c>
      <c r="AK76" s="117">
        <f t="shared" si="22"/>
        <v>0.1478119180633147</v>
      </c>
      <c r="AL76" s="117">
        <f t="shared" si="23"/>
        <v>5.7495344506517686E-2</v>
      </c>
      <c r="AM76" s="117">
        <f t="shared" si="24"/>
        <v>4.0270018621973928E-2</v>
      </c>
      <c r="AN76" s="117">
        <f t="shared" si="25"/>
        <v>2.3277467411545627E-2</v>
      </c>
      <c r="AO76" s="117">
        <f t="shared" si="26"/>
        <v>0.42085661080074488</v>
      </c>
      <c r="AP76" s="117">
        <f t="shared" si="27"/>
        <v>7.0763500931098691E-2</v>
      </c>
      <c r="AQ76" s="117">
        <f t="shared" si="28"/>
        <v>0.23952513966480446</v>
      </c>
      <c r="AR76" s="117">
        <f t="shared" si="29"/>
        <v>0</v>
      </c>
      <c r="AS76" t="str">
        <f t="shared" si="30"/>
        <v>1979UWA</v>
      </c>
      <c r="AV76" t="s">
        <v>704</v>
      </c>
      <c r="AW76" t="s">
        <v>705</v>
      </c>
      <c r="AX76">
        <v>27</v>
      </c>
      <c r="AY76" t="s">
        <v>683</v>
      </c>
      <c r="AZ76">
        <v>6</v>
      </c>
      <c r="BA76" s="63">
        <v>0.25856423199820416</v>
      </c>
      <c r="BB76" s="63">
        <v>0.12262324732082361</v>
      </c>
      <c r="BC76" s="63">
        <v>1.0676325759787681E-2</v>
      </c>
      <c r="BD76" s="63">
        <v>5.3640757251993904E-4</v>
      </c>
      <c r="BE76" s="63">
        <v>7.083065035415326E-4</v>
      </c>
      <c r="BF76" s="63">
        <v>6.5254970401266614E-3</v>
      </c>
      <c r="BG76" s="63">
        <v>0</v>
      </c>
      <c r="BH76" s="63">
        <v>0.16534950072618732</v>
      </c>
      <c r="BI76" s="63">
        <v>0.41883291397114009</v>
      </c>
      <c r="BJ76" s="63">
        <v>1.6183569107669021E-2</v>
      </c>
      <c r="BK76" s="64">
        <v>10</v>
      </c>
      <c r="BT76"/>
      <c r="BU76"/>
      <c r="BW76"/>
      <c r="BX76"/>
      <c r="BY76"/>
      <c r="BZ76"/>
      <c r="CA76"/>
      <c r="CB76"/>
      <c r="CC76"/>
      <c r="CD76"/>
    </row>
    <row r="77" spans="1:82" x14ac:dyDescent="0.25">
      <c r="A77" t="s">
        <v>823</v>
      </c>
      <c r="B77" s="64">
        <v>1980</v>
      </c>
      <c r="C77">
        <v>5890</v>
      </c>
      <c r="D77" s="116" t="s">
        <v>43</v>
      </c>
      <c r="E77" s="63">
        <v>0</v>
      </c>
      <c r="F77" s="63">
        <v>0</v>
      </c>
      <c r="G77" s="63">
        <v>0</v>
      </c>
      <c r="H77" s="63">
        <v>8.4889643463497452E-4</v>
      </c>
      <c r="I77" s="63">
        <v>0</v>
      </c>
      <c r="J77" s="63">
        <v>7.6400679117147707E-2</v>
      </c>
      <c r="K77" s="63">
        <v>1.1884550084889642E-3</v>
      </c>
      <c r="L77" s="63">
        <v>2.5466893039049238E-3</v>
      </c>
      <c r="M77" s="63">
        <v>4.2444821731748725E-2</v>
      </c>
      <c r="N77" s="63">
        <v>2.2071307300509336E-3</v>
      </c>
      <c r="O77" s="63">
        <v>1.2393887945670628E-2</v>
      </c>
      <c r="P77" s="63">
        <v>0</v>
      </c>
      <c r="Q77" s="63">
        <v>1.4601018675721562E-2</v>
      </c>
      <c r="R77" s="63">
        <v>3.3955857385398983E-4</v>
      </c>
      <c r="S77" s="63">
        <v>0</v>
      </c>
      <c r="T77" s="63">
        <v>0</v>
      </c>
      <c r="U77" s="63">
        <v>0</v>
      </c>
      <c r="V77" s="63">
        <v>0.5514431239388794</v>
      </c>
      <c r="W77" s="63">
        <v>0</v>
      </c>
      <c r="X77" s="63">
        <v>0.13056027164685907</v>
      </c>
      <c r="Y77" s="63">
        <v>1.697792869269949E-3</v>
      </c>
      <c r="Z77" s="63">
        <v>1.6977928692699492E-4</v>
      </c>
      <c r="AA77" s="63">
        <v>0.16315789473684211</v>
      </c>
      <c r="AB77" s="93" t="str">
        <f t="shared" si="17"/>
        <v>pre99</v>
      </c>
      <c r="AC77" s="93" t="str">
        <f t="shared" si="18"/>
        <v>UWA</v>
      </c>
      <c r="AD77" s="93" t="e">
        <f>"'"&amp;VLOOKUP(A77,Lookups!B$3:F$48,2,FALSE)&amp;"'"</f>
        <v>#N/A</v>
      </c>
      <c r="AE77" s="93" t="e">
        <f>VLOOKUP(A77,Lookups!B$3:F$48,4,FALSE)</f>
        <v>#N/A</v>
      </c>
      <c r="AF77" s="93" t="e">
        <f>VLOOKUP(A77,Lookups!B$3:F$48,5,FALSE)</f>
        <v>#N/A</v>
      </c>
      <c r="AG77" s="93" t="str">
        <f t="shared" si="19"/>
        <v>yes</v>
      </c>
      <c r="AH77" s="93" t="e">
        <f>VLOOKUP(A77,Lookups!B$3:F$48,3,FALSE)</f>
        <v>#N/A</v>
      </c>
      <c r="AI77" s="117">
        <f t="shared" si="20"/>
        <v>0</v>
      </c>
      <c r="AJ77" s="117">
        <f t="shared" si="21"/>
        <v>8.4889643463497452E-4</v>
      </c>
      <c r="AK77" s="117">
        <f t="shared" si="22"/>
        <v>7.7589134125636672E-2</v>
      </c>
      <c r="AL77" s="117">
        <f t="shared" si="23"/>
        <v>4.4991511035653652E-2</v>
      </c>
      <c r="AM77" s="117">
        <f t="shared" si="24"/>
        <v>1.4601018675721562E-2</v>
      </c>
      <c r="AN77" s="117">
        <f t="shared" si="25"/>
        <v>1.4940577249575553E-2</v>
      </c>
      <c r="AO77" s="117">
        <f t="shared" si="26"/>
        <v>0.5514431239388794</v>
      </c>
      <c r="AP77" s="117">
        <f t="shared" si="27"/>
        <v>0.13225806451612901</v>
      </c>
      <c r="AQ77" s="117">
        <f t="shared" si="28"/>
        <v>0.16315789473684211</v>
      </c>
      <c r="AR77" s="117">
        <f t="shared" si="29"/>
        <v>1.6977928692699492E-4</v>
      </c>
      <c r="AS77" t="str">
        <f t="shared" si="30"/>
        <v>1980UWA</v>
      </c>
      <c r="AV77" t="s">
        <v>706</v>
      </c>
      <c r="AW77" t="s">
        <v>707</v>
      </c>
      <c r="AX77">
        <v>28</v>
      </c>
      <c r="AY77" t="s">
        <v>658</v>
      </c>
      <c r="AZ77">
        <v>4</v>
      </c>
      <c r="BA77" s="63">
        <v>0.21899597940257659</v>
      </c>
      <c r="BB77" s="63">
        <v>1.8700084570410235E-2</v>
      </c>
      <c r="BC77" s="63">
        <v>7.2115384615384619E-4</v>
      </c>
      <c r="BD77" s="63">
        <v>6.3967888874500001E-2</v>
      </c>
      <c r="BE77" s="63">
        <v>8.6739612472485073E-2</v>
      </c>
      <c r="BF77" s="63">
        <v>0</v>
      </c>
      <c r="BG77" s="63">
        <v>0</v>
      </c>
      <c r="BH77" s="63">
        <v>0</v>
      </c>
      <c r="BI77" s="63">
        <v>0.60782905685759514</v>
      </c>
      <c r="BJ77" s="63">
        <v>3.0462239762791559E-3</v>
      </c>
      <c r="BK77" s="64">
        <v>10</v>
      </c>
      <c r="BT77"/>
      <c r="BU77"/>
      <c r="BW77"/>
      <c r="BX77"/>
      <c r="BY77"/>
      <c r="BZ77"/>
      <c r="CA77"/>
      <c r="CB77"/>
      <c r="CC77"/>
      <c r="CD77"/>
    </row>
    <row r="78" spans="1:82" x14ac:dyDescent="0.25">
      <c r="A78" t="s">
        <v>823</v>
      </c>
      <c r="B78" s="64">
        <v>1981</v>
      </c>
      <c r="C78">
        <v>4296</v>
      </c>
      <c r="D78" s="116" t="s">
        <v>43</v>
      </c>
      <c r="E78" s="63">
        <v>0</v>
      </c>
      <c r="F78" s="63">
        <v>2.3277467411545624E-4</v>
      </c>
      <c r="G78" s="63">
        <v>0</v>
      </c>
      <c r="H78" s="63">
        <v>5.8193668528864059E-3</v>
      </c>
      <c r="I78" s="63">
        <v>0</v>
      </c>
      <c r="J78" s="63">
        <v>0.10032588454376164</v>
      </c>
      <c r="K78" s="63">
        <v>9.3109869646182495E-4</v>
      </c>
      <c r="L78" s="63">
        <v>5.121042830540037E-3</v>
      </c>
      <c r="M78" s="63">
        <v>4.4227188081936687E-2</v>
      </c>
      <c r="N78" s="63">
        <v>0</v>
      </c>
      <c r="O78" s="63">
        <v>3.4916201117318434E-2</v>
      </c>
      <c r="P78" s="63">
        <v>0</v>
      </c>
      <c r="Q78" s="63">
        <v>2.2579143389199256E-2</v>
      </c>
      <c r="R78" s="63">
        <v>2.7932960893854749E-3</v>
      </c>
      <c r="S78" s="63">
        <v>0</v>
      </c>
      <c r="T78" s="63">
        <v>0</v>
      </c>
      <c r="U78" s="63">
        <v>0</v>
      </c>
      <c r="V78" s="63">
        <v>0.51070763500931105</v>
      </c>
      <c r="W78" s="63">
        <v>0</v>
      </c>
      <c r="X78" s="63">
        <v>0.11196461824953445</v>
      </c>
      <c r="Y78" s="63">
        <v>0</v>
      </c>
      <c r="Z78" s="63">
        <v>2.3277467411545624E-4</v>
      </c>
      <c r="AA78" s="63">
        <v>0.16014897579143389</v>
      </c>
      <c r="AB78" s="93" t="str">
        <f t="shared" si="17"/>
        <v>pre99</v>
      </c>
      <c r="AC78" s="93" t="str">
        <f t="shared" si="18"/>
        <v>UWA</v>
      </c>
      <c r="AD78" s="93" t="e">
        <f>"'"&amp;VLOOKUP(A78,Lookups!B$3:F$48,2,FALSE)&amp;"'"</f>
        <v>#N/A</v>
      </c>
      <c r="AE78" s="93" t="e">
        <f>VLOOKUP(A78,Lookups!B$3:F$48,4,FALSE)</f>
        <v>#N/A</v>
      </c>
      <c r="AF78" s="93" t="e">
        <f>VLOOKUP(A78,Lookups!B$3:F$48,5,FALSE)</f>
        <v>#N/A</v>
      </c>
      <c r="AG78" s="93" t="str">
        <f t="shared" si="19"/>
        <v>yes</v>
      </c>
      <c r="AH78" s="93" t="e">
        <f>VLOOKUP(A78,Lookups!B$3:F$48,3,FALSE)</f>
        <v>#N/A</v>
      </c>
      <c r="AI78" s="117">
        <f t="shared" si="20"/>
        <v>2.3277467411545624E-4</v>
      </c>
      <c r="AJ78" s="117">
        <f t="shared" si="21"/>
        <v>5.8193668528864059E-3</v>
      </c>
      <c r="AK78" s="117">
        <f t="shared" si="22"/>
        <v>0.10125698324022346</v>
      </c>
      <c r="AL78" s="117">
        <f t="shared" si="23"/>
        <v>4.9348230912476726E-2</v>
      </c>
      <c r="AM78" s="117">
        <f t="shared" si="24"/>
        <v>3.4916201117318434E-2</v>
      </c>
      <c r="AN78" s="117">
        <f t="shared" si="25"/>
        <v>2.5372439478584731E-2</v>
      </c>
      <c r="AO78" s="117">
        <f t="shared" si="26"/>
        <v>0.51070763500931105</v>
      </c>
      <c r="AP78" s="117">
        <f t="shared" si="27"/>
        <v>0.11196461824953445</v>
      </c>
      <c r="AQ78" s="117">
        <f t="shared" si="28"/>
        <v>0.16014897579143389</v>
      </c>
      <c r="AR78" s="117">
        <f t="shared" si="29"/>
        <v>2.3277467411545624E-4</v>
      </c>
      <c r="AS78" t="str">
        <f t="shared" si="30"/>
        <v>1981UWA</v>
      </c>
      <c r="AV78" t="s">
        <v>708</v>
      </c>
      <c r="AW78" t="s">
        <v>709</v>
      </c>
      <c r="AX78">
        <v>29</v>
      </c>
      <c r="AY78" t="s">
        <v>13</v>
      </c>
      <c r="AZ78">
        <v>3</v>
      </c>
      <c r="BA78" s="63">
        <v>0.16853878695525026</v>
      </c>
      <c r="BB78" s="63">
        <v>5.8096452618135661E-2</v>
      </c>
      <c r="BC78" s="63">
        <v>2.39743836591488E-2</v>
      </c>
      <c r="BD78" s="63">
        <v>3.0721953007256525E-2</v>
      </c>
      <c r="BE78" s="63">
        <v>2.0505294910956151E-2</v>
      </c>
      <c r="BF78" s="63">
        <v>5.9582919563058593E-5</v>
      </c>
      <c r="BG78" s="63">
        <v>0</v>
      </c>
      <c r="BH78" s="63">
        <v>0.24022434667713805</v>
      </c>
      <c r="BI78" s="63">
        <v>0.45652965238223259</v>
      </c>
      <c r="BJ78" s="63">
        <v>1.3495468703189242E-3</v>
      </c>
      <c r="BK78" s="64">
        <v>10</v>
      </c>
      <c r="BT78"/>
      <c r="BU78"/>
      <c r="BW78"/>
      <c r="BX78"/>
      <c r="BY78"/>
      <c r="BZ78"/>
      <c r="CA78"/>
      <c r="CB78"/>
      <c r="CC78"/>
      <c r="CD78"/>
    </row>
    <row r="79" spans="1:82" x14ac:dyDescent="0.25">
      <c r="A79" t="s">
        <v>823</v>
      </c>
      <c r="B79" s="64">
        <v>1982</v>
      </c>
      <c r="C79">
        <v>3804</v>
      </c>
      <c r="D79" s="116" t="s">
        <v>43</v>
      </c>
      <c r="E79" s="63">
        <v>0</v>
      </c>
      <c r="F79" s="63">
        <v>7.8864353312302837E-4</v>
      </c>
      <c r="G79" s="63">
        <v>0</v>
      </c>
      <c r="H79" s="63">
        <v>0</v>
      </c>
      <c r="I79" s="63">
        <v>0</v>
      </c>
      <c r="J79" s="63">
        <v>0.16876971608832808</v>
      </c>
      <c r="K79" s="63">
        <v>2.103049421661409E-3</v>
      </c>
      <c r="L79" s="63">
        <v>2.8916929547844372E-3</v>
      </c>
      <c r="M79" s="63">
        <v>3.7329127234490014E-2</v>
      </c>
      <c r="N79" s="63">
        <v>2.6288117770767614E-3</v>
      </c>
      <c r="O79" s="63">
        <v>8.6750788643533121E-3</v>
      </c>
      <c r="P79" s="63">
        <v>0</v>
      </c>
      <c r="Q79" s="63">
        <v>2.4973711882229233E-2</v>
      </c>
      <c r="R79" s="63">
        <v>4.206098843322818E-3</v>
      </c>
      <c r="S79" s="63">
        <v>7.8864353312302837E-4</v>
      </c>
      <c r="T79" s="63">
        <v>0</v>
      </c>
      <c r="U79" s="63">
        <v>0</v>
      </c>
      <c r="V79" s="63">
        <v>0.32176656151419558</v>
      </c>
      <c r="W79" s="63">
        <v>0</v>
      </c>
      <c r="X79" s="63">
        <v>0.14537329127234491</v>
      </c>
      <c r="Y79" s="63">
        <v>0</v>
      </c>
      <c r="Z79" s="63">
        <v>2.6288117770767612E-4</v>
      </c>
      <c r="AA79" s="63">
        <v>0.27944269190325971</v>
      </c>
      <c r="AB79" s="93" t="str">
        <f t="shared" si="17"/>
        <v>pre99</v>
      </c>
      <c r="AC79" s="93" t="str">
        <f t="shared" si="18"/>
        <v>UWA</v>
      </c>
      <c r="AD79" s="93" t="e">
        <f>"'"&amp;VLOOKUP(A79,Lookups!B$3:F$48,2,FALSE)&amp;"'"</f>
        <v>#N/A</v>
      </c>
      <c r="AE79" s="93" t="e">
        <f>VLOOKUP(A79,Lookups!B$3:F$48,4,FALSE)</f>
        <v>#N/A</v>
      </c>
      <c r="AF79" s="93" t="e">
        <f>VLOOKUP(A79,Lookups!B$3:F$48,5,FALSE)</f>
        <v>#N/A</v>
      </c>
      <c r="AG79" s="93" t="str">
        <f t="shared" si="19"/>
        <v>yes</v>
      </c>
      <c r="AH79" s="93" t="e">
        <f>VLOOKUP(A79,Lookups!B$3:F$48,3,FALSE)</f>
        <v>#N/A</v>
      </c>
      <c r="AI79" s="117">
        <f t="shared" si="20"/>
        <v>7.8864353312302837E-4</v>
      </c>
      <c r="AJ79" s="117">
        <f t="shared" si="21"/>
        <v>0</v>
      </c>
      <c r="AK79" s="117">
        <f t="shared" si="22"/>
        <v>0.17087276550998948</v>
      </c>
      <c r="AL79" s="117">
        <f t="shared" si="23"/>
        <v>4.0220820189274455E-2</v>
      </c>
      <c r="AM79" s="117">
        <f t="shared" si="24"/>
        <v>1.1303890641430073E-2</v>
      </c>
      <c r="AN79" s="117">
        <f t="shared" si="25"/>
        <v>2.9968454258675076E-2</v>
      </c>
      <c r="AO79" s="117">
        <f t="shared" si="26"/>
        <v>0.32176656151419558</v>
      </c>
      <c r="AP79" s="117">
        <f t="shared" si="27"/>
        <v>0.14537329127234491</v>
      </c>
      <c r="AQ79" s="117">
        <f t="shared" si="28"/>
        <v>0.27944269190325971</v>
      </c>
      <c r="AR79" s="117">
        <f t="shared" si="29"/>
        <v>2.6288117770767612E-4</v>
      </c>
      <c r="AS79" t="str">
        <f t="shared" si="30"/>
        <v>1982UWA</v>
      </c>
      <c r="AV79" t="s">
        <v>710</v>
      </c>
      <c r="AW79" t="s">
        <v>711</v>
      </c>
      <c r="AX79">
        <v>30</v>
      </c>
      <c r="AY79" t="s">
        <v>676</v>
      </c>
      <c r="AZ79">
        <v>7</v>
      </c>
      <c r="BA79" s="63">
        <v>7.7216125258359287E-3</v>
      </c>
      <c r="BB79" s="63">
        <v>2.8459389371186172E-3</v>
      </c>
      <c r="BC79" s="63">
        <v>0.14298780510442527</v>
      </c>
      <c r="BD79" s="63">
        <v>9.9599467340636516E-2</v>
      </c>
      <c r="BE79" s="63">
        <v>3.9896216671080759E-3</v>
      </c>
      <c r="BF79" s="63">
        <v>5.0900704185169288E-2</v>
      </c>
      <c r="BG79" s="63">
        <v>6.9336548838676321E-2</v>
      </c>
      <c r="BH79" s="63">
        <v>0.36631861251549702</v>
      </c>
      <c r="BI79" s="63">
        <v>0.23675113441193524</v>
      </c>
      <c r="BJ79" s="63">
        <v>1.9548554473597698E-2</v>
      </c>
      <c r="BK79" s="64">
        <v>10</v>
      </c>
      <c r="BT79"/>
      <c r="BU79"/>
      <c r="BW79"/>
      <c r="BX79"/>
      <c r="BY79"/>
      <c r="BZ79"/>
      <c r="CA79"/>
      <c r="CB79"/>
      <c r="CC79"/>
      <c r="CD79"/>
    </row>
    <row r="80" spans="1:82" x14ac:dyDescent="0.25">
      <c r="A80" t="s">
        <v>823</v>
      </c>
      <c r="B80" s="64">
        <v>1983</v>
      </c>
      <c r="C80">
        <v>3986</v>
      </c>
      <c r="D80" s="116" t="s">
        <v>43</v>
      </c>
      <c r="E80" s="63">
        <v>0</v>
      </c>
      <c r="F80" s="63">
        <v>0</v>
      </c>
      <c r="G80" s="63">
        <v>0</v>
      </c>
      <c r="H80" s="63">
        <v>5.0175614651279475E-4</v>
      </c>
      <c r="I80" s="63">
        <v>0</v>
      </c>
      <c r="J80" s="63">
        <v>9.4330155544405422E-2</v>
      </c>
      <c r="K80" s="63">
        <v>1.0035122930255895E-3</v>
      </c>
      <c r="L80" s="63">
        <v>6.2719518314099344E-3</v>
      </c>
      <c r="M80" s="63">
        <v>3.1108881083793276E-2</v>
      </c>
      <c r="N80" s="63">
        <v>8.5298544907175117E-3</v>
      </c>
      <c r="O80" s="63">
        <v>1.2543903662819869E-2</v>
      </c>
      <c r="P80" s="63">
        <v>0</v>
      </c>
      <c r="Q80" s="63">
        <v>1.2042147516307075E-2</v>
      </c>
      <c r="R80" s="63">
        <v>1.5052684395383843E-3</v>
      </c>
      <c r="S80" s="63">
        <v>0</v>
      </c>
      <c r="T80" s="63">
        <v>0</v>
      </c>
      <c r="U80" s="63">
        <v>0</v>
      </c>
      <c r="V80" s="63">
        <v>0.3855995985950828</v>
      </c>
      <c r="W80" s="63">
        <v>0</v>
      </c>
      <c r="X80" s="63">
        <v>0.24962368289011538</v>
      </c>
      <c r="Y80" s="63">
        <v>0</v>
      </c>
      <c r="Z80" s="63">
        <v>1.5052684395383843E-3</v>
      </c>
      <c r="AA80" s="63">
        <v>0.19543401906673358</v>
      </c>
      <c r="AB80" s="93" t="str">
        <f t="shared" si="17"/>
        <v>pre99</v>
      </c>
      <c r="AC80" s="93" t="str">
        <f t="shared" si="18"/>
        <v>UWA</v>
      </c>
      <c r="AD80" s="93" t="e">
        <f>"'"&amp;VLOOKUP(A80,Lookups!B$3:F$48,2,FALSE)&amp;"'"</f>
        <v>#N/A</v>
      </c>
      <c r="AE80" s="93" t="e">
        <f>VLOOKUP(A80,Lookups!B$3:F$48,4,FALSE)</f>
        <v>#N/A</v>
      </c>
      <c r="AF80" s="93" t="e">
        <f>VLOOKUP(A80,Lookups!B$3:F$48,5,FALSE)</f>
        <v>#N/A</v>
      </c>
      <c r="AG80" s="93" t="str">
        <f t="shared" si="19"/>
        <v>yes</v>
      </c>
      <c r="AH80" s="93" t="e">
        <f>VLOOKUP(A80,Lookups!B$3:F$48,3,FALSE)</f>
        <v>#N/A</v>
      </c>
      <c r="AI80" s="117">
        <f t="shared" si="20"/>
        <v>0</v>
      </c>
      <c r="AJ80" s="117">
        <f t="shared" si="21"/>
        <v>5.0175614651279475E-4</v>
      </c>
      <c r="AK80" s="117">
        <f t="shared" si="22"/>
        <v>9.533366783743101E-2</v>
      </c>
      <c r="AL80" s="117">
        <f t="shared" si="23"/>
        <v>3.7380832915203208E-2</v>
      </c>
      <c r="AM80" s="117">
        <f t="shared" si="24"/>
        <v>2.1073758153537382E-2</v>
      </c>
      <c r="AN80" s="117">
        <f t="shared" si="25"/>
        <v>1.3547415955845458E-2</v>
      </c>
      <c r="AO80" s="117">
        <f t="shared" si="26"/>
        <v>0.3855995985950828</v>
      </c>
      <c r="AP80" s="117">
        <f t="shared" si="27"/>
        <v>0.24962368289011538</v>
      </c>
      <c r="AQ80" s="117">
        <f t="shared" si="28"/>
        <v>0.19543401906673358</v>
      </c>
      <c r="AR80" s="117">
        <f t="shared" si="29"/>
        <v>1.5052684395383843E-3</v>
      </c>
      <c r="AS80" t="str">
        <f t="shared" si="30"/>
        <v>1983UWA</v>
      </c>
      <c r="AV80" t="s">
        <v>712</v>
      </c>
      <c r="AW80" t="s">
        <v>713</v>
      </c>
      <c r="AX80">
        <v>31</v>
      </c>
      <c r="AY80" t="s">
        <v>661</v>
      </c>
      <c r="AZ80">
        <v>5</v>
      </c>
      <c r="BA80" s="63">
        <v>0.16389950294677619</v>
      </c>
      <c r="BB80" s="63">
        <v>0.11948316461015444</v>
      </c>
      <c r="BC80" s="63">
        <v>9.7415197579462723E-3</v>
      </c>
      <c r="BD80" s="63">
        <v>7.0799191716611587E-2</v>
      </c>
      <c r="BE80" s="63">
        <v>1.3193392532968955E-2</v>
      </c>
      <c r="BF80" s="63">
        <v>1.546896636079429E-3</v>
      </c>
      <c r="BG80" s="63">
        <v>3.334568915693959E-3</v>
      </c>
      <c r="BH80" s="63">
        <v>8.1859657131853641E-2</v>
      </c>
      <c r="BI80" s="63">
        <v>0.53388766924810371</v>
      </c>
      <c r="BJ80" s="63">
        <v>2.2544365038118267E-3</v>
      </c>
      <c r="BK80" s="64">
        <v>10</v>
      </c>
      <c r="BT80"/>
      <c r="BU80"/>
      <c r="BW80"/>
      <c r="BX80"/>
      <c r="BY80"/>
      <c r="BZ80"/>
      <c r="CA80"/>
      <c r="CB80"/>
      <c r="CC80"/>
      <c r="CD80"/>
    </row>
    <row r="81" spans="1:82" x14ac:dyDescent="0.25">
      <c r="A81" t="s">
        <v>823</v>
      </c>
      <c r="B81" s="64">
        <v>1984</v>
      </c>
      <c r="C81">
        <v>2063</v>
      </c>
      <c r="D81" s="116" t="s">
        <v>43</v>
      </c>
      <c r="E81" s="63">
        <v>0</v>
      </c>
      <c r="F81" s="63">
        <v>0</v>
      </c>
      <c r="G81" s="63">
        <v>0</v>
      </c>
      <c r="H81" s="63">
        <v>0</v>
      </c>
      <c r="I81" s="63">
        <v>0</v>
      </c>
      <c r="J81" s="63">
        <v>0.17886572952011634</v>
      </c>
      <c r="K81" s="63">
        <v>1.9389238972370335E-3</v>
      </c>
      <c r="L81" s="63">
        <v>3.8778477944740671E-3</v>
      </c>
      <c r="M81" s="63">
        <v>3.9747939893359188E-2</v>
      </c>
      <c r="N81" s="63">
        <v>5.3320407174018416E-3</v>
      </c>
      <c r="O81" s="63">
        <v>9.2098885118759091E-3</v>
      </c>
      <c r="P81" s="63">
        <v>0</v>
      </c>
      <c r="Q81" s="63">
        <v>1.5511391177896268E-2</v>
      </c>
      <c r="R81" s="63">
        <v>0</v>
      </c>
      <c r="S81" s="63">
        <v>1.454192922927775E-3</v>
      </c>
      <c r="T81" s="63">
        <v>0</v>
      </c>
      <c r="U81" s="63">
        <v>0</v>
      </c>
      <c r="V81" s="63">
        <v>0.30489578284052354</v>
      </c>
      <c r="W81" s="63">
        <v>0</v>
      </c>
      <c r="X81" s="63">
        <v>0.23121667474551624</v>
      </c>
      <c r="Y81" s="63">
        <v>1.9389238972370335E-3</v>
      </c>
      <c r="Z81" s="63">
        <v>4.8473097430925838E-4</v>
      </c>
      <c r="AA81" s="63">
        <v>0.20552593310712555</v>
      </c>
      <c r="AB81" s="93" t="str">
        <f t="shared" si="17"/>
        <v>pre99</v>
      </c>
      <c r="AC81" s="93" t="str">
        <f t="shared" si="18"/>
        <v>UWA</v>
      </c>
      <c r="AD81" s="93" t="e">
        <f>"'"&amp;VLOOKUP(A81,Lookups!B$3:F$48,2,FALSE)&amp;"'"</f>
        <v>#N/A</v>
      </c>
      <c r="AE81" s="93" t="e">
        <f>VLOOKUP(A81,Lookups!B$3:F$48,4,FALSE)</f>
        <v>#N/A</v>
      </c>
      <c r="AF81" s="93" t="e">
        <f>VLOOKUP(A81,Lookups!B$3:F$48,5,FALSE)</f>
        <v>#N/A</v>
      </c>
      <c r="AG81" s="93" t="str">
        <f t="shared" si="19"/>
        <v>yes</v>
      </c>
      <c r="AH81" s="93" t="e">
        <f>VLOOKUP(A81,Lookups!B$3:F$48,3,FALSE)</f>
        <v>#N/A</v>
      </c>
      <c r="AI81" s="117">
        <f t="shared" si="20"/>
        <v>0</v>
      </c>
      <c r="AJ81" s="117">
        <f t="shared" si="21"/>
        <v>0</v>
      </c>
      <c r="AK81" s="117">
        <f t="shared" si="22"/>
        <v>0.18080465341735338</v>
      </c>
      <c r="AL81" s="117">
        <f t="shared" si="23"/>
        <v>4.3625787687833255E-2</v>
      </c>
      <c r="AM81" s="117">
        <f t="shared" si="24"/>
        <v>1.4541929229277752E-2</v>
      </c>
      <c r="AN81" s="117">
        <f t="shared" si="25"/>
        <v>1.6965584100824042E-2</v>
      </c>
      <c r="AO81" s="117">
        <f t="shared" si="26"/>
        <v>0.30489578284052354</v>
      </c>
      <c r="AP81" s="117">
        <f t="shared" si="27"/>
        <v>0.23315559864275329</v>
      </c>
      <c r="AQ81" s="117">
        <f t="shared" si="28"/>
        <v>0.20552593310712555</v>
      </c>
      <c r="AR81" s="117">
        <f t="shared" si="29"/>
        <v>4.8473097430925838E-4</v>
      </c>
      <c r="AS81" t="str">
        <f t="shared" si="30"/>
        <v>1984UWA</v>
      </c>
      <c r="AV81" t="s">
        <v>714</v>
      </c>
      <c r="AW81" t="s">
        <v>715</v>
      </c>
      <c r="AX81">
        <v>32</v>
      </c>
      <c r="AY81" t="s">
        <v>676</v>
      </c>
      <c r="AZ81">
        <v>7</v>
      </c>
      <c r="BA81" s="63">
        <v>1.6132982536088771E-2</v>
      </c>
      <c r="BB81" s="63">
        <v>3.493515068204093E-3</v>
      </c>
      <c r="BC81" s="63">
        <v>0.1367443722439759</v>
      </c>
      <c r="BD81" s="63">
        <v>8.5544706934452472E-2</v>
      </c>
      <c r="BE81" s="63">
        <v>5.0091141793494314E-3</v>
      </c>
      <c r="BF81" s="63">
        <v>7.0607587953370535E-3</v>
      </c>
      <c r="BG81" s="63">
        <v>4.4290218094347085E-2</v>
      </c>
      <c r="BH81" s="63">
        <v>9.1782173692707678E-2</v>
      </c>
      <c r="BI81" s="63">
        <v>0.60712707690529777</v>
      </c>
      <c r="BJ81" s="63">
        <v>2.8150815502396443E-3</v>
      </c>
      <c r="BK81" s="64">
        <v>10</v>
      </c>
      <c r="BT81"/>
      <c r="BU81"/>
      <c r="BW81"/>
      <c r="BX81"/>
      <c r="BY81"/>
      <c r="BZ81"/>
      <c r="CA81"/>
      <c r="CB81"/>
      <c r="CC81"/>
      <c r="CD81"/>
    </row>
    <row r="82" spans="1:82" x14ac:dyDescent="0.25">
      <c r="A82" t="s">
        <v>823</v>
      </c>
      <c r="B82" s="64">
        <v>1985</v>
      </c>
      <c r="C82">
        <v>888</v>
      </c>
      <c r="D82" s="116" t="s">
        <v>43</v>
      </c>
      <c r="E82" s="63">
        <v>0</v>
      </c>
      <c r="F82" s="63">
        <v>0</v>
      </c>
      <c r="G82" s="63">
        <v>0</v>
      </c>
      <c r="H82" s="63">
        <v>0</v>
      </c>
      <c r="I82" s="63">
        <v>0</v>
      </c>
      <c r="J82" s="63">
        <v>0.13963963963963963</v>
      </c>
      <c r="K82" s="63">
        <v>1.2387387387387387E-2</v>
      </c>
      <c r="L82" s="63">
        <v>0</v>
      </c>
      <c r="M82" s="63">
        <v>4.954954954954955E-2</v>
      </c>
      <c r="N82" s="63">
        <v>0</v>
      </c>
      <c r="O82" s="63">
        <v>4.72972972972973E-2</v>
      </c>
      <c r="P82" s="63">
        <v>0</v>
      </c>
      <c r="Q82" s="63">
        <v>2.0270270270270271E-2</v>
      </c>
      <c r="R82" s="63">
        <v>0</v>
      </c>
      <c r="S82" s="63">
        <v>0</v>
      </c>
      <c r="T82" s="63">
        <v>0</v>
      </c>
      <c r="U82" s="63">
        <v>0</v>
      </c>
      <c r="V82" s="63">
        <v>0.29617117117117114</v>
      </c>
      <c r="W82" s="63">
        <v>0</v>
      </c>
      <c r="X82" s="63">
        <v>0.15878378378378377</v>
      </c>
      <c r="Y82" s="63">
        <v>0</v>
      </c>
      <c r="Z82" s="63">
        <v>1.1261261261261261E-3</v>
      </c>
      <c r="AA82" s="63">
        <v>0.2747747747747748</v>
      </c>
      <c r="AB82" s="93" t="str">
        <f t="shared" si="17"/>
        <v>pre99</v>
      </c>
      <c r="AC82" s="93" t="str">
        <f t="shared" si="18"/>
        <v>UWA</v>
      </c>
      <c r="AD82" s="93" t="e">
        <f>"'"&amp;VLOOKUP(A82,Lookups!B$3:F$48,2,FALSE)&amp;"'"</f>
        <v>#N/A</v>
      </c>
      <c r="AE82" s="93" t="e">
        <f>VLOOKUP(A82,Lookups!B$3:F$48,4,FALSE)</f>
        <v>#N/A</v>
      </c>
      <c r="AF82" s="93" t="e">
        <f>VLOOKUP(A82,Lookups!B$3:F$48,5,FALSE)</f>
        <v>#N/A</v>
      </c>
      <c r="AG82" s="93" t="str">
        <f t="shared" si="19"/>
        <v>yes</v>
      </c>
      <c r="AH82" s="93" t="e">
        <f>VLOOKUP(A82,Lookups!B$3:F$48,3,FALSE)</f>
        <v>#N/A</v>
      </c>
      <c r="AI82" s="117">
        <f t="shared" si="20"/>
        <v>0</v>
      </c>
      <c r="AJ82" s="117">
        <f t="shared" si="21"/>
        <v>0</v>
      </c>
      <c r="AK82" s="117">
        <f t="shared" si="22"/>
        <v>0.15202702702702703</v>
      </c>
      <c r="AL82" s="117">
        <f t="shared" si="23"/>
        <v>4.954954954954955E-2</v>
      </c>
      <c r="AM82" s="117">
        <f t="shared" si="24"/>
        <v>4.72972972972973E-2</v>
      </c>
      <c r="AN82" s="117">
        <f t="shared" si="25"/>
        <v>2.0270270270270271E-2</v>
      </c>
      <c r="AO82" s="117">
        <f t="shared" si="26"/>
        <v>0.29617117117117114</v>
      </c>
      <c r="AP82" s="117">
        <f t="shared" si="27"/>
        <v>0.15878378378378377</v>
      </c>
      <c r="AQ82" s="117">
        <f t="shared" si="28"/>
        <v>0.2747747747747748</v>
      </c>
      <c r="AR82" s="117">
        <f t="shared" si="29"/>
        <v>1.1261261261261261E-3</v>
      </c>
      <c r="AS82" t="str">
        <f t="shared" si="30"/>
        <v>1985UWA</v>
      </c>
      <c r="AV82" t="s">
        <v>716</v>
      </c>
      <c r="AW82" t="s">
        <v>717</v>
      </c>
      <c r="AX82">
        <v>33</v>
      </c>
      <c r="AY82" t="s">
        <v>676</v>
      </c>
      <c r="AZ82">
        <v>7</v>
      </c>
      <c r="BA82" s="63">
        <v>3.7897283750995374E-3</v>
      </c>
      <c r="BB82" s="63">
        <v>1.0935619511760247E-3</v>
      </c>
      <c r="BC82" s="63">
        <v>0.12482521284044892</v>
      </c>
      <c r="BD82" s="63">
        <v>0.11720288126734527</v>
      </c>
      <c r="BE82" s="63">
        <v>7.0829371005993655E-4</v>
      </c>
      <c r="BF82" s="63">
        <v>5.5080639612197294E-3</v>
      </c>
      <c r="BG82" s="63">
        <v>0.12943488309331116</v>
      </c>
      <c r="BH82" s="63">
        <v>0.10943201082731617</v>
      </c>
      <c r="BI82" s="63">
        <v>0.50633111721085211</v>
      </c>
      <c r="BJ82" s="63">
        <v>1.6742467631711635E-3</v>
      </c>
      <c r="BK82" s="64">
        <v>10</v>
      </c>
      <c r="BT82"/>
      <c r="BU82"/>
      <c r="BW82"/>
      <c r="BX82"/>
      <c r="BY82"/>
      <c r="BZ82"/>
      <c r="CA82"/>
      <c r="CB82"/>
      <c r="CC82"/>
      <c r="CD82"/>
    </row>
    <row r="83" spans="1:82" x14ac:dyDescent="0.25">
      <c r="A83" t="s">
        <v>823</v>
      </c>
      <c r="B83" s="64">
        <v>1986</v>
      </c>
      <c r="C83">
        <v>960</v>
      </c>
      <c r="D83" s="116" t="s">
        <v>43</v>
      </c>
      <c r="E83" s="63">
        <v>0</v>
      </c>
      <c r="F83" s="63">
        <v>0</v>
      </c>
      <c r="G83" s="63">
        <v>0</v>
      </c>
      <c r="H83" s="63">
        <v>0</v>
      </c>
      <c r="I83" s="63">
        <v>0</v>
      </c>
      <c r="J83" s="63">
        <v>0.18437500000000001</v>
      </c>
      <c r="K83" s="63">
        <v>9.3749999999999997E-3</v>
      </c>
      <c r="L83" s="63">
        <v>0</v>
      </c>
      <c r="M83" s="63">
        <v>4.0625000000000001E-2</v>
      </c>
      <c r="N83" s="63">
        <v>0</v>
      </c>
      <c r="O83" s="63">
        <v>7.2916666666666671E-2</v>
      </c>
      <c r="P83" s="63">
        <v>0</v>
      </c>
      <c r="Q83" s="63">
        <v>1.5625E-2</v>
      </c>
      <c r="R83" s="63">
        <v>0</v>
      </c>
      <c r="S83" s="63">
        <v>0</v>
      </c>
      <c r="T83" s="63">
        <v>0</v>
      </c>
      <c r="U83" s="63">
        <v>0</v>
      </c>
      <c r="V83" s="63">
        <v>0.23749999999999999</v>
      </c>
      <c r="W83" s="63">
        <v>0</v>
      </c>
      <c r="X83" s="63">
        <v>0.26458333333333334</v>
      </c>
      <c r="Y83" s="63">
        <v>0</v>
      </c>
      <c r="Z83" s="63">
        <v>1.0416666666666667E-3</v>
      </c>
      <c r="AA83" s="63">
        <v>0.17395833333333333</v>
      </c>
      <c r="AB83" s="93" t="str">
        <f t="shared" si="17"/>
        <v>pre99</v>
      </c>
      <c r="AC83" s="93" t="str">
        <f t="shared" si="18"/>
        <v>UWA</v>
      </c>
      <c r="AD83" s="93" t="e">
        <f>"'"&amp;VLOOKUP(A83,Lookups!B$3:F$48,2,FALSE)&amp;"'"</f>
        <v>#N/A</v>
      </c>
      <c r="AE83" s="93" t="e">
        <f>VLOOKUP(A83,Lookups!B$3:F$48,4,FALSE)</f>
        <v>#N/A</v>
      </c>
      <c r="AF83" s="93" t="e">
        <f>VLOOKUP(A83,Lookups!B$3:F$48,5,FALSE)</f>
        <v>#N/A</v>
      </c>
      <c r="AG83" s="93" t="str">
        <f t="shared" si="19"/>
        <v>yes</v>
      </c>
      <c r="AH83" s="93" t="e">
        <f>VLOOKUP(A83,Lookups!B$3:F$48,3,FALSE)</f>
        <v>#N/A</v>
      </c>
      <c r="AI83" s="117">
        <f t="shared" si="20"/>
        <v>0</v>
      </c>
      <c r="AJ83" s="117">
        <f t="shared" si="21"/>
        <v>0</v>
      </c>
      <c r="AK83" s="117">
        <f t="shared" si="22"/>
        <v>0.19375000000000001</v>
      </c>
      <c r="AL83" s="117">
        <f t="shared" si="23"/>
        <v>4.0625000000000001E-2</v>
      </c>
      <c r="AM83" s="117">
        <f t="shared" si="24"/>
        <v>7.2916666666666671E-2</v>
      </c>
      <c r="AN83" s="117">
        <f t="shared" si="25"/>
        <v>1.5625E-2</v>
      </c>
      <c r="AO83" s="117">
        <f t="shared" si="26"/>
        <v>0.23749999999999999</v>
      </c>
      <c r="AP83" s="117">
        <f t="shared" si="27"/>
        <v>0.26458333333333334</v>
      </c>
      <c r="AQ83" s="117">
        <f t="shared" si="28"/>
        <v>0.17395833333333333</v>
      </c>
      <c r="AR83" s="117">
        <f t="shared" si="29"/>
        <v>1.0416666666666667E-3</v>
      </c>
      <c r="AS83" t="str">
        <f t="shared" si="30"/>
        <v>1986UWA</v>
      </c>
      <c r="AV83" t="s">
        <v>718</v>
      </c>
      <c r="AW83" t="s">
        <v>719</v>
      </c>
      <c r="AX83">
        <v>34</v>
      </c>
      <c r="AY83" t="s">
        <v>676</v>
      </c>
      <c r="AZ83">
        <v>7</v>
      </c>
      <c r="BA83" s="63">
        <v>5.9711931026898164E-3</v>
      </c>
      <c r="BB83" s="63">
        <v>1.6925844454316399E-3</v>
      </c>
      <c r="BC83" s="63">
        <v>0.19731201190265393</v>
      </c>
      <c r="BD83" s="63">
        <v>6.6197481146726883E-2</v>
      </c>
      <c r="BE83" s="63">
        <v>4.7200909903083784E-3</v>
      </c>
      <c r="BF83" s="63">
        <v>2.4679789768695316E-2</v>
      </c>
      <c r="BG83" s="63">
        <v>7.1522789063893449E-2</v>
      </c>
      <c r="BH83" s="63">
        <v>8.4958281985228635E-3</v>
      </c>
      <c r="BI83" s="63">
        <v>0.61117084626558904</v>
      </c>
      <c r="BJ83" s="63">
        <v>8.2373851154886549E-3</v>
      </c>
      <c r="BK83" s="64">
        <v>5</v>
      </c>
      <c r="BT83"/>
      <c r="BU83"/>
      <c r="BW83"/>
      <c r="BX83"/>
      <c r="BY83"/>
      <c r="BZ83"/>
      <c r="CA83"/>
      <c r="CB83"/>
      <c r="CC83"/>
      <c r="CD83"/>
    </row>
    <row r="84" spans="1:82" x14ac:dyDescent="0.25">
      <c r="A84" t="s">
        <v>823</v>
      </c>
      <c r="B84" s="64">
        <v>1987</v>
      </c>
      <c r="C84">
        <v>1036</v>
      </c>
      <c r="D84" s="116" t="s">
        <v>30</v>
      </c>
      <c r="E84" s="63">
        <v>4.8262548262548262E-3</v>
      </c>
      <c r="F84" s="63">
        <v>0</v>
      </c>
      <c r="G84" s="63">
        <v>0</v>
      </c>
      <c r="H84" s="63">
        <v>9.6525096525096527E-4</v>
      </c>
      <c r="I84" s="63">
        <v>0</v>
      </c>
      <c r="J84" s="63">
        <v>0.11486486486486487</v>
      </c>
      <c r="K84" s="63">
        <v>1.3513513513513514E-2</v>
      </c>
      <c r="L84" s="63">
        <v>1.3513513513513514E-2</v>
      </c>
      <c r="M84" s="63">
        <v>4.633204633204633E-2</v>
      </c>
      <c r="N84" s="63">
        <v>3.8610038610038611E-3</v>
      </c>
      <c r="O84" s="63">
        <v>0</v>
      </c>
      <c r="P84" s="63">
        <v>0</v>
      </c>
      <c r="Q84" s="63">
        <v>4.0540540540540543E-2</v>
      </c>
      <c r="R84" s="63">
        <v>1.9305019305019305E-3</v>
      </c>
      <c r="S84" s="63">
        <v>2.8957528957528956E-3</v>
      </c>
      <c r="T84" s="63">
        <v>0</v>
      </c>
      <c r="U84" s="63">
        <v>0</v>
      </c>
      <c r="V84" s="63">
        <v>0.14961389961389962</v>
      </c>
      <c r="W84" s="63">
        <v>0</v>
      </c>
      <c r="X84" s="63">
        <v>0.47200772200772201</v>
      </c>
      <c r="Y84" s="63">
        <v>0</v>
      </c>
      <c r="Z84" s="63">
        <v>9.6525096525096527E-4</v>
      </c>
      <c r="AA84" s="63">
        <v>0.13416988416988418</v>
      </c>
      <c r="AB84" s="93" t="str">
        <f t="shared" si="17"/>
        <v>pre99</v>
      </c>
      <c r="AC84" s="93" t="str">
        <f t="shared" si="18"/>
        <v>UWA</v>
      </c>
      <c r="AD84" s="93" t="e">
        <f>"'"&amp;VLOOKUP(A84,Lookups!B$3:F$48,2,FALSE)&amp;"'"</f>
        <v>#N/A</v>
      </c>
      <c r="AE84" s="93" t="e">
        <f>VLOOKUP(A84,Lookups!B$3:F$48,4,FALSE)</f>
        <v>#N/A</v>
      </c>
      <c r="AF84" s="93" t="e">
        <f>VLOOKUP(A84,Lookups!B$3:F$48,5,FALSE)</f>
        <v>#N/A</v>
      </c>
      <c r="AG84" s="93" t="str">
        <f t="shared" si="19"/>
        <v>yes</v>
      </c>
      <c r="AH84" s="93" t="e">
        <f>VLOOKUP(A84,Lookups!B$3:F$48,3,FALSE)</f>
        <v>#N/A</v>
      </c>
      <c r="AI84" s="117">
        <f t="shared" si="20"/>
        <v>4.8262548262548262E-3</v>
      </c>
      <c r="AJ84" s="117">
        <f t="shared" si="21"/>
        <v>9.6525096525096527E-4</v>
      </c>
      <c r="AK84" s="117">
        <f t="shared" si="22"/>
        <v>0.1283783783783784</v>
      </c>
      <c r="AL84" s="117">
        <f t="shared" si="23"/>
        <v>5.9845559845559844E-2</v>
      </c>
      <c r="AM84" s="117">
        <f t="shared" si="24"/>
        <v>3.8610038610038611E-3</v>
      </c>
      <c r="AN84" s="117">
        <f t="shared" si="25"/>
        <v>4.5366795366795373E-2</v>
      </c>
      <c r="AO84" s="117">
        <f t="shared" si="26"/>
        <v>0.14961389961389962</v>
      </c>
      <c r="AP84" s="117">
        <f t="shared" si="27"/>
        <v>0.47200772200772201</v>
      </c>
      <c r="AQ84" s="117">
        <f t="shared" si="28"/>
        <v>0.13416988416988418</v>
      </c>
      <c r="AR84" s="117">
        <f t="shared" si="29"/>
        <v>9.6525096525096527E-4</v>
      </c>
      <c r="AS84" t="str">
        <f t="shared" si="30"/>
        <v>1987UWA</v>
      </c>
      <c r="AV84" t="s">
        <v>720</v>
      </c>
      <c r="AW84" t="s">
        <v>721</v>
      </c>
      <c r="AX84">
        <v>35</v>
      </c>
      <c r="AY84" t="s">
        <v>683</v>
      </c>
      <c r="AZ84">
        <v>6</v>
      </c>
      <c r="BA84" s="63">
        <v>0.17276605207023213</v>
      </c>
      <c r="BB84" s="63">
        <v>0.15361139655119491</v>
      </c>
      <c r="BC84" s="63">
        <v>3.2277866772308136E-2</v>
      </c>
      <c r="BD84" s="63">
        <v>2.6741306132048625E-2</v>
      </c>
      <c r="BE84" s="63">
        <v>1.2433392539964476E-3</v>
      </c>
      <c r="BF84" s="63">
        <v>8.861895962549755E-3</v>
      </c>
      <c r="BG84" s="63">
        <v>4.6446390076260533E-3</v>
      </c>
      <c r="BH84" s="63">
        <v>0</v>
      </c>
      <c r="BI84" s="63">
        <v>0.57481185519616129</v>
      </c>
      <c r="BJ84" s="63">
        <v>2.5041649053882686E-2</v>
      </c>
      <c r="BK84" s="64">
        <v>10</v>
      </c>
      <c r="BT84"/>
      <c r="BU84"/>
      <c r="BW84"/>
      <c r="BX84"/>
      <c r="BY84"/>
      <c r="BZ84"/>
      <c r="CA84"/>
      <c r="CB84"/>
      <c r="CC84"/>
      <c r="CD84"/>
    </row>
    <row r="85" spans="1:82" x14ac:dyDescent="0.25">
      <c r="A85" t="s">
        <v>823</v>
      </c>
      <c r="B85" s="64">
        <v>1988</v>
      </c>
      <c r="C85">
        <v>618</v>
      </c>
      <c r="D85" s="116" t="s">
        <v>78</v>
      </c>
      <c r="E85" s="63" t="s">
        <v>26</v>
      </c>
      <c r="F85" s="63" t="s">
        <v>27</v>
      </c>
      <c r="G85" s="63" t="s">
        <v>28</v>
      </c>
      <c r="H85" s="63" t="s">
        <v>28</v>
      </c>
      <c r="I85" s="63" t="s">
        <v>28</v>
      </c>
      <c r="J85" s="63" t="s">
        <v>28</v>
      </c>
      <c r="K85" s="63" t="s">
        <v>28</v>
      </c>
      <c r="L85" s="63" t="s">
        <v>28</v>
      </c>
      <c r="M85" s="63" t="s">
        <v>28</v>
      </c>
      <c r="N85" s="63" t="s">
        <v>28</v>
      </c>
      <c r="O85" s="63" t="s">
        <v>28</v>
      </c>
      <c r="P85" s="63" t="s">
        <v>28</v>
      </c>
      <c r="Q85" s="63" t="s">
        <v>28</v>
      </c>
      <c r="R85" s="63" t="s">
        <v>28</v>
      </c>
      <c r="S85" s="63" t="s">
        <v>28</v>
      </c>
      <c r="T85" s="63" t="s">
        <v>28</v>
      </c>
      <c r="U85" s="63" t="s">
        <v>28</v>
      </c>
      <c r="V85" s="63" t="s">
        <v>28</v>
      </c>
      <c r="W85" s="63" t="s">
        <v>28</v>
      </c>
      <c r="X85" s="63" t="s">
        <v>28</v>
      </c>
      <c r="Y85" s="63" t="s">
        <v>28</v>
      </c>
      <c r="Z85" s="63" t="s">
        <v>28</v>
      </c>
      <c r="AA85" s="63" t="s">
        <v>28</v>
      </c>
      <c r="AB85" s="93" t="str">
        <f t="shared" si="17"/>
        <v>pre99</v>
      </c>
      <c r="AC85" s="93" t="str">
        <f t="shared" si="18"/>
        <v>UWA</v>
      </c>
      <c r="AD85" s="93" t="e">
        <f>"'"&amp;VLOOKUP(A85,Lookups!B$3:F$48,2,FALSE)&amp;"'"</f>
        <v>#N/A</v>
      </c>
      <c r="AE85" s="93" t="e">
        <f>VLOOKUP(A85,Lookups!B$3:F$48,4,FALSE)</f>
        <v>#N/A</v>
      </c>
      <c r="AF85" s="93" t="e">
        <f>VLOOKUP(A85,Lookups!B$3:F$48,5,FALSE)</f>
        <v>#N/A</v>
      </c>
      <c r="AG85" s="93" t="str">
        <f t="shared" si="19"/>
        <v>no</v>
      </c>
      <c r="AH85" s="93" t="e">
        <f>VLOOKUP(A85,Lookups!B$3:F$48,3,FALSE)</f>
        <v>#N/A</v>
      </c>
      <c r="AI85" s="117">
        <f t="shared" si="20"/>
        <v>0</v>
      </c>
      <c r="AJ85" s="117">
        <f t="shared" si="21"/>
        <v>0</v>
      </c>
      <c r="AK85" s="117">
        <f t="shared" si="22"/>
        <v>0</v>
      </c>
      <c r="AL85" s="117">
        <f t="shared" si="23"/>
        <v>0</v>
      </c>
      <c r="AM85" s="117">
        <f t="shared" si="24"/>
        <v>0</v>
      </c>
      <c r="AN85" s="117">
        <f t="shared" si="25"/>
        <v>0</v>
      </c>
      <c r="AO85" s="117">
        <f t="shared" si="26"/>
        <v>0</v>
      </c>
      <c r="AP85" s="117">
        <f t="shared" si="27"/>
        <v>0</v>
      </c>
      <c r="AQ85" s="117">
        <f t="shared" si="28"/>
        <v>0</v>
      </c>
      <c r="AR85" s="117">
        <f t="shared" si="29"/>
        <v>0</v>
      </c>
      <c r="AS85" t="str">
        <f t="shared" si="30"/>
        <v>1988UWA</v>
      </c>
      <c r="AV85" t="s">
        <v>722</v>
      </c>
      <c r="AW85" t="s">
        <v>723</v>
      </c>
      <c r="AX85">
        <v>36</v>
      </c>
      <c r="AY85" t="s">
        <v>668</v>
      </c>
      <c r="AZ85">
        <v>8</v>
      </c>
      <c r="BA85" s="63">
        <v>0</v>
      </c>
      <c r="BB85" s="63">
        <v>0</v>
      </c>
      <c r="BC85" s="63">
        <v>0.12761604810984539</v>
      </c>
      <c r="BD85" s="63">
        <v>2.4863149495736319E-3</v>
      </c>
      <c r="BE85" s="63">
        <v>0</v>
      </c>
      <c r="BF85" s="63">
        <v>0.13794492290383439</v>
      </c>
      <c r="BG85" s="63">
        <v>1.2285091781001539E-2</v>
      </c>
      <c r="BH85" s="63">
        <v>0.33689448045315945</v>
      </c>
      <c r="BI85" s="63">
        <v>0.38053485433635575</v>
      </c>
      <c r="BJ85" s="63">
        <v>2.2382874662297703E-3</v>
      </c>
      <c r="BK85" s="64">
        <v>10</v>
      </c>
      <c r="BT85"/>
      <c r="BU85"/>
      <c r="BW85"/>
      <c r="BX85"/>
      <c r="BY85"/>
      <c r="BZ85"/>
      <c r="CA85"/>
      <c r="CB85"/>
      <c r="CC85"/>
      <c r="CD85"/>
    </row>
    <row r="86" spans="1:82" x14ac:dyDescent="0.25">
      <c r="A86" t="s">
        <v>823</v>
      </c>
      <c r="B86" s="64">
        <v>1989</v>
      </c>
      <c r="C86">
        <v>44</v>
      </c>
      <c r="D86" s="116">
        <v>5</v>
      </c>
      <c r="E86" s="63" t="s">
        <v>26</v>
      </c>
      <c r="F86" s="63" t="s">
        <v>27</v>
      </c>
      <c r="G86" s="63" t="s">
        <v>28</v>
      </c>
      <c r="H86" s="63" t="s">
        <v>28</v>
      </c>
      <c r="I86" s="63" t="s">
        <v>28</v>
      </c>
      <c r="J86" s="63" t="s">
        <v>28</v>
      </c>
      <c r="K86" s="63" t="s">
        <v>28</v>
      </c>
      <c r="L86" s="63" t="s">
        <v>28</v>
      </c>
      <c r="M86" s="63" t="s">
        <v>28</v>
      </c>
      <c r="N86" s="63" t="s">
        <v>28</v>
      </c>
      <c r="O86" s="63" t="s">
        <v>28</v>
      </c>
      <c r="P86" s="63" t="s">
        <v>28</v>
      </c>
      <c r="Q86" s="63" t="s">
        <v>28</v>
      </c>
      <c r="R86" s="63" t="s">
        <v>28</v>
      </c>
      <c r="S86" s="63" t="s">
        <v>28</v>
      </c>
      <c r="T86" s="63" t="s">
        <v>28</v>
      </c>
      <c r="U86" s="63" t="s">
        <v>28</v>
      </c>
      <c r="V86" s="63" t="s">
        <v>28</v>
      </c>
      <c r="W86" s="63" t="s">
        <v>28</v>
      </c>
      <c r="X86" s="63" t="s">
        <v>28</v>
      </c>
      <c r="Y86" s="63" t="s">
        <v>28</v>
      </c>
      <c r="Z86" s="63" t="s">
        <v>28</v>
      </c>
      <c r="AA86" s="63" t="s">
        <v>28</v>
      </c>
      <c r="AB86" s="93" t="str">
        <f t="shared" si="17"/>
        <v>pre99</v>
      </c>
      <c r="AC86" s="93" t="str">
        <f t="shared" si="18"/>
        <v>UWA</v>
      </c>
      <c r="AD86" s="93" t="e">
        <f>"'"&amp;VLOOKUP(A86,Lookups!B$3:F$48,2,FALSE)&amp;"'"</f>
        <v>#N/A</v>
      </c>
      <c r="AE86" s="93" t="e">
        <f>VLOOKUP(A86,Lookups!B$3:F$48,4,FALSE)</f>
        <v>#N/A</v>
      </c>
      <c r="AF86" s="93" t="e">
        <f>VLOOKUP(A86,Lookups!B$3:F$48,5,FALSE)</f>
        <v>#N/A</v>
      </c>
      <c r="AG86" s="93" t="str">
        <f t="shared" si="19"/>
        <v>no</v>
      </c>
      <c r="AH86" s="93" t="e">
        <f>VLOOKUP(A86,Lookups!B$3:F$48,3,FALSE)</f>
        <v>#N/A</v>
      </c>
      <c r="AI86" s="117">
        <f t="shared" si="20"/>
        <v>0</v>
      </c>
      <c r="AJ86" s="117">
        <f t="shared" si="21"/>
        <v>0</v>
      </c>
      <c r="AK86" s="117">
        <f t="shared" si="22"/>
        <v>0</v>
      </c>
      <c r="AL86" s="117">
        <f t="shared" si="23"/>
        <v>0</v>
      </c>
      <c r="AM86" s="117">
        <f t="shared" si="24"/>
        <v>0</v>
      </c>
      <c r="AN86" s="117">
        <f t="shared" si="25"/>
        <v>0</v>
      </c>
      <c r="AO86" s="117">
        <f t="shared" si="26"/>
        <v>0</v>
      </c>
      <c r="AP86" s="117">
        <f t="shared" si="27"/>
        <v>0</v>
      </c>
      <c r="AQ86" s="117">
        <f t="shared" si="28"/>
        <v>0</v>
      </c>
      <c r="AR86" s="117">
        <f t="shared" si="29"/>
        <v>0</v>
      </c>
      <c r="AS86" t="str">
        <f t="shared" si="30"/>
        <v>1989UWA</v>
      </c>
      <c r="AV86" t="s">
        <v>724</v>
      </c>
      <c r="AW86" t="s">
        <v>725</v>
      </c>
      <c r="AX86">
        <v>37</v>
      </c>
      <c r="AY86" t="s">
        <v>676</v>
      </c>
      <c r="AZ86">
        <v>7</v>
      </c>
      <c r="BA86" s="63">
        <v>3.8951051895948275E-3</v>
      </c>
      <c r="BB86" s="63">
        <v>3.6696723142207984E-3</v>
      </c>
      <c r="BC86" s="63">
        <v>0.14383404378905557</v>
      </c>
      <c r="BD86" s="63">
        <v>3.7079894794392818E-2</v>
      </c>
      <c r="BE86" s="63">
        <v>6.6792782686314384E-4</v>
      </c>
      <c r="BF86" s="63">
        <v>5.4652225854729529E-2</v>
      </c>
      <c r="BG86" s="63">
        <v>0.12105210076392989</v>
      </c>
      <c r="BH86" s="63">
        <v>0.13295164901952911</v>
      </c>
      <c r="BI86" s="63">
        <v>0.49989703601305918</v>
      </c>
      <c r="BJ86" s="63">
        <v>2.3003444346252405E-3</v>
      </c>
      <c r="BK86" s="64">
        <v>10</v>
      </c>
      <c r="BT86"/>
      <c r="BU86"/>
      <c r="BW86"/>
      <c r="BX86"/>
      <c r="BY86"/>
      <c r="BZ86"/>
      <c r="CA86"/>
      <c r="CB86"/>
      <c r="CC86"/>
      <c r="CD86"/>
    </row>
    <row r="87" spans="1:82" x14ac:dyDescent="0.25">
      <c r="A87" t="s">
        <v>823</v>
      </c>
      <c r="B87" s="64">
        <v>1990</v>
      </c>
      <c r="C87" t="s">
        <v>40</v>
      </c>
      <c r="E87" s="63" t="s">
        <v>28</v>
      </c>
      <c r="F87" s="63" t="s">
        <v>28</v>
      </c>
      <c r="G87" s="63" t="s">
        <v>28</v>
      </c>
      <c r="H87" s="63" t="s">
        <v>28</v>
      </c>
      <c r="I87" s="63" t="s">
        <v>28</v>
      </c>
      <c r="J87" s="63" t="s">
        <v>28</v>
      </c>
      <c r="K87" s="63" t="s">
        <v>28</v>
      </c>
      <c r="L87" s="63" t="s">
        <v>28</v>
      </c>
      <c r="M87" s="63" t="s">
        <v>28</v>
      </c>
      <c r="N87" s="63" t="s">
        <v>28</v>
      </c>
      <c r="O87" s="63" t="s">
        <v>28</v>
      </c>
      <c r="P87" s="63" t="s">
        <v>28</v>
      </c>
      <c r="Q87" s="63" t="s">
        <v>28</v>
      </c>
      <c r="R87" s="63" t="s">
        <v>28</v>
      </c>
      <c r="S87" s="63" t="s">
        <v>28</v>
      </c>
      <c r="T87" s="63" t="s">
        <v>28</v>
      </c>
      <c r="U87" s="63" t="s">
        <v>28</v>
      </c>
      <c r="V87" s="63" t="s">
        <v>28</v>
      </c>
      <c r="W87" s="63" t="s">
        <v>28</v>
      </c>
      <c r="X87" s="63" t="s">
        <v>28</v>
      </c>
      <c r="Y87" s="63" t="s">
        <v>28</v>
      </c>
      <c r="Z87" s="63" t="s">
        <v>28</v>
      </c>
      <c r="AA87" s="63" t="s">
        <v>28</v>
      </c>
      <c r="AB87" s="93" t="str">
        <f t="shared" si="17"/>
        <v>pre99</v>
      </c>
      <c r="AC87" s="93" t="str">
        <f t="shared" si="18"/>
        <v>UWA</v>
      </c>
      <c r="AD87" s="93" t="e">
        <f>"'"&amp;VLOOKUP(A87,Lookups!B$3:F$48,2,FALSE)&amp;"'"</f>
        <v>#N/A</v>
      </c>
      <c r="AE87" s="93" t="e">
        <f>VLOOKUP(A87,Lookups!B$3:F$48,4,FALSE)</f>
        <v>#N/A</v>
      </c>
      <c r="AF87" s="93" t="e">
        <f>VLOOKUP(A87,Lookups!B$3:F$48,5,FALSE)</f>
        <v>#N/A</v>
      </c>
      <c r="AG87" s="93" t="str">
        <f t="shared" si="19"/>
        <v>no</v>
      </c>
      <c r="AH87" s="93" t="e">
        <f>VLOOKUP(A87,Lookups!B$3:F$48,3,FALSE)</f>
        <v>#N/A</v>
      </c>
      <c r="AI87" s="117">
        <f t="shared" si="20"/>
        <v>0</v>
      </c>
      <c r="AJ87" s="117">
        <f t="shared" si="21"/>
        <v>0</v>
      </c>
      <c r="AK87" s="117">
        <f t="shared" si="22"/>
        <v>0</v>
      </c>
      <c r="AL87" s="117">
        <f t="shared" si="23"/>
        <v>0</v>
      </c>
      <c r="AM87" s="117">
        <f t="shared" si="24"/>
        <v>0</v>
      </c>
      <c r="AN87" s="117">
        <f t="shared" si="25"/>
        <v>0</v>
      </c>
      <c r="AO87" s="117">
        <f t="shared" si="26"/>
        <v>0</v>
      </c>
      <c r="AP87" s="117">
        <f t="shared" si="27"/>
        <v>0</v>
      </c>
      <c r="AQ87" s="117">
        <f t="shared" si="28"/>
        <v>0</v>
      </c>
      <c r="AR87" s="117">
        <f t="shared" si="29"/>
        <v>0</v>
      </c>
      <c r="AS87" t="str">
        <f t="shared" si="30"/>
        <v>1990UWA</v>
      </c>
      <c r="AV87" t="s">
        <v>726</v>
      </c>
      <c r="AW87" t="s">
        <v>727</v>
      </c>
      <c r="AX87">
        <v>38</v>
      </c>
      <c r="AY87" t="s">
        <v>676</v>
      </c>
      <c r="AZ87">
        <v>7</v>
      </c>
      <c r="BA87" s="63">
        <v>0</v>
      </c>
      <c r="BB87" s="63">
        <v>0</v>
      </c>
      <c r="BC87" s="63">
        <v>3.229360339550548E-2</v>
      </c>
      <c r="BD87" s="63">
        <v>1.6666666666666666E-2</v>
      </c>
      <c r="BE87" s="63">
        <v>0</v>
      </c>
      <c r="BF87" s="63">
        <v>2.7540557048348402E-2</v>
      </c>
      <c r="BG87" s="63">
        <v>0.60695075372290397</v>
      </c>
      <c r="BH87" s="63">
        <v>0.12304281928768543</v>
      </c>
      <c r="BI87" s="63">
        <v>0.19087112707565226</v>
      </c>
      <c r="BJ87" s="63">
        <v>2.6344728032377598E-3</v>
      </c>
      <c r="BK87" s="64">
        <v>8</v>
      </c>
      <c r="BT87"/>
      <c r="BU87"/>
      <c r="BW87"/>
      <c r="BX87"/>
      <c r="BY87"/>
      <c r="BZ87"/>
      <c r="CA87"/>
      <c r="CB87"/>
      <c r="CC87"/>
      <c r="CD87"/>
    </row>
    <row r="88" spans="1:82" x14ac:dyDescent="0.25">
      <c r="A88" t="s">
        <v>823</v>
      </c>
      <c r="B88" s="64">
        <v>1991</v>
      </c>
      <c r="C88" t="s">
        <v>40</v>
      </c>
      <c r="E88" s="63" t="s">
        <v>28</v>
      </c>
      <c r="F88" s="63" t="s">
        <v>28</v>
      </c>
      <c r="G88" s="63" t="s">
        <v>28</v>
      </c>
      <c r="H88" s="63" t="s">
        <v>28</v>
      </c>
      <c r="I88" s="63" t="s">
        <v>28</v>
      </c>
      <c r="J88" s="63" t="s">
        <v>28</v>
      </c>
      <c r="K88" s="63" t="s">
        <v>28</v>
      </c>
      <c r="L88" s="63" t="s">
        <v>28</v>
      </c>
      <c r="M88" s="63" t="s">
        <v>28</v>
      </c>
      <c r="N88" s="63" t="s">
        <v>28</v>
      </c>
      <c r="O88" s="63" t="s">
        <v>28</v>
      </c>
      <c r="P88" s="63" t="s">
        <v>28</v>
      </c>
      <c r="Q88" s="63" t="s">
        <v>28</v>
      </c>
      <c r="R88" s="63" t="s">
        <v>28</v>
      </c>
      <c r="S88" s="63" t="s">
        <v>28</v>
      </c>
      <c r="T88" s="63" t="s">
        <v>28</v>
      </c>
      <c r="U88" s="63" t="s">
        <v>28</v>
      </c>
      <c r="V88" s="63" t="s">
        <v>28</v>
      </c>
      <c r="W88" s="63" t="s">
        <v>28</v>
      </c>
      <c r="X88" s="63" t="s">
        <v>28</v>
      </c>
      <c r="Y88" s="63" t="s">
        <v>28</v>
      </c>
      <c r="Z88" s="63" t="s">
        <v>28</v>
      </c>
      <c r="AA88" s="63" t="s">
        <v>28</v>
      </c>
      <c r="AB88" s="93" t="str">
        <f t="shared" si="17"/>
        <v>pre99</v>
      </c>
      <c r="AC88" s="93" t="str">
        <f t="shared" si="18"/>
        <v>UWA</v>
      </c>
      <c r="AD88" s="93" t="e">
        <f>"'"&amp;VLOOKUP(A88,Lookups!B$3:F$48,2,FALSE)&amp;"'"</f>
        <v>#N/A</v>
      </c>
      <c r="AE88" s="93" t="e">
        <f>VLOOKUP(A88,Lookups!B$3:F$48,4,FALSE)</f>
        <v>#N/A</v>
      </c>
      <c r="AF88" s="93" t="e">
        <f>VLOOKUP(A88,Lookups!B$3:F$48,5,FALSE)</f>
        <v>#N/A</v>
      </c>
      <c r="AG88" s="93" t="str">
        <f t="shared" si="19"/>
        <v>no</v>
      </c>
      <c r="AH88" s="93" t="e">
        <f>VLOOKUP(A88,Lookups!B$3:F$48,3,FALSE)</f>
        <v>#N/A</v>
      </c>
      <c r="AI88" s="117">
        <f t="shared" si="20"/>
        <v>0</v>
      </c>
      <c r="AJ88" s="117">
        <f t="shared" si="21"/>
        <v>0</v>
      </c>
      <c r="AK88" s="117">
        <f t="shared" si="22"/>
        <v>0</v>
      </c>
      <c r="AL88" s="117">
        <f t="shared" si="23"/>
        <v>0</v>
      </c>
      <c r="AM88" s="117">
        <f t="shared" si="24"/>
        <v>0</v>
      </c>
      <c r="AN88" s="117">
        <f t="shared" si="25"/>
        <v>0</v>
      </c>
      <c r="AO88" s="117">
        <f t="shared" si="26"/>
        <v>0</v>
      </c>
      <c r="AP88" s="117">
        <f t="shared" si="27"/>
        <v>0</v>
      </c>
      <c r="AQ88" s="117">
        <f t="shared" si="28"/>
        <v>0</v>
      </c>
      <c r="AR88" s="117">
        <f t="shared" si="29"/>
        <v>0</v>
      </c>
      <c r="AS88" t="str">
        <f t="shared" si="30"/>
        <v>1991UWA</v>
      </c>
      <c r="AV88" t="s">
        <v>728</v>
      </c>
      <c r="AW88" t="s">
        <v>729</v>
      </c>
      <c r="AX88">
        <v>40</v>
      </c>
      <c r="AY88" t="s">
        <v>673</v>
      </c>
      <c r="AZ88">
        <v>9</v>
      </c>
      <c r="BA88" s="63">
        <v>0.19295526811635558</v>
      </c>
      <c r="BB88" s="63">
        <v>0.10810329404475345</v>
      </c>
      <c r="BC88" s="63">
        <v>1.3254204707713555E-2</v>
      </c>
      <c r="BD88" s="63">
        <v>1.0335917312661498E-4</v>
      </c>
      <c r="BE88" s="63">
        <v>2.583979328165375E-4</v>
      </c>
      <c r="BF88" s="63">
        <v>2.3641046300812298E-2</v>
      </c>
      <c r="BG88" s="63">
        <v>5.1679586563307492E-5</v>
      </c>
      <c r="BH88" s="63">
        <v>0.26423706329599389</v>
      </c>
      <c r="BI88" s="63">
        <v>0.39424040214855632</v>
      </c>
      <c r="BJ88" s="63">
        <v>3.1552846933084848E-3</v>
      </c>
      <c r="BK88" s="64">
        <v>10</v>
      </c>
      <c r="BT88"/>
      <c r="BU88"/>
      <c r="BW88"/>
      <c r="BX88"/>
      <c r="BY88"/>
      <c r="BZ88"/>
      <c r="CA88"/>
      <c r="CB88"/>
      <c r="CC88"/>
      <c r="CD88"/>
    </row>
    <row r="89" spans="1:82" x14ac:dyDescent="0.25">
      <c r="A89" t="s">
        <v>823</v>
      </c>
      <c r="B89" s="64">
        <v>1992</v>
      </c>
      <c r="C89" t="s">
        <v>40</v>
      </c>
      <c r="E89" s="63" t="s">
        <v>28</v>
      </c>
      <c r="F89" s="63" t="s">
        <v>28</v>
      </c>
      <c r="G89" s="63" t="s">
        <v>28</v>
      </c>
      <c r="H89" s="63" t="s">
        <v>28</v>
      </c>
      <c r="I89" s="63" t="s">
        <v>28</v>
      </c>
      <c r="J89" s="63" t="s">
        <v>28</v>
      </c>
      <c r="K89" s="63" t="s">
        <v>28</v>
      </c>
      <c r="L89" s="63" t="s">
        <v>28</v>
      </c>
      <c r="M89" s="63" t="s">
        <v>28</v>
      </c>
      <c r="N89" s="63" t="s">
        <v>28</v>
      </c>
      <c r="O89" s="63" t="s">
        <v>28</v>
      </c>
      <c r="P89" s="63" t="s">
        <v>28</v>
      </c>
      <c r="Q89" s="63" t="s">
        <v>28</v>
      </c>
      <c r="R89" s="63" t="s">
        <v>28</v>
      </c>
      <c r="S89" s="63" t="s">
        <v>28</v>
      </c>
      <c r="T89" s="63" t="s">
        <v>28</v>
      </c>
      <c r="U89" s="63" t="s">
        <v>28</v>
      </c>
      <c r="V89" s="63" t="s">
        <v>28</v>
      </c>
      <c r="W89" s="63" t="s">
        <v>28</v>
      </c>
      <c r="X89" s="63" t="s">
        <v>28</v>
      </c>
      <c r="Y89" s="63" t="s">
        <v>28</v>
      </c>
      <c r="Z89" s="63" t="s">
        <v>28</v>
      </c>
      <c r="AA89" s="63" t="s">
        <v>28</v>
      </c>
      <c r="AB89" s="93" t="str">
        <f t="shared" si="17"/>
        <v>pre99</v>
      </c>
      <c r="AC89" s="93" t="str">
        <f t="shared" si="18"/>
        <v>UWA</v>
      </c>
      <c r="AD89" s="93" t="e">
        <f>"'"&amp;VLOOKUP(A89,Lookups!B$3:F$48,2,FALSE)&amp;"'"</f>
        <v>#N/A</v>
      </c>
      <c r="AE89" s="93" t="e">
        <f>VLOOKUP(A89,Lookups!B$3:F$48,4,FALSE)</f>
        <v>#N/A</v>
      </c>
      <c r="AF89" s="93" t="e">
        <f>VLOOKUP(A89,Lookups!B$3:F$48,5,FALSE)</f>
        <v>#N/A</v>
      </c>
      <c r="AG89" s="93" t="str">
        <f t="shared" si="19"/>
        <v>no</v>
      </c>
      <c r="AH89" s="93" t="e">
        <f>VLOOKUP(A89,Lookups!B$3:F$48,3,FALSE)</f>
        <v>#N/A</v>
      </c>
      <c r="AI89" s="117">
        <f t="shared" si="20"/>
        <v>0</v>
      </c>
      <c r="AJ89" s="117">
        <f t="shared" si="21"/>
        <v>0</v>
      </c>
      <c r="AK89" s="117">
        <f t="shared" si="22"/>
        <v>0</v>
      </c>
      <c r="AL89" s="117">
        <f t="shared" si="23"/>
        <v>0</v>
      </c>
      <c r="AM89" s="117">
        <f t="shared" si="24"/>
        <v>0</v>
      </c>
      <c r="AN89" s="117">
        <f t="shared" si="25"/>
        <v>0</v>
      </c>
      <c r="AO89" s="117">
        <f t="shared" si="26"/>
        <v>0</v>
      </c>
      <c r="AP89" s="117">
        <f t="shared" si="27"/>
        <v>0</v>
      </c>
      <c r="AQ89" s="117">
        <f t="shared" si="28"/>
        <v>0</v>
      </c>
      <c r="AR89" s="117">
        <f t="shared" si="29"/>
        <v>0</v>
      </c>
      <c r="AS89" t="str">
        <f t="shared" si="30"/>
        <v>1992UWA</v>
      </c>
      <c r="AV89" t="s">
        <v>730</v>
      </c>
      <c r="AW89" t="s">
        <v>731</v>
      </c>
      <c r="AX89">
        <v>41</v>
      </c>
      <c r="AY89" t="s">
        <v>676</v>
      </c>
      <c r="AZ89">
        <v>7</v>
      </c>
      <c r="BA89" s="63">
        <v>8.96818178597171E-2</v>
      </c>
      <c r="BB89" s="63">
        <v>1.9857206265803902E-2</v>
      </c>
      <c r="BC89" s="63">
        <v>0.12562208456227086</v>
      </c>
      <c r="BD89" s="63">
        <v>6.1460970090690813E-2</v>
      </c>
      <c r="BE89" s="63">
        <v>4.9341813400989821E-3</v>
      </c>
      <c r="BF89" s="63">
        <v>3.1667089827168539E-3</v>
      </c>
      <c r="BG89" s="63">
        <v>1.949766725204909E-2</v>
      </c>
      <c r="BH89" s="63">
        <v>3.4559322782041033E-2</v>
      </c>
      <c r="BI89" s="63">
        <v>0.62212955260024427</v>
      </c>
      <c r="BJ89" s="63">
        <v>1.9090488264367021E-2</v>
      </c>
      <c r="BK89" s="64">
        <v>10</v>
      </c>
      <c r="BT89"/>
      <c r="BU89"/>
      <c r="BW89"/>
      <c r="BX89"/>
      <c r="BY89"/>
      <c r="BZ89"/>
      <c r="CA89"/>
      <c r="CB89"/>
      <c r="CC89"/>
      <c r="CD89"/>
    </row>
    <row r="90" spans="1:82" x14ac:dyDescent="0.25">
      <c r="A90" t="s">
        <v>823</v>
      </c>
      <c r="B90" s="64">
        <v>1993</v>
      </c>
      <c r="C90" t="s">
        <v>40</v>
      </c>
      <c r="E90" s="63" t="s">
        <v>28</v>
      </c>
      <c r="F90" s="63" t="s">
        <v>28</v>
      </c>
      <c r="G90" s="63" t="s">
        <v>28</v>
      </c>
      <c r="H90" s="63" t="s">
        <v>28</v>
      </c>
      <c r="I90" s="63" t="s">
        <v>28</v>
      </c>
      <c r="J90" s="63" t="s">
        <v>28</v>
      </c>
      <c r="K90" s="63" t="s">
        <v>28</v>
      </c>
      <c r="L90" s="63" t="s">
        <v>28</v>
      </c>
      <c r="M90" s="63" t="s">
        <v>28</v>
      </c>
      <c r="N90" s="63" t="s">
        <v>28</v>
      </c>
      <c r="O90" s="63" t="s">
        <v>28</v>
      </c>
      <c r="P90" s="63" t="s">
        <v>28</v>
      </c>
      <c r="Q90" s="63" t="s">
        <v>28</v>
      </c>
      <c r="R90" s="63" t="s">
        <v>28</v>
      </c>
      <c r="S90" s="63" t="s">
        <v>28</v>
      </c>
      <c r="T90" s="63" t="s">
        <v>28</v>
      </c>
      <c r="U90" s="63" t="s">
        <v>28</v>
      </c>
      <c r="V90" s="63" t="s">
        <v>28</v>
      </c>
      <c r="W90" s="63" t="s">
        <v>28</v>
      </c>
      <c r="X90" s="63" t="s">
        <v>28</v>
      </c>
      <c r="Y90" s="63" t="s">
        <v>28</v>
      </c>
      <c r="Z90" s="63" t="s">
        <v>28</v>
      </c>
      <c r="AA90" s="63" t="s">
        <v>28</v>
      </c>
      <c r="AB90" s="93" t="str">
        <f t="shared" si="17"/>
        <v>pre99</v>
      </c>
      <c r="AC90" s="93" t="str">
        <f t="shared" si="18"/>
        <v>UWA</v>
      </c>
      <c r="AD90" s="93" t="e">
        <f>"'"&amp;VLOOKUP(A90,Lookups!B$3:F$48,2,FALSE)&amp;"'"</f>
        <v>#N/A</v>
      </c>
      <c r="AE90" s="93" t="e">
        <f>VLOOKUP(A90,Lookups!B$3:F$48,4,FALSE)</f>
        <v>#N/A</v>
      </c>
      <c r="AF90" s="93" t="e">
        <f>VLOOKUP(A90,Lookups!B$3:F$48,5,FALSE)</f>
        <v>#N/A</v>
      </c>
      <c r="AG90" s="93" t="str">
        <f t="shared" si="19"/>
        <v>no</v>
      </c>
      <c r="AH90" s="93" t="e">
        <f>VLOOKUP(A90,Lookups!B$3:F$48,3,FALSE)</f>
        <v>#N/A</v>
      </c>
      <c r="AI90" s="117">
        <f t="shared" si="20"/>
        <v>0</v>
      </c>
      <c r="AJ90" s="117">
        <f t="shared" si="21"/>
        <v>0</v>
      </c>
      <c r="AK90" s="117">
        <f t="shared" si="22"/>
        <v>0</v>
      </c>
      <c r="AL90" s="117">
        <f t="shared" si="23"/>
        <v>0</v>
      </c>
      <c r="AM90" s="117">
        <f t="shared" si="24"/>
        <v>0</v>
      </c>
      <c r="AN90" s="117">
        <f t="shared" si="25"/>
        <v>0</v>
      </c>
      <c r="AO90" s="117">
        <f t="shared" si="26"/>
        <v>0</v>
      </c>
      <c r="AP90" s="117">
        <f t="shared" si="27"/>
        <v>0</v>
      </c>
      <c r="AQ90" s="117">
        <f t="shared" si="28"/>
        <v>0</v>
      </c>
      <c r="AR90" s="117">
        <f t="shared" si="29"/>
        <v>0</v>
      </c>
      <c r="AS90" t="str">
        <f t="shared" si="30"/>
        <v>1993UWA</v>
      </c>
      <c r="AV90" t="s">
        <v>836</v>
      </c>
      <c r="AW90" t="s">
        <v>837</v>
      </c>
      <c r="AX90">
        <v>42</v>
      </c>
      <c r="AY90" t="s">
        <v>11</v>
      </c>
      <c r="AZ90">
        <v>1</v>
      </c>
      <c r="BA90" s="63">
        <v>0.17927468688239387</v>
      </c>
      <c r="BB90" s="63">
        <v>1.7068273092369479E-2</v>
      </c>
      <c r="BC90" s="63">
        <v>0</v>
      </c>
      <c r="BD90" s="63">
        <v>0</v>
      </c>
      <c r="BE90" s="63">
        <v>0</v>
      </c>
      <c r="BF90" s="63">
        <v>0</v>
      </c>
      <c r="BG90" s="63">
        <v>0</v>
      </c>
      <c r="BH90" s="63">
        <v>0.19767273831436319</v>
      </c>
      <c r="BI90" s="63">
        <v>0.60517129358079214</v>
      </c>
      <c r="BJ90" s="63">
        <v>8.1300813008130081E-4</v>
      </c>
      <c r="BK90" s="64">
        <v>6</v>
      </c>
      <c r="BT90"/>
      <c r="BU90"/>
      <c r="BW90"/>
      <c r="BX90"/>
      <c r="BY90"/>
      <c r="BZ90"/>
      <c r="CA90"/>
      <c r="CB90"/>
      <c r="CC90"/>
      <c r="CD90"/>
    </row>
    <row r="91" spans="1:82" x14ac:dyDescent="0.25">
      <c r="A91" t="s">
        <v>823</v>
      </c>
      <c r="B91" s="64">
        <v>1994</v>
      </c>
      <c r="C91" t="s">
        <v>40</v>
      </c>
      <c r="E91" s="63" t="s">
        <v>28</v>
      </c>
      <c r="F91" s="63" t="s">
        <v>28</v>
      </c>
      <c r="G91" s="63" t="s">
        <v>28</v>
      </c>
      <c r="H91" s="63" t="s">
        <v>28</v>
      </c>
      <c r="I91" s="63" t="s">
        <v>28</v>
      </c>
      <c r="J91" s="63" t="s">
        <v>28</v>
      </c>
      <c r="K91" s="63" t="s">
        <v>28</v>
      </c>
      <c r="L91" s="63" t="s">
        <v>28</v>
      </c>
      <c r="M91" s="63" t="s">
        <v>28</v>
      </c>
      <c r="N91" s="63" t="s">
        <v>28</v>
      </c>
      <c r="O91" s="63" t="s">
        <v>28</v>
      </c>
      <c r="P91" s="63" t="s">
        <v>28</v>
      </c>
      <c r="Q91" s="63" t="s">
        <v>28</v>
      </c>
      <c r="R91" s="63" t="s">
        <v>28</v>
      </c>
      <c r="S91" s="63" t="s">
        <v>28</v>
      </c>
      <c r="T91" s="63" t="s">
        <v>28</v>
      </c>
      <c r="U91" s="63" t="s">
        <v>28</v>
      </c>
      <c r="V91" s="63" t="s">
        <v>28</v>
      </c>
      <c r="W91" s="63" t="s">
        <v>28</v>
      </c>
      <c r="X91" s="63" t="s">
        <v>28</v>
      </c>
      <c r="Y91" s="63" t="s">
        <v>28</v>
      </c>
      <c r="Z91" s="63" t="s">
        <v>28</v>
      </c>
      <c r="AA91" s="63" t="s">
        <v>28</v>
      </c>
      <c r="AB91" s="93" t="str">
        <f t="shared" si="17"/>
        <v>pre99</v>
      </c>
      <c r="AC91" s="93" t="str">
        <f t="shared" si="18"/>
        <v>UWA</v>
      </c>
      <c r="AD91" s="93" t="e">
        <f>"'"&amp;VLOOKUP(A91,Lookups!B$3:F$48,2,FALSE)&amp;"'"</f>
        <v>#N/A</v>
      </c>
      <c r="AE91" s="93" t="e">
        <f>VLOOKUP(A91,Lookups!B$3:F$48,4,FALSE)</f>
        <v>#N/A</v>
      </c>
      <c r="AF91" s="93" t="e">
        <f>VLOOKUP(A91,Lookups!B$3:F$48,5,FALSE)</f>
        <v>#N/A</v>
      </c>
      <c r="AG91" s="93" t="str">
        <f t="shared" si="19"/>
        <v>no</v>
      </c>
      <c r="AH91" s="93" t="e">
        <f>VLOOKUP(A91,Lookups!B$3:F$48,3,FALSE)</f>
        <v>#N/A</v>
      </c>
      <c r="AI91" s="117">
        <f t="shared" si="20"/>
        <v>0</v>
      </c>
      <c r="AJ91" s="117">
        <f t="shared" si="21"/>
        <v>0</v>
      </c>
      <c r="AK91" s="117">
        <f t="shared" si="22"/>
        <v>0</v>
      </c>
      <c r="AL91" s="117">
        <f t="shared" si="23"/>
        <v>0</v>
      </c>
      <c r="AM91" s="117">
        <f t="shared" si="24"/>
        <v>0</v>
      </c>
      <c r="AN91" s="117">
        <f t="shared" si="25"/>
        <v>0</v>
      </c>
      <c r="AO91" s="117">
        <f t="shared" si="26"/>
        <v>0</v>
      </c>
      <c r="AP91" s="117">
        <f t="shared" si="27"/>
        <v>0</v>
      </c>
      <c r="AQ91" s="117">
        <f t="shared" si="28"/>
        <v>0</v>
      </c>
      <c r="AR91" s="117">
        <f t="shared" si="29"/>
        <v>0</v>
      </c>
      <c r="AS91" t="str">
        <f t="shared" si="30"/>
        <v>1994UWA</v>
      </c>
      <c r="AV91" t="s">
        <v>732</v>
      </c>
      <c r="AW91" t="s">
        <v>733</v>
      </c>
      <c r="AX91">
        <v>43</v>
      </c>
      <c r="AY91" t="s">
        <v>676</v>
      </c>
      <c r="AZ91">
        <v>7</v>
      </c>
      <c r="BA91" s="63">
        <v>2.7037458641039985E-2</v>
      </c>
      <c r="BB91" s="63">
        <v>0</v>
      </c>
      <c r="BC91" s="63">
        <v>0.13416179260857755</v>
      </c>
      <c r="BD91" s="63">
        <v>6.8973841715399234E-2</v>
      </c>
      <c r="BE91" s="63">
        <v>3.3543231623775877E-3</v>
      </c>
      <c r="BF91" s="63">
        <v>5.9639612351647005E-3</v>
      </c>
      <c r="BG91" s="63">
        <v>8.179730493133254E-2</v>
      </c>
      <c r="BH91" s="63">
        <v>2.1121625406093289E-2</v>
      </c>
      <c r="BI91" s="63">
        <v>0.60803128105738369</v>
      </c>
      <c r="BJ91" s="63">
        <v>4.9558411242631419E-2</v>
      </c>
      <c r="BK91" s="64">
        <v>6</v>
      </c>
      <c r="BT91"/>
      <c r="BU91"/>
      <c r="BW91"/>
      <c r="BX91"/>
      <c r="BY91"/>
      <c r="BZ91"/>
      <c r="CA91"/>
      <c r="CB91"/>
      <c r="CC91"/>
      <c r="CD91"/>
    </row>
    <row r="92" spans="1:82" x14ac:dyDescent="0.25">
      <c r="A92" t="s">
        <v>823</v>
      </c>
      <c r="B92" s="64">
        <v>1995</v>
      </c>
      <c r="C92" t="s">
        <v>40</v>
      </c>
      <c r="E92" s="63" t="s">
        <v>28</v>
      </c>
      <c r="F92" s="63" t="s">
        <v>28</v>
      </c>
      <c r="G92" s="63" t="s">
        <v>28</v>
      </c>
      <c r="H92" s="63" t="s">
        <v>28</v>
      </c>
      <c r="I92" s="63" t="s">
        <v>28</v>
      </c>
      <c r="J92" s="63" t="s">
        <v>28</v>
      </c>
      <c r="K92" s="63" t="s">
        <v>28</v>
      </c>
      <c r="L92" s="63" t="s">
        <v>28</v>
      </c>
      <c r="M92" s="63" t="s">
        <v>28</v>
      </c>
      <c r="N92" s="63" t="s">
        <v>28</v>
      </c>
      <c r="O92" s="63" t="s">
        <v>28</v>
      </c>
      <c r="P92" s="63" t="s">
        <v>28</v>
      </c>
      <c r="Q92" s="63" t="s">
        <v>28</v>
      </c>
      <c r="R92" s="63" t="s">
        <v>28</v>
      </c>
      <c r="S92" s="63" t="s">
        <v>28</v>
      </c>
      <c r="T92" s="63" t="s">
        <v>28</v>
      </c>
      <c r="U92" s="63" t="s">
        <v>28</v>
      </c>
      <c r="V92" s="63" t="s">
        <v>28</v>
      </c>
      <c r="W92" s="63" t="s">
        <v>28</v>
      </c>
      <c r="X92" s="63" t="s">
        <v>28</v>
      </c>
      <c r="Y92" s="63" t="s">
        <v>28</v>
      </c>
      <c r="Z92" s="63" t="s">
        <v>28</v>
      </c>
      <c r="AA92" s="63" t="s">
        <v>28</v>
      </c>
      <c r="AB92" s="93" t="str">
        <f t="shared" si="17"/>
        <v>pre99</v>
      </c>
      <c r="AC92" s="93" t="str">
        <f t="shared" si="18"/>
        <v>UWA</v>
      </c>
      <c r="AD92" s="93" t="e">
        <f>"'"&amp;VLOOKUP(A92,Lookups!B$3:F$48,2,FALSE)&amp;"'"</f>
        <v>#N/A</v>
      </c>
      <c r="AE92" s="93" t="e">
        <f>VLOOKUP(A92,Lookups!B$3:F$48,4,FALSE)</f>
        <v>#N/A</v>
      </c>
      <c r="AF92" s="93" t="e">
        <f>VLOOKUP(A92,Lookups!B$3:F$48,5,FALSE)</f>
        <v>#N/A</v>
      </c>
      <c r="AG92" s="93" t="str">
        <f t="shared" si="19"/>
        <v>no</v>
      </c>
      <c r="AH92" s="93" t="e">
        <f>VLOOKUP(A92,Lookups!B$3:F$48,3,FALSE)</f>
        <v>#N/A</v>
      </c>
      <c r="AI92" s="117">
        <f t="shared" si="20"/>
        <v>0</v>
      </c>
      <c r="AJ92" s="117">
        <f t="shared" si="21"/>
        <v>0</v>
      </c>
      <c r="AK92" s="117">
        <f t="shared" si="22"/>
        <v>0</v>
      </c>
      <c r="AL92" s="117">
        <f t="shared" si="23"/>
        <v>0</v>
      </c>
      <c r="AM92" s="117">
        <f t="shared" si="24"/>
        <v>0</v>
      </c>
      <c r="AN92" s="117">
        <f t="shared" si="25"/>
        <v>0</v>
      </c>
      <c r="AO92" s="117">
        <f t="shared" si="26"/>
        <v>0</v>
      </c>
      <c r="AP92" s="117">
        <f t="shared" si="27"/>
        <v>0</v>
      </c>
      <c r="AQ92" s="117">
        <f t="shared" si="28"/>
        <v>0</v>
      </c>
      <c r="AR92" s="117">
        <f t="shared" si="29"/>
        <v>0</v>
      </c>
      <c r="AS92" t="str">
        <f t="shared" si="30"/>
        <v>1995UWA</v>
      </c>
      <c r="AV92" t="s">
        <v>734</v>
      </c>
      <c r="AW92" t="s">
        <v>735</v>
      </c>
      <c r="AX92">
        <v>44</v>
      </c>
      <c r="AY92" t="s">
        <v>668</v>
      </c>
      <c r="AZ92">
        <v>8</v>
      </c>
      <c r="BA92" s="63">
        <v>0.18168318081105234</v>
      </c>
      <c r="BB92" s="63">
        <v>5.7889458392777995E-2</v>
      </c>
      <c r="BC92" s="63">
        <v>0.11217075645525865</v>
      </c>
      <c r="BD92" s="63">
        <v>2.7103022785029711E-3</v>
      </c>
      <c r="BE92" s="63">
        <v>6.6263052079688746E-3</v>
      </c>
      <c r="BF92" s="63">
        <v>8.5556131489807438E-2</v>
      </c>
      <c r="BG92" s="63">
        <v>2.6484472524415993E-3</v>
      </c>
      <c r="BH92" s="63">
        <v>0.13443904960443695</v>
      </c>
      <c r="BI92" s="63">
        <v>0.4141635377937356</v>
      </c>
      <c r="BJ92" s="63">
        <v>2.112830714017599E-3</v>
      </c>
      <c r="BK92" s="64">
        <v>10</v>
      </c>
      <c r="BT92"/>
      <c r="BU92"/>
      <c r="BW92"/>
      <c r="BX92"/>
      <c r="BY92"/>
      <c r="BZ92"/>
      <c r="CA92"/>
      <c r="CB92"/>
      <c r="CC92"/>
      <c r="CD92"/>
    </row>
    <row r="93" spans="1:82" x14ac:dyDescent="0.25">
      <c r="A93" t="s">
        <v>823</v>
      </c>
      <c r="B93" s="64">
        <v>1996</v>
      </c>
      <c r="C93" t="s">
        <v>40</v>
      </c>
      <c r="E93" s="63" t="s">
        <v>28</v>
      </c>
      <c r="F93" s="63" t="s">
        <v>28</v>
      </c>
      <c r="G93" s="63" t="s">
        <v>28</v>
      </c>
      <c r="H93" s="63" t="s">
        <v>28</v>
      </c>
      <c r="I93" s="63" t="s">
        <v>28</v>
      </c>
      <c r="J93" s="63" t="s">
        <v>28</v>
      </c>
      <c r="K93" s="63" t="s">
        <v>28</v>
      </c>
      <c r="L93" s="63" t="s">
        <v>28</v>
      </c>
      <c r="M93" s="63" t="s">
        <v>28</v>
      </c>
      <c r="N93" s="63" t="s">
        <v>28</v>
      </c>
      <c r="O93" s="63" t="s">
        <v>28</v>
      </c>
      <c r="P93" s="63" t="s">
        <v>28</v>
      </c>
      <c r="Q93" s="63" t="s">
        <v>28</v>
      </c>
      <c r="R93" s="63" t="s">
        <v>28</v>
      </c>
      <c r="S93" s="63" t="s">
        <v>28</v>
      </c>
      <c r="T93" s="63" t="s">
        <v>28</v>
      </c>
      <c r="U93" s="63" t="s">
        <v>28</v>
      </c>
      <c r="V93" s="63" t="s">
        <v>28</v>
      </c>
      <c r="W93" s="63" t="s">
        <v>28</v>
      </c>
      <c r="X93" s="63" t="s">
        <v>28</v>
      </c>
      <c r="Y93" s="63" t="s">
        <v>28</v>
      </c>
      <c r="Z93" s="63" t="s">
        <v>28</v>
      </c>
      <c r="AA93" s="63" t="s">
        <v>28</v>
      </c>
      <c r="AB93" s="93" t="str">
        <f t="shared" si="17"/>
        <v>pre99</v>
      </c>
      <c r="AC93" s="93" t="str">
        <f t="shared" si="18"/>
        <v>UWA</v>
      </c>
      <c r="AD93" s="93" t="e">
        <f>"'"&amp;VLOOKUP(A93,Lookups!B$3:F$48,2,FALSE)&amp;"'"</f>
        <v>#N/A</v>
      </c>
      <c r="AE93" s="93" t="e">
        <f>VLOOKUP(A93,Lookups!B$3:F$48,4,FALSE)</f>
        <v>#N/A</v>
      </c>
      <c r="AF93" s="93" t="e">
        <f>VLOOKUP(A93,Lookups!B$3:F$48,5,FALSE)</f>
        <v>#N/A</v>
      </c>
      <c r="AG93" s="93" t="str">
        <f t="shared" si="19"/>
        <v>no</v>
      </c>
      <c r="AH93" s="93" t="e">
        <f>VLOOKUP(A93,Lookups!B$3:F$48,3,FALSE)</f>
        <v>#N/A</v>
      </c>
      <c r="AI93" s="117">
        <f t="shared" si="20"/>
        <v>0</v>
      </c>
      <c r="AJ93" s="117">
        <f t="shared" si="21"/>
        <v>0</v>
      </c>
      <c r="AK93" s="117">
        <f t="shared" si="22"/>
        <v>0</v>
      </c>
      <c r="AL93" s="117">
        <f t="shared" si="23"/>
        <v>0</v>
      </c>
      <c r="AM93" s="117">
        <f t="shared" si="24"/>
        <v>0</v>
      </c>
      <c r="AN93" s="117">
        <f t="shared" si="25"/>
        <v>0</v>
      </c>
      <c r="AO93" s="117">
        <f t="shared" si="26"/>
        <v>0</v>
      </c>
      <c r="AP93" s="117">
        <f t="shared" si="27"/>
        <v>0</v>
      </c>
      <c r="AQ93" s="117">
        <f t="shared" si="28"/>
        <v>0</v>
      </c>
      <c r="AR93" s="117">
        <f t="shared" si="29"/>
        <v>0</v>
      </c>
      <c r="AS93" t="str">
        <f t="shared" si="30"/>
        <v>1996UWA</v>
      </c>
      <c r="AV93" t="s">
        <v>736</v>
      </c>
      <c r="AW93" t="s">
        <v>737</v>
      </c>
      <c r="AX93">
        <v>45</v>
      </c>
      <c r="AY93" t="s">
        <v>11</v>
      </c>
      <c r="AZ93">
        <v>1</v>
      </c>
      <c r="BA93" s="63">
        <v>7.2875547899156443E-2</v>
      </c>
      <c r="BB93" s="63">
        <v>0</v>
      </c>
      <c r="BC93" s="63">
        <v>0</v>
      </c>
      <c r="BD93" s="63">
        <v>0</v>
      </c>
      <c r="BE93" s="63">
        <v>0</v>
      </c>
      <c r="BF93" s="63">
        <v>0</v>
      </c>
      <c r="BG93" s="63">
        <v>0</v>
      </c>
      <c r="BH93" s="63">
        <v>6.9881442078821035E-2</v>
      </c>
      <c r="BI93" s="63">
        <v>0.85650124935479399</v>
      </c>
      <c r="BJ93" s="63">
        <v>7.4176066722870886E-4</v>
      </c>
      <c r="BK93" s="64">
        <v>10</v>
      </c>
      <c r="BT93"/>
      <c r="BU93"/>
      <c r="BW93"/>
      <c r="BX93"/>
      <c r="BY93"/>
      <c r="BZ93"/>
      <c r="CA93"/>
      <c r="CB93"/>
      <c r="CC93"/>
      <c r="CD93"/>
    </row>
    <row r="94" spans="1:82" x14ac:dyDescent="0.25">
      <c r="A94" t="s">
        <v>823</v>
      </c>
      <c r="B94" s="64">
        <v>1997</v>
      </c>
      <c r="C94" t="s">
        <v>40</v>
      </c>
      <c r="E94" s="63" t="s">
        <v>28</v>
      </c>
      <c r="F94" s="63" t="s">
        <v>28</v>
      </c>
      <c r="G94" s="63" t="s">
        <v>28</v>
      </c>
      <c r="H94" s="63" t="s">
        <v>28</v>
      </c>
      <c r="I94" s="63" t="s">
        <v>28</v>
      </c>
      <c r="J94" s="63" t="s">
        <v>28</v>
      </c>
      <c r="K94" s="63" t="s">
        <v>28</v>
      </c>
      <c r="L94" s="63" t="s">
        <v>28</v>
      </c>
      <c r="M94" s="63" t="s">
        <v>28</v>
      </c>
      <c r="N94" s="63" t="s">
        <v>28</v>
      </c>
      <c r="O94" s="63" t="s">
        <v>28</v>
      </c>
      <c r="P94" s="63" t="s">
        <v>28</v>
      </c>
      <c r="Q94" s="63" t="s">
        <v>28</v>
      </c>
      <c r="R94" s="63" t="s">
        <v>28</v>
      </c>
      <c r="S94" s="63" t="s">
        <v>28</v>
      </c>
      <c r="T94" s="63" t="s">
        <v>28</v>
      </c>
      <c r="U94" s="63" t="s">
        <v>28</v>
      </c>
      <c r="V94" s="63" t="s">
        <v>28</v>
      </c>
      <c r="W94" s="63" t="s">
        <v>28</v>
      </c>
      <c r="X94" s="63" t="s">
        <v>28</v>
      </c>
      <c r="Y94" s="63" t="s">
        <v>28</v>
      </c>
      <c r="Z94" s="63" t="s">
        <v>28</v>
      </c>
      <c r="AA94" s="63" t="s">
        <v>28</v>
      </c>
      <c r="AB94" s="93" t="str">
        <f t="shared" si="17"/>
        <v>pre99</v>
      </c>
      <c r="AC94" s="93" t="str">
        <f t="shared" si="18"/>
        <v>UWA</v>
      </c>
      <c r="AD94" s="93" t="e">
        <f>"'"&amp;VLOOKUP(A94,Lookups!B$3:F$48,2,FALSE)&amp;"'"</f>
        <v>#N/A</v>
      </c>
      <c r="AE94" s="93" t="e">
        <f>VLOOKUP(A94,Lookups!B$3:F$48,4,FALSE)</f>
        <v>#N/A</v>
      </c>
      <c r="AF94" s="93" t="e">
        <f>VLOOKUP(A94,Lookups!B$3:F$48,5,FALSE)</f>
        <v>#N/A</v>
      </c>
      <c r="AG94" s="93" t="str">
        <f t="shared" si="19"/>
        <v>no</v>
      </c>
      <c r="AH94" s="93" t="e">
        <f>VLOOKUP(A94,Lookups!B$3:F$48,3,FALSE)</f>
        <v>#N/A</v>
      </c>
      <c r="AI94" s="117">
        <f t="shared" si="20"/>
        <v>0</v>
      </c>
      <c r="AJ94" s="117">
        <f t="shared" si="21"/>
        <v>0</v>
      </c>
      <c r="AK94" s="117">
        <f t="shared" si="22"/>
        <v>0</v>
      </c>
      <c r="AL94" s="117">
        <f t="shared" si="23"/>
        <v>0</v>
      </c>
      <c r="AM94" s="117">
        <f t="shared" si="24"/>
        <v>0</v>
      </c>
      <c r="AN94" s="117">
        <f t="shared" si="25"/>
        <v>0</v>
      </c>
      <c r="AO94" s="117">
        <f t="shared" si="26"/>
        <v>0</v>
      </c>
      <c r="AP94" s="117">
        <f t="shared" si="27"/>
        <v>0</v>
      </c>
      <c r="AQ94" s="117">
        <f t="shared" si="28"/>
        <v>0</v>
      </c>
      <c r="AR94" s="117">
        <f t="shared" si="29"/>
        <v>0</v>
      </c>
      <c r="AS94" t="str">
        <f t="shared" si="30"/>
        <v>1997UWA</v>
      </c>
      <c r="AV94" t="s">
        <v>738</v>
      </c>
      <c r="AW94" t="s">
        <v>739</v>
      </c>
      <c r="AX94">
        <v>46</v>
      </c>
      <c r="AY94" t="s">
        <v>11</v>
      </c>
      <c r="AZ94">
        <v>1</v>
      </c>
      <c r="BA94" s="63">
        <v>0.21610229865222874</v>
      </c>
      <c r="BB94" s="63">
        <v>1.0060714657800519E-2</v>
      </c>
      <c r="BC94" s="63">
        <v>0</v>
      </c>
      <c r="BD94" s="63">
        <v>0</v>
      </c>
      <c r="BE94" s="63">
        <v>6.6352763344769607E-3</v>
      </c>
      <c r="BF94" s="63">
        <v>0</v>
      </c>
      <c r="BG94" s="63">
        <v>0</v>
      </c>
      <c r="BH94" s="63">
        <v>0</v>
      </c>
      <c r="BI94" s="63">
        <v>0.75171322322529177</v>
      </c>
      <c r="BJ94" s="63">
        <v>1.5488487130202021E-2</v>
      </c>
      <c r="BK94" s="64">
        <v>10</v>
      </c>
      <c r="BT94"/>
      <c r="BU94"/>
      <c r="BW94"/>
      <c r="BX94"/>
      <c r="BY94"/>
      <c r="BZ94"/>
      <c r="CA94"/>
      <c r="CB94"/>
      <c r="CC94"/>
      <c r="CD94"/>
    </row>
    <row r="95" spans="1:82" x14ac:dyDescent="0.25">
      <c r="A95" t="s">
        <v>823</v>
      </c>
      <c r="B95" s="64">
        <v>1998</v>
      </c>
      <c r="C95" t="s">
        <v>40</v>
      </c>
      <c r="E95" s="63" t="s">
        <v>28</v>
      </c>
      <c r="F95" s="63" t="s">
        <v>28</v>
      </c>
      <c r="G95" s="63" t="s">
        <v>28</v>
      </c>
      <c r="H95" s="63" t="s">
        <v>28</v>
      </c>
      <c r="I95" s="63" t="s">
        <v>28</v>
      </c>
      <c r="J95" s="63" t="s">
        <v>28</v>
      </c>
      <c r="K95" s="63" t="s">
        <v>28</v>
      </c>
      <c r="L95" s="63" t="s">
        <v>28</v>
      </c>
      <c r="M95" s="63" t="s">
        <v>28</v>
      </c>
      <c r="N95" s="63" t="s">
        <v>28</v>
      </c>
      <c r="O95" s="63" t="s">
        <v>28</v>
      </c>
      <c r="P95" s="63" t="s">
        <v>28</v>
      </c>
      <c r="Q95" s="63" t="s">
        <v>28</v>
      </c>
      <c r="R95" s="63" t="s">
        <v>28</v>
      </c>
      <c r="S95" s="63" t="s">
        <v>28</v>
      </c>
      <c r="T95" s="63" t="s">
        <v>28</v>
      </c>
      <c r="U95" s="63" t="s">
        <v>28</v>
      </c>
      <c r="V95" s="63" t="s">
        <v>28</v>
      </c>
      <c r="W95" s="63" t="s">
        <v>28</v>
      </c>
      <c r="X95" s="63" t="s">
        <v>28</v>
      </c>
      <c r="Y95" s="63" t="s">
        <v>28</v>
      </c>
      <c r="Z95" s="63" t="s">
        <v>28</v>
      </c>
      <c r="AA95" s="63" t="s">
        <v>28</v>
      </c>
      <c r="AB95" s="93" t="str">
        <f t="shared" si="17"/>
        <v>pre99</v>
      </c>
      <c r="AC95" s="93" t="str">
        <f t="shared" si="18"/>
        <v>UWA</v>
      </c>
      <c r="AD95" s="93" t="e">
        <f>"'"&amp;VLOOKUP(A95,Lookups!B$3:F$48,2,FALSE)&amp;"'"</f>
        <v>#N/A</v>
      </c>
      <c r="AE95" s="93" t="e">
        <f>VLOOKUP(A95,Lookups!B$3:F$48,4,FALSE)</f>
        <v>#N/A</v>
      </c>
      <c r="AF95" s="93" t="e">
        <f>VLOOKUP(A95,Lookups!B$3:F$48,5,FALSE)</f>
        <v>#N/A</v>
      </c>
      <c r="AG95" s="93" t="str">
        <f t="shared" si="19"/>
        <v>no</v>
      </c>
      <c r="AH95" s="93" t="e">
        <f>VLOOKUP(A95,Lookups!B$3:F$48,3,FALSE)</f>
        <v>#N/A</v>
      </c>
      <c r="AI95" s="117">
        <f t="shared" si="20"/>
        <v>0</v>
      </c>
      <c r="AJ95" s="117">
        <f t="shared" si="21"/>
        <v>0</v>
      </c>
      <c r="AK95" s="117">
        <f t="shared" si="22"/>
        <v>0</v>
      </c>
      <c r="AL95" s="117">
        <f t="shared" si="23"/>
        <v>0</v>
      </c>
      <c r="AM95" s="117">
        <f t="shared" si="24"/>
        <v>0</v>
      </c>
      <c r="AN95" s="117">
        <f t="shared" si="25"/>
        <v>0</v>
      </c>
      <c r="AO95" s="117">
        <f t="shared" si="26"/>
        <v>0</v>
      </c>
      <c r="AP95" s="117">
        <f t="shared" si="27"/>
        <v>0</v>
      </c>
      <c r="AQ95" s="117">
        <f t="shared" si="28"/>
        <v>0</v>
      </c>
      <c r="AR95" s="117">
        <f t="shared" si="29"/>
        <v>0</v>
      </c>
      <c r="AS95" t="str">
        <f t="shared" si="30"/>
        <v>1998UWA</v>
      </c>
      <c r="AV95" t="s">
        <v>740</v>
      </c>
      <c r="AW95" t="s">
        <v>741</v>
      </c>
      <c r="AX95">
        <v>47</v>
      </c>
      <c r="AY95" t="s">
        <v>668</v>
      </c>
      <c r="AZ95">
        <v>8</v>
      </c>
      <c r="BA95" s="63">
        <v>0.16215941266575112</v>
      </c>
      <c r="BB95" s="63">
        <v>5.8575708988865424E-2</v>
      </c>
      <c r="BC95" s="63">
        <v>2.9011989293766659E-2</v>
      </c>
      <c r="BD95" s="63">
        <v>2.9852463298611627E-3</v>
      </c>
      <c r="BE95" s="63">
        <v>3.7823777547833027E-3</v>
      </c>
      <c r="BF95" s="63">
        <v>1.840268841745852E-2</v>
      </c>
      <c r="BG95" s="63">
        <v>4.9504530757118364E-4</v>
      </c>
      <c r="BH95" s="63">
        <v>0.25144257394706171</v>
      </c>
      <c r="BI95" s="63">
        <v>0.46970832043072397</v>
      </c>
      <c r="BJ95" s="63">
        <v>3.4366368641569637E-3</v>
      </c>
      <c r="BK95" s="64">
        <v>10</v>
      </c>
      <c r="BT95"/>
      <c r="BU95"/>
      <c r="BW95"/>
      <c r="BX95"/>
      <c r="BY95"/>
      <c r="BZ95"/>
      <c r="CA95"/>
      <c r="CB95"/>
      <c r="CC95"/>
      <c r="CD95"/>
    </row>
    <row r="96" spans="1:82" x14ac:dyDescent="0.25">
      <c r="A96" t="s">
        <v>823</v>
      </c>
      <c r="B96" s="64">
        <v>1999</v>
      </c>
      <c r="C96" t="s">
        <v>40</v>
      </c>
      <c r="E96" s="63" t="s">
        <v>28</v>
      </c>
      <c r="F96" s="63" t="s">
        <v>28</v>
      </c>
      <c r="G96" s="63" t="s">
        <v>28</v>
      </c>
      <c r="H96" s="63" t="s">
        <v>28</v>
      </c>
      <c r="I96" s="63" t="s">
        <v>28</v>
      </c>
      <c r="J96" s="63" t="s">
        <v>28</v>
      </c>
      <c r="K96" s="63" t="s">
        <v>28</v>
      </c>
      <c r="L96" s="63" t="s">
        <v>28</v>
      </c>
      <c r="M96" s="63" t="s">
        <v>28</v>
      </c>
      <c r="N96" s="63" t="s">
        <v>28</v>
      </c>
      <c r="O96" s="63" t="s">
        <v>28</v>
      </c>
      <c r="P96" s="63" t="s">
        <v>28</v>
      </c>
      <c r="Q96" s="63" t="s">
        <v>28</v>
      </c>
      <c r="R96" s="63" t="s">
        <v>28</v>
      </c>
      <c r="S96" s="63" t="s">
        <v>28</v>
      </c>
      <c r="T96" s="63" t="s">
        <v>28</v>
      </c>
      <c r="U96" s="63" t="s">
        <v>28</v>
      </c>
      <c r="V96" s="63" t="s">
        <v>28</v>
      </c>
      <c r="W96" s="63" t="s">
        <v>28</v>
      </c>
      <c r="X96" s="63" t="s">
        <v>28</v>
      </c>
      <c r="Y96" s="63" t="s">
        <v>28</v>
      </c>
      <c r="Z96" s="63" t="s">
        <v>28</v>
      </c>
      <c r="AA96" s="63" t="s">
        <v>28</v>
      </c>
      <c r="AB96" s="93" t="str">
        <f t="shared" si="17"/>
        <v>a99to08</v>
      </c>
      <c r="AC96" s="93" t="str">
        <f t="shared" si="18"/>
        <v>UWA</v>
      </c>
      <c r="AD96" s="93" t="e">
        <f>"'"&amp;VLOOKUP(A96,Lookups!B$3:F$48,2,FALSE)&amp;"'"</f>
        <v>#N/A</v>
      </c>
      <c r="AE96" s="93" t="e">
        <f>VLOOKUP(A96,Lookups!B$3:F$48,4,FALSE)</f>
        <v>#N/A</v>
      </c>
      <c r="AF96" s="93" t="e">
        <f>VLOOKUP(A96,Lookups!B$3:F$48,5,FALSE)</f>
        <v>#N/A</v>
      </c>
      <c r="AG96" s="93" t="str">
        <f t="shared" si="19"/>
        <v>no</v>
      </c>
      <c r="AH96" s="93" t="e">
        <f>VLOOKUP(A96,Lookups!B$3:F$48,3,FALSE)</f>
        <v>#N/A</v>
      </c>
      <c r="AI96" s="117">
        <f t="shared" si="20"/>
        <v>0</v>
      </c>
      <c r="AJ96" s="117">
        <f t="shared" si="21"/>
        <v>0</v>
      </c>
      <c r="AK96" s="117">
        <f t="shared" si="22"/>
        <v>0</v>
      </c>
      <c r="AL96" s="117">
        <f t="shared" si="23"/>
        <v>0</v>
      </c>
      <c r="AM96" s="117">
        <f t="shared" si="24"/>
        <v>0</v>
      </c>
      <c r="AN96" s="117">
        <f t="shared" si="25"/>
        <v>0</v>
      </c>
      <c r="AO96" s="117">
        <f t="shared" si="26"/>
        <v>0</v>
      </c>
      <c r="AP96" s="117">
        <f t="shared" si="27"/>
        <v>0</v>
      </c>
      <c r="AQ96" s="117">
        <f t="shared" si="28"/>
        <v>0</v>
      </c>
      <c r="AR96" s="117">
        <f t="shared" si="29"/>
        <v>0</v>
      </c>
      <c r="AS96" t="str">
        <f t="shared" si="30"/>
        <v>1999UWA</v>
      </c>
      <c r="AV96" t="s">
        <v>742</v>
      </c>
      <c r="AW96" t="s">
        <v>743</v>
      </c>
      <c r="AX96">
        <v>49</v>
      </c>
      <c r="AY96" t="s">
        <v>676</v>
      </c>
      <c r="AZ96">
        <v>7</v>
      </c>
      <c r="BA96" s="63">
        <v>0</v>
      </c>
      <c r="BB96" s="63">
        <v>0</v>
      </c>
      <c r="BC96" s="63">
        <v>1.948384981861288E-2</v>
      </c>
      <c r="BD96" s="63">
        <v>0</v>
      </c>
      <c r="BE96" s="63">
        <v>0</v>
      </c>
      <c r="BF96" s="63">
        <v>1.1855458906519449E-2</v>
      </c>
      <c r="BG96" s="63">
        <v>0.15213000169916405</v>
      </c>
      <c r="BH96" s="63">
        <v>2.3312292245621035E-3</v>
      </c>
      <c r="BI96" s="63">
        <v>0.77782580074876251</v>
      </c>
      <c r="BJ96" s="63">
        <v>3.637365960237899E-2</v>
      </c>
      <c r="BK96" s="64">
        <v>3</v>
      </c>
      <c r="BT96"/>
      <c r="BU96"/>
      <c r="BW96"/>
      <c r="BX96"/>
      <c r="BY96"/>
      <c r="BZ96"/>
      <c r="CA96"/>
      <c r="CB96"/>
      <c r="CC96"/>
      <c r="CD96"/>
    </row>
    <row r="97" spans="1:82" x14ac:dyDescent="0.25">
      <c r="A97" t="s">
        <v>823</v>
      </c>
      <c r="B97" s="64">
        <v>2000</v>
      </c>
      <c r="C97" t="s">
        <v>40</v>
      </c>
      <c r="E97" s="63" t="s">
        <v>28</v>
      </c>
      <c r="F97" s="63" t="s">
        <v>28</v>
      </c>
      <c r="G97" s="63" t="s">
        <v>28</v>
      </c>
      <c r="H97" s="63" t="s">
        <v>28</v>
      </c>
      <c r="I97" s="63" t="s">
        <v>28</v>
      </c>
      <c r="J97" s="63" t="s">
        <v>28</v>
      </c>
      <c r="K97" s="63" t="s">
        <v>28</v>
      </c>
      <c r="L97" s="63" t="s">
        <v>28</v>
      </c>
      <c r="M97" s="63" t="s">
        <v>28</v>
      </c>
      <c r="N97" s="63" t="s">
        <v>28</v>
      </c>
      <c r="O97" s="63" t="s">
        <v>28</v>
      </c>
      <c r="P97" s="63" t="s">
        <v>28</v>
      </c>
      <c r="Q97" s="63" t="s">
        <v>28</v>
      </c>
      <c r="R97" s="63" t="s">
        <v>28</v>
      </c>
      <c r="S97" s="63" t="s">
        <v>28</v>
      </c>
      <c r="T97" s="63" t="s">
        <v>28</v>
      </c>
      <c r="U97" s="63" t="s">
        <v>28</v>
      </c>
      <c r="V97" s="63" t="s">
        <v>28</v>
      </c>
      <c r="W97" s="63" t="s">
        <v>28</v>
      </c>
      <c r="X97" s="63" t="s">
        <v>28</v>
      </c>
      <c r="Y97" s="63" t="s">
        <v>28</v>
      </c>
      <c r="Z97" s="63" t="s">
        <v>28</v>
      </c>
      <c r="AA97" s="63" t="s">
        <v>28</v>
      </c>
      <c r="AB97" s="93" t="str">
        <f t="shared" si="17"/>
        <v>a99to08</v>
      </c>
      <c r="AC97" s="93" t="str">
        <f t="shared" si="18"/>
        <v>UWA</v>
      </c>
      <c r="AD97" s="93" t="e">
        <f>"'"&amp;VLOOKUP(A97,Lookups!B$3:F$48,2,FALSE)&amp;"'"</f>
        <v>#N/A</v>
      </c>
      <c r="AE97" s="93" t="e">
        <f>VLOOKUP(A97,Lookups!B$3:F$48,4,FALSE)</f>
        <v>#N/A</v>
      </c>
      <c r="AF97" s="93" t="e">
        <f>VLOOKUP(A97,Lookups!B$3:F$48,5,FALSE)</f>
        <v>#N/A</v>
      </c>
      <c r="AG97" s="93" t="str">
        <f t="shared" si="19"/>
        <v>no</v>
      </c>
      <c r="AH97" s="93" t="e">
        <f>VLOOKUP(A97,Lookups!B$3:F$48,3,FALSE)</f>
        <v>#N/A</v>
      </c>
      <c r="AI97" s="117">
        <f t="shared" si="20"/>
        <v>0</v>
      </c>
      <c r="AJ97" s="117">
        <f t="shared" si="21"/>
        <v>0</v>
      </c>
      <c r="AK97" s="117">
        <f t="shared" si="22"/>
        <v>0</v>
      </c>
      <c r="AL97" s="117">
        <f t="shared" si="23"/>
        <v>0</v>
      </c>
      <c r="AM97" s="117">
        <f t="shared" si="24"/>
        <v>0</v>
      </c>
      <c r="AN97" s="117">
        <f t="shared" si="25"/>
        <v>0</v>
      </c>
      <c r="AO97" s="117">
        <f t="shared" si="26"/>
        <v>0</v>
      </c>
      <c r="AP97" s="117">
        <f t="shared" si="27"/>
        <v>0</v>
      </c>
      <c r="AQ97" s="117">
        <f t="shared" si="28"/>
        <v>0</v>
      </c>
      <c r="AR97" s="117">
        <f t="shared" si="29"/>
        <v>0</v>
      </c>
      <c r="AS97" t="str">
        <f t="shared" si="30"/>
        <v>2000UWA</v>
      </c>
      <c r="AV97" t="s">
        <v>744</v>
      </c>
      <c r="AW97" t="s">
        <v>745</v>
      </c>
      <c r="AX97">
        <v>50</v>
      </c>
      <c r="AY97" t="s">
        <v>668</v>
      </c>
      <c r="AZ97">
        <v>8</v>
      </c>
      <c r="BA97" s="63">
        <v>4.6854495166286522E-2</v>
      </c>
      <c r="BB97" s="63">
        <v>4.8746250607542511E-3</v>
      </c>
      <c r="BC97" s="63">
        <v>2.2112027925803461E-2</v>
      </c>
      <c r="BD97" s="63">
        <v>3.5618878005342833E-4</v>
      </c>
      <c r="BE97" s="63">
        <v>1.2775979067389609E-4</v>
      </c>
      <c r="BF97" s="63">
        <v>7.1303619635873297E-3</v>
      </c>
      <c r="BG97" s="63">
        <v>6.8199383725854319E-4</v>
      </c>
      <c r="BH97" s="63">
        <v>0.28714641158892534</v>
      </c>
      <c r="BI97" s="63">
        <v>0.62986096988164619</v>
      </c>
      <c r="BJ97" s="63">
        <v>8.5516600501103909E-4</v>
      </c>
      <c r="BK97" s="64">
        <v>10</v>
      </c>
      <c r="BT97"/>
      <c r="BU97"/>
      <c r="BW97"/>
      <c r="BX97"/>
      <c r="BY97"/>
      <c r="BZ97"/>
      <c r="CA97"/>
      <c r="CB97"/>
      <c r="CC97"/>
      <c r="CD97"/>
    </row>
    <row r="98" spans="1:82" x14ac:dyDescent="0.25">
      <c r="A98" t="s">
        <v>823</v>
      </c>
      <c r="B98" s="64">
        <v>2001</v>
      </c>
      <c r="C98" t="s">
        <v>40</v>
      </c>
      <c r="E98" s="63" t="s">
        <v>28</v>
      </c>
      <c r="F98" s="63" t="s">
        <v>28</v>
      </c>
      <c r="G98" s="63" t="s">
        <v>28</v>
      </c>
      <c r="H98" s="63" t="s">
        <v>28</v>
      </c>
      <c r="I98" s="63" t="s">
        <v>28</v>
      </c>
      <c r="J98" s="63" t="s">
        <v>28</v>
      </c>
      <c r="K98" s="63" t="s">
        <v>28</v>
      </c>
      <c r="L98" s="63" t="s">
        <v>28</v>
      </c>
      <c r="M98" s="63" t="s">
        <v>28</v>
      </c>
      <c r="N98" s="63" t="s">
        <v>28</v>
      </c>
      <c r="O98" s="63" t="s">
        <v>28</v>
      </c>
      <c r="P98" s="63" t="s">
        <v>28</v>
      </c>
      <c r="Q98" s="63" t="s">
        <v>28</v>
      </c>
      <c r="R98" s="63" t="s">
        <v>28</v>
      </c>
      <c r="S98" s="63" t="s">
        <v>28</v>
      </c>
      <c r="T98" s="63" t="s">
        <v>28</v>
      </c>
      <c r="U98" s="63" t="s">
        <v>28</v>
      </c>
      <c r="V98" s="63" t="s">
        <v>28</v>
      </c>
      <c r="W98" s="63" t="s">
        <v>28</v>
      </c>
      <c r="X98" s="63" t="s">
        <v>28</v>
      </c>
      <c r="Y98" s="63" t="s">
        <v>28</v>
      </c>
      <c r="Z98" s="63" t="s">
        <v>28</v>
      </c>
      <c r="AA98" s="63" t="s">
        <v>28</v>
      </c>
      <c r="AB98" s="93" t="str">
        <f t="shared" si="17"/>
        <v>a99to08</v>
      </c>
      <c r="AC98" s="93" t="str">
        <f t="shared" si="18"/>
        <v>UWA</v>
      </c>
      <c r="AD98" s="93" t="e">
        <f>"'"&amp;VLOOKUP(A98,Lookups!B$3:F$48,2,FALSE)&amp;"'"</f>
        <v>#N/A</v>
      </c>
      <c r="AE98" s="93" t="e">
        <f>VLOOKUP(A98,Lookups!B$3:F$48,4,FALSE)</f>
        <v>#N/A</v>
      </c>
      <c r="AF98" s="93" t="e">
        <f>VLOOKUP(A98,Lookups!B$3:F$48,5,FALSE)</f>
        <v>#N/A</v>
      </c>
      <c r="AG98" s="93" t="str">
        <f t="shared" si="19"/>
        <v>no</v>
      </c>
      <c r="AH98" s="93" t="e">
        <f>VLOOKUP(A98,Lookups!B$3:F$48,3,FALSE)</f>
        <v>#N/A</v>
      </c>
      <c r="AI98" s="117">
        <f t="shared" si="20"/>
        <v>0</v>
      </c>
      <c r="AJ98" s="117">
        <f t="shared" si="21"/>
        <v>0</v>
      </c>
      <c r="AK98" s="117">
        <f t="shared" si="22"/>
        <v>0</v>
      </c>
      <c r="AL98" s="117">
        <f t="shared" si="23"/>
        <v>0</v>
      </c>
      <c r="AM98" s="117">
        <f t="shared" si="24"/>
        <v>0</v>
      </c>
      <c r="AN98" s="117">
        <f t="shared" si="25"/>
        <v>0</v>
      </c>
      <c r="AO98" s="117">
        <f t="shared" si="26"/>
        <v>0</v>
      </c>
      <c r="AP98" s="117">
        <f t="shared" si="27"/>
        <v>0</v>
      </c>
      <c r="AQ98" s="117">
        <f t="shared" si="28"/>
        <v>0</v>
      </c>
      <c r="AR98" s="117">
        <f t="shared" si="29"/>
        <v>0</v>
      </c>
      <c r="AS98" t="str">
        <f t="shared" si="30"/>
        <v>2001UWA</v>
      </c>
      <c r="AU98" t="s">
        <v>822</v>
      </c>
      <c r="BA98" s="63">
        <v>8.8972018835655906E-2</v>
      </c>
      <c r="BB98" s="63">
        <v>3.0060986034284139E-2</v>
      </c>
      <c r="BC98" s="63">
        <v>6.2703176621464879E-2</v>
      </c>
      <c r="BD98" s="63">
        <v>4.7199561548091053E-2</v>
      </c>
      <c r="BE98" s="63">
        <v>7.3340896275922753E-3</v>
      </c>
      <c r="BF98" s="63">
        <v>3.4577885512439982E-2</v>
      </c>
      <c r="BG98" s="63">
        <v>3.9086685283444916E-2</v>
      </c>
      <c r="BH98" s="63">
        <v>0.14102950179272489</v>
      </c>
      <c r="BI98" s="63">
        <v>0.5391660820659625</v>
      </c>
      <c r="BJ98" s="63">
        <v>9.8700126783388877E-3</v>
      </c>
      <c r="BK98" s="64">
        <v>604</v>
      </c>
    </row>
    <row r="99" spans="1:82" x14ac:dyDescent="0.25">
      <c r="A99" t="s">
        <v>823</v>
      </c>
      <c r="B99" s="64">
        <v>2002</v>
      </c>
      <c r="C99" t="s">
        <v>40</v>
      </c>
      <c r="E99" s="63" t="s">
        <v>28</v>
      </c>
      <c r="F99" s="63" t="s">
        <v>28</v>
      </c>
      <c r="G99" s="63" t="s">
        <v>28</v>
      </c>
      <c r="H99" s="63" t="s">
        <v>28</v>
      </c>
      <c r="I99" s="63" t="s">
        <v>28</v>
      </c>
      <c r="J99" s="63" t="s">
        <v>28</v>
      </c>
      <c r="K99" s="63" t="s">
        <v>28</v>
      </c>
      <c r="L99" s="63" t="s">
        <v>28</v>
      </c>
      <c r="M99" s="63" t="s">
        <v>28</v>
      </c>
      <c r="N99" s="63" t="s">
        <v>28</v>
      </c>
      <c r="O99" s="63" t="s">
        <v>28</v>
      </c>
      <c r="P99" s="63" t="s">
        <v>28</v>
      </c>
      <c r="Q99" s="63" t="s">
        <v>28</v>
      </c>
      <c r="R99" s="63" t="s">
        <v>28</v>
      </c>
      <c r="S99" s="63" t="s">
        <v>28</v>
      </c>
      <c r="T99" s="63" t="s">
        <v>28</v>
      </c>
      <c r="U99" s="63" t="s">
        <v>28</v>
      </c>
      <c r="V99" s="63" t="s">
        <v>28</v>
      </c>
      <c r="W99" s="63" t="s">
        <v>28</v>
      </c>
      <c r="X99" s="63" t="s">
        <v>28</v>
      </c>
      <c r="Y99" s="63" t="s">
        <v>28</v>
      </c>
      <c r="Z99" s="63" t="s">
        <v>28</v>
      </c>
      <c r="AA99" s="63" t="s">
        <v>28</v>
      </c>
      <c r="AB99" s="93" t="str">
        <f t="shared" si="17"/>
        <v>a99to08</v>
      </c>
      <c r="AC99" s="93" t="str">
        <f t="shared" si="18"/>
        <v>UWA</v>
      </c>
      <c r="AD99" s="93" t="e">
        <f>"'"&amp;VLOOKUP(A99,Lookups!B$3:F$48,2,FALSE)&amp;"'"</f>
        <v>#N/A</v>
      </c>
      <c r="AE99" s="93" t="e">
        <f>VLOOKUP(A99,Lookups!B$3:F$48,4,FALSE)</f>
        <v>#N/A</v>
      </c>
      <c r="AF99" s="93" t="e">
        <f>VLOOKUP(A99,Lookups!B$3:F$48,5,FALSE)</f>
        <v>#N/A</v>
      </c>
      <c r="AG99" s="93" t="str">
        <f t="shared" si="19"/>
        <v>no</v>
      </c>
      <c r="AH99" s="93" t="e">
        <f>VLOOKUP(A99,Lookups!B$3:F$48,3,FALSE)</f>
        <v>#N/A</v>
      </c>
      <c r="AI99" s="117">
        <f t="shared" si="20"/>
        <v>0</v>
      </c>
      <c r="AJ99" s="117">
        <f t="shared" si="21"/>
        <v>0</v>
      </c>
      <c r="AK99" s="117">
        <f t="shared" si="22"/>
        <v>0</v>
      </c>
      <c r="AL99" s="117">
        <f t="shared" si="23"/>
        <v>0</v>
      </c>
      <c r="AM99" s="117">
        <f t="shared" si="24"/>
        <v>0</v>
      </c>
      <c r="AN99" s="117">
        <f t="shared" si="25"/>
        <v>0</v>
      </c>
      <c r="AO99" s="117">
        <f t="shared" si="26"/>
        <v>0</v>
      </c>
      <c r="AP99" s="117">
        <f t="shared" si="27"/>
        <v>0</v>
      </c>
      <c r="AQ99" s="117">
        <f t="shared" si="28"/>
        <v>0</v>
      </c>
      <c r="AR99" s="117">
        <f t="shared" si="29"/>
        <v>0</v>
      </c>
      <c r="AS99" t="str">
        <f t="shared" si="30"/>
        <v>2002UWA</v>
      </c>
    </row>
    <row r="100" spans="1:82" x14ac:dyDescent="0.25">
      <c r="A100" t="s">
        <v>823</v>
      </c>
      <c r="B100" s="64">
        <v>2003</v>
      </c>
      <c r="C100" t="s">
        <v>40</v>
      </c>
      <c r="E100" s="63" t="s">
        <v>28</v>
      </c>
      <c r="F100" s="63" t="s">
        <v>28</v>
      </c>
      <c r="G100" s="63" t="s">
        <v>28</v>
      </c>
      <c r="H100" s="63" t="s">
        <v>28</v>
      </c>
      <c r="I100" s="63" t="s">
        <v>28</v>
      </c>
      <c r="J100" s="63" t="s">
        <v>28</v>
      </c>
      <c r="K100" s="63" t="s">
        <v>28</v>
      </c>
      <c r="L100" s="63" t="s">
        <v>28</v>
      </c>
      <c r="M100" s="63" t="s">
        <v>28</v>
      </c>
      <c r="N100" s="63" t="s">
        <v>28</v>
      </c>
      <c r="O100" s="63" t="s">
        <v>28</v>
      </c>
      <c r="P100" s="63" t="s">
        <v>28</v>
      </c>
      <c r="Q100" s="63" t="s">
        <v>28</v>
      </c>
      <c r="R100" s="63" t="s">
        <v>28</v>
      </c>
      <c r="S100" s="63" t="s">
        <v>28</v>
      </c>
      <c r="T100" s="63" t="s">
        <v>28</v>
      </c>
      <c r="U100" s="63" t="s">
        <v>28</v>
      </c>
      <c r="V100" s="63" t="s">
        <v>28</v>
      </c>
      <c r="W100" s="63" t="s">
        <v>28</v>
      </c>
      <c r="X100" s="63" t="s">
        <v>28</v>
      </c>
      <c r="Y100" s="63" t="s">
        <v>28</v>
      </c>
      <c r="Z100" s="63" t="s">
        <v>28</v>
      </c>
      <c r="AA100" s="63" t="s">
        <v>28</v>
      </c>
      <c r="AB100" s="93" t="str">
        <f t="shared" si="17"/>
        <v>a99to08</v>
      </c>
      <c r="AC100" s="93" t="str">
        <f t="shared" si="18"/>
        <v>UWA</v>
      </c>
      <c r="AD100" s="93" t="e">
        <f>"'"&amp;VLOOKUP(A100,Lookups!B$3:F$48,2,FALSE)&amp;"'"</f>
        <v>#N/A</v>
      </c>
      <c r="AE100" s="93" t="e">
        <f>VLOOKUP(A100,Lookups!B$3:F$48,4,FALSE)</f>
        <v>#N/A</v>
      </c>
      <c r="AF100" s="93" t="e">
        <f>VLOOKUP(A100,Lookups!B$3:F$48,5,FALSE)</f>
        <v>#N/A</v>
      </c>
      <c r="AG100" s="93" t="str">
        <f t="shared" si="19"/>
        <v>no</v>
      </c>
      <c r="AH100" s="93" t="e">
        <f>VLOOKUP(A100,Lookups!B$3:F$48,3,FALSE)</f>
        <v>#N/A</v>
      </c>
      <c r="AI100" s="117">
        <f t="shared" si="20"/>
        <v>0</v>
      </c>
      <c r="AJ100" s="117">
        <f t="shared" si="21"/>
        <v>0</v>
      </c>
      <c r="AK100" s="117">
        <f t="shared" si="22"/>
        <v>0</v>
      </c>
      <c r="AL100" s="117">
        <f t="shared" si="23"/>
        <v>0</v>
      </c>
      <c r="AM100" s="117">
        <f t="shared" si="24"/>
        <v>0</v>
      </c>
      <c r="AN100" s="117">
        <f t="shared" si="25"/>
        <v>0</v>
      </c>
      <c r="AO100" s="117">
        <f t="shared" si="26"/>
        <v>0</v>
      </c>
      <c r="AP100" s="117">
        <f t="shared" si="27"/>
        <v>0</v>
      </c>
      <c r="AQ100" s="117">
        <f t="shared" si="28"/>
        <v>0</v>
      </c>
      <c r="AR100" s="117">
        <f t="shared" si="29"/>
        <v>0</v>
      </c>
      <c r="AS100" t="str">
        <f t="shared" si="30"/>
        <v>2003UWA</v>
      </c>
    </row>
    <row r="101" spans="1:82" x14ac:dyDescent="0.25">
      <c r="A101" t="s">
        <v>823</v>
      </c>
      <c r="B101" s="64">
        <v>2004</v>
      </c>
      <c r="C101" t="s">
        <v>40</v>
      </c>
      <c r="E101" s="63" t="s">
        <v>28</v>
      </c>
      <c r="F101" s="63" t="s">
        <v>28</v>
      </c>
      <c r="G101" s="63" t="s">
        <v>28</v>
      </c>
      <c r="H101" s="63" t="s">
        <v>28</v>
      </c>
      <c r="I101" s="63" t="s">
        <v>28</v>
      </c>
      <c r="J101" s="63" t="s">
        <v>28</v>
      </c>
      <c r="K101" s="63" t="s">
        <v>28</v>
      </c>
      <c r="L101" s="63" t="s">
        <v>28</v>
      </c>
      <c r="M101" s="63" t="s">
        <v>28</v>
      </c>
      <c r="N101" s="63" t="s">
        <v>28</v>
      </c>
      <c r="O101" s="63" t="s">
        <v>28</v>
      </c>
      <c r="P101" s="63" t="s">
        <v>28</v>
      </c>
      <c r="Q101" s="63" t="s">
        <v>28</v>
      </c>
      <c r="R101" s="63" t="s">
        <v>28</v>
      </c>
      <c r="S101" s="63" t="s">
        <v>28</v>
      </c>
      <c r="T101" s="63" t="s">
        <v>28</v>
      </c>
      <c r="U101" s="63" t="s">
        <v>28</v>
      </c>
      <c r="V101" s="63" t="s">
        <v>28</v>
      </c>
      <c r="W101" s="63" t="s">
        <v>28</v>
      </c>
      <c r="X101" s="63" t="s">
        <v>28</v>
      </c>
      <c r="Y101" s="63" t="s">
        <v>28</v>
      </c>
      <c r="Z101" s="63" t="s">
        <v>28</v>
      </c>
      <c r="AA101" s="63" t="s">
        <v>28</v>
      </c>
      <c r="AB101" s="93" t="str">
        <f t="shared" si="17"/>
        <v>a99to08</v>
      </c>
      <c r="AC101" s="93" t="str">
        <f t="shared" si="18"/>
        <v>UWA</v>
      </c>
      <c r="AD101" s="93" t="e">
        <f>"'"&amp;VLOOKUP(A101,Lookups!B$3:F$48,2,FALSE)&amp;"'"</f>
        <v>#N/A</v>
      </c>
      <c r="AE101" s="93" t="e">
        <f>VLOOKUP(A101,Lookups!B$3:F$48,4,FALSE)</f>
        <v>#N/A</v>
      </c>
      <c r="AF101" s="93" t="e">
        <f>VLOOKUP(A101,Lookups!B$3:F$48,5,FALSE)</f>
        <v>#N/A</v>
      </c>
      <c r="AG101" s="93" t="str">
        <f t="shared" si="19"/>
        <v>no</v>
      </c>
      <c r="AH101" s="93" t="e">
        <f>VLOOKUP(A101,Lookups!B$3:F$48,3,FALSE)</f>
        <v>#N/A</v>
      </c>
      <c r="AI101" s="117">
        <f t="shared" si="20"/>
        <v>0</v>
      </c>
      <c r="AJ101" s="117">
        <f t="shared" si="21"/>
        <v>0</v>
      </c>
      <c r="AK101" s="117">
        <f t="shared" si="22"/>
        <v>0</v>
      </c>
      <c r="AL101" s="117">
        <f t="shared" si="23"/>
        <v>0</v>
      </c>
      <c r="AM101" s="117">
        <f t="shared" si="24"/>
        <v>0</v>
      </c>
      <c r="AN101" s="117">
        <f t="shared" si="25"/>
        <v>0</v>
      </c>
      <c r="AO101" s="117">
        <f t="shared" si="26"/>
        <v>0</v>
      </c>
      <c r="AP101" s="117">
        <f t="shared" si="27"/>
        <v>0</v>
      </c>
      <c r="AQ101" s="117">
        <f t="shared" si="28"/>
        <v>0</v>
      </c>
      <c r="AR101" s="117">
        <f t="shared" si="29"/>
        <v>0</v>
      </c>
      <c r="AS101" t="str">
        <f t="shared" si="30"/>
        <v>2004UWA</v>
      </c>
    </row>
    <row r="102" spans="1:82" x14ac:dyDescent="0.25">
      <c r="A102" t="s">
        <v>823</v>
      </c>
      <c r="B102" s="64">
        <v>2005</v>
      </c>
      <c r="C102" t="s">
        <v>40</v>
      </c>
      <c r="E102" s="63" t="s">
        <v>28</v>
      </c>
      <c r="F102" s="63" t="s">
        <v>28</v>
      </c>
      <c r="G102" s="63" t="s">
        <v>28</v>
      </c>
      <c r="H102" s="63" t="s">
        <v>28</v>
      </c>
      <c r="I102" s="63" t="s">
        <v>28</v>
      </c>
      <c r="J102" s="63" t="s">
        <v>28</v>
      </c>
      <c r="K102" s="63" t="s">
        <v>28</v>
      </c>
      <c r="L102" s="63" t="s">
        <v>28</v>
      </c>
      <c r="M102" s="63" t="s">
        <v>28</v>
      </c>
      <c r="N102" s="63" t="s">
        <v>28</v>
      </c>
      <c r="O102" s="63" t="s">
        <v>28</v>
      </c>
      <c r="P102" s="63" t="s">
        <v>28</v>
      </c>
      <c r="Q102" s="63" t="s">
        <v>28</v>
      </c>
      <c r="R102" s="63" t="s">
        <v>28</v>
      </c>
      <c r="S102" s="63" t="s">
        <v>28</v>
      </c>
      <c r="T102" s="63" t="s">
        <v>28</v>
      </c>
      <c r="U102" s="63" t="s">
        <v>28</v>
      </c>
      <c r="V102" s="63" t="s">
        <v>28</v>
      </c>
      <c r="W102" s="63" t="s">
        <v>28</v>
      </c>
      <c r="X102" s="63" t="s">
        <v>28</v>
      </c>
      <c r="Y102" s="63" t="s">
        <v>28</v>
      </c>
      <c r="Z102" s="63" t="s">
        <v>28</v>
      </c>
      <c r="AA102" s="63" t="s">
        <v>28</v>
      </c>
      <c r="AB102" s="93" t="str">
        <f t="shared" si="17"/>
        <v>a99to08</v>
      </c>
      <c r="AC102" s="93" t="str">
        <f t="shared" si="18"/>
        <v>UWA</v>
      </c>
      <c r="AD102" s="93" t="e">
        <f>"'"&amp;VLOOKUP(A102,Lookups!B$3:F$48,2,FALSE)&amp;"'"</f>
        <v>#N/A</v>
      </c>
      <c r="AE102" s="93" t="e">
        <f>VLOOKUP(A102,Lookups!B$3:F$48,4,FALSE)</f>
        <v>#N/A</v>
      </c>
      <c r="AF102" s="93" t="e">
        <f>VLOOKUP(A102,Lookups!B$3:F$48,5,FALSE)</f>
        <v>#N/A</v>
      </c>
      <c r="AG102" s="93" t="str">
        <f t="shared" si="19"/>
        <v>no</v>
      </c>
      <c r="AH102" s="93" t="e">
        <f>VLOOKUP(A102,Lookups!B$3:F$48,3,FALSE)</f>
        <v>#N/A</v>
      </c>
      <c r="AI102" s="117">
        <f t="shared" si="20"/>
        <v>0</v>
      </c>
      <c r="AJ102" s="117">
        <f t="shared" si="21"/>
        <v>0</v>
      </c>
      <c r="AK102" s="117">
        <f t="shared" si="22"/>
        <v>0</v>
      </c>
      <c r="AL102" s="117">
        <f t="shared" si="23"/>
        <v>0</v>
      </c>
      <c r="AM102" s="117">
        <f t="shared" si="24"/>
        <v>0</v>
      </c>
      <c r="AN102" s="117">
        <f t="shared" si="25"/>
        <v>0</v>
      </c>
      <c r="AO102" s="117">
        <f t="shared" si="26"/>
        <v>0</v>
      </c>
      <c r="AP102" s="117">
        <f t="shared" si="27"/>
        <v>0</v>
      </c>
      <c r="AQ102" s="117">
        <f t="shared" si="28"/>
        <v>0</v>
      </c>
      <c r="AR102" s="117">
        <f t="shared" si="29"/>
        <v>0</v>
      </c>
      <c r="AS102" t="str">
        <f t="shared" si="30"/>
        <v>2005UWA</v>
      </c>
    </row>
    <row r="103" spans="1:82" x14ac:dyDescent="0.25">
      <c r="A103" t="s">
        <v>823</v>
      </c>
      <c r="B103" s="64">
        <v>2006</v>
      </c>
      <c r="C103" t="s">
        <v>40</v>
      </c>
      <c r="E103" s="63" t="s">
        <v>28</v>
      </c>
      <c r="F103" s="63" t="s">
        <v>28</v>
      </c>
      <c r="G103" s="63" t="s">
        <v>28</v>
      </c>
      <c r="H103" s="63" t="s">
        <v>28</v>
      </c>
      <c r="I103" s="63" t="s">
        <v>28</v>
      </c>
      <c r="J103" s="63" t="s">
        <v>28</v>
      </c>
      <c r="K103" s="63" t="s">
        <v>28</v>
      </c>
      <c r="L103" s="63" t="s">
        <v>28</v>
      </c>
      <c r="M103" s="63" t="s">
        <v>28</v>
      </c>
      <c r="N103" s="63" t="s">
        <v>28</v>
      </c>
      <c r="O103" s="63" t="s">
        <v>28</v>
      </c>
      <c r="P103" s="63" t="s">
        <v>28</v>
      </c>
      <c r="Q103" s="63" t="s">
        <v>28</v>
      </c>
      <c r="R103" s="63" t="s">
        <v>28</v>
      </c>
      <c r="S103" s="63" t="s">
        <v>28</v>
      </c>
      <c r="T103" s="63" t="s">
        <v>28</v>
      </c>
      <c r="U103" s="63" t="s">
        <v>28</v>
      </c>
      <c r="V103" s="63" t="s">
        <v>28</v>
      </c>
      <c r="W103" s="63" t="s">
        <v>28</v>
      </c>
      <c r="X103" s="63" t="s">
        <v>28</v>
      </c>
      <c r="Y103" s="63" t="s">
        <v>28</v>
      </c>
      <c r="Z103" s="63" t="s">
        <v>28</v>
      </c>
      <c r="AA103" s="63" t="s">
        <v>28</v>
      </c>
      <c r="AB103" s="93" t="str">
        <f t="shared" si="17"/>
        <v>a99to08</v>
      </c>
      <c r="AC103" s="93" t="str">
        <f t="shared" si="18"/>
        <v>UWA</v>
      </c>
      <c r="AD103" s="93" t="e">
        <f>"'"&amp;VLOOKUP(A103,Lookups!B$3:F$48,2,FALSE)&amp;"'"</f>
        <v>#N/A</v>
      </c>
      <c r="AE103" s="93" t="e">
        <f>VLOOKUP(A103,Lookups!B$3:F$48,4,FALSE)</f>
        <v>#N/A</v>
      </c>
      <c r="AF103" s="93" t="e">
        <f>VLOOKUP(A103,Lookups!B$3:F$48,5,FALSE)</f>
        <v>#N/A</v>
      </c>
      <c r="AG103" s="93" t="str">
        <f t="shared" si="19"/>
        <v>no</v>
      </c>
      <c r="AH103" s="93" t="e">
        <f>VLOOKUP(A103,Lookups!B$3:F$48,3,FALSE)</f>
        <v>#N/A</v>
      </c>
      <c r="AI103" s="117">
        <f t="shared" si="20"/>
        <v>0</v>
      </c>
      <c r="AJ103" s="117">
        <f t="shared" si="21"/>
        <v>0</v>
      </c>
      <c r="AK103" s="117">
        <f t="shared" si="22"/>
        <v>0</v>
      </c>
      <c r="AL103" s="117">
        <f t="shared" si="23"/>
        <v>0</v>
      </c>
      <c r="AM103" s="117">
        <f t="shared" si="24"/>
        <v>0</v>
      </c>
      <c r="AN103" s="117">
        <f t="shared" si="25"/>
        <v>0</v>
      </c>
      <c r="AO103" s="117">
        <f t="shared" si="26"/>
        <v>0</v>
      </c>
      <c r="AP103" s="117">
        <f t="shared" si="27"/>
        <v>0</v>
      </c>
      <c r="AQ103" s="117">
        <f t="shared" si="28"/>
        <v>0</v>
      </c>
      <c r="AR103" s="117">
        <f t="shared" si="29"/>
        <v>0</v>
      </c>
      <c r="AS103" t="str">
        <f t="shared" si="30"/>
        <v>2006UWA</v>
      </c>
    </row>
    <row r="104" spans="1:82" x14ac:dyDescent="0.25">
      <c r="A104" t="s">
        <v>823</v>
      </c>
      <c r="B104" s="64">
        <v>2007</v>
      </c>
      <c r="C104" t="s">
        <v>40</v>
      </c>
      <c r="E104" s="63" t="s">
        <v>28</v>
      </c>
      <c r="F104" s="63" t="s">
        <v>28</v>
      </c>
      <c r="G104" s="63" t="s">
        <v>28</v>
      </c>
      <c r="H104" s="63" t="s">
        <v>28</v>
      </c>
      <c r="I104" s="63" t="s">
        <v>28</v>
      </c>
      <c r="J104" s="63" t="s">
        <v>28</v>
      </c>
      <c r="K104" s="63" t="s">
        <v>28</v>
      </c>
      <c r="L104" s="63" t="s">
        <v>28</v>
      </c>
      <c r="M104" s="63" t="s">
        <v>28</v>
      </c>
      <c r="N104" s="63" t="s">
        <v>28</v>
      </c>
      <c r="O104" s="63" t="s">
        <v>28</v>
      </c>
      <c r="P104" s="63" t="s">
        <v>28</v>
      </c>
      <c r="Q104" s="63" t="s">
        <v>28</v>
      </c>
      <c r="R104" s="63" t="s">
        <v>28</v>
      </c>
      <c r="S104" s="63" t="s">
        <v>28</v>
      </c>
      <c r="T104" s="63" t="s">
        <v>28</v>
      </c>
      <c r="U104" s="63" t="s">
        <v>28</v>
      </c>
      <c r="V104" s="63" t="s">
        <v>28</v>
      </c>
      <c r="W104" s="63" t="s">
        <v>28</v>
      </c>
      <c r="X104" s="63" t="s">
        <v>28</v>
      </c>
      <c r="Y104" s="63" t="s">
        <v>28</v>
      </c>
      <c r="Z104" s="63" t="s">
        <v>28</v>
      </c>
      <c r="AA104" s="63" t="s">
        <v>28</v>
      </c>
      <c r="AB104" s="93" t="str">
        <f t="shared" si="17"/>
        <v>a99to08</v>
      </c>
      <c r="AC104" s="93" t="str">
        <f t="shared" si="18"/>
        <v>UWA</v>
      </c>
      <c r="AD104" s="93" t="e">
        <f>"'"&amp;VLOOKUP(A104,Lookups!B$3:F$48,2,FALSE)&amp;"'"</f>
        <v>#N/A</v>
      </c>
      <c r="AE104" s="93" t="e">
        <f>VLOOKUP(A104,Lookups!B$3:F$48,4,FALSE)</f>
        <v>#N/A</v>
      </c>
      <c r="AF104" s="93" t="e">
        <f>VLOOKUP(A104,Lookups!B$3:F$48,5,FALSE)</f>
        <v>#N/A</v>
      </c>
      <c r="AG104" s="93" t="str">
        <f t="shared" si="19"/>
        <v>no</v>
      </c>
      <c r="AH104" s="93" t="e">
        <f>VLOOKUP(A104,Lookups!B$3:F$48,3,FALSE)</f>
        <v>#N/A</v>
      </c>
      <c r="AI104" s="117">
        <f t="shared" si="20"/>
        <v>0</v>
      </c>
      <c r="AJ104" s="117">
        <f t="shared" si="21"/>
        <v>0</v>
      </c>
      <c r="AK104" s="117">
        <f t="shared" si="22"/>
        <v>0</v>
      </c>
      <c r="AL104" s="117">
        <f t="shared" si="23"/>
        <v>0</v>
      </c>
      <c r="AM104" s="117">
        <f t="shared" si="24"/>
        <v>0</v>
      </c>
      <c r="AN104" s="117">
        <f t="shared" si="25"/>
        <v>0</v>
      </c>
      <c r="AO104" s="117">
        <f t="shared" si="26"/>
        <v>0</v>
      </c>
      <c r="AP104" s="117">
        <f t="shared" si="27"/>
        <v>0</v>
      </c>
      <c r="AQ104" s="117">
        <f t="shared" si="28"/>
        <v>0</v>
      </c>
      <c r="AR104" s="117">
        <f t="shared" si="29"/>
        <v>0</v>
      </c>
      <c r="AS104" t="str">
        <f t="shared" si="30"/>
        <v>2007UWA</v>
      </c>
    </row>
    <row r="105" spans="1:82" x14ac:dyDescent="0.25">
      <c r="A105" t="s">
        <v>823</v>
      </c>
      <c r="B105" s="64">
        <v>2008</v>
      </c>
      <c r="C105" t="s">
        <v>40</v>
      </c>
      <c r="E105" s="63" t="s">
        <v>28</v>
      </c>
      <c r="F105" s="63" t="s">
        <v>28</v>
      </c>
      <c r="G105" s="63" t="s">
        <v>28</v>
      </c>
      <c r="H105" s="63" t="s">
        <v>28</v>
      </c>
      <c r="I105" s="63" t="s">
        <v>28</v>
      </c>
      <c r="J105" s="63" t="s">
        <v>28</v>
      </c>
      <c r="K105" s="63" t="s">
        <v>28</v>
      </c>
      <c r="L105" s="63" t="s">
        <v>28</v>
      </c>
      <c r="M105" s="63" t="s">
        <v>28</v>
      </c>
      <c r="N105" s="63" t="s">
        <v>28</v>
      </c>
      <c r="O105" s="63" t="s">
        <v>28</v>
      </c>
      <c r="P105" s="63" t="s">
        <v>28</v>
      </c>
      <c r="Q105" s="63" t="s">
        <v>28</v>
      </c>
      <c r="R105" s="63" t="s">
        <v>28</v>
      </c>
      <c r="S105" s="63" t="s">
        <v>28</v>
      </c>
      <c r="T105" s="63" t="s">
        <v>28</v>
      </c>
      <c r="U105" s="63" t="s">
        <v>28</v>
      </c>
      <c r="V105" s="63" t="s">
        <v>28</v>
      </c>
      <c r="W105" s="63" t="s">
        <v>28</v>
      </c>
      <c r="X105" s="63" t="s">
        <v>28</v>
      </c>
      <c r="Y105" s="63" t="s">
        <v>28</v>
      </c>
      <c r="Z105" s="63" t="s">
        <v>28</v>
      </c>
      <c r="AA105" s="63" t="s">
        <v>28</v>
      </c>
      <c r="AB105" s="93" t="str">
        <f t="shared" si="17"/>
        <v>a99to08</v>
      </c>
      <c r="AC105" s="93" t="str">
        <f t="shared" si="18"/>
        <v>UWA</v>
      </c>
      <c r="AD105" s="93" t="e">
        <f>"'"&amp;VLOOKUP(A105,Lookups!B$3:F$48,2,FALSE)&amp;"'"</f>
        <v>#N/A</v>
      </c>
      <c r="AE105" s="93" t="e">
        <f>VLOOKUP(A105,Lookups!B$3:F$48,4,FALSE)</f>
        <v>#N/A</v>
      </c>
      <c r="AF105" s="93" t="e">
        <f>VLOOKUP(A105,Lookups!B$3:F$48,5,FALSE)</f>
        <v>#N/A</v>
      </c>
      <c r="AG105" s="93" t="str">
        <f t="shared" si="19"/>
        <v>no</v>
      </c>
      <c r="AH105" s="93" t="e">
        <f>VLOOKUP(A105,Lookups!B$3:F$48,3,FALSE)</f>
        <v>#N/A</v>
      </c>
      <c r="AI105" s="117">
        <f t="shared" si="20"/>
        <v>0</v>
      </c>
      <c r="AJ105" s="117">
        <f t="shared" si="21"/>
        <v>0</v>
      </c>
      <c r="AK105" s="117">
        <f t="shared" si="22"/>
        <v>0</v>
      </c>
      <c r="AL105" s="117">
        <f t="shared" si="23"/>
        <v>0</v>
      </c>
      <c r="AM105" s="117">
        <f t="shared" si="24"/>
        <v>0</v>
      </c>
      <c r="AN105" s="117">
        <f t="shared" si="25"/>
        <v>0</v>
      </c>
      <c r="AO105" s="117">
        <f t="shared" si="26"/>
        <v>0</v>
      </c>
      <c r="AP105" s="117">
        <f t="shared" si="27"/>
        <v>0</v>
      </c>
      <c r="AQ105" s="117">
        <f t="shared" si="28"/>
        <v>0</v>
      </c>
      <c r="AR105" s="117">
        <f t="shared" si="29"/>
        <v>0</v>
      </c>
      <c r="AS105" t="str">
        <f t="shared" si="30"/>
        <v>2008UWA</v>
      </c>
    </row>
    <row r="106" spans="1:82" x14ac:dyDescent="0.25">
      <c r="A106" t="s">
        <v>823</v>
      </c>
      <c r="B106" s="64">
        <v>2009</v>
      </c>
      <c r="C106" t="s">
        <v>40</v>
      </c>
      <c r="E106" s="63" t="s">
        <v>28</v>
      </c>
      <c r="F106" s="63" t="s">
        <v>28</v>
      </c>
      <c r="G106" s="63" t="s">
        <v>28</v>
      </c>
      <c r="H106" s="63" t="s">
        <v>28</v>
      </c>
      <c r="I106" s="63" t="s">
        <v>28</v>
      </c>
      <c r="J106" s="63" t="s">
        <v>28</v>
      </c>
      <c r="K106" s="63" t="s">
        <v>28</v>
      </c>
      <c r="L106" s="63" t="s">
        <v>28</v>
      </c>
      <c r="M106" s="63" t="s">
        <v>28</v>
      </c>
      <c r="N106" s="63" t="s">
        <v>28</v>
      </c>
      <c r="O106" s="63" t="s">
        <v>28</v>
      </c>
      <c r="P106" s="63" t="s">
        <v>28</v>
      </c>
      <c r="Q106" s="63" t="s">
        <v>28</v>
      </c>
      <c r="R106" s="63" t="s">
        <v>28</v>
      </c>
      <c r="S106" s="63" t="s">
        <v>28</v>
      </c>
      <c r="T106" s="63" t="s">
        <v>28</v>
      </c>
      <c r="U106" s="63" t="s">
        <v>28</v>
      </c>
      <c r="V106" s="63" t="s">
        <v>28</v>
      </c>
      <c r="W106" s="63" t="s">
        <v>28</v>
      </c>
      <c r="X106" s="63" t="s">
        <v>28</v>
      </c>
      <c r="Y106" s="63" t="s">
        <v>28</v>
      </c>
      <c r="Z106" s="63" t="s">
        <v>28</v>
      </c>
      <c r="AA106" s="63" t="s">
        <v>28</v>
      </c>
      <c r="AB106" s="93" t="str">
        <f t="shared" si="17"/>
        <v>a09on</v>
      </c>
      <c r="AC106" s="93" t="str">
        <f t="shared" si="18"/>
        <v>UWA</v>
      </c>
      <c r="AD106" s="93" t="e">
        <f>"'"&amp;VLOOKUP(A106,Lookups!B$3:F$48,2,FALSE)&amp;"'"</f>
        <v>#N/A</v>
      </c>
      <c r="AE106" s="93" t="e">
        <f>VLOOKUP(A106,Lookups!B$3:F$48,4,FALSE)</f>
        <v>#N/A</v>
      </c>
      <c r="AF106" s="93" t="e">
        <f>VLOOKUP(A106,Lookups!B$3:F$48,5,FALSE)</f>
        <v>#N/A</v>
      </c>
      <c r="AG106" s="93" t="str">
        <f t="shared" si="19"/>
        <v>no</v>
      </c>
      <c r="AH106" s="93" t="e">
        <f>VLOOKUP(A106,Lookups!B$3:F$48,3,FALSE)</f>
        <v>#N/A</v>
      </c>
      <c r="AI106" s="117">
        <f t="shared" si="20"/>
        <v>0</v>
      </c>
      <c r="AJ106" s="117">
        <f t="shared" si="21"/>
        <v>0</v>
      </c>
      <c r="AK106" s="117">
        <f t="shared" si="22"/>
        <v>0</v>
      </c>
      <c r="AL106" s="117">
        <f t="shared" si="23"/>
        <v>0</v>
      </c>
      <c r="AM106" s="117">
        <f t="shared" si="24"/>
        <v>0</v>
      </c>
      <c r="AN106" s="117">
        <f t="shared" si="25"/>
        <v>0</v>
      </c>
      <c r="AO106" s="117">
        <f t="shared" si="26"/>
        <v>0</v>
      </c>
      <c r="AP106" s="117">
        <f t="shared" si="27"/>
        <v>0</v>
      </c>
      <c r="AQ106" s="117">
        <f t="shared" si="28"/>
        <v>0</v>
      </c>
      <c r="AR106" s="117">
        <f t="shared" si="29"/>
        <v>0</v>
      </c>
      <c r="AS106" t="str">
        <f t="shared" si="30"/>
        <v>2009UWA</v>
      </c>
    </row>
    <row r="107" spans="1:82" x14ac:dyDescent="0.25">
      <c r="A107" t="s">
        <v>823</v>
      </c>
      <c r="B107" s="64">
        <v>2010</v>
      </c>
      <c r="C107" t="s">
        <v>40</v>
      </c>
      <c r="E107" s="63" t="s">
        <v>28</v>
      </c>
      <c r="F107" s="63" t="s">
        <v>28</v>
      </c>
      <c r="G107" s="63" t="s">
        <v>28</v>
      </c>
      <c r="H107" s="63" t="s">
        <v>28</v>
      </c>
      <c r="I107" s="63" t="s">
        <v>28</v>
      </c>
      <c r="J107" s="63" t="s">
        <v>28</v>
      </c>
      <c r="K107" s="63" t="s">
        <v>28</v>
      </c>
      <c r="L107" s="63" t="s">
        <v>28</v>
      </c>
      <c r="M107" s="63" t="s">
        <v>28</v>
      </c>
      <c r="N107" s="63" t="s">
        <v>28</v>
      </c>
      <c r="O107" s="63" t="s">
        <v>28</v>
      </c>
      <c r="P107" s="63" t="s">
        <v>28</v>
      </c>
      <c r="Q107" s="63" t="s">
        <v>28</v>
      </c>
      <c r="R107" s="63" t="s">
        <v>28</v>
      </c>
      <c r="S107" s="63" t="s">
        <v>28</v>
      </c>
      <c r="T107" s="63" t="s">
        <v>28</v>
      </c>
      <c r="U107" s="63" t="s">
        <v>28</v>
      </c>
      <c r="V107" s="63" t="s">
        <v>28</v>
      </c>
      <c r="W107" s="63" t="s">
        <v>28</v>
      </c>
      <c r="X107" s="63" t="s">
        <v>28</v>
      </c>
      <c r="Y107" s="63" t="s">
        <v>28</v>
      </c>
      <c r="Z107" s="63" t="s">
        <v>28</v>
      </c>
      <c r="AA107" s="63" t="s">
        <v>28</v>
      </c>
      <c r="AB107" s="93" t="str">
        <f t="shared" si="17"/>
        <v>a09on</v>
      </c>
      <c r="AC107" s="93" t="str">
        <f t="shared" si="18"/>
        <v>UWA</v>
      </c>
      <c r="AD107" s="93" t="e">
        <f>"'"&amp;VLOOKUP(A107,Lookups!B$3:F$48,2,FALSE)&amp;"'"</f>
        <v>#N/A</v>
      </c>
      <c r="AE107" s="93" t="e">
        <f>VLOOKUP(A107,Lookups!B$3:F$48,4,FALSE)</f>
        <v>#N/A</v>
      </c>
      <c r="AF107" s="93" t="e">
        <f>VLOOKUP(A107,Lookups!B$3:F$48,5,FALSE)</f>
        <v>#N/A</v>
      </c>
      <c r="AG107" s="93" t="str">
        <f t="shared" si="19"/>
        <v>no</v>
      </c>
      <c r="AH107" s="93" t="e">
        <f>VLOOKUP(A107,Lookups!B$3:F$48,3,FALSE)</f>
        <v>#N/A</v>
      </c>
      <c r="AI107" s="117">
        <f t="shared" si="20"/>
        <v>0</v>
      </c>
      <c r="AJ107" s="117">
        <f t="shared" si="21"/>
        <v>0</v>
      </c>
      <c r="AK107" s="117">
        <f t="shared" si="22"/>
        <v>0</v>
      </c>
      <c r="AL107" s="117">
        <f t="shared" si="23"/>
        <v>0</v>
      </c>
      <c r="AM107" s="117">
        <f t="shared" si="24"/>
        <v>0</v>
      </c>
      <c r="AN107" s="117">
        <f t="shared" si="25"/>
        <v>0</v>
      </c>
      <c r="AO107" s="117">
        <f t="shared" si="26"/>
        <v>0</v>
      </c>
      <c r="AP107" s="117">
        <f t="shared" si="27"/>
        <v>0</v>
      </c>
      <c r="AQ107" s="117">
        <f t="shared" si="28"/>
        <v>0</v>
      </c>
      <c r="AR107" s="117">
        <f t="shared" si="29"/>
        <v>0</v>
      </c>
      <c r="AS107" t="str">
        <f t="shared" si="30"/>
        <v>2010UWA</v>
      </c>
    </row>
    <row r="108" spans="1:82" x14ac:dyDescent="0.25">
      <c r="A108" t="s">
        <v>823</v>
      </c>
      <c r="B108" s="64">
        <v>2011</v>
      </c>
      <c r="C108" t="s">
        <v>40</v>
      </c>
      <c r="E108" s="63" t="s">
        <v>28</v>
      </c>
      <c r="F108" s="63" t="s">
        <v>28</v>
      </c>
      <c r="G108" s="63" t="s">
        <v>28</v>
      </c>
      <c r="H108" s="63" t="s">
        <v>28</v>
      </c>
      <c r="I108" s="63" t="s">
        <v>28</v>
      </c>
      <c r="J108" s="63" t="s">
        <v>28</v>
      </c>
      <c r="K108" s="63" t="s">
        <v>28</v>
      </c>
      <c r="L108" s="63" t="s">
        <v>28</v>
      </c>
      <c r="M108" s="63" t="s">
        <v>28</v>
      </c>
      <c r="N108" s="63" t="s">
        <v>28</v>
      </c>
      <c r="O108" s="63" t="s">
        <v>28</v>
      </c>
      <c r="P108" s="63" t="s">
        <v>28</v>
      </c>
      <c r="Q108" s="63" t="s">
        <v>28</v>
      </c>
      <c r="R108" s="63" t="s">
        <v>28</v>
      </c>
      <c r="S108" s="63" t="s">
        <v>28</v>
      </c>
      <c r="T108" s="63" t="s">
        <v>28</v>
      </c>
      <c r="U108" s="63" t="s">
        <v>28</v>
      </c>
      <c r="V108" s="63" t="s">
        <v>28</v>
      </c>
      <c r="W108" s="63" t="s">
        <v>28</v>
      </c>
      <c r="X108" s="63" t="s">
        <v>28</v>
      </c>
      <c r="Y108" s="63" t="s">
        <v>28</v>
      </c>
      <c r="Z108" s="63" t="s">
        <v>28</v>
      </c>
      <c r="AA108" s="63" t="s">
        <v>28</v>
      </c>
      <c r="AB108" s="93" t="str">
        <f t="shared" si="17"/>
        <v>a09on</v>
      </c>
      <c r="AC108" s="93" t="str">
        <f t="shared" si="18"/>
        <v>UWA</v>
      </c>
      <c r="AD108" s="93" t="e">
        <f>"'"&amp;VLOOKUP(A108,Lookups!B$3:F$48,2,FALSE)&amp;"'"</f>
        <v>#N/A</v>
      </c>
      <c r="AE108" s="93" t="e">
        <f>VLOOKUP(A108,Lookups!B$3:F$48,4,FALSE)</f>
        <v>#N/A</v>
      </c>
      <c r="AF108" s="93" t="e">
        <f>VLOOKUP(A108,Lookups!B$3:F$48,5,FALSE)</f>
        <v>#N/A</v>
      </c>
      <c r="AG108" s="93" t="str">
        <f t="shared" si="19"/>
        <v>no</v>
      </c>
      <c r="AH108" s="93" t="e">
        <f>VLOOKUP(A108,Lookups!B$3:F$48,3,FALSE)</f>
        <v>#N/A</v>
      </c>
      <c r="AI108" s="117">
        <f t="shared" si="20"/>
        <v>0</v>
      </c>
      <c r="AJ108" s="117">
        <f t="shared" si="21"/>
        <v>0</v>
      </c>
      <c r="AK108" s="117">
        <f t="shared" si="22"/>
        <v>0</v>
      </c>
      <c r="AL108" s="117">
        <f t="shared" si="23"/>
        <v>0</v>
      </c>
      <c r="AM108" s="117">
        <f t="shared" si="24"/>
        <v>0</v>
      </c>
      <c r="AN108" s="117">
        <f t="shared" si="25"/>
        <v>0</v>
      </c>
      <c r="AO108" s="117">
        <f t="shared" si="26"/>
        <v>0</v>
      </c>
      <c r="AP108" s="117">
        <f t="shared" si="27"/>
        <v>0</v>
      </c>
      <c r="AQ108" s="117">
        <f t="shared" si="28"/>
        <v>0</v>
      </c>
      <c r="AR108" s="117">
        <f t="shared" si="29"/>
        <v>0</v>
      </c>
      <c r="AS108" t="str">
        <f t="shared" si="30"/>
        <v>2011UWA</v>
      </c>
    </row>
    <row r="109" spans="1:82" x14ac:dyDescent="0.25">
      <c r="A109" t="s">
        <v>823</v>
      </c>
      <c r="B109" s="64">
        <v>2012</v>
      </c>
      <c r="C109" t="s">
        <v>40</v>
      </c>
      <c r="E109" s="63" t="s">
        <v>28</v>
      </c>
      <c r="F109" s="63" t="s">
        <v>28</v>
      </c>
      <c r="G109" s="63" t="s">
        <v>28</v>
      </c>
      <c r="H109" s="63" t="s">
        <v>28</v>
      </c>
      <c r="I109" s="63" t="s">
        <v>28</v>
      </c>
      <c r="J109" s="63" t="s">
        <v>28</v>
      </c>
      <c r="K109" s="63" t="s">
        <v>28</v>
      </c>
      <c r="L109" s="63" t="s">
        <v>28</v>
      </c>
      <c r="M109" s="63" t="s">
        <v>28</v>
      </c>
      <c r="N109" s="63" t="s">
        <v>28</v>
      </c>
      <c r="O109" s="63" t="s">
        <v>28</v>
      </c>
      <c r="P109" s="63" t="s">
        <v>28</v>
      </c>
      <c r="Q109" s="63" t="s">
        <v>28</v>
      </c>
      <c r="R109" s="63" t="s">
        <v>28</v>
      </c>
      <c r="S109" s="63" t="s">
        <v>28</v>
      </c>
      <c r="T109" s="63" t="s">
        <v>28</v>
      </c>
      <c r="U109" s="63" t="s">
        <v>28</v>
      </c>
      <c r="V109" s="63" t="s">
        <v>28</v>
      </c>
      <c r="W109" s="63" t="s">
        <v>28</v>
      </c>
      <c r="X109" s="63" t="s">
        <v>28</v>
      </c>
      <c r="Y109" s="63" t="s">
        <v>28</v>
      </c>
      <c r="Z109" s="63" t="s">
        <v>28</v>
      </c>
      <c r="AA109" s="63" t="s">
        <v>28</v>
      </c>
      <c r="AB109" s="93" t="str">
        <f t="shared" si="17"/>
        <v>a09on</v>
      </c>
      <c r="AC109" s="93" t="str">
        <f t="shared" si="18"/>
        <v>UWA</v>
      </c>
      <c r="AD109" s="93" t="e">
        <f>"'"&amp;VLOOKUP(A109,Lookups!B$3:F$48,2,FALSE)&amp;"'"</f>
        <v>#N/A</v>
      </c>
      <c r="AE109" s="93" t="e">
        <f>VLOOKUP(A109,Lookups!B$3:F$48,4,FALSE)</f>
        <v>#N/A</v>
      </c>
      <c r="AF109" s="93" t="e">
        <f>VLOOKUP(A109,Lookups!B$3:F$48,5,FALSE)</f>
        <v>#N/A</v>
      </c>
      <c r="AG109" s="93" t="str">
        <f t="shared" si="19"/>
        <v>no</v>
      </c>
      <c r="AH109" s="93" t="e">
        <f>VLOOKUP(A109,Lookups!B$3:F$48,3,FALSE)</f>
        <v>#N/A</v>
      </c>
      <c r="AI109" s="117">
        <f t="shared" si="20"/>
        <v>0</v>
      </c>
      <c r="AJ109" s="117">
        <f t="shared" si="21"/>
        <v>0</v>
      </c>
      <c r="AK109" s="117">
        <f t="shared" si="22"/>
        <v>0</v>
      </c>
      <c r="AL109" s="117">
        <f t="shared" si="23"/>
        <v>0</v>
      </c>
      <c r="AM109" s="117">
        <f t="shared" si="24"/>
        <v>0</v>
      </c>
      <c r="AN109" s="117">
        <f t="shared" si="25"/>
        <v>0</v>
      </c>
      <c r="AO109" s="117">
        <f t="shared" si="26"/>
        <v>0</v>
      </c>
      <c r="AP109" s="117">
        <f t="shared" si="27"/>
        <v>0</v>
      </c>
      <c r="AQ109" s="117">
        <f t="shared" si="28"/>
        <v>0</v>
      </c>
      <c r="AR109" s="117">
        <f t="shared" si="29"/>
        <v>0</v>
      </c>
      <c r="AS109" t="str">
        <f t="shared" si="30"/>
        <v>2012UWA</v>
      </c>
    </row>
    <row r="110" spans="1:82" x14ac:dyDescent="0.25">
      <c r="A110" t="s">
        <v>823</v>
      </c>
      <c r="B110" s="64">
        <v>2013</v>
      </c>
      <c r="C110" t="s">
        <v>40</v>
      </c>
      <c r="E110" s="63" t="s">
        <v>28</v>
      </c>
      <c r="F110" s="63" t="s">
        <v>28</v>
      </c>
      <c r="G110" s="63" t="s">
        <v>28</v>
      </c>
      <c r="H110" s="63" t="s">
        <v>28</v>
      </c>
      <c r="I110" s="63" t="s">
        <v>28</v>
      </c>
      <c r="J110" s="63" t="s">
        <v>28</v>
      </c>
      <c r="K110" s="63" t="s">
        <v>28</v>
      </c>
      <c r="L110" s="63" t="s">
        <v>28</v>
      </c>
      <c r="M110" s="63" t="s">
        <v>28</v>
      </c>
      <c r="N110" s="63" t="s">
        <v>28</v>
      </c>
      <c r="O110" s="63" t="s">
        <v>28</v>
      </c>
      <c r="P110" s="63" t="s">
        <v>28</v>
      </c>
      <c r="Q110" s="63" t="s">
        <v>28</v>
      </c>
      <c r="R110" s="63" t="s">
        <v>28</v>
      </c>
      <c r="S110" s="63" t="s">
        <v>28</v>
      </c>
      <c r="T110" s="63" t="s">
        <v>28</v>
      </c>
      <c r="U110" s="63" t="s">
        <v>28</v>
      </c>
      <c r="V110" s="63" t="s">
        <v>28</v>
      </c>
      <c r="W110" s="63" t="s">
        <v>28</v>
      </c>
      <c r="X110" s="63" t="s">
        <v>28</v>
      </c>
      <c r="Y110" s="63" t="s">
        <v>28</v>
      </c>
      <c r="Z110" s="63" t="s">
        <v>28</v>
      </c>
      <c r="AA110" s="63" t="s">
        <v>28</v>
      </c>
      <c r="AB110" s="93" t="str">
        <f t="shared" si="17"/>
        <v>a09on</v>
      </c>
      <c r="AC110" s="93" t="str">
        <f t="shared" si="18"/>
        <v>UWA</v>
      </c>
      <c r="AD110" s="93" t="e">
        <f>"'"&amp;VLOOKUP(A110,Lookups!B$3:F$48,2,FALSE)&amp;"'"</f>
        <v>#N/A</v>
      </c>
      <c r="AE110" s="93" t="e">
        <f>VLOOKUP(A110,Lookups!B$3:F$48,4,FALSE)</f>
        <v>#N/A</v>
      </c>
      <c r="AF110" s="93" t="e">
        <f>VLOOKUP(A110,Lookups!B$3:F$48,5,FALSE)</f>
        <v>#N/A</v>
      </c>
      <c r="AG110" s="93" t="str">
        <f t="shared" si="19"/>
        <v>no</v>
      </c>
      <c r="AH110" s="93" t="e">
        <f>VLOOKUP(A110,Lookups!B$3:F$48,3,FALSE)</f>
        <v>#N/A</v>
      </c>
      <c r="AI110" s="117">
        <f t="shared" si="20"/>
        <v>0</v>
      </c>
      <c r="AJ110" s="117">
        <f t="shared" si="21"/>
        <v>0</v>
      </c>
      <c r="AK110" s="117">
        <f t="shared" si="22"/>
        <v>0</v>
      </c>
      <c r="AL110" s="117">
        <f t="shared" si="23"/>
        <v>0</v>
      </c>
      <c r="AM110" s="117">
        <f t="shared" si="24"/>
        <v>0</v>
      </c>
      <c r="AN110" s="117">
        <f t="shared" si="25"/>
        <v>0</v>
      </c>
      <c r="AO110" s="117">
        <f t="shared" si="26"/>
        <v>0</v>
      </c>
      <c r="AP110" s="117">
        <f t="shared" si="27"/>
        <v>0</v>
      </c>
      <c r="AQ110" s="117">
        <f t="shared" si="28"/>
        <v>0</v>
      </c>
      <c r="AR110" s="117">
        <f t="shared" si="29"/>
        <v>0</v>
      </c>
      <c r="AS110" t="str">
        <f t="shared" si="30"/>
        <v>2013UWA</v>
      </c>
    </row>
    <row r="111" spans="1:82" x14ac:dyDescent="0.25">
      <c r="A111" t="s">
        <v>740</v>
      </c>
      <c r="B111" s="64">
        <v>1979</v>
      </c>
      <c r="C111">
        <v>5546</v>
      </c>
      <c r="D111" s="116" t="s">
        <v>42</v>
      </c>
      <c r="E111" s="63">
        <v>0.1840966462315182</v>
      </c>
      <c r="F111" s="63">
        <v>3.0652722683014787E-3</v>
      </c>
      <c r="G111" s="63">
        <v>6.1305445366029573E-3</v>
      </c>
      <c r="H111" s="63">
        <v>7.6992426974395956E-2</v>
      </c>
      <c r="I111" s="63">
        <v>0</v>
      </c>
      <c r="J111" s="63">
        <v>0.12820050486837359</v>
      </c>
      <c r="K111" s="63">
        <v>0</v>
      </c>
      <c r="L111" s="63">
        <v>4.3274432023079701E-3</v>
      </c>
      <c r="M111" s="63">
        <v>5.4093040028849626E-4</v>
      </c>
      <c r="N111" s="63">
        <v>3.9848539487919221E-2</v>
      </c>
      <c r="O111" s="63">
        <v>4.3995672556797698E-2</v>
      </c>
      <c r="P111" s="63">
        <v>7.2124053371799498E-4</v>
      </c>
      <c r="Q111" s="63">
        <v>1.2261089073205915E-2</v>
      </c>
      <c r="R111" s="63">
        <v>1.0998918139199423E-2</v>
      </c>
      <c r="S111" s="63">
        <v>1.0818608005769925E-3</v>
      </c>
      <c r="T111" s="63">
        <v>5.4093040028849626E-4</v>
      </c>
      <c r="U111" s="63">
        <v>7.2124053371799498E-4</v>
      </c>
      <c r="V111" s="63">
        <v>3.0652722683014782E-3</v>
      </c>
      <c r="W111" s="63">
        <v>0</v>
      </c>
      <c r="X111" s="63">
        <v>0.22430580598629643</v>
      </c>
      <c r="Y111" s="63">
        <v>4.6880634691669676E-3</v>
      </c>
      <c r="Z111" s="63">
        <v>0</v>
      </c>
      <c r="AA111" s="63">
        <v>0.25441759826902272</v>
      </c>
      <c r="AB111" s="93" t="str">
        <f t="shared" si="17"/>
        <v>pre99</v>
      </c>
      <c r="AC111" s="93" t="str">
        <f t="shared" si="18"/>
        <v>URB</v>
      </c>
      <c r="AD111" s="93" t="str">
        <f>"'"&amp;VLOOKUP(A111,Lookups!B$3:F$48,2,FALSE)&amp;"'"</f>
        <v>'Columbia River Upriver Bright'</v>
      </c>
      <c r="AE111" s="93">
        <f>VLOOKUP(A111,Lookups!B$3:F$48,4,FALSE)</f>
        <v>8</v>
      </c>
      <c r="AF111" s="93" t="str">
        <f>VLOOKUP(A111,Lookups!B$3:F$48,5,FALSE)</f>
        <v>ColR</v>
      </c>
      <c r="AG111" s="93" t="str">
        <f t="shared" si="19"/>
        <v>yes</v>
      </c>
      <c r="AH111" s="93">
        <f>VLOOKUP(A111,Lookups!B$3:F$48,3,FALSE)</f>
        <v>47</v>
      </c>
      <c r="AI111" s="117">
        <f t="shared" si="20"/>
        <v>0.19329246303642261</v>
      </c>
      <c r="AJ111" s="117">
        <f t="shared" si="21"/>
        <v>7.6992426974395956E-2</v>
      </c>
      <c r="AK111" s="117">
        <f t="shared" si="22"/>
        <v>0.12820050486837359</v>
      </c>
      <c r="AL111" s="117">
        <f t="shared" si="23"/>
        <v>4.8683736025964663E-3</v>
      </c>
      <c r="AM111" s="117">
        <f t="shared" si="24"/>
        <v>8.4565452578434924E-2</v>
      </c>
      <c r="AN111" s="117">
        <f t="shared" si="25"/>
        <v>2.4882798413270825E-2</v>
      </c>
      <c r="AO111" s="117">
        <f t="shared" si="26"/>
        <v>3.7865128020194731E-3</v>
      </c>
      <c r="AP111" s="117">
        <f t="shared" si="27"/>
        <v>0.22899386945546341</v>
      </c>
      <c r="AQ111" s="117">
        <f t="shared" si="28"/>
        <v>0.25441759826902272</v>
      </c>
      <c r="AR111" s="117">
        <f t="shared" si="29"/>
        <v>0</v>
      </c>
      <c r="AS111" t="str">
        <f t="shared" si="30"/>
        <v>1979URB</v>
      </c>
    </row>
    <row r="112" spans="1:82" x14ac:dyDescent="0.25">
      <c r="A112" t="s">
        <v>740</v>
      </c>
      <c r="B112" s="64">
        <v>1980</v>
      </c>
      <c r="C112">
        <v>3697</v>
      </c>
      <c r="D112" s="116" t="s">
        <v>43</v>
      </c>
      <c r="E112" s="63">
        <v>0.20773600216391666</v>
      </c>
      <c r="F112" s="63">
        <v>8.1146875845279961E-3</v>
      </c>
      <c r="G112" s="63">
        <v>5.6802813091695967E-3</v>
      </c>
      <c r="H112" s="63">
        <v>6.6540438193129561E-2</v>
      </c>
      <c r="I112" s="63">
        <v>0</v>
      </c>
      <c r="J112" s="63">
        <v>7.5737084122261294E-2</v>
      </c>
      <c r="K112" s="63">
        <v>0</v>
      </c>
      <c r="L112" s="63">
        <v>4.598322964565864E-3</v>
      </c>
      <c r="M112" s="63">
        <v>5.9507708953205306E-3</v>
      </c>
      <c r="N112" s="63">
        <v>1.6229375169055992E-2</v>
      </c>
      <c r="O112" s="63">
        <v>1.8934271030565324E-2</v>
      </c>
      <c r="P112" s="63">
        <v>1.0819583446037328E-3</v>
      </c>
      <c r="Q112" s="63">
        <v>1.0278604273735462E-2</v>
      </c>
      <c r="R112" s="63">
        <v>6.7622396537733295E-3</v>
      </c>
      <c r="S112" s="63">
        <v>1.3524479307546659E-3</v>
      </c>
      <c r="T112" s="63">
        <v>8.1146875845279957E-4</v>
      </c>
      <c r="U112" s="63">
        <v>0</v>
      </c>
      <c r="V112" s="63">
        <v>4.327833378414931E-3</v>
      </c>
      <c r="W112" s="63">
        <v>0</v>
      </c>
      <c r="X112" s="63">
        <v>6.3565052745469294E-2</v>
      </c>
      <c r="Y112" s="63">
        <v>6.7622396537733295E-3</v>
      </c>
      <c r="Z112" s="63">
        <v>0</v>
      </c>
      <c r="AA112" s="63">
        <v>0.49553692182850961</v>
      </c>
      <c r="AB112" s="93" t="str">
        <f t="shared" si="17"/>
        <v>pre99</v>
      </c>
      <c r="AC112" s="93" t="str">
        <f t="shared" si="18"/>
        <v>URB</v>
      </c>
      <c r="AD112" s="93" t="str">
        <f>"'"&amp;VLOOKUP(A112,Lookups!B$3:F$48,2,FALSE)&amp;"'"</f>
        <v>'Columbia River Upriver Bright'</v>
      </c>
      <c r="AE112" s="93">
        <f>VLOOKUP(A112,Lookups!B$3:F$48,4,FALSE)</f>
        <v>8</v>
      </c>
      <c r="AF112" s="93" t="str">
        <f>VLOOKUP(A112,Lookups!B$3:F$48,5,FALSE)</f>
        <v>ColR</v>
      </c>
      <c r="AG112" s="93" t="str">
        <f t="shared" si="19"/>
        <v>yes</v>
      </c>
      <c r="AH112" s="93">
        <f>VLOOKUP(A112,Lookups!B$3:F$48,3,FALSE)</f>
        <v>47</v>
      </c>
      <c r="AI112" s="117">
        <f t="shared" si="20"/>
        <v>0.22153097105761424</v>
      </c>
      <c r="AJ112" s="117">
        <f t="shared" si="21"/>
        <v>6.6540438193129561E-2</v>
      </c>
      <c r="AK112" s="117">
        <f t="shared" si="22"/>
        <v>7.5737084122261294E-2</v>
      </c>
      <c r="AL112" s="117">
        <f t="shared" si="23"/>
        <v>1.0549093859886394E-2</v>
      </c>
      <c r="AM112" s="117">
        <f t="shared" si="24"/>
        <v>3.6245604544225048E-2</v>
      </c>
      <c r="AN112" s="117">
        <f t="shared" si="25"/>
        <v>1.9204760616716259E-2</v>
      </c>
      <c r="AO112" s="117">
        <f t="shared" si="26"/>
        <v>4.327833378414931E-3</v>
      </c>
      <c r="AP112" s="117">
        <f t="shared" si="27"/>
        <v>7.0327292399242625E-2</v>
      </c>
      <c r="AQ112" s="117">
        <f t="shared" si="28"/>
        <v>0.49553692182850961</v>
      </c>
      <c r="AR112" s="117">
        <f t="shared" si="29"/>
        <v>0</v>
      </c>
      <c r="AS112" t="str">
        <f t="shared" si="30"/>
        <v>1980URB</v>
      </c>
    </row>
    <row r="113" spans="1:45" x14ac:dyDescent="0.25">
      <c r="A113" t="s">
        <v>740</v>
      </c>
      <c r="B113" s="64">
        <v>1981</v>
      </c>
      <c r="C113">
        <v>2331</v>
      </c>
      <c r="D113" s="116" t="s">
        <v>43</v>
      </c>
      <c r="E113" s="63">
        <v>0.17074217074217074</v>
      </c>
      <c r="F113" s="63">
        <v>2.1450021450021449E-3</v>
      </c>
      <c r="G113" s="63">
        <v>3.432003432003432E-3</v>
      </c>
      <c r="H113" s="63">
        <v>5.7915057915057917E-2</v>
      </c>
      <c r="I113" s="63">
        <v>0</v>
      </c>
      <c r="J113" s="63">
        <v>3.9897039897039896E-2</v>
      </c>
      <c r="K113" s="63">
        <v>1.716001716001716E-3</v>
      </c>
      <c r="L113" s="63">
        <v>1.716001716001716E-3</v>
      </c>
      <c r="M113" s="63">
        <v>1.716001716001716E-3</v>
      </c>
      <c r="N113" s="63">
        <v>1.0725010725010725E-2</v>
      </c>
      <c r="O113" s="63">
        <v>1.8018018018018018E-2</v>
      </c>
      <c r="P113" s="63">
        <v>0</v>
      </c>
      <c r="Q113" s="63">
        <v>3.8610038610038611E-3</v>
      </c>
      <c r="R113" s="63">
        <v>9.4380094380094384E-3</v>
      </c>
      <c r="S113" s="63">
        <v>1.716001716001716E-3</v>
      </c>
      <c r="T113" s="63">
        <v>0</v>
      </c>
      <c r="U113" s="63">
        <v>4.29000429000429E-4</v>
      </c>
      <c r="V113" s="63">
        <v>1.716001716001716E-3</v>
      </c>
      <c r="W113" s="63">
        <v>0</v>
      </c>
      <c r="X113" s="63">
        <v>3.6036036036036036E-2</v>
      </c>
      <c r="Y113" s="63">
        <v>0</v>
      </c>
      <c r="Z113" s="63">
        <v>4.29000429000429E-4</v>
      </c>
      <c r="AA113" s="63">
        <v>0.63835263835263834</v>
      </c>
      <c r="AB113" s="93" t="str">
        <f t="shared" si="17"/>
        <v>pre99</v>
      </c>
      <c r="AC113" s="93" t="str">
        <f t="shared" si="18"/>
        <v>URB</v>
      </c>
      <c r="AD113" s="93" t="str">
        <f>"'"&amp;VLOOKUP(A113,Lookups!B$3:F$48,2,FALSE)&amp;"'"</f>
        <v>'Columbia River Upriver Bright'</v>
      </c>
      <c r="AE113" s="93">
        <f>VLOOKUP(A113,Lookups!B$3:F$48,4,FALSE)</f>
        <v>8</v>
      </c>
      <c r="AF113" s="93" t="str">
        <f>VLOOKUP(A113,Lookups!B$3:F$48,5,FALSE)</f>
        <v>ColR</v>
      </c>
      <c r="AG113" s="93" t="str">
        <f t="shared" si="19"/>
        <v>yes</v>
      </c>
      <c r="AH113" s="93">
        <f>VLOOKUP(A113,Lookups!B$3:F$48,3,FALSE)</f>
        <v>47</v>
      </c>
      <c r="AI113" s="117">
        <f t="shared" si="20"/>
        <v>0.17631917631917632</v>
      </c>
      <c r="AJ113" s="117">
        <f t="shared" si="21"/>
        <v>5.7915057915057917E-2</v>
      </c>
      <c r="AK113" s="117">
        <f t="shared" si="22"/>
        <v>4.1613041613041614E-2</v>
      </c>
      <c r="AL113" s="117">
        <f t="shared" si="23"/>
        <v>3.432003432003432E-3</v>
      </c>
      <c r="AM113" s="117">
        <f t="shared" si="24"/>
        <v>2.8743028743028743E-2</v>
      </c>
      <c r="AN113" s="117">
        <f t="shared" si="25"/>
        <v>1.5015015015015015E-2</v>
      </c>
      <c r="AO113" s="117">
        <f t="shared" si="26"/>
        <v>2.1450021450021449E-3</v>
      </c>
      <c r="AP113" s="117">
        <f t="shared" si="27"/>
        <v>3.6036036036036036E-2</v>
      </c>
      <c r="AQ113" s="117">
        <f t="shared" si="28"/>
        <v>0.63835263835263834</v>
      </c>
      <c r="AR113" s="117">
        <f t="shared" si="29"/>
        <v>4.29000429000429E-4</v>
      </c>
      <c r="AS113" t="str">
        <f t="shared" si="30"/>
        <v>1981URB</v>
      </c>
    </row>
    <row r="114" spans="1:45" x14ac:dyDescent="0.25">
      <c r="A114" t="s">
        <v>740</v>
      </c>
      <c r="B114" s="64">
        <v>1982</v>
      </c>
      <c r="C114">
        <v>1428</v>
      </c>
      <c r="D114" s="116" t="s">
        <v>43</v>
      </c>
      <c r="E114" s="63">
        <v>8.893557422969188E-2</v>
      </c>
      <c r="F114" s="63">
        <v>3.5014005602240898E-3</v>
      </c>
      <c r="G114" s="63">
        <v>2.8011204481792717E-3</v>
      </c>
      <c r="H114" s="63">
        <v>3.9915966386554619E-2</v>
      </c>
      <c r="I114" s="63">
        <v>0</v>
      </c>
      <c r="J114" s="63">
        <v>5.182072829131653E-2</v>
      </c>
      <c r="K114" s="63">
        <v>0</v>
      </c>
      <c r="L114" s="63">
        <v>0</v>
      </c>
      <c r="M114" s="63">
        <v>1.4005602240896359E-3</v>
      </c>
      <c r="N114" s="63">
        <v>2.8011204481792717E-3</v>
      </c>
      <c r="O114" s="63">
        <v>1.680672268907563E-2</v>
      </c>
      <c r="P114" s="63">
        <v>0</v>
      </c>
      <c r="Q114" s="63">
        <v>7.0028011204481795E-3</v>
      </c>
      <c r="R114" s="63">
        <v>6.3025210084033615E-3</v>
      </c>
      <c r="S114" s="63">
        <v>0</v>
      </c>
      <c r="T114" s="63">
        <v>0</v>
      </c>
      <c r="U114" s="63">
        <v>0</v>
      </c>
      <c r="V114" s="63">
        <v>0</v>
      </c>
      <c r="W114" s="63">
        <v>0</v>
      </c>
      <c r="X114" s="63">
        <v>2.5910364145658265E-2</v>
      </c>
      <c r="Y114" s="63">
        <v>0</v>
      </c>
      <c r="Z114" s="63">
        <v>2.1008403361344537E-3</v>
      </c>
      <c r="AA114" s="63">
        <v>0.75070028011204482</v>
      </c>
      <c r="AB114" s="93" t="str">
        <f t="shared" si="17"/>
        <v>pre99</v>
      </c>
      <c r="AC114" s="93" t="str">
        <f t="shared" si="18"/>
        <v>URB</v>
      </c>
      <c r="AD114" s="93" t="str">
        <f>"'"&amp;VLOOKUP(A114,Lookups!B$3:F$48,2,FALSE)&amp;"'"</f>
        <v>'Columbia River Upriver Bright'</v>
      </c>
      <c r="AE114" s="93">
        <f>VLOOKUP(A114,Lookups!B$3:F$48,4,FALSE)</f>
        <v>8</v>
      </c>
      <c r="AF114" s="93" t="str">
        <f>VLOOKUP(A114,Lookups!B$3:F$48,5,FALSE)</f>
        <v>ColR</v>
      </c>
      <c r="AG114" s="93" t="str">
        <f t="shared" si="19"/>
        <v>yes</v>
      </c>
      <c r="AH114" s="93">
        <f>VLOOKUP(A114,Lookups!B$3:F$48,3,FALSE)</f>
        <v>47</v>
      </c>
      <c r="AI114" s="117">
        <f t="shared" si="20"/>
        <v>9.5238095238095247E-2</v>
      </c>
      <c r="AJ114" s="117">
        <f t="shared" si="21"/>
        <v>3.9915966386554619E-2</v>
      </c>
      <c r="AK114" s="117">
        <f t="shared" si="22"/>
        <v>5.182072829131653E-2</v>
      </c>
      <c r="AL114" s="117">
        <f t="shared" si="23"/>
        <v>1.4005602240896359E-3</v>
      </c>
      <c r="AM114" s="117">
        <f t="shared" si="24"/>
        <v>1.9607843137254902E-2</v>
      </c>
      <c r="AN114" s="117">
        <f t="shared" si="25"/>
        <v>1.3305322128851542E-2</v>
      </c>
      <c r="AO114" s="117">
        <f t="shared" si="26"/>
        <v>0</v>
      </c>
      <c r="AP114" s="117">
        <f t="shared" si="27"/>
        <v>2.5910364145658265E-2</v>
      </c>
      <c r="AQ114" s="117">
        <f t="shared" si="28"/>
        <v>0.75070028011204482</v>
      </c>
      <c r="AR114" s="117">
        <f t="shared" si="29"/>
        <v>2.1008403361344537E-3</v>
      </c>
      <c r="AS114" t="str">
        <f t="shared" si="30"/>
        <v>1982URB</v>
      </c>
    </row>
    <row r="115" spans="1:45" x14ac:dyDescent="0.25">
      <c r="A115" t="s">
        <v>740</v>
      </c>
      <c r="B115" s="64">
        <v>1983</v>
      </c>
      <c r="C115">
        <v>960</v>
      </c>
      <c r="D115" s="116" t="s">
        <v>43</v>
      </c>
      <c r="E115" s="63">
        <v>0.22083333333333333</v>
      </c>
      <c r="F115" s="63">
        <v>2.0833333333333333E-3</v>
      </c>
      <c r="G115" s="63">
        <v>0</v>
      </c>
      <c r="H115" s="63">
        <v>0.1125</v>
      </c>
      <c r="I115" s="63">
        <v>0</v>
      </c>
      <c r="J115" s="63">
        <v>3.8541666666666669E-2</v>
      </c>
      <c r="K115" s="63">
        <v>0</v>
      </c>
      <c r="L115" s="63">
        <v>0</v>
      </c>
      <c r="M115" s="63">
        <v>2.0833333333333333E-3</v>
      </c>
      <c r="N115" s="63">
        <v>1.9791666666666666E-2</v>
      </c>
      <c r="O115" s="63">
        <v>3.4375000000000003E-2</v>
      </c>
      <c r="P115" s="63">
        <v>2.0833333333333333E-3</v>
      </c>
      <c r="Q115" s="63">
        <v>5.208333333333333E-3</v>
      </c>
      <c r="R115" s="63">
        <v>0</v>
      </c>
      <c r="S115" s="63">
        <v>0</v>
      </c>
      <c r="T115" s="63">
        <v>0</v>
      </c>
      <c r="U115" s="63">
        <v>0</v>
      </c>
      <c r="V115" s="63">
        <v>0</v>
      </c>
      <c r="W115" s="63">
        <v>0</v>
      </c>
      <c r="X115" s="63">
        <v>7.7083333333333337E-2</v>
      </c>
      <c r="Y115" s="63">
        <v>0</v>
      </c>
      <c r="Z115" s="63">
        <v>1.1458333333333333E-2</v>
      </c>
      <c r="AA115" s="63">
        <v>0.47395833333333331</v>
      </c>
      <c r="AB115" s="93" t="str">
        <f t="shared" si="17"/>
        <v>pre99</v>
      </c>
      <c r="AC115" s="93" t="str">
        <f t="shared" si="18"/>
        <v>URB</v>
      </c>
      <c r="AD115" s="93" t="str">
        <f>"'"&amp;VLOOKUP(A115,Lookups!B$3:F$48,2,FALSE)&amp;"'"</f>
        <v>'Columbia River Upriver Bright'</v>
      </c>
      <c r="AE115" s="93">
        <f>VLOOKUP(A115,Lookups!B$3:F$48,4,FALSE)</f>
        <v>8</v>
      </c>
      <c r="AF115" s="93" t="str">
        <f>VLOOKUP(A115,Lookups!B$3:F$48,5,FALSE)</f>
        <v>ColR</v>
      </c>
      <c r="AG115" s="93" t="str">
        <f t="shared" si="19"/>
        <v>yes</v>
      </c>
      <c r="AH115" s="93">
        <f>VLOOKUP(A115,Lookups!B$3:F$48,3,FALSE)</f>
        <v>47</v>
      </c>
      <c r="AI115" s="117">
        <f t="shared" si="20"/>
        <v>0.22291666666666665</v>
      </c>
      <c r="AJ115" s="117">
        <f t="shared" si="21"/>
        <v>0.1125</v>
      </c>
      <c r="AK115" s="117">
        <f t="shared" si="22"/>
        <v>3.8541666666666669E-2</v>
      </c>
      <c r="AL115" s="117">
        <f t="shared" si="23"/>
        <v>2.0833333333333333E-3</v>
      </c>
      <c r="AM115" s="117">
        <f t="shared" si="24"/>
        <v>5.6250000000000001E-2</v>
      </c>
      <c r="AN115" s="117">
        <f t="shared" si="25"/>
        <v>5.208333333333333E-3</v>
      </c>
      <c r="AO115" s="117">
        <f t="shared" si="26"/>
        <v>0</v>
      </c>
      <c r="AP115" s="117">
        <f t="shared" si="27"/>
        <v>7.7083333333333337E-2</v>
      </c>
      <c r="AQ115" s="117">
        <f t="shared" si="28"/>
        <v>0.47395833333333331</v>
      </c>
      <c r="AR115" s="117">
        <f t="shared" si="29"/>
        <v>1.1458333333333333E-2</v>
      </c>
      <c r="AS115" t="str">
        <f t="shared" si="30"/>
        <v>1983URB</v>
      </c>
    </row>
    <row r="116" spans="1:45" x14ac:dyDescent="0.25">
      <c r="A116" t="s">
        <v>740</v>
      </c>
      <c r="B116" s="64">
        <v>1984</v>
      </c>
      <c r="C116">
        <v>1817</v>
      </c>
      <c r="D116" s="116" t="s">
        <v>43</v>
      </c>
      <c r="E116" s="63">
        <v>0.20143093010456797</v>
      </c>
      <c r="F116" s="63">
        <v>9.3560814529444133E-3</v>
      </c>
      <c r="G116" s="63">
        <v>1.6510731975784259E-3</v>
      </c>
      <c r="H116" s="63">
        <v>0.10401761144744083</v>
      </c>
      <c r="I116" s="63">
        <v>1.6510731975784259E-3</v>
      </c>
      <c r="J116" s="63">
        <v>8.3654375343973575E-2</v>
      </c>
      <c r="K116" s="63">
        <v>2.2014309301045679E-3</v>
      </c>
      <c r="L116" s="63">
        <v>0</v>
      </c>
      <c r="M116" s="63">
        <v>1.6510731975784259E-3</v>
      </c>
      <c r="N116" s="63">
        <v>2.3115024766097964E-2</v>
      </c>
      <c r="O116" s="63">
        <v>1.651073197578426E-2</v>
      </c>
      <c r="P116" s="63">
        <v>0</v>
      </c>
      <c r="Q116" s="63">
        <v>0</v>
      </c>
      <c r="R116" s="63">
        <v>0</v>
      </c>
      <c r="S116" s="63">
        <v>1.6510731975784259E-3</v>
      </c>
      <c r="T116" s="63">
        <v>0</v>
      </c>
      <c r="U116" s="63">
        <v>0</v>
      </c>
      <c r="V116" s="63">
        <v>8.2553659878921298E-3</v>
      </c>
      <c r="W116" s="63">
        <v>0</v>
      </c>
      <c r="X116" s="63">
        <v>0.17226197028068244</v>
      </c>
      <c r="Y116" s="63">
        <v>9.3560814529444133E-3</v>
      </c>
      <c r="Z116" s="63">
        <v>1.2107870115575124E-2</v>
      </c>
      <c r="AA116" s="63">
        <v>0.35112823335167859</v>
      </c>
      <c r="AB116" s="93" t="str">
        <f t="shared" si="17"/>
        <v>pre99</v>
      </c>
      <c r="AC116" s="93" t="str">
        <f t="shared" si="18"/>
        <v>URB</v>
      </c>
      <c r="AD116" s="93" t="str">
        <f>"'"&amp;VLOOKUP(A116,Lookups!B$3:F$48,2,FALSE)&amp;"'"</f>
        <v>'Columbia River Upriver Bright'</v>
      </c>
      <c r="AE116" s="93">
        <f>VLOOKUP(A116,Lookups!B$3:F$48,4,FALSE)</f>
        <v>8</v>
      </c>
      <c r="AF116" s="93" t="str">
        <f>VLOOKUP(A116,Lookups!B$3:F$48,5,FALSE)</f>
        <v>ColR</v>
      </c>
      <c r="AG116" s="93" t="str">
        <f t="shared" si="19"/>
        <v>yes</v>
      </c>
      <c r="AH116" s="93">
        <f>VLOOKUP(A116,Lookups!B$3:F$48,3,FALSE)</f>
        <v>47</v>
      </c>
      <c r="AI116" s="117">
        <f t="shared" si="20"/>
        <v>0.21243808475509082</v>
      </c>
      <c r="AJ116" s="117">
        <f t="shared" si="21"/>
        <v>0.10566868464501926</v>
      </c>
      <c r="AK116" s="117">
        <f t="shared" si="22"/>
        <v>8.5855806274078142E-2</v>
      </c>
      <c r="AL116" s="117">
        <f t="shared" si="23"/>
        <v>1.6510731975784259E-3</v>
      </c>
      <c r="AM116" s="117">
        <f t="shared" si="24"/>
        <v>3.962575674188222E-2</v>
      </c>
      <c r="AN116" s="117">
        <f t="shared" si="25"/>
        <v>1.6510731975784259E-3</v>
      </c>
      <c r="AO116" s="117">
        <f t="shared" si="26"/>
        <v>8.2553659878921298E-3</v>
      </c>
      <c r="AP116" s="117">
        <f t="shared" si="27"/>
        <v>0.18161805173362686</v>
      </c>
      <c r="AQ116" s="117">
        <f t="shared" si="28"/>
        <v>0.35112823335167859</v>
      </c>
      <c r="AR116" s="117">
        <f t="shared" si="29"/>
        <v>1.2107870115575124E-2</v>
      </c>
      <c r="AS116" t="str">
        <f t="shared" si="30"/>
        <v>1984URB</v>
      </c>
    </row>
    <row r="117" spans="1:45" x14ac:dyDescent="0.25">
      <c r="A117" t="s">
        <v>740</v>
      </c>
      <c r="B117" s="64">
        <v>1985</v>
      </c>
      <c r="C117">
        <v>2721</v>
      </c>
      <c r="D117" s="116" t="s">
        <v>43</v>
      </c>
      <c r="E117" s="63">
        <v>0.14259463432561559</v>
      </c>
      <c r="F117" s="63">
        <v>2.2785740536567439E-2</v>
      </c>
      <c r="G117" s="63">
        <v>1.4700477765527381E-3</v>
      </c>
      <c r="H117" s="63">
        <v>7.2767364939360535E-2</v>
      </c>
      <c r="I117" s="63">
        <v>0</v>
      </c>
      <c r="J117" s="63">
        <v>6.8357221609702312E-2</v>
      </c>
      <c r="K117" s="63">
        <v>2.205071664829107E-3</v>
      </c>
      <c r="L117" s="63">
        <v>0</v>
      </c>
      <c r="M117" s="63">
        <v>1.1025358324145535E-3</v>
      </c>
      <c r="N117" s="63">
        <v>1.4700477765527381E-3</v>
      </c>
      <c r="O117" s="63">
        <v>2.9033443586916577E-2</v>
      </c>
      <c r="P117" s="63">
        <v>0</v>
      </c>
      <c r="Q117" s="63">
        <v>1.4700477765527381E-3</v>
      </c>
      <c r="R117" s="63">
        <v>4.0426313855200296E-3</v>
      </c>
      <c r="S117" s="63">
        <v>3.6751194413818448E-3</v>
      </c>
      <c r="T117" s="63">
        <v>7.3502388827636903E-4</v>
      </c>
      <c r="U117" s="63">
        <v>3.6751194413818452E-4</v>
      </c>
      <c r="V117" s="63">
        <v>4.410143329658214E-3</v>
      </c>
      <c r="W117" s="63">
        <v>0</v>
      </c>
      <c r="X117" s="63">
        <v>0.30246233002572581</v>
      </c>
      <c r="Y117" s="63">
        <v>2.4623300257258361E-2</v>
      </c>
      <c r="Z117" s="63">
        <v>9.5553105475927966E-3</v>
      </c>
      <c r="AA117" s="63">
        <v>0.30687247335538403</v>
      </c>
      <c r="AB117" s="93" t="str">
        <f t="shared" si="17"/>
        <v>pre99</v>
      </c>
      <c r="AC117" s="93" t="str">
        <f t="shared" si="18"/>
        <v>URB</v>
      </c>
      <c r="AD117" s="93" t="str">
        <f>"'"&amp;VLOOKUP(A117,Lookups!B$3:F$48,2,FALSE)&amp;"'"</f>
        <v>'Columbia River Upriver Bright'</v>
      </c>
      <c r="AE117" s="93">
        <f>VLOOKUP(A117,Lookups!B$3:F$48,4,FALSE)</f>
        <v>8</v>
      </c>
      <c r="AF117" s="93" t="str">
        <f>VLOOKUP(A117,Lookups!B$3:F$48,5,FALSE)</f>
        <v>ColR</v>
      </c>
      <c r="AG117" s="93" t="str">
        <f t="shared" si="19"/>
        <v>yes</v>
      </c>
      <c r="AH117" s="93">
        <f>VLOOKUP(A117,Lookups!B$3:F$48,3,FALSE)</f>
        <v>47</v>
      </c>
      <c r="AI117" s="117">
        <f t="shared" si="20"/>
        <v>0.16685042263873576</v>
      </c>
      <c r="AJ117" s="117">
        <f t="shared" si="21"/>
        <v>7.2767364939360535E-2</v>
      </c>
      <c r="AK117" s="117">
        <f t="shared" si="22"/>
        <v>7.0562293274531424E-2</v>
      </c>
      <c r="AL117" s="117">
        <f t="shared" si="23"/>
        <v>1.1025358324145535E-3</v>
      </c>
      <c r="AM117" s="117">
        <f t="shared" si="24"/>
        <v>3.0503491363469314E-2</v>
      </c>
      <c r="AN117" s="117">
        <f t="shared" si="25"/>
        <v>9.9228224917309819E-3</v>
      </c>
      <c r="AO117" s="117">
        <f t="shared" si="26"/>
        <v>4.7776552737963983E-3</v>
      </c>
      <c r="AP117" s="117">
        <f t="shared" si="27"/>
        <v>0.32708563028298415</v>
      </c>
      <c r="AQ117" s="117">
        <f t="shared" si="28"/>
        <v>0.30687247335538403</v>
      </c>
      <c r="AR117" s="117">
        <f t="shared" si="29"/>
        <v>9.5553105475927966E-3</v>
      </c>
      <c r="AS117" t="str">
        <f t="shared" si="30"/>
        <v>1985URB</v>
      </c>
    </row>
    <row r="118" spans="1:45" x14ac:dyDescent="0.25">
      <c r="A118" t="s">
        <v>740</v>
      </c>
      <c r="B118" s="64">
        <v>1986</v>
      </c>
      <c r="C118">
        <v>3142</v>
      </c>
      <c r="D118" s="116" t="s">
        <v>43</v>
      </c>
      <c r="E118" s="63">
        <v>8.6887332908975171E-2</v>
      </c>
      <c r="F118" s="63">
        <v>1.2412476129853597E-2</v>
      </c>
      <c r="G118" s="63">
        <v>1.273074474856779E-3</v>
      </c>
      <c r="H118" s="63">
        <v>6.492679821769573E-2</v>
      </c>
      <c r="I118" s="63">
        <v>0</v>
      </c>
      <c r="J118" s="63">
        <v>0.10598345003182687</v>
      </c>
      <c r="K118" s="63">
        <v>2.2278803309993636E-3</v>
      </c>
      <c r="L118" s="63">
        <v>0</v>
      </c>
      <c r="M118" s="63">
        <v>2.864417568427753E-3</v>
      </c>
      <c r="N118" s="63">
        <v>1.4322087842138766E-2</v>
      </c>
      <c r="O118" s="63">
        <v>1.6868236791852325E-2</v>
      </c>
      <c r="P118" s="63">
        <v>0</v>
      </c>
      <c r="Q118" s="63">
        <v>9.2297899427116487E-3</v>
      </c>
      <c r="R118" s="63">
        <v>2.2278803309993636E-3</v>
      </c>
      <c r="S118" s="63">
        <v>6.6836409929980902E-3</v>
      </c>
      <c r="T118" s="63">
        <v>9.5480585614258432E-4</v>
      </c>
      <c r="U118" s="63">
        <v>0</v>
      </c>
      <c r="V118" s="63">
        <v>7.0019096117122856E-3</v>
      </c>
      <c r="W118" s="63">
        <v>0</v>
      </c>
      <c r="X118" s="63">
        <v>0.32176957352005092</v>
      </c>
      <c r="Y118" s="63">
        <v>2.4824952259707194E-2</v>
      </c>
      <c r="Z118" s="63">
        <v>2.2278803309993636E-3</v>
      </c>
      <c r="AA118" s="63">
        <v>0.31731381285805221</v>
      </c>
      <c r="AB118" s="93" t="str">
        <f t="shared" si="17"/>
        <v>pre99</v>
      </c>
      <c r="AC118" s="93" t="str">
        <f t="shared" si="18"/>
        <v>URB</v>
      </c>
      <c r="AD118" s="93" t="str">
        <f>"'"&amp;VLOOKUP(A118,Lookups!B$3:F$48,2,FALSE)&amp;"'"</f>
        <v>'Columbia River Upriver Bright'</v>
      </c>
      <c r="AE118" s="93">
        <f>VLOOKUP(A118,Lookups!B$3:F$48,4,FALSE)</f>
        <v>8</v>
      </c>
      <c r="AF118" s="93" t="str">
        <f>VLOOKUP(A118,Lookups!B$3:F$48,5,FALSE)</f>
        <v>ColR</v>
      </c>
      <c r="AG118" s="93" t="str">
        <f t="shared" si="19"/>
        <v>yes</v>
      </c>
      <c r="AH118" s="93">
        <f>VLOOKUP(A118,Lookups!B$3:F$48,3,FALSE)</f>
        <v>47</v>
      </c>
      <c r="AI118" s="117">
        <f t="shared" si="20"/>
        <v>0.10057288351368554</v>
      </c>
      <c r="AJ118" s="117">
        <f t="shared" si="21"/>
        <v>6.492679821769573E-2</v>
      </c>
      <c r="AK118" s="117">
        <f t="shared" si="22"/>
        <v>0.10821133036282624</v>
      </c>
      <c r="AL118" s="117">
        <f t="shared" si="23"/>
        <v>2.864417568427753E-3</v>
      </c>
      <c r="AM118" s="117">
        <f t="shared" si="24"/>
        <v>3.1190324633991091E-2</v>
      </c>
      <c r="AN118" s="117">
        <f t="shared" si="25"/>
        <v>1.9096117122851686E-2</v>
      </c>
      <c r="AO118" s="117">
        <f t="shared" si="26"/>
        <v>7.0019096117122856E-3</v>
      </c>
      <c r="AP118" s="117">
        <f t="shared" si="27"/>
        <v>0.34659452577975813</v>
      </c>
      <c r="AQ118" s="117">
        <f t="shared" si="28"/>
        <v>0.31731381285805221</v>
      </c>
      <c r="AR118" s="117">
        <f t="shared" si="29"/>
        <v>2.2278803309993636E-3</v>
      </c>
      <c r="AS118" t="str">
        <f t="shared" si="30"/>
        <v>1986URB</v>
      </c>
    </row>
    <row r="119" spans="1:45" x14ac:dyDescent="0.25">
      <c r="A119" t="s">
        <v>740</v>
      </c>
      <c r="B119" s="64">
        <v>1987</v>
      </c>
      <c r="C119">
        <v>3740</v>
      </c>
      <c r="D119" s="116" t="s">
        <v>43</v>
      </c>
      <c r="E119" s="63">
        <v>0.17433155080213905</v>
      </c>
      <c r="F119" s="63">
        <v>1.6310160427807488E-2</v>
      </c>
      <c r="G119" s="63">
        <v>4.0106951871657758E-3</v>
      </c>
      <c r="H119" s="63">
        <v>0.11657754010695187</v>
      </c>
      <c r="I119" s="63">
        <v>0</v>
      </c>
      <c r="J119" s="63">
        <v>7.8877005347593579E-2</v>
      </c>
      <c r="K119" s="63">
        <v>4.8128342245989308E-3</v>
      </c>
      <c r="L119" s="63">
        <v>0</v>
      </c>
      <c r="M119" s="63">
        <v>1.0695187165775401E-3</v>
      </c>
      <c r="N119" s="63">
        <v>1.8449197860962566E-2</v>
      </c>
      <c r="O119" s="63">
        <v>5.8823529411764705E-3</v>
      </c>
      <c r="P119" s="63">
        <v>0</v>
      </c>
      <c r="Q119" s="63">
        <v>3.4759358288770055E-3</v>
      </c>
      <c r="R119" s="63">
        <v>3.7433155080213902E-3</v>
      </c>
      <c r="S119" s="63">
        <v>1.0160427807486631E-2</v>
      </c>
      <c r="T119" s="63">
        <v>8.021390374331551E-4</v>
      </c>
      <c r="U119" s="63">
        <v>0</v>
      </c>
      <c r="V119" s="63">
        <v>1.6042780748663102E-3</v>
      </c>
      <c r="W119" s="63">
        <v>0</v>
      </c>
      <c r="X119" s="63">
        <v>0.34144385026737967</v>
      </c>
      <c r="Y119" s="63">
        <v>2.8609625668449198E-2</v>
      </c>
      <c r="Z119" s="63">
        <v>2.6737967914438503E-4</v>
      </c>
      <c r="AA119" s="63">
        <v>0.18957219251336899</v>
      </c>
      <c r="AB119" s="93" t="str">
        <f t="shared" si="17"/>
        <v>pre99</v>
      </c>
      <c r="AC119" s="93" t="str">
        <f t="shared" si="18"/>
        <v>URB</v>
      </c>
      <c r="AD119" s="93" t="str">
        <f>"'"&amp;VLOOKUP(A119,Lookups!B$3:F$48,2,FALSE)&amp;"'"</f>
        <v>'Columbia River Upriver Bright'</v>
      </c>
      <c r="AE119" s="93">
        <f>VLOOKUP(A119,Lookups!B$3:F$48,4,FALSE)</f>
        <v>8</v>
      </c>
      <c r="AF119" s="93" t="str">
        <f>VLOOKUP(A119,Lookups!B$3:F$48,5,FALSE)</f>
        <v>ColR</v>
      </c>
      <c r="AG119" s="93" t="str">
        <f t="shared" si="19"/>
        <v>yes</v>
      </c>
      <c r="AH119" s="93">
        <f>VLOOKUP(A119,Lookups!B$3:F$48,3,FALSE)</f>
        <v>47</v>
      </c>
      <c r="AI119" s="117">
        <f t="shared" si="20"/>
        <v>0.19465240641711232</v>
      </c>
      <c r="AJ119" s="117">
        <f t="shared" si="21"/>
        <v>0.11657754010695187</v>
      </c>
      <c r="AK119" s="117">
        <f t="shared" si="22"/>
        <v>8.3689839572192504E-2</v>
      </c>
      <c r="AL119" s="117">
        <f t="shared" si="23"/>
        <v>1.0695187165775401E-3</v>
      </c>
      <c r="AM119" s="117">
        <f t="shared" si="24"/>
        <v>2.4331550802139036E-2</v>
      </c>
      <c r="AN119" s="117">
        <f t="shared" si="25"/>
        <v>1.8181818181818181E-2</v>
      </c>
      <c r="AO119" s="117">
        <f t="shared" si="26"/>
        <v>1.6042780748663102E-3</v>
      </c>
      <c r="AP119" s="117">
        <f t="shared" si="27"/>
        <v>0.37005347593582888</v>
      </c>
      <c r="AQ119" s="117">
        <f t="shared" si="28"/>
        <v>0.18957219251336899</v>
      </c>
      <c r="AR119" s="117">
        <f t="shared" si="29"/>
        <v>2.6737967914438503E-4</v>
      </c>
      <c r="AS119" t="str">
        <f t="shared" si="30"/>
        <v>1987URB</v>
      </c>
    </row>
    <row r="120" spans="1:45" x14ac:dyDescent="0.25">
      <c r="A120" t="s">
        <v>740</v>
      </c>
      <c r="B120" s="64">
        <v>1988</v>
      </c>
      <c r="C120">
        <v>3049</v>
      </c>
      <c r="D120" s="116" t="s">
        <v>43</v>
      </c>
      <c r="E120" s="63">
        <v>0.10921613643817646</v>
      </c>
      <c r="F120" s="63">
        <v>1.6398819285011478E-2</v>
      </c>
      <c r="G120" s="63">
        <v>3.9357166284027549E-3</v>
      </c>
      <c r="H120" s="63">
        <v>8.6585765824860605E-2</v>
      </c>
      <c r="I120" s="63">
        <v>0</v>
      </c>
      <c r="J120" s="63">
        <v>0.11741554608068219</v>
      </c>
      <c r="K120" s="63">
        <v>0</v>
      </c>
      <c r="L120" s="63">
        <v>0</v>
      </c>
      <c r="M120" s="63">
        <v>0</v>
      </c>
      <c r="N120" s="63">
        <v>5.2476221712036732E-3</v>
      </c>
      <c r="O120" s="63">
        <v>5.9035749426041319E-3</v>
      </c>
      <c r="P120" s="63">
        <v>0</v>
      </c>
      <c r="Q120" s="63">
        <v>8.5273860282059685E-3</v>
      </c>
      <c r="R120" s="63">
        <v>3.2797638570022957E-3</v>
      </c>
      <c r="S120" s="63">
        <v>1.0823220728107576E-2</v>
      </c>
      <c r="T120" s="63">
        <v>1.9678583142013774E-3</v>
      </c>
      <c r="U120" s="63">
        <v>6.5595277140045915E-4</v>
      </c>
      <c r="V120" s="63">
        <v>1.3119055428009183E-3</v>
      </c>
      <c r="W120" s="63">
        <v>0</v>
      </c>
      <c r="X120" s="63">
        <v>0.43063299442440145</v>
      </c>
      <c r="Y120" s="63">
        <v>2.230239422761561E-2</v>
      </c>
      <c r="Z120" s="63">
        <v>1.9678583142013774E-3</v>
      </c>
      <c r="AA120" s="63">
        <v>0.17382748442112167</v>
      </c>
      <c r="AB120" s="93" t="str">
        <f t="shared" si="17"/>
        <v>pre99</v>
      </c>
      <c r="AC120" s="93" t="str">
        <f t="shared" si="18"/>
        <v>URB</v>
      </c>
      <c r="AD120" s="93" t="str">
        <f>"'"&amp;VLOOKUP(A120,Lookups!B$3:F$48,2,FALSE)&amp;"'"</f>
        <v>'Columbia River Upriver Bright'</v>
      </c>
      <c r="AE120" s="93">
        <f>VLOOKUP(A120,Lookups!B$3:F$48,4,FALSE)</f>
        <v>8</v>
      </c>
      <c r="AF120" s="93" t="str">
        <f>VLOOKUP(A120,Lookups!B$3:F$48,5,FALSE)</f>
        <v>ColR</v>
      </c>
      <c r="AG120" s="93" t="str">
        <f t="shared" si="19"/>
        <v>yes</v>
      </c>
      <c r="AH120" s="93">
        <f>VLOOKUP(A120,Lookups!B$3:F$48,3,FALSE)</f>
        <v>47</v>
      </c>
      <c r="AI120" s="117">
        <f t="shared" si="20"/>
        <v>0.12955067235159068</v>
      </c>
      <c r="AJ120" s="117">
        <f t="shared" si="21"/>
        <v>8.6585765824860605E-2</v>
      </c>
      <c r="AK120" s="117">
        <f t="shared" si="22"/>
        <v>0.11741554608068219</v>
      </c>
      <c r="AL120" s="117">
        <f t="shared" si="23"/>
        <v>0</v>
      </c>
      <c r="AM120" s="117">
        <f t="shared" si="24"/>
        <v>1.1151197113807805E-2</v>
      </c>
      <c r="AN120" s="117">
        <f t="shared" si="25"/>
        <v>2.4598228927517216E-2</v>
      </c>
      <c r="AO120" s="117">
        <f t="shared" si="26"/>
        <v>1.9678583142013774E-3</v>
      </c>
      <c r="AP120" s="117">
        <f t="shared" si="27"/>
        <v>0.45293538865201705</v>
      </c>
      <c r="AQ120" s="117">
        <f t="shared" si="28"/>
        <v>0.17382748442112167</v>
      </c>
      <c r="AR120" s="117">
        <f t="shared" si="29"/>
        <v>1.9678583142013774E-3</v>
      </c>
      <c r="AS120" t="str">
        <f t="shared" si="30"/>
        <v>1988URB</v>
      </c>
    </row>
    <row r="121" spans="1:45" x14ac:dyDescent="0.25">
      <c r="A121" t="s">
        <v>740</v>
      </c>
      <c r="B121" s="64">
        <v>1989</v>
      </c>
      <c r="C121">
        <v>1325</v>
      </c>
      <c r="D121" s="116" t="s">
        <v>43</v>
      </c>
      <c r="E121" s="63">
        <v>0.14641509433962263</v>
      </c>
      <c r="F121" s="63">
        <v>0</v>
      </c>
      <c r="G121" s="63">
        <v>2.2641509433962265E-3</v>
      </c>
      <c r="H121" s="63">
        <v>0.15245283018867925</v>
      </c>
      <c r="I121" s="63">
        <v>5.2830188679245287E-3</v>
      </c>
      <c r="J121" s="63">
        <v>8.0754716981132069E-2</v>
      </c>
      <c r="K121" s="63">
        <v>0</v>
      </c>
      <c r="L121" s="63">
        <v>0</v>
      </c>
      <c r="M121" s="63">
        <v>0</v>
      </c>
      <c r="N121" s="63">
        <v>2.2641509433962265E-3</v>
      </c>
      <c r="O121" s="63">
        <v>1.3584905660377358E-2</v>
      </c>
      <c r="P121" s="63">
        <v>0</v>
      </c>
      <c r="Q121" s="63">
        <v>7.5471698113207548E-3</v>
      </c>
      <c r="R121" s="63">
        <v>1.5094339622641509E-3</v>
      </c>
      <c r="S121" s="63">
        <v>4.528301886792453E-3</v>
      </c>
      <c r="T121" s="63">
        <v>1.5094339622641509E-3</v>
      </c>
      <c r="U121" s="63">
        <v>0</v>
      </c>
      <c r="V121" s="63">
        <v>0</v>
      </c>
      <c r="W121" s="63">
        <v>0</v>
      </c>
      <c r="X121" s="63">
        <v>0.40830188679245283</v>
      </c>
      <c r="Y121" s="63">
        <v>1.509433962264151E-2</v>
      </c>
      <c r="Z121" s="63">
        <v>1.5094339622641509E-3</v>
      </c>
      <c r="AA121" s="63">
        <v>0.15698113207547171</v>
      </c>
      <c r="AB121" s="93" t="str">
        <f t="shared" si="17"/>
        <v>pre99</v>
      </c>
      <c r="AC121" s="93" t="str">
        <f t="shared" si="18"/>
        <v>URB</v>
      </c>
      <c r="AD121" s="93" t="str">
        <f>"'"&amp;VLOOKUP(A121,Lookups!B$3:F$48,2,FALSE)&amp;"'"</f>
        <v>'Columbia River Upriver Bright'</v>
      </c>
      <c r="AE121" s="93">
        <f>VLOOKUP(A121,Lookups!B$3:F$48,4,FALSE)</f>
        <v>8</v>
      </c>
      <c r="AF121" s="93" t="str">
        <f>VLOOKUP(A121,Lookups!B$3:F$48,5,FALSE)</f>
        <v>ColR</v>
      </c>
      <c r="AG121" s="93" t="str">
        <f t="shared" si="19"/>
        <v>yes</v>
      </c>
      <c r="AH121" s="93">
        <f>VLOOKUP(A121,Lookups!B$3:F$48,3,FALSE)</f>
        <v>47</v>
      </c>
      <c r="AI121" s="117">
        <f t="shared" si="20"/>
        <v>0.14867924528301885</v>
      </c>
      <c r="AJ121" s="117">
        <f t="shared" si="21"/>
        <v>0.15773584905660379</v>
      </c>
      <c r="AK121" s="117">
        <f t="shared" si="22"/>
        <v>8.0754716981132069E-2</v>
      </c>
      <c r="AL121" s="117">
        <f t="shared" si="23"/>
        <v>0</v>
      </c>
      <c r="AM121" s="117">
        <f t="shared" si="24"/>
        <v>1.5849056603773583E-2</v>
      </c>
      <c r="AN121" s="117">
        <f t="shared" si="25"/>
        <v>1.509433962264151E-2</v>
      </c>
      <c r="AO121" s="117">
        <f t="shared" si="26"/>
        <v>0</v>
      </c>
      <c r="AP121" s="117">
        <f t="shared" si="27"/>
        <v>0.42339622641509433</v>
      </c>
      <c r="AQ121" s="117">
        <f t="shared" si="28"/>
        <v>0.15698113207547171</v>
      </c>
      <c r="AR121" s="117">
        <f t="shared" si="29"/>
        <v>1.5094339622641509E-3</v>
      </c>
      <c r="AS121" t="str">
        <f t="shared" si="30"/>
        <v>1989URB</v>
      </c>
    </row>
    <row r="122" spans="1:45" x14ac:dyDescent="0.25">
      <c r="A122" t="s">
        <v>740</v>
      </c>
      <c r="B122" s="64">
        <v>1990</v>
      </c>
      <c r="C122">
        <v>711</v>
      </c>
      <c r="D122" s="116" t="s">
        <v>43</v>
      </c>
      <c r="E122" s="63">
        <v>0.1420534458509142</v>
      </c>
      <c r="F122" s="63">
        <v>0</v>
      </c>
      <c r="G122" s="63">
        <v>9.8452883263009851E-3</v>
      </c>
      <c r="H122" s="63">
        <v>0.10829817158931083</v>
      </c>
      <c r="I122" s="63">
        <v>0</v>
      </c>
      <c r="J122" s="63">
        <v>8.7201125175808719E-2</v>
      </c>
      <c r="K122" s="63">
        <v>0</v>
      </c>
      <c r="L122" s="63">
        <v>0</v>
      </c>
      <c r="M122" s="63">
        <v>0</v>
      </c>
      <c r="N122" s="63">
        <v>7.0323488045007029E-3</v>
      </c>
      <c r="O122" s="63">
        <v>7.0323488045007029E-3</v>
      </c>
      <c r="P122" s="63">
        <v>0</v>
      </c>
      <c r="Q122" s="63">
        <v>1.2658227848101266E-2</v>
      </c>
      <c r="R122" s="63">
        <v>4.2194092827004216E-3</v>
      </c>
      <c r="S122" s="63">
        <v>0</v>
      </c>
      <c r="T122" s="63">
        <v>0</v>
      </c>
      <c r="U122" s="63">
        <v>0</v>
      </c>
      <c r="V122" s="63">
        <v>8.4388185654008432E-3</v>
      </c>
      <c r="W122" s="63">
        <v>0</v>
      </c>
      <c r="X122" s="63">
        <v>0.33052039381153303</v>
      </c>
      <c r="Y122" s="63">
        <v>1.1251758087201125E-2</v>
      </c>
      <c r="Z122" s="63">
        <v>0</v>
      </c>
      <c r="AA122" s="63">
        <v>0.27144866385372712</v>
      </c>
      <c r="AB122" s="93" t="str">
        <f t="shared" si="17"/>
        <v>pre99</v>
      </c>
      <c r="AC122" s="93" t="str">
        <f t="shared" si="18"/>
        <v>URB</v>
      </c>
      <c r="AD122" s="93" t="str">
        <f>"'"&amp;VLOOKUP(A122,Lookups!B$3:F$48,2,FALSE)&amp;"'"</f>
        <v>'Columbia River Upriver Bright'</v>
      </c>
      <c r="AE122" s="93">
        <f>VLOOKUP(A122,Lookups!B$3:F$48,4,FALSE)</f>
        <v>8</v>
      </c>
      <c r="AF122" s="93" t="str">
        <f>VLOOKUP(A122,Lookups!B$3:F$48,5,FALSE)</f>
        <v>ColR</v>
      </c>
      <c r="AG122" s="93" t="str">
        <f t="shared" si="19"/>
        <v>yes</v>
      </c>
      <c r="AH122" s="93">
        <f>VLOOKUP(A122,Lookups!B$3:F$48,3,FALSE)</f>
        <v>47</v>
      </c>
      <c r="AI122" s="117">
        <f t="shared" si="20"/>
        <v>0.15189873417721519</v>
      </c>
      <c r="AJ122" s="117">
        <f t="shared" si="21"/>
        <v>0.10829817158931083</v>
      </c>
      <c r="AK122" s="117">
        <f t="shared" si="22"/>
        <v>8.7201125175808719E-2</v>
      </c>
      <c r="AL122" s="117">
        <f t="shared" si="23"/>
        <v>0</v>
      </c>
      <c r="AM122" s="117">
        <f t="shared" si="24"/>
        <v>1.4064697609001406E-2</v>
      </c>
      <c r="AN122" s="117">
        <f t="shared" si="25"/>
        <v>1.6877637130801686E-2</v>
      </c>
      <c r="AO122" s="117">
        <f t="shared" si="26"/>
        <v>8.4388185654008432E-3</v>
      </c>
      <c r="AP122" s="117">
        <f t="shared" si="27"/>
        <v>0.34177215189873417</v>
      </c>
      <c r="AQ122" s="117">
        <f t="shared" si="28"/>
        <v>0.27144866385372712</v>
      </c>
      <c r="AR122" s="117">
        <f t="shared" si="29"/>
        <v>0</v>
      </c>
      <c r="AS122" t="str">
        <f t="shared" si="30"/>
        <v>1990URB</v>
      </c>
    </row>
    <row r="123" spans="1:45" x14ac:dyDescent="0.25">
      <c r="A123" t="s">
        <v>740</v>
      </c>
      <c r="B123" s="64">
        <v>1991</v>
      </c>
      <c r="C123">
        <v>299</v>
      </c>
      <c r="D123" s="116" t="s">
        <v>43</v>
      </c>
      <c r="E123" s="63">
        <v>7.3578595317725759E-2</v>
      </c>
      <c r="F123" s="63">
        <v>2.0066889632107024E-2</v>
      </c>
      <c r="G123" s="63">
        <v>3.3444816053511704E-2</v>
      </c>
      <c r="H123" s="63">
        <v>6.6889632107023408E-2</v>
      </c>
      <c r="I123" s="63">
        <v>0</v>
      </c>
      <c r="J123" s="63">
        <v>0.10033444816053512</v>
      </c>
      <c r="K123" s="63">
        <v>0</v>
      </c>
      <c r="L123" s="63">
        <v>0</v>
      </c>
      <c r="M123" s="63">
        <v>0</v>
      </c>
      <c r="N123" s="63">
        <v>0</v>
      </c>
      <c r="O123" s="63">
        <v>0</v>
      </c>
      <c r="P123" s="63">
        <v>0</v>
      </c>
      <c r="Q123" s="63">
        <v>1.0033444816053512E-2</v>
      </c>
      <c r="R123" s="63">
        <v>0</v>
      </c>
      <c r="S123" s="63">
        <v>0</v>
      </c>
      <c r="T123" s="63">
        <v>0</v>
      </c>
      <c r="U123" s="63">
        <v>0</v>
      </c>
      <c r="V123" s="63">
        <v>0</v>
      </c>
      <c r="W123" s="63">
        <v>0</v>
      </c>
      <c r="X123" s="63">
        <v>0.20401337792642141</v>
      </c>
      <c r="Y123" s="63">
        <v>4.0133779264214048E-2</v>
      </c>
      <c r="Z123" s="63">
        <v>0</v>
      </c>
      <c r="AA123" s="63">
        <v>0.451505016722408</v>
      </c>
      <c r="AB123" s="93" t="str">
        <f t="shared" si="17"/>
        <v>pre99</v>
      </c>
      <c r="AC123" s="93" t="str">
        <f t="shared" si="18"/>
        <v>URB</v>
      </c>
      <c r="AD123" s="93" t="str">
        <f>"'"&amp;VLOOKUP(A123,Lookups!B$3:F$48,2,FALSE)&amp;"'"</f>
        <v>'Columbia River Upriver Bright'</v>
      </c>
      <c r="AE123" s="93">
        <f>VLOOKUP(A123,Lookups!B$3:F$48,4,FALSE)</f>
        <v>8</v>
      </c>
      <c r="AF123" s="93" t="str">
        <f>VLOOKUP(A123,Lookups!B$3:F$48,5,FALSE)</f>
        <v>ColR</v>
      </c>
      <c r="AG123" s="93" t="str">
        <f t="shared" si="19"/>
        <v>yes</v>
      </c>
      <c r="AH123" s="93">
        <f>VLOOKUP(A123,Lookups!B$3:F$48,3,FALSE)</f>
        <v>47</v>
      </c>
      <c r="AI123" s="117">
        <f t="shared" si="20"/>
        <v>0.12709030100334448</v>
      </c>
      <c r="AJ123" s="117">
        <f t="shared" si="21"/>
        <v>6.6889632107023408E-2</v>
      </c>
      <c r="AK123" s="117">
        <f t="shared" si="22"/>
        <v>0.10033444816053512</v>
      </c>
      <c r="AL123" s="117">
        <f t="shared" si="23"/>
        <v>0</v>
      </c>
      <c r="AM123" s="117">
        <f t="shared" si="24"/>
        <v>0</v>
      </c>
      <c r="AN123" s="117">
        <f t="shared" si="25"/>
        <v>1.0033444816053512E-2</v>
      </c>
      <c r="AO123" s="117">
        <f t="shared" si="26"/>
        <v>0</v>
      </c>
      <c r="AP123" s="117">
        <f t="shared" si="27"/>
        <v>0.24414715719063546</v>
      </c>
      <c r="AQ123" s="117">
        <f t="shared" si="28"/>
        <v>0.451505016722408</v>
      </c>
      <c r="AR123" s="117">
        <f t="shared" si="29"/>
        <v>0</v>
      </c>
      <c r="AS123" t="str">
        <f t="shared" si="30"/>
        <v>1991URB</v>
      </c>
    </row>
    <row r="124" spans="1:45" x14ac:dyDescent="0.25">
      <c r="A124" t="s">
        <v>740</v>
      </c>
      <c r="B124" s="64">
        <v>1992</v>
      </c>
      <c r="C124">
        <v>332</v>
      </c>
      <c r="D124" s="116" t="s">
        <v>43</v>
      </c>
      <c r="E124" s="63">
        <v>3.614457831325301E-2</v>
      </c>
      <c r="F124" s="63">
        <v>1.5060240963855422E-2</v>
      </c>
      <c r="G124" s="63">
        <v>0</v>
      </c>
      <c r="H124" s="63">
        <v>3.614457831325301E-2</v>
      </c>
      <c r="I124" s="63">
        <v>0</v>
      </c>
      <c r="J124" s="63">
        <v>0.12048192771084337</v>
      </c>
      <c r="K124" s="63">
        <v>1.2048192771084338E-2</v>
      </c>
      <c r="L124" s="63">
        <v>0</v>
      </c>
      <c r="M124" s="63">
        <v>0</v>
      </c>
      <c r="N124" s="63">
        <v>0</v>
      </c>
      <c r="O124" s="63">
        <v>3.0120481927710843E-2</v>
      </c>
      <c r="P124" s="63">
        <v>0</v>
      </c>
      <c r="Q124" s="63">
        <v>0</v>
      </c>
      <c r="R124" s="63">
        <v>6.024096385542169E-3</v>
      </c>
      <c r="S124" s="63">
        <v>0</v>
      </c>
      <c r="T124" s="63">
        <v>0</v>
      </c>
      <c r="U124" s="63">
        <v>0</v>
      </c>
      <c r="V124" s="63">
        <v>0</v>
      </c>
      <c r="W124" s="63">
        <v>0</v>
      </c>
      <c r="X124" s="63">
        <v>0.18072289156626506</v>
      </c>
      <c r="Y124" s="63">
        <v>6.3253012048192767E-2</v>
      </c>
      <c r="Z124" s="63">
        <v>0</v>
      </c>
      <c r="AA124" s="63">
        <v>0.5</v>
      </c>
      <c r="AB124" s="93" t="str">
        <f t="shared" si="17"/>
        <v>pre99</v>
      </c>
      <c r="AC124" s="93" t="str">
        <f t="shared" si="18"/>
        <v>URB</v>
      </c>
      <c r="AD124" s="93" t="str">
        <f>"'"&amp;VLOOKUP(A124,Lookups!B$3:F$48,2,FALSE)&amp;"'"</f>
        <v>'Columbia River Upriver Bright'</v>
      </c>
      <c r="AE124" s="93">
        <f>VLOOKUP(A124,Lookups!B$3:F$48,4,FALSE)</f>
        <v>8</v>
      </c>
      <c r="AF124" s="93" t="str">
        <f>VLOOKUP(A124,Lookups!B$3:F$48,5,FALSE)</f>
        <v>ColR</v>
      </c>
      <c r="AG124" s="93" t="str">
        <f t="shared" si="19"/>
        <v>yes</v>
      </c>
      <c r="AH124" s="93">
        <f>VLOOKUP(A124,Lookups!B$3:F$48,3,FALSE)</f>
        <v>47</v>
      </c>
      <c r="AI124" s="117">
        <f t="shared" si="20"/>
        <v>5.1204819277108432E-2</v>
      </c>
      <c r="AJ124" s="117">
        <f t="shared" si="21"/>
        <v>3.614457831325301E-2</v>
      </c>
      <c r="AK124" s="117">
        <f t="shared" si="22"/>
        <v>0.13253012048192772</v>
      </c>
      <c r="AL124" s="117">
        <f t="shared" si="23"/>
        <v>0</v>
      </c>
      <c r="AM124" s="117">
        <f t="shared" si="24"/>
        <v>3.0120481927710843E-2</v>
      </c>
      <c r="AN124" s="117">
        <f t="shared" si="25"/>
        <v>6.024096385542169E-3</v>
      </c>
      <c r="AO124" s="117">
        <f t="shared" si="26"/>
        <v>0</v>
      </c>
      <c r="AP124" s="117">
        <f t="shared" si="27"/>
        <v>0.24397590361445781</v>
      </c>
      <c r="AQ124" s="117">
        <f t="shared" si="28"/>
        <v>0.5</v>
      </c>
      <c r="AR124" s="117">
        <f t="shared" si="29"/>
        <v>0</v>
      </c>
      <c r="AS124" t="str">
        <f t="shared" si="30"/>
        <v>1992URB</v>
      </c>
    </row>
    <row r="125" spans="1:45" x14ac:dyDescent="0.25">
      <c r="A125" t="s">
        <v>740</v>
      </c>
      <c r="B125" s="64">
        <v>1993</v>
      </c>
      <c r="C125">
        <v>600</v>
      </c>
      <c r="D125" s="116" t="s">
        <v>43</v>
      </c>
      <c r="E125" s="63">
        <v>0.15333333333333332</v>
      </c>
      <c r="F125" s="63">
        <v>0</v>
      </c>
      <c r="G125" s="63">
        <v>0</v>
      </c>
      <c r="H125" s="63">
        <v>7.8333333333333338E-2</v>
      </c>
      <c r="I125" s="63">
        <v>5.0000000000000001E-3</v>
      </c>
      <c r="J125" s="63">
        <v>0.19333333333333333</v>
      </c>
      <c r="K125" s="63">
        <v>0</v>
      </c>
      <c r="L125" s="63">
        <v>0</v>
      </c>
      <c r="M125" s="63">
        <v>0</v>
      </c>
      <c r="N125" s="63">
        <v>0</v>
      </c>
      <c r="O125" s="63">
        <v>3.3333333333333335E-3</v>
      </c>
      <c r="P125" s="63">
        <v>0</v>
      </c>
      <c r="Q125" s="63">
        <v>5.0000000000000001E-3</v>
      </c>
      <c r="R125" s="63">
        <v>1.1666666666666667E-2</v>
      </c>
      <c r="S125" s="63">
        <v>1.1666666666666667E-2</v>
      </c>
      <c r="T125" s="63">
        <v>0</v>
      </c>
      <c r="U125" s="63">
        <v>0</v>
      </c>
      <c r="V125" s="63">
        <v>6.6666666666666671E-3</v>
      </c>
      <c r="W125" s="63">
        <v>0</v>
      </c>
      <c r="X125" s="63">
        <v>0.14333333333333334</v>
      </c>
      <c r="Y125" s="63">
        <v>0.04</v>
      </c>
      <c r="Z125" s="63">
        <v>0</v>
      </c>
      <c r="AA125" s="63">
        <v>0.34833333333333333</v>
      </c>
      <c r="AB125" s="93" t="str">
        <f t="shared" si="17"/>
        <v>pre99</v>
      </c>
      <c r="AC125" s="93" t="str">
        <f t="shared" si="18"/>
        <v>URB</v>
      </c>
      <c r="AD125" s="93" t="str">
        <f>"'"&amp;VLOOKUP(A125,Lookups!B$3:F$48,2,FALSE)&amp;"'"</f>
        <v>'Columbia River Upriver Bright'</v>
      </c>
      <c r="AE125" s="93">
        <f>VLOOKUP(A125,Lookups!B$3:F$48,4,FALSE)</f>
        <v>8</v>
      </c>
      <c r="AF125" s="93" t="str">
        <f>VLOOKUP(A125,Lookups!B$3:F$48,5,FALSE)</f>
        <v>ColR</v>
      </c>
      <c r="AG125" s="93" t="str">
        <f t="shared" si="19"/>
        <v>yes</v>
      </c>
      <c r="AH125" s="93">
        <f>VLOOKUP(A125,Lookups!B$3:F$48,3,FALSE)</f>
        <v>47</v>
      </c>
      <c r="AI125" s="117">
        <f t="shared" si="20"/>
        <v>0.15333333333333332</v>
      </c>
      <c r="AJ125" s="117">
        <f t="shared" si="21"/>
        <v>8.3333333333333343E-2</v>
      </c>
      <c r="AK125" s="117">
        <f t="shared" si="22"/>
        <v>0.19333333333333333</v>
      </c>
      <c r="AL125" s="117">
        <f t="shared" si="23"/>
        <v>0</v>
      </c>
      <c r="AM125" s="117">
        <f t="shared" si="24"/>
        <v>3.3333333333333335E-3</v>
      </c>
      <c r="AN125" s="117">
        <f t="shared" si="25"/>
        <v>2.8333333333333335E-2</v>
      </c>
      <c r="AO125" s="117">
        <f t="shared" si="26"/>
        <v>6.6666666666666671E-3</v>
      </c>
      <c r="AP125" s="117">
        <f t="shared" si="27"/>
        <v>0.18333333333333335</v>
      </c>
      <c r="AQ125" s="117">
        <f t="shared" si="28"/>
        <v>0.34833333333333333</v>
      </c>
      <c r="AR125" s="117">
        <f t="shared" si="29"/>
        <v>0</v>
      </c>
      <c r="AS125" t="str">
        <f t="shared" si="30"/>
        <v>1993URB</v>
      </c>
    </row>
    <row r="126" spans="1:45" x14ac:dyDescent="0.25">
      <c r="A126" t="s">
        <v>740</v>
      </c>
      <c r="B126" s="64">
        <v>1994</v>
      </c>
      <c r="C126">
        <v>982</v>
      </c>
      <c r="D126" s="116" t="s">
        <v>43</v>
      </c>
      <c r="E126" s="63">
        <v>0.1079429735234216</v>
      </c>
      <c r="F126" s="63">
        <v>2.5458248472505093E-2</v>
      </c>
      <c r="G126" s="63">
        <v>0</v>
      </c>
      <c r="H126" s="63">
        <v>8.1466395112016296E-2</v>
      </c>
      <c r="I126" s="63">
        <v>1.2219959266802444E-2</v>
      </c>
      <c r="J126" s="63">
        <v>7.128309572301425E-2</v>
      </c>
      <c r="K126" s="63">
        <v>6.1099796334012219E-3</v>
      </c>
      <c r="L126" s="63">
        <v>0</v>
      </c>
      <c r="M126" s="63">
        <v>0</v>
      </c>
      <c r="N126" s="63">
        <v>2.0366598778004071E-3</v>
      </c>
      <c r="O126" s="63">
        <v>9.1649694501018328E-3</v>
      </c>
      <c r="P126" s="63">
        <v>0</v>
      </c>
      <c r="Q126" s="63">
        <v>0</v>
      </c>
      <c r="R126" s="63">
        <v>0</v>
      </c>
      <c r="S126" s="63">
        <v>0</v>
      </c>
      <c r="T126" s="63">
        <v>0</v>
      </c>
      <c r="U126" s="63">
        <v>0</v>
      </c>
      <c r="V126" s="63">
        <v>0</v>
      </c>
      <c r="W126" s="63">
        <v>0</v>
      </c>
      <c r="X126" s="63">
        <v>0.13645621181262729</v>
      </c>
      <c r="Y126" s="63">
        <v>8.7576374745417518E-2</v>
      </c>
      <c r="Z126" s="63">
        <v>0</v>
      </c>
      <c r="AA126" s="63">
        <v>0.46028513238289204</v>
      </c>
      <c r="AB126" s="93" t="str">
        <f t="shared" si="17"/>
        <v>pre99</v>
      </c>
      <c r="AC126" s="93" t="str">
        <f t="shared" si="18"/>
        <v>URB</v>
      </c>
      <c r="AD126" s="93" t="str">
        <f>"'"&amp;VLOOKUP(A126,Lookups!B$3:F$48,2,FALSE)&amp;"'"</f>
        <v>'Columbia River Upriver Bright'</v>
      </c>
      <c r="AE126" s="93">
        <f>VLOOKUP(A126,Lookups!B$3:F$48,4,FALSE)</f>
        <v>8</v>
      </c>
      <c r="AF126" s="93" t="str">
        <f>VLOOKUP(A126,Lookups!B$3:F$48,5,FALSE)</f>
        <v>ColR</v>
      </c>
      <c r="AG126" s="93" t="str">
        <f t="shared" si="19"/>
        <v>yes</v>
      </c>
      <c r="AH126" s="93">
        <f>VLOOKUP(A126,Lookups!B$3:F$48,3,FALSE)</f>
        <v>47</v>
      </c>
      <c r="AI126" s="117">
        <f t="shared" si="20"/>
        <v>0.13340122199592669</v>
      </c>
      <c r="AJ126" s="117">
        <f t="shared" si="21"/>
        <v>9.368635437881874E-2</v>
      </c>
      <c r="AK126" s="117">
        <f t="shared" si="22"/>
        <v>7.7393075356415472E-2</v>
      </c>
      <c r="AL126" s="117">
        <f t="shared" si="23"/>
        <v>0</v>
      </c>
      <c r="AM126" s="117">
        <f t="shared" si="24"/>
        <v>1.1201629327902239E-2</v>
      </c>
      <c r="AN126" s="117">
        <f t="shared" si="25"/>
        <v>0</v>
      </c>
      <c r="AO126" s="117">
        <f t="shared" si="26"/>
        <v>0</v>
      </c>
      <c r="AP126" s="117">
        <f t="shared" si="27"/>
        <v>0.22403258655804481</v>
      </c>
      <c r="AQ126" s="117">
        <f t="shared" si="28"/>
        <v>0.46028513238289204</v>
      </c>
      <c r="AR126" s="117">
        <f t="shared" si="29"/>
        <v>0</v>
      </c>
      <c r="AS126" t="str">
        <f t="shared" si="30"/>
        <v>1994URB</v>
      </c>
    </row>
    <row r="127" spans="1:45" x14ac:dyDescent="0.25">
      <c r="A127" t="s">
        <v>740</v>
      </c>
      <c r="B127" s="64">
        <v>1995</v>
      </c>
      <c r="C127">
        <v>746</v>
      </c>
      <c r="D127" s="116" t="s">
        <v>43</v>
      </c>
      <c r="E127" s="63">
        <v>0.10053619302949063</v>
      </c>
      <c r="F127" s="63">
        <v>0</v>
      </c>
      <c r="G127" s="63">
        <v>2.4128686327077747E-2</v>
      </c>
      <c r="H127" s="63">
        <v>2.6809651474530832E-2</v>
      </c>
      <c r="I127" s="63">
        <v>0</v>
      </c>
      <c r="J127" s="63">
        <v>7.1045576407506708E-2</v>
      </c>
      <c r="K127" s="63">
        <v>0</v>
      </c>
      <c r="L127" s="63">
        <v>0</v>
      </c>
      <c r="M127" s="63">
        <v>0</v>
      </c>
      <c r="N127" s="63">
        <v>0</v>
      </c>
      <c r="O127" s="63">
        <v>5.3619302949061663E-3</v>
      </c>
      <c r="P127" s="63">
        <v>0</v>
      </c>
      <c r="Q127" s="63">
        <v>6.7024128686327079E-3</v>
      </c>
      <c r="R127" s="63">
        <v>6.7024128686327079E-3</v>
      </c>
      <c r="S127" s="63">
        <v>0</v>
      </c>
      <c r="T127" s="63">
        <v>0</v>
      </c>
      <c r="U127" s="63">
        <v>0</v>
      </c>
      <c r="V127" s="63">
        <v>0</v>
      </c>
      <c r="W127" s="63">
        <v>0</v>
      </c>
      <c r="X127" s="63">
        <v>0.1032171581769437</v>
      </c>
      <c r="Y127" s="63">
        <v>3.7533512064343161E-2</v>
      </c>
      <c r="Z127" s="63">
        <v>1.3404825737265416E-3</v>
      </c>
      <c r="AA127" s="63">
        <v>0.61662198391420908</v>
      </c>
      <c r="AB127" s="93" t="str">
        <f t="shared" si="17"/>
        <v>pre99</v>
      </c>
      <c r="AC127" s="93" t="str">
        <f t="shared" si="18"/>
        <v>URB</v>
      </c>
      <c r="AD127" s="93" t="str">
        <f>"'"&amp;VLOOKUP(A127,Lookups!B$3:F$48,2,FALSE)&amp;"'"</f>
        <v>'Columbia River Upriver Bright'</v>
      </c>
      <c r="AE127" s="93">
        <f>VLOOKUP(A127,Lookups!B$3:F$48,4,FALSE)</f>
        <v>8</v>
      </c>
      <c r="AF127" s="93" t="str">
        <f>VLOOKUP(A127,Lookups!B$3:F$48,5,FALSE)</f>
        <v>ColR</v>
      </c>
      <c r="AG127" s="93" t="str">
        <f t="shared" si="19"/>
        <v>yes</v>
      </c>
      <c r="AH127" s="93">
        <f>VLOOKUP(A127,Lookups!B$3:F$48,3,FALSE)</f>
        <v>47</v>
      </c>
      <c r="AI127" s="117">
        <f t="shared" si="20"/>
        <v>0.12466487935656838</v>
      </c>
      <c r="AJ127" s="117">
        <f t="shared" si="21"/>
        <v>2.6809651474530832E-2</v>
      </c>
      <c r="AK127" s="117">
        <f t="shared" si="22"/>
        <v>7.1045576407506708E-2</v>
      </c>
      <c r="AL127" s="117">
        <f t="shared" si="23"/>
        <v>0</v>
      </c>
      <c r="AM127" s="117">
        <f t="shared" si="24"/>
        <v>5.3619302949061663E-3</v>
      </c>
      <c r="AN127" s="117">
        <f t="shared" si="25"/>
        <v>1.3404825737265416E-2</v>
      </c>
      <c r="AO127" s="117">
        <f t="shared" si="26"/>
        <v>0</v>
      </c>
      <c r="AP127" s="117">
        <f t="shared" si="27"/>
        <v>0.14075067024128685</v>
      </c>
      <c r="AQ127" s="117">
        <f t="shared" si="28"/>
        <v>0.61662198391420908</v>
      </c>
      <c r="AR127" s="117">
        <f t="shared" si="29"/>
        <v>1.3404825737265416E-3</v>
      </c>
      <c r="AS127" t="str">
        <f t="shared" si="30"/>
        <v>1995URB</v>
      </c>
    </row>
    <row r="128" spans="1:45" x14ac:dyDescent="0.25">
      <c r="A128" t="s">
        <v>740</v>
      </c>
      <c r="B128" s="64">
        <v>1996</v>
      </c>
      <c r="C128">
        <v>805</v>
      </c>
      <c r="D128" s="116" t="s">
        <v>43</v>
      </c>
      <c r="E128" s="63">
        <v>4.4720496894409933E-2</v>
      </c>
      <c r="F128" s="63">
        <v>0</v>
      </c>
      <c r="G128" s="63">
        <v>0</v>
      </c>
      <c r="H128" s="63">
        <v>1.4906832298136646E-2</v>
      </c>
      <c r="I128" s="63">
        <v>0</v>
      </c>
      <c r="J128" s="63">
        <v>7.4534161490683228E-3</v>
      </c>
      <c r="K128" s="63">
        <v>0</v>
      </c>
      <c r="L128" s="63">
        <v>0</v>
      </c>
      <c r="M128" s="63">
        <v>0</v>
      </c>
      <c r="N128" s="63">
        <v>0</v>
      </c>
      <c r="O128" s="63">
        <v>2.4844720496894411E-3</v>
      </c>
      <c r="P128" s="63">
        <v>2.4844720496894411E-3</v>
      </c>
      <c r="Q128" s="63">
        <v>1.2422360248447205E-3</v>
      </c>
      <c r="R128" s="63">
        <v>0</v>
      </c>
      <c r="S128" s="63">
        <v>6.2111801242236021E-3</v>
      </c>
      <c r="T128" s="63">
        <v>0</v>
      </c>
      <c r="U128" s="63">
        <v>0</v>
      </c>
      <c r="V128" s="63">
        <v>3.7267080745341614E-3</v>
      </c>
      <c r="W128" s="63">
        <v>0</v>
      </c>
      <c r="X128" s="63">
        <v>0.22608695652173913</v>
      </c>
      <c r="Y128" s="63">
        <v>5.5900621118012424E-2</v>
      </c>
      <c r="Z128" s="63">
        <v>0</v>
      </c>
      <c r="AA128" s="63">
        <v>0.63478260869565217</v>
      </c>
      <c r="AB128" s="93" t="str">
        <f t="shared" si="17"/>
        <v>pre99</v>
      </c>
      <c r="AC128" s="93" t="str">
        <f t="shared" si="18"/>
        <v>URB</v>
      </c>
      <c r="AD128" s="93" t="str">
        <f>"'"&amp;VLOOKUP(A128,Lookups!B$3:F$48,2,FALSE)&amp;"'"</f>
        <v>'Columbia River Upriver Bright'</v>
      </c>
      <c r="AE128" s="93">
        <f>VLOOKUP(A128,Lookups!B$3:F$48,4,FALSE)</f>
        <v>8</v>
      </c>
      <c r="AF128" s="93" t="str">
        <f>VLOOKUP(A128,Lookups!B$3:F$48,5,FALSE)</f>
        <v>ColR</v>
      </c>
      <c r="AG128" s="93" t="str">
        <f t="shared" si="19"/>
        <v>yes</v>
      </c>
      <c r="AH128" s="93">
        <f>VLOOKUP(A128,Lookups!B$3:F$48,3,FALSE)</f>
        <v>47</v>
      </c>
      <c r="AI128" s="117">
        <f t="shared" si="20"/>
        <v>4.4720496894409933E-2</v>
      </c>
      <c r="AJ128" s="117">
        <f t="shared" si="21"/>
        <v>1.4906832298136646E-2</v>
      </c>
      <c r="AK128" s="117">
        <f t="shared" si="22"/>
        <v>7.4534161490683228E-3</v>
      </c>
      <c r="AL128" s="117">
        <f t="shared" si="23"/>
        <v>0</v>
      </c>
      <c r="AM128" s="117">
        <f t="shared" si="24"/>
        <v>4.9689440993788822E-3</v>
      </c>
      <c r="AN128" s="117">
        <f t="shared" si="25"/>
        <v>7.4534161490683228E-3</v>
      </c>
      <c r="AO128" s="117">
        <f t="shared" si="26"/>
        <v>3.7267080745341614E-3</v>
      </c>
      <c r="AP128" s="117">
        <f t="shared" si="27"/>
        <v>0.28198757763975157</v>
      </c>
      <c r="AQ128" s="117">
        <f t="shared" si="28"/>
        <v>0.63478260869565217</v>
      </c>
      <c r="AR128" s="117">
        <f t="shared" si="29"/>
        <v>0</v>
      </c>
      <c r="AS128" t="str">
        <f t="shared" si="30"/>
        <v>1996URB</v>
      </c>
    </row>
    <row r="129" spans="1:45" x14ac:dyDescent="0.25">
      <c r="A129" t="s">
        <v>740</v>
      </c>
      <c r="B129" s="64">
        <v>1997</v>
      </c>
      <c r="C129">
        <v>1050</v>
      </c>
      <c r="D129" s="116" t="s">
        <v>43</v>
      </c>
      <c r="E129" s="63">
        <v>0.13238095238095238</v>
      </c>
      <c r="F129" s="63">
        <v>6.6666666666666671E-3</v>
      </c>
      <c r="G129" s="63">
        <v>3.1428571428571431E-2</v>
      </c>
      <c r="H129" s="63">
        <v>4.9523809523809526E-2</v>
      </c>
      <c r="I129" s="63">
        <v>0</v>
      </c>
      <c r="J129" s="63">
        <v>4.7619047619047623E-3</v>
      </c>
      <c r="K129" s="63">
        <v>9.5238095238095238E-4</v>
      </c>
      <c r="L129" s="63">
        <v>0</v>
      </c>
      <c r="M129" s="63">
        <v>3.8095238095238095E-3</v>
      </c>
      <c r="N129" s="63">
        <v>5.7142857142857143E-3</v>
      </c>
      <c r="O129" s="63">
        <v>0</v>
      </c>
      <c r="P129" s="63">
        <v>4.7619047619047623E-3</v>
      </c>
      <c r="Q129" s="63">
        <v>0</v>
      </c>
      <c r="R129" s="63">
        <v>0</v>
      </c>
      <c r="S129" s="63">
        <v>9.5238095238095247E-3</v>
      </c>
      <c r="T129" s="63">
        <v>0</v>
      </c>
      <c r="U129" s="63">
        <v>0</v>
      </c>
      <c r="V129" s="63">
        <v>0</v>
      </c>
      <c r="W129" s="63">
        <v>0</v>
      </c>
      <c r="X129" s="63">
        <v>0.20285714285714285</v>
      </c>
      <c r="Y129" s="63">
        <v>9.9047619047619051E-2</v>
      </c>
      <c r="Z129" s="63">
        <v>0</v>
      </c>
      <c r="AA129" s="63">
        <v>0.44857142857142857</v>
      </c>
      <c r="AB129" s="93" t="str">
        <f t="shared" si="17"/>
        <v>pre99</v>
      </c>
      <c r="AC129" s="93" t="str">
        <f t="shared" si="18"/>
        <v>URB</v>
      </c>
      <c r="AD129" s="93" t="str">
        <f>"'"&amp;VLOOKUP(A129,Lookups!B$3:F$48,2,FALSE)&amp;"'"</f>
        <v>'Columbia River Upriver Bright'</v>
      </c>
      <c r="AE129" s="93">
        <f>VLOOKUP(A129,Lookups!B$3:F$48,4,FALSE)</f>
        <v>8</v>
      </c>
      <c r="AF129" s="93" t="str">
        <f>VLOOKUP(A129,Lookups!B$3:F$48,5,FALSE)</f>
        <v>ColR</v>
      </c>
      <c r="AG129" s="93" t="str">
        <f t="shared" si="19"/>
        <v>yes</v>
      </c>
      <c r="AH129" s="93">
        <f>VLOOKUP(A129,Lookups!B$3:F$48,3,FALSE)</f>
        <v>47</v>
      </c>
      <c r="AI129" s="117">
        <f t="shared" si="20"/>
        <v>0.17047619047619045</v>
      </c>
      <c r="AJ129" s="117">
        <f t="shared" si="21"/>
        <v>4.9523809523809526E-2</v>
      </c>
      <c r="AK129" s="117">
        <f t="shared" si="22"/>
        <v>5.7142857142857151E-3</v>
      </c>
      <c r="AL129" s="117">
        <f t="shared" si="23"/>
        <v>3.8095238095238095E-3</v>
      </c>
      <c r="AM129" s="117">
        <f t="shared" si="24"/>
        <v>1.0476190476190476E-2</v>
      </c>
      <c r="AN129" s="117">
        <f t="shared" si="25"/>
        <v>9.5238095238095247E-3</v>
      </c>
      <c r="AO129" s="117">
        <f t="shared" si="26"/>
        <v>0</v>
      </c>
      <c r="AP129" s="117">
        <f t="shared" si="27"/>
        <v>0.3019047619047619</v>
      </c>
      <c r="AQ129" s="117">
        <f t="shared" si="28"/>
        <v>0.44857142857142857</v>
      </c>
      <c r="AR129" s="117">
        <f t="shared" si="29"/>
        <v>0</v>
      </c>
      <c r="AS129" t="str">
        <f t="shared" si="30"/>
        <v>1997URB</v>
      </c>
    </row>
    <row r="130" spans="1:45" x14ac:dyDescent="0.25">
      <c r="A130" t="s">
        <v>740</v>
      </c>
      <c r="B130" s="64">
        <v>1998</v>
      </c>
      <c r="C130">
        <v>743</v>
      </c>
      <c r="D130" s="116" t="s">
        <v>43</v>
      </c>
      <c r="E130" s="63">
        <v>0.10901749663526246</v>
      </c>
      <c r="F130" s="63">
        <v>4.306864064602961E-2</v>
      </c>
      <c r="G130" s="63">
        <v>2.826379542395693E-2</v>
      </c>
      <c r="H130" s="63">
        <v>2.4226110363391656E-2</v>
      </c>
      <c r="I130" s="63">
        <v>2.6917900403768506E-3</v>
      </c>
      <c r="J130" s="63">
        <v>1.3458950201884253E-3</v>
      </c>
      <c r="K130" s="63">
        <v>0</v>
      </c>
      <c r="L130" s="63">
        <v>0</v>
      </c>
      <c r="M130" s="63">
        <v>0</v>
      </c>
      <c r="N130" s="63">
        <v>0</v>
      </c>
      <c r="O130" s="63">
        <v>0</v>
      </c>
      <c r="P130" s="63">
        <v>0</v>
      </c>
      <c r="Q130" s="63">
        <v>0</v>
      </c>
      <c r="R130" s="63">
        <v>0</v>
      </c>
      <c r="S130" s="63">
        <v>0</v>
      </c>
      <c r="T130" s="63">
        <v>0</v>
      </c>
      <c r="U130" s="63">
        <v>0</v>
      </c>
      <c r="V130" s="63">
        <v>0</v>
      </c>
      <c r="W130" s="63">
        <v>0</v>
      </c>
      <c r="X130" s="63">
        <v>0.15208613728129206</v>
      </c>
      <c r="Y130" s="63">
        <v>8.8829071332436074E-2</v>
      </c>
      <c r="Z130" s="63">
        <v>1.3458950201884253E-3</v>
      </c>
      <c r="AA130" s="63">
        <v>0.54912516823687751</v>
      </c>
      <c r="AB130" s="93" t="str">
        <f t="shared" si="17"/>
        <v>pre99</v>
      </c>
      <c r="AC130" s="93" t="str">
        <f t="shared" si="18"/>
        <v>URB</v>
      </c>
      <c r="AD130" s="93" t="str">
        <f>"'"&amp;VLOOKUP(A130,Lookups!B$3:F$48,2,FALSE)&amp;"'"</f>
        <v>'Columbia River Upriver Bright'</v>
      </c>
      <c r="AE130" s="93">
        <f>VLOOKUP(A130,Lookups!B$3:F$48,4,FALSE)</f>
        <v>8</v>
      </c>
      <c r="AF130" s="93" t="str">
        <f>VLOOKUP(A130,Lookups!B$3:F$48,5,FALSE)</f>
        <v>ColR</v>
      </c>
      <c r="AG130" s="93" t="str">
        <f t="shared" si="19"/>
        <v>yes</v>
      </c>
      <c r="AH130" s="93">
        <f>VLOOKUP(A130,Lookups!B$3:F$48,3,FALSE)</f>
        <v>47</v>
      </c>
      <c r="AI130" s="117">
        <f t="shared" si="20"/>
        <v>0.18034993270524899</v>
      </c>
      <c r="AJ130" s="117">
        <f t="shared" si="21"/>
        <v>2.6917900403768506E-2</v>
      </c>
      <c r="AK130" s="117">
        <f t="shared" si="22"/>
        <v>1.3458950201884253E-3</v>
      </c>
      <c r="AL130" s="117">
        <f t="shared" si="23"/>
        <v>0</v>
      </c>
      <c r="AM130" s="117">
        <f t="shared" si="24"/>
        <v>0</v>
      </c>
      <c r="AN130" s="117">
        <f t="shared" si="25"/>
        <v>0</v>
      </c>
      <c r="AO130" s="117">
        <f t="shared" si="26"/>
        <v>0</v>
      </c>
      <c r="AP130" s="117">
        <f t="shared" si="27"/>
        <v>0.24091520861372812</v>
      </c>
      <c r="AQ130" s="117">
        <f t="shared" si="28"/>
        <v>0.54912516823687751</v>
      </c>
      <c r="AR130" s="117">
        <f t="shared" si="29"/>
        <v>1.3458950201884253E-3</v>
      </c>
      <c r="AS130" t="str">
        <f t="shared" si="30"/>
        <v>1998URB</v>
      </c>
    </row>
    <row r="131" spans="1:45" x14ac:dyDescent="0.25">
      <c r="A131" t="s">
        <v>740</v>
      </c>
      <c r="B131" s="64">
        <v>1999</v>
      </c>
      <c r="C131">
        <v>1422</v>
      </c>
      <c r="D131" s="116" t="s">
        <v>43</v>
      </c>
      <c r="E131" s="63">
        <v>0.14135021097046413</v>
      </c>
      <c r="F131" s="63">
        <v>0</v>
      </c>
      <c r="G131" s="63">
        <v>2.7426160337552744E-2</v>
      </c>
      <c r="H131" s="63">
        <v>7.7355836849507739E-2</v>
      </c>
      <c r="I131" s="63">
        <v>7.7355836849507739E-3</v>
      </c>
      <c r="J131" s="63">
        <v>0</v>
      </c>
      <c r="K131" s="63">
        <v>3.5161744022503515E-3</v>
      </c>
      <c r="L131" s="63">
        <v>0</v>
      </c>
      <c r="M131" s="63">
        <v>4.9226441631504926E-3</v>
      </c>
      <c r="N131" s="63">
        <v>0</v>
      </c>
      <c r="O131" s="63">
        <v>0</v>
      </c>
      <c r="P131" s="63">
        <v>0</v>
      </c>
      <c r="Q131" s="63">
        <v>2.1097046413502108E-3</v>
      </c>
      <c r="R131" s="63">
        <v>0</v>
      </c>
      <c r="S131" s="63">
        <v>3.5161744022503515E-3</v>
      </c>
      <c r="T131" s="63">
        <v>1.4064697609001407E-3</v>
      </c>
      <c r="U131" s="63">
        <v>0</v>
      </c>
      <c r="V131" s="63">
        <v>0</v>
      </c>
      <c r="W131" s="63">
        <v>0</v>
      </c>
      <c r="X131" s="63">
        <v>0.13572433192686356</v>
      </c>
      <c r="Y131" s="63">
        <v>8.0168776371308023E-2</v>
      </c>
      <c r="Z131" s="63">
        <v>2.1097046413502108E-3</v>
      </c>
      <c r="AA131" s="63">
        <v>0.51265822784810122</v>
      </c>
      <c r="AB131" s="93" t="str">
        <f t="shared" si="17"/>
        <v>a99to08</v>
      </c>
      <c r="AC131" s="93" t="str">
        <f t="shared" si="18"/>
        <v>URB</v>
      </c>
      <c r="AD131" s="93" t="str">
        <f>"'"&amp;VLOOKUP(A131,Lookups!B$3:F$48,2,FALSE)&amp;"'"</f>
        <v>'Columbia River Upriver Bright'</v>
      </c>
      <c r="AE131" s="93">
        <f>VLOOKUP(A131,Lookups!B$3:F$48,4,FALSE)</f>
        <v>8</v>
      </c>
      <c r="AF131" s="93" t="str">
        <f>VLOOKUP(A131,Lookups!B$3:F$48,5,FALSE)</f>
        <v>ColR</v>
      </c>
      <c r="AG131" s="93" t="str">
        <f t="shared" si="19"/>
        <v>yes</v>
      </c>
      <c r="AH131" s="93">
        <f>VLOOKUP(A131,Lookups!B$3:F$48,3,FALSE)</f>
        <v>47</v>
      </c>
      <c r="AI131" s="117">
        <f t="shared" si="20"/>
        <v>0.16877637130801687</v>
      </c>
      <c r="AJ131" s="117">
        <f t="shared" si="21"/>
        <v>8.5091420534458506E-2</v>
      </c>
      <c r="AK131" s="117">
        <f t="shared" si="22"/>
        <v>3.5161744022503515E-3</v>
      </c>
      <c r="AL131" s="117">
        <f t="shared" si="23"/>
        <v>4.9226441631504926E-3</v>
      </c>
      <c r="AM131" s="117">
        <f t="shared" si="24"/>
        <v>0</v>
      </c>
      <c r="AN131" s="117">
        <f t="shared" si="25"/>
        <v>7.0323488045007029E-3</v>
      </c>
      <c r="AO131" s="117">
        <f t="shared" si="26"/>
        <v>0</v>
      </c>
      <c r="AP131" s="117">
        <f t="shared" si="27"/>
        <v>0.2158931082981716</v>
      </c>
      <c r="AQ131" s="117">
        <f t="shared" si="28"/>
        <v>0.51265822784810122</v>
      </c>
      <c r="AR131" s="117">
        <f t="shared" si="29"/>
        <v>2.1097046413502108E-3</v>
      </c>
      <c r="AS131" t="str">
        <f t="shared" si="30"/>
        <v>1999URB</v>
      </c>
    </row>
    <row r="132" spans="1:45" x14ac:dyDescent="0.25">
      <c r="A132" t="s">
        <v>740</v>
      </c>
      <c r="B132" s="64">
        <v>2000</v>
      </c>
      <c r="C132">
        <v>963</v>
      </c>
      <c r="D132" s="116" t="s">
        <v>43</v>
      </c>
      <c r="E132" s="63">
        <v>0.2554517133956386</v>
      </c>
      <c r="F132" s="63">
        <v>1.0384215991692627E-3</v>
      </c>
      <c r="G132" s="63">
        <v>3.0114226375908618E-2</v>
      </c>
      <c r="H132" s="63">
        <v>0</v>
      </c>
      <c r="I132" s="63">
        <v>0</v>
      </c>
      <c r="J132" s="63">
        <v>1.4537902388369677E-2</v>
      </c>
      <c r="K132" s="63">
        <v>2.8037383177570093E-2</v>
      </c>
      <c r="L132" s="63">
        <v>0</v>
      </c>
      <c r="M132" s="63">
        <v>0</v>
      </c>
      <c r="N132" s="63">
        <v>0</v>
      </c>
      <c r="O132" s="63">
        <v>0</v>
      </c>
      <c r="P132" s="63">
        <v>0</v>
      </c>
      <c r="Q132" s="63">
        <v>0</v>
      </c>
      <c r="R132" s="63">
        <v>2.0768431983385254E-3</v>
      </c>
      <c r="S132" s="63">
        <v>7.2689511941848393E-3</v>
      </c>
      <c r="T132" s="63">
        <v>0</v>
      </c>
      <c r="U132" s="63">
        <v>0</v>
      </c>
      <c r="V132" s="63">
        <v>0</v>
      </c>
      <c r="W132" s="63">
        <v>0</v>
      </c>
      <c r="X132" s="63">
        <v>0.19418483904465214</v>
      </c>
      <c r="Y132" s="63">
        <v>4.46521287642783E-2</v>
      </c>
      <c r="Z132" s="63">
        <v>3.1152647975077881E-3</v>
      </c>
      <c r="AA132" s="63">
        <v>0.41952232606438211</v>
      </c>
      <c r="AB132" s="93" t="str">
        <f t="shared" si="17"/>
        <v>a99to08</v>
      </c>
      <c r="AC132" s="93" t="str">
        <f t="shared" si="18"/>
        <v>URB</v>
      </c>
      <c r="AD132" s="93" t="str">
        <f>"'"&amp;VLOOKUP(A132,Lookups!B$3:F$48,2,FALSE)&amp;"'"</f>
        <v>'Columbia River Upriver Bright'</v>
      </c>
      <c r="AE132" s="93">
        <f>VLOOKUP(A132,Lookups!B$3:F$48,4,FALSE)</f>
        <v>8</v>
      </c>
      <c r="AF132" s="93" t="str">
        <f>VLOOKUP(A132,Lookups!B$3:F$48,5,FALSE)</f>
        <v>ColR</v>
      </c>
      <c r="AG132" s="93" t="str">
        <f t="shared" si="19"/>
        <v>yes</v>
      </c>
      <c r="AH132" s="93">
        <f>VLOOKUP(A132,Lookups!B$3:F$48,3,FALSE)</f>
        <v>47</v>
      </c>
      <c r="AI132" s="117">
        <f t="shared" si="20"/>
        <v>0.28660436137071649</v>
      </c>
      <c r="AJ132" s="117">
        <f t="shared" si="21"/>
        <v>0</v>
      </c>
      <c r="AK132" s="117">
        <f t="shared" si="22"/>
        <v>4.2575285565939772E-2</v>
      </c>
      <c r="AL132" s="117">
        <f t="shared" si="23"/>
        <v>0</v>
      </c>
      <c r="AM132" s="117">
        <f t="shared" si="24"/>
        <v>0</v>
      </c>
      <c r="AN132" s="117">
        <f t="shared" si="25"/>
        <v>9.3457943925233655E-3</v>
      </c>
      <c r="AO132" s="117">
        <f t="shared" si="26"/>
        <v>0</v>
      </c>
      <c r="AP132" s="117">
        <f t="shared" si="27"/>
        <v>0.23883696780893043</v>
      </c>
      <c r="AQ132" s="117">
        <f t="shared" si="28"/>
        <v>0.41952232606438211</v>
      </c>
      <c r="AR132" s="117">
        <f t="shared" si="29"/>
        <v>3.1152647975077881E-3</v>
      </c>
      <c r="AS132" t="str">
        <f t="shared" si="30"/>
        <v>2000URB</v>
      </c>
    </row>
    <row r="133" spans="1:45" x14ac:dyDescent="0.25">
      <c r="A133" t="s">
        <v>740</v>
      </c>
      <c r="B133" s="64">
        <v>2001</v>
      </c>
      <c r="C133">
        <v>1335</v>
      </c>
      <c r="D133" s="116" t="s">
        <v>43</v>
      </c>
      <c r="E133" s="63">
        <v>6.3670411985018716E-2</v>
      </c>
      <c r="F133" s="63">
        <v>0</v>
      </c>
      <c r="G133" s="63">
        <v>1.3483146067415731E-2</v>
      </c>
      <c r="H133" s="63">
        <v>0</v>
      </c>
      <c r="I133" s="63">
        <v>0</v>
      </c>
      <c r="J133" s="63">
        <v>1.1235955056179775E-2</v>
      </c>
      <c r="K133" s="63">
        <v>6.7415730337078653E-3</v>
      </c>
      <c r="L133" s="63">
        <v>0</v>
      </c>
      <c r="M133" s="63">
        <v>0</v>
      </c>
      <c r="N133" s="63">
        <v>0</v>
      </c>
      <c r="O133" s="63">
        <v>0</v>
      </c>
      <c r="P133" s="63">
        <v>5.9925093632958804E-3</v>
      </c>
      <c r="Q133" s="63">
        <v>1.7977528089887642E-2</v>
      </c>
      <c r="R133" s="63">
        <v>2.2471910112359553E-3</v>
      </c>
      <c r="S133" s="63">
        <v>4.4943820224719105E-3</v>
      </c>
      <c r="T133" s="63">
        <v>1.4981273408239701E-3</v>
      </c>
      <c r="U133" s="63">
        <v>0</v>
      </c>
      <c r="V133" s="63">
        <v>0</v>
      </c>
      <c r="W133" s="63">
        <v>0</v>
      </c>
      <c r="X133" s="63">
        <v>0.16554307116104869</v>
      </c>
      <c r="Y133" s="63">
        <v>8.5393258426966295E-2</v>
      </c>
      <c r="Z133" s="63">
        <v>9.7378277153558051E-3</v>
      </c>
      <c r="AA133" s="63">
        <v>0.61198501872659172</v>
      </c>
      <c r="AB133" s="93" t="str">
        <f t="shared" si="17"/>
        <v>a99to08</v>
      </c>
      <c r="AC133" s="93" t="str">
        <f t="shared" si="18"/>
        <v>URB</v>
      </c>
      <c r="AD133" s="93" t="str">
        <f>"'"&amp;VLOOKUP(A133,Lookups!B$3:F$48,2,FALSE)&amp;"'"</f>
        <v>'Columbia River Upriver Bright'</v>
      </c>
      <c r="AE133" s="93">
        <f>VLOOKUP(A133,Lookups!B$3:F$48,4,FALSE)</f>
        <v>8</v>
      </c>
      <c r="AF133" s="93" t="str">
        <f>VLOOKUP(A133,Lookups!B$3:F$48,5,FALSE)</f>
        <v>ColR</v>
      </c>
      <c r="AG133" s="93" t="str">
        <f t="shared" si="19"/>
        <v>yes</v>
      </c>
      <c r="AH133" s="93">
        <f>VLOOKUP(A133,Lookups!B$3:F$48,3,FALSE)</f>
        <v>47</v>
      </c>
      <c r="AI133" s="117">
        <f t="shared" si="20"/>
        <v>7.7153558052434443E-2</v>
      </c>
      <c r="AJ133" s="117">
        <f t="shared" si="21"/>
        <v>0</v>
      </c>
      <c r="AK133" s="117">
        <f t="shared" si="22"/>
        <v>1.7977528089887639E-2</v>
      </c>
      <c r="AL133" s="117">
        <f t="shared" si="23"/>
        <v>0</v>
      </c>
      <c r="AM133" s="117">
        <f t="shared" si="24"/>
        <v>5.9925093632958804E-3</v>
      </c>
      <c r="AN133" s="117">
        <f t="shared" si="25"/>
        <v>2.6217228464419481E-2</v>
      </c>
      <c r="AO133" s="117">
        <f t="shared" si="26"/>
        <v>0</v>
      </c>
      <c r="AP133" s="117">
        <f t="shared" si="27"/>
        <v>0.25093632958801498</v>
      </c>
      <c r="AQ133" s="117">
        <f t="shared" si="28"/>
        <v>0.61198501872659172</v>
      </c>
      <c r="AR133" s="117">
        <f t="shared" si="29"/>
        <v>9.7378277153558051E-3</v>
      </c>
      <c r="AS133" t="str">
        <f t="shared" si="30"/>
        <v>2001URB</v>
      </c>
    </row>
    <row r="134" spans="1:45" x14ac:dyDescent="0.25">
      <c r="A134" t="s">
        <v>740</v>
      </c>
      <c r="B134" s="64">
        <v>2002</v>
      </c>
      <c r="C134">
        <v>1787</v>
      </c>
      <c r="D134" s="116" t="s">
        <v>43</v>
      </c>
      <c r="E134" s="63">
        <v>0.16564073866815893</v>
      </c>
      <c r="F134" s="63">
        <v>0</v>
      </c>
      <c r="G134" s="63">
        <v>2.6860660324566313E-2</v>
      </c>
      <c r="H134" s="63">
        <v>1.790710688304421E-2</v>
      </c>
      <c r="I134" s="63">
        <v>8.9535534415221048E-3</v>
      </c>
      <c r="J134" s="63">
        <v>1.6787912702853944E-2</v>
      </c>
      <c r="K134" s="63">
        <v>7.2747621712367094E-3</v>
      </c>
      <c r="L134" s="63">
        <v>0</v>
      </c>
      <c r="M134" s="63">
        <v>6.155567991046447E-3</v>
      </c>
      <c r="N134" s="63">
        <v>0</v>
      </c>
      <c r="O134" s="63">
        <v>1.510912143256855E-2</v>
      </c>
      <c r="P134" s="63">
        <v>0</v>
      </c>
      <c r="Q134" s="63">
        <v>1.5668718522663681E-2</v>
      </c>
      <c r="R134" s="63">
        <v>8.9535534415221048E-3</v>
      </c>
      <c r="S134" s="63">
        <v>2.7979854504756574E-3</v>
      </c>
      <c r="T134" s="63">
        <v>1.1191941801902631E-3</v>
      </c>
      <c r="U134" s="63">
        <v>0</v>
      </c>
      <c r="V134" s="63">
        <v>0</v>
      </c>
      <c r="W134" s="63">
        <v>0</v>
      </c>
      <c r="X134" s="63">
        <v>0.17403469501958591</v>
      </c>
      <c r="Y134" s="63">
        <v>8.5618354784555123E-2</v>
      </c>
      <c r="Z134" s="63">
        <v>1.0072747621712367E-2</v>
      </c>
      <c r="AA134" s="63">
        <v>0.43704532736429769</v>
      </c>
      <c r="AB134" s="93" t="str">
        <f t="shared" si="17"/>
        <v>a99to08</v>
      </c>
      <c r="AC134" s="93" t="str">
        <f t="shared" si="18"/>
        <v>URB</v>
      </c>
      <c r="AD134" s="93" t="str">
        <f>"'"&amp;VLOOKUP(A134,Lookups!B$3:F$48,2,FALSE)&amp;"'"</f>
        <v>'Columbia River Upriver Bright'</v>
      </c>
      <c r="AE134" s="93">
        <f>VLOOKUP(A134,Lookups!B$3:F$48,4,FALSE)</f>
        <v>8</v>
      </c>
      <c r="AF134" s="93" t="str">
        <f>VLOOKUP(A134,Lookups!B$3:F$48,5,FALSE)</f>
        <v>ColR</v>
      </c>
      <c r="AG134" s="93" t="str">
        <f t="shared" si="19"/>
        <v>yes</v>
      </c>
      <c r="AH134" s="93">
        <f>VLOOKUP(A134,Lookups!B$3:F$48,3,FALSE)</f>
        <v>47</v>
      </c>
      <c r="AI134" s="117">
        <f t="shared" si="20"/>
        <v>0.19250139899272523</v>
      </c>
      <c r="AJ134" s="117">
        <f t="shared" si="21"/>
        <v>2.6860660324566313E-2</v>
      </c>
      <c r="AK134" s="117">
        <f t="shared" si="22"/>
        <v>2.4062674874090653E-2</v>
      </c>
      <c r="AL134" s="117">
        <f t="shared" si="23"/>
        <v>6.155567991046447E-3</v>
      </c>
      <c r="AM134" s="117">
        <f t="shared" si="24"/>
        <v>1.510912143256855E-2</v>
      </c>
      <c r="AN134" s="117">
        <f t="shared" si="25"/>
        <v>2.8539451594851706E-2</v>
      </c>
      <c r="AO134" s="117">
        <f t="shared" si="26"/>
        <v>0</v>
      </c>
      <c r="AP134" s="117">
        <f t="shared" si="27"/>
        <v>0.25965304980414106</v>
      </c>
      <c r="AQ134" s="117">
        <f t="shared" si="28"/>
        <v>0.43704532736429769</v>
      </c>
      <c r="AR134" s="117">
        <f t="shared" si="29"/>
        <v>1.0072747621712367E-2</v>
      </c>
      <c r="AS134" t="str">
        <f t="shared" si="30"/>
        <v>2002URB</v>
      </c>
    </row>
    <row r="135" spans="1:45" x14ac:dyDescent="0.25">
      <c r="A135" t="s">
        <v>740</v>
      </c>
      <c r="B135" s="64">
        <v>2003</v>
      </c>
      <c r="C135">
        <v>2358</v>
      </c>
      <c r="D135" s="116" t="s">
        <v>43</v>
      </c>
      <c r="E135" s="63">
        <v>0.14334181509754029</v>
      </c>
      <c r="F135" s="63">
        <v>1.2722646310432569E-2</v>
      </c>
      <c r="G135" s="63">
        <v>4.6649703138252757E-3</v>
      </c>
      <c r="H135" s="63">
        <v>5.4707379134860054E-2</v>
      </c>
      <c r="I135" s="63">
        <v>1.0178117048346057E-2</v>
      </c>
      <c r="J135" s="63">
        <v>7.6335877862595426E-3</v>
      </c>
      <c r="K135" s="63">
        <v>6.7854113655640372E-3</v>
      </c>
      <c r="L135" s="63">
        <v>0</v>
      </c>
      <c r="M135" s="63">
        <v>0</v>
      </c>
      <c r="N135" s="63">
        <v>0</v>
      </c>
      <c r="O135" s="63">
        <v>0</v>
      </c>
      <c r="P135" s="63">
        <v>2.1204410517387615E-3</v>
      </c>
      <c r="Q135" s="63">
        <v>4.6649703138252757E-3</v>
      </c>
      <c r="R135" s="63">
        <v>4.6649703138252757E-3</v>
      </c>
      <c r="S135" s="63">
        <v>1.2722646310432571E-3</v>
      </c>
      <c r="T135" s="63">
        <v>0</v>
      </c>
      <c r="U135" s="63">
        <v>4.2408821034775233E-4</v>
      </c>
      <c r="V135" s="63">
        <v>0</v>
      </c>
      <c r="W135" s="63">
        <v>0</v>
      </c>
      <c r="X135" s="63">
        <v>0.15097540288379982</v>
      </c>
      <c r="Y135" s="63">
        <v>6.8278201865988125E-2</v>
      </c>
      <c r="Z135" s="63">
        <v>3.8167938931297708E-3</v>
      </c>
      <c r="AA135" s="63">
        <v>0.52374893977947412</v>
      </c>
      <c r="AB135" s="93" t="str">
        <f t="shared" ref="AB135:AB198" si="31">IF(B135&gt;=2009,"a09on",IF(B135&gt;=1999,"a99to08","pre99"))</f>
        <v>a99to08</v>
      </c>
      <c r="AC135" s="93" t="str">
        <f t="shared" ref="AC135:AC198" si="32">A135</f>
        <v>URB</v>
      </c>
      <c r="AD135" s="93" t="str">
        <f>"'"&amp;VLOOKUP(A135,Lookups!B$3:F$48,2,FALSE)&amp;"'"</f>
        <v>'Columbia River Upriver Bright'</v>
      </c>
      <c r="AE135" s="93">
        <f>VLOOKUP(A135,Lookups!B$3:F$48,4,FALSE)</f>
        <v>8</v>
      </c>
      <c r="AF135" s="93" t="str">
        <f>VLOOKUP(A135,Lookups!B$3:F$48,5,FALSE)</f>
        <v>ColR</v>
      </c>
      <c r="AG135" s="93" t="str">
        <f t="shared" ref="AG135:AG198" si="33">IF(SUM(AI135:AR135)=0,"no","yes")</f>
        <v>yes</v>
      </c>
      <c r="AH135" s="93">
        <f>VLOOKUP(A135,Lookups!B$3:F$48,3,FALSE)</f>
        <v>47</v>
      </c>
      <c r="AI135" s="117">
        <f t="shared" ref="AI135:AI198" si="34">SUM(E135:G135)</f>
        <v>0.16072943172179815</v>
      </c>
      <c r="AJ135" s="117">
        <f t="shared" ref="AJ135:AJ198" si="35">SUM(H135:I135)</f>
        <v>6.4885496183206104E-2</v>
      </c>
      <c r="AK135" s="117">
        <f t="shared" ref="AK135:AK198" si="36">SUM(J135:K135)</f>
        <v>1.441899915182358E-2</v>
      </c>
      <c r="AL135" s="117">
        <f t="shared" ref="AL135:AL198" si="37">SUM(L135:M135)</f>
        <v>0</v>
      </c>
      <c r="AM135" s="117">
        <f t="shared" ref="AM135:AM198" si="38">SUM(N135:P135)</f>
        <v>2.1204410517387615E-3</v>
      </c>
      <c r="AN135" s="117">
        <f t="shared" ref="AN135:AN198" si="39">SUM(Q135:T135)</f>
        <v>1.0602205258693809E-2</v>
      </c>
      <c r="AO135" s="117">
        <f t="shared" ref="AO135:AO198" si="40">SUM(U135:V135)</f>
        <v>4.2408821034775233E-4</v>
      </c>
      <c r="AP135" s="117">
        <f t="shared" ref="AP135:AP198" si="41">SUM(W135:Y135)</f>
        <v>0.21925360474978794</v>
      </c>
      <c r="AQ135" s="117">
        <f t="shared" ref="AQ135:AQ198" si="42">SUM(AA135)</f>
        <v>0.52374893977947412</v>
      </c>
      <c r="AR135" s="117">
        <f t="shared" ref="AR135:AR198" si="43">SUM(Z135)</f>
        <v>3.8167938931297708E-3</v>
      </c>
      <c r="AS135" t="str">
        <f t="shared" ref="AS135:AS198" si="44">B135&amp;A135</f>
        <v>2003URB</v>
      </c>
    </row>
    <row r="136" spans="1:45" x14ac:dyDescent="0.25">
      <c r="A136" t="s">
        <v>740</v>
      </c>
      <c r="B136" s="64">
        <v>2004</v>
      </c>
      <c r="C136">
        <v>2507</v>
      </c>
      <c r="D136" s="116" t="s">
        <v>43</v>
      </c>
      <c r="E136" s="63">
        <v>0.11009174311926606</v>
      </c>
      <c r="F136" s="63">
        <v>1.994415636218588E-2</v>
      </c>
      <c r="G136" s="63">
        <v>5.185480654168329E-3</v>
      </c>
      <c r="H136" s="63">
        <v>3.7893897088153168E-2</v>
      </c>
      <c r="I136" s="63">
        <v>1.1567610690067811E-2</v>
      </c>
      <c r="J136" s="63">
        <v>2.1140805743917031E-2</v>
      </c>
      <c r="K136" s="63">
        <v>0</v>
      </c>
      <c r="L136" s="63">
        <v>0</v>
      </c>
      <c r="M136" s="63">
        <v>2.3932987634623054E-3</v>
      </c>
      <c r="N136" s="63">
        <v>0</v>
      </c>
      <c r="O136" s="63">
        <v>0</v>
      </c>
      <c r="P136" s="63">
        <v>2.7921818907060232E-3</v>
      </c>
      <c r="Q136" s="63">
        <v>9.9720781810929398E-3</v>
      </c>
      <c r="R136" s="63">
        <v>1.2365376944555246E-2</v>
      </c>
      <c r="S136" s="63">
        <v>0</v>
      </c>
      <c r="T136" s="63">
        <v>2.3932987634623054E-3</v>
      </c>
      <c r="U136" s="63">
        <v>0</v>
      </c>
      <c r="V136" s="63">
        <v>1.5955325089748703E-3</v>
      </c>
      <c r="W136" s="63">
        <v>0</v>
      </c>
      <c r="X136" s="63">
        <v>0.15995213402473074</v>
      </c>
      <c r="Y136" s="63">
        <v>6.3422417231751099E-2</v>
      </c>
      <c r="Z136" s="63">
        <v>0</v>
      </c>
      <c r="AA136" s="63">
        <v>0.53928998803350614</v>
      </c>
      <c r="AB136" s="93" t="str">
        <f t="shared" si="31"/>
        <v>a99to08</v>
      </c>
      <c r="AC136" s="93" t="str">
        <f t="shared" si="32"/>
        <v>URB</v>
      </c>
      <c r="AD136" s="93" t="str">
        <f>"'"&amp;VLOOKUP(A136,Lookups!B$3:F$48,2,FALSE)&amp;"'"</f>
        <v>'Columbia River Upriver Bright'</v>
      </c>
      <c r="AE136" s="93">
        <f>VLOOKUP(A136,Lookups!B$3:F$48,4,FALSE)</f>
        <v>8</v>
      </c>
      <c r="AF136" s="93" t="str">
        <f>VLOOKUP(A136,Lookups!B$3:F$48,5,FALSE)</f>
        <v>ColR</v>
      </c>
      <c r="AG136" s="93" t="str">
        <f t="shared" si="33"/>
        <v>yes</v>
      </c>
      <c r="AH136" s="93">
        <f>VLOOKUP(A136,Lookups!B$3:F$48,3,FALSE)</f>
        <v>47</v>
      </c>
      <c r="AI136" s="117">
        <f t="shared" si="34"/>
        <v>0.13522138013562027</v>
      </c>
      <c r="AJ136" s="117">
        <f t="shared" si="35"/>
        <v>4.9461507778220976E-2</v>
      </c>
      <c r="AK136" s="117">
        <f t="shared" si="36"/>
        <v>2.1140805743917031E-2</v>
      </c>
      <c r="AL136" s="117">
        <f t="shared" si="37"/>
        <v>2.3932987634623054E-3</v>
      </c>
      <c r="AM136" s="117">
        <f t="shared" si="38"/>
        <v>2.7921818907060232E-3</v>
      </c>
      <c r="AN136" s="117">
        <f t="shared" si="39"/>
        <v>2.4730753889110491E-2</v>
      </c>
      <c r="AO136" s="117">
        <f t="shared" si="40"/>
        <v>1.5955325089748703E-3</v>
      </c>
      <c r="AP136" s="117">
        <f t="shared" si="41"/>
        <v>0.22337455125648184</v>
      </c>
      <c r="AQ136" s="117">
        <f t="shared" si="42"/>
        <v>0.53928998803350614</v>
      </c>
      <c r="AR136" s="117">
        <f t="shared" si="43"/>
        <v>0</v>
      </c>
      <c r="AS136" t="str">
        <f t="shared" si="44"/>
        <v>2004URB</v>
      </c>
    </row>
    <row r="137" spans="1:45" x14ac:dyDescent="0.25">
      <c r="A137" t="s">
        <v>740</v>
      </c>
      <c r="B137" s="64">
        <v>2005</v>
      </c>
      <c r="C137">
        <v>2625</v>
      </c>
      <c r="D137" s="116" t="s">
        <v>43</v>
      </c>
      <c r="E137" s="63">
        <v>0.14895238095238095</v>
      </c>
      <c r="F137" s="63">
        <v>1.4095238095238095E-2</v>
      </c>
      <c r="G137" s="63">
        <v>9.9047619047619041E-3</v>
      </c>
      <c r="H137" s="63">
        <v>9.5238095238095233E-2</v>
      </c>
      <c r="I137" s="63">
        <v>2.1714285714285714E-2</v>
      </c>
      <c r="J137" s="63">
        <v>3.5428571428571427E-2</v>
      </c>
      <c r="K137" s="63">
        <v>2.2857142857142857E-2</v>
      </c>
      <c r="L137" s="63">
        <v>0</v>
      </c>
      <c r="M137" s="63">
        <v>1.6380952380952381E-2</v>
      </c>
      <c r="N137" s="63">
        <v>0</v>
      </c>
      <c r="O137" s="63">
        <v>0</v>
      </c>
      <c r="P137" s="63">
        <v>1.180952380952381E-2</v>
      </c>
      <c r="Q137" s="63">
        <v>5.3333333333333332E-3</v>
      </c>
      <c r="R137" s="63">
        <v>1.2952380952380953E-2</v>
      </c>
      <c r="S137" s="63">
        <v>3.0476190476190477E-3</v>
      </c>
      <c r="T137" s="63">
        <v>0</v>
      </c>
      <c r="U137" s="63">
        <v>0</v>
      </c>
      <c r="V137" s="63">
        <v>0</v>
      </c>
      <c r="W137" s="63">
        <v>0</v>
      </c>
      <c r="X137" s="63">
        <v>0.13600000000000001</v>
      </c>
      <c r="Y137" s="63">
        <v>7.047619047619047E-2</v>
      </c>
      <c r="Z137" s="63">
        <v>3.8095238095238096E-4</v>
      </c>
      <c r="AA137" s="63">
        <v>0.39542857142857141</v>
      </c>
      <c r="AB137" s="93" t="str">
        <f t="shared" si="31"/>
        <v>a99to08</v>
      </c>
      <c r="AC137" s="93" t="str">
        <f t="shared" si="32"/>
        <v>URB</v>
      </c>
      <c r="AD137" s="93" t="str">
        <f>"'"&amp;VLOOKUP(A137,Lookups!B$3:F$48,2,FALSE)&amp;"'"</f>
        <v>'Columbia River Upriver Bright'</v>
      </c>
      <c r="AE137" s="93">
        <f>VLOOKUP(A137,Lookups!B$3:F$48,4,FALSE)</f>
        <v>8</v>
      </c>
      <c r="AF137" s="93" t="str">
        <f>VLOOKUP(A137,Lookups!B$3:F$48,5,FALSE)</f>
        <v>ColR</v>
      </c>
      <c r="AG137" s="93" t="str">
        <f t="shared" si="33"/>
        <v>yes</v>
      </c>
      <c r="AH137" s="93">
        <f>VLOOKUP(A137,Lookups!B$3:F$48,3,FALSE)</f>
        <v>47</v>
      </c>
      <c r="AI137" s="117">
        <f t="shared" si="34"/>
        <v>0.17295238095238097</v>
      </c>
      <c r="AJ137" s="117">
        <f t="shared" si="35"/>
        <v>0.11695238095238095</v>
      </c>
      <c r="AK137" s="117">
        <f t="shared" si="36"/>
        <v>5.8285714285714288E-2</v>
      </c>
      <c r="AL137" s="117">
        <f t="shared" si="37"/>
        <v>1.6380952380952381E-2</v>
      </c>
      <c r="AM137" s="117">
        <f t="shared" si="38"/>
        <v>1.180952380952381E-2</v>
      </c>
      <c r="AN137" s="117">
        <f t="shared" si="39"/>
        <v>2.1333333333333336E-2</v>
      </c>
      <c r="AO137" s="117">
        <f t="shared" si="40"/>
        <v>0</v>
      </c>
      <c r="AP137" s="117">
        <f t="shared" si="41"/>
        <v>0.20647619047619048</v>
      </c>
      <c r="AQ137" s="117">
        <f t="shared" si="42"/>
        <v>0.39542857142857141</v>
      </c>
      <c r="AR137" s="117">
        <f t="shared" si="43"/>
        <v>3.8095238095238096E-4</v>
      </c>
      <c r="AS137" t="str">
        <f t="shared" si="44"/>
        <v>2005URB</v>
      </c>
    </row>
    <row r="138" spans="1:45" x14ac:dyDescent="0.25">
      <c r="A138" t="s">
        <v>740</v>
      </c>
      <c r="B138" s="64">
        <v>2006</v>
      </c>
      <c r="C138">
        <v>1706</v>
      </c>
      <c r="D138" s="116" t="s">
        <v>43</v>
      </c>
      <c r="E138" s="63">
        <v>0.1395076201641266</v>
      </c>
      <c r="F138" s="63">
        <v>1.6998827667057445E-2</v>
      </c>
      <c r="G138" s="63">
        <v>1.3481828839390387E-2</v>
      </c>
      <c r="H138" s="63">
        <v>6.9167643610785465E-2</v>
      </c>
      <c r="I138" s="63">
        <v>1.9343493552168817E-2</v>
      </c>
      <c r="J138" s="63">
        <v>1.5240328253223915E-2</v>
      </c>
      <c r="K138" s="63">
        <v>2.0515826494724502E-2</v>
      </c>
      <c r="L138" s="63">
        <v>0</v>
      </c>
      <c r="M138" s="63">
        <v>0</v>
      </c>
      <c r="N138" s="63">
        <v>0</v>
      </c>
      <c r="O138" s="63">
        <v>0</v>
      </c>
      <c r="P138" s="63">
        <v>0</v>
      </c>
      <c r="Q138" s="63">
        <v>9.9648300117233298E-3</v>
      </c>
      <c r="R138" s="63">
        <v>4.1031652989449007E-3</v>
      </c>
      <c r="S138" s="63">
        <v>3.5169988276670576E-3</v>
      </c>
      <c r="T138" s="63">
        <v>0</v>
      </c>
      <c r="U138" s="63">
        <v>0</v>
      </c>
      <c r="V138" s="63">
        <v>2.9308323563892145E-3</v>
      </c>
      <c r="W138" s="63">
        <v>0</v>
      </c>
      <c r="X138" s="63">
        <v>0.13071512309495897</v>
      </c>
      <c r="Y138" s="63">
        <v>0.15416178194607269</v>
      </c>
      <c r="Z138" s="63">
        <v>1.7584994138335288E-3</v>
      </c>
      <c r="AA138" s="63">
        <v>0.39859320046893315</v>
      </c>
      <c r="AB138" s="93" t="str">
        <f t="shared" si="31"/>
        <v>a99to08</v>
      </c>
      <c r="AC138" s="93" t="str">
        <f t="shared" si="32"/>
        <v>URB</v>
      </c>
      <c r="AD138" s="93" t="str">
        <f>"'"&amp;VLOOKUP(A138,Lookups!B$3:F$48,2,FALSE)&amp;"'"</f>
        <v>'Columbia River Upriver Bright'</v>
      </c>
      <c r="AE138" s="93">
        <f>VLOOKUP(A138,Lookups!B$3:F$48,4,FALSE)</f>
        <v>8</v>
      </c>
      <c r="AF138" s="93" t="str">
        <f>VLOOKUP(A138,Lookups!B$3:F$48,5,FALSE)</f>
        <v>ColR</v>
      </c>
      <c r="AG138" s="93" t="str">
        <f t="shared" si="33"/>
        <v>yes</v>
      </c>
      <c r="AH138" s="93">
        <f>VLOOKUP(A138,Lookups!B$3:F$48,3,FALSE)</f>
        <v>47</v>
      </c>
      <c r="AI138" s="117">
        <f t="shared" si="34"/>
        <v>0.16998827667057445</v>
      </c>
      <c r="AJ138" s="117">
        <f t="shared" si="35"/>
        <v>8.8511137162954279E-2</v>
      </c>
      <c r="AK138" s="117">
        <f t="shared" si="36"/>
        <v>3.5756154747948417E-2</v>
      </c>
      <c r="AL138" s="117">
        <f t="shared" si="37"/>
        <v>0</v>
      </c>
      <c r="AM138" s="117">
        <f t="shared" si="38"/>
        <v>0</v>
      </c>
      <c r="AN138" s="117">
        <f t="shared" si="39"/>
        <v>1.7584994138335287E-2</v>
      </c>
      <c r="AO138" s="117">
        <f t="shared" si="40"/>
        <v>2.9308323563892145E-3</v>
      </c>
      <c r="AP138" s="117">
        <f t="shared" si="41"/>
        <v>0.28487690504103169</v>
      </c>
      <c r="AQ138" s="117">
        <f t="shared" si="42"/>
        <v>0.39859320046893315</v>
      </c>
      <c r="AR138" s="117">
        <f t="shared" si="43"/>
        <v>1.7584994138335288E-3</v>
      </c>
      <c r="AS138" t="str">
        <f t="shared" si="44"/>
        <v>2006URB</v>
      </c>
    </row>
    <row r="139" spans="1:45" x14ac:dyDescent="0.25">
      <c r="A139" t="s">
        <v>740</v>
      </c>
      <c r="B139" s="64">
        <v>2007</v>
      </c>
      <c r="C139">
        <v>637</v>
      </c>
      <c r="D139" s="116" t="s">
        <v>43</v>
      </c>
      <c r="E139" s="63">
        <v>0.10675039246467818</v>
      </c>
      <c r="F139" s="63">
        <v>1.5698587127158557E-3</v>
      </c>
      <c r="G139" s="63">
        <v>1.098901098901099E-2</v>
      </c>
      <c r="H139" s="63">
        <v>5.1805337519623233E-2</v>
      </c>
      <c r="I139" s="63">
        <v>5.4945054945054944E-2</v>
      </c>
      <c r="J139" s="63">
        <v>1.098901098901099E-2</v>
      </c>
      <c r="K139" s="63">
        <v>6.2794348508634227E-3</v>
      </c>
      <c r="L139" s="63">
        <v>0</v>
      </c>
      <c r="M139" s="63">
        <v>0</v>
      </c>
      <c r="N139" s="63">
        <v>0</v>
      </c>
      <c r="O139" s="63">
        <v>0</v>
      </c>
      <c r="P139" s="63">
        <v>0</v>
      </c>
      <c r="Q139" s="63">
        <v>3.1397174254317113E-3</v>
      </c>
      <c r="R139" s="63">
        <v>1.4128728414442701E-2</v>
      </c>
      <c r="S139" s="63">
        <v>0</v>
      </c>
      <c r="T139" s="63">
        <v>0</v>
      </c>
      <c r="U139" s="63">
        <v>0</v>
      </c>
      <c r="V139" s="63">
        <v>0</v>
      </c>
      <c r="W139" s="63">
        <v>0</v>
      </c>
      <c r="X139" s="63">
        <v>0.13343799058084774</v>
      </c>
      <c r="Y139" s="63">
        <v>0.20722135007849293</v>
      </c>
      <c r="Z139" s="63">
        <v>0</v>
      </c>
      <c r="AA139" s="63">
        <v>0.39874411302982732</v>
      </c>
      <c r="AB139" s="93" t="str">
        <f t="shared" si="31"/>
        <v>a99to08</v>
      </c>
      <c r="AC139" s="93" t="str">
        <f t="shared" si="32"/>
        <v>URB</v>
      </c>
      <c r="AD139" s="93" t="str">
        <f>"'"&amp;VLOOKUP(A139,Lookups!B$3:F$48,2,FALSE)&amp;"'"</f>
        <v>'Columbia River Upriver Bright'</v>
      </c>
      <c r="AE139" s="93">
        <f>VLOOKUP(A139,Lookups!B$3:F$48,4,FALSE)</f>
        <v>8</v>
      </c>
      <c r="AF139" s="93" t="str">
        <f>VLOOKUP(A139,Lookups!B$3:F$48,5,FALSE)</f>
        <v>ColR</v>
      </c>
      <c r="AG139" s="93" t="str">
        <f t="shared" si="33"/>
        <v>yes</v>
      </c>
      <c r="AH139" s="93">
        <f>VLOOKUP(A139,Lookups!B$3:F$48,3,FALSE)</f>
        <v>47</v>
      </c>
      <c r="AI139" s="117">
        <f t="shared" si="34"/>
        <v>0.11930926216640503</v>
      </c>
      <c r="AJ139" s="117">
        <f t="shared" si="35"/>
        <v>0.10675039246467818</v>
      </c>
      <c r="AK139" s="117">
        <f t="shared" si="36"/>
        <v>1.7268445839874413E-2</v>
      </c>
      <c r="AL139" s="117">
        <f t="shared" si="37"/>
        <v>0</v>
      </c>
      <c r="AM139" s="117">
        <f t="shared" si="38"/>
        <v>0</v>
      </c>
      <c r="AN139" s="117">
        <f t="shared" si="39"/>
        <v>1.7268445839874413E-2</v>
      </c>
      <c r="AO139" s="117">
        <f t="shared" si="40"/>
        <v>0</v>
      </c>
      <c r="AP139" s="117">
        <f t="shared" si="41"/>
        <v>0.34065934065934067</v>
      </c>
      <c r="AQ139" s="117">
        <f t="shared" si="42"/>
        <v>0.39874411302982732</v>
      </c>
      <c r="AR139" s="117">
        <f t="shared" si="43"/>
        <v>0</v>
      </c>
      <c r="AS139" t="str">
        <f t="shared" si="44"/>
        <v>2007URB</v>
      </c>
    </row>
    <row r="140" spans="1:45" x14ac:dyDescent="0.25">
      <c r="A140" t="s">
        <v>740</v>
      </c>
      <c r="B140" s="64">
        <v>2008</v>
      </c>
      <c r="C140">
        <v>889</v>
      </c>
      <c r="D140" s="116" t="s">
        <v>43</v>
      </c>
      <c r="E140" s="63">
        <v>0.1327334083239595</v>
      </c>
      <c r="F140" s="63">
        <v>5.6242969628796397E-3</v>
      </c>
      <c r="G140" s="63">
        <v>0</v>
      </c>
      <c r="H140" s="63">
        <v>2.9246344206974129E-2</v>
      </c>
      <c r="I140" s="63">
        <v>1.799775028121485E-2</v>
      </c>
      <c r="J140" s="63">
        <v>1.799775028121485E-2</v>
      </c>
      <c r="K140" s="63">
        <v>3.7120359955005622E-2</v>
      </c>
      <c r="L140" s="63">
        <v>0</v>
      </c>
      <c r="M140" s="63">
        <v>0</v>
      </c>
      <c r="N140" s="63">
        <v>0</v>
      </c>
      <c r="O140" s="63">
        <v>0</v>
      </c>
      <c r="P140" s="63">
        <v>0</v>
      </c>
      <c r="Q140" s="63">
        <v>1.3498312710911136E-2</v>
      </c>
      <c r="R140" s="63">
        <v>7.874015748031496E-3</v>
      </c>
      <c r="S140" s="63">
        <v>0</v>
      </c>
      <c r="T140" s="63">
        <v>0</v>
      </c>
      <c r="U140" s="63">
        <v>0</v>
      </c>
      <c r="V140" s="63">
        <v>0</v>
      </c>
      <c r="W140" s="63">
        <v>0</v>
      </c>
      <c r="X140" s="63">
        <v>0.1923509561304837</v>
      </c>
      <c r="Y140" s="63">
        <v>8.211473565804274E-2</v>
      </c>
      <c r="Z140" s="63">
        <v>3.3745781777277839E-3</v>
      </c>
      <c r="AA140" s="63">
        <v>0.46006749156355453</v>
      </c>
      <c r="AB140" s="93" t="str">
        <f t="shared" si="31"/>
        <v>a99to08</v>
      </c>
      <c r="AC140" s="93" t="str">
        <f t="shared" si="32"/>
        <v>URB</v>
      </c>
      <c r="AD140" s="93" t="str">
        <f>"'"&amp;VLOOKUP(A140,Lookups!B$3:F$48,2,FALSE)&amp;"'"</f>
        <v>'Columbia River Upriver Bright'</v>
      </c>
      <c r="AE140" s="93">
        <f>VLOOKUP(A140,Lookups!B$3:F$48,4,FALSE)</f>
        <v>8</v>
      </c>
      <c r="AF140" s="93" t="str">
        <f>VLOOKUP(A140,Lookups!B$3:F$48,5,FALSE)</f>
        <v>ColR</v>
      </c>
      <c r="AG140" s="93" t="str">
        <f t="shared" si="33"/>
        <v>yes</v>
      </c>
      <c r="AH140" s="93">
        <f>VLOOKUP(A140,Lookups!B$3:F$48,3,FALSE)</f>
        <v>47</v>
      </c>
      <c r="AI140" s="117">
        <f t="shared" si="34"/>
        <v>0.13835770528683913</v>
      </c>
      <c r="AJ140" s="117">
        <f t="shared" si="35"/>
        <v>4.7244094488188976E-2</v>
      </c>
      <c r="AK140" s="117">
        <f t="shared" si="36"/>
        <v>5.5118110236220472E-2</v>
      </c>
      <c r="AL140" s="117">
        <f t="shared" si="37"/>
        <v>0</v>
      </c>
      <c r="AM140" s="117">
        <f t="shared" si="38"/>
        <v>0</v>
      </c>
      <c r="AN140" s="117">
        <f t="shared" si="39"/>
        <v>2.137232845894263E-2</v>
      </c>
      <c r="AO140" s="117">
        <f t="shared" si="40"/>
        <v>0</v>
      </c>
      <c r="AP140" s="117">
        <f t="shared" si="41"/>
        <v>0.27446569178852642</v>
      </c>
      <c r="AQ140" s="117">
        <f t="shared" si="42"/>
        <v>0.46006749156355453</v>
      </c>
      <c r="AR140" s="117">
        <f t="shared" si="43"/>
        <v>3.3745781777277839E-3</v>
      </c>
      <c r="AS140" t="str">
        <f t="shared" si="44"/>
        <v>2008URB</v>
      </c>
    </row>
    <row r="141" spans="1:45" x14ac:dyDescent="0.25">
      <c r="A141" t="s">
        <v>740</v>
      </c>
      <c r="B141" s="64">
        <v>2009</v>
      </c>
      <c r="C141">
        <v>1410</v>
      </c>
      <c r="D141" s="116" t="s">
        <v>43</v>
      </c>
      <c r="E141" s="63">
        <v>0.20992907801418439</v>
      </c>
      <c r="F141" s="63">
        <v>1.6312056737588652E-2</v>
      </c>
      <c r="G141" s="63">
        <v>1.7021276595744681E-2</v>
      </c>
      <c r="H141" s="63">
        <v>8.794326241134752E-2</v>
      </c>
      <c r="I141" s="63">
        <v>1.276595744680851E-2</v>
      </c>
      <c r="J141" s="63">
        <v>5.6737588652482273E-3</v>
      </c>
      <c r="K141" s="63">
        <v>1.5602836879432624E-2</v>
      </c>
      <c r="L141" s="63">
        <v>0</v>
      </c>
      <c r="M141" s="63">
        <v>2.8368794326241137E-3</v>
      </c>
      <c r="N141" s="63">
        <v>0</v>
      </c>
      <c r="O141" s="63">
        <v>0</v>
      </c>
      <c r="P141" s="63">
        <v>0</v>
      </c>
      <c r="Q141" s="63">
        <v>6.382978723404255E-3</v>
      </c>
      <c r="R141" s="63">
        <v>1.0638297872340425E-2</v>
      </c>
      <c r="S141" s="63">
        <v>0</v>
      </c>
      <c r="T141" s="63">
        <v>0</v>
      </c>
      <c r="U141" s="63">
        <v>0</v>
      </c>
      <c r="V141" s="63">
        <v>1.0638297872340425E-2</v>
      </c>
      <c r="W141" s="63">
        <v>0</v>
      </c>
      <c r="X141" s="63">
        <v>0.22978723404255319</v>
      </c>
      <c r="Y141" s="63">
        <v>6.0283687943262408E-2</v>
      </c>
      <c r="Z141" s="63">
        <v>2.8368794326241137E-3</v>
      </c>
      <c r="AA141" s="63">
        <v>0.31134751773049646</v>
      </c>
      <c r="AB141" s="93" t="str">
        <f t="shared" si="31"/>
        <v>a09on</v>
      </c>
      <c r="AC141" s="93" t="str">
        <f t="shared" si="32"/>
        <v>URB</v>
      </c>
      <c r="AD141" s="93" t="str">
        <f>"'"&amp;VLOOKUP(A141,Lookups!B$3:F$48,2,FALSE)&amp;"'"</f>
        <v>'Columbia River Upriver Bright'</v>
      </c>
      <c r="AE141" s="93">
        <f>VLOOKUP(A141,Lookups!B$3:F$48,4,FALSE)</f>
        <v>8</v>
      </c>
      <c r="AF141" s="93" t="str">
        <f>VLOOKUP(A141,Lookups!B$3:F$48,5,FALSE)</f>
        <v>ColR</v>
      </c>
      <c r="AG141" s="93" t="str">
        <f t="shared" si="33"/>
        <v>yes</v>
      </c>
      <c r="AH141" s="93">
        <f>VLOOKUP(A141,Lookups!B$3:F$48,3,FALSE)</f>
        <v>47</v>
      </c>
      <c r="AI141" s="117">
        <f t="shared" si="34"/>
        <v>0.24326241134751772</v>
      </c>
      <c r="AJ141" s="117">
        <f t="shared" si="35"/>
        <v>0.10070921985815603</v>
      </c>
      <c r="AK141" s="117">
        <f t="shared" si="36"/>
        <v>2.1276595744680851E-2</v>
      </c>
      <c r="AL141" s="117">
        <f t="shared" si="37"/>
        <v>2.8368794326241137E-3</v>
      </c>
      <c r="AM141" s="117">
        <f t="shared" si="38"/>
        <v>0</v>
      </c>
      <c r="AN141" s="117">
        <f t="shared" si="39"/>
        <v>1.7021276595744681E-2</v>
      </c>
      <c r="AO141" s="117">
        <f t="shared" si="40"/>
        <v>1.0638297872340425E-2</v>
      </c>
      <c r="AP141" s="117">
        <f t="shared" si="41"/>
        <v>0.29007092198581558</v>
      </c>
      <c r="AQ141" s="117">
        <f t="shared" si="42"/>
        <v>0.31134751773049646</v>
      </c>
      <c r="AR141" s="117">
        <f t="shared" si="43"/>
        <v>2.8368794326241137E-3</v>
      </c>
      <c r="AS141" t="str">
        <f t="shared" si="44"/>
        <v>2009URB</v>
      </c>
    </row>
    <row r="142" spans="1:45" x14ac:dyDescent="0.25">
      <c r="A142" t="s">
        <v>740</v>
      </c>
      <c r="B142" s="64">
        <v>2010</v>
      </c>
      <c r="C142">
        <v>1781</v>
      </c>
      <c r="D142" s="116" t="s">
        <v>43</v>
      </c>
      <c r="E142" s="63">
        <v>5.1094890510948898E-2</v>
      </c>
      <c r="F142" s="63">
        <v>4.4918585064570469E-3</v>
      </c>
      <c r="G142" s="63">
        <v>2.4705221785513758E-2</v>
      </c>
      <c r="H142" s="63">
        <v>1.6844469399213923E-2</v>
      </c>
      <c r="I142" s="63">
        <v>1.2352610892756879E-2</v>
      </c>
      <c r="J142" s="63">
        <v>8.4222346996069633E-3</v>
      </c>
      <c r="K142" s="63">
        <v>1.347557551937114E-2</v>
      </c>
      <c r="L142" s="63">
        <v>0</v>
      </c>
      <c r="M142" s="63">
        <v>0</v>
      </c>
      <c r="N142" s="63">
        <v>0</v>
      </c>
      <c r="O142" s="63">
        <v>0</v>
      </c>
      <c r="P142" s="63">
        <v>0</v>
      </c>
      <c r="Q142" s="63">
        <v>2.3582257158899493E-2</v>
      </c>
      <c r="R142" s="63">
        <v>2.1897810218978103E-2</v>
      </c>
      <c r="S142" s="63">
        <v>0</v>
      </c>
      <c r="T142" s="63">
        <v>1.1229646266142617E-3</v>
      </c>
      <c r="U142" s="63">
        <v>0</v>
      </c>
      <c r="V142" s="63">
        <v>0</v>
      </c>
      <c r="W142" s="63">
        <v>0</v>
      </c>
      <c r="X142" s="63">
        <v>0.20044918585064569</v>
      </c>
      <c r="Y142" s="63">
        <v>4.6041549691184729E-2</v>
      </c>
      <c r="Z142" s="63">
        <v>7.2992700729927005E-3</v>
      </c>
      <c r="AA142" s="63">
        <v>0.56822010106681642</v>
      </c>
      <c r="AB142" s="93" t="str">
        <f t="shared" si="31"/>
        <v>a09on</v>
      </c>
      <c r="AC142" s="93" t="str">
        <f t="shared" si="32"/>
        <v>URB</v>
      </c>
      <c r="AD142" s="93" t="str">
        <f>"'"&amp;VLOOKUP(A142,Lookups!B$3:F$48,2,FALSE)&amp;"'"</f>
        <v>'Columbia River Upriver Bright'</v>
      </c>
      <c r="AE142" s="93">
        <f>VLOOKUP(A142,Lookups!B$3:F$48,4,FALSE)</f>
        <v>8</v>
      </c>
      <c r="AF142" s="93" t="str">
        <f>VLOOKUP(A142,Lookups!B$3:F$48,5,FALSE)</f>
        <v>ColR</v>
      </c>
      <c r="AG142" s="93" t="str">
        <f t="shared" si="33"/>
        <v>yes</v>
      </c>
      <c r="AH142" s="93">
        <f>VLOOKUP(A142,Lookups!B$3:F$48,3,FALSE)</f>
        <v>47</v>
      </c>
      <c r="AI142" s="117">
        <f t="shared" si="34"/>
        <v>8.0291970802919693E-2</v>
      </c>
      <c r="AJ142" s="117">
        <f t="shared" si="35"/>
        <v>2.9197080291970802E-2</v>
      </c>
      <c r="AK142" s="117">
        <f t="shared" si="36"/>
        <v>2.1897810218978103E-2</v>
      </c>
      <c r="AL142" s="117">
        <f t="shared" si="37"/>
        <v>0</v>
      </c>
      <c r="AM142" s="117">
        <f t="shared" si="38"/>
        <v>0</v>
      </c>
      <c r="AN142" s="117">
        <f t="shared" si="39"/>
        <v>4.6603032004491861E-2</v>
      </c>
      <c r="AO142" s="117">
        <f t="shared" si="40"/>
        <v>0</v>
      </c>
      <c r="AP142" s="117">
        <f t="shared" si="41"/>
        <v>0.24649073554183043</v>
      </c>
      <c r="AQ142" s="117">
        <f t="shared" si="42"/>
        <v>0.56822010106681642</v>
      </c>
      <c r="AR142" s="117">
        <f t="shared" si="43"/>
        <v>7.2992700729927005E-3</v>
      </c>
      <c r="AS142" t="str">
        <f t="shared" si="44"/>
        <v>2010URB</v>
      </c>
    </row>
    <row r="143" spans="1:45" x14ac:dyDescent="0.25">
      <c r="A143" t="s">
        <v>740</v>
      </c>
      <c r="B143" s="64">
        <v>2011</v>
      </c>
      <c r="C143">
        <v>3236</v>
      </c>
      <c r="D143" s="116" t="s">
        <v>43</v>
      </c>
      <c r="E143" s="63">
        <v>0.10074165636588379</v>
      </c>
      <c r="F143" s="63">
        <v>1.854140914709518E-3</v>
      </c>
      <c r="G143" s="63">
        <v>7.7255871446229914E-3</v>
      </c>
      <c r="H143" s="63">
        <v>2.8121137206427688E-2</v>
      </c>
      <c r="I143" s="63">
        <v>2.1631644004944377E-2</v>
      </c>
      <c r="J143" s="63">
        <v>1.5451174289245983E-2</v>
      </c>
      <c r="K143" s="63">
        <v>2.5339925834363411E-2</v>
      </c>
      <c r="L143" s="63">
        <v>0</v>
      </c>
      <c r="M143" s="63">
        <v>9.2707045735475899E-4</v>
      </c>
      <c r="N143" s="63">
        <v>0</v>
      </c>
      <c r="O143" s="63">
        <v>0</v>
      </c>
      <c r="P143" s="63">
        <v>8.3436341161928305E-3</v>
      </c>
      <c r="Q143" s="63">
        <v>1.2051915945611866E-2</v>
      </c>
      <c r="R143" s="63">
        <v>8.65265760197775E-3</v>
      </c>
      <c r="S143" s="63">
        <v>2.1631644004944375E-3</v>
      </c>
      <c r="T143" s="63">
        <v>1.2360939431396785E-3</v>
      </c>
      <c r="U143" s="63">
        <v>0</v>
      </c>
      <c r="V143" s="63">
        <v>0</v>
      </c>
      <c r="W143" s="63">
        <v>0</v>
      </c>
      <c r="X143" s="63">
        <v>0.27070457354758964</v>
      </c>
      <c r="Y143" s="63">
        <v>0.103831891223733</v>
      </c>
      <c r="Z143" s="63">
        <v>3.0902348578491963E-4</v>
      </c>
      <c r="AA143" s="63">
        <v>0.39091470951792334</v>
      </c>
      <c r="AB143" s="93" t="str">
        <f t="shared" si="31"/>
        <v>a09on</v>
      </c>
      <c r="AC143" s="93" t="str">
        <f t="shared" si="32"/>
        <v>URB</v>
      </c>
      <c r="AD143" s="93" t="str">
        <f>"'"&amp;VLOOKUP(A143,Lookups!B$3:F$48,2,FALSE)&amp;"'"</f>
        <v>'Columbia River Upriver Bright'</v>
      </c>
      <c r="AE143" s="93">
        <f>VLOOKUP(A143,Lookups!B$3:F$48,4,FALSE)</f>
        <v>8</v>
      </c>
      <c r="AF143" s="93" t="str">
        <f>VLOOKUP(A143,Lookups!B$3:F$48,5,FALSE)</f>
        <v>ColR</v>
      </c>
      <c r="AG143" s="93" t="str">
        <f t="shared" si="33"/>
        <v>yes</v>
      </c>
      <c r="AH143" s="93">
        <f>VLOOKUP(A143,Lookups!B$3:F$48,3,FALSE)</f>
        <v>47</v>
      </c>
      <c r="AI143" s="117">
        <f t="shared" si="34"/>
        <v>0.1103213844252163</v>
      </c>
      <c r="AJ143" s="117">
        <f t="shared" si="35"/>
        <v>4.9752781211372069E-2</v>
      </c>
      <c r="AK143" s="117">
        <f t="shared" si="36"/>
        <v>4.0791100123609397E-2</v>
      </c>
      <c r="AL143" s="117">
        <f t="shared" si="37"/>
        <v>9.2707045735475899E-4</v>
      </c>
      <c r="AM143" s="117">
        <f t="shared" si="38"/>
        <v>8.3436341161928305E-3</v>
      </c>
      <c r="AN143" s="117">
        <f t="shared" si="39"/>
        <v>2.4103831891223733E-2</v>
      </c>
      <c r="AO143" s="117">
        <f t="shared" si="40"/>
        <v>0</v>
      </c>
      <c r="AP143" s="117">
        <f t="shared" si="41"/>
        <v>0.37453646477132263</v>
      </c>
      <c r="AQ143" s="117">
        <f t="shared" si="42"/>
        <v>0.39091470951792334</v>
      </c>
      <c r="AR143" s="117">
        <f t="shared" si="43"/>
        <v>3.0902348578491963E-4</v>
      </c>
      <c r="AS143" t="str">
        <f t="shared" si="44"/>
        <v>2011URB</v>
      </c>
    </row>
    <row r="144" spans="1:45" x14ac:dyDescent="0.25">
      <c r="A144" t="s">
        <v>740</v>
      </c>
      <c r="B144" s="64">
        <v>2012</v>
      </c>
      <c r="C144">
        <v>5305</v>
      </c>
      <c r="D144" s="116" t="s">
        <v>43</v>
      </c>
      <c r="E144" s="63">
        <v>6.6352497643732328E-2</v>
      </c>
      <c r="F144" s="63">
        <v>7.7285579641847317E-3</v>
      </c>
      <c r="G144" s="63">
        <v>4.7125353440150798E-3</v>
      </c>
      <c r="H144" s="63">
        <v>2.582469368520264E-2</v>
      </c>
      <c r="I144" s="63">
        <v>6.2205466540999057E-3</v>
      </c>
      <c r="J144" s="63">
        <v>8.8595664467483511E-3</v>
      </c>
      <c r="K144" s="63">
        <v>1.5645617342130064E-2</v>
      </c>
      <c r="L144" s="63">
        <v>0</v>
      </c>
      <c r="M144" s="63">
        <v>2.0735155513666352E-3</v>
      </c>
      <c r="N144" s="63">
        <v>0</v>
      </c>
      <c r="O144" s="63">
        <v>0</v>
      </c>
      <c r="P144" s="63">
        <v>3.9585296889726677E-3</v>
      </c>
      <c r="Q144" s="63">
        <v>1.8850141376060319E-2</v>
      </c>
      <c r="R144" s="63">
        <v>8.294062205466541E-3</v>
      </c>
      <c r="S144" s="63">
        <v>2.4505183788878417E-3</v>
      </c>
      <c r="T144" s="63">
        <v>9.42507068803016E-4</v>
      </c>
      <c r="U144" s="63">
        <v>0</v>
      </c>
      <c r="V144" s="63">
        <v>0</v>
      </c>
      <c r="W144" s="63">
        <v>0</v>
      </c>
      <c r="X144" s="63">
        <v>0.16852026390197927</v>
      </c>
      <c r="Y144" s="63">
        <v>0.1937794533459001</v>
      </c>
      <c r="Z144" s="63">
        <v>1.5080113100848257E-3</v>
      </c>
      <c r="AA144" s="63">
        <v>0.46427898209236568</v>
      </c>
      <c r="AB144" s="93" t="str">
        <f t="shared" si="31"/>
        <v>a09on</v>
      </c>
      <c r="AC144" s="93" t="str">
        <f t="shared" si="32"/>
        <v>URB</v>
      </c>
      <c r="AD144" s="93" t="str">
        <f>"'"&amp;VLOOKUP(A144,Lookups!B$3:F$48,2,FALSE)&amp;"'"</f>
        <v>'Columbia River Upriver Bright'</v>
      </c>
      <c r="AE144" s="93">
        <f>VLOOKUP(A144,Lookups!B$3:F$48,4,FALSE)</f>
        <v>8</v>
      </c>
      <c r="AF144" s="93" t="str">
        <f>VLOOKUP(A144,Lookups!B$3:F$48,5,FALSE)</f>
        <v>ColR</v>
      </c>
      <c r="AG144" s="93" t="str">
        <f t="shared" si="33"/>
        <v>yes</v>
      </c>
      <c r="AH144" s="93">
        <f>VLOOKUP(A144,Lookups!B$3:F$48,3,FALSE)</f>
        <v>47</v>
      </c>
      <c r="AI144" s="117">
        <f t="shared" si="34"/>
        <v>7.8793590951932141E-2</v>
      </c>
      <c r="AJ144" s="117">
        <f t="shared" si="35"/>
        <v>3.2045240339302547E-2</v>
      </c>
      <c r="AK144" s="117">
        <f t="shared" si="36"/>
        <v>2.4505183788878414E-2</v>
      </c>
      <c r="AL144" s="117">
        <f t="shared" si="37"/>
        <v>2.0735155513666352E-3</v>
      </c>
      <c r="AM144" s="117">
        <f t="shared" si="38"/>
        <v>3.9585296889726677E-3</v>
      </c>
      <c r="AN144" s="117">
        <f t="shared" si="39"/>
        <v>3.0537229029217721E-2</v>
      </c>
      <c r="AO144" s="117">
        <f t="shared" si="40"/>
        <v>0</v>
      </c>
      <c r="AP144" s="117">
        <f t="shared" si="41"/>
        <v>0.36229971724787935</v>
      </c>
      <c r="AQ144" s="117">
        <f t="shared" si="42"/>
        <v>0.46427898209236568</v>
      </c>
      <c r="AR144" s="117">
        <f t="shared" si="43"/>
        <v>1.5080113100848257E-3</v>
      </c>
      <c r="AS144" t="str">
        <f t="shared" si="44"/>
        <v>2012URB</v>
      </c>
    </row>
    <row r="145" spans="1:45" x14ac:dyDescent="0.25">
      <c r="A145" t="s">
        <v>740</v>
      </c>
      <c r="B145" s="64">
        <v>2013</v>
      </c>
      <c r="C145" t="s">
        <v>40</v>
      </c>
      <c r="E145" s="63" t="s">
        <v>28</v>
      </c>
      <c r="F145" s="63" t="s">
        <v>28</v>
      </c>
      <c r="G145" s="63" t="s">
        <v>28</v>
      </c>
      <c r="H145" s="63" t="s">
        <v>28</v>
      </c>
      <c r="I145" s="63" t="s">
        <v>28</v>
      </c>
      <c r="J145" s="63" t="s">
        <v>28</v>
      </c>
      <c r="K145" s="63" t="s">
        <v>28</v>
      </c>
      <c r="L145" s="63" t="s">
        <v>28</v>
      </c>
      <c r="M145" s="63" t="s">
        <v>28</v>
      </c>
      <c r="N145" s="63" t="s">
        <v>28</v>
      </c>
      <c r="O145" s="63" t="s">
        <v>28</v>
      </c>
      <c r="P145" s="63" t="s">
        <v>28</v>
      </c>
      <c r="Q145" s="63" t="s">
        <v>28</v>
      </c>
      <c r="R145" s="63" t="s">
        <v>28</v>
      </c>
      <c r="S145" s="63" t="s">
        <v>28</v>
      </c>
      <c r="T145" s="63" t="s">
        <v>28</v>
      </c>
      <c r="U145" s="63" t="s">
        <v>28</v>
      </c>
      <c r="V145" s="63" t="s">
        <v>28</v>
      </c>
      <c r="W145" s="63" t="s">
        <v>28</v>
      </c>
      <c r="X145" s="63" t="s">
        <v>28</v>
      </c>
      <c r="Y145" s="63" t="s">
        <v>28</v>
      </c>
      <c r="Z145" s="63" t="s">
        <v>28</v>
      </c>
      <c r="AA145" s="63" t="s">
        <v>28</v>
      </c>
      <c r="AB145" s="93" t="str">
        <f t="shared" si="31"/>
        <v>a09on</v>
      </c>
      <c r="AC145" s="93" t="str">
        <f t="shared" si="32"/>
        <v>URB</v>
      </c>
      <c r="AD145" s="93" t="str">
        <f>"'"&amp;VLOOKUP(A145,Lookups!B$3:F$48,2,FALSE)&amp;"'"</f>
        <v>'Columbia River Upriver Bright'</v>
      </c>
      <c r="AE145" s="93">
        <f>VLOOKUP(A145,Lookups!B$3:F$48,4,FALSE)</f>
        <v>8</v>
      </c>
      <c r="AF145" s="93" t="str">
        <f>VLOOKUP(A145,Lookups!B$3:F$48,5,FALSE)</f>
        <v>ColR</v>
      </c>
      <c r="AG145" s="93" t="str">
        <f t="shared" si="33"/>
        <v>no</v>
      </c>
      <c r="AH145" s="93">
        <f>VLOOKUP(A145,Lookups!B$3:F$48,3,FALSE)</f>
        <v>47</v>
      </c>
      <c r="AI145" s="117">
        <f t="shared" si="34"/>
        <v>0</v>
      </c>
      <c r="AJ145" s="117">
        <f t="shared" si="35"/>
        <v>0</v>
      </c>
      <c r="AK145" s="117">
        <f t="shared" si="36"/>
        <v>0</v>
      </c>
      <c r="AL145" s="117">
        <f t="shared" si="37"/>
        <v>0</v>
      </c>
      <c r="AM145" s="117">
        <f t="shared" si="38"/>
        <v>0</v>
      </c>
      <c r="AN145" s="117">
        <f t="shared" si="39"/>
        <v>0</v>
      </c>
      <c r="AO145" s="117">
        <f t="shared" si="40"/>
        <v>0</v>
      </c>
      <c r="AP145" s="117">
        <f t="shared" si="41"/>
        <v>0</v>
      </c>
      <c r="AQ145" s="117">
        <f t="shared" si="42"/>
        <v>0</v>
      </c>
      <c r="AR145" s="117">
        <f t="shared" si="43"/>
        <v>0</v>
      </c>
      <c r="AS145" t="str">
        <f t="shared" si="44"/>
        <v>2013URB</v>
      </c>
    </row>
    <row r="146" spans="1:45" x14ac:dyDescent="0.25">
      <c r="A146" t="s">
        <v>738</v>
      </c>
      <c r="B146" s="64">
        <v>1979</v>
      </c>
      <c r="C146" t="s">
        <v>40</v>
      </c>
      <c r="E146" s="63" t="s">
        <v>28</v>
      </c>
      <c r="F146" s="63" t="s">
        <v>28</v>
      </c>
      <c r="G146" s="63" t="s">
        <v>28</v>
      </c>
      <c r="H146" s="63" t="s">
        <v>28</v>
      </c>
      <c r="I146" s="63" t="s">
        <v>28</v>
      </c>
      <c r="J146" s="63" t="s">
        <v>28</v>
      </c>
      <c r="K146" s="63" t="s">
        <v>28</v>
      </c>
      <c r="L146" s="63" t="s">
        <v>28</v>
      </c>
      <c r="M146" s="63" t="s">
        <v>28</v>
      </c>
      <c r="N146" s="63" t="s">
        <v>28</v>
      </c>
      <c r="O146" s="63" t="s">
        <v>28</v>
      </c>
      <c r="P146" s="63" t="s">
        <v>28</v>
      </c>
      <c r="Q146" s="63" t="s">
        <v>28</v>
      </c>
      <c r="R146" s="63" t="s">
        <v>28</v>
      </c>
      <c r="S146" s="63" t="s">
        <v>28</v>
      </c>
      <c r="T146" s="63" t="s">
        <v>28</v>
      </c>
      <c r="U146" s="63" t="s">
        <v>28</v>
      </c>
      <c r="V146" s="63" t="s">
        <v>28</v>
      </c>
      <c r="W146" s="63" t="s">
        <v>28</v>
      </c>
      <c r="X146" s="63" t="s">
        <v>28</v>
      </c>
      <c r="Y146" s="63" t="s">
        <v>28</v>
      </c>
      <c r="Z146" s="63" t="s">
        <v>28</v>
      </c>
      <c r="AA146" s="63" t="s">
        <v>28</v>
      </c>
      <c r="AB146" s="93" t="str">
        <f t="shared" si="31"/>
        <v>pre99</v>
      </c>
      <c r="AC146" s="93" t="str">
        <f t="shared" si="32"/>
        <v>UNU</v>
      </c>
      <c r="AD146" s="93" t="str">
        <f>"'"&amp;VLOOKUP(A146,Lookups!B$3:F$48,2,FALSE)&amp;"'"</f>
        <v>'Unuk River'</v>
      </c>
      <c r="AE146" s="93">
        <f>VLOOKUP(A146,Lookups!B$3:F$48,4,FALSE)</f>
        <v>1</v>
      </c>
      <c r="AF146" s="93" t="str">
        <f>VLOOKUP(A146,Lookups!B$3:F$48,5,FALSE)</f>
        <v>SEAK</v>
      </c>
      <c r="AG146" s="93" t="str">
        <f t="shared" si="33"/>
        <v>no</v>
      </c>
      <c r="AH146" s="93">
        <f>VLOOKUP(A146,Lookups!B$3:F$48,3,FALSE)</f>
        <v>46</v>
      </c>
      <c r="AI146" s="117">
        <f t="shared" si="34"/>
        <v>0</v>
      </c>
      <c r="AJ146" s="117">
        <f t="shared" si="35"/>
        <v>0</v>
      </c>
      <c r="AK146" s="117">
        <f t="shared" si="36"/>
        <v>0</v>
      </c>
      <c r="AL146" s="117">
        <f t="shared" si="37"/>
        <v>0</v>
      </c>
      <c r="AM146" s="117">
        <f t="shared" si="38"/>
        <v>0</v>
      </c>
      <c r="AN146" s="117">
        <f t="shared" si="39"/>
        <v>0</v>
      </c>
      <c r="AO146" s="117">
        <f t="shared" si="40"/>
        <v>0</v>
      </c>
      <c r="AP146" s="117">
        <f t="shared" si="41"/>
        <v>0</v>
      </c>
      <c r="AQ146" s="117">
        <f t="shared" si="42"/>
        <v>0</v>
      </c>
      <c r="AR146" s="117">
        <f t="shared" si="43"/>
        <v>0</v>
      </c>
      <c r="AS146" t="str">
        <f t="shared" si="44"/>
        <v>1979UNU</v>
      </c>
    </row>
    <row r="147" spans="1:45" x14ac:dyDescent="0.25">
      <c r="A147" t="s">
        <v>738</v>
      </c>
      <c r="B147" s="64">
        <v>1980</v>
      </c>
      <c r="C147" t="s">
        <v>40</v>
      </c>
      <c r="E147" s="63" t="s">
        <v>28</v>
      </c>
      <c r="F147" s="63" t="s">
        <v>28</v>
      </c>
      <c r="G147" s="63" t="s">
        <v>28</v>
      </c>
      <c r="H147" s="63" t="s">
        <v>28</v>
      </c>
      <c r="I147" s="63" t="s">
        <v>28</v>
      </c>
      <c r="J147" s="63" t="s">
        <v>28</v>
      </c>
      <c r="K147" s="63" t="s">
        <v>28</v>
      </c>
      <c r="L147" s="63" t="s">
        <v>28</v>
      </c>
      <c r="M147" s="63" t="s">
        <v>28</v>
      </c>
      <c r="N147" s="63" t="s">
        <v>28</v>
      </c>
      <c r="O147" s="63" t="s">
        <v>28</v>
      </c>
      <c r="P147" s="63" t="s">
        <v>28</v>
      </c>
      <c r="Q147" s="63" t="s">
        <v>28</v>
      </c>
      <c r="R147" s="63" t="s">
        <v>28</v>
      </c>
      <c r="S147" s="63" t="s">
        <v>28</v>
      </c>
      <c r="T147" s="63" t="s">
        <v>28</v>
      </c>
      <c r="U147" s="63" t="s">
        <v>28</v>
      </c>
      <c r="V147" s="63" t="s">
        <v>28</v>
      </c>
      <c r="W147" s="63" t="s">
        <v>28</v>
      </c>
      <c r="X147" s="63" t="s">
        <v>28</v>
      </c>
      <c r="Y147" s="63" t="s">
        <v>28</v>
      </c>
      <c r="Z147" s="63" t="s">
        <v>28</v>
      </c>
      <c r="AA147" s="63" t="s">
        <v>28</v>
      </c>
      <c r="AB147" s="93" t="str">
        <f t="shared" si="31"/>
        <v>pre99</v>
      </c>
      <c r="AC147" s="93" t="str">
        <f t="shared" si="32"/>
        <v>UNU</v>
      </c>
      <c r="AD147" s="93" t="str">
        <f>"'"&amp;VLOOKUP(A147,Lookups!B$3:F$48,2,FALSE)&amp;"'"</f>
        <v>'Unuk River'</v>
      </c>
      <c r="AE147" s="93">
        <f>VLOOKUP(A147,Lookups!B$3:F$48,4,FALSE)</f>
        <v>1</v>
      </c>
      <c r="AF147" s="93" t="str">
        <f>VLOOKUP(A147,Lookups!B$3:F$48,5,FALSE)</f>
        <v>SEAK</v>
      </c>
      <c r="AG147" s="93" t="str">
        <f t="shared" si="33"/>
        <v>no</v>
      </c>
      <c r="AH147" s="93">
        <f>VLOOKUP(A147,Lookups!B$3:F$48,3,FALSE)</f>
        <v>46</v>
      </c>
      <c r="AI147" s="117">
        <f t="shared" si="34"/>
        <v>0</v>
      </c>
      <c r="AJ147" s="117">
        <f t="shared" si="35"/>
        <v>0</v>
      </c>
      <c r="AK147" s="117">
        <f t="shared" si="36"/>
        <v>0</v>
      </c>
      <c r="AL147" s="117">
        <f t="shared" si="37"/>
        <v>0</v>
      </c>
      <c r="AM147" s="117">
        <f t="shared" si="38"/>
        <v>0</v>
      </c>
      <c r="AN147" s="117">
        <f t="shared" si="39"/>
        <v>0</v>
      </c>
      <c r="AO147" s="117">
        <f t="shared" si="40"/>
        <v>0</v>
      </c>
      <c r="AP147" s="117">
        <f t="shared" si="41"/>
        <v>0</v>
      </c>
      <c r="AQ147" s="117">
        <f t="shared" si="42"/>
        <v>0</v>
      </c>
      <c r="AR147" s="117">
        <f t="shared" si="43"/>
        <v>0</v>
      </c>
      <c r="AS147" t="str">
        <f t="shared" si="44"/>
        <v>1980UNU</v>
      </c>
    </row>
    <row r="148" spans="1:45" x14ac:dyDescent="0.25">
      <c r="A148" t="s">
        <v>738</v>
      </c>
      <c r="B148" s="64">
        <v>1981</v>
      </c>
      <c r="C148" t="s">
        <v>40</v>
      </c>
      <c r="E148" s="63" t="s">
        <v>28</v>
      </c>
      <c r="F148" s="63" t="s">
        <v>28</v>
      </c>
      <c r="G148" s="63" t="s">
        <v>28</v>
      </c>
      <c r="H148" s="63" t="s">
        <v>28</v>
      </c>
      <c r="I148" s="63" t="s">
        <v>28</v>
      </c>
      <c r="J148" s="63" t="s">
        <v>28</v>
      </c>
      <c r="K148" s="63" t="s">
        <v>28</v>
      </c>
      <c r="L148" s="63" t="s">
        <v>28</v>
      </c>
      <c r="M148" s="63" t="s">
        <v>28</v>
      </c>
      <c r="N148" s="63" t="s">
        <v>28</v>
      </c>
      <c r="O148" s="63" t="s">
        <v>28</v>
      </c>
      <c r="P148" s="63" t="s">
        <v>28</v>
      </c>
      <c r="Q148" s="63" t="s">
        <v>28</v>
      </c>
      <c r="R148" s="63" t="s">
        <v>28</v>
      </c>
      <c r="S148" s="63" t="s">
        <v>28</v>
      </c>
      <c r="T148" s="63" t="s">
        <v>28</v>
      </c>
      <c r="U148" s="63" t="s">
        <v>28</v>
      </c>
      <c r="V148" s="63" t="s">
        <v>28</v>
      </c>
      <c r="W148" s="63" t="s">
        <v>28</v>
      </c>
      <c r="X148" s="63" t="s">
        <v>28</v>
      </c>
      <c r="Y148" s="63" t="s">
        <v>28</v>
      </c>
      <c r="Z148" s="63" t="s">
        <v>28</v>
      </c>
      <c r="AA148" s="63" t="s">
        <v>28</v>
      </c>
      <c r="AB148" s="93" t="str">
        <f t="shared" si="31"/>
        <v>pre99</v>
      </c>
      <c r="AC148" s="93" t="str">
        <f t="shared" si="32"/>
        <v>UNU</v>
      </c>
      <c r="AD148" s="93" t="str">
        <f>"'"&amp;VLOOKUP(A148,Lookups!B$3:F$48,2,FALSE)&amp;"'"</f>
        <v>'Unuk River'</v>
      </c>
      <c r="AE148" s="93">
        <f>VLOOKUP(A148,Lookups!B$3:F$48,4,FALSE)</f>
        <v>1</v>
      </c>
      <c r="AF148" s="93" t="str">
        <f>VLOOKUP(A148,Lookups!B$3:F$48,5,FALSE)</f>
        <v>SEAK</v>
      </c>
      <c r="AG148" s="93" t="str">
        <f t="shared" si="33"/>
        <v>no</v>
      </c>
      <c r="AH148" s="93">
        <f>VLOOKUP(A148,Lookups!B$3:F$48,3,FALSE)</f>
        <v>46</v>
      </c>
      <c r="AI148" s="117">
        <f t="shared" si="34"/>
        <v>0</v>
      </c>
      <c r="AJ148" s="117">
        <f t="shared" si="35"/>
        <v>0</v>
      </c>
      <c r="AK148" s="117">
        <f t="shared" si="36"/>
        <v>0</v>
      </c>
      <c r="AL148" s="117">
        <f t="shared" si="37"/>
        <v>0</v>
      </c>
      <c r="AM148" s="117">
        <f t="shared" si="38"/>
        <v>0</v>
      </c>
      <c r="AN148" s="117">
        <f t="shared" si="39"/>
        <v>0</v>
      </c>
      <c r="AO148" s="117">
        <f t="shared" si="40"/>
        <v>0</v>
      </c>
      <c r="AP148" s="117">
        <f t="shared" si="41"/>
        <v>0</v>
      </c>
      <c r="AQ148" s="117">
        <f t="shared" si="42"/>
        <v>0</v>
      </c>
      <c r="AR148" s="117">
        <f t="shared" si="43"/>
        <v>0</v>
      </c>
      <c r="AS148" t="str">
        <f t="shared" si="44"/>
        <v>1981UNU</v>
      </c>
    </row>
    <row r="149" spans="1:45" x14ac:dyDescent="0.25">
      <c r="A149" t="s">
        <v>738</v>
      </c>
      <c r="B149" s="64">
        <v>1982</v>
      </c>
      <c r="C149" t="s">
        <v>40</v>
      </c>
      <c r="E149" s="63" t="s">
        <v>28</v>
      </c>
      <c r="F149" s="63" t="s">
        <v>28</v>
      </c>
      <c r="G149" s="63" t="s">
        <v>28</v>
      </c>
      <c r="H149" s="63" t="s">
        <v>28</v>
      </c>
      <c r="I149" s="63" t="s">
        <v>28</v>
      </c>
      <c r="J149" s="63" t="s">
        <v>28</v>
      </c>
      <c r="K149" s="63" t="s">
        <v>28</v>
      </c>
      <c r="L149" s="63" t="s">
        <v>28</v>
      </c>
      <c r="M149" s="63" t="s">
        <v>28</v>
      </c>
      <c r="N149" s="63" t="s">
        <v>28</v>
      </c>
      <c r="O149" s="63" t="s">
        <v>28</v>
      </c>
      <c r="P149" s="63" t="s">
        <v>28</v>
      </c>
      <c r="Q149" s="63" t="s">
        <v>28</v>
      </c>
      <c r="R149" s="63" t="s">
        <v>28</v>
      </c>
      <c r="S149" s="63" t="s">
        <v>28</v>
      </c>
      <c r="T149" s="63" t="s">
        <v>28</v>
      </c>
      <c r="U149" s="63" t="s">
        <v>28</v>
      </c>
      <c r="V149" s="63" t="s">
        <v>28</v>
      </c>
      <c r="W149" s="63" t="s">
        <v>28</v>
      </c>
      <c r="X149" s="63" t="s">
        <v>28</v>
      </c>
      <c r="Y149" s="63" t="s">
        <v>28</v>
      </c>
      <c r="Z149" s="63" t="s">
        <v>28</v>
      </c>
      <c r="AA149" s="63" t="s">
        <v>28</v>
      </c>
      <c r="AB149" s="93" t="str">
        <f t="shared" si="31"/>
        <v>pre99</v>
      </c>
      <c r="AC149" s="93" t="str">
        <f t="shared" si="32"/>
        <v>UNU</v>
      </c>
      <c r="AD149" s="93" t="str">
        <f>"'"&amp;VLOOKUP(A149,Lookups!B$3:F$48,2,FALSE)&amp;"'"</f>
        <v>'Unuk River'</v>
      </c>
      <c r="AE149" s="93">
        <f>VLOOKUP(A149,Lookups!B$3:F$48,4,FALSE)</f>
        <v>1</v>
      </c>
      <c r="AF149" s="93" t="str">
        <f>VLOOKUP(A149,Lookups!B$3:F$48,5,FALSE)</f>
        <v>SEAK</v>
      </c>
      <c r="AG149" s="93" t="str">
        <f t="shared" si="33"/>
        <v>no</v>
      </c>
      <c r="AH149" s="93">
        <f>VLOOKUP(A149,Lookups!B$3:F$48,3,FALSE)</f>
        <v>46</v>
      </c>
      <c r="AI149" s="117">
        <f t="shared" si="34"/>
        <v>0</v>
      </c>
      <c r="AJ149" s="117">
        <f t="shared" si="35"/>
        <v>0</v>
      </c>
      <c r="AK149" s="117">
        <f t="shared" si="36"/>
        <v>0</v>
      </c>
      <c r="AL149" s="117">
        <f t="shared" si="37"/>
        <v>0</v>
      </c>
      <c r="AM149" s="117">
        <f t="shared" si="38"/>
        <v>0</v>
      </c>
      <c r="AN149" s="117">
        <f t="shared" si="39"/>
        <v>0</v>
      </c>
      <c r="AO149" s="117">
        <f t="shared" si="40"/>
        <v>0</v>
      </c>
      <c r="AP149" s="117">
        <f t="shared" si="41"/>
        <v>0</v>
      </c>
      <c r="AQ149" s="117">
        <f t="shared" si="42"/>
        <v>0</v>
      </c>
      <c r="AR149" s="117">
        <f t="shared" si="43"/>
        <v>0</v>
      </c>
      <c r="AS149" t="str">
        <f t="shared" si="44"/>
        <v>1982UNU</v>
      </c>
    </row>
    <row r="150" spans="1:45" x14ac:dyDescent="0.25">
      <c r="A150" t="s">
        <v>738</v>
      </c>
      <c r="B150" s="64">
        <v>1983</v>
      </c>
      <c r="C150" t="s">
        <v>40</v>
      </c>
      <c r="E150" s="63" t="s">
        <v>28</v>
      </c>
      <c r="F150" s="63" t="s">
        <v>28</v>
      </c>
      <c r="G150" s="63" t="s">
        <v>28</v>
      </c>
      <c r="H150" s="63" t="s">
        <v>28</v>
      </c>
      <c r="I150" s="63" t="s">
        <v>28</v>
      </c>
      <c r="J150" s="63" t="s">
        <v>28</v>
      </c>
      <c r="K150" s="63" t="s">
        <v>28</v>
      </c>
      <c r="L150" s="63" t="s">
        <v>28</v>
      </c>
      <c r="M150" s="63" t="s">
        <v>28</v>
      </c>
      <c r="N150" s="63" t="s">
        <v>28</v>
      </c>
      <c r="O150" s="63" t="s">
        <v>28</v>
      </c>
      <c r="P150" s="63" t="s">
        <v>28</v>
      </c>
      <c r="Q150" s="63" t="s">
        <v>28</v>
      </c>
      <c r="R150" s="63" t="s">
        <v>28</v>
      </c>
      <c r="S150" s="63" t="s">
        <v>28</v>
      </c>
      <c r="T150" s="63" t="s">
        <v>28</v>
      </c>
      <c r="U150" s="63" t="s">
        <v>28</v>
      </c>
      <c r="V150" s="63" t="s">
        <v>28</v>
      </c>
      <c r="W150" s="63" t="s">
        <v>28</v>
      </c>
      <c r="X150" s="63" t="s">
        <v>28</v>
      </c>
      <c r="Y150" s="63" t="s">
        <v>28</v>
      </c>
      <c r="Z150" s="63" t="s">
        <v>28</v>
      </c>
      <c r="AA150" s="63" t="s">
        <v>28</v>
      </c>
      <c r="AB150" s="93" t="str">
        <f t="shared" si="31"/>
        <v>pre99</v>
      </c>
      <c r="AC150" s="93" t="str">
        <f t="shared" si="32"/>
        <v>UNU</v>
      </c>
      <c r="AD150" s="93" t="str">
        <f>"'"&amp;VLOOKUP(A150,Lookups!B$3:F$48,2,FALSE)&amp;"'"</f>
        <v>'Unuk River'</v>
      </c>
      <c r="AE150" s="93">
        <f>VLOOKUP(A150,Lookups!B$3:F$48,4,FALSE)</f>
        <v>1</v>
      </c>
      <c r="AF150" s="93" t="str">
        <f>VLOOKUP(A150,Lookups!B$3:F$48,5,FALSE)</f>
        <v>SEAK</v>
      </c>
      <c r="AG150" s="93" t="str">
        <f t="shared" si="33"/>
        <v>no</v>
      </c>
      <c r="AH150" s="93">
        <f>VLOOKUP(A150,Lookups!B$3:F$48,3,FALSE)</f>
        <v>46</v>
      </c>
      <c r="AI150" s="117">
        <f t="shared" si="34"/>
        <v>0</v>
      </c>
      <c r="AJ150" s="117">
        <f t="shared" si="35"/>
        <v>0</v>
      </c>
      <c r="AK150" s="117">
        <f t="shared" si="36"/>
        <v>0</v>
      </c>
      <c r="AL150" s="117">
        <f t="shared" si="37"/>
        <v>0</v>
      </c>
      <c r="AM150" s="117">
        <f t="shared" si="38"/>
        <v>0</v>
      </c>
      <c r="AN150" s="117">
        <f t="shared" si="39"/>
        <v>0</v>
      </c>
      <c r="AO150" s="117">
        <f t="shared" si="40"/>
        <v>0</v>
      </c>
      <c r="AP150" s="117">
        <f t="shared" si="41"/>
        <v>0</v>
      </c>
      <c r="AQ150" s="117">
        <f t="shared" si="42"/>
        <v>0</v>
      </c>
      <c r="AR150" s="117">
        <f t="shared" si="43"/>
        <v>0</v>
      </c>
      <c r="AS150" t="str">
        <f t="shared" si="44"/>
        <v>1983UNU</v>
      </c>
    </row>
    <row r="151" spans="1:45" x14ac:dyDescent="0.25">
      <c r="A151" t="s">
        <v>738</v>
      </c>
      <c r="B151" s="64">
        <v>1984</v>
      </c>
      <c r="C151" t="s">
        <v>40</v>
      </c>
      <c r="E151" s="63" t="s">
        <v>28</v>
      </c>
      <c r="F151" s="63" t="s">
        <v>28</v>
      </c>
      <c r="G151" s="63" t="s">
        <v>28</v>
      </c>
      <c r="H151" s="63" t="s">
        <v>28</v>
      </c>
      <c r="I151" s="63" t="s">
        <v>28</v>
      </c>
      <c r="J151" s="63" t="s">
        <v>28</v>
      </c>
      <c r="K151" s="63" t="s">
        <v>28</v>
      </c>
      <c r="L151" s="63" t="s">
        <v>28</v>
      </c>
      <c r="M151" s="63" t="s">
        <v>28</v>
      </c>
      <c r="N151" s="63" t="s">
        <v>28</v>
      </c>
      <c r="O151" s="63" t="s">
        <v>28</v>
      </c>
      <c r="P151" s="63" t="s">
        <v>28</v>
      </c>
      <c r="Q151" s="63" t="s">
        <v>28</v>
      </c>
      <c r="R151" s="63" t="s">
        <v>28</v>
      </c>
      <c r="S151" s="63" t="s">
        <v>28</v>
      </c>
      <c r="T151" s="63" t="s">
        <v>28</v>
      </c>
      <c r="U151" s="63" t="s">
        <v>28</v>
      </c>
      <c r="V151" s="63" t="s">
        <v>28</v>
      </c>
      <c r="W151" s="63" t="s">
        <v>28</v>
      </c>
      <c r="X151" s="63" t="s">
        <v>28</v>
      </c>
      <c r="Y151" s="63" t="s">
        <v>28</v>
      </c>
      <c r="Z151" s="63" t="s">
        <v>28</v>
      </c>
      <c r="AA151" s="63" t="s">
        <v>28</v>
      </c>
      <c r="AB151" s="93" t="str">
        <f t="shared" si="31"/>
        <v>pre99</v>
      </c>
      <c r="AC151" s="93" t="str">
        <f t="shared" si="32"/>
        <v>UNU</v>
      </c>
      <c r="AD151" s="93" t="str">
        <f>"'"&amp;VLOOKUP(A151,Lookups!B$3:F$48,2,FALSE)&amp;"'"</f>
        <v>'Unuk River'</v>
      </c>
      <c r="AE151" s="93">
        <f>VLOOKUP(A151,Lookups!B$3:F$48,4,FALSE)</f>
        <v>1</v>
      </c>
      <c r="AF151" s="93" t="str">
        <f>VLOOKUP(A151,Lookups!B$3:F$48,5,FALSE)</f>
        <v>SEAK</v>
      </c>
      <c r="AG151" s="93" t="str">
        <f t="shared" si="33"/>
        <v>no</v>
      </c>
      <c r="AH151" s="93">
        <f>VLOOKUP(A151,Lookups!B$3:F$48,3,FALSE)</f>
        <v>46</v>
      </c>
      <c r="AI151" s="117">
        <f t="shared" si="34"/>
        <v>0</v>
      </c>
      <c r="AJ151" s="117">
        <f t="shared" si="35"/>
        <v>0</v>
      </c>
      <c r="AK151" s="117">
        <f t="shared" si="36"/>
        <v>0</v>
      </c>
      <c r="AL151" s="117">
        <f t="shared" si="37"/>
        <v>0</v>
      </c>
      <c r="AM151" s="117">
        <f t="shared" si="38"/>
        <v>0</v>
      </c>
      <c r="AN151" s="117">
        <f t="shared" si="39"/>
        <v>0</v>
      </c>
      <c r="AO151" s="117">
        <f t="shared" si="40"/>
        <v>0</v>
      </c>
      <c r="AP151" s="117">
        <f t="shared" si="41"/>
        <v>0</v>
      </c>
      <c r="AQ151" s="117">
        <f t="shared" si="42"/>
        <v>0</v>
      </c>
      <c r="AR151" s="117">
        <f t="shared" si="43"/>
        <v>0</v>
      </c>
      <c r="AS151" t="str">
        <f t="shared" si="44"/>
        <v>1984UNU</v>
      </c>
    </row>
    <row r="152" spans="1:45" x14ac:dyDescent="0.25">
      <c r="A152" t="s">
        <v>738</v>
      </c>
      <c r="B152" s="64">
        <v>1985</v>
      </c>
      <c r="C152">
        <v>29</v>
      </c>
      <c r="D152" s="116">
        <v>3</v>
      </c>
      <c r="E152" s="63" t="s">
        <v>26</v>
      </c>
      <c r="F152" s="63" t="s">
        <v>27</v>
      </c>
      <c r="G152" s="63" t="s">
        <v>28</v>
      </c>
      <c r="H152" s="63" t="s">
        <v>28</v>
      </c>
      <c r="I152" s="63" t="s">
        <v>28</v>
      </c>
      <c r="J152" s="63" t="s">
        <v>28</v>
      </c>
      <c r="K152" s="63" t="s">
        <v>28</v>
      </c>
      <c r="L152" s="63" t="s">
        <v>28</v>
      </c>
      <c r="M152" s="63" t="s">
        <v>28</v>
      </c>
      <c r="N152" s="63" t="s">
        <v>28</v>
      </c>
      <c r="O152" s="63" t="s">
        <v>28</v>
      </c>
      <c r="P152" s="63" t="s">
        <v>28</v>
      </c>
      <c r="Q152" s="63" t="s">
        <v>28</v>
      </c>
      <c r="R152" s="63" t="s">
        <v>28</v>
      </c>
      <c r="S152" s="63" t="s">
        <v>28</v>
      </c>
      <c r="T152" s="63" t="s">
        <v>28</v>
      </c>
      <c r="U152" s="63" t="s">
        <v>28</v>
      </c>
      <c r="V152" s="63" t="s">
        <v>28</v>
      </c>
      <c r="W152" s="63" t="s">
        <v>28</v>
      </c>
      <c r="X152" s="63" t="s">
        <v>28</v>
      </c>
      <c r="Y152" s="63" t="s">
        <v>28</v>
      </c>
      <c r="Z152" s="63" t="s">
        <v>28</v>
      </c>
      <c r="AA152" s="63" t="s">
        <v>28</v>
      </c>
      <c r="AB152" s="93" t="str">
        <f t="shared" si="31"/>
        <v>pre99</v>
      </c>
      <c r="AC152" s="93" t="str">
        <f t="shared" si="32"/>
        <v>UNU</v>
      </c>
      <c r="AD152" s="93" t="str">
        <f>"'"&amp;VLOOKUP(A152,Lookups!B$3:F$48,2,FALSE)&amp;"'"</f>
        <v>'Unuk River'</v>
      </c>
      <c r="AE152" s="93">
        <f>VLOOKUP(A152,Lookups!B$3:F$48,4,FALSE)</f>
        <v>1</v>
      </c>
      <c r="AF152" s="93" t="str">
        <f>VLOOKUP(A152,Lookups!B$3:F$48,5,FALSE)</f>
        <v>SEAK</v>
      </c>
      <c r="AG152" s="93" t="str">
        <f t="shared" si="33"/>
        <v>no</v>
      </c>
      <c r="AH152" s="93">
        <f>VLOOKUP(A152,Lookups!B$3:F$48,3,FALSE)</f>
        <v>46</v>
      </c>
      <c r="AI152" s="117">
        <f t="shared" si="34"/>
        <v>0</v>
      </c>
      <c r="AJ152" s="117">
        <f t="shared" si="35"/>
        <v>0</v>
      </c>
      <c r="AK152" s="117">
        <f t="shared" si="36"/>
        <v>0</v>
      </c>
      <c r="AL152" s="117">
        <f t="shared" si="37"/>
        <v>0</v>
      </c>
      <c r="AM152" s="117">
        <f t="shared" si="38"/>
        <v>0</v>
      </c>
      <c r="AN152" s="117">
        <f t="shared" si="39"/>
        <v>0</v>
      </c>
      <c r="AO152" s="117">
        <f t="shared" si="40"/>
        <v>0</v>
      </c>
      <c r="AP152" s="117">
        <f t="shared" si="41"/>
        <v>0</v>
      </c>
      <c r="AQ152" s="117">
        <f t="shared" si="42"/>
        <v>0</v>
      </c>
      <c r="AR152" s="117">
        <f t="shared" si="43"/>
        <v>0</v>
      </c>
      <c r="AS152" t="str">
        <f t="shared" si="44"/>
        <v>1985UNU</v>
      </c>
    </row>
    <row r="153" spans="1:45" x14ac:dyDescent="0.25">
      <c r="A153" t="s">
        <v>738</v>
      </c>
      <c r="B153" s="64">
        <v>1986</v>
      </c>
      <c r="C153">
        <v>578</v>
      </c>
      <c r="D153" s="116" t="s">
        <v>29</v>
      </c>
      <c r="E153" s="63" t="s">
        <v>26</v>
      </c>
      <c r="F153" s="63" t="s">
        <v>27</v>
      </c>
      <c r="G153" s="63" t="s">
        <v>28</v>
      </c>
      <c r="H153" s="63" t="s">
        <v>28</v>
      </c>
      <c r="I153" s="63" t="s">
        <v>28</v>
      </c>
      <c r="J153" s="63" t="s">
        <v>28</v>
      </c>
      <c r="K153" s="63" t="s">
        <v>28</v>
      </c>
      <c r="L153" s="63" t="s">
        <v>28</v>
      </c>
      <c r="M153" s="63" t="s">
        <v>28</v>
      </c>
      <c r="N153" s="63" t="s">
        <v>28</v>
      </c>
      <c r="O153" s="63" t="s">
        <v>28</v>
      </c>
      <c r="P153" s="63" t="s">
        <v>28</v>
      </c>
      <c r="Q153" s="63" t="s">
        <v>28</v>
      </c>
      <c r="R153" s="63" t="s">
        <v>28</v>
      </c>
      <c r="S153" s="63" t="s">
        <v>28</v>
      </c>
      <c r="T153" s="63" t="s">
        <v>28</v>
      </c>
      <c r="U153" s="63" t="s">
        <v>28</v>
      </c>
      <c r="V153" s="63" t="s">
        <v>28</v>
      </c>
      <c r="W153" s="63" t="s">
        <v>28</v>
      </c>
      <c r="X153" s="63" t="s">
        <v>28</v>
      </c>
      <c r="Y153" s="63" t="s">
        <v>28</v>
      </c>
      <c r="Z153" s="63" t="s">
        <v>28</v>
      </c>
      <c r="AA153" s="63" t="s">
        <v>28</v>
      </c>
      <c r="AB153" s="93" t="str">
        <f t="shared" si="31"/>
        <v>pre99</v>
      </c>
      <c r="AC153" s="93" t="str">
        <f t="shared" si="32"/>
        <v>UNU</v>
      </c>
      <c r="AD153" s="93" t="str">
        <f>"'"&amp;VLOOKUP(A153,Lookups!B$3:F$48,2,FALSE)&amp;"'"</f>
        <v>'Unuk River'</v>
      </c>
      <c r="AE153" s="93">
        <f>VLOOKUP(A153,Lookups!B$3:F$48,4,FALSE)</f>
        <v>1</v>
      </c>
      <c r="AF153" s="93" t="str">
        <f>VLOOKUP(A153,Lookups!B$3:F$48,5,FALSE)</f>
        <v>SEAK</v>
      </c>
      <c r="AG153" s="93" t="str">
        <f t="shared" si="33"/>
        <v>no</v>
      </c>
      <c r="AH153" s="93">
        <f>VLOOKUP(A153,Lookups!B$3:F$48,3,FALSE)</f>
        <v>46</v>
      </c>
      <c r="AI153" s="117">
        <f t="shared" si="34"/>
        <v>0</v>
      </c>
      <c r="AJ153" s="117">
        <f t="shared" si="35"/>
        <v>0</v>
      </c>
      <c r="AK153" s="117">
        <f t="shared" si="36"/>
        <v>0</v>
      </c>
      <c r="AL153" s="117">
        <f t="shared" si="37"/>
        <v>0</v>
      </c>
      <c r="AM153" s="117">
        <f t="shared" si="38"/>
        <v>0</v>
      </c>
      <c r="AN153" s="117">
        <f t="shared" si="39"/>
        <v>0</v>
      </c>
      <c r="AO153" s="117">
        <f t="shared" si="40"/>
        <v>0</v>
      </c>
      <c r="AP153" s="117">
        <f t="shared" si="41"/>
        <v>0</v>
      </c>
      <c r="AQ153" s="117">
        <f t="shared" si="42"/>
        <v>0</v>
      </c>
      <c r="AR153" s="117">
        <f t="shared" si="43"/>
        <v>0</v>
      </c>
      <c r="AS153" t="str">
        <f t="shared" si="44"/>
        <v>1986UNU</v>
      </c>
    </row>
    <row r="154" spans="1:45" x14ac:dyDescent="0.25">
      <c r="A154" t="s">
        <v>738</v>
      </c>
      <c r="B154" s="64">
        <v>1987</v>
      </c>
      <c r="C154">
        <v>409</v>
      </c>
      <c r="D154" s="116" t="s">
        <v>30</v>
      </c>
      <c r="E154" s="63">
        <v>0.10513447432762836</v>
      </c>
      <c r="F154" s="63">
        <v>2.4449877750611247E-3</v>
      </c>
      <c r="G154" s="63">
        <v>3.1784841075794622E-2</v>
      </c>
      <c r="H154" s="63">
        <v>0</v>
      </c>
      <c r="I154" s="63">
        <v>0</v>
      </c>
      <c r="J154" s="63">
        <v>0</v>
      </c>
      <c r="K154" s="63">
        <v>0</v>
      </c>
      <c r="L154" s="63">
        <v>0</v>
      </c>
      <c r="M154" s="63">
        <v>0</v>
      </c>
      <c r="N154" s="63">
        <v>0</v>
      </c>
      <c r="O154" s="63">
        <v>7.3349633251833741E-3</v>
      </c>
      <c r="P154" s="63">
        <v>0</v>
      </c>
      <c r="Q154" s="63">
        <v>0</v>
      </c>
      <c r="R154" s="63">
        <v>0</v>
      </c>
      <c r="S154" s="63">
        <v>0</v>
      </c>
      <c r="T154" s="63">
        <v>0</v>
      </c>
      <c r="U154" s="63">
        <v>0</v>
      </c>
      <c r="V154" s="63">
        <v>0</v>
      </c>
      <c r="W154" s="63">
        <v>0</v>
      </c>
      <c r="X154" s="63">
        <v>0</v>
      </c>
      <c r="Y154" s="63">
        <v>0</v>
      </c>
      <c r="Z154" s="63">
        <v>9.7799511002444987E-3</v>
      </c>
      <c r="AA154" s="63">
        <v>0.84352078239608796</v>
      </c>
      <c r="AB154" s="93" t="str">
        <f t="shared" si="31"/>
        <v>pre99</v>
      </c>
      <c r="AC154" s="93" t="str">
        <f t="shared" si="32"/>
        <v>UNU</v>
      </c>
      <c r="AD154" s="93" t="str">
        <f>"'"&amp;VLOOKUP(A154,Lookups!B$3:F$48,2,FALSE)&amp;"'"</f>
        <v>'Unuk River'</v>
      </c>
      <c r="AE154" s="93">
        <f>VLOOKUP(A154,Lookups!B$3:F$48,4,FALSE)</f>
        <v>1</v>
      </c>
      <c r="AF154" s="93" t="str">
        <f>VLOOKUP(A154,Lookups!B$3:F$48,5,FALSE)</f>
        <v>SEAK</v>
      </c>
      <c r="AG154" s="93" t="str">
        <f t="shared" si="33"/>
        <v>yes</v>
      </c>
      <c r="AH154" s="93">
        <f>VLOOKUP(A154,Lookups!B$3:F$48,3,FALSE)</f>
        <v>46</v>
      </c>
      <c r="AI154" s="117">
        <f t="shared" si="34"/>
        <v>0.13936430317848411</v>
      </c>
      <c r="AJ154" s="117">
        <f t="shared" si="35"/>
        <v>0</v>
      </c>
      <c r="AK154" s="117">
        <f t="shared" si="36"/>
        <v>0</v>
      </c>
      <c r="AL154" s="117">
        <f t="shared" si="37"/>
        <v>0</v>
      </c>
      <c r="AM154" s="117">
        <f t="shared" si="38"/>
        <v>7.3349633251833741E-3</v>
      </c>
      <c r="AN154" s="117">
        <f t="shared" si="39"/>
        <v>0</v>
      </c>
      <c r="AO154" s="117">
        <f t="shared" si="40"/>
        <v>0</v>
      </c>
      <c r="AP154" s="117">
        <f t="shared" si="41"/>
        <v>0</v>
      </c>
      <c r="AQ154" s="117">
        <f t="shared" si="42"/>
        <v>0.84352078239608796</v>
      </c>
      <c r="AR154" s="117">
        <f t="shared" si="43"/>
        <v>9.7799511002444987E-3</v>
      </c>
      <c r="AS154" t="str">
        <f t="shared" si="44"/>
        <v>1987UNU</v>
      </c>
    </row>
    <row r="155" spans="1:45" x14ac:dyDescent="0.25">
      <c r="A155" t="s">
        <v>738</v>
      </c>
      <c r="B155" s="64">
        <v>1988</v>
      </c>
      <c r="C155">
        <v>413</v>
      </c>
      <c r="D155" s="116" t="s">
        <v>31</v>
      </c>
      <c r="E155" s="63">
        <v>6.7796610169491539E-2</v>
      </c>
      <c r="F155" s="63">
        <v>9.6852300242130755E-3</v>
      </c>
      <c r="G155" s="63">
        <v>1.2106537530266344E-2</v>
      </c>
      <c r="H155" s="63">
        <v>0</v>
      </c>
      <c r="I155" s="63">
        <v>0</v>
      </c>
      <c r="J155" s="63">
        <v>0</v>
      </c>
      <c r="K155" s="63">
        <v>0</v>
      </c>
      <c r="L155" s="63">
        <v>0</v>
      </c>
      <c r="M155" s="63">
        <v>0</v>
      </c>
      <c r="N155" s="63">
        <v>0</v>
      </c>
      <c r="O155" s="63">
        <v>0</v>
      </c>
      <c r="P155" s="63">
        <v>0</v>
      </c>
      <c r="Q155" s="63">
        <v>0</v>
      </c>
      <c r="R155" s="63">
        <v>0</v>
      </c>
      <c r="S155" s="63">
        <v>0</v>
      </c>
      <c r="T155" s="63">
        <v>0</v>
      </c>
      <c r="U155" s="63">
        <v>0</v>
      </c>
      <c r="V155" s="63">
        <v>0</v>
      </c>
      <c r="W155" s="63">
        <v>0</v>
      </c>
      <c r="X155" s="63">
        <v>0</v>
      </c>
      <c r="Y155" s="63">
        <v>0</v>
      </c>
      <c r="Z155" s="63">
        <v>7.2639225181598066E-3</v>
      </c>
      <c r="AA155" s="63">
        <v>0.90314769975786924</v>
      </c>
      <c r="AB155" s="93" t="str">
        <f t="shared" si="31"/>
        <v>pre99</v>
      </c>
      <c r="AC155" s="93" t="str">
        <f t="shared" si="32"/>
        <v>UNU</v>
      </c>
      <c r="AD155" s="93" t="str">
        <f>"'"&amp;VLOOKUP(A155,Lookups!B$3:F$48,2,FALSE)&amp;"'"</f>
        <v>'Unuk River'</v>
      </c>
      <c r="AE155" s="93">
        <f>VLOOKUP(A155,Lookups!B$3:F$48,4,FALSE)</f>
        <v>1</v>
      </c>
      <c r="AF155" s="93" t="str">
        <f>VLOOKUP(A155,Lookups!B$3:F$48,5,FALSE)</f>
        <v>SEAK</v>
      </c>
      <c r="AG155" s="93" t="str">
        <f t="shared" si="33"/>
        <v>yes</v>
      </c>
      <c r="AH155" s="93">
        <f>VLOOKUP(A155,Lookups!B$3:F$48,3,FALSE)</f>
        <v>46</v>
      </c>
      <c r="AI155" s="117">
        <f t="shared" si="34"/>
        <v>8.9588377723970963E-2</v>
      </c>
      <c r="AJ155" s="117">
        <f t="shared" si="35"/>
        <v>0</v>
      </c>
      <c r="AK155" s="117">
        <f t="shared" si="36"/>
        <v>0</v>
      </c>
      <c r="AL155" s="117">
        <f t="shared" si="37"/>
        <v>0</v>
      </c>
      <c r="AM155" s="117">
        <f t="shared" si="38"/>
        <v>0</v>
      </c>
      <c r="AN155" s="117">
        <f t="shared" si="39"/>
        <v>0</v>
      </c>
      <c r="AO155" s="117">
        <f t="shared" si="40"/>
        <v>0</v>
      </c>
      <c r="AP155" s="117">
        <f t="shared" si="41"/>
        <v>0</v>
      </c>
      <c r="AQ155" s="117">
        <f t="shared" si="42"/>
        <v>0.90314769975786924</v>
      </c>
      <c r="AR155" s="117">
        <f t="shared" si="43"/>
        <v>7.2639225181598066E-3</v>
      </c>
      <c r="AS155" t="str">
        <f t="shared" si="44"/>
        <v>1988UNU</v>
      </c>
    </row>
    <row r="156" spans="1:45" x14ac:dyDescent="0.25">
      <c r="A156" t="s">
        <v>738</v>
      </c>
      <c r="B156" s="64">
        <v>1989</v>
      </c>
      <c r="C156">
        <v>167</v>
      </c>
      <c r="D156" s="116" t="s">
        <v>31</v>
      </c>
      <c r="E156" s="63">
        <v>0.15568862275449102</v>
      </c>
      <c r="F156" s="63">
        <v>3.5928143712574849E-2</v>
      </c>
      <c r="G156" s="63">
        <v>0</v>
      </c>
      <c r="H156" s="63">
        <v>2.3952095808383235E-2</v>
      </c>
      <c r="I156" s="63">
        <v>0</v>
      </c>
      <c r="J156" s="63">
        <v>0</v>
      </c>
      <c r="K156" s="63">
        <v>0</v>
      </c>
      <c r="L156" s="63">
        <v>0</v>
      </c>
      <c r="M156" s="63">
        <v>0</v>
      </c>
      <c r="N156" s="63">
        <v>0</v>
      </c>
      <c r="O156" s="63">
        <v>5.9880239520958087E-3</v>
      </c>
      <c r="P156" s="63">
        <v>0</v>
      </c>
      <c r="Q156" s="63">
        <v>0</v>
      </c>
      <c r="R156" s="63">
        <v>0</v>
      </c>
      <c r="S156" s="63">
        <v>0</v>
      </c>
      <c r="T156" s="63">
        <v>0</v>
      </c>
      <c r="U156" s="63">
        <v>0</v>
      </c>
      <c r="V156" s="63">
        <v>0</v>
      </c>
      <c r="W156" s="63">
        <v>0</v>
      </c>
      <c r="X156" s="63">
        <v>0</v>
      </c>
      <c r="Y156" s="63">
        <v>0</v>
      </c>
      <c r="Z156" s="63">
        <v>0</v>
      </c>
      <c r="AA156" s="63">
        <v>0.77844311377245512</v>
      </c>
      <c r="AB156" s="93" t="str">
        <f t="shared" si="31"/>
        <v>pre99</v>
      </c>
      <c r="AC156" s="93" t="str">
        <f t="shared" si="32"/>
        <v>UNU</v>
      </c>
      <c r="AD156" s="93" t="str">
        <f>"'"&amp;VLOOKUP(A156,Lookups!B$3:F$48,2,FALSE)&amp;"'"</f>
        <v>'Unuk River'</v>
      </c>
      <c r="AE156" s="93">
        <f>VLOOKUP(A156,Lookups!B$3:F$48,4,FALSE)</f>
        <v>1</v>
      </c>
      <c r="AF156" s="93" t="str">
        <f>VLOOKUP(A156,Lookups!B$3:F$48,5,FALSE)</f>
        <v>SEAK</v>
      </c>
      <c r="AG156" s="93" t="str">
        <f t="shared" si="33"/>
        <v>yes</v>
      </c>
      <c r="AH156" s="93">
        <f>VLOOKUP(A156,Lookups!B$3:F$48,3,FALSE)</f>
        <v>46</v>
      </c>
      <c r="AI156" s="117">
        <f t="shared" si="34"/>
        <v>0.19161676646706588</v>
      </c>
      <c r="AJ156" s="117">
        <f t="shared" si="35"/>
        <v>2.3952095808383235E-2</v>
      </c>
      <c r="AK156" s="117">
        <f t="shared" si="36"/>
        <v>0</v>
      </c>
      <c r="AL156" s="117">
        <f t="shared" si="37"/>
        <v>0</v>
      </c>
      <c r="AM156" s="117">
        <f t="shared" si="38"/>
        <v>5.9880239520958087E-3</v>
      </c>
      <c r="AN156" s="117">
        <f t="shared" si="39"/>
        <v>0</v>
      </c>
      <c r="AO156" s="117">
        <f t="shared" si="40"/>
        <v>0</v>
      </c>
      <c r="AP156" s="117">
        <f t="shared" si="41"/>
        <v>0</v>
      </c>
      <c r="AQ156" s="117">
        <f t="shared" si="42"/>
        <v>0.77844311377245512</v>
      </c>
      <c r="AR156" s="117">
        <f t="shared" si="43"/>
        <v>0</v>
      </c>
      <c r="AS156" t="str">
        <f t="shared" si="44"/>
        <v>1989UNU</v>
      </c>
    </row>
    <row r="157" spans="1:45" x14ac:dyDescent="0.25">
      <c r="A157" t="s">
        <v>738</v>
      </c>
      <c r="B157" s="64">
        <v>1990</v>
      </c>
      <c r="C157">
        <v>181</v>
      </c>
      <c r="D157" s="116" t="s">
        <v>45</v>
      </c>
      <c r="E157" s="63">
        <v>0.28176795580110492</v>
      </c>
      <c r="F157" s="63">
        <v>5.5248618784530384E-3</v>
      </c>
      <c r="G157" s="63">
        <v>0.11602209944751381</v>
      </c>
      <c r="H157" s="63">
        <v>2.7624309392265192E-2</v>
      </c>
      <c r="I157" s="63">
        <v>0</v>
      </c>
      <c r="J157" s="63">
        <v>0</v>
      </c>
      <c r="K157" s="63">
        <v>0</v>
      </c>
      <c r="L157" s="63">
        <v>0</v>
      </c>
      <c r="M157" s="63">
        <v>0</v>
      </c>
      <c r="N157" s="63">
        <v>0</v>
      </c>
      <c r="O157" s="63">
        <v>0</v>
      </c>
      <c r="P157" s="63">
        <v>0</v>
      </c>
      <c r="Q157" s="63">
        <v>0</v>
      </c>
      <c r="R157" s="63">
        <v>0</v>
      </c>
      <c r="S157" s="63">
        <v>0</v>
      </c>
      <c r="T157" s="63">
        <v>0</v>
      </c>
      <c r="U157" s="63">
        <v>0</v>
      </c>
      <c r="V157" s="63">
        <v>0</v>
      </c>
      <c r="W157" s="63">
        <v>0</v>
      </c>
      <c r="X157" s="63">
        <v>0</v>
      </c>
      <c r="Y157" s="63">
        <v>0</v>
      </c>
      <c r="Z157" s="63">
        <v>0</v>
      </c>
      <c r="AA157" s="63">
        <v>0.56906077348066297</v>
      </c>
      <c r="AB157" s="93" t="str">
        <f t="shared" si="31"/>
        <v>pre99</v>
      </c>
      <c r="AC157" s="93" t="str">
        <f t="shared" si="32"/>
        <v>UNU</v>
      </c>
      <c r="AD157" s="93" t="str">
        <f>"'"&amp;VLOOKUP(A157,Lookups!B$3:F$48,2,FALSE)&amp;"'"</f>
        <v>'Unuk River'</v>
      </c>
      <c r="AE157" s="93">
        <f>VLOOKUP(A157,Lookups!B$3:F$48,4,FALSE)</f>
        <v>1</v>
      </c>
      <c r="AF157" s="93" t="str">
        <f>VLOOKUP(A157,Lookups!B$3:F$48,5,FALSE)</f>
        <v>SEAK</v>
      </c>
      <c r="AG157" s="93" t="str">
        <f t="shared" si="33"/>
        <v>yes</v>
      </c>
      <c r="AH157" s="93">
        <f>VLOOKUP(A157,Lookups!B$3:F$48,3,FALSE)</f>
        <v>46</v>
      </c>
      <c r="AI157" s="117">
        <f t="shared" si="34"/>
        <v>0.40331491712707174</v>
      </c>
      <c r="AJ157" s="117">
        <f t="shared" si="35"/>
        <v>2.7624309392265192E-2</v>
      </c>
      <c r="AK157" s="117">
        <f t="shared" si="36"/>
        <v>0</v>
      </c>
      <c r="AL157" s="117">
        <f t="shared" si="37"/>
        <v>0</v>
      </c>
      <c r="AM157" s="117">
        <f t="shared" si="38"/>
        <v>0</v>
      </c>
      <c r="AN157" s="117">
        <f t="shared" si="39"/>
        <v>0</v>
      </c>
      <c r="AO157" s="117">
        <f t="shared" si="40"/>
        <v>0</v>
      </c>
      <c r="AP157" s="117">
        <f t="shared" si="41"/>
        <v>0</v>
      </c>
      <c r="AQ157" s="117">
        <f t="shared" si="42"/>
        <v>0.56906077348066297</v>
      </c>
      <c r="AR157" s="117">
        <f t="shared" si="43"/>
        <v>0</v>
      </c>
      <c r="AS157" t="str">
        <f t="shared" si="44"/>
        <v>1990UNU</v>
      </c>
    </row>
    <row r="158" spans="1:45" x14ac:dyDescent="0.25">
      <c r="A158" t="s">
        <v>738</v>
      </c>
      <c r="B158" s="64">
        <v>1991</v>
      </c>
      <c r="C158">
        <v>138</v>
      </c>
      <c r="D158" s="116" t="s">
        <v>71</v>
      </c>
      <c r="E158" s="63" t="s">
        <v>26</v>
      </c>
      <c r="F158" s="63" t="s">
        <v>27</v>
      </c>
      <c r="G158" s="63" t="s">
        <v>28</v>
      </c>
      <c r="H158" s="63" t="s">
        <v>28</v>
      </c>
      <c r="I158" s="63" t="s">
        <v>28</v>
      </c>
      <c r="J158" s="63" t="s">
        <v>28</v>
      </c>
      <c r="K158" s="63" t="s">
        <v>28</v>
      </c>
      <c r="L158" s="63" t="s">
        <v>28</v>
      </c>
      <c r="M158" s="63" t="s">
        <v>28</v>
      </c>
      <c r="N158" s="63" t="s">
        <v>28</v>
      </c>
      <c r="O158" s="63" t="s">
        <v>28</v>
      </c>
      <c r="P158" s="63" t="s">
        <v>28</v>
      </c>
      <c r="Q158" s="63" t="s">
        <v>28</v>
      </c>
      <c r="R158" s="63" t="s">
        <v>28</v>
      </c>
      <c r="S158" s="63" t="s">
        <v>28</v>
      </c>
      <c r="T158" s="63" t="s">
        <v>28</v>
      </c>
      <c r="U158" s="63" t="s">
        <v>28</v>
      </c>
      <c r="V158" s="63" t="s">
        <v>28</v>
      </c>
      <c r="W158" s="63" t="s">
        <v>28</v>
      </c>
      <c r="X158" s="63" t="s">
        <v>28</v>
      </c>
      <c r="Y158" s="63" t="s">
        <v>28</v>
      </c>
      <c r="Z158" s="63" t="s">
        <v>28</v>
      </c>
      <c r="AA158" s="63" t="s">
        <v>28</v>
      </c>
      <c r="AB158" s="93" t="str">
        <f t="shared" si="31"/>
        <v>pre99</v>
      </c>
      <c r="AC158" s="93" t="str">
        <f t="shared" si="32"/>
        <v>UNU</v>
      </c>
      <c r="AD158" s="93" t="str">
        <f>"'"&amp;VLOOKUP(A158,Lookups!B$3:F$48,2,FALSE)&amp;"'"</f>
        <v>'Unuk River'</v>
      </c>
      <c r="AE158" s="93">
        <f>VLOOKUP(A158,Lookups!B$3:F$48,4,FALSE)</f>
        <v>1</v>
      </c>
      <c r="AF158" s="93" t="str">
        <f>VLOOKUP(A158,Lookups!B$3:F$48,5,FALSE)</f>
        <v>SEAK</v>
      </c>
      <c r="AG158" s="93" t="str">
        <f t="shared" si="33"/>
        <v>no</v>
      </c>
      <c r="AH158" s="93">
        <f>VLOOKUP(A158,Lookups!B$3:F$48,3,FALSE)</f>
        <v>46</v>
      </c>
      <c r="AI158" s="117">
        <f t="shared" si="34"/>
        <v>0</v>
      </c>
      <c r="AJ158" s="117">
        <f t="shared" si="35"/>
        <v>0</v>
      </c>
      <c r="AK158" s="117">
        <f t="shared" si="36"/>
        <v>0</v>
      </c>
      <c r="AL158" s="117">
        <f t="shared" si="37"/>
        <v>0</v>
      </c>
      <c r="AM158" s="117">
        <f t="shared" si="38"/>
        <v>0</v>
      </c>
      <c r="AN158" s="117">
        <f t="shared" si="39"/>
        <v>0</v>
      </c>
      <c r="AO158" s="117">
        <f t="shared" si="40"/>
        <v>0</v>
      </c>
      <c r="AP158" s="117">
        <f t="shared" si="41"/>
        <v>0</v>
      </c>
      <c r="AQ158" s="117">
        <f t="shared" si="42"/>
        <v>0</v>
      </c>
      <c r="AR158" s="117">
        <f t="shared" si="43"/>
        <v>0</v>
      </c>
      <c r="AS158" t="str">
        <f t="shared" si="44"/>
        <v>1991UNU</v>
      </c>
    </row>
    <row r="159" spans="1:45" x14ac:dyDescent="0.25">
      <c r="A159" t="s">
        <v>738</v>
      </c>
      <c r="B159" s="64">
        <v>1992</v>
      </c>
      <c r="C159">
        <v>144</v>
      </c>
      <c r="D159" s="116">
        <v>6</v>
      </c>
      <c r="E159" s="63" t="s">
        <v>26</v>
      </c>
      <c r="F159" s="63" t="s">
        <v>27</v>
      </c>
      <c r="G159" s="63" t="s">
        <v>28</v>
      </c>
      <c r="H159" s="63" t="s">
        <v>28</v>
      </c>
      <c r="I159" s="63" t="s">
        <v>28</v>
      </c>
      <c r="J159" s="63" t="s">
        <v>28</v>
      </c>
      <c r="K159" s="63" t="s">
        <v>28</v>
      </c>
      <c r="L159" s="63" t="s">
        <v>28</v>
      </c>
      <c r="M159" s="63" t="s">
        <v>28</v>
      </c>
      <c r="N159" s="63" t="s">
        <v>28</v>
      </c>
      <c r="O159" s="63" t="s">
        <v>28</v>
      </c>
      <c r="P159" s="63" t="s">
        <v>28</v>
      </c>
      <c r="Q159" s="63" t="s">
        <v>28</v>
      </c>
      <c r="R159" s="63" t="s">
        <v>28</v>
      </c>
      <c r="S159" s="63" t="s">
        <v>28</v>
      </c>
      <c r="T159" s="63" t="s">
        <v>28</v>
      </c>
      <c r="U159" s="63" t="s">
        <v>28</v>
      </c>
      <c r="V159" s="63" t="s">
        <v>28</v>
      </c>
      <c r="W159" s="63" t="s">
        <v>28</v>
      </c>
      <c r="X159" s="63" t="s">
        <v>28</v>
      </c>
      <c r="Y159" s="63" t="s">
        <v>28</v>
      </c>
      <c r="Z159" s="63" t="s">
        <v>28</v>
      </c>
      <c r="AA159" s="63" t="s">
        <v>28</v>
      </c>
      <c r="AB159" s="93" t="str">
        <f t="shared" si="31"/>
        <v>pre99</v>
      </c>
      <c r="AC159" s="93" t="str">
        <f t="shared" si="32"/>
        <v>UNU</v>
      </c>
      <c r="AD159" s="93" t="str">
        <f>"'"&amp;VLOOKUP(A159,Lookups!B$3:F$48,2,FALSE)&amp;"'"</f>
        <v>'Unuk River'</v>
      </c>
      <c r="AE159" s="93">
        <f>VLOOKUP(A159,Lookups!B$3:F$48,4,FALSE)</f>
        <v>1</v>
      </c>
      <c r="AF159" s="93" t="str">
        <f>VLOOKUP(A159,Lookups!B$3:F$48,5,FALSE)</f>
        <v>SEAK</v>
      </c>
      <c r="AG159" s="93" t="str">
        <f t="shared" si="33"/>
        <v>no</v>
      </c>
      <c r="AH159" s="93">
        <f>VLOOKUP(A159,Lookups!B$3:F$48,3,FALSE)</f>
        <v>46</v>
      </c>
      <c r="AI159" s="117">
        <f t="shared" si="34"/>
        <v>0</v>
      </c>
      <c r="AJ159" s="117">
        <f t="shared" si="35"/>
        <v>0</v>
      </c>
      <c r="AK159" s="117">
        <f t="shared" si="36"/>
        <v>0</v>
      </c>
      <c r="AL159" s="117">
        <f t="shared" si="37"/>
        <v>0</v>
      </c>
      <c r="AM159" s="117">
        <f t="shared" si="38"/>
        <v>0</v>
      </c>
      <c r="AN159" s="117">
        <f t="shared" si="39"/>
        <v>0</v>
      </c>
      <c r="AO159" s="117">
        <f t="shared" si="40"/>
        <v>0</v>
      </c>
      <c r="AP159" s="117">
        <f t="shared" si="41"/>
        <v>0</v>
      </c>
      <c r="AQ159" s="117">
        <f t="shared" si="42"/>
        <v>0</v>
      </c>
      <c r="AR159" s="117">
        <f t="shared" si="43"/>
        <v>0</v>
      </c>
      <c r="AS159" t="str">
        <f t="shared" si="44"/>
        <v>1992UNU</v>
      </c>
    </row>
    <row r="160" spans="1:45" x14ac:dyDescent="0.25">
      <c r="A160" t="s">
        <v>738</v>
      </c>
      <c r="B160" s="64">
        <v>1993</v>
      </c>
      <c r="C160" t="s">
        <v>40</v>
      </c>
      <c r="E160" s="63" t="s">
        <v>28</v>
      </c>
      <c r="F160" s="63" t="s">
        <v>28</v>
      </c>
      <c r="G160" s="63" t="s">
        <v>28</v>
      </c>
      <c r="H160" s="63" t="s">
        <v>28</v>
      </c>
      <c r="I160" s="63" t="s">
        <v>28</v>
      </c>
      <c r="J160" s="63" t="s">
        <v>28</v>
      </c>
      <c r="K160" s="63" t="s">
        <v>28</v>
      </c>
      <c r="L160" s="63" t="s">
        <v>28</v>
      </c>
      <c r="M160" s="63" t="s">
        <v>28</v>
      </c>
      <c r="N160" s="63" t="s">
        <v>28</v>
      </c>
      <c r="O160" s="63" t="s">
        <v>28</v>
      </c>
      <c r="P160" s="63" t="s">
        <v>28</v>
      </c>
      <c r="Q160" s="63" t="s">
        <v>28</v>
      </c>
      <c r="R160" s="63" t="s">
        <v>28</v>
      </c>
      <c r="S160" s="63" t="s">
        <v>28</v>
      </c>
      <c r="T160" s="63" t="s">
        <v>28</v>
      </c>
      <c r="U160" s="63" t="s">
        <v>28</v>
      </c>
      <c r="V160" s="63" t="s">
        <v>28</v>
      </c>
      <c r="W160" s="63" t="s">
        <v>28</v>
      </c>
      <c r="X160" s="63" t="s">
        <v>28</v>
      </c>
      <c r="Y160" s="63" t="s">
        <v>28</v>
      </c>
      <c r="Z160" s="63" t="s">
        <v>28</v>
      </c>
      <c r="AA160" s="63" t="s">
        <v>28</v>
      </c>
      <c r="AB160" s="93" t="str">
        <f t="shared" si="31"/>
        <v>pre99</v>
      </c>
      <c r="AC160" s="93" t="str">
        <f t="shared" si="32"/>
        <v>UNU</v>
      </c>
      <c r="AD160" s="93" t="str">
        <f>"'"&amp;VLOOKUP(A160,Lookups!B$3:F$48,2,FALSE)&amp;"'"</f>
        <v>'Unuk River'</v>
      </c>
      <c r="AE160" s="93">
        <f>VLOOKUP(A160,Lookups!B$3:F$48,4,FALSE)</f>
        <v>1</v>
      </c>
      <c r="AF160" s="93" t="str">
        <f>VLOOKUP(A160,Lookups!B$3:F$48,5,FALSE)</f>
        <v>SEAK</v>
      </c>
      <c r="AG160" s="93" t="str">
        <f t="shared" si="33"/>
        <v>no</v>
      </c>
      <c r="AH160" s="93">
        <f>VLOOKUP(A160,Lookups!B$3:F$48,3,FALSE)</f>
        <v>46</v>
      </c>
      <c r="AI160" s="117">
        <f t="shared" si="34"/>
        <v>0</v>
      </c>
      <c r="AJ160" s="117">
        <f t="shared" si="35"/>
        <v>0</v>
      </c>
      <c r="AK160" s="117">
        <f t="shared" si="36"/>
        <v>0</v>
      </c>
      <c r="AL160" s="117">
        <f t="shared" si="37"/>
        <v>0</v>
      </c>
      <c r="AM160" s="117">
        <f t="shared" si="38"/>
        <v>0</v>
      </c>
      <c r="AN160" s="117">
        <f t="shared" si="39"/>
        <v>0</v>
      </c>
      <c r="AO160" s="117">
        <f t="shared" si="40"/>
        <v>0</v>
      </c>
      <c r="AP160" s="117">
        <f t="shared" si="41"/>
        <v>0</v>
      </c>
      <c r="AQ160" s="117">
        <f t="shared" si="42"/>
        <v>0</v>
      </c>
      <c r="AR160" s="117">
        <f t="shared" si="43"/>
        <v>0</v>
      </c>
      <c r="AS160" t="str">
        <f t="shared" si="44"/>
        <v>1993UNU</v>
      </c>
    </row>
    <row r="161" spans="1:45" x14ac:dyDescent="0.25">
      <c r="A161" t="s">
        <v>738</v>
      </c>
      <c r="B161" s="64">
        <v>1994</v>
      </c>
      <c r="C161" t="s">
        <v>40</v>
      </c>
      <c r="E161" s="63" t="s">
        <v>28</v>
      </c>
      <c r="F161" s="63" t="s">
        <v>28</v>
      </c>
      <c r="G161" s="63" t="s">
        <v>28</v>
      </c>
      <c r="H161" s="63" t="s">
        <v>28</v>
      </c>
      <c r="I161" s="63" t="s">
        <v>28</v>
      </c>
      <c r="J161" s="63" t="s">
        <v>28</v>
      </c>
      <c r="K161" s="63" t="s">
        <v>28</v>
      </c>
      <c r="L161" s="63" t="s">
        <v>28</v>
      </c>
      <c r="M161" s="63" t="s">
        <v>28</v>
      </c>
      <c r="N161" s="63" t="s">
        <v>28</v>
      </c>
      <c r="O161" s="63" t="s">
        <v>28</v>
      </c>
      <c r="P161" s="63" t="s">
        <v>28</v>
      </c>
      <c r="Q161" s="63" t="s">
        <v>28</v>
      </c>
      <c r="R161" s="63" t="s">
        <v>28</v>
      </c>
      <c r="S161" s="63" t="s">
        <v>28</v>
      </c>
      <c r="T161" s="63" t="s">
        <v>28</v>
      </c>
      <c r="U161" s="63" t="s">
        <v>28</v>
      </c>
      <c r="V161" s="63" t="s">
        <v>28</v>
      </c>
      <c r="W161" s="63" t="s">
        <v>28</v>
      </c>
      <c r="X161" s="63" t="s">
        <v>28</v>
      </c>
      <c r="Y161" s="63" t="s">
        <v>28</v>
      </c>
      <c r="Z161" s="63" t="s">
        <v>28</v>
      </c>
      <c r="AA161" s="63" t="s">
        <v>28</v>
      </c>
      <c r="AB161" s="93" t="str">
        <f t="shared" si="31"/>
        <v>pre99</v>
      </c>
      <c r="AC161" s="93" t="str">
        <f t="shared" si="32"/>
        <v>UNU</v>
      </c>
      <c r="AD161" s="93" t="str">
        <f>"'"&amp;VLOOKUP(A161,Lookups!B$3:F$48,2,FALSE)&amp;"'"</f>
        <v>'Unuk River'</v>
      </c>
      <c r="AE161" s="93">
        <f>VLOOKUP(A161,Lookups!B$3:F$48,4,FALSE)</f>
        <v>1</v>
      </c>
      <c r="AF161" s="93" t="str">
        <f>VLOOKUP(A161,Lookups!B$3:F$48,5,FALSE)</f>
        <v>SEAK</v>
      </c>
      <c r="AG161" s="93" t="str">
        <f t="shared" si="33"/>
        <v>no</v>
      </c>
      <c r="AH161" s="93">
        <f>VLOOKUP(A161,Lookups!B$3:F$48,3,FALSE)</f>
        <v>46</v>
      </c>
      <c r="AI161" s="117">
        <f t="shared" si="34"/>
        <v>0</v>
      </c>
      <c r="AJ161" s="117">
        <f t="shared" si="35"/>
        <v>0</v>
      </c>
      <c r="AK161" s="117">
        <f t="shared" si="36"/>
        <v>0</v>
      </c>
      <c r="AL161" s="117">
        <f t="shared" si="37"/>
        <v>0</v>
      </c>
      <c r="AM161" s="117">
        <f t="shared" si="38"/>
        <v>0</v>
      </c>
      <c r="AN161" s="117">
        <f t="shared" si="39"/>
        <v>0</v>
      </c>
      <c r="AO161" s="117">
        <f t="shared" si="40"/>
        <v>0</v>
      </c>
      <c r="AP161" s="117">
        <f t="shared" si="41"/>
        <v>0</v>
      </c>
      <c r="AQ161" s="117">
        <f t="shared" si="42"/>
        <v>0</v>
      </c>
      <c r="AR161" s="117">
        <f t="shared" si="43"/>
        <v>0</v>
      </c>
      <c r="AS161" t="str">
        <f t="shared" si="44"/>
        <v>1994UNU</v>
      </c>
    </row>
    <row r="162" spans="1:45" x14ac:dyDescent="0.25">
      <c r="A162" t="s">
        <v>738</v>
      </c>
      <c r="B162" s="64">
        <v>1995</v>
      </c>
      <c r="C162">
        <v>1</v>
      </c>
      <c r="D162" s="116">
        <v>3</v>
      </c>
      <c r="E162" s="63" t="s">
        <v>26</v>
      </c>
      <c r="F162" s="63" t="s">
        <v>27</v>
      </c>
      <c r="G162" s="63" t="s">
        <v>28</v>
      </c>
      <c r="H162" s="63" t="s">
        <v>28</v>
      </c>
      <c r="I162" s="63" t="s">
        <v>28</v>
      </c>
      <c r="J162" s="63" t="s">
        <v>28</v>
      </c>
      <c r="K162" s="63" t="s">
        <v>28</v>
      </c>
      <c r="L162" s="63" t="s">
        <v>28</v>
      </c>
      <c r="M162" s="63" t="s">
        <v>28</v>
      </c>
      <c r="N162" s="63" t="s">
        <v>28</v>
      </c>
      <c r="O162" s="63" t="s">
        <v>28</v>
      </c>
      <c r="P162" s="63" t="s">
        <v>28</v>
      </c>
      <c r="Q162" s="63" t="s">
        <v>28</v>
      </c>
      <c r="R162" s="63" t="s">
        <v>28</v>
      </c>
      <c r="S162" s="63" t="s">
        <v>28</v>
      </c>
      <c r="T162" s="63" t="s">
        <v>28</v>
      </c>
      <c r="U162" s="63" t="s">
        <v>28</v>
      </c>
      <c r="V162" s="63" t="s">
        <v>28</v>
      </c>
      <c r="W162" s="63" t="s">
        <v>28</v>
      </c>
      <c r="X162" s="63" t="s">
        <v>28</v>
      </c>
      <c r="Y162" s="63" t="s">
        <v>28</v>
      </c>
      <c r="Z162" s="63" t="s">
        <v>28</v>
      </c>
      <c r="AA162" s="63" t="s">
        <v>28</v>
      </c>
      <c r="AB162" s="93" t="str">
        <f t="shared" si="31"/>
        <v>pre99</v>
      </c>
      <c r="AC162" s="93" t="str">
        <f t="shared" si="32"/>
        <v>UNU</v>
      </c>
      <c r="AD162" s="93" t="str">
        <f>"'"&amp;VLOOKUP(A162,Lookups!B$3:F$48,2,FALSE)&amp;"'"</f>
        <v>'Unuk River'</v>
      </c>
      <c r="AE162" s="93">
        <f>VLOOKUP(A162,Lookups!B$3:F$48,4,FALSE)</f>
        <v>1</v>
      </c>
      <c r="AF162" s="93" t="str">
        <f>VLOOKUP(A162,Lookups!B$3:F$48,5,FALSE)</f>
        <v>SEAK</v>
      </c>
      <c r="AG162" s="93" t="str">
        <f t="shared" si="33"/>
        <v>no</v>
      </c>
      <c r="AH162" s="93">
        <f>VLOOKUP(A162,Lookups!B$3:F$48,3,FALSE)</f>
        <v>46</v>
      </c>
      <c r="AI162" s="117">
        <f t="shared" si="34"/>
        <v>0</v>
      </c>
      <c r="AJ162" s="117">
        <f t="shared" si="35"/>
        <v>0</v>
      </c>
      <c r="AK162" s="117">
        <f t="shared" si="36"/>
        <v>0</v>
      </c>
      <c r="AL162" s="117">
        <f t="shared" si="37"/>
        <v>0</v>
      </c>
      <c r="AM162" s="117">
        <f t="shared" si="38"/>
        <v>0</v>
      </c>
      <c r="AN162" s="117">
        <f t="shared" si="39"/>
        <v>0</v>
      </c>
      <c r="AO162" s="117">
        <f t="shared" si="40"/>
        <v>0</v>
      </c>
      <c r="AP162" s="117">
        <f t="shared" si="41"/>
        <v>0</v>
      </c>
      <c r="AQ162" s="117">
        <f t="shared" si="42"/>
        <v>0</v>
      </c>
      <c r="AR162" s="117">
        <f t="shared" si="43"/>
        <v>0</v>
      </c>
      <c r="AS162" t="str">
        <f t="shared" si="44"/>
        <v>1995UNU</v>
      </c>
    </row>
    <row r="163" spans="1:45" x14ac:dyDescent="0.25">
      <c r="A163" t="s">
        <v>738</v>
      </c>
      <c r="B163" s="64">
        <v>1996</v>
      </c>
      <c r="C163">
        <v>32</v>
      </c>
      <c r="D163" s="116" t="s">
        <v>29</v>
      </c>
      <c r="E163" s="63" t="s">
        <v>26</v>
      </c>
      <c r="F163" s="63" t="s">
        <v>27</v>
      </c>
      <c r="G163" s="63" t="s">
        <v>28</v>
      </c>
      <c r="H163" s="63" t="s">
        <v>28</v>
      </c>
      <c r="I163" s="63" t="s">
        <v>28</v>
      </c>
      <c r="J163" s="63" t="s">
        <v>28</v>
      </c>
      <c r="K163" s="63" t="s">
        <v>28</v>
      </c>
      <c r="L163" s="63" t="s">
        <v>28</v>
      </c>
      <c r="M163" s="63" t="s">
        <v>28</v>
      </c>
      <c r="N163" s="63" t="s">
        <v>28</v>
      </c>
      <c r="O163" s="63" t="s">
        <v>28</v>
      </c>
      <c r="P163" s="63" t="s">
        <v>28</v>
      </c>
      <c r="Q163" s="63" t="s">
        <v>28</v>
      </c>
      <c r="R163" s="63" t="s">
        <v>28</v>
      </c>
      <c r="S163" s="63" t="s">
        <v>28</v>
      </c>
      <c r="T163" s="63" t="s">
        <v>28</v>
      </c>
      <c r="U163" s="63" t="s">
        <v>28</v>
      </c>
      <c r="V163" s="63" t="s">
        <v>28</v>
      </c>
      <c r="W163" s="63" t="s">
        <v>28</v>
      </c>
      <c r="X163" s="63" t="s">
        <v>28</v>
      </c>
      <c r="Y163" s="63" t="s">
        <v>28</v>
      </c>
      <c r="Z163" s="63" t="s">
        <v>28</v>
      </c>
      <c r="AA163" s="63" t="s">
        <v>28</v>
      </c>
      <c r="AB163" s="93" t="str">
        <f t="shared" si="31"/>
        <v>pre99</v>
      </c>
      <c r="AC163" s="93" t="str">
        <f t="shared" si="32"/>
        <v>UNU</v>
      </c>
      <c r="AD163" s="93" t="str">
        <f>"'"&amp;VLOOKUP(A163,Lookups!B$3:F$48,2,FALSE)&amp;"'"</f>
        <v>'Unuk River'</v>
      </c>
      <c r="AE163" s="93">
        <f>VLOOKUP(A163,Lookups!B$3:F$48,4,FALSE)</f>
        <v>1</v>
      </c>
      <c r="AF163" s="93" t="str">
        <f>VLOOKUP(A163,Lookups!B$3:F$48,5,FALSE)</f>
        <v>SEAK</v>
      </c>
      <c r="AG163" s="93" t="str">
        <f t="shared" si="33"/>
        <v>no</v>
      </c>
      <c r="AH163" s="93">
        <f>VLOOKUP(A163,Lookups!B$3:F$48,3,FALSE)</f>
        <v>46</v>
      </c>
      <c r="AI163" s="117">
        <f t="shared" si="34"/>
        <v>0</v>
      </c>
      <c r="AJ163" s="117">
        <f t="shared" si="35"/>
        <v>0</v>
      </c>
      <c r="AK163" s="117">
        <f t="shared" si="36"/>
        <v>0</v>
      </c>
      <c r="AL163" s="117">
        <f t="shared" si="37"/>
        <v>0</v>
      </c>
      <c r="AM163" s="117">
        <f t="shared" si="38"/>
        <v>0</v>
      </c>
      <c r="AN163" s="117">
        <f t="shared" si="39"/>
        <v>0</v>
      </c>
      <c r="AO163" s="117">
        <f t="shared" si="40"/>
        <v>0</v>
      </c>
      <c r="AP163" s="117">
        <f t="shared" si="41"/>
        <v>0</v>
      </c>
      <c r="AQ163" s="117">
        <f t="shared" si="42"/>
        <v>0</v>
      </c>
      <c r="AR163" s="117">
        <f t="shared" si="43"/>
        <v>0</v>
      </c>
      <c r="AS163" t="str">
        <f t="shared" si="44"/>
        <v>1996UNU</v>
      </c>
    </row>
    <row r="164" spans="1:45" x14ac:dyDescent="0.25">
      <c r="A164" t="s">
        <v>738</v>
      </c>
      <c r="B164" s="64">
        <v>1997</v>
      </c>
      <c r="C164">
        <v>160</v>
      </c>
      <c r="D164" s="116" t="s">
        <v>30</v>
      </c>
      <c r="E164" s="63">
        <v>0.11874999999999999</v>
      </c>
      <c r="F164" s="63">
        <v>6.8750000000000006E-2</v>
      </c>
      <c r="G164" s="63">
        <v>0.05</v>
      </c>
      <c r="H164" s="63">
        <v>0</v>
      </c>
      <c r="I164" s="63">
        <v>0</v>
      </c>
      <c r="J164" s="63">
        <v>0</v>
      </c>
      <c r="K164" s="63">
        <v>0</v>
      </c>
      <c r="L164" s="63">
        <v>0</v>
      </c>
      <c r="M164" s="63">
        <v>0</v>
      </c>
      <c r="N164" s="63">
        <v>0</v>
      </c>
      <c r="O164" s="63">
        <v>0</v>
      </c>
      <c r="P164" s="63">
        <v>0</v>
      </c>
      <c r="Q164" s="63">
        <v>0</v>
      </c>
      <c r="R164" s="63">
        <v>0</v>
      </c>
      <c r="S164" s="63">
        <v>0</v>
      </c>
      <c r="T164" s="63">
        <v>0</v>
      </c>
      <c r="U164" s="63">
        <v>0</v>
      </c>
      <c r="V164" s="63">
        <v>0</v>
      </c>
      <c r="W164" s="63">
        <v>0</v>
      </c>
      <c r="X164" s="63">
        <v>0</v>
      </c>
      <c r="Y164" s="63">
        <v>0</v>
      </c>
      <c r="Z164" s="63">
        <v>0</v>
      </c>
      <c r="AA164" s="63">
        <v>0.76249999999999996</v>
      </c>
      <c r="AB164" s="93" t="str">
        <f t="shared" si="31"/>
        <v>pre99</v>
      </c>
      <c r="AC164" s="93" t="str">
        <f t="shared" si="32"/>
        <v>UNU</v>
      </c>
      <c r="AD164" s="93" t="str">
        <f>"'"&amp;VLOOKUP(A164,Lookups!B$3:F$48,2,FALSE)&amp;"'"</f>
        <v>'Unuk River'</v>
      </c>
      <c r="AE164" s="93">
        <f>VLOOKUP(A164,Lookups!B$3:F$48,4,FALSE)</f>
        <v>1</v>
      </c>
      <c r="AF164" s="93" t="str">
        <f>VLOOKUP(A164,Lookups!B$3:F$48,5,FALSE)</f>
        <v>SEAK</v>
      </c>
      <c r="AG164" s="93" t="str">
        <f t="shared" si="33"/>
        <v>yes</v>
      </c>
      <c r="AH164" s="93">
        <f>VLOOKUP(A164,Lookups!B$3:F$48,3,FALSE)</f>
        <v>46</v>
      </c>
      <c r="AI164" s="117">
        <f t="shared" si="34"/>
        <v>0.23749999999999999</v>
      </c>
      <c r="AJ164" s="117">
        <f t="shared" si="35"/>
        <v>0</v>
      </c>
      <c r="AK164" s="117">
        <f t="shared" si="36"/>
        <v>0</v>
      </c>
      <c r="AL164" s="117">
        <f t="shared" si="37"/>
        <v>0</v>
      </c>
      <c r="AM164" s="117">
        <f t="shared" si="38"/>
        <v>0</v>
      </c>
      <c r="AN164" s="117">
        <f t="shared" si="39"/>
        <v>0</v>
      </c>
      <c r="AO164" s="117">
        <f t="shared" si="40"/>
        <v>0</v>
      </c>
      <c r="AP164" s="117">
        <f t="shared" si="41"/>
        <v>0</v>
      </c>
      <c r="AQ164" s="117">
        <f t="shared" si="42"/>
        <v>0.76249999999999996</v>
      </c>
      <c r="AR164" s="117">
        <f t="shared" si="43"/>
        <v>0</v>
      </c>
      <c r="AS164" t="str">
        <f t="shared" si="44"/>
        <v>1997UNU</v>
      </c>
    </row>
    <row r="165" spans="1:45" x14ac:dyDescent="0.25">
      <c r="A165" t="s">
        <v>738</v>
      </c>
      <c r="B165" s="64">
        <v>1998</v>
      </c>
      <c r="C165">
        <v>479</v>
      </c>
      <c r="D165" s="116" t="s">
        <v>31</v>
      </c>
      <c r="E165" s="63">
        <v>9.6033402922755737E-2</v>
      </c>
      <c r="F165" s="63">
        <v>2.0876826722338204E-2</v>
      </c>
      <c r="G165" s="63">
        <v>3.3402922755741124E-2</v>
      </c>
      <c r="H165" s="63">
        <v>0</v>
      </c>
      <c r="I165" s="63">
        <v>0</v>
      </c>
      <c r="J165" s="63">
        <v>0</v>
      </c>
      <c r="K165" s="63">
        <v>0</v>
      </c>
      <c r="L165" s="63">
        <v>0</v>
      </c>
      <c r="M165" s="63">
        <v>0</v>
      </c>
      <c r="N165" s="63">
        <v>0</v>
      </c>
      <c r="O165" s="63">
        <v>0</v>
      </c>
      <c r="P165" s="63">
        <v>0</v>
      </c>
      <c r="Q165" s="63">
        <v>0</v>
      </c>
      <c r="R165" s="63">
        <v>0</v>
      </c>
      <c r="S165" s="63">
        <v>0</v>
      </c>
      <c r="T165" s="63">
        <v>0</v>
      </c>
      <c r="U165" s="63">
        <v>0</v>
      </c>
      <c r="V165" s="63">
        <v>0</v>
      </c>
      <c r="W165" s="63">
        <v>0</v>
      </c>
      <c r="X165" s="63">
        <v>0</v>
      </c>
      <c r="Y165" s="63">
        <v>0</v>
      </c>
      <c r="Z165" s="63">
        <v>1.2526096033402923E-2</v>
      </c>
      <c r="AA165" s="63">
        <v>0.83716075156576197</v>
      </c>
      <c r="AB165" s="93" t="str">
        <f t="shared" si="31"/>
        <v>pre99</v>
      </c>
      <c r="AC165" s="93" t="str">
        <f t="shared" si="32"/>
        <v>UNU</v>
      </c>
      <c r="AD165" s="93" t="str">
        <f>"'"&amp;VLOOKUP(A165,Lookups!B$3:F$48,2,FALSE)&amp;"'"</f>
        <v>'Unuk River'</v>
      </c>
      <c r="AE165" s="93">
        <f>VLOOKUP(A165,Lookups!B$3:F$48,4,FALSE)</f>
        <v>1</v>
      </c>
      <c r="AF165" s="93" t="str">
        <f>VLOOKUP(A165,Lookups!B$3:F$48,5,FALSE)</f>
        <v>SEAK</v>
      </c>
      <c r="AG165" s="93" t="str">
        <f t="shared" si="33"/>
        <v>yes</v>
      </c>
      <c r="AH165" s="93">
        <f>VLOOKUP(A165,Lookups!B$3:F$48,3,FALSE)</f>
        <v>46</v>
      </c>
      <c r="AI165" s="117">
        <f t="shared" si="34"/>
        <v>0.15031315240083507</v>
      </c>
      <c r="AJ165" s="117">
        <f t="shared" si="35"/>
        <v>0</v>
      </c>
      <c r="AK165" s="117">
        <f t="shared" si="36"/>
        <v>0</v>
      </c>
      <c r="AL165" s="117">
        <f t="shared" si="37"/>
        <v>0</v>
      </c>
      <c r="AM165" s="117">
        <f t="shared" si="38"/>
        <v>0</v>
      </c>
      <c r="AN165" s="117">
        <f t="shared" si="39"/>
        <v>0</v>
      </c>
      <c r="AO165" s="117">
        <f t="shared" si="40"/>
        <v>0</v>
      </c>
      <c r="AP165" s="117">
        <f t="shared" si="41"/>
        <v>0</v>
      </c>
      <c r="AQ165" s="117">
        <f t="shared" si="42"/>
        <v>0.83716075156576197</v>
      </c>
      <c r="AR165" s="117">
        <f t="shared" si="43"/>
        <v>1.2526096033402923E-2</v>
      </c>
      <c r="AS165" t="str">
        <f t="shared" si="44"/>
        <v>1998UNU</v>
      </c>
    </row>
    <row r="166" spans="1:45" x14ac:dyDescent="0.25">
      <c r="A166" t="s">
        <v>738</v>
      </c>
      <c r="B166" s="64">
        <v>1999</v>
      </c>
      <c r="C166">
        <v>767</v>
      </c>
      <c r="D166" s="116" t="s">
        <v>31</v>
      </c>
      <c r="E166" s="63">
        <v>7.822685788787484E-2</v>
      </c>
      <c r="F166" s="63">
        <v>6.51890482398957E-3</v>
      </c>
      <c r="G166" s="63">
        <v>0.12907431551499349</v>
      </c>
      <c r="H166" s="63">
        <v>0</v>
      </c>
      <c r="I166" s="63">
        <v>1.0430247718383311E-2</v>
      </c>
      <c r="J166" s="63">
        <v>0</v>
      </c>
      <c r="K166" s="63">
        <v>0</v>
      </c>
      <c r="L166" s="63">
        <v>0</v>
      </c>
      <c r="M166" s="63">
        <v>0</v>
      </c>
      <c r="N166" s="63">
        <v>0</v>
      </c>
      <c r="O166" s="63">
        <v>1.0430247718383311E-2</v>
      </c>
      <c r="P166" s="63">
        <v>0</v>
      </c>
      <c r="Q166" s="63">
        <v>0</v>
      </c>
      <c r="R166" s="63">
        <v>0</v>
      </c>
      <c r="S166" s="63">
        <v>0</v>
      </c>
      <c r="T166" s="63">
        <v>0</v>
      </c>
      <c r="U166" s="63">
        <v>0</v>
      </c>
      <c r="V166" s="63">
        <v>0</v>
      </c>
      <c r="W166" s="63">
        <v>0</v>
      </c>
      <c r="X166" s="63">
        <v>0</v>
      </c>
      <c r="Y166" s="63">
        <v>0</v>
      </c>
      <c r="Z166" s="63">
        <v>7.8226857887874843E-3</v>
      </c>
      <c r="AA166" s="63">
        <v>0.75749674054758798</v>
      </c>
      <c r="AB166" s="93" t="str">
        <f t="shared" si="31"/>
        <v>a99to08</v>
      </c>
      <c r="AC166" s="93" t="str">
        <f t="shared" si="32"/>
        <v>UNU</v>
      </c>
      <c r="AD166" s="93" t="str">
        <f>"'"&amp;VLOOKUP(A166,Lookups!B$3:F$48,2,FALSE)&amp;"'"</f>
        <v>'Unuk River'</v>
      </c>
      <c r="AE166" s="93">
        <f>VLOOKUP(A166,Lookups!B$3:F$48,4,FALSE)</f>
        <v>1</v>
      </c>
      <c r="AF166" s="93" t="str">
        <f>VLOOKUP(A166,Lookups!B$3:F$48,5,FALSE)</f>
        <v>SEAK</v>
      </c>
      <c r="AG166" s="93" t="str">
        <f t="shared" si="33"/>
        <v>yes</v>
      </c>
      <c r="AH166" s="93">
        <f>VLOOKUP(A166,Lookups!B$3:F$48,3,FALSE)</f>
        <v>46</v>
      </c>
      <c r="AI166" s="117">
        <f t="shared" si="34"/>
        <v>0.21382007822685789</v>
      </c>
      <c r="AJ166" s="117">
        <f t="shared" si="35"/>
        <v>1.0430247718383311E-2</v>
      </c>
      <c r="AK166" s="117">
        <f t="shared" si="36"/>
        <v>0</v>
      </c>
      <c r="AL166" s="117">
        <f t="shared" si="37"/>
        <v>0</v>
      </c>
      <c r="AM166" s="117">
        <f t="shared" si="38"/>
        <v>1.0430247718383311E-2</v>
      </c>
      <c r="AN166" s="117">
        <f t="shared" si="39"/>
        <v>0</v>
      </c>
      <c r="AO166" s="117">
        <f t="shared" si="40"/>
        <v>0</v>
      </c>
      <c r="AP166" s="117">
        <f t="shared" si="41"/>
        <v>0</v>
      </c>
      <c r="AQ166" s="117">
        <f t="shared" si="42"/>
        <v>0.75749674054758798</v>
      </c>
      <c r="AR166" s="117">
        <f t="shared" si="43"/>
        <v>7.8226857887874843E-3</v>
      </c>
      <c r="AS166" t="str">
        <f t="shared" si="44"/>
        <v>1999UNU</v>
      </c>
    </row>
    <row r="167" spans="1:45" x14ac:dyDescent="0.25">
      <c r="A167" t="s">
        <v>738</v>
      </c>
      <c r="B167" s="64">
        <v>2000</v>
      </c>
      <c r="C167">
        <v>1097</v>
      </c>
      <c r="D167" s="116" t="s">
        <v>31</v>
      </c>
      <c r="E167" s="63">
        <v>9.8450319051959889E-2</v>
      </c>
      <c r="F167" s="63">
        <v>2.4612579762989972E-2</v>
      </c>
      <c r="G167" s="63">
        <v>9.1157702825888781E-2</v>
      </c>
      <c r="H167" s="63">
        <v>0</v>
      </c>
      <c r="I167" s="63">
        <v>2.0054694621695533E-2</v>
      </c>
      <c r="J167" s="63">
        <v>0</v>
      </c>
      <c r="K167" s="63">
        <v>0</v>
      </c>
      <c r="L167" s="63">
        <v>0</v>
      </c>
      <c r="M167" s="63">
        <v>0</v>
      </c>
      <c r="N167" s="63">
        <v>0</v>
      </c>
      <c r="O167" s="63">
        <v>7.2926162260711028E-3</v>
      </c>
      <c r="P167" s="63">
        <v>3.6463081130355514E-3</v>
      </c>
      <c r="Q167" s="63">
        <v>0</v>
      </c>
      <c r="R167" s="63">
        <v>0</v>
      </c>
      <c r="S167" s="63">
        <v>0</v>
      </c>
      <c r="T167" s="63">
        <v>0</v>
      </c>
      <c r="U167" s="63">
        <v>0</v>
      </c>
      <c r="V167" s="63">
        <v>0</v>
      </c>
      <c r="W167" s="63">
        <v>0</v>
      </c>
      <c r="X167" s="63">
        <v>0</v>
      </c>
      <c r="Y167" s="63">
        <v>0</v>
      </c>
      <c r="Z167" s="63">
        <v>2.7347310847766638E-3</v>
      </c>
      <c r="AA167" s="63">
        <v>0.75205104831358249</v>
      </c>
      <c r="AB167" s="93" t="str">
        <f t="shared" si="31"/>
        <v>a99to08</v>
      </c>
      <c r="AC167" s="93" t="str">
        <f t="shared" si="32"/>
        <v>UNU</v>
      </c>
      <c r="AD167" s="93" t="str">
        <f>"'"&amp;VLOOKUP(A167,Lookups!B$3:F$48,2,FALSE)&amp;"'"</f>
        <v>'Unuk River'</v>
      </c>
      <c r="AE167" s="93">
        <f>VLOOKUP(A167,Lookups!B$3:F$48,4,FALSE)</f>
        <v>1</v>
      </c>
      <c r="AF167" s="93" t="str">
        <f>VLOOKUP(A167,Lookups!B$3:F$48,5,FALSE)</f>
        <v>SEAK</v>
      </c>
      <c r="AG167" s="93" t="str">
        <f t="shared" si="33"/>
        <v>yes</v>
      </c>
      <c r="AH167" s="93">
        <f>VLOOKUP(A167,Lookups!B$3:F$48,3,FALSE)</f>
        <v>46</v>
      </c>
      <c r="AI167" s="117">
        <f t="shared" si="34"/>
        <v>0.21422060164083864</v>
      </c>
      <c r="AJ167" s="117">
        <f t="shared" si="35"/>
        <v>2.0054694621695533E-2</v>
      </c>
      <c r="AK167" s="117">
        <f t="shared" si="36"/>
        <v>0</v>
      </c>
      <c r="AL167" s="117">
        <f t="shared" si="37"/>
        <v>0</v>
      </c>
      <c r="AM167" s="117">
        <f t="shared" si="38"/>
        <v>1.0938924339106655E-2</v>
      </c>
      <c r="AN167" s="117">
        <f t="shared" si="39"/>
        <v>0</v>
      </c>
      <c r="AO167" s="117">
        <f t="shared" si="40"/>
        <v>0</v>
      </c>
      <c r="AP167" s="117">
        <f t="shared" si="41"/>
        <v>0</v>
      </c>
      <c r="AQ167" s="117">
        <f t="shared" si="42"/>
        <v>0.75205104831358249</v>
      </c>
      <c r="AR167" s="117">
        <f t="shared" si="43"/>
        <v>2.7347310847766638E-3</v>
      </c>
      <c r="AS167" t="str">
        <f t="shared" si="44"/>
        <v>2000UNU</v>
      </c>
    </row>
    <row r="168" spans="1:45" x14ac:dyDescent="0.25">
      <c r="A168" t="s">
        <v>738</v>
      </c>
      <c r="B168" s="64">
        <v>2001</v>
      </c>
      <c r="C168">
        <v>1422</v>
      </c>
      <c r="D168" s="116" t="s">
        <v>31</v>
      </c>
      <c r="E168" s="63">
        <v>8.2981715893108307E-2</v>
      </c>
      <c r="F168" s="63">
        <v>5.6258790436005627E-3</v>
      </c>
      <c r="G168" s="63">
        <v>4.360056258790436E-2</v>
      </c>
      <c r="H168" s="63">
        <v>1.4064697609001407E-3</v>
      </c>
      <c r="I168" s="63">
        <v>0</v>
      </c>
      <c r="J168" s="63">
        <v>0</v>
      </c>
      <c r="K168" s="63">
        <v>0</v>
      </c>
      <c r="L168" s="63">
        <v>0</v>
      </c>
      <c r="M168" s="63">
        <v>0</v>
      </c>
      <c r="N168" s="63">
        <v>0</v>
      </c>
      <c r="O168" s="63">
        <v>4.9226441631504926E-3</v>
      </c>
      <c r="P168" s="63">
        <v>0</v>
      </c>
      <c r="Q168" s="63">
        <v>0</v>
      </c>
      <c r="R168" s="63">
        <v>0</v>
      </c>
      <c r="S168" s="63">
        <v>0</v>
      </c>
      <c r="T168" s="63">
        <v>0</v>
      </c>
      <c r="U168" s="63">
        <v>0</v>
      </c>
      <c r="V168" s="63">
        <v>0</v>
      </c>
      <c r="W168" s="63">
        <v>0</v>
      </c>
      <c r="X168" s="63">
        <v>0</v>
      </c>
      <c r="Y168" s="63">
        <v>0</v>
      </c>
      <c r="Z168" s="63">
        <v>2.461322081575246E-2</v>
      </c>
      <c r="AA168" s="63">
        <v>0.83684950773558364</v>
      </c>
      <c r="AB168" s="93" t="str">
        <f t="shared" si="31"/>
        <v>a99to08</v>
      </c>
      <c r="AC168" s="93" t="str">
        <f t="shared" si="32"/>
        <v>UNU</v>
      </c>
      <c r="AD168" s="93" t="str">
        <f>"'"&amp;VLOOKUP(A168,Lookups!B$3:F$48,2,FALSE)&amp;"'"</f>
        <v>'Unuk River'</v>
      </c>
      <c r="AE168" s="93">
        <f>VLOOKUP(A168,Lookups!B$3:F$48,4,FALSE)</f>
        <v>1</v>
      </c>
      <c r="AF168" s="93" t="str">
        <f>VLOOKUP(A168,Lookups!B$3:F$48,5,FALSE)</f>
        <v>SEAK</v>
      </c>
      <c r="AG168" s="93" t="str">
        <f t="shared" si="33"/>
        <v>yes</v>
      </c>
      <c r="AH168" s="93">
        <f>VLOOKUP(A168,Lookups!B$3:F$48,3,FALSE)</f>
        <v>46</v>
      </c>
      <c r="AI168" s="117">
        <f t="shared" si="34"/>
        <v>0.13220815752461323</v>
      </c>
      <c r="AJ168" s="117">
        <f t="shared" si="35"/>
        <v>1.4064697609001407E-3</v>
      </c>
      <c r="AK168" s="117">
        <f t="shared" si="36"/>
        <v>0</v>
      </c>
      <c r="AL168" s="117">
        <f t="shared" si="37"/>
        <v>0</v>
      </c>
      <c r="AM168" s="117">
        <f t="shared" si="38"/>
        <v>4.9226441631504926E-3</v>
      </c>
      <c r="AN168" s="117">
        <f t="shared" si="39"/>
        <v>0</v>
      </c>
      <c r="AO168" s="117">
        <f t="shared" si="40"/>
        <v>0</v>
      </c>
      <c r="AP168" s="117">
        <f t="shared" si="41"/>
        <v>0</v>
      </c>
      <c r="AQ168" s="117">
        <f t="shared" si="42"/>
        <v>0.83684950773558364</v>
      </c>
      <c r="AR168" s="117">
        <f t="shared" si="43"/>
        <v>2.461322081575246E-2</v>
      </c>
      <c r="AS168" t="str">
        <f t="shared" si="44"/>
        <v>2001UNU</v>
      </c>
    </row>
    <row r="169" spans="1:45" x14ac:dyDescent="0.25">
      <c r="A169" t="s">
        <v>738</v>
      </c>
      <c r="B169" s="64">
        <v>2002</v>
      </c>
      <c r="C169">
        <v>969</v>
      </c>
      <c r="D169" s="116" t="s">
        <v>31</v>
      </c>
      <c r="E169" s="63">
        <v>8.771929824561403E-2</v>
      </c>
      <c r="F169" s="63">
        <v>6.1919504643962852E-3</v>
      </c>
      <c r="G169" s="63">
        <v>4.8503611971104234E-2</v>
      </c>
      <c r="H169" s="63">
        <v>1.1351909184726523E-2</v>
      </c>
      <c r="I169" s="63">
        <v>0</v>
      </c>
      <c r="J169" s="63">
        <v>0</v>
      </c>
      <c r="K169" s="63">
        <v>0</v>
      </c>
      <c r="L169" s="63">
        <v>0</v>
      </c>
      <c r="M169" s="63">
        <v>0</v>
      </c>
      <c r="N169" s="63">
        <v>0</v>
      </c>
      <c r="O169" s="63">
        <v>0</v>
      </c>
      <c r="P169" s="63">
        <v>0</v>
      </c>
      <c r="Q169" s="63">
        <v>0</v>
      </c>
      <c r="R169" s="63">
        <v>0</v>
      </c>
      <c r="S169" s="63">
        <v>0</v>
      </c>
      <c r="T169" s="63">
        <v>0</v>
      </c>
      <c r="U169" s="63">
        <v>0</v>
      </c>
      <c r="V169" s="63">
        <v>0</v>
      </c>
      <c r="W169" s="63">
        <v>0</v>
      </c>
      <c r="X169" s="63">
        <v>0</v>
      </c>
      <c r="Y169" s="63">
        <v>0</v>
      </c>
      <c r="Z169" s="63">
        <v>1.7543859649122806E-2</v>
      </c>
      <c r="AA169" s="63">
        <v>0.8286893704850361</v>
      </c>
      <c r="AB169" s="93" t="str">
        <f t="shared" si="31"/>
        <v>a99to08</v>
      </c>
      <c r="AC169" s="93" t="str">
        <f t="shared" si="32"/>
        <v>UNU</v>
      </c>
      <c r="AD169" s="93" t="str">
        <f>"'"&amp;VLOOKUP(A169,Lookups!B$3:F$48,2,FALSE)&amp;"'"</f>
        <v>'Unuk River'</v>
      </c>
      <c r="AE169" s="93">
        <f>VLOOKUP(A169,Lookups!B$3:F$48,4,FALSE)</f>
        <v>1</v>
      </c>
      <c r="AF169" s="93" t="str">
        <f>VLOOKUP(A169,Lookups!B$3:F$48,5,FALSE)</f>
        <v>SEAK</v>
      </c>
      <c r="AG169" s="93" t="str">
        <f t="shared" si="33"/>
        <v>yes</v>
      </c>
      <c r="AH169" s="93">
        <f>VLOOKUP(A169,Lookups!B$3:F$48,3,FALSE)</f>
        <v>46</v>
      </c>
      <c r="AI169" s="117">
        <f t="shared" si="34"/>
        <v>0.14241486068111456</v>
      </c>
      <c r="AJ169" s="117">
        <f t="shared" si="35"/>
        <v>1.1351909184726523E-2</v>
      </c>
      <c r="AK169" s="117">
        <f t="shared" si="36"/>
        <v>0</v>
      </c>
      <c r="AL169" s="117">
        <f t="shared" si="37"/>
        <v>0</v>
      </c>
      <c r="AM169" s="117">
        <f t="shared" si="38"/>
        <v>0</v>
      </c>
      <c r="AN169" s="117">
        <f t="shared" si="39"/>
        <v>0</v>
      </c>
      <c r="AO169" s="117">
        <f t="shared" si="40"/>
        <v>0</v>
      </c>
      <c r="AP169" s="117">
        <f t="shared" si="41"/>
        <v>0</v>
      </c>
      <c r="AQ169" s="117">
        <f t="shared" si="42"/>
        <v>0.8286893704850361</v>
      </c>
      <c r="AR169" s="117">
        <f t="shared" si="43"/>
        <v>1.7543859649122806E-2</v>
      </c>
      <c r="AS169" t="str">
        <f t="shared" si="44"/>
        <v>2002UNU</v>
      </c>
    </row>
    <row r="170" spans="1:45" x14ac:dyDescent="0.25">
      <c r="A170" t="s">
        <v>738</v>
      </c>
      <c r="B170" s="64">
        <v>2003</v>
      </c>
      <c r="C170">
        <v>706</v>
      </c>
      <c r="D170" s="116" t="s">
        <v>31</v>
      </c>
      <c r="E170" s="63">
        <v>0.11048158640226628</v>
      </c>
      <c r="F170" s="63">
        <v>1.4164305949008499E-3</v>
      </c>
      <c r="G170" s="63">
        <v>5.3824362606232294E-2</v>
      </c>
      <c r="H170" s="63">
        <v>1.4164305949008499E-2</v>
      </c>
      <c r="I170" s="63">
        <v>0</v>
      </c>
      <c r="J170" s="63">
        <v>0</v>
      </c>
      <c r="K170" s="63">
        <v>0</v>
      </c>
      <c r="L170" s="63">
        <v>0</v>
      </c>
      <c r="M170" s="63">
        <v>0</v>
      </c>
      <c r="N170" s="63">
        <v>0</v>
      </c>
      <c r="O170" s="63">
        <v>4.24929178470255E-3</v>
      </c>
      <c r="P170" s="63">
        <v>0</v>
      </c>
      <c r="Q170" s="63">
        <v>0</v>
      </c>
      <c r="R170" s="63">
        <v>0</v>
      </c>
      <c r="S170" s="63">
        <v>0</v>
      </c>
      <c r="T170" s="63">
        <v>0</v>
      </c>
      <c r="U170" s="63">
        <v>0</v>
      </c>
      <c r="V170" s="63">
        <v>0</v>
      </c>
      <c r="W170" s="63">
        <v>0</v>
      </c>
      <c r="X170" s="63">
        <v>0</v>
      </c>
      <c r="Y170" s="63">
        <v>0</v>
      </c>
      <c r="Z170" s="63">
        <v>2.5495750708215296E-2</v>
      </c>
      <c r="AA170" s="63">
        <v>0.79036827195467418</v>
      </c>
      <c r="AB170" s="93" t="str">
        <f t="shared" si="31"/>
        <v>a99to08</v>
      </c>
      <c r="AC170" s="93" t="str">
        <f t="shared" si="32"/>
        <v>UNU</v>
      </c>
      <c r="AD170" s="93" t="str">
        <f>"'"&amp;VLOOKUP(A170,Lookups!B$3:F$48,2,FALSE)&amp;"'"</f>
        <v>'Unuk River'</v>
      </c>
      <c r="AE170" s="93">
        <f>VLOOKUP(A170,Lookups!B$3:F$48,4,FALSE)</f>
        <v>1</v>
      </c>
      <c r="AF170" s="93" t="str">
        <f>VLOOKUP(A170,Lookups!B$3:F$48,5,FALSE)</f>
        <v>SEAK</v>
      </c>
      <c r="AG170" s="93" t="str">
        <f t="shared" si="33"/>
        <v>yes</v>
      </c>
      <c r="AH170" s="93">
        <f>VLOOKUP(A170,Lookups!B$3:F$48,3,FALSE)</f>
        <v>46</v>
      </c>
      <c r="AI170" s="117">
        <f t="shared" si="34"/>
        <v>0.16572237960339942</v>
      </c>
      <c r="AJ170" s="117">
        <f t="shared" si="35"/>
        <v>1.4164305949008499E-2</v>
      </c>
      <c r="AK170" s="117">
        <f t="shared" si="36"/>
        <v>0</v>
      </c>
      <c r="AL170" s="117">
        <f t="shared" si="37"/>
        <v>0</v>
      </c>
      <c r="AM170" s="117">
        <f t="shared" si="38"/>
        <v>4.24929178470255E-3</v>
      </c>
      <c r="AN170" s="117">
        <f t="shared" si="39"/>
        <v>0</v>
      </c>
      <c r="AO170" s="117">
        <f t="shared" si="40"/>
        <v>0</v>
      </c>
      <c r="AP170" s="117">
        <f t="shared" si="41"/>
        <v>0</v>
      </c>
      <c r="AQ170" s="117">
        <f t="shared" si="42"/>
        <v>0.79036827195467418</v>
      </c>
      <c r="AR170" s="117">
        <f t="shared" si="43"/>
        <v>2.5495750708215296E-2</v>
      </c>
      <c r="AS170" t="str">
        <f t="shared" si="44"/>
        <v>2003UNU</v>
      </c>
    </row>
    <row r="171" spans="1:45" x14ac:dyDescent="0.25">
      <c r="A171" t="s">
        <v>738</v>
      </c>
      <c r="B171" s="64">
        <v>2004</v>
      </c>
      <c r="C171">
        <v>733</v>
      </c>
      <c r="D171" s="116" t="s">
        <v>31</v>
      </c>
      <c r="E171" s="63">
        <v>7.2305593451568895E-2</v>
      </c>
      <c r="F171" s="63">
        <v>0.15688949522510232</v>
      </c>
      <c r="G171" s="63">
        <v>4.0927694406548434E-2</v>
      </c>
      <c r="H171" s="63">
        <v>0</v>
      </c>
      <c r="I171" s="63">
        <v>0</v>
      </c>
      <c r="J171" s="63">
        <v>0</v>
      </c>
      <c r="K171" s="63">
        <v>0</v>
      </c>
      <c r="L171" s="63">
        <v>0</v>
      </c>
      <c r="M171" s="63">
        <v>0</v>
      </c>
      <c r="N171" s="63">
        <v>0</v>
      </c>
      <c r="O171" s="63">
        <v>0</v>
      </c>
      <c r="P171" s="63">
        <v>0</v>
      </c>
      <c r="Q171" s="63">
        <v>0</v>
      </c>
      <c r="R171" s="63">
        <v>0</v>
      </c>
      <c r="S171" s="63">
        <v>0</v>
      </c>
      <c r="T171" s="63">
        <v>0</v>
      </c>
      <c r="U171" s="63">
        <v>0</v>
      </c>
      <c r="V171" s="63">
        <v>0</v>
      </c>
      <c r="W171" s="63">
        <v>0</v>
      </c>
      <c r="X171" s="63">
        <v>0</v>
      </c>
      <c r="Y171" s="63">
        <v>0</v>
      </c>
      <c r="Z171" s="63">
        <v>6.8212824010914054E-3</v>
      </c>
      <c r="AA171" s="63">
        <v>0.72305593451568895</v>
      </c>
      <c r="AB171" s="93" t="str">
        <f t="shared" si="31"/>
        <v>a99to08</v>
      </c>
      <c r="AC171" s="93" t="str">
        <f t="shared" si="32"/>
        <v>UNU</v>
      </c>
      <c r="AD171" s="93" t="str">
        <f>"'"&amp;VLOOKUP(A171,Lookups!B$3:F$48,2,FALSE)&amp;"'"</f>
        <v>'Unuk River'</v>
      </c>
      <c r="AE171" s="93">
        <f>VLOOKUP(A171,Lookups!B$3:F$48,4,FALSE)</f>
        <v>1</v>
      </c>
      <c r="AF171" s="93" t="str">
        <f>VLOOKUP(A171,Lookups!B$3:F$48,5,FALSE)</f>
        <v>SEAK</v>
      </c>
      <c r="AG171" s="93" t="str">
        <f t="shared" si="33"/>
        <v>yes</v>
      </c>
      <c r="AH171" s="93">
        <f>VLOOKUP(A171,Lookups!B$3:F$48,3,FALSE)</f>
        <v>46</v>
      </c>
      <c r="AI171" s="117">
        <f t="shared" si="34"/>
        <v>0.27012278308321963</v>
      </c>
      <c r="AJ171" s="117">
        <f t="shared" si="35"/>
        <v>0</v>
      </c>
      <c r="AK171" s="117">
        <f t="shared" si="36"/>
        <v>0</v>
      </c>
      <c r="AL171" s="117">
        <f t="shared" si="37"/>
        <v>0</v>
      </c>
      <c r="AM171" s="117">
        <f t="shared" si="38"/>
        <v>0</v>
      </c>
      <c r="AN171" s="117">
        <f t="shared" si="39"/>
        <v>0</v>
      </c>
      <c r="AO171" s="117">
        <f t="shared" si="40"/>
        <v>0</v>
      </c>
      <c r="AP171" s="117">
        <f t="shared" si="41"/>
        <v>0</v>
      </c>
      <c r="AQ171" s="117">
        <f t="shared" si="42"/>
        <v>0.72305593451568895</v>
      </c>
      <c r="AR171" s="117">
        <f t="shared" si="43"/>
        <v>6.8212824010914054E-3</v>
      </c>
      <c r="AS171" t="str">
        <f t="shared" si="44"/>
        <v>2004UNU</v>
      </c>
    </row>
    <row r="172" spans="1:45" x14ac:dyDescent="0.25">
      <c r="A172" t="s">
        <v>738</v>
      </c>
      <c r="B172" s="64">
        <v>2005</v>
      </c>
      <c r="C172">
        <v>753</v>
      </c>
      <c r="D172" s="116" t="s">
        <v>31</v>
      </c>
      <c r="E172" s="63">
        <v>0.21779548472775564</v>
      </c>
      <c r="F172" s="63">
        <v>2.3904382470119521E-2</v>
      </c>
      <c r="G172" s="63">
        <v>7.8353253652058433E-2</v>
      </c>
      <c r="H172" s="63">
        <v>2.6560424966799467E-3</v>
      </c>
      <c r="I172" s="63">
        <v>0</v>
      </c>
      <c r="J172" s="63">
        <v>0</v>
      </c>
      <c r="K172" s="63">
        <v>0</v>
      </c>
      <c r="L172" s="63">
        <v>0</v>
      </c>
      <c r="M172" s="63">
        <v>0</v>
      </c>
      <c r="N172" s="63">
        <v>0</v>
      </c>
      <c r="O172" s="63">
        <v>0</v>
      </c>
      <c r="P172" s="63">
        <v>2.2576361221779549E-2</v>
      </c>
      <c r="Q172" s="63">
        <v>0</v>
      </c>
      <c r="R172" s="63">
        <v>0</v>
      </c>
      <c r="S172" s="63">
        <v>0</v>
      </c>
      <c r="T172" s="63">
        <v>0</v>
      </c>
      <c r="U172" s="63">
        <v>0</v>
      </c>
      <c r="V172" s="63">
        <v>0</v>
      </c>
      <c r="W172" s="63">
        <v>0</v>
      </c>
      <c r="X172" s="63">
        <v>0</v>
      </c>
      <c r="Y172" s="63">
        <v>0</v>
      </c>
      <c r="Z172" s="63">
        <v>2.6560424966799469E-2</v>
      </c>
      <c r="AA172" s="63">
        <v>0.62815405046480743</v>
      </c>
      <c r="AB172" s="93" t="str">
        <f t="shared" si="31"/>
        <v>a99to08</v>
      </c>
      <c r="AC172" s="93" t="str">
        <f t="shared" si="32"/>
        <v>UNU</v>
      </c>
      <c r="AD172" s="93" t="str">
        <f>"'"&amp;VLOOKUP(A172,Lookups!B$3:F$48,2,FALSE)&amp;"'"</f>
        <v>'Unuk River'</v>
      </c>
      <c r="AE172" s="93">
        <f>VLOOKUP(A172,Lookups!B$3:F$48,4,FALSE)</f>
        <v>1</v>
      </c>
      <c r="AF172" s="93" t="str">
        <f>VLOOKUP(A172,Lookups!B$3:F$48,5,FALSE)</f>
        <v>SEAK</v>
      </c>
      <c r="AG172" s="93" t="str">
        <f t="shared" si="33"/>
        <v>yes</v>
      </c>
      <c r="AH172" s="93">
        <f>VLOOKUP(A172,Lookups!B$3:F$48,3,FALSE)</f>
        <v>46</v>
      </c>
      <c r="AI172" s="117">
        <f t="shared" si="34"/>
        <v>0.32005312084993359</v>
      </c>
      <c r="AJ172" s="117">
        <f t="shared" si="35"/>
        <v>2.6560424966799467E-3</v>
      </c>
      <c r="AK172" s="117">
        <f t="shared" si="36"/>
        <v>0</v>
      </c>
      <c r="AL172" s="117">
        <f t="shared" si="37"/>
        <v>0</v>
      </c>
      <c r="AM172" s="117">
        <f t="shared" si="38"/>
        <v>2.2576361221779549E-2</v>
      </c>
      <c r="AN172" s="117">
        <f t="shared" si="39"/>
        <v>0</v>
      </c>
      <c r="AO172" s="117">
        <f t="shared" si="40"/>
        <v>0</v>
      </c>
      <c r="AP172" s="117">
        <f t="shared" si="41"/>
        <v>0</v>
      </c>
      <c r="AQ172" s="117">
        <f t="shared" si="42"/>
        <v>0.62815405046480743</v>
      </c>
      <c r="AR172" s="117">
        <f t="shared" si="43"/>
        <v>2.6560424966799469E-2</v>
      </c>
      <c r="AS172" t="str">
        <f t="shared" si="44"/>
        <v>2005UNU</v>
      </c>
    </row>
    <row r="173" spans="1:45" x14ac:dyDescent="0.25">
      <c r="A173" t="s">
        <v>738</v>
      </c>
      <c r="B173" s="64">
        <v>2006</v>
      </c>
      <c r="C173">
        <v>822</v>
      </c>
      <c r="D173" s="116" t="s">
        <v>31</v>
      </c>
      <c r="E173" s="63">
        <v>0.11922141119221412</v>
      </c>
      <c r="F173" s="63">
        <v>7.5425790754257913E-2</v>
      </c>
      <c r="G173" s="63">
        <v>3.6496350364963501E-2</v>
      </c>
      <c r="H173" s="63">
        <v>7.2992700729927005E-3</v>
      </c>
      <c r="I173" s="63">
        <v>0</v>
      </c>
      <c r="J173" s="63">
        <v>0</v>
      </c>
      <c r="K173" s="63">
        <v>0</v>
      </c>
      <c r="L173" s="63">
        <v>0</v>
      </c>
      <c r="M173" s="63">
        <v>0</v>
      </c>
      <c r="N173" s="63">
        <v>0</v>
      </c>
      <c r="O173" s="63">
        <v>0</v>
      </c>
      <c r="P173" s="63">
        <v>0</v>
      </c>
      <c r="Q173" s="63">
        <v>0</v>
      </c>
      <c r="R173" s="63">
        <v>0</v>
      </c>
      <c r="S173" s="63">
        <v>0</v>
      </c>
      <c r="T173" s="63">
        <v>0</v>
      </c>
      <c r="U173" s="63">
        <v>0</v>
      </c>
      <c r="V173" s="63">
        <v>0</v>
      </c>
      <c r="W173" s="63">
        <v>0</v>
      </c>
      <c r="X173" s="63">
        <v>0</v>
      </c>
      <c r="Y173" s="63">
        <v>0</v>
      </c>
      <c r="Z173" s="63">
        <v>2.6763990267639901E-2</v>
      </c>
      <c r="AA173" s="63">
        <v>0.73479318734793186</v>
      </c>
      <c r="AB173" s="93" t="str">
        <f t="shared" si="31"/>
        <v>a99to08</v>
      </c>
      <c r="AC173" s="93" t="str">
        <f t="shared" si="32"/>
        <v>UNU</v>
      </c>
      <c r="AD173" s="93" t="str">
        <f>"'"&amp;VLOOKUP(A173,Lookups!B$3:F$48,2,FALSE)&amp;"'"</f>
        <v>'Unuk River'</v>
      </c>
      <c r="AE173" s="93">
        <f>VLOOKUP(A173,Lookups!B$3:F$48,4,FALSE)</f>
        <v>1</v>
      </c>
      <c r="AF173" s="93" t="str">
        <f>VLOOKUP(A173,Lookups!B$3:F$48,5,FALSE)</f>
        <v>SEAK</v>
      </c>
      <c r="AG173" s="93" t="str">
        <f t="shared" si="33"/>
        <v>yes</v>
      </c>
      <c r="AH173" s="93">
        <f>VLOOKUP(A173,Lookups!B$3:F$48,3,FALSE)</f>
        <v>46</v>
      </c>
      <c r="AI173" s="117">
        <f t="shared" si="34"/>
        <v>0.23114355231143552</v>
      </c>
      <c r="AJ173" s="117">
        <f t="shared" si="35"/>
        <v>7.2992700729927005E-3</v>
      </c>
      <c r="AK173" s="117">
        <f t="shared" si="36"/>
        <v>0</v>
      </c>
      <c r="AL173" s="117">
        <f t="shared" si="37"/>
        <v>0</v>
      </c>
      <c r="AM173" s="117">
        <f t="shared" si="38"/>
        <v>0</v>
      </c>
      <c r="AN173" s="117">
        <f t="shared" si="39"/>
        <v>0</v>
      </c>
      <c r="AO173" s="117">
        <f t="shared" si="40"/>
        <v>0</v>
      </c>
      <c r="AP173" s="117">
        <f t="shared" si="41"/>
        <v>0</v>
      </c>
      <c r="AQ173" s="117">
        <f t="shared" si="42"/>
        <v>0.73479318734793186</v>
      </c>
      <c r="AR173" s="117">
        <f t="shared" si="43"/>
        <v>2.6763990267639901E-2</v>
      </c>
      <c r="AS173" t="str">
        <f t="shared" si="44"/>
        <v>2006UNU</v>
      </c>
    </row>
    <row r="174" spans="1:45" x14ac:dyDescent="0.25">
      <c r="A174" t="s">
        <v>738</v>
      </c>
      <c r="B174" s="64">
        <v>2007</v>
      </c>
      <c r="C174">
        <v>680</v>
      </c>
      <c r="D174" s="116" t="s">
        <v>31</v>
      </c>
      <c r="E174" s="63">
        <v>0.16323529411764706</v>
      </c>
      <c r="F174" s="63">
        <v>6.9117647058823534E-2</v>
      </c>
      <c r="G174" s="63">
        <v>3.2352941176470591E-2</v>
      </c>
      <c r="H174" s="63">
        <v>2.9411764705882353E-3</v>
      </c>
      <c r="I174" s="63">
        <v>0</v>
      </c>
      <c r="J174" s="63">
        <v>0</v>
      </c>
      <c r="K174" s="63">
        <v>0</v>
      </c>
      <c r="L174" s="63">
        <v>0</v>
      </c>
      <c r="M174" s="63">
        <v>0</v>
      </c>
      <c r="N174" s="63">
        <v>0</v>
      </c>
      <c r="O174" s="63">
        <v>1.3235294117647059E-2</v>
      </c>
      <c r="P174" s="63">
        <v>0</v>
      </c>
      <c r="Q174" s="63">
        <v>0</v>
      </c>
      <c r="R174" s="63">
        <v>0</v>
      </c>
      <c r="S174" s="63">
        <v>0</v>
      </c>
      <c r="T174" s="63">
        <v>0</v>
      </c>
      <c r="U174" s="63">
        <v>0</v>
      </c>
      <c r="V174" s="63">
        <v>0</v>
      </c>
      <c r="W174" s="63">
        <v>0</v>
      </c>
      <c r="X174" s="63">
        <v>0</v>
      </c>
      <c r="Y174" s="63">
        <v>0</v>
      </c>
      <c r="Z174" s="63">
        <v>0</v>
      </c>
      <c r="AA174" s="63">
        <v>0.71911764705882353</v>
      </c>
      <c r="AB174" s="93" t="str">
        <f t="shared" si="31"/>
        <v>a99to08</v>
      </c>
      <c r="AC174" s="93" t="str">
        <f t="shared" si="32"/>
        <v>UNU</v>
      </c>
      <c r="AD174" s="93" t="str">
        <f>"'"&amp;VLOOKUP(A174,Lookups!B$3:F$48,2,FALSE)&amp;"'"</f>
        <v>'Unuk River'</v>
      </c>
      <c r="AE174" s="93">
        <f>VLOOKUP(A174,Lookups!B$3:F$48,4,FALSE)</f>
        <v>1</v>
      </c>
      <c r="AF174" s="93" t="str">
        <f>VLOOKUP(A174,Lookups!B$3:F$48,5,FALSE)</f>
        <v>SEAK</v>
      </c>
      <c r="AG174" s="93" t="str">
        <f t="shared" si="33"/>
        <v>yes</v>
      </c>
      <c r="AH174" s="93">
        <f>VLOOKUP(A174,Lookups!B$3:F$48,3,FALSE)</f>
        <v>46</v>
      </c>
      <c r="AI174" s="117">
        <f t="shared" si="34"/>
        <v>0.26470588235294118</v>
      </c>
      <c r="AJ174" s="117">
        <f t="shared" si="35"/>
        <v>2.9411764705882353E-3</v>
      </c>
      <c r="AK174" s="117">
        <f t="shared" si="36"/>
        <v>0</v>
      </c>
      <c r="AL174" s="117">
        <f t="shared" si="37"/>
        <v>0</v>
      </c>
      <c r="AM174" s="117">
        <f t="shared" si="38"/>
        <v>1.3235294117647059E-2</v>
      </c>
      <c r="AN174" s="117">
        <f t="shared" si="39"/>
        <v>0</v>
      </c>
      <c r="AO174" s="117">
        <f t="shared" si="40"/>
        <v>0</v>
      </c>
      <c r="AP174" s="117">
        <f t="shared" si="41"/>
        <v>0</v>
      </c>
      <c r="AQ174" s="117">
        <f t="shared" si="42"/>
        <v>0.71911764705882353</v>
      </c>
      <c r="AR174" s="117">
        <f t="shared" si="43"/>
        <v>0</v>
      </c>
      <c r="AS174" t="str">
        <f t="shared" si="44"/>
        <v>2007UNU</v>
      </c>
    </row>
    <row r="175" spans="1:45" x14ac:dyDescent="0.25">
      <c r="A175" t="s">
        <v>738</v>
      </c>
      <c r="B175" s="64">
        <v>2008</v>
      </c>
      <c r="C175">
        <v>363</v>
      </c>
      <c r="D175" s="116" t="s">
        <v>31</v>
      </c>
      <c r="E175" s="63">
        <v>0.15702479338842976</v>
      </c>
      <c r="F175" s="63">
        <v>4.1322314049586778E-2</v>
      </c>
      <c r="G175" s="63">
        <v>8.2644628099173556E-3</v>
      </c>
      <c r="H175" s="63">
        <v>0</v>
      </c>
      <c r="I175" s="63">
        <v>3.0303030303030304E-2</v>
      </c>
      <c r="J175" s="63">
        <v>0</v>
      </c>
      <c r="K175" s="63">
        <v>0</v>
      </c>
      <c r="L175" s="63">
        <v>0</v>
      </c>
      <c r="M175" s="63">
        <v>0</v>
      </c>
      <c r="N175" s="63">
        <v>0</v>
      </c>
      <c r="O175" s="63">
        <v>0</v>
      </c>
      <c r="P175" s="63">
        <v>0</v>
      </c>
      <c r="Q175" s="63">
        <v>0</v>
      </c>
      <c r="R175" s="63">
        <v>0</v>
      </c>
      <c r="S175" s="63">
        <v>0</v>
      </c>
      <c r="T175" s="63">
        <v>0</v>
      </c>
      <c r="U175" s="63">
        <v>0</v>
      </c>
      <c r="V175" s="63">
        <v>0</v>
      </c>
      <c r="W175" s="63">
        <v>0</v>
      </c>
      <c r="X175" s="63">
        <v>0</v>
      </c>
      <c r="Y175" s="63">
        <v>0</v>
      </c>
      <c r="Z175" s="63">
        <v>1.6528925619834711E-2</v>
      </c>
      <c r="AA175" s="63">
        <v>0.74655647382920109</v>
      </c>
      <c r="AB175" s="93" t="str">
        <f t="shared" si="31"/>
        <v>a99to08</v>
      </c>
      <c r="AC175" s="93" t="str">
        <f t="shared" si="32"/>
        <v>UNU</v>
      </c>
      <c r="AD175" s="93" t="str">
        <f>"'"&amp;VLOOKUP(A175,Lookups!B$3:F$48,2,FALSE)&amp;"'"</f>
        <v>'Unuk River'</v>
      </c>
      <c r="AE175" s="93">
        <f>VLOOKUP(A175,Lookups!B$3:F$48,4,FALSE)</f>
        <v>1</v>
      </c>
      <c r="AF175" s="93" t="str">
        <f>VLOOKUP(A175,Lookups!B$3:F$48,5,FALSE)</f>
        <v>SEAK</v>
      </c>
      <c r="AG175" s="93" t="str">
        <f t="shared" si="33"/>
        <v>yes</v>
      </c>
      <c r="AH175" s="93">
        <f>VLOOKUP(A175,Lookups!B$3:F$48,3,FALSE)</f>
        <v>46</v>
      </c>
      <c r="AI175" s="117">
        <f t="shared" si="34"/>
        <v>0.20661157024793389</v>
      </c>
      <c r="AJ175" s="117">
        <f t="shared" si="35"/>
        <v>3.0303030303030304E-2</v>
      </c>
      <c r="AK175" s="117">
        <f t="shared" si="36"/>
        <v>0</v>
      </c>
      <c r="AL175" s="117">
        <f t="shared" si="37"/>
        <v>0</v>
      </c>
      <c r="AM175" s="117">
        <f t="shared" si="38"/>
        <v>0</v>
      </c>
      <c r="AN175" s="117">
        <f t="shared" si="39"/>
        <v>0</v>
      </c>
      <c r="AO175" s="117">
        <f t="shared" si="40"/>
        <v>0</v>
      </c>
      <c r="AP175" s="117">
        <f t="shared" si="41"/>
        <v>0</v>
      </c>
      <c r="AQ175" s="117">
        <f t="shared" si="42"/>
        <v>0.74655647382920109</v>
      </c>
      <c r="AR175" s="117">
        <f t="shared" si="43"/>
        <v>1.6528925619834711E-2</v>
      </c>
      <c r="AS175" t="str">
        <f t="shared" si="44"/>
        <v>2008UNU</v>
      </c>
    </row>
    <row r="176" spans="1:45" x14ac:dyDescent="0.25">
      <c r="A176" t="s">
        <v>738</v>
      </c>
      <c r="B176" s="64">
        <v>2009</v>
      </c>
      <c r="C176">
        <v>401</v>
      </c>
      <c r="D176" s="116" t="s">
        <v>31</v>
      </c>
      <c r="E176" s="63">
        <v>0.14713216957605985</v>
      </c>
      <c r="F176" s="63">
        <v>1.4962593516209476E-2</v>
      </c>
      <c r="G176" s="63">
        <v>3.7406483790523692E-2</v>
      </c>
      <c r="H176" s="63">
        <v>0</v>
      </c>
      <c r="I176" s="63">
        <v>0</v>
      </c>
      <c r="J176" s="63">
        <v>0</v>
      </c>
      <c r="K176" s="63">
        <v>0</v>
      </c>
      <c r="L176" s="63">
        <v>0</v>
      </c>
      <c r="M176" s="63">
        <v>0</v>
      </c>
      <c r="N176" s="63">
        <v>0</v>
      </c>
      <c r="O176" s="63">
        <v>0</v>
      </c>
      <c r="P176" s="63">
        <v>0</v>
      </c>
      <c r="Q176" s="63">
        <v>0</v>
      </c>
      <c r="R176" s="63">
        <v>0</v>
      </c>
      <c r="S176" s="63">
        <v>0</v>
      </c>
      <c r="T176" s="63">
        <v>0</v>
      </c>
      <c r="U176" s="63">
        <v>0</v>
      </c>
      <c r="V176" s="63">
        <v>0</v>
      </c>
      <c r="W176" s="63">
        <v>0</v>
      </c>
      <c r="X176" s="63">
        <v>0</v>
      </c>
      <c r="Y176" s="63">
        <v>0</v>
      </c>
      <c r="Z176" s="63">
        <v>2.4937655860349128E-2</v>
      </c>
      <c r="AA176" s="63">
        <v>0.77556109725685785</v>
      </c>
      <c r="AB176" s="93" t="str">
        <f t="shared" si="31"/>
        <v>a09on</v>
      </c>
      <c r="AC176" s="93" t="str">
        <f t="shared" si="32"/>
        <v>UNU</v>
      </c>
      <c r="AD176" s="93" t="str">
        <f>"'"&amp;VLOOKUP(A176,Lookups!B$3:F$48,2,FALSE)&amp;"'"</f>
        <v>'Unuk River'</v>
      </c>
      <c r="AE176" s="93">
        <f>VLOOKUP(A176,Lookups!B$3:F$48,4,FALSE)</f>
        <v>1</v>
      </c>
      <c r="AF176" s="93" t="str">
        <f>VLOOKUP(A176,Lookups!B$3:F$48,5,FALSE)</f>
        <v>SEAK</v>
      </c>
      <c r="AG176" s="93" t="str">
        <f t="shared" si="33"/>
        <v>yes</v>
      </c>
      <c r="AH176" s="93">
        <f>VLOOKUP(A176,Lookups!B$3:F$48,3,FALSE)</f>
        <v>46</v>
      </c>
      <c r="AI176" s="117">
        <f t="shared" si="34"/>
        <v>0.19950124688279303</v>
      </c>
      <c r="AJ176" s="117">
        <f t="shared" si="35"/>
        <v>0</v>
      </c>
      <c r="AK176" s="117">
        <f t="shared" si="36"/>
        <v>0</v>
      </c>
      <c r="AL176" s="117">
        <f t="shared" si="37"/>
        <v>0</v>
      </c>
      <c r="AM176" s="117">
        <f t="shared" si="38"/>
        <v>0</v>
      </c>
      <c r="AN176" s="117">
        <f t="shared" si="39"/>
        <v>0</v>
      </c>
      <c r="AO176" s="117">
        <f t="shared" si="40"/>
        <v>0</v>
      </c>
      <c r="AP176" s="117">
        <f t="shared" si="41"/>
        <v>0</v>
      </c>
      <c r="AQ176" s="117">
        <f t="shared" si="42"/>
        <v>0.77556109725685785</v>
      </c>
      <c r="AR176" s="117">
        <f t="shared" si="43"/>
        <v>2.4937655860349128E-2</v>
      </c>
      <c r="AS176" t="str">
        <f t="shared" si="44"/>
        <v>2009UNU</v>
      </c>
    </row>
    <row r="177" spans="1:45" x14ac:dyDescent="0.25">
      <c r="A177" t="s">
        <v>738</v>
      </c>
      <c r="B177" s="64">
        <v>2010</v>
      </c>
      <c r="C177">
        <v>428</v>
      </c>
      <c r="D177" s="116" t="s">
        <v>31</v>
      </c>
      <c r="E177" s="63">
        <v>0.1822429906542056</v>
      </c>
      <c r="F177" s="63">
        <v>9.3457943925233638E-3</v>
      </c>
      <c r="G177" s="63">
        <v>6.3084112149532703E-2</v>
      </c>
      <c r="H177" s="63">
        <v>7.0093457943925233E-3</v>
      </c>
      <c r="I177" s="63">
        <v>0</v>
      </c>
      <c r="J177" s="63">
        <v>0</v>
      </c>
      <c r="K177" s="63">
        <v>0</v>
      </c>
      <c r="L177" s="63">
        <v>0</v>
      </c>
      <c r="M177" s="63">
        <v>0</v>
      </c>
      <c r="N177" s="63">
        <v>0</v>
      </c>
      <c r="O177" s="63">
        <v>0</v>
      </c>
      <c r="P177" s="63">
        <v>0</v>
      </c>
      <c r="Q177" s="63">
        <v>0</v>
      </c>
      <c r="R177" s="63">
        <v>0</v>
      </c>
      <c r="S177" s="63">
        <v>0</v>
      </c>
      <c r="T177" s="63">
        <v>0</v>
      </c>
      <c r="U177" s="63">
        <v>0</v>
      </c>
      <c r="V177" s="63">
        <v>0</v>
      </c>
      <c r="W177" s="63">
        <v>0</v>
      </c>
      <c r="X177" s="63">
        <v>0</v>
      </c>
      <c r="Y177" s="63">
        <v>0</v>
      </c>
      <c r="Z177" s="63">
        <v>4.4392523364485979E-2</v>
      </c>
      <c r="AA177" s="63">
        <v>0.69392523364485981</v>
      </c>
      <c r="AB177" s="93" t="str">
        <f t="shared" si="31"/>
        <v>a09on</v>
      </c>
      <c r="AC177" s="93" t="str">
        <f t="shared" si="32"/>
        <v>UNU</v>
      </c>
      <c r="AD177" s="93" t="str">
        <f>"'"&amp;VLOOKUP(A177,Lookups!B$3:F$48,2,FALSE)&amp;"'"</f>
        <v>'Unuk River'</v>
      </c>
      <c r="AE177" s="93">
        <f>VLOOKUP(A177,Lookups!B$3:F$48,4,FALSE)</f>
        <v>1</v>
      </c>
      <c r="AF177" s="93" t="str">
        <f>VLOOKUP(A177,Lookups!B$3:F$48,5,FALSE)</f>
        <v>SEAK</v>
      </c>
      <c r="AG177" s="93" t="str">
        <f t="shared" si="33"/>
        <v>yes</v>
      </c>
      <c r="AH177" s="93">
        <f>VLOOKUP(A177,Lookups!B$3:F$48,3,FALSE)</f>
        <v>46</v>
      </c>
      <c r="AI177" s="117">
        <f t="shared" si="34"/>
        <v>0.25467289719626168</v>
      </c>
      <c r="AJ177" s="117">
        <f t="shared" si="35"/>
        <v>7.0093457943925233E-3</v>
      </c>
      <c r="AK177" s="117">
        <f t="shared" si="36"/>
        <v>0</v>
      </c>
      <c r="AL177" s="117">
        <f t="shared" si="37"/>
        <v>0</v>
      </c>
      <c r="AM177" s="117">
        <f t="shared" si="38"/>
        <v>0</v>
      </c>
      <c r="AN177" s="117">
        <f t="shared" si="39"/>
        <v>0</v>
      </c>
      <c r="AO177" s="117">
        <f t="shared" si="40"/>
        <v>0</v>
      </c>
      <c r="AP177" s="117">
        <f t="shared" si="41"/>
        <v>0</v>
      </c>
      <c r="AQ177" s="117">
        <f t="shared" si="42"/>
        <v>0.69392523364485981</v>
      </c>
      <c r="AR177" s="117">
        <f t="shared" si="43"/>
        <v>4.4392523364485979E-2</v>
      </c>
      <c r="AS177" t="str">
        <f t="shared" si="44"/>
        <v>2010UNU</v>
      </c>
    </row>
    <row r="178" spans="1:45" x14ac:dyDescent="0.25">
      <c r="A178" t="s">
        <v>738</v>
      </c>
      <c r="B178" s="64">
        <v>2011</v>
      </c>
      <c r="C178">
        <v>285</v>
      </c>
      <c r="D178" s="116" t="s">
        <v>31</v>
      </c>
      <c r="E178" s="63">
        <v>0.2070175438596491</v>
      </c>
      <c r="F178" s="63">
        <v>4.2105263157894736E-2</v>
      </c>
      <c r="G178" s="63">
        <v>1.0526315789473684E-2</v>
      </c>
      <c r="H178" s="63">
        <v>0</v>
      </c>
      <c r="I178" s="63">
        <v>0</v>
      </c>
      <c r="J178" s="63">
        <v>0</v>
      </c>
      <c r="K178" s="63">
        <v>0</v>
      </c>
      <c r="L178" s="63">
        <v>0</v>
      </c>
      <c r="M178" s="63">
        <v>0</v>
      </c>
      <c r="N178" s="63">
        <v>0</v>
      </c>
      <c r="O178" s="63">
        <v>0</v>
      </c>
      <c r="P178" s="63">
        <v>0</v>
      </c>
      <c r="Q178" s="63">
        <v>0</v>
      </c>
      <c r="R178" s="63">
        <v>0</v>
      </c>
      <c r="S178" s="63">
        <v>0</v>
      </c>
      <c r="T178" s="63">
        <v>0</v>
      </c>
      <c r="U178" s="63">
        <v>0</v>
      </c>
      <c r="V178" s="63">
        <v>0</v>
      </c>
      <c r="W178" s="63">
        <v>0</v>
      </c>
      <c r="X178" s="63">
        <v>0</v>
      </c>
      <c r="Y178" s="63">
        <v>0</v>
      </c>
      <c r="Z178" s="63">
        <v>2.456140350877193E-2</v>
      </c>
      <c r="AA178" s="63">
        <v>0.71578947368421053</v>
      </c>
      <c r="AB178" s="93" t="str">
        <f t="shared" si="31"/>
        <v>a09on</v>
      </c>
      <c r="AC178" s="93" t="str">
        <f t="shared" si="32"/>
        <v>UNU</v>
      </c>
      <c r="AD178" s="93" t="str">
        <f>"'"&amp;VLOOKUP(A178,Lookups!B$3:F$48,2,FALSE)&amp;"'"</f>
        <v>'Unuk River'</v>
      </c>
      <c r="AE178" s="93">
        <f>VLOOKUP(A178,Lookups!B$3:F$48,4,FALSE)</f>
        <v>1</v>
      </c>
      <c r="AF178" s="93" t="str">
        <f>VLOOKUP(A178,Lookups!B$3:F$48,5,FALSE)</f>
        <v>SEAK</v>
      </c>
      <c r="AG178" s="93" t="str">
        <f t="shared" si="33"/>
        <v>yes</v>
      </c>
      <c r="AH178" s="93">
        <f>VLOOKUP(A178,Lookups!B$3:F$48,3,FALSE)</f>
        <v>46</v>
      </c>
      <c r="AI178" s="117">
        <f t="shared" si="34"/>
        <v>0.25964912280701752</v>
      </c>
      <c r="AJ178" s="117">
        <f t="shared" si="35"/>
        <v>0</v>
      </c>
      <c r="AK178" s="117">
        <f t="shared" si="36"/>
        <v>0</v>
      </c>
      <c r="AL178" s="117">
        <f t="shared" si="37"/>
        <v>0</v>
      </c>
      <c r="AM178" s="117">
        <f t="shared" si="38"/>
        <v>0</v>
      </c>
      <c r="AN178" s="117">
        <f t="shared" si="39"/>
        <v>0</v>
      </c>
      <c r="AO178" s="117">
        <f t="shared" si="40"/>
        <v>0</v>
      </c>
      <c r="AP178" s="117">
        <f t="shared" si="41"/>
        <v>0</v>
      </c>
      <c r="AQ178" s="117">
        <f t="shared" si="42"/>
        <v>0.71578947368421053</v>
      </c>
      <c r="AR178" s="117">
        <f t="shared" si="43"/>
        <v>2.456140350877193E-2</v>
      </c>
      <c r="AS178" t="str">
        <f t="shared" si="44"/>
        <v>2011UNU</v>
      </c>
    </row>
    <row r="179" spans="1:45" x14ac:dyDescent="0.25">
      <c r="A179" t="s">
        <v>738</v>
      </c>
      <c r="B179" s="64">
        <v>2012</v>
      </c>
      <c r="C179">
        <v>209</v>
      </c>
      <c r="D179" s="116" t="s">
        <v>31</v>
      </c>
      <c r="E179" s="63">
        <v>0.35885167464114831</v>
      </c>
      <c r="F179" s="63">
        <v>8.6124401913875603E-2</v>
      </c>
      <c r="G179" s="63">
        <v>6.6985645933014357E-2</v>
      </c>
      <c r="H179" s="63">
        <v>0</v>
      </c>
      <c r="I179" s="63">
        <v>9.5693779904306216E-3</v>
      </c>
      <c r="J179" s="63">
        <v>0</v>
      </c>
      <c r="K179" s="63">
        <v>0</v>
      </c>
      <c r="L179" s="63">
        <v>0</v>
      </c>
      <c r="M179" s="63">
        <v>0</v>
      </c>
      <c r="N179" s="63">
        <v>0</v>
      </c>
      <c r="O179" s="63">
        <v>0</v>
      </c>
      <c r="P179" s="63">
        <v>2.3923444976076555E-2</v>
      </c>
      <c r="Q179" s="63">
        <v>0</v>
      </c>
      <c r="R179" s="63">
        <v>0</v>
      </c>
      <c r="S179" s="63">
        <v>0</v>
      </c>
      <c r="T179" s="63">
        <v>0</v>
      </c>
      <c r="U179" s="63">
        <v>0</v>
      </c>
      <c r="V179" s="63">
        <v>0</v>
      </c>
      <c r="W179" s="63">
        <v>0</v>
      </c>
      <c r="X179" s="63">
        <v>0</v>
      </c>
      <c r="Y179" s="63">
        <v>0</v>
      </c>
      <c r="Z179" s="63">
        <v>3.3492822966507178E-2</v>
      </c>
      <c r="AA179" s="63">
        <v>0.42105263157894735</v>
      </c>
      <c r="AB179" s="93" t="str">
        <f t="shared" si="31"/>
        <v>a09on</v>
      </c>
      <c r="AC179" s="93" t="str">
        <f t="shared" si="32"/>
        <v>UNU</v>
      </c>
      <c r="AD179" s="93" t="str">
        <f>"'"&amp;VLOOKUP(A179,Lookups!B$3:F$48,2,FALSE)&amp;"'"</f>
        <v>'Unuk River'</v>
      </c>
      <c r="AE179" s="93">
        <f>VLOOKUP(A179,Lookups!B$3:F$48,4,FALSE)</f>
        <v>1</v>
      </c>
      <c r="AF179" s="93" t="str">
        <f>VLOOKUP(A179,Lookups!B$3:F$48,5,FALSE)</f>
        <v>SEAK</v>
      </c>
      <c r="AG179" s="93" t="str">
        <f t="shared" si="33"/>
        <v>yes</v>
      </c>
      <c r="AH179" s="93">
        <f>VLOOKUP(A179,Lookups!B$3:F$48,3,FALSE)</f>
        <v>46</v>
      </c>
      <c r="AI179" s="117">
        <f t="shared" si="34"/>
        <v>0.51196172248803828</v>
      </c>
      <c r="AJ179" s="117">
        <f t="shared" si="35"/>
        <v>9.5693779904306216E-3</v>
      </c>
      <c r="AK179" s="117">
        <f t="shared" si="36"/>
        <v>0</v>
      </c>
      <c r="AL179" s="117">
        <f t="shared" si="37"/>
        <v>0</v>
      </c>
      <c r="AM179" s="117">
        <f t="shared" si="38"/>
        <v>2.3923444976076555E-2</v>
      </c>
      <c r="AN179" s="117">
        <f t="shared" si="39"/>
        <v>0</v>
      </c>
      <c r="AO179" s="117">
        <f t="shared" si="40"/>
        <v>0</v>
      </c>
      <c r="AP179" s="117">
        <f t="shared" si="41"/>
        <v>0</v>
      </c>
      <c r="AQ179" s="117">
        <f t="shared" si="42"/>
        <v>0.42105263157894735</v>
      </c>
      <c r="AR179" s="117">
        <f t="shared" si="43"/>
        <v>3.3492822966507178E-2</v>
      </c>
      <c r="AS179" t="str">
        <f t="shared" si="44"/>
        <v>2012UNU</v>
      </c>
    </row>
    <row r="180" spans="1:45" x14ac:dyDescent="0.25">
      <c r="A180" t="s">
        <v>738</v>
      </c>
      <c r="B180" s="64">
        <v>2013</v>
      </c>
      <c r="C180">
        <v>182</v>
      </c>
      <c r="D180" s="116" t="s">
        <v>45</v>
      </c>
      <c r="E180" s="63">
        <v>0.17032967032967034</v>
      </c>
      <c r="F180" s="63">
        <v>0.15384615384615385</v>
      </c>
      <c r="G180" s="63">
        <v>2.197802197802198E-2</v>
      </c>
      <c r="H180" s="63">
        <v>0</v>
      </c>
      <c r="I180" s="63">
        <v>5.4945054945054949E-3</v>
      </c>
      <c r="J180" s="63">
        <v>0</v>
      </c>
      <c r="K180" s="63">
        <v>0</v>
      </c>
      <c r="L180" s="63">
        <v>0</v>
      </c>
      <c r="M180" s="63">
        <v>0</v>
      </c>
      <c r="N180" s="63">
        <v>0</v>
      </c>
      <c r="O180" s="63">
        <v>0</v>
      </c>
      <c r="P180" s="63">
        <v>0</v>
      </c>
      <c r="Q180" s="63">
        <v>0</v>
      </c>
      <c r="R180" s="63">
        <v>0</v>
      </c>
      <c r="S180" s="63">
        <v>0</v>
      </c>
      <c r="T180" s="63">
        <v>0</v>
      </c>
      <c r="U180" s="63">
        <v>0</v>
      </c>
      <c r="V180" s="63">
        <v>0</v>
      </c>
      <c r="W180" s="63">
        <v>0</v>
      </c>
      <c r="X180" s="63">
        <v>0</v>
      </c>
      <c r="Y180" s="63">
        <v>0</v>
      </c>
      <c r="Z180" s="63">
        <v>3.8461538461538464E-2</v>
      </c>
      <c r="AA180" s="63">
        <v>0.60989010989010994</v>
      </c>
      <c r="AB180" s="93" t="str">
        <f t="shared" si="31"/>
        <v>a09on</v>
      </c>
      <c r="AC180" s="93" t="str">
        <f t="shared" si="32"/>
        <v>UNU</v>
      </c>
      <c r="AD180" s="93" t="str">
        <f>"'"&amp;VLOOKUP(A180,Lookups!B$3:F$48,2,FALSE)&amp;"'"</f>
        <v>'Unuk River'</v>
      </c>
      <c r="AE180" s="93">
        <f>VLOOKUP(A180,Lookups!B$3:F$48,4,FALSE)</f>
        <v>1</v>
      </c>
      <c r="AF180" s="93" t="str">
        <f>VLOOKUP(A180,Lookups!B$3:F$48,5,FALSE)</f>
        <v>SEAK</v>
      </c>
      <c r="AG180" s="93" t="str">
        <f t="shared" si="33"/>
        <v>yes</v>
      </c>
      <c r="AH180" s="93">
        <f>VLOOKUP(A180,Lookups!B$3:F$48,3,FALSE)</f>
        <v>46</v>
      </c>
      <c r="AI180" s="117">
        <f t="shared" si="34"/>
        <v>0.34615384615384615</v>
      </c>
      <c r="AJ180" s="117">
        <f t="shared" si="35"/>
        <v>5.4945054945054949E-3</v>
      </c>
      <c r="AK180" s="117">
        <f t="shared" si="36"/>
        <v>0</v>
      </c>
      <c r="AL180" s="117">
        <f t="shared" si="37"/>
        <v>0</v>
      </c>
      <c r="AM180" s="117">
        <f t="shared" si="38"/>
        <v>0</v>
      </c>
      <c r="AN180" s="117">
        <f t="shared" si="39"/>
        <v>0</v>
      </c>
      <c r="AO180" s="117">
        <f t="shared" si="40"/>
        <v>0</v>
      </c>
      <c r="AP180" s="117">
        <f t="shared" si="41"/>
        <v>0</v>
      </c>
      <c r="AQ180" s="117">
        <f t="shared" si="42"/>
        <v>0.60989010989010994</v>
      </c>
      <c r="AR180" s="117">
        <f t="shared" si="43"/>
        <v>3.8461538461538464E-2</v>
      </c>
      <c r="AS180" t="str">
        <f t="shared" si="44"/>
        <v>2013UNU</v>
      </c>
    </row>
    <row r="181" spans="1:45" x14ac:dyDescent="0.25">
      <c r="A181" t="s">
        <v>736</v>
      </c>
      <c r="B181" s="64">
        <v>1979</v>
      </c>
      <c r="C181">
        <v>217</v>
      </c>
      <c r="D181" s="116" t="s">
        <v>29</v>
      </c>
      <c r="E181" s="63" t="s">
        <v>26</v>
      </c>
      <c r="F181" s="63" t="s">
        <v>27</v>
      </c>
      <c r="G181" s="63" t="s">
        <v>28</v>
      </c>
      <c r="H181" s="63" t="s">
        <v>28</v>
      </c>
      <c r="I181" s="63" t="s">
        <v>28</v>
      </c>
      <c r="J181" s="63" t="s">
        <v>28</v>
      </c>
      <c r="K181" s="63" t="s">
        <v>28</v>
      </c>
      <c r="L181" s="63" t="s">
        <v>28</v>
      </c>
      <c r="M181" s="63" t="s">
        <v>28</v>
      </c>
      <c r="N181" s="63" t="s">
        <v>28</v>
      </c>
      <c r="O181" s="63" t="s">
        <v>28</v>
      </c>
      <c r="P181" s="63" t="s">
        <v>28</v>
      </c>
      <c r="Q181" s="63" t="s">
        <v>28</v>
      </c>
      <c r="R181" s="63" t="s">
        <v>28</v>
      </c>
      <c r="S181" s="63" t="s">
        <v>28</v>
      </c>
      <c r="T181" s="63" t="s">
        <v>28</v>
      </c>
      <c r="U181" s="63" t="s">
        <v>28</v>
      </c>
      <c r="V181" s="63" t="s">
        <v>28</v>
      </c>
      <c r="W181" s="63" t="s">
        <v>28</v>
      </c>
      <c r="X181" s="63" t="s">
        <v>28</v>
      </c>
      <c r="Y181" s="63" t="s">
        <v>28</v>
      </c>
      <c r="Z181" s="63" t="s">
        <v>28</v>
      </c>
      <c r="AA181" s="63" t="s">
        <v>28</v>
      </c>
      <c r="AB181" s="93" t="str">
        <f t="shared" si="31"/>
        <v>pre99</v>
      </c>
      <c r="AC181" s="93" t="str">
        <f t="shared" si="32"/>
        <v>TAK</v>
      </c>
      <c r="AD181" s="93" t="str">
        <f>"'"&amp;VLOOKUP(A181,Lookups!B$3:F$48,2,FALSE)&amp;"'"</f>
        <v>'Taku River'</v>
      </c>
      <c r="AE181" s="93">
        <f>VLOOKUP(A181,Lookups!B$3:F$48,4,FALSE)</f>
        <v>1</v>
      </c>
      <c r="AF181" s="93" t="str">
        <f>VLOOKUP(A181,Lookups!B$3:F$48,5,FALSE)</f>
        <v>SEAK</v>
      </c>
      <c r="AG181" s="93" t="str">
        <f t="shared" si="33"/>
        <v>no</v>
      </c>
      <c r="AH181" s="93">
        <f>VLOOKUP(A181,Lookups!B$3:F$48,3,FALSE)</f>
        <v>45</v>
      </c>
      <c r="AI181" s="117">
        <f t="shared" si="34"/>
        <v>0</v>
      </c>
      <c r="AJ181" s="117">
        <f t="shared" si="35"/>
        <v>0</v>
      </c>
      <c r="AK181" s="117">
        <f t="shared" si="36"/>
        <v>0</v>
      </c>
      <c r="AL181" s="117">
        <f t="shared" si="37"/>
        <v>0</v>
      </c>
      <c r="AM181" s="117">
        <f t="shared" si="38"/>
        <v>0</v>
      </c>
      <c r="AN181" s="117">
        <f t="shared" si="39"/>
        <v>0</v>
      </c>
      <c r="AO181" s="117">
        <f t="shared" si="40"/>
        <v>0</v>
      </c>
      <c r="AP181" s="117">
        <f t="shared" si="41"/>
        <v>0</v>
      </c>
      <c r="AQ181" s="117">
        <f t="shared" si="42"/>
        <v>0</v>
      </c>
      <c r="AR181" s="117">
        <f t="shared" si="43"/>
        <v>0</v>
      </c>
      <c r="AS181" t="str">
        <f t="shared" si="44"/>
        <v>1979TAK</v>
      </c>
    </row>
    <row r="182" spans="1:45" x14ac:dyDescent="0.25">
      <c r="A182" t="s">
        <v>736</v>
      </c>
      <c r="B182" s="64">
        <v>1980</v>
      </c>
      <c r="C182">
        <v>300</v>
      </c>
      <c r="D182" s="116" t="s">
        <v>30</v>
      </c>
      <c r="E182" s="63">
        <v>3.6666666666666667E-2</v>
      </c>
      <c r="F182" s="63">
        <v>0</v>
      </c>
      <c r="G182" s="63">
        <v>3.6666666666666667E-2</v>
      </c>
      <c r="H182" s="63">
        <v>0</v>
      </c>
      <c r="I182" s="63">
        <v>0</v>
      </c>
      <c r="J182" s="63">
        <v>0</v>
      </c>
      <c r="K182" s="63">
        <v>0</v>
      </c>
      <c r="L182" s="63">
        <v>0</v>
      </c>
      <c r="M182" s="63">
        <v>0</v>
      </c>
      <c r="N182" s="63">
        <v>0</v>
      </c>
      <c r="O182" s="63">
        <v>0</v>
      </c>
      <c r="P182" s="63">
        <v>0</v>
      </c>
      <c r="Q182" s="63">
        <v>0</v>
      </c>
      <c r="R182" s="63">
        <v>0</v>
      </c>
      <c r="S182" s="63">
        <v>0</v>
      </c>
      <c r="T182" s="63">
        <v>0</v>
      </c>
      <c r="U182" s="63">
        <v>0</v>
      </c>
      <c r="V182" s="63">
        <v>0</v>
      </c>
      <c r="W182" s="63">
        <v>0</v>
      </c>
      <c r="X182" s="63">
        <v>0.03</v>
      </c>
      <c r="Y182" s="63">
        <v>0</v>
      </c>
      <c r="Z182" s="63">
        <v>0</v>
      </c>
      <c r="AA182" s="63">
        <v>0.89666666666666661</v>
      </c>
      <c r="AB182" s="93" t="str">
        <f t="shared" si="31"/>
        <v>pre99</v>
      </c>
      <c r="AC182" s="93" t="str">
        <f t="shared" si="32"/>
        <v>TAK</v>
      </c>
      <c r="AD182" s="93" t="str">
        <f>"'"&amp;VLOOKUP(A182,Lookups!B$3:F$48,2,FALSE)&amp;"'"</f>
        <v>'Taku River'</v>
      </c>
      <c r="AE182" s="93">
        <f>VLOOKUP(A182,Lookups!B$3:F$48,4,FALSE)</f>
        <v>1</v>
      </c>
      <c r="AF182" s="93" t="str">
        <f>VLOOKUP(A182,Lookups!B$3:F$48,5,FALSE)</f>
        <v>SEAK</v>
      </c>
      <c r="AG182" s="93" t="str">
        <f t="shared" si="33"/>
        <v>yes</v>
      </c>
      <c r="AH182" s="93">
        <f>VLOOKUP(A182,Lookups!B$3:F$48,3,FALSE)</f>
        <v>45</v>
      </c>
      <c r="AI182" s="117">
        <f t="shared" si="34"/>
        <v>7.3333333333333334E-2</v>
      </c>
      <c r="AJ182" s="117">
        <f t="shared" si="35"/>
        <v>0</v>
      </c>
      <c r="AK182" s="117">
        <f t="shared" si="36"/>
        <v>0</v>
      </c>
      <c r="AL182" s="117">
        <f t="shared" si="37"/>
        <v>0</v>
      </c>
      <c r="AM182" s="117">
        <f t="shared" si="38"/>
        <v>0</v>
      </c>
      <c r="AN182" s="117">
        <f t="shared" si="39"/>
        <v>0</v>
      </c>
      <c r="AO182" s="117">
        <f t="shared" si="40"/>
        <v>0</v>
      </c>
      <c r="AP182" s="117">
        <f t="shared" si="41"/>
        <v>0.03</v>
      </c>
      <c r="AQ182" s="117">
        <f t="shared" si="42"/>
        <v>0.89666666666666661</v>
      </c>
      <c r="AR182" s="117">
        <f t="shared" si="43"/>
        <v>0</v>
      </c>
      <c r="AS182" t="str">
        <f t="shared" si="44"/>
        <v>1980TAK</v>
      </c>
    </row>
    <row r="183" spans="1:45" x14ac:dyDescent="0.25">
      <c r="A183" t="s">
        <v>736</v>
      </c>
      <c r="B183" s="64">
        <v>1981</v>
      </c>
      <c r="C183">
        <v>448</v>
      </c>
      <c r="D183" s="116" t="s">
        <v>31</v>
      </c>
      <c r="E183" s="63">
        <v>5.5803571428571432E-2</v>
      </c>
      <c r="F183" s="63">
        <v>0</v>
      </c>
      <c r="G183" s="63">
        <v>0</v>
      </c>
      <c r="H183" s="63">
        <v>0</v>
      </c>
      <c r="I183" s="63">
        <v>0</v>
      </c>
      <c r="J183" s="63">
        <v>0</v>
      </c>
      <c r="K183" s="63">
        <v>0</v>
      </c>
      <c r="L183" s="63">
        <v>0</v>
      </c>
      <c r="M183" s="63">
        <v>0</v>
      </c>
      <c r="N183" s="63">
        <v>0</v>
      </c>
      <c r="O183" s="63">
        <v>0</v>
      </c>
      <c r="P183" s="63">
        <v>0</v>
      </c>
      <c r="Q183" s="63">
        <v>0</v>
      </c>
      <c r="R183" s="63">
        <v>0</v>
      </c>
      <c r="S183" s="63">
        <v>0</v>
      </c>
      <c r="T183" s="63">
        <v>0</v>
      </c>
      <c r="U183" s="63">
        <v>0</v>
      </c>
      <c r="V183" s="63">
        <v>0</v>
      </c>
      <c r="W183" s="63">
        <v>0</v>
      </c>
      <c r="X183" s="63">
        <v>0</v>
      </c>
      <c r="Y183" s="63">
        <v>0</v>
      </c>
      <c r="Z183" s="63">
        <v>0</v>
      </c>
      <c r="AA183" s="63">
        <v>0.9441964285714286</v>
      </c>
      <c r="AB183" s="93" t="str">
        <f t="shared" si="31"/>
        <v>pre99</v>
      </c>
      <c r="AC183" s="93" t="str">
        <f t="shared" si="32"/>
        <v>TAK</v>
      </c>
      <c r="AD183" s="93" t="str">
        <f>"'"&amp;VLOOKUP(A183,Lookups!B$3:F$48,2,FALSE)&amp;"'"</f>
        <v>'Taku River'</v>
      </c>
      <c r="AE183" s="93">
        <f>VLOOKUP(A183,Lookups!B$3:F$48,4,FALSE)</f>
        <v>1</v>
      </c>
      <c r="AF183" s="93" t="str">
        <f>VLOOKUP(A183,Lookups!B$3:F$48,5,FALSE)</f>
        <v>SEAK</v>
      </c>
      <c r="AG183" s="93" t="str">
        <f t="shared" si="33"/>
        <v>yes</v>
      </c>
      <c r="AH183" s="93">
        <f>VLOOKUP(A183,Lookups!B$3:F$48,3,FALSE)</f>
        <v>45</v>
      </c>
      <c r="AI183" s="117">
        <f t="shared" si="34"/>
        <v>5.5803571428571432E-2</v>
      </c>
      <c r="AJ183" s="117">
        <f t="shared" si="35"/>
        <v>0</v>
      </c>
      <c r="AK183" s="117">
        <f t="shared" si="36"/>
        <v>0</v>
      </c>
      <c r="AL183" s="117">
        <f t="shared" si="37"/>
        <v>0</v>
      </c>
      <c r="AM183" s="117">
        <f t="shared" si="38"/>
        <v>0</v>
      </c>
      <c r="AN183" s="117">
        <f t="shared" si="39"/>
        <v>0</v>
      </c>
      <c r="AO183" s="117">
        <f t="shared" si="40"/>
        <v>0</v>
      </c>
      <c r="AP183" s="117">
        <f t="shared" si="41"/>
        <v>0</v>
      </c>
      <c r="AQ183" s="117">
        <f t="shared" si="42"/>
        <v>0.9441964285714286</v>
      </c>
      <c r="AR183" s="117">
        <f t="shared" si="43"/>
        <v>0</v>
      </c>
      <c r="AS183" t="str">
        <f t="shared" si="44"/>
        <v>1981TAK</v>
      </c>
    </row>
    <row r="184" spans="1:45" x14ac:dyDescent="0.25">
      <c r="A184" t="s">
        <v>736</v>
      </c>
      <c r="B184" s="64">
        <v>1982</v>
      </c>
      <c r="C184">
        <v>267</v>
      </c>
      <c r="D184" s="116" t="s">
        <v>31</v>
      </c>
      <c r="E184" s="63">
        <v>7.4906367041198504E-2</v>
      </c>
      <c r="F184" s="63">
        <v>1.4981273408239701E-2</v>
      </c>
      <c r="G184" s="63">
        <v>0</v>
      </c>
      <c r="H184" s="63">
        <v>0</v>
      </c>
      <c r="I184" s="63">
        <v>0</v>
      </c>
      <c r="J184" s="63">
        <v>0</v>
      </c>
      <c r="K184" s="63">
        <v>0</v>
      </c>
      <c r="L184" s="63">
        <v>0</v>
      </c>
      <c r="M184" s="63">
        <v>0</v>
      </c>
      <c r="N184" s="63">
        <v>0</v>
      </c>
      <c r="O184" s="63">
        <v>0</v>
      </c>
      <c r="P184" s="63">
        <v>0</v>
      </c>
      <c r="Q184" s="63">
        <v>0</v>
      </c>
      <c r="R184" s="63">
        <v>0</v>
      </c>
      <c r="S184" s="63">
        <v>0</v>
      </c>
      <c r="T184" s="63">
        <v>0</v>
      </c>
      <c r="U184" s="63">
        <v>0</v>
      </c>
      <c r="V184" s="63">
        <v>0</v>
      </c>
      <c r="W184" s="63">
        <v>0</v>
      </c>
      <c r="X184" s="63">
        <v>1.1235955056179775E-2</v>
      </c>
      <c r="Y184" s="63">
        <v>0</v>
      </c>
      <c r="Z184" s="63">
        <v>0</v>
      </c>
      <c r="AA184" s="63">
        <v>0.898876404494382</v>
      </c>
      <c r="AB184" s="93" t="str">
        <f t="shared" si="31"/>
        <v>pre99</v>
      </c>
      <c r="AC184" s="93" t="str">
        <f t="shared" si="32"/>
        <v>TAK</v>
      </c>
      <c r="AD184" s="93" t="str">
        <f>"'"&amp;VLOOKUP(A184,Lookups!B$3:F$48,2,FALSE)&amp;"'"</f>
        <v>'Taku River'</v>
      </c>
      <c r="AE184" s="93">
        <f>VLOOKUP(A184,Lookups!B$3:F$48,4,FALSE)</f>
        <v>1</v>
      </c>
      <c r="AF184" s="93" t="str">
        <f>VLOOKUP(A184,Lookups!B$3:F$48,5,FALSE)</f>
        <v>SEAK</v>
      </c>
      <c r="AG184" s="93" t="str">
        <f t="shared" si="33"/>
        <v>yes</v>
      </c>
      <c r="AH184" s="93">
        <f>VLOOKUP(A184,Lookups!B$3:F$48,3,FALSE)</f>
        <v>45</v>
      </c>
      <c r="AI184" s="117">
        <f t="shared" si="34"/>
        <v>8.98876404494382E-2</v>
      </c>
      <c r="AJ184" s="117">
        <f t="shared" si="35"/>
        <v>0</v>
      </c>
      <c r="AK184" s="117">
        <f t="shared" si="36"/>
        <v>0</v>
      </c>
      <c r="AL184" s="117">
        <f t="shared" si="37"/>
        <v>0</v>
      </c>
      <c r="AM184" s="117">
        <f t="shared" si="38"/>
        <v>0</v>
      </c>
      <c r="AN184" s="117">
        <f t="shared" si="39"/>
        <v>0</v>
      </c>
      <c r="AO184" s="117">
        <f t="shared" si="40"/>
        <v>0</v>
      </c>
      <c r="AP184" s="117">
        <f t="shared" si="41"/>
        <v>1.1235955056179775E-2</v>
      </c>
      <c r="AQ184" s="117">
        <f t="shared" si="42"/>
        <v>0.898876404494382</v>
      </c>
      <c r="AR184" s="117">
        <f t="shared" si="43"/>
        <v>0</v>
      </c>
      <c r="AS184" t="str">
        <f t="shared" si="44"/>
        <v>1982TAK</v>
      </c>
    </row>
    <row r="185" spans="1:45" x14ac:dyDescent="0.25">
      <c r="A185" t="s">
        <v>736</v>
      </c>
      <c r="B185" s="64">
        <v>1983</v>
      </c>
      <c r="C185">
        <v>166</v>
      </c>
      <c r="D185" s="116" t="s">
        <v>31</v>
      </c>
      <c r="E185" s="63">
        <v>1.8072289156626505E-2</v>
      </c>
      <c r="F185" s="63">
        <v>0</v>
      </c>
      <c r="G185" s="63">
        <v>0</v>
      </c>
      <c r="H185" s="63">
        <v>0</v>
      </c>
      <c r="I185" s="63">
        <v>0</v>
      </c>
      <c r="J185" s="63">
        <v>0</v>
      </c>
      <c r="K185" s="63">
        <v>0</v>
      </c>
      <c r="L185" s="63">
        <v>0</v>
      </c>
      <c r="M185" s="63">
        <v>0</v>
      </c>
      <c r="N185" s="63">
        <v>0</v>
      </c>
      <c r="O185" s="63">
        <v>0</v>
      </c>
      <c r="P185" s="63">
        <v>0</v>
      </c>
      <c r="Q185" s="63">
        <v>0</v>
      </c>
      <c r="R185" s="63">
        <v>0</v>
      </c>
      <c r="S185" s="63">
        <v>0</v>
      </c>
      <c r="T185" s="63">
        <v>0</v>
      </c>
      <c r="U185" s="63">
        <v>0</v>
      </c>
      <c r="V185" s="63">
        <v>0</v>
      </c>
      <c r="W185" s="63">
        <v>0</v>
      </c>
      <c r="X185" s="63">
        <v>1.2048192771084338E-2</v>
      </c>
      <c r="Y185" s="63">
        <v>0</v>
      </c>
      <c r="Z185" s="63">
        <v>6.024096385542169E-3</v>
      </c>
      <c r="AA185" s="63">
        <v>0.96385542168674698</v>
      </c>
      <c r="AB185" s="93" t="str">
        <f t="shared" si="31"/>
        <v>pre99</v>
      </c>
      <c r="AC185" s="93" t="str">
        <f t="shared" si="32"/>
        <v>TAK</v>
      </c>
      <c r="AD185" s="93" t="str">
        <f>"'"&amp;VLOOKUP(A185,Lookups!B$3:F$48,2,FALSE)&amp;"'"</f>
        <v>'Taku River'</v>
      </c>
      <c r="AE185" s="93">
        <f>VLOOKUP(A185,Lookups!B$3:F$48,4,FALSE)</f>
        <v>1</v>
      </c>
      <c r="AF185" s="93" t="str">
        <f>VLOOKUP(A185,Lookups!B$3:F$48,5,FALSE)</f>
        <v>SEAK</v>
      </c>
      <c r="AG185" s="93" t="str">
        <f t="shared" si="33"/>
        <v>yes</v>
      </c>
      <c r="AH185" s="93">
        <f>VLOOKUP(A185,Lookups!B$3:F$48,3,FALSE)</f>
        <v>45</v>
      </c>
      <c r="AI185" s="117">
        <f t="shared" si="34"/>
        <v>1.8072289156626505E-2</v>
      </c>
      <c r="AJ185" s="117">
        <f t="shared" si="35"/>
        <v>0</v>
      </c>
      <c r="AK185" s="117">
        <f t="shared" si="36"/>
        <v>0</v>
      </c>
      <c r="AL185" s="117">
        <f t="shared" si="37"/>
        <v>0</v>
      </c>
      <c r="AM185" s="117">
        <f t="shared" si="38"/>
        <v>0</v>
      </c>
      <c r="AN185" s="117">
        <f t="shared" si="39"/>
        <v>0</v>
      </c>
      <c r="AO185" s="117">
        <f t="shared" si="40"/>
        <v>0</v>
      </c>
      <c r="AP185" s="117">
        <f t="shared" si="41"/>
        <v>1.2048192771084338E-2</v>
      </c>
      <c r="AQ185" s="117">
        <f t="shared" si="42"/>
        <v>0.96385542168674698</v>
      </c>
      <c r="AR185" s="117">
        <f t="shared" si="43"/>
        <v>6.024096385542169E-3</v>
      </c>
      <c r="AS185" t="str">
        <f t="shared" si="44"/>
        <v>1983TAK</v>
      </c>
    </row>
    <row r="186" spans="1:45" x14ac:dyDescent="0.25">
      <c r="A186" t="s">
        <v>736</v>
      </c>
      <c r="B186" s="64">
        <v>1984</v>
      </c>
      <c r="C186">
        <v>358</v>
      </c>
      <c r="D186" s="116" t="s">
        <v>31</v>
      </c>
      <c r="E186" s="63">
        <v>0.10055865921787709</v>
      </c>
      <c r="F186" s="63">
        <v>0</v>
      </c>
      <c r="G186" s="63">
        <v>0</v>
      </c>
      <c r="H186" s="63">
        <v>0</v>
      </c>
      <c r="I186" s="63">
        <v>0</v>
      </c>
      <c r="J186" s="63">
        <v>0</v>
      </c>
      <c r="K186" s="63">
        <v>0</v>
      </c>
      <c r="L186" s="63">
        <v>0</v>
      </c>
      <c r="M186" s="63">
        <v>0</v>
      </c>
      <c r="N186" s="63">
        <v>0</v>
      </c>
      <c r="O186" s="63">
        <v>0</v>
      </c>
      <c r="P186" s="63">
        <v>0</v>
      </c>
      <c r="Q186" s="63">
        <v>0</v>
      </c>
      <c r="R186" s="63">
        <v>0</v>
      </c>
      <c r="S186" s="63">
        <v>0</v>
      </c>
      <c r="T186" s="63">
        <v>0</v>
      </c>
      <c r="U186" s="63">
        <v>0</v>
      </c>
      <c r="V186" s="63">
        <v>0</v>
      </c>
      <c r="W186" s="63">
        <v>0</v>
      </c>
      <c r="X186" s="63">
        <v>1.9553072625698324E-2</v>
      </c>
      <c r="Y186" s="63">
        <v>0</v>
      </c>
      <c r="Z186" s="63">
        <v>0</v>
      </c>
      <c r="AA186" s="63">
        <v>0.87988826815642462</v>
      </c>
      <c r="AB186" s="93" t="str">
        <f t="shared" si="31"/>
        <v>pre99</v>
      </c>
      <c r="AC186" s="93" t="str">
        <f t="shared" si="32"/>
        <v>TAK</v>
      </c>
      <c r="AD186" s="93" t="str">
        <f>"'"&amp;VLOOKUP(A186,Lookups!B$3:F$48,2,FALSE)&amp;"'"</f>
        <v>'Taku River'</v>
      </c>
      <c r="AE186" s="93">
        <f>VLOOKUP(A186,Lookups!B$3:F$48,4,FALSE)</f>
        <v>1</v>
      </c>
      <c r="AF186" s="93" t="str">
        <f>VLOOKUP(A186,Lookups!B$3:F$48,5,FALSE)</f>
        <v>SEAK</v>
      </c>
      <c r="AG186" s="93" t="str">
        <f t="shared" si="33"/>
        <v>yes</v>
      </c>
      <c r="AH186" s="93">
        <f>VLOOKUP(A186,Lookups!B$3:F$48,3,FALSE)</f>
        <v>45</v>
      </c>
      <c r="AI186" s="117">
        <f t="shared" si="34"/>
        <v>0.10055865921787709</v>
      </c>
      <c r="AJ186" s="117">
        <f t="shared" si="35"/>
        <v>0</v>
      </c>
      <c r="AK186" s="117">
        <f t="shared" si="36"/>
        <v>0</v>
      </c>
      <c r="AL186" s="117">
        <f t="shared" si="37"/>
        <v>0</v>
      </c>
      <c r="AM186" s="117">
        <f t="shared" si="38"/>
        <v>0</v>
      </c>
      <c r="AN186" s="117">
        <f t="shared" si="39"/>
        <v>0</v>
      </c>
      <c r="AO186" s="117">
        <f t="shared" si="40"/>
        <v>0</v>
      </c>
      <c r="AP186" s="117">
        <f t="shared" si="41"/>
        <v>1.9553072625698324E-2</v>
      </c>
      <c r="AQ186" s="117">
        <f t="shared" si="42"/>
        <v>0.87988826815642462</v>
      </c>
      <c r="AR186" s="117">
        <f t="shared" si="43"/>
        <v>0</v>
      </c>
      <c r="AS186" t="str">
        <f t="shared" si="44"/>
        <v>1984TAK</v>
      </c>
    </row>
    <row r="187" spans="1:45" x14ac:dyDescent="0.25">
      <c r="A187" t="s">
        <v>736</v>
      </c>
      <c r="B187" s="64">
        <v>1985</v>
      </c>
      <c r="C187">
        <v>342</v>
      </c>
      <c r="D187" s="116" t="s">
        <v>45</v>
      </c>
      <c r="E187" s="63">
        <v>2.9239766081871343E-2</v>
      </c>
      <c r="F187" s="63">
        <v>0</v>
      </c>
      <c r="G187" s="63">
        <v>8.4795321637426896E-2</v>
      </c>
      <c r="H187" s="63">
        <v>8.771929824561403E-3</v>
      </c>
      <c r="I187" s="63">
        <v>0</v>
      </c>
      <c r="J187" s="63">
        <v>0</v>
      </c>
      <c r="K187" s="63">
        <v>0</v>
      </c>
      <c r="L187" s="63">
        <v>0</v>
      </c>
      <c r="M187" s="63">
        <v>0</v>
      </c>
      <c r="N187" s="63">
        <v>0</v>
      </c>
      <c r="O187" s="63">
        <v>0</v>
      </c>
      <c r="P187" s="63">
        <v>0</v>
      </c>
      <c r="Q187" s="63">
        <v>0</v>
      </c>
      <c r="R187" s="63">
        <v>0</v>
      </c>
      <c r="S187" s="63">
        <v>0</v>
      </c>
      <c r="T187" s="63">
        <v>0</v>
      </c>
      <c r="U187" s="63">
        <v>0</v>
      </c>
      <c r="V187" s="63">
        <v>0</v>
      </c>
      <c r="W187" s="63">
        <v>0</v>
      </c>
      <c r="X187" s="63">
        <v>0</v>
      </c>
      <c r="Y187" s="63">
        <v>0</v>
      </c>
      <c r="Z187" s="63">
        <v>0</v>
      </c>
      <c r="AA187" s="63">
        <v>0.8771929824561403</v>
      </c>
      <c r="AB187" s="93" t="str">
        <f t="shared" si="31"/>
        <v>pre99</v>
      </c>
      <c r="AC187" s="93" t="str">
        <f t="shared" si="32"/>
        <v>TAK</v>
      </c>
      <c r="AD187" s="93" t="str">
        <f>"'"&amp;VLOOKUP(A187,Lookups!B$3:F$48,2,FALSE)&amp;"'"</f>
        <v>'Taku River'</v>
      </c>
      <c r="AE187" s="93">
        <f>VLOOKUP(A187,Lookups!B$3:F$48,4,FALSE)</f>
        <v>1</v>
      </c>
      <c r="AF187" s="93" t="str">
        <f>VLOOKUP(A187,Lookups!B$3:F$48,5,FALSE)</f>
        <v>SEAK</v>
      </c>
      <c r="AG187" s="93" t="str">
        <f t="shared" si="33"/>
        <v>yes</v>
      </c>
      <c r="AH187" s="93">
        <f>VLOOKUP(A187,Lookups!B$3:F$48,3,FALSE)</f>
        <v>45</v>
      </c>
      <c r="AI187" s="117">
        <f t="shared" si="34"/>
        <v>0.11403508771929824</v>
      </c>
      <c r="AJ187" s="117">
        <f t="shared" si="35"/>
        <v>8.771929824561403E-3</v>
      </c>
      <c r="AK187" s="117">
        <f t="shared" si="36"/>
        <v>0</v>
      </c>
      <c r="AL187" s="117">
        <f t="shared" si="37"/>
        <v>0</v>
      </c>
      <c r="AM187" s="117">
        <f t="shared" si="38"/>
        <v>0</v>
      </c>
      <c r="AN187" s="117">
        <f t="shared" si="39"/>
        <v>0</v>
      </c>
      <c r="AO187" s="117">
        <f t="shared" si="40"/>
        <v>0</v>
      </c>
      <c r="AP187" s="117">
        <f t="shared" si="41"/>
        <v>0</v>
      </c>
      <c r="AQ187" s="117">
        <f t="shared" si="42"/>
        <v>0.8771929824561403</v>
      </c>
      <c r="AR187" s="117">
        <f t="shared" si="43"/>
        <v>0</v>
      </c>
      <c r="AS187" t="str">
        <f t="shared" si="44"/>
        <v>1985TAK</v>
      </c>
    </row>
    <row r="188" spans="1:45" x14ac:dyDescent="0.25">
      <c r="A188" t="s">
        <v>736</v>
      </c>
      <c r="B188" s="64">
        <v>1986</v>
      </c>
      <c r="C188">
        <v>166</v>
      </c>
      <c r="D188" s="116" t="s">
        <v>71</v>
      </c>
      <c r="E188" s="63" t="s">
        <v>26</v>
      </c>
      <c r="F188" s="63" t="s">
        <v>27</v>
      </c>
      <c r="G188" s="63" t="s">
        <v>28</v>
      </c>
      <c r="H188" s="63" t="s">
        <v>28</v>
      </c>
      <c r="I188" s="63" t="s">
        <v>28</v>
      </c>
      <c r="J188" s="63" t="s">
        <v>28</v>
      </c>
      <c r="K188" s="63" t="s">
        <v>28</v>
      </c>
      <c r="L188" s="63" t="s">
        <v>28</v>
      </c>
      <c r="M188" s="63" t="s">
        <v>28</v>
      </c>
      <c r="N188" s="63" t="s">
        <v>28</v>
      </c>
      <c r="O188" s="63" t="s">
        <v>28</v>
      </c>
      <c r="P188" s="63" t="s">
        <v>28</v>
      </c>
      <c r="Q188" s="63" t="s">
        <v>28</v>
      </c>
      <c r="R188" s="63" t="s">
        <v>28</v>
      </c>
      <c r="S188" s="63" t="s">
        <v>28</v>
      </c>
      <c r="T188" s="63" t="s">
        <v>28</v>
      </c>
      <c r="U188" s="63" t="s">
        <v>28</v>
      </c>
      <c r="V188" s="63" t="s">
        <v>28</v>
      </c>
      <c r="W188" s="63" t="s">
        <v>28</v>
      </c>
      <c r="X188" s="63" t="s">
        <v>28</v>
      </c>
      <c r="Y188" s="63" t="s">
        <v>28</v>
      </c>
      <c r="Z188" s="63" t="s">
        <v>28</v>
      </c>
      <c r="AA188" s="63" t="s">
        <v>28</v>
      </c>
      <c r="AB188" s="93" t="str">
        <f t="shared" si="31"/>
        <v>pre99</v>
      </c>
      <c r="AC188" s="93" t="str">
        <f t="shared" si="32"/>
        <v>TAK</v>
      </c>
      <c r="AD188" s="93" t="str">
        <f>"'"&amp;VLOOKUP(A188,Lookups!B$3:F$48,2,FALSE)&amp;"'"</f>
        <v>'Taku River'</v>
      </c>
      <c r="AE188" s="93">
        <f>VLOOKUP(A188,Lookups!B$3:F$48,4,FALSE)</f>
        <v>1</v>
      </c>
      <c r="AF188" s="93" t="str">
        <f>VLOOKUP(A188,Lookups!B$3:F$48,5,FALSE)</f>
        <v>SEAK</v>
      </c>
      <c r="AG188" s="93" t="str">
        <f t="shared" si="33"/>
        <v>no</v>
      </c>
      <c r="AH188" s="93">
        <f>VLOOKUP(A188,Lookups!B$3:F$48,3,FALSE)</f>
        <v>45</v>
      </c>
      <c r="AI188" s="117">
        <f t="shared" si="34"/>
        <v>0</v>
      </c>
      <c r="AJ188" s="117">
        <f t="shared" si="35"/>
        <v>0</v>
      </c>
      <c r="AK188" s="117">
        <f t="shared" si="36"/>
        <v>0</v>
      </c>
      <c r="AL188" s="117">
        <f t="shared" si="37"/>
        <v>0</v>
      </c>
      <c r="AM188" s="117">
        <f t="shared" si="38"/>
        <v>0</v>
      </c>
      <c r="AN188" s="117">
        <f t="shared" si="39"/>
        <v>0</v>
      </c>
      <c r="AO188" s="117">
        <f t="shared" si="40"/>
        <v>0</v>
      </c>
      <c r="AP188" s="117">
        <f t="shared" si="41"/>
        <v>0</v>
      </c>
      <c r="AQ188" s="117">
        <f t="shared" si="42"/>
        <v>0</v>
      </c>
      <c r="AR188" s="117">
        <f t="shared" si="43"/>
        <v>0</v>
      </c>
      <c r="AS188" t="str">
        <f t="shared" si="44"/>
        <v>1986TAK</v>
      </c>
    </row>
    <row r="189" spans="1:45" x14ac:dyDescent="0.25">
      <c r="A189" t="s">
        <v>736</v>
      </c>
      <c r="B189" s="64">
        <v>1987</v>
      </c>
      <c r="C189">
        <v>50</v>
      </c>
      <c r="D189" s="116">
        <v>6</v>
      </c>
      <c r="E189" s="63" t="s">
        <v>26</v>
      </c>
      <c r="F189" s="63" t="s">
        <v>27</v>
      </c>
      <c r="G189" s="63" t="s">
        <v>28</v>
      </c>
      <c r="H189" s="63" t="s">
        <v>28</v>
      </c>
      <c r="I189" s="63" t="s">
        <v>28</v>
      </c>
      <c r="J189" s="63" t="s">
        <v>28</v>
      </c>
      <c r="K189" s="63" t="s">
        <v>28</v>
      </c>
      <c r="L189" s="63" t="s">
        <v>28</v>
      </c>
      <c r="M189" s="63" t="s">
        <v>28</v>
      </c>
      <c r="N189" s="63" t="s">
        <v>28</v>
      </c>
      <c r="O189" s="63" t="s">
        <v>28</v>
      </c>
      <c r="P189" s="63" t="s">
        <v>28</v>
      </c>
      <c r="Q189" s="63" t="s">
        <v>28</v>
      </c>
      <c r="R189" s="63" t="s">
        <v>28</v>
      </c>
      <c r="S189" s="63" t="s">
        <v>28</v>
      </c>
      <c r="T189" s="63" t="s">
        <v>28</v>
      </c>
      <c r="U189" s="63" t="s">
        <v>28</v>
      </c>
      <c r="V189" s="63" t="s">
        <v>28</v>
      </c>
      <c r="W189" s="63" t="s">
        <v>28</v>
      </c>
      <c r="X189" s="63" t="s">
        <v>28</v>
      </c>
      <c r="Y189" s="63" t="s">
        <v>28</v>
      </c>
      <c r="Z189" s="63" t="s">
        <v>28</v>
      </c>
      <c r="AA189" s="63" t="s">
        <v>28</v>
      </c>
      <c r="AB189" s="93" t="str">
        <f t="shared" si="31"/>
        <v>pre99</v>
      </c>
      <c r="AC189" s="93" t="str">
        <f t="shared" si="32"/>
        <v>TAK</v>
      </c>
      <c r="AD189" s="93" t="str">
        <f>"'"&amp;VLOOKUP(A189,Lookups!B$3:F$48,2,FALSE)&amp;"'"</f>
        <v>'Taku River'</v>
      </c>
      <c r="AE189" s="93">
        <f>VLOOKUP(A189,Lookups!B$3:F$48,4,FALSE)</f>
        <v>1</v>
      </c>
      <c r="AF189" s="93" t="str">
        <f>VLOOKUP(A189,Lookups!B$3:F$48,5,FALSE)</f>
        <v>SEAK</v>
      </c>
      <c r="AG189" s="93" t="str">
        <f t="shared" si="33"/>
        <v>no</v>
      </c>
      <c r="AH189" s="93">
        <f>VLOOKUP(A189,Lookups!B$3:F$48,3,FALSE)</f>
        <v>45</v>
      </c>
      <c r="AI189" s="117">
        <f t="shared" si="34"/>
        <v>0</v>
      </c>
      <c r="AJ189" s="117">
        <f t="shared" si="35"/>
        <v>0</v>
      </c>
      <c r="AK189" s="117">
        <f t="shared" si="36"/>
        <v>0</v>
      </c>
      <c r="AL189" s="117">
        <f t="shared" si="37"/>
        <v>0</v>
      </c>
      <c r="AM189" s="117">
        <f t="shared" si="38"/>
        <v>0</v>
      </c>
      <c r="AN189" s="117">
        <f t="shared" si="39"/>
        <v>0</v>
      </c>
      <c r="AO189" s="117">
        <f t="shared" si="40"/>
        <v>0</v>
      </c>
      <c r="AP189" s="117">
        <f t="shared" si="41"/>
        <v>0</v>
      </c>
      <c r="AQ189" s="117">
        <f t="shared" si="42"/>
        <v>0</v>
      </c>
      <c r="AR189" s="117">
        <f t="shared" si="43"/>
        <v>0</v>
      </c>
      <c r="AS189" t="str">
        <f t="shared" si="44"/>
        <v>1987TAK</v>
      </c>
    </row>
    <row r="190" spans="1:45" x14ac:dyDescent="0.25">
      <c r="A190" t="s">
        <v>736</v>
      </c>
      <c r="B190" s="64">
        <v>1988</v>
      </c>
      <c r="C190" t="s">
        <v>40</v>
      </c>
      <c r="E190" s="63" t="s">
        <v>28</v>
      </c>
      <c r="F190" s="63" t="s">
        <v>28</v>
      </c>
      <c r="G190" s="63" t="s">
        <v>28</v>
      </c>
      <c r="H190" s="63" t="s">
        <v>28</v>
      </c>
      <c r="I190" s="63" t="s">
        <v>28</v>
      </c>
      <c r="J190" s="63" t="s">
        <v>28</v>
      </c>
      <c r="K190" s="63" t="s">
        <v>28</v>
      </c>
      <c r="L190" s="63" t="s">
        <v>28</v>
      </c>
      <c r="M190" s="63" t="s">
        <v>28</v>
      </c>
      <c r="N190" s="63" t="s">
        <v>28</v>
      </c>
      <c r="O190" s="63" t="s">
        <v>28</v>
      </c>
      <c r="P190" s="63" t="s">
        <v>28</v>
      </c>
      <c r="Q190" s="63" t="s">
        <v>28</v>
      </c>
      <c r="R190" s="63" t="s">
        <v>28</v>
      </c>
      <c r="S190" s="63" t="s">
        <v>28</v>
      </c>
      <c r="T190" s="63" t="s">
        <v>28</v>
      </c>
      <c r="U190" s="63" t="s">
        <v>28</v>
      </c>
      <c r="V190" s="63" t="s">
        <v>28</v>
      </c>
      <c r="W190" s="63" t="s">
        <v>28</v>
      </c>
      <c r="X190" s="63" t="s">
        <v>28</v>
      </c>
      <c r="Y190" s="63" t="s">
        <v>28</v>
      </c>
      <c r="Z190" s="63" t="s">
        <v>28</v>
      </c>
      <c r="AA190" s="63" t="s">
        <v>28</v>
      </c>
      <c r="AB190" s="93" t="str">
        <f t="shared" si="31"/>
        <v>pre99</v>
      </c>
      <c r="AC190" s="93" t="str">
        <f t="shared" si="32"/>
        <v>TAK</v>
      </c>
      <c r="AD190" s="93" t="str">
        <f>"'"&amp;VLOOKUP(A190,Lookups!B$3:F$48,2,FALSE)&amp;"'"</f>
        <v>'Taku River'</v>
      </c>
      <c r="AE190" s="93">
        <f>VLOOKUP(A190,Lookups!B$3:F$48,4,FALSE)</f>
        <v>1</v>
      </c>
      <c r="AF190" s="93" t="str">
        <f>VLOOKUP(A190,Lookups!B$3:F$48,5,FALSE)</f>
        <v>SEAK</v>
      </c>
      <c r="AG190" s="93" t="str">
        <f t="shared" si="33"/>
        <v>no</v>
      </c>
      <c r="AH190" s="93">
        <f>VLOOKUP(A190,Lookups!B$3:F$48,3,FALSE)</f>
        <v>45</v>
      </c>
      <c r="AI190" s="117">
        <f t="shared" si="34"/>
        <v>0</v>
      </c>
      <c r="AJ190" s="117">
        <f t="shared" si="35"/>
        <v>0</v>
      </c>
      <c r="AK190" s="117">
        <f t="shared" si="36"/>
        <v>0</v>
      </c>
      <c r="AL190" s="117">
        <f t="shared" si="37"/>
        <v>0</v>
      </c>
      <c r="AM190" s="117">
        <f t="shared" si="38"/>
        <v>0</v>
      </c>
      <c r="AN190" s="117">
        <f t="shared" si="39"/>
        <v>0</v>
      </c>
      <c r="AO190" s="117">
        <f t="shared" si="40"/>
        <v>0</v>
      </c>
      <c r="AP190" s="117">
        <f t="shared" si="41"/>
        <v>0</v>
      </c>
      <c r="AQ190" s="117">
        <f t="shared" si="42"/>
        <v>0</v>
      </c>
      <c r="AR190" s="117">
        <f t="shared" si="43"/>
        <v>0</v>
      </c>
      <c r="AS190" t="str">
        <f t="shared" si="44"/>
        <v>1988TAK</v>
      </c>
    </row>
    <row r="191" spans="1:45" x14ac:dyDescent="0.25">
      <c r="A191" t="s">
        <v>736</v>
      </c>
      <c r="B191" s="64">
        <v>1989</v>
      </c>
      <c r="C191" t="s">
        <v>40</v>
      </c>
      <c r="E191" s="63" t="s">
        <v>28</v>
      </c>
      <c r="F191" s="63" t="s">
        <v>28</v>
      </c>
      <c r="G191" s="63" t="s">
        <v>28</v>
      </c>
      <c r="H191" s="63" t="s">
        <v>28</v>
      </c>
      <c r="I191" s="63" t="s">
        <v>28</v>
      </c>
      <c r="J191" s="63" t="s">
        <v>28</v>
      </c>
      <c r="K191" s="63" t="s">
        <v>28</v>
      </c>
      <c r="L191" s="63" t="s">
        <v>28</v>
      </c>
      <c r="M191" s="63" t="s">
        <v>28</v>
      </c>
      <c r="N191" s="63" t="s">
        <v>28</v>
      </c>
      <c r="O191" s="63" t="s">
        <v>28</v>
      </c>
      <c r="P191" s="63" t="s">
        <v>28</v>
      </c>
      <c r="Q191" s="63" t="s">
        <v>28</v>
      </c>
      <c r="R191" s="63" t="s">
        <v>28</v>
      </c>
      <c r="S191" s="63" t="s">
        <v>28</v>
      </c>
      <c r="T191" s="63" t="s">
        <v>28</v>
      </c>
      <c r="U191" s="63" t="s">
        <v>28</v>
      </c>
      <c r="V191" s="63" t="s">
        <v>28</v>
      </c>
      <c r="W191" s="63" t="s">
        <v>28</v>
      </c>
      <c r="X191" s="63" t="s">
        <v>28</v>
      </c>
      <c r="Y191" s="63" t="s">
        <v>28</v>
      </c>
      <c r="Z191" s="63" t="s">
        <v>28</v>
      </c>
      <c r="AA191" s="63" t="s">
        <v>28</v>
      </c>
      <c r="AB191" s="93" t="str">
        <f t="shared" si="31"/>
        <v>pre99</v>
      </c>
      <c r="AC191" s="93" t="str">
        <f t="shared" si="32"/>
        <v>TAK</v>
      </c>
      <c r="AD191" s="93" t="str">
        <f>"'"&amp;VLOOKUP(A191,Lookups!B$3:F$48,2,FALSE)&amp;"'"</f>
        <v>'Taku River'</v>
      </c>
      <c r="AE191" s="93">
        <f>VLOOKUP(A191,Lookups!B$3:F$48,4,FALSE)</f>
        <v>1</v>
      </c>
      <c r="AF191" s="93" t="str">
        <f>VLOOKUP(A191,Lookups!B$3:F$48,5,FALSE)</f>
        <v>SEAK</v>
      </c>
      <c r="AG191" s="93" t="str">
        <f t="shared" si="33"/>
        <v>no</v>
      </c>
      <c r="AH191" s="93">
        <f>VLOOKUP(A191,Lookups!B$3:F$48,3,FALSE)</f>
        <v>45</v>
      </c>
      <c r="AI191" s="117">
        <f t="shared" si="34"/>
        <v>0</v>
      </c>
      <c r="AJ191" s="117">
        <f t="shared" si="35"/>
        <v>0</v>
      </c>
      <c r="AK191" s="117">
        <f t="shared" si="36"/>
        <v>0</v>
      </c>
      <c r="AL191" s="117">
        <f t="shared" si="37"/>
        <v>0</v>
      </c>
      <c r="AM191" s="117">
        <f t="shared" si="38"/>
        <v>0</v>
      </c>
      <c r="AN191" s="117">
        <f t="shared" si="39"/>
        <v>0</v>
      </c>
      <c r="AO191" s="117">
        <f t="shared" si="40"/>
        <v>0</v>
      </c>
      <c r="AP191" s="117">
        <f t="shared" si="41"/>
        <v>0</v>
      </c>
      <c r="AQ191" s="117">
        <f t="shared" si="42"/>
        <v>0</v>
      </c>
      <c r="AR191" s="117">
        <f t="shared" si="43"/>
        <v>0</v>
      </c>
      <c r="AS191" t="str">
        <f t="shared" si="44"/>
        <v>1989TAK</v>
      </c>
    </row>
    <row r="192" spans="1:45" x14ac:dyDescent="0.25">
      <c r="A192" t="s">
        <v>736</v>
      </c>
      <c r="B192" s="64">
        <v>1990</v>
      </c>
      <c r="C192" t="s">
        <v>40</v>
      </c>
      <c r="E192" s="63" t="s">
        <v>28</v>
      </c>
      <c r="F192" s="63" t="s">
        <v>28</v>
      </c>
      <c r="G192" s="63" t="s">
        <v>28</v>
      </c>
      <c r="H192" s="63" t="s">
        <v>28</v>
      </c>
      <c r="I192" s="63" t="s">
        <v>28</v>
      </c>
      <c r="J192" s="63" t="s">
        <v>28</v>
      </c>
      <c r="K192" s="63" t="s">
        <v>28</v>
      </c>
      <c r="L192" s="63" t="s">
        <v>28</v>
      </c>
      <c r="M192" s="63" t="s">
        <v>28</v>
      </c>
      <c r="N192" s="63" t="s">
        <v>28</v>
      </c>
      <c r="O192" s="63" t="s">
        <v>28</v>
      </c>
      <c r="P192" s="63" t="s">
        <v>28</v>
      </c>
      <c r="Q192" s="63" t="s">
        <v>28</v>
      </c>
      <c r="R192" s="63" t="s">
        <v>28</v>
      </c>
      <c r="S192" s="63" t="s">
        <v>28</v>
      </c>
      <c r="T192" s="63" t="s">
        <v>28</v>
      </c>
      <c r="U192" s="63" t="s">
        <v>28</v>
      </c>
      <c r="V192" s="63" t="s">
        <v>28</v>
      </c>
      <c r="W192" s="63" t="s">
        <v>28</v>
      </c>
      <c r="X192" s="63" t="s">
        <v>28</v>
      </c>
      <c r="Y192" s="63" t="s">
        <v>28</v>
      </c>
      <c r="Z192" s="63" t="s">
        <v>28</v>
      </c>
      <c r="AA192" s="63" t="s">
        <v>28</v>
      </c>
      <c r="AB192" s="93" t="str">
        <f t="shared" si="31"/>
        <v>pre99</v>
      </c>
      <c r="AC192" s="93" t="str">
        <f t="shared" si="32"/>
        <v>TAK</v>
      </c>
      <c r="AD192" s="93" t="str">
        <f>"'"&amp;VLOOKUP(A192,Lookups!B$3:F$48,2,FALSE)&amp;"'"</f>
        <v>'Taku River'</v>
      </c>
      <c r="AE192" s="93">
        <f>VLOOKUP(A192,Lookups!B$3:F$48,4,FALSE)</f>
        <v>1</v>
      </c>
      <c r="AF192" s="93" t="str">
        <f>VLOOKUP(A192,Lookups!B$3:F$48,5,FALSE)</f>
        <v>SEAK</v>
      </c>
      <c r="AG192" s="93" t="str">
        <f t="shared" si="33"/>
        <v>no</v>
      </c>
      <c r="AH192" s="93">
        <f>VLOOKUP(A192,Lookups!B$3:F$48,3,FALSE)</f>
        <v>45</v>
      </c>
      <c r="AI192" s="117">
        <f t="shared" si="34"/>
        <v>0</v>
      </c>
      <c r="AJ192" s="117">
        <f t="shared" si="35"/>
        <v>0</v>
      </c>
      <c r="AK192" s="117">
        <f t="shared" si="36"/>
        <v>0</v>
      </c>
      <c r="AL192" s="117">
        <f t="shared" si="37"/>
        <v>0</v>
      </c>
      <c r="AM192" s="117">
        <f t="shared" si="38"/>
        <v>0</v>
      </c>
      <c r="AN192" s="117">
        <f t="shared" si="39"/>
        <v>0</v>
      </c>
      <c r="AO192" s="117">
        <f t="shared" si="40"/>
        <v>0</v>
      </c>
      <c r="AP192" s="117">
        <f t="shared" si="41"/>
        <v>0</v>
      </c>
      <c r="AQ192" s="117">
        <f t="shared" si="42"/>
        <v>0</v>
      </c>
      <c r="AR192" s="117">
        <f t="shared" si="43"/>
        <v>0</v>
      </c>
      <c r="AS192" t="str">
        <f t="shared" si="44"/>
        <v>1990TAK</v>
      </c>
    </row>
    <row r="193" spans="1:45" x14ac:dyDescent="0.25">
      <c r="A193" t="s">
        <v>736</v>
      </c>
      <c r="B193" s="64">
        <v>1991</v>
      </c>
      <c r="C193" t="s">
        <v>40</v>
      </c>
      <c r="E193" s="63" t="s">
        <v>28</v>
      </c>
      <c r="F193" s="63" t="s">
        <v>28</v>
      </c>
      <c r="G193" s="63" t="s">
        <v>28</v>
      </c>
      <c r="H193" s="63" t="s">
        <v>28</v>
      </c>
      <c r="I193" s="63" t="s">
        <v>28</v>
      </c>
      <c r="J193" s="63" t="s">
        <v>28</v>
      </c>
      <c r="K193" s="63" t="s">
        <v>28</v>
      </c>
      <c r="L193" s="63" t="s">
        <v>28</v>
      </c>
      <c r="M193" s="63" t="s">
        <v>28</v>
      </c>
      <c r="N193" s="63" t="s">
        <v>28</v>
      </c>
      <c r="O193" s="63" t="s">
        <v>28</v>
      </c>
      <c r="P193" s="63" t="s">
        <v>28</v>
      </c>
      <c r="Q193" s="63" t="s">
        <v>28</v>
      </c>
      <c r="R193" s="63" t="s">
        <v>28</v>
      </c>
      <c r="S193" s="63" t="s">
        <v>28</v>
      </c>
      <c r="T193" s="63" t="s">
        <v>28</v>
      </c>
      <c r="U193" s="63" t="s">
        <v>28</v>
      </c>
      <c r="V193" s="63" t="s">
        <v>28</v>
      </c>
      <c r="W193" s="63" t="s">
        <v>28</v>
      </c>
      <c r="X193" s="63" t="s">
        <v>28</v>
      </c>
      <c r="Y193" s="63" t="s">
        <v>28</v>
      </c>
      <c r="Z193" s="63" t="s">
        <v>28</v>
      </c>
      <c r="AA193" s="63" t="s">
        <v>28</v>
      </c>
      <c r="AB193" s="93" t="str">
        <f t="shared" si="31"/>
        <v>pre99</v>
      </c>
      <c r="AC193" s="93" t="str">
        <f t="shared" si="32"/>
        <v>TAK</v>
      </c>
      <c r="AD193" s="93" t="str">
        <f>"'"&amp;VLOOKUP(A193,Lookups!B$3:F$48,2,FALSE)&amp;"'"</f>
        <v>'Taku River'</v>
      </c>
      <c r="AE193" s="93">
        <f>VLOOKUP(A193,Lookups!B$3:F$48,4,FALSE)</f>
        <v>1</v>
      </c>
      <c r="AF193" s="93" t="str">
        <f>VLOOKUP(A193,Lookups!B$3:F$48,5,FALSE)</f>
        <v>SEAK</v>
      </c>
      <c r="AG193" s="93" t="str">
        <f t="shared" si="33"/>
        <v>no</v>
      </c>
      <c r="AH193" s="93">
        <f>VLOOKUP(A193,Lookups!B$3:F$48,3,FALSE)</f>
        <v>45</v>
      </c>
      <c r="AI193" s="117">
        <f t="shared" si="34"/>
        <v>0</v>
      </c>
      <c r="AJ193" s="117">
        <f t="shared" si="35"/>
        <v>0</v>
      </c>
      <c r="AK193" s="117">
        <f t="shared" si="36"/>
        <v>0</v>
      </c>
      <c r="AL193" s="117">
        <f t="shared" si="37"/>
        <v>0</v>
      </c>
      <c r="AM193" s="117">
        <f t="shared" si="38"/>
        <v>0</v>
      </c>
      <c r="AN193" s="117">
        <f t="shared" si="39"/>
        <v>0</v>
      </c>
      <c r="AO193" s="117">
        <f t="shared" si="40"/>
        <v>0</v>
      </c>
      <c r="AP193" s="117">
        <f t="shared" si="41"/>
        <v>0</v>
      </c>
      <c r="AQ193" s="117">
        <f t="shared" si="42"/>
        <v>0</v>
      </c>
      <c r="AR193" s="117">
        <f t="shared" si="43"/>
        <v>0</v>
      </c>
      <c r="AS193" t="str">
        <f t="shared" si="44"/>
        <v>1991TAK</v>
      </c>
    </row>
    <row r="194" spans="1:45" x14ac:dyDescent="0.25">
      <c r="A194" t="s">
        <v>736</v>
      </c>
      <c r="B194" s="64">
        <v>1992</v>
      </c>
      <c r="C194" t="s">
        <v>40</v>
      </c>
      <c r="E194" s="63" t="s">
        <v>28</v>
      </c>
      <c r="F194" s="63" t="s">
        <v>28</v>
      </c>
      <c r="G194" s="63" t="s">
        <v>28</v>
      </c>
      <c r="H194" s="63" t="s">
        <v>28</v>
      </c>
      <c r="I194" s="63" t="s">
        <v>28</v>
      </c>
      <c r="J194" s="63" t="s">
        <v>28</v>
      </c>
      <c r="K194" s="63" t="s">
        <v>28</v>
      </c>
      <c r="L194" s="63" t="s">
        <v>28</v>
      </c>
      <c r="M194" s="63" t="s">
        <v>28</v>
      </c>
      <c r="N194" s="63" t="s">
        <v>28</v>
      </c>
      <c r="O194" s="63" t="s">
        <v>28</v>
      </c>
      <c r="P194" s="63" t="s">
        <v>28</v>
      </c>
      <c r="Q194" s="63" t="s">
        <v>28</v>
      </c>
      <c r="R194" s="63" t="s">
        <v>28</v>
      </c>
      <c r="S194" s="63" t="s">
        <v>28</v>
      </c>
      <c r="T194" s="63" t="s">
        <v>28</v>
      </c>
      <c r="U194" s="63" t="s">
        <v>28</v>
      </c>
      <c r="V194" s="63" t="s">
        <v>28</v>
      </c>
      <c r="W194" s="63" t="s">
        <v>28</v>
      </c>
      <c r="X194" s="63" t="s">
        <v>28</v>
      </c>
      <c r="Y194" s="63" t="s">
        <v>28</v>
      </c>
      <c r="Z194" s="63" t="s">
        <v>28</v>
      </c>
      <c r="AA194" s="63" t="s">
        <v>28</v>
      </c>
      <c r="AB194" s="93" t="str">
        <f t="shared" si="31"/>
        <v>pre99</v>
      </c>
      <c r="AC194" s="93" t="str">
        <f t="shared" si="32"/>
        <v>TAK</v>
      </c>
      <c r="AD194" s="93" t="str">
        <f>"'"&amp;VLOOKUP(A194,Lookups!B$3:F$48,2,FALSE)&amp;"'"</f>
        <v>'Taku River'</v>
      </c>
      <c r="AE194" s="93">
        <f>VLOOKUP(A194,Lookups!B$3:F$48,4,FALSE)</f>
        <v>1</v>
      </c>
      <c r="AF194" s="93" t="str">
        <f>VLOOKUP(A194,Lookups!B$3:F$48,5,FALSE)</f>
        <v>SEAK</v>
      </c>
      <c r="AG194" s="93" t="str">
        <f t="shared" si="33"/>
        <v>no</v>
      </c>
      <c r="AH194" s="93">
        <f>VLOOKUP(A194,Lookups!B$3:F$48,3,FALSE)</f>
        <v>45</v>
      </c>
      <c r="AI194" s="117">
        <f t="shared" si="34"/>
        <v>0</v>
      </c>
      <c r="AJ194" s="117">
        <f t="shared" si="35"/>
        <v>0</v>
      </c>
      <c r="AK194" s="117">
        <f t="shared" si="36"/>
        <v>0</v>
      </c>
      <c r="AL194" s="117">
        <f t="shared" si="37"/>
        <v>0</v>
      </c>
      <c r="AM194" s="117">
        <f t="shared" si="38"/>
        <v>0</v>
      </c>
      <c r="AN194" s="117">
        <f t="shared" si="39"/>
        <v>0</v>
      </c>
      <c r="AO194" s="117">
        <f t="shared" si="40"/>
        <v>0</v>
      </c>
      <c r="AP194" s="117">
        <f t="shared" si="41"/>
        <v>0</v>
      </c>
      <c r="AQ194" s="117">
        <f t="shared" si="42"/>
        <v>0</v>
      </c>
      <c r="AR194" s="117">
        <f t="shared" si="43"/>
        <v>0</v>
      </c>
      <c r="AS194" t="str">
        <f t="shared" si="44"/>
        <v>1992TAK</v>
      </c>
    </row>
    <row r="195" spans="1:45" x14ac:dyDescent="0.25">
      <c r="A195" t="s">
        <v>736</v>
      </c>
      <c r="B195" s="64">
        <v>1993</v>
      </c>
      <c r="C195" t="s">
        <v>40</v>
      </c>
      <c r="E195" s="63" t="s">
        <v>28</v>
      </c>
      <c r="F195" s="63" t="s">
        <v>28</v>
      </c>
      <c r="G195" s="63" t="s">
        <v>28</v>
      </c>
      <c r="H195" s="63" t="s">
        <v>28</v>
      </c>
      <c r="I195" s="63" t="s">
        <v>28</v>
      </c>
      <c r="J195" s="63" t="s">
        <v>28</v>
      </c>
      <c r="K195" s="63" t="s">
        <v>28</v>
      </c>
      <c r="L195" s="63" t="s">
        <v>28</v>
      </c>
      <c r="M195" s="63" t="s">
        <v>28</v>
      </c>
      <c r="N195" s="63" t="s">
        <v>28</v>
      </c>
      <c r="O195" s="63" t="s">
        <v>28</v>
      </c>
      <c r="P195" s="63" t="s">
        <v>28</v>
      </c>
      <c r="Q195" s="63" t="s">
        <v>28</v>
      </c>
      <c r="R195" s="63" t="s">
        <v>28</v>
      </c>
      <c r="S195" s="63" t="s">
        <v>28</v>
      </c>
      <c r="T195" s="63" t="s">
        <v>28</v>
      </c>
      <c r="U195" s="63" t="s">
        <v>28</v>
      </c>
      <c r="V195" s="63" t="s">
        <v>28</v>
      </c>
      <c r="W195" s="63" t="s">
        <v>28</v>
      </c>
      <c r="X195" s="63" t="s">
        <v>28</v>
      </c>
      <c r="Y195" s="63" t="s">
        <v>28</v>
      </c>
      <c r="Z195" s="63" t="s">
        <v>28</v>
      </c>
      <c r="AA195" s="63" t="s">
        <v>28</v>
      </c>
      <c r="AB195" s="93" t="str">
        <f t="shared" si="31"/>
        <v>pre99</v>
      </c>
      <c r="AC195" s="93" t="str">
        <f t="shared" si="32"/>
        <v>TAK</v>
      </c>
      <c r="AD195" s="93" t="str">
        <f>"'"&amp;VLOOKUP(A195,Lookups!B$3:F$48,2,FALSE)&amp;"'"</f>
        <v>'Taku River'</v>
      </c>
      <c r="AE195" s="93">
        <f>VLOOKUP(A195,Lookups!B$3:F$48,4,FALSE)</f>
        <v>1</v>
      </c>
      <c r="AF195" s="93" t="str">
        <f>VLOOKUP(A195,Lookups!B$3:F$48,5,FALSE)</f>
        <v>SEAK</v>
      </c>
      <c r="AG195" s="93" t="str">
        <f t="shared" si="33"/>
        <v>no</v>
      </c>
      <c r="AH195" s="93">
        <f>VLOOKUP(A195,Lookups!B$3:F$48,3,FALSE)</f>
        <v>45</v>
      </c>
      <c r="AI195" s="117">
        <f t="shared" si="34"/>
        <v>0</v>
      </c>
      <c r="AJ195" s="117">
        <f t="shared" si="35"/>
        <v>0</v>
      </c>
      <c r="AK195" s="117">
        <f t="shared" si="36"/>
        <v>0</v>
      </c>
      <c r="AL195" s="117">
        <f t="shared" si="37"/>
        <v>0</v>
      </c>
      <c r="AM195" s="117">
        <f t="shared" si="38"/>
        <v>0</v>
      </c>
      <c r="AN195" s="117">
        <f t="shared" si="39"/>
        <v>0</v>
      </c>
      <c r="AO195" s="117">
        <f t="shared" si="40"/>
        <v>0</v>
      </c>
      <c r="AP195" s="117">
        <f t="shared" si="41"/>
        <v>0</v>
      </c>
      <c r="AQ195" s="117">
        <f t="shared" si="42"/>
        <v>0</v>
      </c>
      <c r="AR195" s="117">
        <f t="shared" si="43"/>
        <v>0</v>
      </c>
      <c r="AS195" t="str">
        <f t="shared" si="44"/>
        <v>1993TAK</v>
      </c>
    </row>
    <row r="196" spans="1:45" x14ac:dyDescent="0.25">
      <c r="A196" t="s">
        <v>736</v>
      </c>
      <c r="B196" s="64">
        <v>1994</v>
      </c>
      <c r="C196">
        <v>69</v>
      </c>
      <c r="D196" s="116">
        <v>3</v>
      </c>
      <c r="E196" s="63" t="s">
        <v>26</v>
      </c>
      <c r="F196" s="63" t="s">
        <v>27</v>
      </c>
      <c r="G196" s="63" t="s">
        <v>28</v>
      </c>
      <c r="H196" s="63" t="s">
        <v>28</v>
      </c>
      <c r="I196" s="63" t="s">
        <v>28</v>
      </c>
      <c r="J196" s="63" t="s">
        <v>28</v>
      </c>
      <c r="K196" s="63" t="s">
        <v>28</v>
      </c>
      <c r="L196" s="63" t="s">
        <v>28</v>
      </c>
      <c r="M196" s="63" t="s">
        <v>28</v>
      </c>
      <c r="N196" s="63" t="s">
        <v>28</v>
      </c>
      <c r="O196" s="63" t="s">
        <v>28</v>
      </c>
      <c r="P196" s="63" t="s">
        <v>28</v>
      </c>
      <c r="Q196" s="63" t="s">
        <v>28</v>
      </c>
      <c r="R196" s="63" t="s">
        <v>28</v>
      </c>
      <c r="S196" s="63" t="s">
        <v>28</v>
      </c>
      <c r="T196" s="63" t="s">
        <v>28</v>
      </c>
      <c r="U196" s="63" t="s">
        <v>28</v>
      </c>
      <c r="V196" s="63" t="s">
        <v>28</v>
      </c>
      <c r="W196" s="63" t="s">
        <v>28</v>
      </c>
      <c r="X196" s="63" t="s">
        <v>28</v>
      </c>
      <c r="Y196" s="63" t="s">
        <v>28</v>
      </c>
      <c r="Z196" s="63" t="s">
        <v>28</v>
      </c>
      <c r="AA196" s="63" t="s">
        <v>28</v>
      </c>
      <c r="AB196" s="93" t="str">
        <f t="shared" si="31"/>
        <v>pre99</v>
      </c>
      <c r="AC196" s="93" t="str">
        <f t="shared" si="32"/>
        <v>TAK</v>
      </c>
      <c r="AD196" s="93" t="str">
        <f>"'"&amp;VLOOKUP(A196,Lookups!B$3:F$48,2,FALSE)&amp;"'"</f>
        <v>'Taku River'</v>
      </c>
      <c r="AE196" s="93">
        <f>VLOOKUP(A196,Lookups!B$3:F$48,4,FALSE)</f>
        <v>1</v>
      </c>
      <c r="AF196" s="93" t="str">
        <f>VLOOKUP(A196,Lookups!B$3:F$48,5,FALSE)</f>
        <v>SEAK</v>
      </c>
      <c r="AG196" s="93" t="str">
        <f t="shared" si="33"/>
        <v>no</v>
      </c>
      <c r="AH196" s="93">
        <f>VLOOKUP(A196,Lookups!B$3:F$48,3,FALSE)</f>
        <v>45</v>
      </c>
      <c r="AI196" s="117">
        <f t="shared" si="34"/>
        <v>0</v>
      </c>
      <c r="AJ196" s="117">
        <f t="shared" si="35"/>
        <v>0</v>
      </c>
      <c r="AK196" s="117">
        <f t="shared" si="36"/>
        <v>0</v>
      </c>
      <c r="AL196" s="117">
        <f t="shared" si="37"/>
        <v>0</v>
      </c>
      <c r="AM196" s="117">
        <f t="shared" si="38"/>
        <v>0</v>
      </c>
      <c r="AN196" s="117">
        <f t="shared" si="39"/>
        <v>0</v>
      </c>
      <c r="AO196" s="117">
        <f t="shared" si="40"/>
        <v>0</v>
      </c>
      <c r="AP196" s="117">
        <f t="shared" si="41"/>
        <v>0</v>
      </c>
      <c r="AQ196" s="117">
        <f t="shared" si="42"/>
        <v>0</v>
      </c>
      <c r="AR196" s="117">
        <f t="shared" si="43"/>
        <v>0</v>
      </c>
      <c r="AS196" t="str">
        <f t="shared" si="44"/>
        <v>1994TAK</v>
      </c>
    </row>
    <row r="197" spans="1:45" x14ac:dyDescent="0.25">
      <c r="A197" t="s">
        <v>736</v>
      </c>
      <c r="B197" s="64">
        <v>1995</v>
      </c>
      <c r="C197">
        <v>178</v>
      </c>
      <c r="D197" s="116" t="s">
        <v>29</v>
      </c>
      <c r="E197" s="63" t="s">
        <v>26</v>
      </c>
      <c r="F197" s="63" t="s">
        <v>27</v>
      </c>
      <c r="G197" s="63" t="s">
        <v>28</v>
      </c>
      <c r="H197" s="63" t="s">
        <v>28</v>
      </c>
      <c r="I197" s="63" t="s">
        <v>28</v>
      </c>
      <c r="J197" s="63" t="s">
        <v>28</v>
      </c>
      <c r="K197" s="63" t="s">
        <v>28</v>
      </c>
      <c r="L197" s="63" t="s">
        <v>28</v>
      </c>
      <c r="M197" s="63" t="s">
        <v>28</v>
      </c>
      <c r="N197" s="63" t="s">
        <v>28</v>
      </c>
      <c r="O197" s="63" t="s">
        <v>28</v>
      </c>
      <c r="P197" s="63" t="s">
        <v>28</v>
      </c>
      <c r="Q197" s="63" t="s">
        <v>28</v>
      </c>
      <c r="R197" s="63" t="s">
        <v>28</v>
      </c>
      <c r="S197" s="63" t="s">
        <v>28</v>
      </c>
      <c r="T197" s="63" t="s">
        <v>28</v>
      </c>
      <c r="U197" s="63" t="s">
        <v>28</v>
      </c>
      <c r="V197" s="63" t="s">
        <v>28</v>
      </c>
      <c r="W197" s="63" t="s">
        <v>28</v>
      </c>
      <c r="X197" s="63" t="s">
        <v>28</v>
      </c>
      <c r="Y197" s="63" t="s">
        <v>28</v>
      </c>
      <c r="Z197" s="63" t="s">
        <v>28</v>
      </c>
      <c r="AA197" s="63" t="s">
        <v>28</v>
      </c>
      <c r="AB197" s="93" t="str">
        <f t="shared" si="31"/>
        <v>pre99</v>
      </c>
      <c r="AC197" s="93" t="str">
        <f t="shared" si="32"/>
        <v>TAK</v>
      </c>
      <c r="AD197" s="93" t="str">
        <f>"'"&amp;VLOOKUP(A197,Lookups!B$3:F$48,2,FALSE)&amp;"'"</f>
        <v>'Taku River'</v>
      </c>
      <c r="AE197" s="93">
        <f>VLOOKUP(A197,Lookups!B$3:F$48,4,FALSE)</f>
        <v>1</v>
      </c>
      <c r="AF197" s="93" t="str">
        <f>VLOOKUP(A197,Lookups!B$3:F$48,5,FALSE)</f>
        <v>SEAK</v>
      </c>
      <c r="AG197" s="93" t="str">
        <f t="shared" si="33"/>
        <v>no</v>
      </c>
      <c r="AH197" s="93">
        <f>VLOOKUP(A197,Lookups!B$3:F$48,3,FALSE)</f>
        <v>45</v>
      </c>
      <c r="AI197" s="117">
        <f t="shared" si="34"/>
        <v>0</v>
      </c>
      <c r="AJ197" s="117">
        <f t="shared" si="35"/>
        <v>0</v>
      </c>
      <c r="AK197" s="117">
        <f t="shared" si="36"/>
        <v>0</v>
      </c>
      <c r="AL197" s="117">
        <f t="shared" si="37"/>
        <v>0</v>
      </c>
      <c r="AM197" s="117">
        <f t="shared" si="38"/>
        <v>0</v>
      </c>
      <c r="AN197" s="117">
        <f t="shared" si="39"/>
        <v>0</v>
      </c>
      <c r="AO197" s="117">
        <f t="shared" si="40"/>
        <v>0</v>
      </c>
      <c r="AP197" s="117">
        <f t="shared" si="41"/>
        <v>0</v>
      </c>
      <c r="AQ197" s="117">
        <f t="shared" si="42"/>
        <v>0</v>
      </c>
      <c r="AR197" s="117">
        <f t="shared" si="43"/>
        <v>0</v>
      </c>
      <c r="AS197" t="str">
        <f t="shared" si="44"/>
        <v>1995TAK</v>
      </c>
    </row>
    <row r="198" spans="1:45" x14ac:dyDescent="0.25">
      <c r="A198" t="s">
        <v>736</v>
      </c>
      <c r="B198" s="64">
        <v>1996</v>
      </c>
      <c r="C198">
        <v>379</v>
      </c>
      <c r="D198" s="116" t="s">
        <v>30</v>
      </c>
      <c r="E198" s="63">
        <v>1.5831134564643801E-2</v>
      </c>
      <c r="F198" s="63">
        <v>0</v>
      </c>
      <c r="G198" s="63">
        <v>2.6385224274406333E-2</v>
      </c>
      <c r="H198" s="63">
        <v>0</v>
      </c>
      <c r="I198" s="63">
        <v>0</v>
      </c>
      <c r="J198" s="63">
        <v>0</v>
      </c>
      <c r="K198" s="63">
        <v>0</v>
      </c>
      <c r="L198" s="63">
        <v>0</v>
      </c>
      <c r="M198" s="63">
        <v>0</v>
      </c>
      <c r="N198" s="63">
        <v>0</v>
      </c>
      <c r="O198" s="63">
        <v>0</v>
      </c>
      <c r="P198" s="63">
        <v>0</v>
      </c>
      <c r="Q198" s="63">
        <v>0</v>
      </c>
      <c r="R198" s="63">
        <v>0</v>
      </c>
      <c r="S198" s="63">
        <v>0</v>
      </c>
      <c r="T198" s="63">
        <v>0</v>
      </c>
      <c r="U198" s="63">
        <v>0</v>
      </c>
      <c r="V198" s="63">
        <v>0</v>
      </c>
      <c r="W198" s="63">
        <v>0</v>
      </c>
      <c r="X198" s="63">
        <v>1.3192612137203167E-2</v>
      </c>
      <c r="Y198" s="63">
        <v>0</v>
      </c>
      <c r="Z198" s="63">
        <v>0</v>
      </c>
      <c r="AA198" s="63">
        <v>0.9445910290237467</v>
      </c>
      <c r="AB198" s="93" t="str">
        <f t="shared" si="31"/>
        <v>pre99</v>
      </c>
      <c r="AC198" s="93" t="str">
        <f t="shared" si="32"/>
        <v>TAK</v>
      </c>
      <c r="AD198" s="93" t="str">
        <f>"'"&amp;VLOOKUP(A198,Lookups!B$3:F$48,2,FALSE)&amp;"'"</f>
        <v>'Taku River'</v>
      </c>
      <c r="AE198" s="93">
        <f>VLOOKUP(A198,Lookups!B$3:F$48,4,FALSE)</f>
        <v>1</v>
      </c>
      <c r="AF198" s="93" t="str">
        <f>VLOOKUP(A198,Lookups!B$3:F$48,5,FALSE)</f>
        <v>SEAK</v>
      </c>
      <c r="AG198" s="93" t="str">
        <f t="shared" si="33"/>
        <v>yes</v>
      </c>
      <c r="AH198" s="93">
        <f>VLOOKUP(A198,Lookups!B$3:F$48,3,FALSE)</f>
        <v>45</v>
      </c>
      <c r="AI198" s="117">
        <f t="shared" si="34"/>
        <v>4.221635883905013E-2</v>
      </c>
      <c r="AJ198" s="117">
        <f t="shared" si="35"/>
        <v>0</v>
      </c>
      <c r="AK198" s="117">
        <f t="shared" si="36"/>
        <v>0</v>
      </c>
      <c r="AL198" s="117">
        <f t="shared" si="37"/>
        <v>0</v>
      </c>
      <c r="AM198" s="117">
        <f t="shared" si="38"/>
        <v>0</v>
      </c>
      <c r="AN198" s="117">
        <f t="shared" si="39"/>
        <v>0</v>
      </c>
      <c r="AO198" s="117">
        <f t="shared" si="40"/>
        <v>0</v>
      </c>
      <c r="AP198" s="117">
        <f t="shared" si="41"/>
        <v>1.3192612137203167E-2</v>
      </c>
      <c r="AQ198" s="117">
        <f t="shared" si="42"/>
        <v>0.9445910290237467</v>
      </c>
      <c r="AR198" s="117">
        <f t="shared" si="43"/>
        <v>0</v>
      </c>
      <c r="AS198" t="str">
        <f t="shared" si="44"/>
        <v>1996TAK</v>
      </c>
    </row>
    <row r="199" spans="1:45" x14ac:dyDescent="0.25">
      <c r="A199" t="s">
        <v>736</v>
      </c>
      <c r="B199" s="64">
        <v>1997</v>
      </c>
      <c r="C199">
        <v>641</v>
      </c>
      <c r="D199" s="116" t="s">
        <v>31</v>
      </c>
      <c r="E199" s="63">
        <v>3.1201248049921998E-3</v>
      </c>
      <c r="F199" s="63">
        <v>0</v>
      </c>
      <c r="G199" s="63">
        <v>9.9843993759750393E-2</v>
      </c>
      <c r="H199" s="63">
        <v>0</v>
      </c>
      <c r="I199" s="63">
        <v>0</v>
      </c>
      <c r="J199" s="63">
        <v>0</v>
      </c>
      <c r="K199" s="63">
        <v>0</v>
      </c>
      <c r="L199" s="63">
        <v>0</v>
      </c>
      <c r="M199" s="63">
        <v>0</v>
      </c>
      <c r="N199" s="63">
        <v>0</v>
      </c>
      <c r="O199" s="63">
        <v>0</v>
      </c>
      <c r="P199" s="63">
        <v>0</v>
      </c>
      <c r="Q199" s="63">
        <v>0</v>
      </c>
      <c r="R199" s="63">
        <v>0</v>
      </c>
      <c r="S199" s="63">
        <v>0</v>
      </c>
      <c r="T199" s="63">
        <v>0</v>
      </c>
      <c r="U199" s="63">
        <v>0</v>
      </c>
      <c r="V199" s="63">
        <v>0</v>
      </c>
      <c r="W199" s="63">
        <v>0</v>
      </c>
      <c r="X199" s="63">
        <v>1.8720748829953199E-2</v>
      </c>
      <c r="Y199" s="63">
        <v>0</v>
      </c>
      <c r="Z199" s="63">
        <v>0</v>
      </c>
      <c r="AA199" s="63">
        <v>0.87831513260530425</v>
      </c>
      <c r="AB199" s="93" t="str">
        <f t="shared" ref="AB199:AB297" si="45">IF(B199&gt;=2009,"a09on",IF(B199&gt;=1999,"a99to08","pre99"))</f>
        <v>pre99</v>
      </c>
      <c r="AC199" s="93" t="str">
        <f t="shared" ref="AC199:AC297" si="46">A199</f>
        <v>TAK</v>
      </c>
      <c r="AD199" s="93" t="str">
        <f>"'"&amp;VLOOKUP(A199,Lookups!B$3:F$48,2,FALSE)&amp;"'"</f>
        <v>'Taku River'</v>
      </c>
      <c r="AE199" s="93">
        <f>VLOOKUP(A199,Lookups!B$3:F$48,4,FALSE)</f>
        <v>1</v>
      </c>
      <c r="AF199" s="93" t="str">
        <f>VLOOKUP(A199,Lookups!B$3:F$48,5,FALSE)</f>
        <v>SEAK</v>
      </c>
      <c r="AG199" s="93" t="str">
        <f t="shared" ref="AG199:AG297" si="47">IF(SUM(AI199:AR199)=0,"no","yes")</f>
        <v>yes</v>
      </c>
      <c r="AH199" s="93">
        <f>VLOOKUP(A199,Lookups!B$3:F$48,3,FALSE)</f>
        <v>45</v>
      </c>
      <c r="AI199" s="117">
        <f t="shared" ref="AI199:AI297" si="48">SUM(E199:G199)</f>
        <v>0.10296411856474259</v>
      </c>
      <c r="AJ199" s="117">
        <f t="shared" ref="AJ199:AJ297" si="49">SUM(H199:I199)</f>
        <v>0</v>
      </c>
      <c r="AK199" s="117">
        <f t="shared" ref="AK199:AK297" si="50">SUM(J199:K199)</f>
        <v>0</v>
      </c>
      <c r="AL199" s="117">
        <f t="shared" ref="AL199:AL297" si="51">SUM(L199:M199)</f>
        <v>0</v>
      </c>
      <c r="AM199" s="117">
        <f t="shared" ref="AM199:AM297" si="52">SUM(N199:P199)</f>
        <v>0</v>
      </c>
      <c r="AN199" s="117">
        <f t="shared" ref="AN199:AN297" si="53">SUM(Q199:T199)</f>
        <v>0</v>
      </c>
      <c r="AO199" s="117">
        <f t="shared" ref="AO199:AO297" si="54">SUM(U199:V199)</f>
        <v>0</v>
      </c>
      <c r="AP199" s="117">
        <f t="shared" ref="AP199:AP297" si="55">SUM(W199:Y199)</f>
        <v>1.8720748829953199E-2</v>
      </c>
      <c r="AQ199" s="117">
        <f t="shared" ref="AQ199:AQ297" si="56">SUM(AA199)</f>
        <v>0.87831513260530425</v>
      </c>
      <c r="AR199" s="117">
        <f t="shared" ref="AR199:AR297" si="57">SUM(Z199)</f>
        <v>0</v>
      </c>
      <c r="AS199" t="str">
        <f t="shared" ref="AS199:AS297" si="58">B199&amp;A199</f>
        <v>1997TAK</v>
      </c>
    </row>
    <row r="200" spans="1:45" x14ac:dyDescent="0.25">
      <c r="A200" t="s">
        <v>736</v>
      </c>
      <c r="B200" s="64">
        <v>1998</v>
      </c>
      <c r="C200">
        <v>390</v>
      </c>
      <c r="D200" s="116" t="s">
        <v>31</v>
      </c>
      <c r="E200" s="63">
        <v>1.0256410256410256E-2</v>
      </c>
      <c r="F200" s="63">
        <v>0</v>
      </c>
      <c r="G200" s="63">
        <v>0</v>
      </c>
      <c r="H200" s="63">
        <v>0</v>
      </c>
      <c r="I200" s="63">
        <v>0</v>
      </c>
      <c r="J200" s="63">
        <v>0</v>
      </c>
      <c r="K200" s="63">
        <v>0</v>
      </c>
      <c r="L200" s="63">
        <v>0</v>
      </c>
      <c r="M200" s="63">
        <v>0</v>
      </c>
      <c r="N200" s="63">
        <v>0</v>
      </c>
      <c r="O200" s="63">
        <v>0</v>
      </c>
      <c r="P200" s="63">
        <v>0</v>
      </c>
      <c r="Q200" s="63">
        <v>0</v>
      </c>
      <c r="R200" s="63">
        <v>0</v>
      </c>
      <c r="S200" s="63">
        <v>0</v>
      </c>
      <c r="T200" s="63">
        <v>0</v>
      </c>
      <c r="U200" s="63">
        <v>0</v>
      </c>
      <c r="V200" s="63">
        <v>0</v>
      </c>
      <c r="W200" s="63">
        <v>0</v>
      </c>
      <c r="X200" s="63">
        <v>0</v>
      </c>
      <c r="Y200" s="63">
        <v>0</v>
      </c>
      <c r="Z200" s="63">
        <v>0</v>
      </c>
      <c r="AA200" s="63">
        <v>0.98974358974358978</v>
      </c>
      <c r="AB200" s="93" t="str">
        <f t="shared" si="45"/>
        <v>pre99</v>
      </c>
      <c r="AC200" s="93" t="str">
        <f t="shared" si="46"/>
        <v>TAK</v>
      </c>
      <c r="AD200" s="93" t="str">
        <f>"'"&amp;VLOOKUP(A200,Lookups!B$3:F$48,2,FALSE)&amp;"'"</f>
        <v>'Taku River'</v>
      </c>
      <c r="AE200" s="93">
        <f>VLOOKUP(A200,Lookups!B$3:F$48,4,FALSE)</f>
        <v>1</v>
      </c>
      <c r="AF200" s="93" t="str">
        <f>VLOOKUP(A200,Lookups!B$3:F$48,5,FALSE)</f>
        <v>SEAK</v>
      </c>
      <c r="AG200" s="93" t="str">
        <f t="shared" si="47"/>
        <v>yes</v>
      </c>
      <c r="AH200" s="93">
        <f>VLOOKUP(A200,Lookups!B$3:F$48,3,FALSE)</f>
        <v>45</v>
      </c>
      <c r="AI200" s="117">
        <f t="shared" si="48"/>
        <v>1.0256410256410256E-2</v>
      </c>
      <c r="AJ200" s="117">
        <f t="shared" si="49"/>
        <v>0</v>
      </c>
      <c r="AK200" s="117">
        <f t="shared" si="50"/>
        <v>0</v>
      </c>
      <c r="AL200" s="117">
        <f t="shared" si="51"/>
        <v>0</v>
      </c>
      <c r="AM200" s="117">
        <f t="shared" si="52"/>
        <v>0</v>
      </c>
      <c r="AN200" s="117">
        <f t="shared" si="53"/>
        <v>0</v>
      </c>
      <c r="AO200" s="117">
        <f t="shared" si="54"/>
        <v>0</v>
      </c>
      <c r="AP200" s="117">
        <f t="shared" si="55"/>
        <v>0</v>
      </c>
      <c r="AQ200" s="117">
        <f t="shared" si="56"/>
        <v>0.98974358974358978</v>
      </c>
      <c r="AR200" s="117">
        <f t="shared" si="57"/>
        <v>0</v>
      </c>
      <c r="AS200" t="str">
        <f t="shared" si="58"/>
        <v>1998TAK</v>
      </c>
    </row>
    <row r="201" spans="1:45" x14ac:dyDescent="0.25">
      <c r="A201" t="s">
        <v>736</v>
      </c>
      <c r="B201" s="64">
        <v>1999</v>
      </c>
      <c r="C201">
        <v>625</v>
      </c>
      <c r="D201" s="116" t="s">
        <v>31</v>
      </c>
      <c r="E201" s="63">
        <v>1.9200000000000002E-2</v>
      </c>
      <c r="F201" s="63">
        <v>0</v>
      </c>
      <c r="G201" s="63">
        <v>0.04</v>
      </c>
      <c r="H201" s="63">
        <v>0</v>
      </c>
      <c r="I201" s="63">
        <v>0</v>
      </c>
      <c r="J201" s="63">
        <v>0</v>
      </c>
      <c r="K201" s="63">
        <v>0</v>
      </c>
      <c r="L201" s="63">
        <v>0</v>
      </c>
      <c r="M201" s="63">
        <v>0</v>
      </c>
      <c r="N201" s="63">
        <v>0</v>
      </c>
      <c r="O201" s="63">
        <v>0</v>
      </c>
      <c r="P201" s="63">
        <v>0</v>
      </c>
      <c r="Q201" s="63">
        <v>0</v>
      </c>
      <c r="R201" s="63">
        <v>0</v>
      </c>
      <c r="S201" s="63">
        <v>0</v>
      </c>
      <c r="T201" s="63">
        <v>0</v>
      </c>
      <c r="U201" s="63">
        <v>0</v>
      </c>
      <c r="V201" s="63">
        <v>0</v>
      </c>
      <c r="W201" s="63">
        <v>0</v>
      </c>
      <c r="X201" s="63">
        <v>4.3200000000000002E-2</v>
      </c>
      <c r="Y201" s="63">
        <v>0</v>
      </c>
      <c r="Z201" s="63">
        <v>1.6000000000000001E-3</v>
      </c>
      <c r="AA201" s="63">
        <v>0.89600000000000002</v>
      </c>
      <c r="AB201" s="93" t="str">
        <f t="shared" si="45"/>
        <v>a99to08</v>
      </c>
      <c r="AC201" s="93" t="str">
        <f t="shared" si="46"/>
        <v>TAK</v>
      </c>
      <c r="AD201" s="93" t="str">
        <f>"'"&amp;VLOOKUP(A201,Lookups!B$3:F$48,2,FALSE)&amp;"'"</f>
        <v>'Taku River'</v>
      </c>
      <c r="AE201" s="93">
        <f>VLOOKUP(A201,Lookups!B$3:F$48,4,FALSE)</f>
        <v>1</v>
      </c>
      <c r="AF201" s="93" t="str">
        <f>VLOOKUP(A201,Lookups!B$3:F$48,5,FALSE)</f>
        <v>SEAK</v>
      </c>
      <c r="AG201" s="93" t="str">
        <f t="shared" si="47"/>
        <v>yes</v>
      </c>
      <c r="AH201" s="93">
        <f>VLOOKUP(A201,Lookups!B$3:F$48,3,FALSE)</f>
        <v>45</v>
      </c>
      <c r="AI201" s="117">
        <f t="shared" si="48"/>
        <v>5.9200000000000003E-2</v>
      </c>
      <c r="AJ201" s="117">
        <f t="shared" si="49"/>
        <v>0</v>
      </c>
      <c r="AK201" s="117">
        <f t="shared" si="50"/>
        <v>0</v>
      </c>
      <c r="AL201" s="117">
        <f t="shared" si="51"/>
        <v>0</v>
      </c>
      <c r="AM201" s="117">
        <f t="shared" si="52"/>
        <v>0</v>
      </c>
      <c r="AN201" s="117">
        <f t="shared" si="53"/>
        <v>0</v>
      </c>
      <c r="AO201" s="117">
        <f t="shared" si="54"/>
        <v>0</v>
      </c>
      <c r="AP201" s="117">
        <f t="shared" si="55"/>
        <v>4.3200000000000002E-2</v>
      </c>
      <c r="AQ201" s="117">
        <f t="shared" si="56"/>
        <v>0.89600000000000002</v>
      </c>
      <c r="AR201" s="117">
        <f t="shared" si="57"/>
        <v>1.6000000000000001E-3</v>
      </c>
      <c r="AS201" t="str">
        <f t="shared" si="58"/>
        <v>1999TAK</v>
      </c>
    </row>
    <row r="202" spans="1:45" x14ac:dyDescent="0.25">
      <c r="A202" t="s">
        <v>736</v>
      </c>
      <c r="B202" s="64">
        <v>2000</v>
      </c>
      <c r="C202">
        <v>1109</v>
      </c>
      <c r="D202" s="116" t="s">
        <v>31</v>
      </c>
      <c r="E202" s="63">
        <v>1.9837691614066726E-2</v>
      </c>
      <c r="F202" s="63">
        <v>5.4102795311091077E-3</v>
      </c>
      <c r="G202" s="63">
        <v>2.3444544634806132E-2</v>
      </c>
      <c r="H202" s="63">
        <v>0</v>
      </c>
      <c r="I202" s="63">
        <v>0</v>
      </c>
      <c r="J202" s="63">
        <v>0</v>
      </c>
      <c r="K202" s="63">
        <v>0</v>
      </c>
      <c r="L202" s="63">
        <v>0</v>
      </c>
      <c r="M202" s="63">
        <v>0</v>
      </c>
      <c r="N202" s="63">
        <v>0</v>
      </c>
      <c r="O202" s="63">
        <v>0</v>
      </c>
      <c r="P202" s="63">
        <v>0</v>
      </c>
      <c r="Q202" s="63">
        <v>0</v>
      </c>
      <c r="R202" s="63">
        <v>0</v>
      </c>
      <c r="S202" s="63">
        <v>0</v>
      </c>
      <c r="T202" s="63">
        <v>0</v>
      </c>
      <c r="U202" s="63">
        <v>0</v>
      </c>
      <c r="V202" s="63">
        <v>0</v>
      </c>
      <c r="W202" s="63">
        <v>0</v>
      </c>
      <c r="X202" s="63">
        <v>3.6068530207394047E-3</v>
      </c>
      <c r="Y202" s="63">
        <v>0</v>
      </c>
      <c r="Z202" s="63">
        <v>0</v>
      </c>
      <c r="AA202" s="63">
        <v>0.94770063119927861</v>
      </c>
      <c r="AB202" s="93" t="str">
        <f t="shared" si="45"/>
        <v>a99to08</v>
      </c>
      <c r="AC202" s="93" t="str">
        <f t="shared" si="46"/>
        <v>TAK</v>
      </c>
      <c r="AD202" s="93" t="str">
        <f>"'"&amp;VLOOKUP(A202,Lookups!B$3:F$48,2,FALSE)&amp;"'"</f>
        <v>'Taku River'</v>
      </c>
      <c r="AE202" s="93">
        <f>VLOOKUP(A202,Lookups!B$3:F$48,4,FALSE)</f>
        <v>1</v>
      </c>
      <c r="AF202" s="93" t="str">
        <f>VLOOKUP(A202,Lookups!B$3:F$48,5,FALSE)</f>
        <v>SEAK</v>
      </c>
      <c r="AG202" s="93" t="str">
        <f t="shared" si="47"/>
        <v>yes</v>
      </c>
      <c r="AH202" s="93">
        <f>VLOOKUP(A202,Lookups!B$3:F$48,3,FALSE)</f>
        <v>45</v>
      </c>
      <c r="AI202" s="117">
        <f t="shared" si="48"/>
        <v>4.8692515779981967E-2</v>
      </c>
      <c r="AJ202" s="117">
        <f t="shared" si="49"/>
        <v>0</v>
      </c>
      <c r="AK202" s="117">
        <f t="shared" si="50"/>
        <v>0</v>
      </c>
      <c r="AL202" s="117">
        <f t="shared" si="51"/>
        <v>0</v>
      </c>
      <c r="AM202" s="117">
        <f t="shared" si="52"/>
        <v>0</v>
      </c>
      <c r="AN202" s="117">
        <f t="shared" si="53"/>
        <v>0</v>
      </c>
      <c r="AO202" s="117">
        <f t="shared" si="54"/>
        <v>0</v>
      </c>
      <c r="AP202" s="117">
        <f t="shared" si="55"/>
        <v>3.6068530207394047E-3</v>
      </c>
      <c r="AQ202" s="117">
        <f t="shared" si="56"/>
        <v>0.94770063119927861</v>
      </c>
      <c r="AR202" s="117">
        <f t="shared" si="57"/>
        <v>0</v>
      </c>
      <c r="AS202" t="str">
        <f t="shared" si="58"/>
        <v>2000TAK</v>
      </c>
    </row>
    <row r="203" spans="1:45" x14ac:dyDescent="0.25">
      <c r="A203" t="s">
        <v>736</v>
      </c>
      <c r="B203" s="64">
        <v>2001</v>
      </c>
      <c r="C203">
        <v>993</v>
      </c>
      <c r="D203" s="116" t="s">
        <v>31</v>
      </c>
      <c r="E203" s="63">
        <v>3.6253776435045321E-2</v>
      </c>
      <c r="F203" s="63">
        <v>1.0070493454179255E-3</v>
      </c>
      <c r="G203" s="63">
        <v>3.4239677744209468E-2</v>
      </c>
      <c r="H203" s="63">
        <v>0</v>
      </c>
      <c r="I203" s="63">
        <v>0</v>
      </c>
      <c r="J203" s="63">
        <v>0</v>
      </c>
      <c r="K203" s="63">
        <v>0</v>
      </c>
      <c r="L203" s="63">
        <v>0</v>
      </c>
      <c r="M203" s="63">
        <v>0</v>
      </c>
      <c r="N203" s="63">
        <v>0</v>
      </c>
      <c r="O203" s="63">
        <v>0</v>
      </c>
      <c r="P203" s="63">
        <v>0</v>
      </c>
      <c r="Q203" s="63">
        <v>0</v>
      </c>
      <c r="R203" s="63">
        <v>0</v>
      </c>
      <c r="S203" s="63">
        <v>0</v>
      </c>
      <c r="T203" s="63">
        <v>0</v>
      </c>
      <c r="U203" s="63">
        <v>0</v>
      </c>
      <c r="V203" s="63">
        <v>0</v>
      </c>
      <c r="W203" s="63">
        <v>0</v>
      </c>
      <c r="X203" s="63">
        <v>2.5176233635448138E-2</v>
      </c>
      <c r="Y203" s="63">
        <v>0</v>
      </c>
      <c r="Z203" s="63">
        <v>2.014098690835851E-3</v>
      </c>
      <c r="AA203" s="63">
        <v>0.90130916414904327</v>
      </c>
      <c r="AB203" s="93" t="str">
        <f t="shared" si="45"/>
        <v>a99to08</v>
      </c>
      <c r="AC203" s="93" t="str">
        <f t="shared" si="46"/>
        <v>TAK</v>
      </c>
      <c r="AD203" s="93" t="str">
        <f>"'"&amp;VLOOKUP(A203,Lookups!B$3:F$48,2,FALSE)&amp;"'"</f>
        <v>'Taku River'</v>
      </c>
      <c r="AE203" s="93">
        <f>VLOOKUP(A203,Lookups!B$3:F$48,4,FALSE)</f>
        <v>1</v>
      </c>
      <c r="AF203" s="93" t="str">
        <f>VLOOKUP(A203,Lookups!B$3:F$48,5,FALSE)</f>
        <v>SEAK</v>
      </c>
      <c r="AG203" s="93" t="str">
        <f t="shared" si="47"/>
        <v>yes</v>
      </c>
      <c r="AH203" s="93">
        <f>VLOOKUP(A203,Lookups!B$3:F$48,3,FALSE)</f>
        <v>45</v>
      </c>
      <c r="AI203" s="117">
        <f t="shared" si="48"/>
        <v>7.1500503524672715E-2</v>
      </c>
      <c r="AJ203" s="117">
        <f t="shared" si="49"/>
        <v>0</v>
      </c>
      <c r="AK203" s="117">
        <f t="shared" si="50"/>
        <v>0</v>
      </c>
      <c r="AL203" s="117">
        <f t="shared" si="51"/>
        <v>0</v>
      </c>
      <c r="AM203" s="117">
        <f t="shared" si="52"/>
        <v>0</v>
      </c>
      <c r="AN203" s="117">
        <f t="shared" si="53"/>
        <v>0</v>
      </c>
      <c r="AO203" s="117">
        <f t="shared" si="54"/>
        <v>0</v>
      </c>
      <c r="AP203" s="117">
        <f t="shared" si="55"/>
        <v>2.5176233635448138E-2</v>
      </c>
      <c r="AQ203" s="117">
        <f t="shared" si="56"/>
        <v>0.90130916414904327</v>
      </c>
      <c r="AR203" s="117">
        <f t="shared" si="57"/>
        <v>2.014098690835851E-3</v>
      </c>
      <c r="AS203" t="str">
        <f t="shared" si="58"/>
        <v>2001TAK</v>
      </c>
    </row>
    <row r="204" spans="1:45" x14ac:dyDescent="0.25">
      <c r="A204" t="s">
        <v>736</v>
      </c>
      <c r="B204" s="64">
        <v>2002</v>
      </c>
      <c r="C204">
        <v>923</v>
      </c>
      <c r="D204" s="116" t="s">
        <v>31</v>
      </c>
      <c r="E204" s="63">
        <v>3.4669555796316358E-2</v>
      </c>
      <c r="F204" s="63">
        <v>0</v>
      </c>
      <c r="G204" s="63">
        <v>7.2589382448537382E-2</v>
      </c>
      <c r="H204" s="63">
        <v>0</v>
      </c>
      <c r="I204" s="63">
        <v>0</v>
      </c>
      <c r="J204" s="63">
        <v>0</v>
      </c>
      <c r="K204" s="63">
        <v>0</v>
      </c>
      <c r="L204" s="63">
        <v>0</v>
      </c>
      <c r="M204" s="63">
        <v>0</v>
      </c>
      <c r="N204" s="63">
        <v>0</v>
      </c>
      <c r="O204" s="63">
        <v>0</v>
      </c>
      <c r="P204" s="63">
        <v>0</v>
      </c>
      <c r="Q204" s="63">
        <v>0</v>
      </c>
      <c r="R204" s="63">
        <v>0</v>
      </c>
      <c r="S204" s="63">
        <v>0</v>
      </c>
      <c r="T204" s="63">
        <v>0</v>
      </c>
      <c r="U204" s="63">
        <v>0</v>
      </c>
      <c r="V204" s="63">
        <v>0</v>
      </c>
      <c r="W204" s="63">
        <v>0</v>
      </c>
      <c r="X204" s="63">
        <v>1.5167930660888408E-2</v>
      </c>
      <c r="Y204" s="63">
        <v>0</v>
      </c>
      <c r="Z204" s="63">
        <v>0</v>
      </c>
      <c r="AA204" s="63">
        <v>0.87757313109425783</v>
      </c>
      <c r="AB204" s="93" t="str">
        <f t="shared" si="45"/>
        <v>a99to08</v>
      </c>
      <c r="AC204" s="93" t="str">
        <f t="shared" si="46"/>
        <v>TAK</v>
      </c>
      <c r="AD204" s="93" t="str">
        <f>"'"&amp;VLOOKUP(A204,Lookups!B$3:F$48,2,FALSE)&amp;"'"</f>
        <v>'Taku River'</v>
      </c>
      <c r="AE204" s="93">
        <f>VLOOKUP(A204,Lookups!B$3:F$48,4,FALSE)</f>
        <v>1</v>
      </c>
      <c r="AF204" s="93" t="str">
        <f>VLOOKUP(A204,Lookups!B$3:F$48,5,FALSE)</f>
        <v>SEAK</v>
      </c>
      <c r="AG204" s="93" t="str">
        <f t="shared" si="47"/>
        <v>yes</v>
      </c>
      <c r="AH204" s="93">
        <f>VLOOKUP(A204,Lookups!B$3:F$48,3,FALSE)</f>
        <v>45</v>
      </c>
      <c r="AI204" s="117">
        <f t="shared" si="48"/>
        <v>0.10725893824485375</v>
      </c>
      <c r="AJ204" s="117">
        <f t="shared" si="49"/>
        <v>0</v>
      </c>
      <c r="AK204" s="117">
        <f t="shared" si="50"/>
        <v>0</v>
      </c>
      <c r="AL204" s="117">
        <f t="shared" si="51"/>
        <v>0</v>
      </c>
      <c r="AM204" s="117">
        <f t="shared" si="52"/>
        <v>0</v>
      </c>
      <c r="AN204" s="117">
        <f t="shared" si="53"/>
        <v>0</v>
      </c>
      <c r="AO204" s="117">
        <f t="shared" si="54"/>
        <v>0</v>
      </c>
      <c r="AP204" s="117">
        <f t="shared" si="55"/>
        <v>1.5167930660888408E-2</v>
      </c>
      <c r="AQ204" s="117">
        <f t="shared" si="56"/>
        <v>0.87757313109425783</v>
      </c>
      <c r="AR204" s="117">
        <f t="shared" si="57"/>
        <v>0</v>
      </c>
      <c r="AS204" t="str">
        <f t="shared" si="58"/>
        <v>2002TAK</v>
      </c>
    </row>
    <row r="205" spans="1:45" x14ac:dyDescent="0.25">
      <c r="A205" t="s">
        <v>736</v>
      </c>
      <c r="B205" s="64">
        <v>2003</v>
      </c>
      <c r="C205">
        <v>910</v>
      </c>
      <c r="D205" s="116" t="s">
        <v>31</v>
      </c>
      <c r="E205" s="63">
        <v>2.3076923076923078E-2</v>
      </c>
      <c r="F205" s="63">
        <v>1.0989010989010989E-3</v>
      </c>
      <c r="G205" s="63">
        <v>1.5384615384615385E-2</v>
      </c>
      <c r="H205" s="63">
        <v>0</v>
      </c>
      <c r="I205" s="63">
        <v>0</v>
      </c>
      <c r="J205" s="63">
        <v>0</v>
      </c>
      <c r="K205" s="63">
        <v>0</v>
      </c>
      <c r="L205" s="63">
        <v>0</v>
      </c>
      <c r="M205" s="63">
        <v>0</v>
      </c>
      <c r="N205" s="63">
        <v>0</v>
      </c>
      <c r="O205" s="63">
        <v>0</v>
      </c>
      <c r="P205" s="63">
        <v>0</v>
      </c>
      <c r="Q205" s="63">
        <v>0</v>
      </c>
      <c r="R205" s="63">
        <v>0</v>
      </c>
      <c r="S205" s="63">
        <v>0</v>
      </c>
      <c r="T205" s="63">
        <v>0</v>
      </c>
      <c r="U205" s="63">
        <v>0</v>
      </c>
      <c r="V205" s="63">
        <v>0</v>
      </c>
      <c r="W205" s="63">
        <v>0</v>
      </c>
      <c r="X205" s="63">
        <v>1.8681318681318681E-2</v>
      </c>
      <c r="Y205" s="63">
        <v>0</v>
      </c>
      <c r="Z205" s="63">
        <v>1.0989010989010989E-3</v>
      </c>
      <c r="AA205" s="63">
        <v>0.94065934065934065</v>
      </c>
      <c r="AB205" s="93" t="str">
        <f t="shared" si="45"/>
        <v>a99to08</v>
      </c>
      <c r="AC205" s="93" t="str">
        <f t="shared" si="46"/>
        <v>TAK</v>
      </c>
      <c r="AD205" s="93" t="str">
        <f>"'"&amp;VLOOKUP(A205,Lookups!B$3:F$48,2,FALSE)&amp;"'"</f>
        <v>'Taku River'</v>
      </c>
      <c r="AE205" s="93">
        <f>VLOOKUP(A205,Lookups!B$3:F$48,4,FALSE)</f>
        <v>1</v>
      </c>
      <c r="AF205" s="93" t="str">
        <f>VLOOKUP(A205,Lookups!B$3:F$48,5,FALSE)</f>
        <v>SEAK</v>
      </c>
      <c r="AG205" s="93" t="str">
        <f t="shared" si="47"/>
        <v>yes</v>
      </c>
      <c r="AH205" s="93">
        <f>VLOOKUP(A205,Lookups!B$3:F$48,3,FALSE)</f>
        <v>45</v>
      </c>
      <c r="AI205" s="117">
        <f t="shared" si="48"/>
        <v>3.9560439560439559E-2</v>
      </c>
      <c r="AJ205" s="117">
        <f t="shared" si="49"/>
        <v>0</v>
      </c>
      <c r="AK205" s="117">
        <f t="shared" si="50"/>
        <v>0</v>
      </c>
      <c r="AL205" s="117">
        <f t="shared" si="51"/>
        <v>0</v>
      </c>
      <c r="AM205" s="117">
        <f t="shared" si="52"/>
        <v>0</v>
      </c>
      <c r="AN205" s="117">
        <f t="shared" si="53"/>
        <v>0</v>
      </c>
      <c r="AO205" s="117">
        <f t="shared" si="54"/>
        <v>0</v>
      </c>
      <c r="AP205" s="117">
        <f t="shared" si="55"/>
        <v>1.8681318681318681E-2</v>
      </c>
      <c r="AQ205" s="117">
        <f t="shared" si="56"/>
        <v>0.94065934065934065</v>
      </c>
      <c r="AR205" s="117">
        <f t="shared" si="57"/>
        <v>1.0989010989010989E-3</v>
      </c>
      <c r="AS205" t="str">
        <f t="shared" si="58"/>
        <v>2003TAK</v>
      </c>
    </row>
    <row r="206" spans="1:45" x14ac:dyDescent="0.25">
      <c r="A206" t="s">
        <v>736</v>
      </c>
      <c r="B206" s="64">
        <v>2004</v>
      </c>
      <c r="C206">
        <v>2183</v>
      </c>
      <c r="D206" s="116" t="s">
        <v>31</v>
      </c>
      <c r="E206" s="63">
        <v>3.1607879065506182E-2</v>
      </c>
      <c r="F206" s="63">
        <v>2.7485112230874941E-3</v>
      </c>
      <c r="G206" s="63">
        <v>3.2065964269354097E-2</v>
      </c>
      <c r="H206" s="63">
        <v>0</v>
      </c>
      <c r="I206" s="63">
        <v>0</v>
      </c>
      <c r="J206" s="63">
        <v>0</v>
      </c>
      <c r="K206" s="63">
        <v>0</v>
      </c>
      <c r="L206" s="63">
        <v>0</v>
      </c>
      <c r="M206" s="63">
        <v>0</v>
      </c>
      <c r="N206" s="63">
        <v>0</v>
      </c>
      <c r="O206" s="63">
        <v>0</v>
      </c>
      <c r="P206" s="63">
        <v>0</v>
      </c>
      <c r="Q206" s="63">
        <v>0</v>
      </c>
      <c r="R206" s="63">
        <v>0</v>
      </c>
      <c r="S206" s="63">
        <v>0</v>
      </c>
      <c r="T206" s="63">
        <v>0</v>
      </c>
      <c r="U206" s="63">
        <v>0</v>
      </c>
      <c r="V206" s="63">
        <v>0</v>
      </c>
      <c r="W206" s="63">
        <v>0</v>
      </c>
      <c r="X206" s="63">
        <v>4.9473202015574896E-2</v>
      </c>
      <c r="Y206" s="63">
        <v>0</v>
      </c>
      <c r="Z206" s="63">
        <v>0</v>
      </c>
      <c r="AA206" s="63">
        <v>0.88410444342647732</v>
      </c>
      <c r="AB206" s="93" t="str">
        <f t="shared" si="45"/>
        <v>a99to08</v>
      </c>
      <c r="AC206" s="93" t="str">
        <f t="shared" si="46"/>
        <v>TAK</v>
      </c>
      <c r="AD206" s="93" t="str">
        <f>"'"&amp;VLOOKUP(A206,Lookups!B$3:F$48,2,FALSE)&amp;"'"</f>
        <v>'Taku River'</v>
      </c>
      <c r="AE206" s="93">
        <f>VLOOKUP(A206,Lookups!B$3:F$48,4,FALSE)</f>
        <v>1</v>
      </c>
      <c r="AF206" s="93" t="str">
        <f>VLOOKUP(A206,Lookups!B$3:F$48,5,FALSE)</f>
        <v>SEAK</v>
      </c>
      <c r="AG206" s="93" t="str">
        <f t="shared" si="47"/>
        <v>yes</v>
      </c>
      <c r="AH206" s="93">
        <f>VLOOKUP(A206,Lookups!B$3:F$48,3,FALSE)</f>
        <v>45</v>
      </c>
      <c r="AI206" s="117">
        <f t="shared" si="48"/>
        <v>6.6422354557947774E-2</v>
      </c>
      <c r="AJ206" s="117">
        <f t="shared" si="49"/>
        <v>0</v>
      </c>
      <c r="AK206" s="117">
        <f t="shared" si="50"/>
        <v>0</v>
      </c>
      <c r="AL206" s="117">
        <f t="shared" si="51"/>
        <v>0</v>
      </c>
      <c r="AM206" s="117">
        <f t="shared" si="52"/>
        <v>0</v>
      </c>
      <c r="AN206" s="117">
        <f t="shared" si="53"/>
        <v>0</v>
      </c>
      <c r="AO206" s="117">
        <f t="shared" si="54"/>
        <v>0</v>
      </c>
      <c r="AP206" s="117">
        <f t="shared" si="55"/>
        <v>4.9473202015574896E-2</v>
      </c>
      <c r="AQ206" s="117">
        <f t="shared" si="56"/>
        <v>0.88410444342647732</v>
      </c>
      <c r="AR206" s="117">
        <f t="shared" si="57"/>
        <v>0</v>
      </c>
      <c r="AS206" t="str">
        <f t="shared" si="58"/>
        <v>2004TAK</v>
      </c>
    </row>
    <row r="207" spans="1:45" x14ac:dyDescent="0.25">
      <c r="A207" t="s">
        <v>736</v>
      </c>
      <c r="B207" s="64">
        <v>2005</v>
      </c>
      <c r="C207">
        <v>1253</v>
      </c>
      <c r="D207" s="116" t="s">
        <v>31</v>
      </c>
      <c r="E207" s="63">
        <v>3.3519553072625698E-2</v>
      </c>
      <c r="F207" s="63">
        <v>2.3942537909018356E-3</v>
      </c>
      <c r="G207" s="63">
        <v>3.5115722266560255E-2</v>
      </c>
      <c r="H207" s="63">
        <v>0</v>
      </c>
      <c r="I207" s="63">
        <v>0</v>
      </c>
      <c r="J207" s="63">
        <v>0</v>
      </c>
      <c r="K207" s="63">
        <v>0</v>
      </c>
      <c r="L207" s="63">
        <v>0</v>
      </c>
      <c r="M207" s="63">
        <v>0</v>
      </c>
      <c r="N207" s="63">
        <v>0</v>
      </c>
      <c r="O207" s="63">
        <v>0</v>
      </c>
      <c r="P207" s="63">
        <v>0</v>
      </c>
      <c r="Q207" s="63">
        <v>0</v>
      </c>
      <c r="R207" s="63">
        <v>0</v>
      </c>
      <c r="S207" s="63">
        <v>0</v>
      </c>
      <c r="T207" s="63">
        <v>0</v>
      </c>
      <c r="U207" s="63">
        <v>0</v>
      </c>
      <c r="V207" s="63">
        <v>0</v>
      </c>
      <c r="W207" s="63">
        <v>0</v>
      </c>
      <c r="X207" s="63">
        <v>0.30965682362330404</v>
      </c>
      <c r="Y207" s="63">
        <v>0</v>
      </c>
      <c r="Z207" s="63">
        <v>0</v>
      </c>
      <c r="AA207" s="63">
        <v>0.61931364724660809</v>
      </c>
      <c r="AB207" s="93" t="str">
        <f t="shared" si="45"/>
        <v>a99to08</v>
      </c>
      <c r="AC207" s="93" t="str">
        <f t="shared" si="46"/>
        <v>TAK</v>
      </c>
      <c r="AD207" s="93" t="str">
        <f>"'"&amp;VLOOKUP(A207,Lookups!B$3:F$48,2,FALSE)&amp;"'"</f>
        <v>'Taku River'</v>
      </c>
      <c r="AE207" s="93">
        <f>VLOOKUP(A207,Lookups!B$3:F$48,4,FALSE)</f>
        <v>1</v>
      </c>
      <c r="AF207" s="93" t="str">
        <f>VLOOKUP(A207,Lookups!B$3:F$48,5,FALSE)</f>
        <v>SEAK</v>
      </c>
      <c r="AG207" s="93" t="str">
        <f t="shared" si="47"/>
        <v>yes</v>
      </c>
      <c r="AH207" s="93">
        <f>VLOOKUP(A207,Lookups!B$3:F$48,3,FALSE)</f>
        <v>45</v>
      </c>
      <c r="AI207" s="117">
        <f t="shared" si="48"/>
        <v>7.1029529130087782E-2</v>
      </c>
      <c r="AJ207" s="117">
        <f t="shared" si="49"/>
        <v>0</v>
      </c>
      <c r="AK207" s="117">
        <f t="shared" si="50"/>
        <v>0</v>
      </c>
      <c r="AL207" s="117">
        <f t="shared" si="51"/>
        <v>0</v>
      </c>
      <c r="AM207" s="117">
        <f t="shared" si="52"/>
        <v>0</v>
      </c>
      <c r="AN207" s="117">
        <f t="shared" si="53"/>
        <v>0</v>
      </c>
      <c r="AO207" s="117">
        <f t="shared" si="54"/>
        <v>0</v>
      </c>
      <c r="AP207" s="117">
        <f t="shared" si="55"/>
        <v>0.30965682362330404</v>
      </c>
      <c r="AQ207" s="117">
        <f t="shared" si="56"/>
        <v>0.61931364724660809</v>
      </c>
      <c r="AR207" s="117">
        <f t="shared" si="57"/>
        <v>0</v>
      </c>
      <c r="AS207" t="str">
        <f t="shared" si="58"/>
        <v>2005TAK</v>
      </c>
    </row>
    <row r="208" spans="1:45" x14ac:dyDescent="0.25">
      <c r="A208" t="s">
        <v>736</v>
      </c>
      <c r="B208" s="64">
        <v>2006</v>
      </c>
      <c r="C208">
        <v>893</v>
      </c>
      <c r="D208" s="116" t="s">
        <v>31</v>
      </c>
      <c r="E208" s="63">
        <v>3.471444568868981E-2</v>
      </c>
      <c r="F208" s="63">
        <v>0</v>
      </c>
      <c r="G208" s="63">
        <v>3.471444568868981E-2</v>
      </c>
      <c r="H208" s="63">
        <v>0</v>
      </c>
      <c r="I208" s="63">
        <v>0</v>
      </c>
      <c r="J208" s="63">
        <v>0</v>
      </c>
      <c r="K208" s="63">
        <v>0</v>
      </c>
      <c r="L208" s="63">
        <v>0</v>
      </c>
      <c r="M208" s="63">
        <v>0</v>
      </c>
      <c r="N208" s="63">
        <v>0</v>
      </c>
      <c r="O208" s="63">
        <v>0</v>
      </c>
      <c r="P208" s="63">
        <v>0</v>
      </c>
      <c r="Q208" s="63">
        <v>0</v>
      </c>
      <c r="R208" s="63">
        <v>0</v>
      </c>
      <c r="S208" s="63">
        <v>0</v>
      </c>
      <c r="T208" s="63">
        <v>0</v>
      </c>
      <c r="U208" s="63">
        <v>0</v>
      </c>
      <c r="V208" s="63">
        <v>0</v>
      </c>
      <c r="W208" s="63">
        <v>0</v>
      </c>
      <c r="X208" s="63">
        <v>0.16685330347144456</v>
      </c>
      <c r="Y208" s="63">
        <v>0</v>
      </c>
      <c r="Z208" s="63">
        <v>1.1198208286674132E-3</v>
      </c>
      <c r="AA208" s="63">
        <v>0.76259798432250836</v>
      </c>
      <c r="AB208" s="93" t="str">
        <f t="shared" si="45"/>
        <v>a99to08</v>
      </c>
      <c r="AC208" s="93" t="str">
        <f t="shared" si="46"/>
        <v>TAK</v>
      </c>
      <c r="AD208" s="93" t="str">
        <f>"'"&amp;VLOOKUP(A208,Lookups!B$3:F$48,2,FALSE)&amp;"'"</f>
        <v>'Taku River'</v>
      </c>
      <c r="AE208" s="93">
        <f>VLOOKUP(A208,Lookups!B$3:F$48,4,FALSE)</f>
        <v>1</v>
      </c>
      <c r="AF208" s="93" t="str">
        <f>VLOOKUP(A208,Lookups!B$3:F$48,5,FALSE)</f>
        <v>SEAK</v>
      </c>
      <c r="AG208" s="93" t="str">
        <f t="shared" si="47"/>
        <v>yes</v>
      </c>
      <c r="AH208" s="93">
        <f>VLOOKUP(A208,Lookups!B$3:F$48,3,FALSE)</f>
        <v>45</v>
      </c>
      <c r="AI208" s="117">
        <f t="shared" si="48"/>
        <v>6.942889137737962E-2</v>
      </c>
      <c r="AJ208" s="117">
        <f t="shared" si="49"/>
        <v>0</v>
      </c>
      <c r="AK208" s="117">
        <f t="shared" si="50"/>
        <v>0</v>
      </c>
      <c r="AL208" s="117">
        <f t="shared" si="51"/>
        <v>0</v>
      </c>
      <c r="AM208" s="117">
        <f t="shared" si="52"/>
        <v>0</v>
      </c>
      <c r="AN208" s="117">
        <f t="shared" si="53"/>
        <v>0</v>
      </c>
      <c r="AO208" s="117">
        <f t="shared" si="54"/>
        <v>0</v>
      </c>
      <c r="AP208" s="117">
        <f t="shared" si="55"/>
        <v>0.16685330347144456</v>
      </c>
      <c r="AQ208" s="117">
        <f t="shared" si="56"/>
        <v>0.76259798432250836</v>
      </c>
      <c r="AR208" s="117">
        <f t="shared" si="57"/>
        <v>1.1198208286674132E-3</v>
      </c>
      <c r="AS208" t="str">
        <f t="shared" si="58"/>
        <v>2006TAK</v>
      </c>
    </row>
    <row r="209" spans="1:45" x14ac:dyDescent="0.25">
      <c r="A209" t="s">
        <v>736</v>
      </c>
      <c r="B209" s="64">
        <v>2007</v>
      </c>
      <c r="C209">
        <v>391</v>
      </c>
      <c r="D209" s="116" t="s">
        <v>31</v>
      </c>
      <c r="E209" s="63">
        <v>6.9053708439897693E-2</v>
      </c>
      <c r="F209" s="63">
        <v>4.0920716112531973E-2</v>
      </c>
      <c r="G209" s="63">
        <v>1.278772378516624E-2</v>
      </c>
      <c r="H209" s="63">
        <v>0</v>
      </c>
      <c r="I209" s="63">
        <v>0</v>
      </c>
      <c r="J209" s="63">
        <v>0</v>
      </c>
      <c r="K209" s="63">
        <v>0</v>
      </c>
      <c r="L209" s="63">
        <v>0</v>
      </c>
      <c r="M209" s="63">
        <v>0</v>
      </c>
      <c r="N209" s="63">
        <v>0</v>
      </c>
      <c r="O209" s="63">
        <v>0</v>
      </c>
      <c r="P209" s="63">
        <v>0</v>
      </c>
      <c r="Q209" s="63">
        <v>0</v>
      </c>
      <c r="R209" s="63">
        <v>0</v>
      </c>
      <c r="S209" s="63">
        <v>0</v>
      </c>
      <c r="T209" s="63">
        <v>0</v>
      </c>
      <c r="U209" s="63">
        <v>0</v>
      </c>
      <c r="V209" s="63">
        <v>0</v>
      </c>
      <c r="W209" s="63">
        <v>0</v>
      </c>
      <c r="X209" s="63">
        <v>5.1150895140664961E-2</v>
      </c>
      <c r="Y209" s="63">
        <v>0</v>
      </c>
      <c r="Z209" s="63">
        <v>0</v>
      </c>
      <c r="AA209" s="63">
        <v>0.82608695652173914</v>
      </c>
      <c r="AB209" s="93" t="str">
        <f t="shared" si="45"/>
        <v>a99to08</v>
      </c>
      <c r="AC209" s="93" t="str">
        <f t="shared" si="46"/>
        <v>TAK</v>
      </c>
      <c r="AD209" s="93" t="str">
        <f>"'"&amp;VLOOKUP(A209,Lookups!B$3:F$48,2,FALSE)&amp;"'"</f>
        <v>'Taku River'</v>
      </c>
      <c r="AE209" s="93">
        <f>VLOOKUP(A209,Lookups!B$3:F$48,4,FALSE)</f>
        <v>1</v>
      </c>
      <c r="AF209" s="93" t="str">
        <f>VLOOKUP(A209,Lookups!B$3:F$48,5,FALSE)</f>
        <v>SEAK</v>
      </c>
      <c r="AG209" s="93" t="str">
        <f t="shared" si="47"/>
        <v>yes</v>
      </c>
      <c r="AH209" s="93">
        <f>VLOOKUP(A209,Lookups!B$3:F$48,3,FALSE)</f>
        <v>45</v>
      </c>
      <c r="AI209" s="117">
        <f t="shared" si="48"/>
        <v>0.12276214833759591</v>
      </c>
      <c r="AJ209" s="117">
        <f t="shared" si="49"/>
        <v>0</v>
      </c>
      <c r="AK209" s="117">
        <f t="shared" si="50"/>
        <v>0</v>
      </c>
      <c r="AL209" s="117">
        <f t="shared" si="51"/>
        <v>0</v>
      </c>
      <c r="AM209" s="117">
        <f t="shared" si="52"/>
        <v>0</v>
      </c>
      <c r="AN209" s="117">
        <f t="shared" si="53"/>
        <v>0</v>
      </c>
      <c r="AO209" s="117">
        <f t="shared" si="54"/>
        <v>0</v>
      </c>
      <c r="AP209" s="117">
        <f t="shared" si="55"/>
        <v>5.1150895140664961E-2</v>
      </c>
      <c r="AQ209" s="117">
        <f t="shared" si="56"/>
        <v>0.82608695652173914</v>
      </c>
      <c r="AR209" s="117">
        <f t="shared" si="57"/>
        <v>0</v>
      </c>
      <c r="AS209" t="str">
        <f t="shared" si="58"/>
        <v>2007TAK</v>
      </c>
    </row>
    <row r="210" spans="1:45" x14ac:dyDescent="0.25">
      <c r="A210" t="s">
        <v>736</v>
      </c>
      <c r="B210" s="64">
        <v>2008</v>
      </c>
      <c r="C210">
        <v>631</v>
      </c>
      <c r="D210" s="116" t="s">
        <v>31</v>
      </c>
      <c r="E210" s="63">
        <v>4.7543581616481777E-2</v>
      </c>
      <c r="F210" s="63">
        <v>2.2187004754358162E-2</v>
      </c>
      <c r="G210" s="63">
        <v>3.1695721077654518E-3</v>
      </c>
      <c r="H210" s="63">
        <v>0</v>
      </c>
      <c r="I210" s="63">
        <v>0</v>
      </c>
      <c r="J210" s="63">
        <v>0</v>
      </c>
      <c r="K210" s="63">
        <v>0</v>
      </c>
      <c r="L210" s="63">
        <v>0</v>
      </c>
      <c r="M210" s="63">
        <v>0</v>
      </c>
      <c r="N210" s="63">
        <v>0</v>
      </c>
      <c r="O210" s="63">
        <v>0</v>
      </c>
      <c r="P210" s="63">
        <v>0</v>
      </c>
      <c r="Q210" s="63">
        <v>0</v>
      </c>
      <c r="R210" s="63">
        <v>0</v>
      </c>
      <c r="S210" s="63">
        <v>0</v>
      </c>
      <c r="T210" s="63">
        <v>0</v>
      </c>
      <c r="U210" s="63">
        <v>0</v>
      </c>
      <c r="V210" s="63">
        <v>0</v>
      </c>
      <c r="W210" s="63">
        <v>0</v>
      </c>
      <c r="X210" s="63">
        <v>1.5847860538827259E-2</v>
      </c>
      <c r="Y210" s="63">
        <v>0</v>
      </c>
      <c r="Z210" s="63">
        <v>1.5847860538827259E-3</v>
      </c>
      <c r="AA210" s="63">
        <v>0.90966719492868464</v>
      </c>
      <c r="AB210" s="93" t="str">
        <f t="shared" si="45"/>
        <v>a99to08</v>
      </c>
      <c r="AC210" s="93" t="str">
        <f t="shared" si="46"/>
        <v>TAK</v>
      </c>
      <c r="AD210" s="93" t="str">
        <f>"'"&amp;VLOOKUP(A210,Lookups!B$3:F$48,2,FALSE)&amp;"'"</f>
        <v>'Taku River'</v>
      </c>
      <c r="AE210" s="93">
        <f>VLOOKUP(A210,Lookups!B$3:F$48,4,FALSE)</f>
        <v>1</v>
      </c>
      <c r="AF210" s="93" t="str">
        <f>VLOOKUP(A210,Lookups!B$3:F$48,5,FALSE)</f>
        <v>SEAK</v>
      </c>
      <c r="AG210" s="93" t="str">
        <f t="shared" si="47"/>
        <v>yes</v>
      </c>
      <c r="AH210" s="93">
        <f>VLOOKUP(A210,Lookups!B$3:F$48,3,FALSE)</f>
        <v>45</v>
      </c>
      <c r="AI210" s="117">
        <f t="shared" si="48"/>
        <v>7.2900158478605398E-2</v>
      </c>
      <c r="AJ210" s="117">
        <f t="shared" si="49"/>
        <v>0</v>
      </c>
      <c r="AK210" s="117">
        <f t="shared" si="50"/>
        <v>0</v>
      </c>
      <c r="AL210" s="117">
        <f t="shared" si="51"/>
        <v>0</v>
      </c>
      <c r="AM210" s="117">
        <f t="shared" si="52"/>
        <v>0</v>
      </c>
      <c r="AN210" s="117">
        <f t="shared" si="53"/>
        <v>0</v>
      </c>
      <c r="AO210" s="117">
        <f t="shared" si="54"/>
        <v>0</v>
      </c>
      <c r="AP210" s="117">
        <f t="shared" si="55"/>
        <v>1.5847860538827259E-2</v>
      </c>
      <c r="AQ210" s="117">
        <f t="shared" si="56"/>
        <v>0.90966719492868464</v>
      </c>
      <c r="AR210" s="117">
        <f t="shared" si="57"/>
        <v>1.5847860538827259E-3</v>
      </c>
      <c r="AS210" t="str">
        <f t="shared" si="58"/>
        <v>2008TAK</v>
      </c>
    </row>
    <row r="211" spans="1:45" x14ac:dyDescent="0.25">
      <c r="A211" t="s">
        <v>736</v>
      </c>
      <c r="B211" s="64">
        <v>2009</v>
      </c>
      <c r="C211">
        <v>341</v>
      </c>
      <c r="D211" s="116" t="s">
        <v>31</v>
      </c>
      <c r="E211" s="63">
        <v>8.797653958944282E-2</v>
      </c>
      <c r="F211" s="63">
        <v>0</v>
      </c>
      <c r="G211" s="63">
        <v>2.3460410557184751E-2</v>
      </c>
      <c r="H211" s="63">
        <v>0</v>
      </c>
      <c r="I211" s="63">
        <v>0</v>
      </c>
      <c r="J211" s="63">
        <v>0</v>
      </c>
      <c r="K211" s="63">
        <v>0</v>
      </c>
      <c r="L211" s="63">
        <v>0</v>
      </c>
      <c r="M211" s="63">
        <v>0</v>
      </c>
      <c r="N211" s="63">
        <v>0</v>
      </c>
      <c r="O211" s="63">
        <v>0</v>
      </c>
      <c r="P211" s="63">
        <v>0</v>
      </c>
      <c r="Q211" s="63">
        <v>0</v>
      </c>
      <c r="R211" s="63">
        <v>0</v>
      </c>
      <c r="S211" s="63">
        <v>0</v>
      </c>
      <c r="T211" s="63">
        <v>0</v>
      </c>
      <c r="U211" s="63">
        <v>0</v>
      </c>
      <c r="V211" s="63">
        <v>0</v>
      </c>
      <c r="W211" s="63">
        <v>0</v>
      </c>
      <c r="X211" s="63">
        <v>0.12609970674486803</v>
      </c>
      <c r="Y211" s="63">
        <v>0</v>
      </c>
      <c r="Z211" s="63">
        <v>0</v>
      </c>
      <c r="AA211" s="63">
        <v>0.76246334310850439</v>
      </c>
      <c r="AB211" s="93" t="str">
        <f t="shared" si="45"/>
        <v>a09on</v>
      </c>
      <c r="AC211" s="93" t="str">
        <f t="shared" si="46"/>
        <v>TAK</v>
      </c>
      <c r="AD211" s="93" t="str">
        <f>"'"&amp;VLOOKUP(A211,Lookups!B$3:F$48,2,FALSE)&amp;"'"</f>
        <v>'Taku River'</v>
      </c>
      <c r="AE211" s="93">
        <f>VLOOKUP(A211,Lookups!B$3:F$48,4,FALSE)</f>
        <v>1</v>
      </c>
      <c r="AF211" s="93" t="str">
        <f>VLOOKUP(A211,Lookups!B$3:F$48,5,FALSE)</f>
        <v>SEAK</v>
      </c>
      <c r="AG211" s="93" t="str">
        <f t="shared" si="47"/>
        <v>yes</v>
      </c>
      <c r="AH211" s="93">
        <f>VLOOKUP(A211,Lookups!B$3:F$48,3,FALSE)</f>
        <v>45</v>
      </c>
      <c r="AI211" s="117">
        <f t="shared" si="48"/>
        <v>0.11143695014662758</v>
      </c>
      <c r="AJ211" s="117">
        <f t="shared" si="49"/>
        <v>0</v>
      </c>
      <c r="AK211" s="117">
        <f t="shared" si="50"/>
        <v>0</v>
      </c>
      <c r="AL211" s="117">
        <f t="shared" si="51"/>
        <v>0</v>
      </c>
      <c r="AM211" s="117">
        <f t="shared" si="52"/>
        <v>0</v>
      </c>
      <c r="AN211" s="117">
        <f t="shared" si="53"/>
        <v>0</v>
      </c>
      <c r="AO211" s="117">
        <f t="shared" si="54"/>
        <v>0</v>
      </c>
      <c r="AP211" s="117">
        <f t="shared" si="55"/>
        <v>0.12609970674486803</v>
      </c>
      <c r="AQ211" s="117">
        <f t="shared" si="56"/>
        <v>0.76246334310850439</v>
      </c>
      <c r="AR211" s="117">
        <f t="shared" si="57"/>
        <v>0</v>
      </c>
      <c r="AS211" t="str">
        <f t="shared" si="58"/>
        <v>2009TAK</v>
      </c>
    </row>
    <row r="212" spans="1:45" x14ac:dyDescent="0.25">
      <c r="A212" t="s">
        <v>736</v>
      </c>
      <c r="B212" s="64">
        <v>2010</v>
      </c>
      <c r="C212">
        <v>227</v>
      </c>
      <c r="D212" s="116" t="s">
        <v>31</v>
      </c>
      <c r="E212" s="63">
        <v>4.405286343612335E-2</v>
      </c>
      <c r="F212" s="63">
        <v>0</v>
      </c>
      <c r="G212" s="63">
        <v>2.2026431718061675E-2</v>
      </c>
      <c r="H212" s="63">
        <v>0</v>
      </c>
      <c r="I212" s="63">
        <v>0</v>
      </c>
      <c r="J212" s="63">
        <v>0</v>
      </c>
      <c r="K212" s="63">
        <v>0</v>
      </c>
      <c r="L212" s="63">
        <v>0</v>
      </c>
      <c r="M212" s="63">
        <v>0</v>
      </c>
      <c r="N212" s="63">
        <v>0</v>
      </c>
      <c r="O212" s="63">
        <v>0</v>
      </c>
      <c r="P212" s="63">
        <v>0</v>
      </c>
      <c r="Q212" s="63">
        <v>0</v>
      </c>
      <c r="R212" s="63">
        <v>0</v>
      </c>
      <c r="S212" s="63">
        <v>0</v>
      </c>
      <c r="T212" s="63">
        <v>0</v>
      </c>
      <c r="U212" s="63">
        <v>0</v>
      </c>
      <c r="V212" s="63">
        <v>0</v>
      </c>
      <c r="W212" s="63">
        <v>0</v>
      </c>
      <c r="X212" s="63">
        <v>1.3215859030837005E-2</v>
      </c>
      <c r="Y212" s="63">
        <v>0</v>
      </c>
      <c r="Z212" s="63">
        <v>0</v>
      </c>
      <c r="AA212" s="63">
        <v>0.92070484581497802</v>
      </c>
      <c r="AB212" s="93" t="str">
        <f t="shared" si="45"/>
        <v>a09on</v>
      </c>
      <c r="AC212" s="93" t="str">
        <f t="shared" si="46"/>
        <v>TAK</v>
      </c>
      <c r="AD212" s="93" t="str">
        <f>"'"&amp;VLOOKUP(A212,Lookups!B$3:F$48,2,FALSE)&amp;"'"</f>
        <v>'Taku River'</v>
      </c>
      <c r="AE212" s="93">
        <f>VLOOKUP(A212,Lookups!B$3:F$48,4,FALSE)</f>
        <v>1</v>
      </c>
      <c r="AF212" s="93" t="str">
        <f>VLOOKUP(A212,Lookups!B$3:F$48,5,FALSE)</f>
        <v>SEAK</v>
      </c>
      <c r="AG212" s="93" t="str">
        <f t="shared" si="47"/>
        <v>yes</v>
      </c>
      <c r="AH212" s="93">
        <f>VLOOKUP(A212,Lookups!B$3:F$48,3,FALSE)</f>
        <v>45</v>
      </c>
      <c r="AI212" s="117">
        <f t="shared" si="48"/>
        <v>6.6079295154185022E-2</v>
      </c>
      <c r="AJ212" s="117">
        <f t="shared" si="49"/>
        <v>0</v>
      </c>
      <c r="AK212" s="117">
        <f t="shared" si="50"/>
        <v>0</v>
      </c>
      <c r="AL212" s="117">
        <f t="shared" si="51"/>
        <v>0</v>
      </c>
      <c r="AM212" s="117">
        <f t="shared" si="52"/>
        <v>0</v>
      </c>
      <c r="AN212" s="117">
        <f t="shared" si="53"/>
        <v>0</v>
      </c>
      <c r="AO212" s="117">
        <f t="shared" si="54"/>
        <v>0</v>
      </c>
      <c r="AP212" s="117">
        <f t="shared" si="55"/>
        <v>1.3215859030837005E-2</v>
      </c>
      <c r="AQ212" s="117">
        <f t="shared" si="56"/>
        <v>0.92070484581497802</v>
      </c>
      <c r="AR212" s="117">
        <f t="shared" si="57"/>
        <v>0</v>
      </c>
      <c r="AS212" t="str">
        <f t="shared" si="58"/>
        <v>2010TAK</v>
      </c>
    </row>
    <row r="213" spans="1:45" x14ac:dyDescent="0.25">
      <c r="A213" t="s">
        <v>736</v>
      </c>
      <c r="B213" s="64">
        <v>2011</v>
      </c>
      <c r="C213">
        <v>377</v>
      </c>
      <c r="D213" s="116" t="s">
        <v>31</v>
      </c>
      <c r="E213" s="63">
        <v>6.6312997347480113E-2</v>
      </c>
      <c r="F213" s="63">
        <v>7.9575596816976128E-3</v>
      </c>
      <c r="G213" s="63">
        <v>2.6525198938992044E-2</v>
      </c>
      <c r="H213" s="63">
        <v>0</v>
      </c>
      <c r="I213" s="63">
        <v>0</v>
      </c>
      <c r="J213" s="63">
        <v>0</v>
      </c>
      <c r="K213" s="63">
        <v>0</v>
      </c>
      <c r="L213" s="63">
        <v>0</v>
      </c>
      <c r="M213" s="63">
        <v>0</v>
      </c>
      <c r="N213" s="63">
        <v>0</v>
      </c>
      <c r="O213" s="63">
        <v>0</v>
      </c>
      <c r="P213" s="63">
        <v>0</v>
      </c>
      <c r="Q213" s="63">
        <v>0</v>
      </c>
      <c r="R213" s="63">
        <v>0</v>
      </c>
      <c r="S213" s="63">
        <v>0</v>
      </c>
      <c r="T213" s="63">
        <v>0</v>
      </c>
      <c r="U213" s="63">
        <v>0</v>
      </c>
      <c r="V213" s="63">
        <v>0</v>
      </c>
      <c r="W213" s="63">
        <v>0</v>
      </c>
      <c r="X213" s="63">
        <v>2.9177718832891247E-2</v>
      </c>
      <c r="Y213" s="63">
        <v>0</v>
      </c>
      <c r="Z213" s="63">
        <v>7.9575596816976128E-3</v>
      </c>
      <c r="AA213" s="63">
        <v>0.86206896551724133</v>
      </c>
      <c r="AB213" s="93" t="str">
        <f t="shared" si="45"/>
        <v>a09on</v>
      </c>
      <c r="AC213" s="93" t="str">
        <f t="shared" si="46"/>
        <v>TAK</v>
      </c>
      <c r="AD213" s="93" t="str">
        <f>"'"&amp;VLOOKUP(A213,Lookups!B$3:F$48,2,FALSE)&amp;"'"</f>
        <v>'Taku River'</v>
      </c>
      <c r="AE213" s="93">
        <f>VLOOKUP(A213,Lookups!B$3:F$48,4,FALSE)</f>
        <v>1</v>
      </c>
      <c r="AF213" s="93" t="str">
        <f>VLOOKUP(A213,Lookups!B$3:F$48,5,FALSE)</f>
        <v>SEAK</v>
      </c>
      <c r="AG213" s="93" t="str">
        <f t="shared" si="47"/>
        <v>yes</v>
      </c>
      <c r="AH213" s="93">
        <f>VLOOKUP(A213,Lookups!B$3:F$48,3,FALSE)</f>
        <v>45</v>
      </c>
      <c r="AI213" s="117">
        <f t="shared" si="48"/>
        <v>0.10079575596816978</v>
      </c>
      <c r="AJ213" s="117">
        <f t="shared" si="49"/>
        <v>0</v>
      </c>
      <c r="AK213" s="117">
        <f t="shared" si="50"/>
        <v>0</v>
      </c>
      <c r="AL213" s="117">
        <f t="shared" si="51"/>
        <v>0</v>
      </c>
      <c r="AM213" s="117">
        <f t="shared" si="52"/>
        <v>0</v>
      </c>
      <c r="AN213" s="117">
        <f t="shared" si="53"/>
        <v>0</v>
      </c>
      <c r="AO213" s="117">
        <f t="shared" si="54"/>
        <v>0</v>
      </c>
      <c r="AP213" s="117">
        <f t="shared" si="55"/>
        <v>2.9177718832891247E-2</v>
      </c>
      <c r="AQ213" s="117">
        <f t="shared" si="56"/>
        <v>0.86206896551724133</v>
      </c>
      <c r="AR213" s="117">
        <f t="shared" si="57"/>
        <v>7.9575596816976128E-3</v>
      </c>
      <c r="AS213" t="str">
        <f t="shared" si="58"/>
        <v>2011TAK</v>
      </c>
    </row>
    <row r="214" spans="1:45" x14ac:dyDescent="0.25">
      <c r="A214" t="s">
        <v>736</v>
      </c>
      <c r="B214" s="64">
        <v>2012</v>
      </c>
      <c r="C214">
        <v>499</v>
      </c>
      <c r="D214" s="116" t="s">
        <v>31</v>
      </c>
      <c r="E214" s="63">
        <v>5.6112224448897796E-2</v>
      </c>
      <c r="F214" s="63">
        <v>4.0080160320641279E-3</v>
      </c>
      <c r="G214" s="63">
        <v>6.0120240480961923E-3</v>
      </c>
      <c r="H214" s="63">
        <v>0</v>
      </c>
      <c r="I214" s="63">
        <v>0</v>
      </c>
      <c r="J214" s="63">
        <v>0</v>
      </c>
      <c r="K214" s="63">
        <v>0</v>
      </c>
      <c r="L214" s="63">
        <v>0</v>
      </c>
      <c r="M214" s="63">
        <v>0</v>
      </c>
      <c r="N214" s="63">
        <v>0</v>
      </c>
      <c r="O214" s="63">
        <v>0</v>
      </c>
      <c r="P214" s="63">
        <v>0</v>
      </c>
      <c r="Q214" s="63">
        <v>0</v>
      </c>
      <c r="R214" s="63">
        <v>0</v>
      </c>
      <c r="S214" s="63">
        <v>0</v>
      </c>
      <c r="T214" s="63">
        <v>0</v>
      </c>
      <c r="U214" s="63">
        <v>0</v>
      </c>
      <c r="V214" s="63">
        <v>0</v>
      </c>
      <c r="W214" s="63">
        <v>0</v>
      </c>
      <c r="X214" s="63">
        <v>6.0120240480961923E-3</v>
      </c>
      <c r="Y214" s="63">
        <v>0</v>
      </c>
      <c r="Z214" s="63">
        <v>0</v>
      </c>
      <c r="AA214" s="63">
        <v>0.92785571142284573</v>
      </c>
      <c r="AB214" s="93" t="str">
        <f t="shared" si="45"/>
        <v>a09on</v>
      </c>
      <c r="AC214" s="93" t="str">
        <f t="shared" si="46"/>
        <v>TAK</v>
      </c>
      <c r="AD214" s="93" t="str">
        <f>"'"&amp;VLOOKUP(A214,Lookups!B$3:F$48,2,FALSE)&amp;"'"</f>
        <v>'Taku River'</v>
      </c>
      <c r="AE214" s="93">
        <f>VLOOKUP(A214,Lookups!B$3:F$48,4,FALSE)</f>
        <v>1</v>
      </c>
      <c r="AF214" s="93" t="str">
        <f>VLOOKUP(A214,Lookups!B$3:F$48,5,FALSE)</f>
        <v>SEAK</v>
      </c>
      <c r="AG214" s="93" t="str">
        <f t="shared" si="47"/>
        <v>yes</v>
      </c>
      <c r="AH214" s="93">
        <f>VLOOKUP(A214,Lookups!B$3:F$48,3,FALSE)</f>
        <v>45</v>
      </c>
      <c r="AI214" s="117">
        <f t="shared" si="48"/>
        <v>6.6132264529058113E-2</v>
      </c>
      <c r="AJ214" s="117">
        <f t="shared" si="49"/>
        <v>0</v>
      </c>
      <c r="AK214" s="117">
        <f t="shared" si="50"/>
        <v>0</v>
      </c>
      <c r="AL214" s="117">
        <f t="shared" si="51"/>
        <v>0</v>
      </c>
      <c r="AM214" s="117">
        <f t="shared" si="52"/>
        <v>0</v>
      </c>
      <c r="AN214" s="117">
        <f t="shared" si="53"/>
        <v>0</v>
      </c>
      <c r="AO214" s="117">
        <f t="shared" si="54"/>
        <v>0</v>
      </c>
      <c r="AP214" s="117">
        <f t="shared" si="55"/>
        <v>6.0120240480961923E-3</v>
      </c>
      <c r="AQ214" s="117">
        <f t="shared" si="56"/>
        <v>0.92785571142284573</v>
      </c>
      <c r="AR214" s="117">
        <f t="shared" si="57"/>
        <v>0</v>
      </c>
      <c r="AS214" t="str">
        <f t="shared" si="58"/>
        <v>2012TAK</v>
      </c>
    </row>
    <row r="215" spans="1:45" x14ac:dyDescent="0.25">
      <c r="A215" t="s">
        <v>736</v>
      </c>
      <c r="B215" s="64">
        <v>2013</v>
      </c>
      <c r="C215">
        <v>694</v>
      </c>
      <c r="D215" s="116" t="s">
        <v>45</v>
      </c>
      <c r="E215" s="63">
        <v>1.5850144092219021E-2</v>
      </c>
      <c r="F215" s="63">
        <v>2.881844380403458E-3</v>
      </c>
      <c r="G215" s="63">
        <v>5.763688760806916E-3</v>
      </c>
      <c r="H215" s="63">
        <v>0</v>
      </c>
      <c r="I215" s="63">
        <v>0</v>
      </c>
      <c r="J215" s="63">
        <v>0</v>
      </c>
      <c r="K215" s="63">
        <v>0</v>
      </c>
      <c r="L215" s="63">
        <v>0</v>
      </c>
      <c r="M215" s="63">
        <v>0</v>
      </c>
      <c r="N215" s="63">
        <v>0</v>
      </c>
      <c r="O215" s="63">
        <v>0</v>
      </c>
      <c r="P215" s="63">
        <v>0</v>
      </c>
      <c r="Q215" s="63">
        <v>0</v>
      </c>
      <c r="R215" s="63">
        <v>0</v>
      </c>
      <c r="S215" s="63">
        <v>0</v>
      </c>
      <c r="T215" s="63">
        <v>0</v>
      </c>
      <c r="U215" s="63">
        <v>0</v>
      </c>
      <c r="V215" s="63">
        <v>0</v>
      </c>
      <c r="W215" s="63">
        <v>0</v>
      </c>
      <c r="X215" s="63">
        <v>1.0086455331412104E-2</v>
      </c>
      <c r="Y215" s="63">
        <v>0</v>
      </c>
      <c r="Z215" s="63">
        <v>0</v>
      </c>
      <c r="AA215" s="63">
        <v>0.96541786743515845</v>
      </c>
      <c r="AB215" s="93" t="str">
        <f t="shared" si="45"/>
        <v>a09on</v>
      </c>
      <c r="AC215" s="93" t="str">
        <f t="shared" si="46"/>
        <v>TAK</v>
      </c>
      <c r="AD215" s="93" t="str">
        <f>"'"&amp;VLOOKUP(A215,Lookups!B$3:F$48,2,FALSE)&amp;"'"</f>
        <v>'Taku River'</v>
      </c>
      <c r="AE215" s="93">
        <f>VLOOKUP(A215,Lookups!B$3:F$48,4,FALSE)</f>
        <v>1</v>
      </c>
      <c r="AF215" s="93" t="str">
        <f>VLOOKUP(A215,Lookups!B$3:F$48,5,FALSE)</f>
        <v>SEAK</v>
      </c>
      <c r="AG215" s="93" t="str">
        <f t="shared" si="47"/>
        <v>yes</v>
      </c>
      <c r="AH215" s="93">
        <f>VLOOKUP(A215,Lookups!B$3:F$48,3,FALSE)</f>
        <v>45</v>
      </c>
      <c r="AI215" s="117">
        <f t="shared" si="48"/>
        <v>2.4495677233429394E-2</v>
      </c>
      <c r="AJ215" s="117">
        <f t="shared" si="49"/>
        <v>0</v>
      </c>
      <c r="AK215" s="117">
        <f t="shared" si="50"/>
        <v>0</v>
      </c>
      <c r="AL215" s="117">
        <f t="shared" si="51"/>
        <v>0</v>
      </c>
      <c r="AM215" s="117">
        <f t="shared" si="52"/>
        <v>0</v>
      </c>
      <c r="AN215" s="117">
        <f t="shared" si="53"/>
        <v>0</v>
      </c>
      <c r="AO215" s="117">
        <f t="shared" si="54"/>
        <v>0</v>
      </c>
      <c r="AP215" s="117">
        <f t="shared" si="55"/>
        <v>1.0086455331412104E-2</v>
      </c>
      <c r="AQ215" s="117">
        <f t="shared" si="56"/>
        <v>0.96541786743515845</v>
      </c>
      <c r="AR215" s="117">
        <f t="shared" si="57"/>
        <v>0</v>
      </c>
      <c r="AS215" t="str">
        <f t="shared" si="58"/>
        <v>2013TAK</v>
      </c>
    </row>
    <row r="216" spans="1:45" x14ac:dyDescent="0.25">
      <c r="A216" t="s">
        <v>734</v>
      </c>
      <c r="B216" s="64">
        <v>1979</v>
      </c>
      <c r="C216">
        <v>196</v>
      </c>
      <c r="D216" s="116" t="s">
        <v>42</v>
      </c>
      <c r="E216" s="63">
        <v>0.15306122448979592</v>
      </c>
      <c r="F216" s="63">
        <v>0</v>
      </c>
      <c r="G216" s="63">
        <v>1.020408163265306E-2</v>
      </c>
      <c r="H216" s="63">
        <v>8.1632653061224483E-2</v>
      </c>
      <c r="I216" s="63">
        <v>0</v>
      </c>
      <c r="J216" s="63">
        <v>0.17857142857142858</v>
      </c>
      <c r="K216" s="63">
        <v>0</v>
      </c>
      <c r="L216" s="63">
        <v>2.5510204081632654E-2</v>
      </c>
      <c r="M216" s="63">
        <v>4.5918367346938771E-2</v>
      </c>
      <c r="N216" s="63">
        <v>3.5714285714285712E-2</v>
      </c>
      <c r="O216" s="63">
        <v>0.10204081632653061</v>
      </c>
      <c r="P216" s="63">
        <v>1.5306122448979591E-2</v>
      </c>
      <c r="Q216" s="63">
        <v>0</v>
      </c>
      <c r="R216" s="63">
        <v>2.5510204081632654E-2</v>
      </c>
      <c r="S216" s="63">
        <v>0</v>
      </c>
      <c r="T216" s="63">
        <v>1.5306122448979591E-2</v>
      </c>
      <c r="U216" s="63">
        <v>0</v>
      </c>
      <c r="V216" s="63">
        <v>0</v>
      </c>
      <c r="W216" s="63">
        <v>0</v>
      </c>
      <c r="X216" s="63">
        <v>4.0816326530612242E-2</v>
      </c>
      <c r="Y216" s="63">
        <v>0</v>
      </c>
      <c r="Z216" s="63">
        <v>3.5714285714285712E-2</v>
      </c>
      <c r="AA216" s="63">
        <v>0.23469387755102042</v>
      </c>
      <c r="AB216" s="93" t="str">
        <f t="shared" si="45"/>
        <v>pre99</v>
      </c>
      <c r="AC216" s="93" t="str">
        <f t="shared" si="46"/>
        <v>SUM</v>
      </c>
      <c r="AD216" s="93" t="str">
        <f>"'"&amp;VLOOKUP(A216,Lookups!B$3:F$48,2,FALSE)&amp;"'"</f>
        <v>'Columbia River Summers'</v>
      </c>
      <c r="AE216" s="93">
        <f>VLOOKUP(A216,Lookups!B$3:F$48,4,FALSE)</f>
        <v>8</v>
      </c>
      <c r="AF216" s="93" t="str">
        <f>VLOOKUP(A216,Lookups!B$3:F$48,5,FALSE)</f>
        <v>ColR</v>
      </c>
      <c r="AG216" s="93" t="str">
        <f t="shared" si="47"/>
        <v>yes</v>
      </c>
      <c r="AH216" s="93">
        <f>VLOOKUP(A216,Lookups!B$3:F$48,3,FALSE)</f>
        <v>44</v>
      </c>
      <c r="AI216" s="117">
        <f t="shared" si="48"/>
        <v>0.16326530612244899</v>
      </c>
      <c r="AJ216" s="117">
        <f t="shared" si="49"/>
        <v>8.1632653061224483E-2</v>
      </c>
      <c r="AK216" s="117">
        <f t="shared" si="50"/>
        <v>0.17857142857142858</v>
      </c>
      <c r="AL216" s="117">
        <f t="shared" si="51"/>
        <v>7.1428571428571425E-2</v>
      </c>
      <c r="AM216" s="117">
        <f t="shared" si="52"/>
        <v>0.15306122448979589</v>
      </c>
      <c r="AN216" s="117">
        <f t="shared" si="53"/>
        <v>4.0816326530612249E-2</v>
      </c>
      <c r="AO216" s="117">
        <f t="shared" si="54"/>
        <v>0</v>
      </c>
      <c r="AP216" s="117">
        <f t="shared" si="55"/>
        <v>4.0816326530612242E-2</v>
      </c>
      <c r="AQ216" s="117">
        <f t="shared" si="56"/>
        <v>0.23469387755102042</v>
      </c>
      <c r="AR216" s="117">
        <f t="shared" si="57"/>
        <v>3.5714285714285712E-2</v>
      </c>
      <c r="AS216" t="str">
        <f t="shared" si="58"/>
        <v>1979SUM</v>
      </c>
    </row>
    <row r="217" spans="1:45" x14ac:dyDescent="0.25">
      <c r="A217" t="s">
        <v>734</v>
      </c>
      <c r="B217" s="64">
        <v>1980</v>
      </c>
      <c r="C217">
        <v>333</v>
      </c>
      <c r="D217" s="116" t="s">
        <v>30</v>
      </c>
      <c r="E217" s="63">
        <v>0.33633633633633636</v>
      </c>
      <c r="F217" s="63">
        <v>0</v>
      </c>
      <c r="G217" s="63">
        <v>9.0090090090090089E-3</v>
      </c>
      <c r="H217" s="63">
        <v>9.0090090090090086E-2</v>
      </c>
      <c r="I217" s="63">
        <v>0</v>
      </c>
      <c r="J217" s="63">
        <v>0.17717717717717718</v>
      </c>
      <c r="K217" s="63">
        <v>0</v>
      </c>
      <c r="L217" s="63">
        <v>0</v>
      </c>
      <c r="M217" s="63">
        <v>0</v>
      </c>
      <c r="N217" s="63">
        <v>4.2042042042042045E-2</v>
      </c>
      <c r="O217" s="63">
        <v>1.2012012012012012E-2</v>
      </c>
      <c r="P217" s="63">
        <v>0</v>
      </c>
      <c r="Q217" s="63">
        <v>1.8018018018018018E-2</v>
      </c>
      <c r="R217" s="63">
        <v>0</v>
      </c>
      <c r="S217" s="63">
        <v>0</v>
      </c>
      <c r="T217" s="63">
        <v>0</v>
      </c>
      <c r="U217" s="63">
        <v>0</v>
      </c>
      <c r="V217" s="63">
        <v>0</v>
      </c>
      <c r="W217" s="63">
        <v>0</v>
      </c>
      <c r="X217" s="63">
        <v>6.006006006006006E-3</v>
      </c>
      <c r="Y217" s="63">
        <v>0</v>
      </c>
      <c r="Z217" s="63">
        <v>1.8018018018018018E-2</v>
      </c>
      <c r="AA217" s="63">
        <v>0.29129129129129128</v>
      </c>
      <c r="AB217" s="93" t="str">
        <f t="shared" si="45"/>
        <v>pre99</v>
      </c>
      <c r="AC217" s="93" t="str">
        <f t="shared" si="46"/>
        <v>SUM</v>
      </c>
      <c r="AD217" s="93" t="str">
        <f>"'"&amp;VLOOKUP(A217,Lookups!B$3:F$48,2,FALSE)&amp;"'"</f>
        <v>'Columbia River Summers'</v>
      </c>
      <c r="AE217" s="93">
        <f>VLOOKUP(A217,Lookups!B$3:F$48,4,FALSE)</f>
        <v>8</v>
      </c>
      <c r="AF217" s="93" t="str">
        <f>VLOOKUP(A217,Lookups!B$3:F$48,5,FALSE)</f>
        <v>ColR</v>
      </c>
      <c r="AG217" s="93" t="str">
        <f t="shared" si="47"/>
        <v>yes</v>
      </c>
      <c r="AH217" s="93">
        <f>VLOOKUP(A217,Lookups!B$3:F$48,3,FALSE)</f>
        <v>44</v>
      </c>
      <c r="AI217" s="117">
        <f t="shared" si="48"/>
        <v>0.34534534534534539</v>
      </c>
      <c r="AJ217" s="117">
        <f t="shared" si="49"/>
        <v>9.0090090090090086E-2</v>
      </c>
      <c r="AK217" s="117">
        <f t="shared" si="50"/>
        <v>0.17717717717717718</v>
      </c>
      <c r="AL217" s="117">
        <f t="shared" si="51"/>
        <v>0</v>
      </c>
      <c r="AM217" s="117">
        <f t="shared" si="52"/>
        <v>5.4054054054054057E-2</v>
      </c>
      <c r="AN217" s="117">
        <f t="shared" si="53"/>
        <v>1.8018018018018018E-2</v>
      </c>
      <c r="AO217" s="117">
        <f t="shared" si="54"/>
        <v>0</v>
      </c>
      <c r="AP217" s="117">
        <f t="shared" si="55"/>
        <v>6.006006006006006E-3</v>
      </c>
      <c r="AQ217" s="117">
        <f t="shared" si="56"/>
        <v>0.29129129129129128</v>
      </c>
      <c r="AR217" s="117">
        <f t="shared" si="57"/>
        <v>1.8018018018018018E-2</v>
      </c>
      <c r="AS217" t="str">
        <f t="shared" si="58"/>
        <v>1980SUM</v>
      </c>
    </row>
    <row r="218" spans="1:45" x14ac:dyDescent="0.25">
      <c r="A218" t="s">
        <v>734</v>
      </c>
      <c r="B218" s="64">
        <v>1981</v>
      </c>
      <c r="C218">
        <v>296</v>
      </c>
      <c r="D218" s="116" t="s">
        <v>78</v>
      </c>
      <c r="E218" s="63" t="s">
        <v>26</v>
      </c>
      <c r="F218" s="63" t="s">
        <v>27</v>
      </c>
      <c r="G218" s="63" t="s">
        <v>28</v>
      </c>
      <c r="H218" s="63" t="s">
        <v>28</v>
      </c>
      <c r="I218" s="63" t="s">
        <v>28</v>
      </c>
      <c r="J218" s="63" t="s">
        <v>28</v>
      </c>
      <c r="K218" s="63" t="s">
        <v>28</v>
      </c>
      <c r="L218" s="63" t="s">
        <v>28</v>
      </c>
      <c r="M218" s="63" t="s">
        <v>28</v>
      </c>
      <c r="N218" s="63" t="s">
        <v>28</v>
      </c>
      <c r="O218" s="63" t="s">
        <v>28</v>
      </c>
      <c r="P218" s="63" t="s">
        <v>28</v>
      </c>
      <c r="Q218" s="63" t="s">
        <v>28</v>
      </c>
      <c r="R218" s="63" t="s">
        <v>28</v>
      </c>
      <c r="S218" s="63" t="s">
        <v>28</v>
      </c>
      <c r="T218" s="63" t="s">
        <v>28</v>
      </c>
      <c r="U218" s="63" t="s">
        <v>28</v>
      </c>
      <c r="V218" s="63" t="s">
        <v>28</v>
      </c>
      <c r="W218" s="63" t="s">
        <v>28</v>
      </c>
      <c r="X218" s="63" t="s">
        <v>28</v>
      </c>
      <c r="Y218" s="63" t="s">
        <v>28</v>
      </c>
      <c r="Z218" s="63" t="s">
        <v>28</v>
      </c>
      <c r="AA218" s="63" t="s">
        <v>28</v>
      </c>
      <c r="AB218" s="93" t="str">
        <f t="shared" si="45"/>
        <v>pre99</v>
      </c>
      <c r="AC218" s="93" t="str">
        <f t="shared" si="46"/>
        <v>SUM</v>
      </c>
      <c r="AD218" s="93" t="str">
        <f>"'"&amp;VLOOKUP(A218,Lookups!B$3:F$48,2,FALSE)&amp;"'"</f>
        <v>'Columbia River Summers'</v>
      </c>
      <c r="AE218" s="93">
        <f>VLOOKUP(A218,Lookups!B$3:F$48,4,FALSE)</f>
        <v>8</v>
      </c>
      <c r="AF218" s="93" t="str">
        <f>VLOOKUP(A218,Lookups!B$3:F$48,5,FALSE)</f>
        <v>ColR</v>
      </c>
      <c r="AG218" s="93" t="str">
        <f t="shared" si="47"/>
        <v>no</v>
      </c>
      <c r="AH218" s="93">
        <f>VLOOKUP(A218,Lookups!B$3:F$48,3,FALSE)</f>
        <v>44</v>
      </c>
      <c r="AI218" s="117">
        <f t="shared" si="48"/>
        <v>0</v>
      </c>
      <c r="AJ218" s="117">
        <f t="shared" si="49"/>
        <v>0</v>
      </c>
      <c r="AK218" s="117">
        <f t="shared" si="50"/>
        <v>0</v>
      </c>
      <c r="AL218" s="117">
        <f t="shared" si="51"/>
        <v>0</v>
      </c>
      <c r="AM218" s="117">
        <f t="shared" si="52"/>
        <v>0</v>
      </c>
      <c r="AN218" s="117">
        <f t="shared" si="53"/>
        <v>0</v>
      </c>
      <c r="AO218" s="117">
        <f t="shared" si="54"/>
        <v>0</v>
      </c>
      <c r="AP218" s="117">
        <f t="shared" si="55"/>
        <v>0</v>
      </c>
      <c r="AQ218" s="117">
        <f t="shared" si="56"/>
        <v>0</v>
      </c>
      <c r="AR218" s="117">
        <f t="shared" si="57"/>
        <v>0</v>
      </c>
      <c r="AS218" t="str">
        <f t="shared" si="58"/>
        <v>1981SUM</v>
      </c>
    </row>
    <row r="219" spans="1:45" x14ac:dyDescent="0.25">
      <c r="A219" t="s">
        <v>734</v>
      </c>
      <c r="B219" s="64">
        <v>1982</v>
      </c>
      <c r="C219">
        <v>23</v>
      </c>
      <c r="D219" s="116">
        <v>5</v>
      </c>
      <c r="E219" s="63" t="s">
        <v>26</v>
      </c>
      <c r="F219" s="63" t="s">
        <v>27</v>
      </c>
      <c r="G219" s="63" t="s">
        <v>28</v>
      </c>
      <c r="H219" s="63" t="s">
        <v>28</v>
      </c>
      <c r="I219" s="63" t="s">
        <v>28</v>
      </c>
      <c r="J219" s="63" t="s">
        <v>28</v>
      </c>
      <c r="K219" s="63" t="s">
        <v>28</v>
      </c>
      <c r="L219" s="63" t="s">
        <v>28</v>
      </c>
      <c r="M219" s="63" t="s">
        <v>28</v>
      </c>
      <c r="N219" s="63" t="s">
        <v>28</v>
      </c>
      <c r="O219" s="63" t="s">
        <v>28</v>
      </c>
      <c r="P219" s="63" t="s">
        <v>28</v>
      </c>
      <c r="Q219" s="63" t="s">
        <v>28</v>
      </c>
      <c r="R219" s="63" t="s">
        <v>28</v>
      </c>
      <c r="S219" s="63" t="s">
        <v>28</v>
      </c>
      <c r="T219" s="63" t="s">
        <v>28</v>
      </c>
      <c r="U219" s="63" t="s">
        <v>28</v>
      </c>
      <c r="V219" s="63" t="s">
        <v>28</v>
      </c>
      <c r="W219" s="63" t="s">
        <v>28</v>
      </c>
      <c r="X219" s="63" t="s">
        <v>28</v>
      </c>
      <c r="Y219" s="63" t="s">
        <v>28</v>
      </c>
      <c r="Z219" s="63" t="s">
        <v>28</v>
      </c>
      <c r="AA219" s="63" t="s">
        <v>28</v>
      </c>
      <c r="AB219" s="93" t="str">
        <f t="shared" si="45"/>
        <v>pre99</v>
      </c>
      <c r="AC219" s="93" t="str">
        <f t="shared" si="46"/>
        <v>SUM</v>
      </c>
      <c r="AD219" s="93" t="str">
        <f>"'"&amp;VLOOKUP(A219,Lookups!B$3:F$48,2,FALSE)&amp;"'"</f>
        <v>'Columbia River Summers'</v>
      </c>
      <c r="AE219" s="93">
        <f>VLOOKUP(A219,Lookups!B$3:F$48,4,FALSE)</f>
        <v>8</v>
      </c>
      <c r="AF219" s="93" t="str">
        <f>VLOOKUP(A219,Lookups!B$3:F$48,5,FALSE)</f>
        <v>ColR</v>
      </c>
      <c r="AG219" s="93" t="str">
        <f t="shared" si="47"/>
        <v>no</v>
      </c>
      <c r="AH219" s="93">
        <f>VLOOKUP(A219,Lookups!B$3:F$48,3,FALSE)</f>
        <v>44</v>
      </c>
      <c r="AI219" s="117">
        <f t="shared" si="48"/>
        <v>0</v>
      </c>
      <c r="AJ219" s="117">
        <f t="shared" si="49"/>
        <v>0</v>
      </c>
      <c r="AK219" s="117">
        <f t="shared" si="50"/>
        <v>0</v>
      </c>
      <c r="AL219" s="117">
        <f t="shared" si="51"/>
        <v>0</v>
      </c>
      <c r="AM219" s="117">
        <f t="shared" si="52"/>
        <v>0</v>
      </c>
      <c r="AN219" s="117">
        <f t="shared" si="53"/>
        <v>0</v>
      </c>
      <c r="AO219" s="117">
        <f t="shared" si="54"/>
        <v>0</v>
      </c>
      <c r="AP219" s="117">
        <f t="shared" si="55"/>
        <v>0</v>
      </c>
      <c r="AQ219" s="117">
        <f t="shared" si="56"/>
        <v>0</v>
      </c>
      <c r="AR219" s="117">
        <f t="shared" si="57"/>
        <v>0</v>
      </c>
      <c r="AS219" t="str">
        <f t="shared" si="58"/>
        <v>1982SUM</v>
      </c>
    </row>
    <row r="220" spans="1:45" x14ac:dyDescent="0.25">
      <c r="A220" t="s">
        <v>734</v>
      </c>
      <c r="B220" s="64">
        <v>1983</v>
      </c>
      <c r="C220" t="s">
        <v>40</v>
      </c>
      <c r="E220" s="63" t="s">
        <v>28</v>
      </c>
      <c r="F220" s="63" t="s">
        <v>28</v>
      </c>
      <c r="G220" s="63" t="s">
        <v>28</v>
      </c>
      <c r="H220" s="63" t="s">
        <v>28</v>
      </c>
      <c r="I220" s="63" t="s">
        <v>28</v>
      </c>
      <c r="J220" s="63" t="s">
        <v>28</v>
      </c>
      <c r="K220" s="63" t="s">
        <v>28</v>
      </c>
      <c r="L220" s="63" t="s">
        <v>28</v>
      </c>
      <c r="M220" s="63" t="s">
        <v>28</v>
      </c>
      <c r="N220" s="63" t="s">
        <v>28</v>
      </c>
      <c r="O220" s="63" t="s">
        <v>28</v>
      </c>
      <c r="P220" s="63" t="s">
        <v>28</v>
      </c>
      <c r="Q220" s="63" t="s">
        <v>28</v>
      </c>
      <c r="R220" s="63" t="s">
        <v>28</v>
      </c>
      <c r="S220" s="63" t="s">
        <v>28</v>
      </c>
      <c r="T220" s="63" t="s">
        <v>28</v>
      </c>
      <c r="U220" s="63" t="s">
        <v>28</v>
      </c>
      <c r="V220" s="63" t="s">
        <v>28</v>
      </c>
      <c r="W220" s="63" t="s">
        <v>28</v>
      </c>
      <c r="X220" s="63" t="s">
        <v>28</v>
      </c>
      <c r="Y220" s="63" t="s">
        <v>28</v>
      </c>
      <c r="Z220" s="63" t="s">
        <v>28</v>
      </c>
      <c r="AA220" s="63" t="s">
        <v>28</v>
      </c>
      <c r="AB220" s="93" t="str">
        <f t="shared" si="45"/>
        <v>pre99</v>
      </c>
      <c r="AC220" s="93" t="str">
        <f t="shared" si="46"/>
        <v>SUM</v>
      </c>
      <c r="AD220" s="93" t="str">
        <f>"'"&amp;VLOOKUP(A220,Lookups!B$3:F$48,2,FALSE)&amp;"'"</f>
        <v>'Columbia River Summers'</v>
      </c>
      <c r="AE220" s="93">
        <f>VLOOKUP(A220,Lookups!B$3:F$48,4,FALSE)</f>
        <v>8</v>
      </c>
      <c r="AF220" s="93" t="str">
        <f>VLOOKUP(A220,Lookups!B$3:F$48,5,FALSE)</f>
        <v>ColR</v>
      </c>
      <c r="AG220" s="93" t="str">
        <f t="shared" si="47"/>
        <v>no</v>
      </c>
      <c r="AH220" s="93">
        <f>VLOOKUP(A220,Lookups!B$3:F$48,3,FALSE)</f>
        <v>44</v>
      </c>
      <c r="AI220" s="117">
        <f t="shared" si="48"/>
        <v>0</v>
      </c>
      <c r="AJ220" s="117">
        <f t="shared" si="49"/>
        <v>0</v>
      </c>
      <c r="AK220" s="117">
        <f t="shared" si="50"/>
        <v>0</v>
      </c>
      <c r="AL220" s="117">
        <f t="shared" si="51"/>
        <v>0</v>
      </c>
      <c r="AM220" s="117">
        <f t="shared" si="52"/>
        <v>0</v>
      </c>
      <c r="AN220" s="117">
        <f t="shared" si="53"/>
        <v>0</v>
      </c>
      <c r="AO220" s="117">
        <f t="shared" si="54"/>
        <v>0</v>
      </c>
      <c r="AP220" s="117">
        <f t="shared" si="55"/>
        <v>0</v>
      </c>
      <c r="AQ220" s="117">
        <f t="shared" si="56"/>
        <v>0</v>
      </c>
      <c r="AR220" s="117">
        <f t="shared" si="57"/>
        <v>0</v>
      </c>
      <c r="AS220" t="str">
        <f t="shared" si="58"/>
        <v>1983SUM</v>
      </c>
    </row>
    <row r="221" spans="1:45" x14ac:dyDescent="0.25">
      <c r="A221" t="s">
        <v>734</v>
      </c>
      <c r="B221" s="64">
        <v>1984</v>
      </c>
      <c r="C221" t="s">
        <v>40</v>
      </c>
      <c r="E221" s="63" t="s">
        <v>28</v>
      </c>
      <c r="F221" s="63" t="s">
        <v>28</v>
      </c>
      <c r="G221" s="63" t="s">
        <v>28</v>
      </c>
      <c r="H221" s="63" t="s">
        <v>28</v>
      </c>
      <c r="I221" s="63" t="s">
        <v>28</v>
      </c>
      <c r="J221" s="63" t="s">
        <v>28</v>
      </c>
      <c r="K221" s="63" t="s">
        <v>28</v>
      </c>
      <c r="L221" s="63" t="s">
        <v>28</v>
      </c>
      <c r="M221" s="63" t="s">
        <v>28</v>
      </c>
      <c r="N221" s="63" t="s">
        <v>28</v>
      </c>
      <c r="O221" s="63" t="s">
        <v>28</v>
      </c>
      <c r="P221" s="63" t="s">
        <v>28</v>
      </c>
      <c r="Q221" s="63" t="s">
        <v>28</v>
      </c>
      <c r="R221" s="63" t="s">
        <v>28</v>
      </c>
      <c r="S221" s="63" t="s">
        <v>28</v>
      </c>
      <c r="T221" s="63" t="s">
        <v>28</v>
      </c>
      <c r="U221" s="63" t="s">
        <v>28</v>
      </c>
      <c r="V221" s="63" t="s">
        <v>28</v>
      </c>
      <c r="W221" s="63" t="s">
        <v>28</v>
      </c>
      <c r="X221" s="63" t="s">
        <v>28</v>
      </c>
      <c r="Y221" s="63" t="s">
        <v>28</v>
      </c>
      <c r="Z221" s="63" t="s">
        <v>28</v>
      </c>
      <c r="AA221" s="63" t="s">
        <v>28</v>
      </c>
      <c r="AB221" s="93" t="str">
        <f t="shared" si="45"/>
        <v>pre99</v>
      </c>
      <c r="AC221" s="93" t="str">
        <f t="shared" si="46"/>
        <v>SUM</v>
      </c>
      <c r="AD221" s="93" t="str">
        <f>"'"&amp;VLOOKUP(A221,Lookups!B$3:F$48,2,FALSE)&amp;"'"</f>
        <v>'Columbia River Summers'</v>
      </c>
      <c r="AE221" s="93">
        <f>VLOOKUP(A221,Lookups!B$3:F$48,4,FALSE)</f>
        <v>8</v>
      </c>
      <c r="AF221" s="93" t="str">
        <f>VLOOKUP(A221,Lookups!B$3:F$48,5,FALSE)</f>
        <v>ColR</v>
      </c>
      <c r="AG221" s="93" t="str">
        <f t="shared" si="47"/>
        <v>no</v>
      </c>
      <c r="AH221" s="93">
        <f>VLOOKUP(A221,Lookups!B$3:F$48,3,FALSE)</f>
        <v>44</v>
      </c>
      <c r="AI221" s="117">
        <f t="shared" si="48"/>
        <v>0</v>
      </c>
      <c r="AJ221" s="117">
        <f t="shared" si="49"/>
        <v>0</v>
      </c>
      <c r="AK221" s="117">
        <f t="shared" si="50"/>
        <v>0</v>
      </c>
      <c r="AL221" s="117">
        <f t="shared" si="51"/>
        <v>0</v>
      </c>
      <c r="AM221" s="117">
        <f t="shared" si="52"/>
        <v>0</v>
      </c>
      <c r="AN221" s="117">
        <f t="shared" si="53"/>
        <v>0</v>
      </c>
      <c r="AO221" s="117">
        <f t="shared" si="54"/>
        <v>0</v>
      </c>
      <c r="AP221" s="117">
        <f t="shared" si="55"/>
        <v>0</v>
      </c>
      <c r="AQ221" s="117">
        <f t="shared" si="56"/>
        <v>0</v>
      </c>
      <c r="AR221" s="117">
        <f t="shared" si="57"/>
        <v>0</v>
      </c>
      <c r="AS221" t="str">
        <f t="shared" si="58"/>
        <v>1984SUM</v>
      </c>
    </row>
    <row r="222" spans="1:45" x14ac:dyDescent="0.25">
      <c r="A222" t="s">
        <v>734</v>
      </c>
      <c r="B222" s="64">
        <v>1985</v>
      </c>
      <c r="C222">
        <v>6</v>
      </c>
      <c r="D222" s="116">
        <v>2</v>
      </c>
      <c r="E222" s="63" t="s">
        <v>26</v>
      </c>
      <c r="F222" s="63" t="s">
        <v>27</v>
      </c>
      <c r="G222" s="63" t="s">
        <v>28</v>
      </c>
      <c r="H222" s="63" t="s">
        <v>28</v>
      </c>
      <c r="I222" s="63" t="s">
        <v>28</v>
      </c>
      <c r="J222" s="63" t="s">
        <v>28</v>
      </c>
      <c r="K222" s="63" t="s">
        <v>28</v>
      </c>
      <c r="L222" s="63" t="s">
        <v>28</v>
      </c>
      <c r="M222" s="63" t="s">
        <v>28</v>
      </c>
      <c r="N222" s="63" t="s">
        <v>28</v>
      </c>
      <c r="O222" s="63" t="s">
        <v>28</v>
      </c>
      <c r="P222" s="63" t="s">
        <v>28</v>
      </c>
      <c r="Q222" s="63" t="s">
        <v>28</v>
      </c>
      <c r="R222" s="63" t="s">
        <v>28</v>
      </c>
      <c r="S222" s="63" t="s">
        <v>28</v>
      </c>
      <c r="T222" s="63" t="s">
        <v>28</v>
      </c>
      <c r="U222" s="63" t="s">
        <v>28</v>
      </c>
      <c r="V222" s="63" t="s">
        <v>28</v>
      </c>
      <c r="W222" s="63" t="s">
        <v>28</v>
      </c>
      <c r="X222" s="63" t="s">
        <v>28</v>
      </c>
      <c r="Y222" s="63" t="s">
        <v>28</v>
      </c>
      <c r="Z222" s="63" t="s">
        <v>28</v>
      </c>
      <c r="AA222" s="63" t="s">
        <v>28</v>
      </c>
      <c r="AB222" s="93" t="str">
        <f t="shared" si="45"/>
        <v>pre99</v>
      </c>
      <c r="AC222" s="93" t="str">
        <f t="shared" si="46"/>
        <v>SUM</v>
      </c>
      <c r="AD222" s="93" t="str">
        <f>"'"&amp;VLOOKUP(A222,Lookups!B$3:F$48,2,FALSE)&amp;"'"</f>
        <v>'Columbia River Summers'</v>
      </c>
      <c r="AE222" s="93">
        <f>VLOOKUP(A222,Lookups!B$3:F$48,4,FALSE)</f>
        <v>8</v>
      </c>
      <c r="AF222" s="93" t="str">
        <f>VLOOKUP(A222,Lookups!B$3:F$48,5,FALSE)</f>
        <v>ColR</v>
      </c>
      <c r="AG222" s="93" t="str">
        <f t="shared" si="47"/>
        <v>no</v>
      </c>
      <c r="AH222" s="93">
        <f>VLOOKUP(A222,Lookups!B$3:F$48,3,FALSE)</f>
        <v>44</v>
      </c>
      <c r="AI222" s="117">
        <f t="shared" si="48"/>
        <v>0</v>
      </c>
      <c r="AJ222" s="117">
        <f t="shared" si="49"/>
        <v>0</v>
      </c>
      <c r="AK222" s="117">
        <f t="shared" si="50"/>
        <v>0</v>
      </c>
      <c r="AL222" s="117">
        <f t="shared" si="51"/>
        <v>0</v>
      </c>
      <c r="AM222" s="117">
        <f t="shared" si="52"/>
        <v>0</v>
      </c>
      <c r="AN222" s="117">
        <f t="shared" si="53"/>
        <v>0</v>
      </c>
      <c r="AO222" s="117">
        <f t="shared" si="54"/>
        <v>0</v>
      </c>
      <c r="AP222" s="117">
        <f t="shared" si="55"/>
        <v>0</v>
      </c>
      <c r="AQ222" s="117">
        <f t="shared" si="56"/>
        <v>0</v>
      </c>
      <c r="AR222" s="117">
        <f t="shared" si="57"/>
        <v>0</v>
      </c>
      <c r="AS222" t="str">
        <f t="shared" si="58"/>
        <v>1985SUM</v>
      </c>
    </row>
    <row r="223" spans="1:45" x14ac:dyDescent="0.25">
      <c r="A223" t="s">
        <v>734</v>
      </c>
      <c r="B223" s="64">
        <v>1986</v>
      </c>
      <c r="C223">
        <v>33</v>
      </c>
      <c r="D223" s="116" t="s">
        <v>41</v>
      </c>
      <c r="E223" s="63" t="s">
        <v>26</v>
      </c>
      <c r="F223" s="63" t="s">
        <v>27</v>
      </c>
      <c r="G223" s="63" t="s">
        <v>28</v>
      </c>
      <c r="H223" s="63" t="s">
        <v>28</v>
      </c>
      <c r="I223" s="63" t="s">
        <v>28</v>
      </c>
      <c r="J223" s="63" t="s">
        <v>28</v>
      </c>
      <c r="K223" s="63" t="s">
        <v>28</v>
      </c>
      <c r="L223" s="63" t="s">
        <v>28</v>
      </c>
      <c r="M223" s="63" t="s">
        <v>28</v>
      </c>
      <c r="N223" s="63" t="s">
        <v>28</v>
      </c>
      <c r="O223" s="63" t="s">
        <v>28</v>
      </c>
      <c r="P223" s="63" t="s">
        <v>28</v>
      </c>
      <c r="Q223" s="63" t="s">
        <v>28</v>
      </c>
      <c r="R223" s="63" t="s">
        <v>28</v>
      </c>
      <c r="S223" s="63" t="s">
        <v>28</v>
      </c>
      <c r="T223" s="63" t="s">
        <v>28</v>
      </c>
      <c r="U223" s="63" t="s">
        <v>28</v>
      </c>
      <c r="V223" s="63" t="s">
        <v>28</v>
      </c>
      <c r="W223" s="63" t="s">
        <v>28</v>
      </c>
      <c r="X223" s="63" t="s">
        <v>28</v>
      </c>
      <c r="Y223" s="63" t="s">
        <v>28</v>
      </c>
      <c r="Z223" s="63" t="s">
        <v>28</v>
      </c>
      <c r="AA223" s="63" t="s">
        <v>28</v>
      </c>
      <c r="AB223" s="93" t="str">
        <f t="shared" si="45"/>
        <v>pre99</v>
      </c>
      <c r="AC223" s="93" t="str">
        <f t="shared" si="46"/>
        <v>SUM</v>
      </c>
      <c r="AD223" s="93" t="str">
        <f>"'"&amp;VLOOKUP(A223,Lookups!B$3:F$48,2,FALSE)&amp;"'"</f>
        <v>'Columbia River Summers'</v>
      </c>
      <c r="AE223" s="93">
        <f>VLOOKUP(A223,Lookups!B$3:F$48,4,FALSE)</f>
        <v>8</v>
      </c>
      <c r="AF223" s="93" t="str">
        <f>VLOOKUP(A223,Lookups!B$3:F$48,5,FALSE)</f>
        <v>ColR</v>
      </c>
      <c r="AG223" s="93" t="str">
        <f t="shared" si="47"/>
        <v>no</v>
      </c>
      <c r="AH223" s="93">
        <f>VLOOKUP(A223,Lookups!B$3:F$48,3,FALSE)</f>
        <v>44</v>
      </c>
      <c r="AI223" s="117">
        <f t="shared" si="48"/>
        <v>0</v>
      </c>
      <c r="AJ223" s="117">
        <f t="shared" si="49"/>
        <v>0</v>
      </c>
      <c r="AK223" s="117">
        <f t="shared" si="50"/>
        <v>0</v>
      </c>
      <c r="AL223" s="117">
        <f t="shared" si="51"/>
        <v>0</v>
      </c>
      <c r="AM223" s="117">
        <f t="shared" si="52"/>
        <v>0</v>
      </c>
      <c r="AN223" s="117">
        <f t="shared" si="53"/>
        <v>0</v>
      </c>
      <c r="AO223" s="117">
        <f t="shared" si="54"/>
        <v>0</v>
      </c>
      <c r="AP223" s="117">
        <f t="shared" si="55"/>
        <v>0</v>
      </c>
      <c r="AQ223" s="117">
        <f t="shared" si="56"/>
        <v>0</v>
      </c>
      <c r="AR223" s="117">
        <f t="shared" si="57"/>
        <v>0</v>
      </c>
      <c r="AS223" t="str">
        <f t="shared" si="58"/>
        <v>1986SUM</v>
      </c>
    </row>
    <row r="224" spans="1:45" x14ac:dyDescent="0.25">
      <c r="A224" t="s">
        <v>734</v>
      </c>
      <c r="B224" s="64">
        <v>1987</v>
      </c>
      <c r="C224">
        <v>116</v>
      </c>
      <c r="D224" s="116" t="s">
        <v>42</v>
      </c>
      <c r="E224" s="63">
        <v>0.13793103448275862</v>
      </c>
      <c r="F224" s="63">
        <v>8.6206896551724137E-3</v>
      </c>
      <c r="G224" s="63">
        <v>0</v>
      </c>
      <c r="H224" s="63">
        <v>5.1724137931034482E-2</v>
      </c>
      <c r="I224" s="63">
        <v>0</v>
      </c>
      <c r="J224" s="63">
        <v>0.11206896551724138</v>
      </c>
      <c r="K224" s="63">
        <v>0</v>
      </c>
      <c r="L224" s="63">
        <v>0</v>
      </c>
      <c r="M224" s="63">
        <v>3.4482758620689655E-2</v>
      </c>
      <c r="N224" s="63">
        <v>2.5862068965517241E-2</v>
      </c>
      <c r="O224" s="63">
        <v>5.1724137931034482E-2</v>
      </c>
      <c r="P224" s="63">
        <v>0</v>
      </c>
      <c r="Q224" s="63">
        <v>0.13793103448275862</v>
      </c>
      <c r="R224" s="63">
        <v>8.6206896551724137E-3</v>
      </c>
      <c r="S224" s="63">
        <v>8.6206896551724144E-2</v>
      </c>
      <c r="T224" s="63">
        <v>0</v>
      </c>
      <c r="U224" s="63">
        <v>0</v>
      </c>
      <c r="V224" s="63">
        <v>0</v>
      </c>
      <c r="W224" s="63">
        <v>0</v>
      </c>
      <c r="X224" s="63">
        <v>6.8965517241379309E-2</v>
      </c>
      <c r="Y224" s="63">
        <v>0</v>
      </c>
      <c r="Z224" s="63">
        <v>3.4482758620689655E-2</v>
      </c>
      <c r="AA224" s="63">
        <v>0.2413793103448276</v>
      </c>
      <c r="AB224" s="93" t="str">
        <f t="shared" si="45"/>
        <v>pre99</v>
      </c>
      <c r="AC224" s="93" t="str">
        <f t="shared" si="46"/>
        <v>SUM</v>
      </c>
      <c r="AD224" s="93" t="str">
        <f>"'"&amp;VLOOKUP(A224,Lookups!B$3:F$48,2,FALSE)&amp;"'"</f>
        <v>'Columbia River Summers'</v>
      </c>
      <c r="AE224" s="93">
        <f>VLOOKUP(A224,Lookups!B$3:F$48,4,FALSE)</f>
        <v>8</v>
      </c>
      <c r="AF224" s="93" t="str">
        <f>VLOOKUP(A224,Lookups!B$3:F$48,5,FALSE)</f>
        <v>ColR</v>
      </c>
      <c r="AG224" s="93" t="str">
        <f t="shared" si="47"/>
        <v>yes</v>
      </c>
      <c r="AH224" s="93">
        <f>VLOOKUP(A224,Lookups!B$3:F$48,3,FALSE)</f>
        <v>44</v>
      </c>
      <c r="AI224" s="117">
        <f t="shared" si="48"/>
        <v>0.14655172413793102</v>
      </c>
      <c r="AJ224" s="117">
        <f t="shared" si="49"/>
        <v>5.1724137931034482E-2</v>
      </c>
      <c r="AK224" s="117">
        <f t="shared" si="50"/>
        <v>0.11206896551724138</v>
      </c>
      <c r="AL224" s="117">
        <f t="shared" si="51"/>
        <v>3.4482758620689655E-2</v>
      </c>
      <c r="AM224" s="117">
        <f t="shared" si="52"/>
        <v>7.7586206896551727E-2</v>
      </c>
      <c r="AN224" s="117">
        <f t="shared" si="53"/>
        <v>0.23275862068965517</v>
      </c>
      <c r="AO224" s="117">
        <f t="shared" si="54"/>
        <v>0</v>
      </c>
      <c r="AP224" s="117">
        <f t="shared" si="55"/>
        <v>6.8965517241379309E-2</v>
      </c>
      <c r="AQ224" s="117">
        <f t="shared" si="56"/>
        <v>0.2413793103448276</v>
      </c>
      <c r="AR224" s="117">
        <f t="shared" si="57"/>
        <v>3.4482758620689655E-2</v>
      </c>
      <c r="AS224" t="str">
        <f t="shared" si="58"/>
        <v>1987SUM</v>
      </c>
    </row>
    <row r="225" spans="1:45" x14ac:dyDescent="0.25">
      <c r="A225" t="s">
        <v>734</v>
      </c>
      <c r="B225" s="64">
        <v>1988</v>
      </c>
      <c r="C225">
        <v>313</v>
      </c>
      <c r="D225" s="116" t="s">
        <v>43</v>
      </c>
      <c r="E225" s="63">
        <v>1.5974440894568689E-2</v>
      </c>
      <c r="F225" s="63">
        <v>3.5143769968051117E-2</v>
      </c>
      <c r="G225" s="63">
        <v>0</v>
      </c>
      <c r="H225" s="63">
        <v>9.2651757188498399E-2</v>
      </c>
      <c r="I225" s="63">
        <v>1.9169329073482427E-2</v>
      </c>
      <c r="J225" s="63">
        <v>0.20447284345047922</v>
      </c>
      <c r="K225" s="63">
        <v>4.1533546325878593E-2</v>
      </c>
      <c r="L225" s="63">
        <v>0</v>
      </c>
      <c r="M225" s="63">
        <v>0</v>
      </c>
      <c r="N225" s="63">
        <v>0</v>
      </c>
      <c r="O225" s="63">
        <v>8.6261980830670923E-2</v>
      </c>
      <c r="P225" s="63">
        <v>0</v>
      </c>
      <c r="Q225" s="63">
        <v>3.1948881789137379E-2</v>
      </c>
      <c r="R225" s="63">
        <v>0</v>
      </c>
      <c r="S225" s="63">
        <v>3.1948881789137379E-3</v>
      </c>
      <c r="T225" s="63">
        <v>0</v>
      </c>
      <c r="U225" s="63">
        <v>0</v>
      </c>
      <c r="V225" s="63">
        <v>0</v>
      </c>
      <c r="W225" s="63">
        <v>0</v>
      </c>
      <c r="X225" s="63">
        <v>0.13418530351437699</v>
      </c>
      <c r="Y225" s="63">
        <v>2.5559105431309903E-2</v>
      </c>
      <c r="Z225" s="63">
        <v>0</v>
      </c>
      <c r="AA225" s="63">
        <v>0.30990415335463256</v>
      </c>
      <c r="AB225" s="93" t="str">
        <f t="shared" si="45"/>
        <v>pre99</v>
      </c>
      <c r="AC225" s="93" t="str">
        <f t="shared" si="46"/>
        <v>SUM</v>
      </c>
      <c r="AD225" s="93" t="str">
        <f>"'"&amp;VLOOKUP(A225,Lookups!B$3:F$48,2,FALSE)&amp;"'"</f>
        <v>'Columbia River Summers'</v>
      </c>
      <c r="AE225" s="93">
        <f>VLOOKUP(A225,Lookups!B$3:F$48,4,FALSE)</f>
        <v>8</v>
      </c>
      <c r="AF225" s="93" t="str">
        <f>VLOOKUP(A225,Lookups!B$3:F$48,5,FALSE)</f>
        <v>ColR</v>
      </c>
      <c r="AG225" s="93" t="str">
        <f t="shared" si="47"/>
        <v>yes</v>
      </c>
      <c r="AH225" s="93">
        <f>VLOOKUP(A225,Lookups!B$3:F$48,3,FALSE)</f>
        <v>44</v>
      </c>
      <c r="AI225" s="117">
        <f t="shared" si="48"/>
        <v>5.1118210862619806E-2</v>
      </c>
      <c r="AJ225" s="117">
        <f t="shared" si="49"/>
        <v>0.11182108626198083</v>
      </c>
      <c r="AK225" s="117">
        <f t="shared" si="50"/>
        <v>0.2460063897763578</v>
      </c>
      <c r="AL225" s="117">
        <f t="shared" si="51"/>
        <v>0</v>
      </c>
      <c r="AM225" s="117">
        <f t="shared" si="52"/>
        <v>8.6261980830670923E-2</v>
      </c>
      <c r="AN225" s="117">
        <f t="shared" si="53"/>
        <v>3.5143769968051117E-2</v>
      </c>
      <c r="AO225" s="117">
        <f t="shared" si="54"/>
        <v>0</v>
      </c>
      <c r="AP225" s="117">
        <f t="shared" si="55"/>
        <v>0.15974440894568689</v>
      </c>
      <c r="AQ225" s="117">
        <f t="shared" si="56"/>
        <v>0.30990415335463256</v>
      </c>
      <c r="AR225" s="117">
        <f t="shared" si="57"/>
        <v>0</v>
      </c>
      <c r="AS225" t="str">
        <f t="shared" si="58"/>
        <v>1988SUM</v>
      </c>
    </row>
    <row r="226" spans="1:45" x14ac:dyDescent="0.25">
      <c r="A226" t="s">
        <v>734</v>
      </c>
      <c r="B226" s="64">
        <v>1989</v>
      </c>
      <c r="C226">
        <v>702</v>
      </c>
      <c r="D226" s="116" t="s">
        <v>43</v>
      </c>
      <c r="E226" s="63">
        <v>7.6923076923076927E-2</v>
      </c>
      <c r="F226" s="63">
        <v>2.8490028490028491E-2</v>
      </c>
      <c r="G226" s="63">
        <v>5.6980056980056983E-3</v>
      </c>
      <c r="H226" s="63">
        <v>5.5555555555555552E-2</v>
      </c>
      <c r="I226" s="63">
        <v>0</v>
      </c>
      <c r="J226" s="63">
        <v>0.16524216524216523</v>
      </c>
      <c r="K226" s="63">
        <v>2.2792022792022793E-2</v>
      </c>
      <c r="L226" s="63">
        <v>0</v>
      </c>
      <c r="M226" s="63">
        <v>1.5669515669515671E-2</v>
      </c>
      <c r="N226" s="63">
        <v>5.6980056980056983E-3</v>
      </c>
      <c r="O226" s="63">
        <v>2.2792022792022793E-2</v>
      </c>
      <c r="P226" s="63">
        <v>5.6980056980056983E-3</v>
      </c>
      <c r="Q226" s="63">
        <v>9.9715099715099717E-2</v>
      </c>
      <c r="R226" s="63">
        <v>2.564102564102564E-2</v>
      </c>
      <c r="S226" s="63">
        <v>4.9857549857549859E-2</v>
      </c>
      <c r="T226" s="63">
        <v>0</v>
      </c>
      <c r="U226" s="63">
        <v>0</v>
      </c>
      <c r="V226" s="63">
        <v>0</v>
      </c>
      <c r="W226" s="63">
        <v>0</v>
      </c>
      <c r="X226" s="63">
        <v>7.6923076923076927E-2</v>
      </c>
      <c r="Y226" s="63">
        <v>0</v>
      </c>
      <c r="Z226" s="63">
        <v>0</v>
      </c>
      <c r="AA226" s="63">
        <v>0.34330484330484329</v>
      </c>
      <c r="AB226" s="93" t="str">
        <f t="shared" si="45"/>
        <v>pre99</v>
      </c>
      <c r="AC226" s="93" t="str">
        <f t="shared" si="46"/>
        <v>SUM</v>
      </c>
      <c r="AD226" s="93" t="str">
        <f>"'"&amp;VLOOKUP(A226,Lookups!B$3:F$48,2,FALSE)&amp;"'"</f>
        <v>'Columbia River Summers'</v>
      </c>
      <c r="AE226" s="93">
        <f>VLOOKUP(A226,Lookups!B$3:F$48,4,FALSE)</f>
        <v>8</v>
      </c>
      <c r="AF226" s="93" t="str">
        <f>VLOOKUP(A226,Lookups!B$3:F$48,5,FALSE)</f>
        <v>ColR</v>
      </c>
      <c r="AG226" s="93" t="str">
        <f t="shared" si="47"/>
        <v>yes</v>
      </c>
      <c r="AH226" s="93">
        <f>VLOOKUP(A226,Lookups!B$3:F$48,3,FALSE)</f>
        <v>44</v>
      </c>
      <c r="AI226" s="117">
        <f t="shared" si="48"/>
        <v>0.11111111111111112</v>
      </c>
      <c r="AJ226" s="117">
        <f t="shared" si="49"/>
        <v>5.5555555555555552E-2</v>
      </c>
      <c r="AK226" s="117">
        <f t="shared" si="50"/>
        <v>0.18803418803418803</v>
      </c>
      <c r="AL226" s="117">
        <f t="shared" si="51"/>
        <v>1.5669515669515671E-2</v>
      </c>
      <c r="AM226" s="117">
        <f t="shared" si="52"/>
        <v>3.4188034188034191E-2</v>
      </c>
      <c r="AN226" s="117">
        <f t="shared" si="53"/>
        <v>0.17521367521367523</v>
      </c>
      <c r="AO226" s="117">
        <f t="shared" si="54"/>
        <v>0</v>
      </c>
      <c r="AP226" s="117">
        <f t="shared" si="55"/>
        <v>7.6923076923076927E-2</v>
      </c>
      <c r="AQ226" s="117">
        <f t="shared" si="56"/>
        <v>0.34330484330484329</v>
      </c>
      <c r="AR226" s="117">
        <f t="shared" si="57"/>
        <v>0</v>
      </c>
      <c r="AS226" t="str">
        <f t="shared" si="58"/>
        <v>1989SUM</v>
      </c>
    </row>
    <row r="227" spans="1:45" x14ac:dyDescent="0.25">
      <c r="A227" t="s">
        <v>734</v>
      </c>
      <c r="B227" s="64">
        <v>1990</v>
      </c>
      <c r="C227">
        <v>861</v>
      </c>
      <c r="D227" s="116" t="s">
        <v>43</v>
      </c>
      <c r="E227" s="63">
        <v>0.10801393728222997</v>
      </c>
      <c r="F227" s="63">
        <v>0</v>
      </c>
      <c r="G227" s="63">
        <v>0</v>
      </c>
      <c r="H227" s="63">
        <v>7.7816492450638791E-2</v>
      </c>
      <c r="I227" s="63">
        <v>0</v>
      </c>
      <c r="J227" s="63">
        <v>0.21138211382113822</v>
      </c>
      <c r="K227" s="63">
        <v>0</v>
      </c>
      <c r="L227" s="63">
        <v>0</v>
      </c>
      <c r="M227" s="63">
        <v>5.8072009291521487E-3</v>
      </c>
      <c r="N227" s="63">
        <v>1.1614401858304297E-2</v>
      </c>
      <c r="O227" s="63">
        <v>1.6260162601626018E-2</v>
      </c>
      <c r="P227" s="63">
        <v>0</v>
      </c>
      <c r="Q227" s="63">
        <v>3.6004645760743324E-2</v>
      </c>
      <c r="R227" s="63">
        <v>1.3937282229965157E-2</v>
      </c>
      <c r="S227" s="63">
        <v>2.4390243902439025E-2</v>
      </c>
      <c r="T227" s="63">
        <v>9.2915214866434379E-3</v>
      </c>
      <c r="U227" s="63">
        <v>0</v>
      </c>
      <c r="V227" s="63">
        <v>0</v>
      </c>
      <c r="W227" s="63">
        <v>0</v>
      </c>
      <c r="X227" s="63">
        <v>0.10685249709639953</v>
      </c>
      <c r="Y227" s="63">
        <v>2.3228803716608595E-3</v>
      </c>
      <c r="Z227" s="63">
        <v>4.6457607433217189E-3</v>
      </c>
      <c r="AA227" s="63">
        <v>0.37166085946573751</v>
      </c>
      <c r="AB227" s="93" t="str">
        <f t="shared" si="45"/>
        <v>pre99</v>
      </c>
      <c r="AC227" s="93" t="str">
        <f t="shared" si="46"/>
        <v>SUM</v>
      </c>
      <c r="AD227" s="93" t="str">
        <f>"'"&amp;VLOOKUP(A227,Lookups!B$3:F$48,2,FALSE)&amp;"'"</f>
        <v>'Columbia River Summers'</v>
      </c>
      <c r="AE227" s="93">
        <f>VLOOKUP(A227,Lookups!B$3:F$48,4,FALSE)</f>
        <v>8</v>
      </c>
      <c r="AF227" s="93" t="str">
        <f>VLOOKUP(A227,Lookups!B$3:F$48,5,FALSE)</f>
        <v>ColR</v>
      </c>
      <c r="AG227" s="93" t="str">
        <f t="shared" si="47"/>
        <v>yes</v>
      </c>
      <c r="AH227" s="93">
        <f>VLOOKUP(A227,Lookups!B$3:F$48,3,FALSE)</f>
        <v>44</v>
      </c>
      <c r="AI227" s="117">
        <f t="shared" si="48"/>
        <v>0.10801393728222997</v>
      </c>
      <c r="AJ227" s="117">
        <f t="shared" si="49"/>
        <v>7.7816492450638791E-2</v>
      </c>
      <c r="AK227" s="117">
        <f t="shared" si="50"/>
        <v>0.21138211382113822</v>
      </c>
      <c r="AL227" s="117">
        <f t="shared" si="51"/>
        <v>5.8072009291521487E-3</v>
      </c>
      <c r="AM227" s="117">
        <f t="shared" si="52"/>
        <v>2.7874564459930314E-2</v>
      </c>
      <c r="AN227" s="117">
        <f t="shared" si="53"/>
        <v>8.3623693379790948E-2</v>
      </c>
      <c r="AO227" s="117">
        <f t="shared" si="54"/>
        <v>0</v>
      </c>
      <c r="AP227" s="117">
        <f t="shared" si="55"/>
        <v>0.10917537746806039</v>
      </c>
      <c r="AQ227" s="117">
        <f t="shared" si="56"/>
        <v>0.37166085946573751</v>
      </c>
      <c r="AR227" s="117">
        <f t="shared" si="57"/>
        <v>4.6457607433217189E-3</v>
      </c>
      <c r="AS227" t="str">
        <f t="shared" si="58"/>
        <v>1990SUM</v>
      </c>
    </row>
    <row r="228" spans="1:45" x14ac:dyDescent="0.25">
      <c r="A228" t="s">
        <v>734</v>
      </c>
      <c r="B228" s="64">
        <v>1991</v>
      </c>
      <c r="C228">
        <v>599</v>
      </c>
      <c r="D228" s="116" t="s">
        <v>43</v>
      </c>
      <c r="E228" s="63">
        <v>5.3422370617696155E-2</v>
      </c>
      <c r="F228" s="63">
        <v>0</v>
      </c>
      <c r="G228" s="63">
        <v>0</v>
      </c>
      <c r="H228" s="63">
        <v>2.8380634390651086E-2</v>
      </c>
      <c r="I228" s="63">
        <v>0</v>
      </c>
      <c r="J228" s="63">
        <v>7.6794657762938229E-2</v>
      </c>
      <c r="K228" s="63">
        <v>8.3472454090150246E-3</v>
      </c>
      <c r="L228" s="63">
        <v>0</v>
      </c>
      <c r="M228" s="63">
        <v>0</v>
      </c>
      <c r="N228" s="63">
        <v>6.6777963272120202E-3</v>
      </c>
      <c r="O228" s="63">
        <v>3.3388981636060099E-2</v>
      </c>
      <c r="P228" s="63">
        <v>0</v>
      </c>
      <c r="Q228" s="63">
        <v>3.0050083472454091E-2</v>
      </c>
      <c r="R228" s="63">
        <v>1.6694490818030049E-2</v>
      </c>
      <c r="S228" s="63">
        <v>1.335559265442404E-2</v>
      </c>
      <c r="T228" s="63">
        <v>5.008347245409015E-3</v>
      </c>
      <c r="U228" s="63">
        <v>0</v>
      </c>
      <c r="V228" s="63">
        <v>0</v>
      </c>
      <c r="W228" s="63">
        <v>0</v>
      </c>
      <c r="X228" s="63">
        <v>4.8414023372287146E-2</v>
      </c>
      <c r="Y228" s="63">
        <v>5.008347245409015E-3</v>
      </c>
      <c r="Z228" s="63">
        <v>8.3472454090150246E-3</v>
      </c>
      <c r="AA228" s="63">
        <v>0.666110183639399</v>
      </c>
      <c r="AB228" s="93" t="str">
        <f t="shared" si="45"/>
        <v>pre99</v>
      </c>
      <c r="AC228" s="93" t="str">
        <f t="shared" si="46"/>
        <v>SUM</v>
      </c>
      <c r="AD228" s="93" t="str">
        <f>"'"&amp;VLOOKUP(A228,Lookups!B$3:F$48,2,FALSE)&amp;"'"</f>
        <v>'Columbia River Summers'</v>
      </c>
      <c r="AE228" s="93">
        <f>VLOOKUP(A228,Lookups!B$3:F$48,4,FALSE)</f>
        <v>8</v>
      </c>
      <c r="AF228" s="93" t="str">
        <f>VLOOKUP(A228,Lookups!B$3:F$48,5,FALSE)</f>
        <v>ColR</v>
      </c>
      <c r="AG228" s="93" t="str">
        <f t="shared" si="47"/>
        <v>yes</v>
      </c>
      <c r="AH228" s="93">
        <f>VLOOKUP(A228,Lookups!B$3:F$48,3,FALSE)</f>
        <v>44</v>
      </c>
      <c r="AI228" s="117">
        <f t="shared" si="48"/>
        <v>5.3422370617696155E-2</v>
      </c>
      <c r="AJ228" s="117">
        <f t="shared" si="49"/>
        <v>2.8380634390651086E-2</v>
      </c>
      <c r="AK228" s="117">
        <f t="shared" si="50"/>
        <v>8.5141903171953248E-2</v>
      </c>
      <c r="AL228" s="117">
        <f t="shared" si="51"/>
        <v>0</v>
      </c>
      <c r="AM228" s="117">
        <f t="shared" si="52"/>
        <v>4.006677796327212E-2</v>
      </c>
      <c r="AN228" s="117">
        <f t="shared" si="53"/>
        <v>6.5108514190317199E-2</v>
      </c>
      <c r="AO228" s="117">
        <f t="shared" si="54"/>
        <v>0</v>
      </c>
      <c r="AP228" s="117">
        <f t="shared" si="55"/>
        <v>5.3422370617696162E-2</v>
      </c>
      <c r="AQ228" s="117">
        <f t="shared" si="56"/>
        <v>0.666110183639399</v>
      </c>
      <c r="AR228" s="117">
        <f t="shared" si="57"/>
        <v>8.3472454090150246E-3</v>
      </c>
      <c r="AS228" t="str">
        <f t="shared" si="58"/>
        <v>1991SUM</v>
      </c>
    </row>
    <row r="229" spans="1:45" x14ac:dyDescent="0.25">
      <c r="A229" t="s">
        <v>734</v>
      </c>
      <c r="B229" s="64">
        <v>1992</v>
      </c>
      <c r="C229">
        <v>305</v>
      </c>
      <c r="D229" s="116" t="s">
        <v>43</v>
      </c>
      <c r="E229" s="63">
        <v>0.18032786885245899</v>
      </c>
      <c r="F229" s="63">
        <v>0</v>
      </c>
      <c r="G229" s="63">
        <v>0</v>
      </c>
      <c r="H229" s="63">
        <v>3.2786885245901641E-2</v>
      </c>
      <c r="I229" s="63">
        <v>0</v>
      </c>
      <c r="J229" s="63">
        <v>0.16393442622950821</v>
      </c>
      <c r="K229" s="63">
        <v>0</v>
      </c>
      <c r="L229" s="63">
        <v>0</v>
      </c>
      <c r="M229" s="63">
        <v>6.5573770491803279E-3</v>
      </c>
      <c r="N229" s="63">
        <v>1.9672131147540985E-2</v>
      </c>
      <c r="O229" s="63">
        <v>9.8360655737704927E-3</v>
      </c>
      <c r="P229" s="63">
        <v>0</v>
      </c>
      <c r="Q229" s="63">
        <v>3.9344262295081971E-2</v>
      </c>
      <c r="R229" s="63">
        <v>0</v>
      </c>
      <c r="S229" s="63">
        <v>2.6229508196721311E-2</v>
      </c>
      <c r="T229" s="63">
        <v>0</v>
      </c>
      <c r="U229" s="63">
        <v>0</v>
      </c>
      <c r="V229" s="63">
        <v>1.6393442622950821E-2</v>
      </c>
      <c r="W229" s="63">
        <v>0</v>
      </c>
      <c r="X229" s="63">
        <v>1.3114754098360656E-2</v>
      </c>
      <c r="Y229" s="63">
        <v>0</v>
      </c>
      <c r="Z229" s="63">
        <v>6.5573770491803279E-3</v>
      </c>
      <c r="AA229" s="63">
        <v>0.48524590163934428</v>
      </c>
      <c r="AB229" s="93" t="str">
        <f t="shared" si="45"/>
        <v>pre99</v>
      </c>
      <c r="AC229" s="93" t="str">
        <f t="shared" si="46"/>
        <v>SUM</v>
      </c>
      <c r="AD229" s="93" t="str">
        <f>"'"&amp;VLOOKUP(A229,Lookups!B$3:F$48,2,FALSE)&amp;"'"</f>
        <v>'Columbia River Summers'</v>
      </c>
      <c r="AE229" s="93">
        <f>VLOOKUP(A229,Lookups!B$3:F$48,4,FALSE)</f>
        <v>8</v>
      </c>
      <c r="AF229" s="93" t="str">
        <f>VLOOKUP(A229,Lookups!B$3:F$48,5,FALSE)</f>
        <v>ColR</v>
      </c>
      <c r="AG229" s="93" t="str">
        <f t="shared" si="47"/>
        <v>yes</v>
      </c>
      <c r="AH229" s="93">
        <f>VLOOKUP(A229,Lookups!B$3:F$48,3,FALSE)</f>
        <v>44</v>
      </c>
      <c r="AI229" s="117">
        <f t="shared" si="48"/>
        <v>0.18032786885245899</v>
      </c>
      <c r="AJ229" s="117">
        <f t="shared" si="49"/>
        <v>3.2786885245901641E-2</v>
      </c>
      <c r="AK229" s="117">
        <f t="shared" si="50"/>
        <v>0.16393442622950821</v>
      </c>
      <c r="AL229" s="117">
        <f t="shared" si="51"/>
        <v>6.5573770491803279E-3</v>
      </c>
      <c r="AM229" s="117">
        <f t="shared" si="52"/>
        <v>2.9508196721311476E-2</v>
      </c>
      <c r="AN229" s="117">
        <f t="shared" si="53"/>
        <v>6.5573770491803282E-2</v>
      </c>
      <c r="AO229" s="117">
        <f t="shared" si="54"/>
        <v>1.6393442622950821E-2</v>
      </c>
      <c r="AP229" s="117">
        <f t="shared" si="55"/>
        <v>1.3114754098360656E-2</v>
      </c>
      <c r="AQ229" s="117">
        <f t="shared" si="56"/>
        <v>0.48524590163934428</v>
      </c>
      <c r="AR229" s="117">
        <f t="shared" si="57"/>
        <v>6.5573770491803279E-3</v>
      </c>
      <c r="AS229" t="str">
        <f t="shared" si="58"/>
        <v>1992SUM</v>
      </c>
    </row>
    <row r="230" spans="1:45" x14ac:dyDescent="0.25">
      <c r="A230" t="s">
        <v>734</v>
      </c>
      <c r="B230" s="64">
        <v>1993</v>
      </c>
      <c r="C230">
        <v>210</v>
      </c>
      <c r="D230" s="116" t="s">
        <v>43</v>
      </c>
      <c r="E230" s="63">
        <v>7.6190476190476197E-2</v>
      </c>
      <c r="F230" s="63">
        <v>0</v>
      </c>
      <c r="G230" s="63">
        <v>0</v>
      </c>
      <c r="H230" s="63">
        <v>1.4285714285714285E-2</v>
      </c>
      <c r="I230" s="63">
        <v>0</v>
      </c>
      <c r="J230" s="63">
        <v>0.16666666666666666</v>
      </c>
      <c r="K230" s="63">
        <v>1.9047619047619049E-2</v>
      </c>
      <c r="L230" s="63">
        <v>0</v>
      </c>
      <c r="M230" s="63">
        <v>0</v>
      </c>
      <c r="N230" s="63">
        <v>0</v>
      </c>
      <c r="O230" s="63">
        <v>2.3809523809523808E-2</v>
      </c>
      <c r="P230" s="63">
        <v>0</v>
      </c>
      <c r="Q230" s="63">
        <v>3.3333333333333333E-2</v>
      </c>
      <c r="R230" s="63">
        <v>1.4285714285714285E-2</v>
      </c>
      <c r="S230" s="63">
        <v>1.9047619047619049E-2</v>
      </c>
      <c r="T230" s="63">
        <v>0</v>
      </c>
      <c r="U230" s="63">
        <v>0</v>
      </c>
      <c r="V230" s="63">
        <v>0</v>
      </c>
      <c r="W230" s="63">
        <v>0</v>
      </c>
      <c r="X230" s="63">
        <v>3.3333333333333333E-2</v>
      </c>
      <c r="Y230" s="63">
        <v>0</v>
      </c>
      <c r="Z230" s="63">
        <v>4.7619047619047623E-3</v>
      </c>
      <c r="AA230" s="63">
        <v>0.59523809523809523</v>
      </c>
      <c r="AB230" s="93" t="str">
        <f t="shared" si="45"/>
        <v>pre99</v>
      </c>
      <c r="AC230" s="93" t="str">
        <f t="shared" si="46"/>
        <v>SUM</v>
      </c>
      <c r="AD230" s="93" t="str">
        <f>"'"&amp;VLOOKUP(A230,Lookups!B$3:F$48,2,FALSE)&amp;"'"</f>
        <v>'Columbia River Summers'</v>
      </c>
      <c r="AE230" s="93">
        <f>VLOOKUP(A230,Lookups!B$3:F$48,4,FALSE)</f>
        <v>8</v>
      </c>
      <c r="AF230" s="93" t="str">
        <f>VLOOKUP(A230,Lookups!B$3:F$48,5,FALSE)</f>
        <v>ColR</v>
      </c>
      <c r="AG230" s="93" t="str">
        <f t="shared" si="47"/>
        <v>yes</v>
      </c>
      <c r="AH230" s="93">
        <f>VLOOKUP(A230,Lookups!B$3:F$48,3,FALSE)</f>
        <v>44</v>
      </c>
      <c r="AI230" s="117">
        <f t="shared" si="48"/>
        <v>7.6190476190476197E-2</v>
      </c>
      <c r="AJ230" s="117">
        <f t="shared" si="49"/>
        <v>1.4285714285714285E-2</v>
      </c>
      <c r="AK230" s="117">
        <f t="shared" si="50"/>
        <v>0.18571428571428572</v>
      </c>
      <c r="AL230" s="117">
        <f t="shared" si="51"/>
        <v>0</v>
      </c>
      <c r="AM230" s="117">
        <f t="shared" si="52"/>
        <v>2.3809523809523808E-2</v>
      </c>
      <c r="AN230" s="117">
        <f t="shared" si="53"/>
        <v>6.6666666666666666E-2</v>
      </c>
      <c r="AO230" s="117">
        <f t="shared" si="54"/>
        <v>0</v>
      </c>
      <c r="AP230" s="117">
        <f t="shared" si="55"/>
        <v>3.3333333333333333E-2</v>
      </c>
      <c r="AQ230" s="117">
        <f t="shared" si="56"/>
        <v>0.59523809523809523</v>
      </c>
      <c r="AR230" s="117">
        <f t="shared" si="57"/>
        <v>4.7619047619047623E-3</v>
      </c>
      <c r="AS230" t="str">
        <f t="shared" si="58"/>
        <v>1993SUM</v>
      </c>
    </row>
    <row r="231" spans="1:45" x14ac:dyDescent="0.25">
      <c r="A231" t="s">
        <v>734</v>
      </c>
      <c r="B231" s="64">
        <v>1994</v>
      </c>
      <c r="C231">
        <v>37</v>
      </c>
      <c r="D231" s="116" t="s">
        <v>43</v>
      </c>
      <c r="E231" s="63">
        <v>0.16216216216216217</v>
      </c>
      <c r="F231" s="63">
        <v>0</v>
      </c>
      <c r="G231" s="63">
        <v>0</v>
      </c>
      <c r="H231" s="63">
        <v>0</v>
      </c>
      <c r="I231" s="63">
        <v>0</v>
      </c>
      <c r="J231" s="63">
        <v>0</v>
      </c>
      <c r="K231" s="63">
        <v>0</v>
      </c>
      <c r="L231" s="63">
        <v>0</v>
      </c>
      <c r="M231" s="63">
        <v>0</v>
      </c>
      <c r="N231" s="63">
        <v>0</v>
      </c>
      <c r="O231" s="63">
        <v>0</v>
      </c>
      <c r="P231" s="63">
        <v>0.16216216216216217</v>
      </c>
      <c r="Q231" s="63">
        <v>0</v>
      </c>
      <c r="R231" s="63">
        <v>0</v>
      </c>
      <c r="S231" s="63">
        <v>0</v>
      </c>
      <c r="T231" s="63">
        <v>0</v>
      </c>
      <c r="U231" s="63">
        <v>0</v>
      </c>
      <c r="V231" s="63">
        <v>0</v>
      </c>
      <c r="W231" s="63">
        <v>0</v>
      </c>
      <c r="X231" s="63">
        <v>0.10810810810810811</v>
      </c>
      <c r="Y231" s="63">
        <v>0</v>
      </c>
      <c r="Z231" s="63">
        <v>0</v>
      </c>
      <c r="AA231" s="63">
        <v>0.56756756756756754</v>
      </c>
      <c r="AB231" s="93" t="str">
        <f t="shared" si="45"/>
        <v>pre99</v>
      </c>
      <c r="AC231" s="93" t="str">
        <f t="shared" si="46"/>
        <v>SUM</v>
      </c>
      <c r="AD231" s="93" t="str">
        <f>"'"&amp;VLOOKUP(A231,Lookups!B$3:F$48,2,FALSE)&amp;"'"</f>
        <v>'Columbia River Summers'</v>
      </c>
      <c r="AE231" s="93">
        <f>VLOOKUP(A231,Lookups!B$3:F$48,4,FALSE)</f>
        <v>8</v>
      </c>
      <c r="AF231" s="93" t="str">
        <f>VLOOKUP(A231,Lookups!B$3:F$48,5,FALSE)</f>
        <v>ColR</v>
      </c>
      <c r="AG231" s="93" t="str">
        <f t="shared" si="47"/>
        <v>yes</v>
      </c>
      <c r="AH231" s="93">
        <f>VLOOKUP(A231,Lookups!B$3:F$48,3,FALSE)</f>
        <v>44</v>
      </c>
      <c r="AI231" s="117">
        <f t="shared" si="48"/>
        <v>0.16216216216216217</v>
      </c>
      <c r="AJ231" s="117">
        <f t="shared" si="49"/>
        <v>0</v>
      </c>
      <c r="AK231" s="117">
        <f t="shared" si="50"/>
        <v>0</v>
      </c>
      <c r="AL231" s="117">
        <f t="shared" si="51"/>
        <v>0</v>
      </c>
      <c r="AM231" s="117">
        <f t="shared" si="52"/>
        <v>0.16216216216216217</v>
      </c>
      <c r="AN231" s="117">
        <f t="shared" si="53"/>
        <v>0</v>
      </c>
      <c r="AO231" s="117">
        <f t="shared" si="54"/>
        <v>0</v>
      </c>
      <c r="AP231" s="117">
        <f t="shared" si="55"/>
        <v>0.10810810810810811</v>
      </c>
      <c r="AQ231" s="117">
        <f t="shared" si="56"/>
        <v>0.56756756756756754</v>
      </c>
      <c r="AR231" s="117">
        <f t="shared" si="57"/>
        <v>0</v>
      </c>
      <c r="AS231" t="str">
        <f t="shared" si="58"/>
        <v>1994SUM</v>
      </c>
    </row>
    <row r="232" spans="1:45" x14ac:dyDescent="0.25">
      <c r="A232" t="s">
        <v>734</v>
      </c>
      <c r="B232" s="64">
        <v>1995</v>
      </c>
      <c r="C232">
        <v>158</v>
      </c>
      <c r="D232" s="116" t="s">
        <v>43</v>
      </c>
      <c r="E232" s="63">
        <v>3.1645569620253167E-2</v>
      </c>
      <c r="F232" s="63">
        <v>0</v>
      </c>
      <c r="G232" s="63">
        <v>0</v>
      </c>
      <c r="H232" s="63">
        <v>0</v>
      </c>
      <c r="I232" s="63">
        <v>0</v>
      </c>
      <c r="J232" s="63">
        <v>7.5949367088607597E-2</v>
      </c>
      <c r="K232" s="63">
        <v>0</v>
      </c>
      <c r="L232" s="63">
        <v>0</v>
      </c>
      <c r="M232" s="63">
        <v>0</v>
      </c>
      <c r="N232" s="63">
        <v>0</v>
      </c>
      <c r="O232" s="63">
        <v>1.2658227848101266E-2</v>
      </c>
      <c r="P232" s="63">
        <v>0</v>
      </c>
      <c r="Q232" s="63">
        <v>1.8987341772151899E-2</v>
      </c>
      <c r="R232" s="63">
        <v>0</v>
      </c>
      <c r="S232" s="63">
        <v>0</v>
      </c>
      <c r="T232" s="63">
        <v>0</v>
      </c>
      <c r="U232" s="63">
        <v>2.5316455696202531E-2</v>
      </c>
      <c r="V232" s="63">
        <v>0</v>
      </c>
      <c r="W232" s="63">
        <v>0</v>
      </c>
      <c r="X232" s="63">
        <v>0</v>
      </c>
      <c r="Y232" s="63">
        <v>0</v>
      </c>
      <c r="Z232" s="63">
        <v>0</v>
      </c>
      <c r="AA232" s="63">
        <v>0.83544303797468356</v>
      </c>
      <c r="AB232" s="93" t="str">
        <f t="shared" si="45"/>
        <v>pre99</v>
      </c>
      <c r="AC232" s="93" t="str">
        <f t="shared" si="46"/>
        <v>SUM</v>
      </c>
      <c r="AD232" s="93" t="str">
        <f>"'"&amp;VLOOKUP(A232,Lookups!B$3:F$48,2,FALSE)&amp;"'"</f>
        <v>'Columbia River Summers'</v>
      </c>
      <c r="AE232" s="93">
        <f>VLOOKUP(A232,Lookups!B$3:F$48,4,FALSE)</f>
        <v>8</v>
      </c>
      <c r="AF232" s="93" t="str">
        <f>VLOOKUP(A232,Lookups!B$3:F$48,5,FALSE)</f>
        <v>ColR</v>
      </c>
      <c r="AG232" s="93" t="str">
        <f t="shared" si="47"/>
        <v>yes</v>
      </c>
      <c r="AH232" s="93">
        <f>VLOOKUP(A232,Lookups!B$3:F$48,3,FALSE)</f>
        <v>44</v>
      </c>
      <c r="AI232" s="117">
        <f t="shared" si="48"/>
        <v>3.1645569620253167E-2</v>
      </c>
      <c r="AJ232" s="117">
        <f t="shared" si="49"/>
        <v>0</v>
      </c>
      <c r="AK232" s="117">
        <f t="shared" si="50"/>
        <v>7.5949367088607597E-2</v>
      </c>
      <c r="AL232" s="117">
        <f t="shared" si="51"/>
        <v>0</v>
      </c>
      <c r="AM232" s="117">
        <f t="shared" si="52"/>
        <v>1.2658227848101266E-2</v>
      </c>
      <c r="AN232" s="117">
        <f t="shared" si="53"/>
        <v>1.8987341772151899E-2</v>
      </c>
      <c r="AO232" s="117">
        <f t="shared" si="54"/>
        <v>2.5316455696202531E-2</v>
      </c>
      <c r="AP232" s="117">
        <f t="shared" si="55"/>
        <v>0</v>
      </c>
      <c r="AQ232" s="117">
        <f t="shared" si="56"/>
        <v>0.83544303797468356</v>
      </c>
      <c r="AR232" s="117">
        <f t="shared" si="57"/>
        <v>0</v>
      </c>
      <c r="AS232" t="str">
        <f t="shared" si="58"/>
        <v>1995SUM</v>
      </c>
    </row>
    <row r="233" spans="1:45" x14ac:dyDescent="0.25">
      <c r="A233" t="s">
        <v>734</v>
      </c>
      <c r="B233" s="64">
        <v>1996</v>
      </c>
      <c r="C233">
        <v>373</v>
      </c>
      <c r="D233" s="116" t="s">
        <v>43</v>
      </c>
      <c r="E233" s="63">
        <v>0.10723860589812333</v>
      </c>
      <c r="F233" s="63">
        <v>1.0723860589812333E-2</v>
      </c>
      <c r="G233" s="63">
        <v>0</v>
      </c>
      <c r="H233" s="63">
        <v>2.1447721179624665E-2</v>
      </c>
      <c r="I233" s="63">
        <v>2.6809651474530832E-3</v>
      </c>
      <c r="J233" s="63">
        <v>2.9490616621983913E-2</v>
      </c>
      <c r="K233" s="63">
        <v>0</v>
      </c>
      <c r="L233" s="63">
        <v>0</v>
      </c>
      <c r="M233" s="63">
        <v>2.412868632707775E-2</v>
      </c>
      <c r="N233" s="63">
        <v>0</v>
      </c>
      <c r="O233" s="63">
        <v>3.7533512064343168E-2</v>
      </c>
      <c r="P233" s="63">
        <v>0</v>
      </c>
      <c r="Q233" s="63">
        <v>5.3619302949061663E-3</v>
      </c>
      <c r="R233" s="63">
        <v>0</v>
      </c>
      <c r="S233" s="63">
        <v>2.4128686327077747E-2</v>
      </c>
      <c r="T233" s="63">
        <v>8.0428954423592495E-3</v>
      </c>
      <c r="U233" s="63">
        <v>0</v>
      </c>
      <c r="V233" s="63">
        <v>1.3404825737265416E-2</v>
      </c>
      <c r="W233" s="63">
        <v>0</v>
      </c>
      <c r="X233" s="63">
        <v>0</v>
      </c>
      <c r="Y233" s="63">
        <v>2.412868632707775E-2</v>
      </c>
      <c r="Z233" s="63">
        <v>1.3404825737265416E-2</v>
      </c>
      <c r="AA233" s="63">
        <v>0.67828418230563003</v>
      </c>
      <c r="AB233" s="93" t="str">
        <f t="shared" si="45"/>
        <v>pre99</v>
      </c>
      <c r="AC233" s="93" t="str">
        <f t="shared" si="46"/>
        <v>SUM</v>
      </c>
      <c r="AD233" s="93" t="str">
        <f>"'"&amp;VLOOKUP(A233,Lookups!B$3:F$48,2,FALSE)&amp;"'"</f>
        <v>'Columbia River Summers'</v>
      </c>
      <c r="AE233" s="93">
        <f>VLOOKUP(A233,Lookups!B$3:F$48,4,FALSE)</f>
        <v>8</v>
      </c>
      <c r="AF233" s="93" t="str">
        <f>VLOOKUP(A233,Lookups!B$3:F$48,5,FALSE)</f>
        <v>ColR</v>
      </c>
      <c r="AG233" s="93" t="str">
        <f t="shared" si="47"/>
        <v>yes</v>
      </c>
      <c r="AH233" s="93">
        <f>VLOOKUP(A233,Lookups!B$3:F$48,3,FALSE)</f>
        <v>44</v>
      </c>
      <c r="AI233" s="117">
        <f t="shared" si="48"/>
        <v>0.11796246648793565</v>
      </c>
      <c r="AJ233" s="117">
        <f t="shared" si="49"/>
        <v>2.412868632707775E-2</v>
      </c>
      <c r="AK233" s="117">
        <f t="shared" si="50"/>
        <v>2.9490616621983913E-2</v>
      </c>
      <c r="AL233" s="117">
        <f t="shared" si="51"/>
        <v>2.412868632707775E-2</v>
      </c>
      <c r="AM233" s="117">
        <f t="shared" si="52"/>
        <v>3.7533512064343168E-2</v>
      </c>
      <c r="AN233" s="117">
        <f t="shared" si="53"/>
        <v>3.7533512064343161E-2</v>
      </c>
      <c r="AO233" s="117">
        <f t="shared" si="54"/>
        <v>1.3404825737265416E-2</v>
      </c>
      <c r="AP233" s="117">
        <f t="shared" si="55"/>
        <v>2.412868632707775E-2</v>
      </c>
      <c r="AQ233" s="117">
        <f t="shared" si="56"/>
        <v>0.67828418230563003</v>
      </c>
      <c r="AR233" s="117">
        <f t="shared" si="57"/>
        <v>1.3404825737265416E-2</v>
      </c>
      <c r="AS233" t="str">
        <f t="shared" si="58"/>
        <v>1996SUM</v>
      </c>
    </row>
    <row r="234" spans="1:45" x14ac:dyDescent="0.25">
      <c r="A234" t="s">
        <v>734</v>
      </c>
      <c r="B234" s="64">
        <v>1997</v>
      </c>
      <c r="C234">
        <v>1275</v>
      </c>
      <c r="D234" s="116" t="s">
        <v>43</v>
      </c>
      <c r="E234" s="63">
        <v>9.2549019607843147E-2</v>
      </c>
      <c r="F234" s="63">
        <v>0</v>
      </c>
      <c r="G234" s="63">
        <v>3.8431372549019606E-2</v>
      </c>
      <c r="H234" s="63">
        <v>2.352941176470588E-3</v>
      </c>
      <c r="I234" s="63">
        <v>1.2549019607843137E-2</v>
      </c>
      <c r="J234" s="63">
        <v>1.8823529411764704E-2</v>
      </c>
      <c r="K234" s="63">
        <v>0</v>
      </c>
      <c r="L234" s="63">
        <v>0</v>
      </c>
      <c r="M234" s="63">
        <v>1.5686274509803921E-3</v>
      </c>
      <c r="N234" s="63">
        <v>0</v>
      </c>
      <c r="O234" s="63">
        <v>3.9215686274509803E-3</v>
      </c>
      <c r="P234" s="63">
        <v>0</v>
      </c>
      <c r="Q234" s="63">
        <v>0</v>
      </c>
      <c r="R234" s="63">
        <v>0</v>
      </c>
      <c r="S234" s="63">
        <v>3.215686274509804E-2</v>
      </c>
      <c r="T234" s="63">
        <v>0</v>
      </c>
      <c r="U234" s="63">
        <v>0</v>
      </c>
      <c r="V234" s="63">
        <v>1.5686274509803921E-3</v>
      </c>
      <c r="W234" s="63">
        <v>0</v>
      </c>
      <c r="X234" s="63">
        <v>1.5686274509803921E-3</v>
      </c>
      <c r="Y234" s="63">
        <v>4.7058823529411761E-3</v>
      </c>
      <c r="Z234" s="63">
        <v>1.5686274509803921E-3</v>
      </c>
      <c r="AA234" s="63">
        <v>0.78823529411764703</v>
      </c>
      <c r="AB234" s="93" t="str">
        <f t="shared" si="45"/>
        <v>pre99</v>
      </c>
      <c r="AC234" s="93" t="str">
        <f t="shared" si="46"/>
        <v>SUM</v>
      </c>
      <c r="AD234" s="93" t="str">
        <f>"'"&amp;VLOOKUP(A234,Lookups!B$3:F$48,2,FALSE)&amp;"'"</f>
        <v>'Columbia River Summers'</v>
      </c>
      <c r="AE234" s="93">
        <f>VLOOKUP(A234,Lookups!B$3:F$48,4,FALSE)</f>
        <v>8</v>
      </c>
      <c r="AF234" s="93" t="str">
        <f>VLOOKUP(A234,Lookups!B$3:F$48,5,FALSE)</f>
        <v>ColR</v>
      </c>
      <c r="AG234" s="93" t="str">
        <f t="shared" si="47"/>
        <v>yes</v>
      </c>
      <c r="AH234" s="93">
        <f>VLOOKUP(A234,Lookups!B$3:F$48,3,FALSE)</f>
        <v>44</v>
      </c>
      <c r="AI234" s="117">
        <f t="shared" si="48"/>
        <v>0.13098039215686275</v>
      </c>
      <c r="AJ234" s="117">
        <f t="shared" si="49"/>
        <v>1.4901960784313724E-2</v>
      </c>
      <c r="AK234" s="117">
        <f t="shared" si="50"/>
        <v>1.8823529411764704E-2</v>
      </c>
      <c r="AL234" s="117">
        <f t="shared" si="51"/>
        <v>1.5686274509803921E-3</v>
      </c>
      <c r="AM234" s="117">
        <f t="shared" si="52"/>
        <v>3.9215686274509803E-3</v>
      </c>
      <c r="AN234" s="117">
        <f t="shared" si="53"/>
        <v>3.215686274509804E-2</v>
      </c>
      <c r="AO234" s="117">
        <f t="shared" si="54"/>
        <v>1.5686274509803921E-3</v>
      </c>
      <c r="AP234" s="117">
        <f t="shared" si="55"/>
        <v>6.2745098039215684E-3</v>
      </c>
      <c r="AQ234" s="117">
        <f t="shared" si="56"/>
        <v>0.78823529411764703</v>
      </c>
      <c r="AR234" s="117">
        <f t="shared" si="57"/>
        <v>1.5686274509803921E-3</v>
      </c>
      <c r="AS234" t="str">
        <f t="shared" si="58"/>
        <v>1997SUM</v>
      </c>
    </row>
    <row r="235" spans="1:45" x14ac:dyDescent="0.25">
      <c r="A235" t="s">
        <v>734</v>
      </c>
      <c r="B235" s="64">
        <v>1998</v>
      </c>
      <c r="C235">
        <v>1566</v>
      </c>
      <c r="D235" s="116" t="s">
        <v>43</v>
      </c>
      <c r="E235" s="63">
        <v>9.8978288633461059E-2</v>
      </c>
      <c r="F235" s="63">
        <v>1.9157088122605363E-3</v>
      </c>
      <c r="G235" s="63">
        <v>1.0855683269476373E-2</v>
      </c>
      <c r="H235" s="63">
        <v>1.277139208173691E-3</v>
      </c>
      <c r="I235" s="63">
        <v>2.1072796934865901E-2</v>
      </c>
      <c r="J235" s="63">
        <v>0</v>
      </c>
      <c r="K235" s="63">
        <v>6.3856960408684551E-3</v>
      </c>
      <c r="L235" s="63">
        <v>0</v>
      </c>
      <c r="M235" s="63">
        <v>0</v>
      </c>
      <c r="N235" s="63">
        <v>0</v>
      </c>
      <c r="O235" s="63">
        <v>6.3856960408684551E-4</v>
      </c>
      <c r="P235" s="63">
        <v>1.9157088122605363E-3</v>
      </c>
      <c r="Q235" s="63">
        <v>6.3856960408684551E-3</v>
      </c>
      <c r="R235" s="63">
        <v>0</v>
      </c>
      <c r="S235" s="63">
        <v>1.1494252873563218E-2</v>
      </c>
      <c r="T235" s="63">
        <v>0</v>
      </c>
      <c r="U235" s="63">
        <v>0</v>
      </c>
      <c r="V235" s="63">
        <v>0</v>
      </c>
      <c r="W235" s="63">
        <v>0</v>
      </c>
      <c r="X235" s="63">
        <v>1.0855683269476373E-2</v>
      </c>
      <c r="Y235" s="63">
        <v>8.9399744572158362E-3</v>
      </c>
      <c r="Z235" s="63">
        <v>2.554278416347382E-3</v>
      </c>
      <c r="AA235" s="63">
        <v>0.81673052362707532</v>
      </c>
      <c r="AB235" s="93" t="str">
        <f t="shared" si="45"/>
        <v>pre99</v>
      </c>
      <c r="AC235" s="93" t="str">
        <f t="shared" si="46"/>
        <v>SUM</v>
      </c>
      <c r="AD235" s="93" t="str">
        <f>"'"&amp;VLOOKUP(A235,Lookups!B$3:F$48,2,FALSE)&amp;"'"</f>
        <v>'Columbia River Summers'</v>
      </c>
      <c r="AE235" s="93">
        <f>VLOOKUP(A235,Lookups!B$3:F$48,4,FALSE)</f>
        <v>8</v>
      </c>
      <c r="AF235" s="93" t="str">
        <f>VLOOKUP(A235,Lookups!B$3:F$48,5,FALSE)</f>
        <v>ColR</v>
      </c>
      <c r="AG235" s="93" t="str">
        <f t="shared" si="47"/>
        <v>yes</v>
      </c>
      <c r="AH235" s="93">
        <f>VLOOKUP(A235,Lookups!B$3:F$48,3,FALSE)</f>
        <v>44</v>
      </c>
      <c r="AI235" s="117">
        <f t="shared" si="48"/>
        <v>0.11174968071519797</v>
      </c>
      <c r="AJ235" s="117">
        <f t="shared" si="49"/>
        <v>2.2349936143039591E-2</v>
      </c>
      <c r="AK235" s="117">
        <f t="shared" si="50"/>
        <v>6.3856960408684551E-3</v>
      </c>
      <c r="AL235" s="117">
        <f t="shared" si="51"/>
        <v>0</v>
      </c>
      <c r="AM235" s="117">
        <f t="shared" si="52"/>
        <v>2.554278416347382E-3</v>
      </c>
      <c r="AN235" s="117">
        <f t="shared" si="53"/>
        <v>1.7879948914431672E-2</v>
      </c>
      <c r="AO235" s="117">
        <f t="shared" si="54"/>
        <v>0</v>
      </c>
      <c r="AP235" s="117">
        <f t="shared" si="55"/>
        <v>1.9795657726692208E-2</v>
      </c>
      <c r="AQ235" s="117">
        <f t="shared" si="56"/>
        <v>0.81673052362707532</v>
      </c>
      <c r="AR235" s="117">
        <f t="shared" si="57"/>
        <v>2.554278416347382E-3</v>
      </c>
      <c r="AS235" t="str">
        <f t="shared" si="58"/>
        <v>1998SUM</v>
      </c>
    </row>
    <row r="236" spans="1:45" x14ac:dyDescent="0.25">
      <c r="A236" t="s">
        <v>734</v>
      </c>
      <c r="B236" s="64">
        <v>1999</v>
      </c>
      <c r="C236">
        <v>947</v>
      </c>
      <c r="D236" s="116" t="s">
        <v>43</v>
      </c>
      <c r="E236" s="63">
        <v>0.14255543822597677</v>
      </c>
      <c r="F236" s="63">
        <v>7.3917634635691657E-3</v>
      </c>
      <c r="G236" s="63">
        <v>3.0623020063357972E-2</v>
      </c>
      <c r="H236" s="63">
        <v>6.3357972544878568E-3</v>
      </c>
      <c r="I236" s="63">
        <v>1.0559662090813094E-2</v>
      </c>
      <c r="J236" s="63">
        <v>6.3357972544878568E-3</v>
      </c>
      <c r="K236" s="63">
        <v>5.1742344244984161E-2</v>
      </c>
      <c r="L236" s="63">
        <v>0</v>
      </c>
      <c r="M236" s="63">
        <v>6.3357972544878568E-3</v>
      </c>
      <c r="N236" s="63">
        <v>0</v>
      </c>
      <c r="O236" s="63">
        <v>5.279831045406547E-3</v>
      </c>
      <c r="P236" s="63">
        <v>1.1615628299894404E-2</v>
      </c>
      <c r="Q236" s="63">
        <v>5.385427666314678E-2</v>
      </c>
      <c r="R236" s="63">
        <v>4.2238648363252373E-3</v>
      </c>
      <c r="S236" s="63">
        <v>3.8014783526927137E-2</v>
      </c>
      <c r="T236" s="63">
        <v>0</v>
      </c>
      <c r="U236" s="63">
        <v>0</v>
      </c>
      <c r="V236" s="63">
        <v>0</v>
      </c>
      <c r="W236" s="63">
        <v>0</v>
      </c>
      <c r="X236" s="63">
        <v>1.0559662090813094E-2</v>
      </c>
      <c r="Y236" s="63">
        <v>2.6399155227032733E-2</v>
      </c>
      <c r="Z236" s="63">
        <v>0</v>
      </c>
      <c r="AA236" s="63">
        <v>0.58817317845828931</v>
      </c>
      <c r="AB236" s="93" t="str">
        <f t="shared" si="45"/>
        <v>a99to08</v>
      </c>
      <c r="AC236" s="93" t="str">
        <f t="shared" si="46"/>
        <v>SUM</v>
      </c>
      <c r="AD236" s="93" t="str">
        <f>"'"&amp;VLOOKUP(A236,Lookups!B$3:F$48,2,FALSE)&amp;"'"</f>
        <v>'Columbia River Summers'</v>
      </c>
      <c r="AE236" s="93">
        <f>VLOOKUP(A236,Lookups!B$3:F$48,4,FALSE)</f>
        <v>8</v>
      </c>
      <c r="AF236" s="93" t="str">
        <f>VLOOKUP(A236,Lookups!B$3:F$48,5,FALSE)</f>
        <v>ColR</v>
      </c>
      <c r="AG236" s="93" t="str">
        <f t="shared" si="47"/>
        <v>yes</v>
      </c>
      <c r="AH236" s="93">
        <f>VLOOKUP(A236,Lookups!B$3:F$48,3,FALSE)</f>
        <v>44</v>
      </c>
      <c r="AI236" s="117">
        <f t="shared" si="48"/>
        <v>0.18057022175290394</v>
      </c>
      <c r="AJ236" s="117">
        <f t="shared" si="49"/>
        <v>1.6895459345300949E-2</v>
      </c>
      <c r="AK236" s="117">
        <f t="shared" si="50"/>
        <v>5.8078141499472019E-2</v>
      </c>
      <c r="AL236" s="117">
        <f t="shared" si="51"/>
        <v>6.3357972544878568E-3</v>
      </c>
      <c r="AM236" s="117">
        <f t="shared" si="52"/>
        <v>1.6895459345300949E-2</v>
      </c>
      <c r="AN236" s="117">
        <f t="shared" si="53"/>
        <v>9.6092925026399156E-2</v>
      </c>
      <c r="AO236" s="117">
        <f t="shared" si="54"/>
        <v>0</v>
      </c>
      <c r="AP236" s="117">
        <f t="shared" si="55"/>
        <v>3.6958817317845824E-2</v>
      </c>
      <c r="AQ236" s="117">
        <f t="shared" si="56"/>
        <v>0.58817317845828931</v>
      </c>
      <c r="AR236" s="117">
        <f t="shared" si="57"/>
        <v>0</v>
      </c>
      <c r="AS236" t="str">
        <f t="shared" si="58"/>
        <v>1999SUM</v>
      </c>
    </row>
    <row r="237" spans="1:45" x14ac:dyDescent="0.25">
      <c r="A237" t="s">
        <v>734</v>
      </c>
      <c r="B237" s="64">
        <v>2000</v>
      </c>
      <c r="C237">
        <v>2789</v>
      </c>
      <c r="D237" s="116" t="s">
        <v>43</v>
      </c>
      <c r="E237" s="63">
        <v>0.24632484761563289</v>
      </c>
      <c r="F237" s="63">
        <v>1.6134815346002151E-2</v>
      </c>
      <c r="G237" s="63">
        <v>3.2628182144137687E-2</v>
      </c>
      <c r="H237" s="63">
        <v>6.0953746862674792E-3</v>
      </c>
      <c r="I237" s="63">
        <v>2.1513087128002869E-2</v>
      </c>
      <c r="J237" s="63">
        <v>4.4101828612405879E-2</v>
      </c>
      <c r="K237" s="63">
        <v>5.2707063463607026E-2</v>
      </c>
      <c r="L237" s="63">
        <v>0</v>
      </c>
      <c r="M237" s="63">
        <v>9.3223377554679104E-3</v>
      </c>
      <c r="N237" s="63">
        <v>0</v>
      </c>
      <c r="O237" s="63">
        <v>0</v>
      </c>
      <c r="P237" s="63">
        <v>4.6611688777339552E-3</v>
      </c>
      <c r="Q237" s="63">
        <v>9.6808892076012901E-3</v>
      </c>
      <c r="R237" s="63">
        <v>1.3624955181068482E-2</v>
      </c>
      <c r="S237" s="63">
        <v>2.187163858013625E-2</v>
      </c>
      <c r="T237" s="63">
        <v>0</v>
      </c>
      <c r="U237" s="63">
        <v>7.1710290426676233E-4</v>
      </c>
      <c r="V237" s="63">
        <v>0</v>
      </c>
      <c r="W237" s="63">
        <v>0</v>
      </c>
      <c r="X237" s="63">
        <v>1.4342058085335247E-2</v>
      </c>
      <c r="Y237" s="63">
        <v>2.0437432771602725E-2</v>
      </c>
      <c r="Z237" s="63">
        <v>3.5855145213338113E-3</v>
      </c>
      <c r="AA237" s="63">
        <v>0.48225170311939763</v>
      </c>
      <c r="AB237" s="93" t="str">
        <f t="shared" si="45"/>
        <v>a99to08</v>
      </c>
      <c r="AC237" s="93" t="str">
        <f t="shared" si="46"/>
        <v>SUM</v>
      </c>
      <c r="AD237" s="93" t="str">
        <f>"'"&amp;VLOOKUP(A237,Lookups!B$3:F$48,2,FALSE)&amp;"'"</f>
        <v>'Columbia River Summers'</v>
      </c>
      <c r="AE237" s="93">
        <f>VLOOKUP(A237,Lookups!B$3:F$48,4,FALSE)</f>
        <v>8</v>
      </c>
      <c r="AF237" s="93" t="str">
        <f>VLOOKUP(A237,Lookups!B$3:F$48,5,FALSE)</f>
        <v>ColR</v>
      </c>
      <c r="AG237" s="93" t="str">
        <f t="shared" si="47"/>
        <v>yes</v>
      </c>
      <c r="AH237" s="93">
        <f>VLOOKUP(A237,Lookups!B$3:F$48,3,FALSE)</f>
        <v>44</v>
      </c>
      <c r="AI237" s="117">
        <f t="shared" si="48"/>
        <v>0.29508784510577274</v>
      </c>
      <c r="AJ237" s="117">
        <f t="shared" si="49"/>
        <v>2.7608461814270346E-2</v>
      </c>
      <c r="AK237" s="117">
        <f t="shared" si="50"/>
        <v>9.6808892076012898E-2</v>
      </c>
      <c r="AL237" s="117">
        <f t="shared" si="51"/>
        <v>9.3223377554679104E-3</v>
      </c>
      <c r="AM237" s="117">
        <f t="shared" si="52"/>
        <v>4.6611688777339552E-3</v>
      </c>
      <c r="AN237" s="117">
        <f t="shared" si="53"/>
        <v>4.5177482968806026E-2</v>
      </c>
      <c r="AO237" s="117">
        <f t="shared" si="54"/>
        <v>7.1710290426676233E-4</v>
      </c>
      <c r="AP237" s="117">
        <f t="shared" si="55"/>
        <v>3.4779490856937975E-2</v>
      </c>
      <c r="AQ237" s="117">
        <f t="shared" si="56"/>
        <v>0.48225170311939763</v>
      </c>
      <c r="AR237" s="117">
        <f t="shared" si="57"/>
        <v>3.5855145213338113E-3</v>
      </c>
      <c r="AS237" t="str">
        <f t="shared" si="58"/>
        <v>2000SUM</v>
      </c>
    </row>
    <row r="238" spans="1:45" x14ac:dyDescent="0.25">
      <c r="A238" t="s">
        <v>734</v>
      </c>
      <c r="B238" s="64">
        <v>2001</v>
      </c>
      <c r="C238">
        <v>7369</v>
      </c>
      <c r="D238" s="116" t="s">
        <v>43</v>
      </c>
      <c r="E238" s="63">
        <v>0.15605916677975301</v>
      </c>
      <c r="F238" s="63">
        <v>2.5240873931333965E-2</v>
      </c>
      <c r="G238" s="63">
        <v>1.3434658705387435E-2</v>
      </c>
      <c r="H238" s="63">
        <v>5.4281449314696698E-3</v>
      </c>
      <c r="I238" s="63">
        <v>9.4992536300719226E-3</v>
      </c>
      <c r="J238" s="63">
        <v>0.12973266386212512</v>
      </c>
      <c r="K238" s="63">
        <v>2.6462206540914641E-2</v>
      </c>
      <c r="L238" s="63">
        <v>0</v>
      </c>
      <c r="M238" s="63">
        <v>2.1712579725878681E-3</v>
      </c>
      <c r="N238" s="63">
        <v>0</v>
      </c>
      <c r="O238" s="63">
        <v>0</v>
      </c>
      <c r="P238" s="63">
        <v>5.9709594246166375E-3</v>
      </c>
      <c r="Q238" s="63">
        <v>7.0430180485818977E-2</v>
      </c>
      <c r="R238" s="63">
        <v>2.3205319582032841E-2</v>
      </c>
      <c r="S238" s="63">
        <v>9.9335052245894964E-2</v>
      </c>
      <c r="T238" s="63">
        <v>1.2891844212240466E-2</v>
      </c>
      <c r="U238" s="63">
        <v>0</v>
      </c>
      <c r="V238" s="63">
        <v>1.0720586239652599E-2</v>
      </c>
      <c r="W238" s="63">
        <v>0</v>
      </c>
      <c r="X238" s="63">
        <v>6.649477541050346E-3</v>
      </c>
      <c r="Y238" s="63">
        <v>1.5334509431401818E-2</v>
      </c>
      <c r="Z238" s="63">
        <v>4.6139231917492196E-3</v>
      </c>
      <c r="AA238" s="63">
        <v>0.38281992129189851</v>
      </c>
      <c r="AB238" s="93" t="str">
        <f t="shared" si="45"/>
        <v>a99to08</v>
      </c>
      <c r="AC238" s="93" t="str">
        <f t="shared" si="46"/>
        <v>SUM</v>
      </c>
      <c r="AD238" s="93" t="str">
        <f>"'"&amp;VLOOKUP(A238,Lookups!B$3:F$48,2,FALSE)&amp;"'"</f>
        <v>'Columbia River Summers'</v>
      </c>
      <c r="AE238" s="93">
        <f>VLOOKUP(A238,Lookups!B$3:F$48,4,FALSE)</f>
        <v>8</v>
      </c>
      <c r="AF238" s="93" t="str">
        <f>VLOOKUP(A238,Lookups!B$3:F$48,5,FALSE)</f>
        <v>ColR</v>
      </c>
      <c r="AG238" s="93" t="str">
        <f t="shared" si="47"/>
        <v>yes</v>
      </c>
      <c r="AH238" s="93">
        <f>VLOOKUP(A238,Lookups!B$3:F$48,3,FALSE)</f>
        <v>44</v>
      </c>
      <c r="AI238" s="117">
        <f t="shared" si="48"/>
        <v>0.19473469941647439</v>
      </c>
      <c r="AJ238" s="117">
        <f t="shared" si="49"/>
        <v>1.4927398561541592E-2</v>
      </c>
      <c r="AK238" s="117">
        <f t="shared" si="50"/>
        <v>0.15619487040303975</v>
      </c>
      <c r="AL238" s="117">
        <f t="shared" si="51"/>
        <v>2.1712579725878681E-3</v>
      </c>
      <c r="AM238" s="117">
        <f t="shared" si="52"/>
        <v>5.9709594246166375E-3</v>
      </c>
      <c r="AN238" s="117">
        <f t="shared" si="53"/>
        <v>0.20586239652598723</v>
      </c>
      <c r="AO238" s="117">
        <f t="shared" si="54"/>
        <v>1.0720586239652599E-2</v>
      </c>
      <c r="AP238" s="117">
        <f t="shared" si="55"/>
        <v>2.1983986972452164E-2</v>
      </c>
      <c r="AQ238" s="117">
        <f t="shared" si="56"/>
        <v>0.38281992129189851</v>
      </c>
      <c r="AR238" s="117">
        <f t="shared" si="57"/>
        <v>4.6139231917492196E-3</v>
      </c>
      <c r="AS238" t="str">
        <f t="shared" si="58"/>
        <v>2001SUM</v>
      </c>
    </row>
    <row r="239" spans="1:45" x14ac:dyDescent="0.25">
      <c r="A239" t="s">
        <v>734</v>
      </c>
      <c r="B239" s="64">
        <v>2002</v>
      </c>
      <c r="C239">
        <v>11123</v>
      </c>
      <c r="D239" s="116" t="s">
        <v>43</v>
      </c>
      <c r="E239" s="63">
        <v>0.23159219634990558</v>
      </c>
      <c r="F239" s="63">
        <v>2.6971140879259191E-4</v>
      </c>
      <c r="G239" s="63">
        <v>1.492403128652342E-2</v>
      </c>
      <c r="H239" s="63">
        <v>0.12811291917648115</v>
      </c>
      <c r="I239" s="63">
        <v>1.6632203542209834E-2</v>
      </c>
      <c r="J239" s="63">
        <v>0.14177829722197249</v>
      </c>
      <c r="K239" s="63">
        <v>1.3305762833767868E-2</v>
      </c>
      <c r="L239" s="63">
        <v>0</v>
      </c>
      <c r="M239" s="63">
        <v>9.8894183223950357E-4</v>
      </c>
      <c r="N239" s="63">
        <v>8.9903802930863978E-5</v>
      </c>
      <c r="O239" s="63">
        <v>4.4951901465431986E-4</v>
      </c>
      <c r="P239" s="63">
        <v>3.2365369055111031E-3</v>
      </c>
      <c r="Q239" s="63">
        <v>5.3852377955587519E-2</v>
      </c>
      <c r="R239" s="63">
        <v>2.9937966375977704E-2</v>
      </c>
      <c r="S239" s="63">
        <v>3.4523060325451764E-2</v>
      </c>
      <c r="T239" s="63">
        <v>5.6639395846444307E-3</v>
      </c>
      <c r="U239" s="63">
        <v>0</v>
      </c>
      <c r="V239" s="63">
        <v>4.4951901465431986E-4</v>
      </c>
      <c r="W239" s="63">
        <v>0</v>
      </c>
      <c r="X239" s="63">
        <v>9.7995145194641736E-3</v>
      </c>
      <c r="Y239" s="63">
        <v>2.2026431718061675E-2</v>
      </c>
      <c r="Z239" s="63">
        <v>2.7870178908567834E-3</v>
      </c>
      <c r="AA239" s="63">
        <v>0.28958014924031289</v>
      </c>
      <c r="AB239" s="93" t="str">
        <f t="shared" si="45"/>
        <v>a99to08</v>
      </c>
      <c r="AC239" s="93" t="str">
        <f t="shared" si="46"/>
        <v>SUM</v>
      </c>
      <c r="AD239" s="93" t="str">
        <f>"'"&amp;VLOOKUP(A239,Lookups!B$3:F$48,2,FALSE)&amp;"'"</f>
        <v>'Columbia River Summers'</v>
      </c>
      <c r="AE239" s="93">
        <f>VLOOKUP(A239,Lookups!B$3:F$48,4,FALSE)</f>
        <v>8</v>
      </c>
      <c r="AF239" s="93" t="str">
        <f>VLOOKUP(A239,Lookups!B$3:F$48,5,FALSE)</f>
        <v>ColR</v>
      </c>
      <c r="AG239" s="93" t="str">
        <f t="shared" si="47"/>
        <v>yes</v>
      </c>
      <c r="AH239" s="93">
        <f>VLOOKUP(A239,Lookups!B$3:F$48,3,FALSE)</f>
        <v>44</v>
      </c>
      <c r="AI239" s="117">
        <f t="shared" si="48"/>
        <v>0.24678593904522159</v>
      </c>
      <c r="AJ239" s="117">
        <f t="shared" si="49"/>
        <v>0.144745122718691</v>
      </c>
      <c r="AK239" s="117">
        <f t="shared" si="50"/>
        <v>0.15508406005574035</v>
      </c>
      <c r="AL239" s="117">
        <f t="shared" si="51"/>
        <v>9.8894183223950357E-4</v>
      </c>
      <c r="AM239" s="117">
        <f t="shared" si="52"/>
        <v>3.775959723096287E-3</v>
      </c>
      <c r="AN239" s="117">
        <f t="shared" si="53"/>
        <v>0.12397734424166142</v>
      </c>
      <c r="AO239" s="117">
        <f t="shared" si="54"/>
        <v>4.4951901465431986E-4</v>
      </c>
      <c r="AP239" s="117">
        <f t="shared" si="55"/>
        <v>3.1825946237525847E-2</v>
      </c>
      <c r="AQ239" s="117">
        <f t="shared" si="56"/>
        <v>0.28958014924031289</v>
      </c>
      <c r="AR239" s="117">
        <f t="shared" si="57"/>
        <v>2.7870178908567834E-3</v>
      </c>
      <c r="AS239" t="str">
        <f t="shared" si="58"/>
        <v>2002SUM</v>
      </c>
    </row>
    <row r="240" spans="1:45" x14ac:dyDescent="0.25">
      <c r="A240" t="s">
        <v>734</v>
      </c>
      <c r="B240" s="64">
        <v>2003</v>
      </c>
      <c r="C240">
        <v>7841</v>
      </c>
      <c r="D240" s="116" t="s">
        <v>43</v>
      </c>
      <c r="E240" s="63">
        <v>0.2785359010330315</v>
      </c>
      <c r="F240" s="63">
        <v>6.8868766738936363E-3</v>
      </c>
      <c r="G240" s="63">
        <v>1.1350593036602474E-2</v>
      </c>
      <c r="H240" s="63">
        <v>0.11962759852059686</v>
      </c>
      <c r="I240" s="63">
        <v>1.3391149088126515E-2</v>
      </c>
      <c r="J240" s="63">
        <v>0.11299579135314373</v>
      </c>
      <c r="K240" s="63">
        <v>3.3159035837265656E-3</v>
      </c>
      <c r="L240" s="63">
        <v>0</v>
      </c>
      <c r="M240" s="63">
        <v>1.2753475322025251E-3</v>
      </c>
      <c r="N240" s="63">
        <v>0</v>
      </c>
      <c r="O240" s="63">
        <v>0</v>
      </c>
      <c r="P240" s="63">
        <v>8.7998979721974242E-3</v>
      </c>
      <c r="Q240" s="63">
        <v>2.9460527993878331E-2</v>
      </c>
      <c r="R240" s="63">
        <v>4.4637163627088382E-3</v>
      </c>
      <c r="S240" s="63">
        <v>3.8260425966075755E-2</v>
      </c>
      <c r="T240" s="63">
        <v>5.6115291416911108E-3</v>
      </c>
      <c r="U240" s="63">
        <v>0</v>
      </c>
      <c r="V240" s="63">
        <v>6.3767376610126257E-4</v>
      </c>
      <c r="W240" s="63">
        <v>0</v>
      </c>
      <c r="X240" s="63">
        <v>2.6782298176253029E-2</v>
      </c>
      <c r="Y240" s="63">
        <v>5.5987756663690859E-2</v>
      </c>
      <c r="Z240" s="63">
        <v>2.6782298176253028E-3</v>
      </c>
      <c r="AA240" s="63">
        <v>0.27993878331845429</v>
      </c>
      <c r="AB240" s="93" t="str">
        <f t="shared" si="45"/>
        <v>a99to08</v>
      </c>
      <c r="AC240" s="93" t="str">
        <f t="shared" si="46"/>
        <v>SUM</v>
      </c>
      <c r="AD240" s="93" t="str">
        <f>"'"&amp;VLOOKUP(A240,Lookups!B$3:F$48,2,FALSE)&amp;"'"</f>
        <v>'Columbia River Summers'</v>
      </c>
      <c r="AE240" s="93">
        <f>VLOOKUP(A240,Lookups!B$3:F$48,4,FALSE)</f>
        <v>8</v>
      </c>
      <c r="AF240" s="93" t="str">
        <f>VLOOKUP(A240,Lookups!B$3:F$48,5,FALSE)</f>
        <v>ColR</v>
      </c>
      <c r="AG240" s="93" t="str">
        <f t="shared" si="47"/>
        <v>yes</v>
      </c>
      <c r="AH240" s="93">
        <f>VLOOKUP(A240,Lookups!B$3:F$48,3,FALSE)</f>
        <v>44</v>
      </c>
      <c r="AI240" s="117">
        <f t="shared" si="48"/>
        <v>0.29677337074352761</v>
      </c>
      <c r="AJ240" s="117">
        <f t="shared" si="49"/>
        <v>0.13301874760872337</v>
      </c>
      <c r="AK240" s="117">
        <f t="shared" si="50"/>
        <v>0.1163116949368703</v>
      </c>
      <c r="AL240" s="117">
        <f t="shared" si="51"/>
        <v>1.2753475322025251E-3</v>
      </c>
      <c r="AM240" s="117">
        <f t="shared" si="52"/>
        <v>8.7998979721974242E-3</v>
      </c>
      <c r="AN240" s="117">
        <f t="shared" si="53"/>
        <v>7.7796199464354038E-2</v>
      </c>
      <c r="AO240" s="117">
        <f t="shared" si="54"/>
        <v>6.3767376610126257E-4</v>
      </c>
      <c r="AP240" s="117">
        <f t="shared" si="55"/>
        <v>8.2770054839943888E-2</v>
      </c>
      <c r="AQ240" s="117">
        <f t="shared" si="56"/>
        <v>0.27993878331845429</v>
      </c>
      <c r="AR240" s="117">
        <f t="shared" si="57"/>
        <v>2.6782298176253028E-3</v>
      </c>
      <c r="AS240" t="str">
        <f t="shared" si="58"/>
        <v>2003SUM</v>
      </c>
    </row>
    <row r="241" spans="1:45" x14ac:dyDescent="0.25">
      <c r="A241" t="s">
        <v>734</v>
      </c>
      <c r="B241" s="64">
        <v>2004</v>
      </c>
      <c r="C241">
        <v>4861</v>
      </c>
      <c r="D241" s="116" t="s">
        <v>43</v>
      </c>
      <c r="E241" s="63">
        <v>0.14420901049166837</v>
      </c>
      <c r="F241" s="63">
        <v>4.1143797572515944E-3</v>
      </c>
      <c r="G241" s="63">
        <v>1.1520263320304465E-2</v>
      </c>
      <c r="H241" s="63">
        <v>5.4309812795721044E-2</v>
      </c>
      <c r="I241" s="63">
        <v>1.460604813824316E-2</v>
      </c>
      <c r="J241" s="63">
        <v>0.12487142563258587</v>
      </c>
      <c r="K241" s="63">
        <v>1.3783172186792841E-2</v>
      </c>
      <c r="L241" s="63">
        <v>0</v>
      </c>
      <c r="M241" s="63">
        <v>2.0571898786257972E-3</v>
      </c>
      <c r="N241" s="63">
        <v>0</v>
      </c>
      <c r="O241" s="63">
        <v>0</v>
      </c>
      <c r="P241" s="63">
        <v>2.0571898786257972E-3</v>
      </c>
      <c r="Q241" s="63">
        <v>4.9166838099156555E-2</v>
      </c>
      <c r="R241" s="63">
        <v>5.9658506480148119E-3</v>
      </c>
      <c r="S241" s="63">
        <v>5.8218473565110063E-2</v>
      </c>
      <c r="T241" s="63">
        <v>9.4630734416786665E-3</v>
      </c>
      <c r="U241" s="63">
        <v>0</v>
      </c>
      <c r="V241" s="63">
        <v>3.0857848179386958E-3</v>
      </c>
      <c r="W241" s="63">
        <v>0</v>
      </c>
      <c r="X241" s="63">
        <v>7.4264554618391279E-2</v>
      </c>
      <c r="Y241" s="63">
        <v>0.14379757251594322</v>
      </c>
      <c r="Z241" s="63">
        <v>6.1715696358773911E-4</v>
      </c>
      <c r="AA241" s="63">
        <v>0.28389220325036002</v>
      </c>
      <c r="AB241" s="93" t="str">
        <f t="shared" si="45"/>
        <v>a99to08</v>
      </c>
      <c r="AC241" s="93" t="str">
        <f t="shared" si="46"/>
        <v>SUM</v>
      </c>
      <c r="AD241" s="93" t="str">
        <f>"'"&amp;VLOOKUP(A241,Lookups!B$3:F$48,2,FALSE)&amp;"'"</f>
        <v>'Columbia River Summers'</v>
      </c>
      <c r="AE241" s="93">
        <f>VLOOKUP(A241,Lookups!B$3:F$48,4,FALSE)</f>
        <v>8</v>
      </c>
      <c r="AF241" s="93" t="str">
        <f>VLOOKUP(A241,Lookups!B$3:F$48,5,FALSE)</f>
        <v>ColR</v>
      </c>
      <c r="AG241" s="93" t="str">
        <f t="shared" si="47"/>
        <v>yes</v>
      </c>
      <c r="AH241" s="93">
        <f>VLOOKUP(A241,Lookups!B$3:F$48,3,FALSE)</f>
        <v>44</v>
      </c>
      <c r="AI241" s="117">
        <f t="shared" si="48"/>
        <v>0.15984365356922442</v>
      </c>
      <c r="AJ241" s="117">
        <f t="shared" si="49"/>
        <v>6.8915860933964207E-2</v>
      </c>
      <c r="AK241" s="117">
        <f t="shared" si="50"/>
        <v>0.13865459781937872</v>
      </c>
      <c r="AL241" s="117">
        <f t="shared" si="51"/>
        <v>2.0571898786257972E-3</v>
      </c>
      <c r="AM241" s="117">
        <f t="shared" si="52"/>
        <v>2.0571898786257972E-3</v>
      </c>
      <c r="AN241" s="117">
        <f t="shared" si="53"/>
        <v>0.1228142357539601</v>
      </c>
      <c r="AO241" s="117">
        <f t="shared" si="54"/>
        <v>3.0857848179386958E-3</v>
      </c>
      <c r="AP241" s="117">
        <f t="shared" si="55"/>
        <v>0.21806212713433448</v>
      </c>
      <c r="AQ241" s="117">
        <f t="shared" si="56"/>
        <v>0.28389220325036002</v>
      </c>
      <c r="AR241" s="117">
        <f t="shared" si="57"/>
        <v>6.1715696358773911E-4</v>
      </c>
      <c r="AS241" t="str">
        <f t="shared" si="58"/>
        <v>2004SUM</v>
      </c>
    </row>
    <row r="242" spans="1:45" x14ac:dyDescent="0.25">
      <c r="A242" t="s">
        <v>734</v>
      </c>
      <c r="B242" s="64">
        <v>2005</v>
      </c>
      <c r="C242">
        <v>10031</v>
      </c>
      <c r="D242" s="116" t="s">
        <v>43</v>
      </c>
      <c r="E242" s="63">
        <v>9.1117535639517494E-2</v>
      </c>
      <c r="F242" s="63">
        <v>2.9907287409032003E-4</v>
      </c>
      <c r="G242" s="63">
        <v>6.1808393978666134E-3</v>
      </c>
      <c r="H242" s="63">
        <v>6.0013956734124213E-2</v>
      </c>
      <c r="I242" s="63">
        <v>2.5122121423586882E-2</v>
      </c>
      <c r="J242" s="63">
        <v>0.10387797826737115</v>
      </c>
      <c r="K242" s="63">
        <v>8.6731133486192807E-3</v>
      </c>
      <c r="L242" s="63">
        <v>0</v>
      </c>
      <c r="M242" s="63">
        <v>0</v>
      </c>
      <c r="N242" s="63">
        <v>0</v>
      </c>
      <c r="O242" s="63">
        <v>9.9690958030106665E-5</v>
      </c>
      <c r="P242" s="63">
        <v>6.9783670621074664E-4</v>
      </c>
      <c r="Q242" s="63">
        <v>2.6218721961918053E-2</v>
      </c>
      <c r="R242" s="63">
        <v>3.3894925730236268E-3</v>
      </c>
      <c r="S242" s="63">
        <v>3.6985345429169578E-2</v>
      </c>
      <c r="T242" s="63">
        <v>1.8941282025720268E-3</v>
      </c>
      <c r="U242" s="63">
        <v>0</v>
      </c>
      <c r="V242" s="63">
        <v>0</v>
      </c>
      <c r="W242" s="63">
        <v>0</v>
      </c>
      <c r="X242" s="63">
        <v>6.7989233376532746E-2</v>
      </c>
      <c r="Y242" s="63">
        <v>7.5665437144850967E-2</v>
      </c>
      <c r="Z242" s="63">
        <v>4.9845479015053339E-4</v>
      </c>
      <c r="AA242" s="63">
        <v>0.49127704117236565</v>
      </c>
      <c r="AB242" s="93" t="str">
        <f t="shared" si="45"/>
        <v>a99to08</v>
      </c>
      <c r="AC242" s="93" t="str">
        <f t="shared" si="46"/>
        <v>SUM</v>
      </c>
      <c r="AD242" s="93" t="str">
        <f>"'"&amp;VLOOKUP(A242,Lookups!B$3:F$48,2,FALSE)&amp;"'"</f>
        <v>'Columbia River Summers'</v>
      </c>
      <c r="AE242" s="93">
        <f>VLOOKUP(A242,Lookups!B$3:F$48,4,FALSE)</f>
        <v>8</v>
      </c>
      <c r="AF242" s="93" t="str">
        <f>VLOOKUP(A242,Lookups!B$3:F$48,5,FALSE)</f>
        <v>ColR</v>
      </c>
      <c r="AG242" s="93" t="str">
        <f t="shared" si="47"/>
        <v>yes</v>
      </c>
      <c r="AH242" s="93">
        <f>VLOOKUP(A242,Lookups!B$3:F$48,3,FALSE)</f>
        <v>44</v>
      </c>
      <c r="AI242" s="117">
        <f t="shared" si="48"/>
        <v>9.7597447911474428E-2</v>
      </c>
      <c r="AJ242" s="117">
        <f t="shared" si="49"/>
        <v>8.5136078157711098E-2</v>
      </c>
      <c r="AK242" s="117">
        <f t="shared" si="50"/>
        <v>0.11255109161599043</v>
      </c>
      <c r="AL242" s="117">
        <f t="shared" si="51"/>
        <v>0</v>
      </c>
      <c r="AM242" s="117">
        <f t="shared" si="52"/>
        <v>7.9752766424085332E-4</v>
      </c>
      <c r="AN242" s="117">
        <f t="shared" si="53"/>
        <v>6.8487688166683283E-2</v>
      </c>
      <c r="AO242" s="117">
        <f t="shared" si="54"/>
        <v>0</v>
      </c>
      <c r="AP242" s="117">
        <f t="shared" si="55"/>
        <v>0.1436546705213837</v>
      </c>
      <c r="AQ242" s="117">
        <f t="shared" si="56"/>
        <v>0.49127704117236565</v>
      </c>
      <c r="AR242" s="117">
        <f t="shared" si="57"/>
        <v>4.9845479015053339E-4</v>
      </c>
      <c r="AS242" t="str">
        <f t="shared" si="58"/>
        <v>2005SUM</v>
      </c>
    </row>
    <row r="243" spans="1:45" x14ac:dyDescent="0.25">
      <c r="A243" t="s">
        <v>734</v>
      </c>
      <c r="B243" s="64">
        <v>2006</v>
      </c>
      <c r="C243">
        <v>3844</v>
      </c>
      <c r="D243" s="116" t="s">
        <v>43</v>
      </c>
      <c r="E243" s="63">
        <v>0.11992715920915711</v>
      </c>
      <c r="F243" s="63">
        <v>5.2029136316337154E-4</v>
      </c>
      <c r="G243" s="63">
        <v>5.2029136316337149E-3</v>
      </c>
      <c r="H243" s="63">
        <v>3.7460978147762745E-2</v>
      </c>
      <c r="I243" s="63">
        <v>4.9427679500520291E-3</v>
      </c>
      <c r="J243" s="63">
        <v>0.11316337148803331</v>
      </c>
      <c r="K243" s="63">
        <v>1.3267429760665974E-2</v>
      </c>
      <c r="L243" s="63">
        <v>0</v>
      </c>
      <c r="M243" s="63">
        <v>2.0811654526534861E-3</v>
      </c>
      <c r="N243" s="63">
        <v>0</v>
      </c>
      <c r="O243" s="63">
        <v>5.2029136316337154E-4</v>
      </c>
      <c r="P243" s="63">
        <v>4.9427679500520291E-3</v>
      </c>
      <c r="Q243" s="63">
        <v>2.7575442247658687E-2</v>
      </c>
      <c r="R243" s="63">
        <v>1.3007284079084287E-3</v>
      </c>
      <c r="S243" s="63">
        <v>4.1623309053069723E-3</v>
      </c>
      <c r="T243" s="63">
        <v>2.8616024973985433E-3</v>
      </c>
      <c r="U243" s="63">
        <v>2.0811654526534861E-3</v>
      </c>
      <c r="V243" s="63">
        <v>1.3007284079084287E-3</v>
      </c>
      <c r="W243" s="63">
        <v>0</v>
      </c>
      <c r="X243" s="63">
        <v>0.12877211238293446</v>
      </c>
      <c r="Y243" s="63">
        <v>0.10249739854318418</v>
      </c>
      <c r="Z243" s="63">
        <v>2.6014568158168577E-4</v>
      </c>
      <c r="AA243" s="63">
        <v>0.42715920915712802</v>
      </c>
      <c r="AB243" s="93" t="str">
        <f t="shared" si="45"/>
        <v>a99to08</v>
      </c>
      <c r="AC243" s="93" t="str">
        <f t="shared" si="46"/>
        <v>SUM</v>
      </c>
      <c r="AD243" s="93" t="str">
        <f>"'"&amp;VLOOKUP(A243,Lookups!B$3:F$48,2,FALSE)&amp;"'"</f>
        <v>'Columbia River Summers'</v>
      </c>
      <c r="AE243" s="93">
        <f>VLOOKUP(A243,Lookups!B$3:F$48,4,FALSE)</f>
        <v>8</v>
      </c>
      <c r="AF243" s="93" t="str">
        <f>VLOOKUP(A243,Lookups!B$3:F$48,5,FALSE)</f>
        <v>ColR</v>
      </c>
      <c r="AG243" s="93" t="str">
        <f t="shared" si="47"/>
        <v>yes</v>
      </c>
      <c r="AH243" s="93">
        <f>VLOOKUP(A243,Lookups!B$3:F$48,3,FALSE)</f>
        <v>44</v>
      </c>
      <c r="AI243" s="117">
        <f t="shared" si="48"/>
        <v>0.1256503642039542</v>
      </c>
      <c r="AJ243" s="117">
        <f t="shared" si="49"/>
        <v>4.2403746097814776E-2</v>
      </c>
      <c r="AK243" s="117">
        <f t="shared" si="50"/>
        <v>0.12643080124869929</v>
      </c>
      <c r="AL243" s="117">
        <f t="shared" si="51"/>
        <v>2.0811654526534861E-3</v>
      </c>
      <c r="AM243" s="117">
        <f t="shared" si="52"/>
        <v>5.4630593132154008E-3</v>
      </c>
      <c r="AN243" s="117">
        <f t="shared" si="53"/>
        <v>3.5900104058272632E-2</v>
      </c>
      <c r="AO243" s="117">
        <f t="shared" si="54"/>
        <v>3.3818938605619147E-3</v>
      </c>
      <c r="AP243" s="117">
        <f t="shared" si="55"/>
        <v>0.23126951092611864</v>
      </c>
      <c r="AQ243" s="117">
        <f t="shared" si="56"/>
        <v>0.42715920915712802</v>
      </c>
      <c r="AR243" s="117">
        <f t="shared" si="57"/>
        <v>2.6014568158168577E-4</v>
      </c>
      <c r="AS243" t="str">
        <f t="shared" si="58"/>
        <v>2006SUM</v>
      </c>
    </row>
    <row r="244" spans="1:45" x14ac:dyDescent="0.25">
      <c r="A244" t="s">
        <v>734</v>
      </c>
      <c r="B244" s="64">
        <v>2007</v>
      </c>
      <c r="C244">
        <v>5573</v>
      </c>
      <c r="D244" s="116" t="s">
        <v>43</v>
      </c>
      <c r="E244" s="63">
        <v>9.7792930199174594E-2</v>
      </c>
      <c r="F244" s="63">
        <v>1.884083976314373E-2</v>
      </c>
      <c r="G244" s="63">
        <v>1.184281356540463E-2</v>
      </c>
      <c r="H244" s="63">
        <v>1.2201686703750225E-2</v>
      </c>
      <c r="I244" s="63">
        <v>1.7225910640588551E-2</v>
      </c>
      <c r="J244" s="63">
        <v>5.3472097613493627E-2</v>
      </c>
      <c r="K244" s="63">
        <v>1.2381123272923022E-2</v>
      </c>
      <c r="L244" s="63">
        <v>0</v>
      </c>
      <c r="M244" s="63">
        <v>2.8709851067647589E-3</v>
      </c>
      <c r="N244" s="63">
        <v>0</v>
      </c>
      <c r="O244" s="63">
        <v>8.2540821819486812E-3</v>
      </c>
      <c r="P244" s="63">
        <v>3.0504216759375561E-3</v>
      </c>
      <c r="Q244" s="63">
        <v>2.5300556253364435E-2</v>
      </c>
      <c r="R244" s="63">
        <v>1.0766194150367845E-3</v>
      </c>
      <c r="S244" s="63">
        <v>1.3637179257132604E-2</v>
      </c>
      <c r="T244" s="63">
        <v>3.5887313834559484E-3</v>
      </c>
      <c r="U244" s="63">
        <v>0</v>
      </c>
      <c r="V244" s="63">
        <v>5.3830970751839223E-3</v>
      </c>
      <c r="W244" s="63">
        <v>0</v>
      </c>
      <c r="X244" s="63">
        <v>8.7026736048806744E-2</v>
      </c>
      <c r="Y244" s="63">
        <v>0.15808361744123453</v>
      </c>
      <c r="Z244" s="63">
        <v>3.7681679526287456E-3</v>
      </c>
      <c r="AA244" s="63">
        <v>0.46420240445002692</v>
      </c>
      <c r="AB244" s="93" t="str">
        <f t="shared" si="45"/>
        <v>a99to08</v>
      </c>
      <c r="AC244" s="93" t="str">
        <f t="shared" si="46"/>
        <v>SUM</v>
      </c>
      <c r="AD244" s="93" t="str">
        <f>"'"&amp;VLOOKUP(A244,Lookups!B$3:F$48,2,FALSE)&amp;"'"</f>
        <v>'Columbia River Summers'</v>
      </c>
      <c r="AE244" s="93">
        <f>VLOOKUP(A244,Lookups!B$3:F$48,4,FALSE)</f>
        <v>8</v>
      </c>
      <c r="AF244" s="93" t="str">
        <f>VLOOKUP(A244,Lookups!B$3:F$48,5,FALSE)</f>
        <v>ColR</v>
      </c>
      <c r="AG244" s="93" t="str">
        <f t="shared" si="47"/>
        <v>yes</v>
      </c>
      <c r="AH244" s="93">
        <f>VLOOKUP(A244,Lookups!B$3:F$48,3,FALSE)</f>
        <v>44</v>
      </c>
      <c r="AI244" s="117">
        <f t="shared" si="48"/>
        <v>0.12847658352772295</v>
      </c>
      <c r="AJ244" s="117">
        <f t="shared" si="49"/>
        <v>2.9427597344338776E-2</v>
      </c>
      <c r="AK244" s="117">
        <f t="shared" si="50"/>
        <v>6.5853220886416652E-2</v>
      </c>
      <c r="AL244" s="117">
        <f t="shared" si="51"/>
        <v>2.8709851067647589E-3</v>
      </c>
      <c r="AM244" s="117">
        <f t="shared" si="52"/>
        <v>1.1304503857886238E-2</v>
      </c>
      <c r="AN244" s="117">
        <f t="shared" si="53"/>
        <v>4.3603086308989771E-2</v>
      </c>
      <c r="AO244" s="117">
        <f t="shared" si="54"/>
        <v>5.3830970751839223E-3</v>
      </c>
      <c r="AP244" s="117">
        <f t="shared" si="55"/>
        <v>0.24511035349004129</v>
      </c>
      <c r="AQ244" s="117">
        <f t="shared" si="56"/>
        <v>0.46420240445002692</v>
      </c>
      <c r="AR244" s="117">
        <f t="shared" si="57"/>
        <v>3.7681679526287456E-3</v>
      </c>
      <c r="AS244" t="str">
        <f t="shared" si="58"/>
        <v>2007SUM</v>
      </c>
    </row>
    <row r="245" spans="1:45" x14ac:dyDescent="0.25">
      <c r="A245" t="s">
        <v>734</v>
      </c>
      <c r="B245" s="64">
        <v>2008</v>
      </c>
      <c r="C245">
        <v>4742</v>
      </c>
      <c r="D245" s="116" t="s">
        <v>43</v>
      </c>
      <c r="E245" s="63">
        <v>8.793757908055673E-2</v>
      </c>
      <c r="F245" s="63">
        <v>8.4352593842260647E-4</v>
      </c>
      <c r="G245" s="63">
        <v>2.5305778152678194E-3</v>
      </c>
      <c r="H245" s="63">
        <v>9.7005482918599752E-3</v>
      </c>
      <c r="I245" s="63">
        <v>6.1155630535638973E-3</v>
      </c>
      <c r="J245" s="63">
        <v>6.3686208350906798E-2</v>
      </c>
      <c r="K245" s="63">
        <v>3.2053985660059049E-2</v>
      </c>
      <c r="L245" s="63">
        <v>0</v>
      </c>
      <c r="M245" s="63">
        <v>0</v>
      </c>
      <c r="N245" s="63">
        <v>0</v>
      </c>
      <c r="O245" s="63">
        <v>8.4352593842260647E-4</v>
      </c>
      <c r="P245" s="63">
        <v>5.6938000843525941E-3</v>
      </c>
      <c r="Q245" s="63">
        <v>2.9945170814002532E-2</v>
      </c>
      <c r="R245" s="63">
        <v>5.9046815689582453E-3</v>
      </c>
      <c r="S245" s="63">
        <v>0</v>
      </c>
      <c r="T245" s="63">
        <v>0</v>
      </c>
      <c r="U245" s="63">
        <v>0</v>
      </c>
      <c r="V245" s="63">
        <v>2.1088148460565162E-3</v>
      </c>
      <c r="W245" s="63">
        <v>0</v>
      </c>
      <c r="X245" s="63">
        <v>0.19253479544495994</v>
      </c>
      <c r="Y245" s="63">
        <v>0.10544074230282581</v>
      </c>
      <c r="Z245" s="63">
        <v>2.3196963306621678E-3</v>
      </c>
      <c r="AA245" s="63">
        <v>0.45234078447912274</v>
      </c>
      <c r="AB245" s="93" t="str">
        <f t="shared" si="45"/>
        <v>a99to08</v>
      </c>
      <c r="AC245" s="93" t="str">
        <f t="shared" si="46"/>
        <v>SUM</v>
      </c>
      <c r="AD245" s="93" t="str">
        <f>"'"&amp;VLOOKUP(A245,Lookups!B$3:F$48,2,FALSE)&amp;"'"</f>
        <v>'Columbia River Summers'</v>
      </c>
      <c r="AE245" s="93">
        <f>VLOOKUP(A245,Lookups!B$3:F$48,4,FALSE)</f>
        <v>8</v>
      </c>
      <c r="AF245" s="93" t="str">
        <f>VLOOKUP(A245,Lookups!B$3:F$48,5,FALSE)</f>
        <v>ColR</v>
      </c>
      <c r="AG245" s="93" t="str">
        <f t="shared" si="47"/>
        <v>yes</v>
      </c>
      <c r="AH245" s="93">
        <f>VLOOKUP(A245,Lookups!B$3:F$48,3,FALSE)</f>
        <v>44</v>
      </c>
      <c r="AI245" s="117">
        <f t="shared" si="48"/>
        <v>9.1311682834247149E-2</v>
      </c>
      <c r="AJ245" s="117">
        <f t="shared" si="49"/>
        <v>1.5816111345423871E-2</v>
      </c>
      <c r="AK245" s="117">
        <f t="shared" si="50"/>
        <v>9.574019401096584E-2</v>
      </c>
      <c r="AL245" s="117">
        <f t="shared" si="51"/>
        <v>0</v>
      </c>
      <c r="AM245" s="117">
        <f t="shared" si="52"/>
        <v>6.5373260227752005E-3</v>
      </c>
      <c r="AN245" s="117">
        <f t="shared" si="53"/>
        <v>3.5849852382960776E-2</v>
      </c>
      <c r="AO245" s="117">
        <f t="shared" si="54"/>
        <v>2.1088148460565162E-3</v>
      </c>
      <c r="AP245" s="117">
        <f t="shared" si="55"/>
        <v>0.29797553774778573</v>
      </c>
      <c r="AQ245" s="117">
        <f t="shared" si="56"/>
        <v>0.45234078447912274</v>
      </c>
      <c r="AR245" s="117">
        <f t="shared" si="57"/>
        <v>2.3196963306621678E-3</v>
      </c>
      <c r="AS245" t="str">
        <f t="shared" si="58"/>
        <v>2008SUM</v>
      </c>
    </row>
    <row r="246" spans="1:45" x14ac:dyDescent="0.25">
      <c r="A246" t="s">
        <v>734</v>
      </c>
      <c r="B246" s="64">
        <v>2009</v>
      </c>
      <c r="C246">
        <v>3797</v>
      </c>
      <c r="D246" s="116" t="s">
        <v>43</v>
      </c>
      <c r="E246" s="63">
        <v>8.7437450618909673E-2</v>
      </c>
      <c r="F246" s="63">
        <v>7.9009744535159341E-4</v>
      </c>
      <c r="G246" s="63">
        <v>3.9504872267579665E-3</v>
      </c>
      <c r="H246" s="63">
        <v>1.4221754016328681E-2</v>
      </c>
      <c r="I246" s="63">
        <v>6.5841453779299447E-3</v>
      </c>
      <c r="J246" s="63">
        <v>6.2154332367658674E-2</v>
      </c>
      <c r="K246" s="63">
        <v>4.1085067158282855E-2</v>
      </c>
      <c r="L246" s="63">
        <v>0</v>
      </c>
      <c r="M246" s="63">
        <v>2.633658151171978E-4</v>
      </c>
      <c r="N246" s="63">
        <v>0</v>
      </c>
      <c r="O246" s="63">
        <v>0</v>
      </c>
      <c r="P246" s="63">
        <v>1.0534632604687912E-3</v>
      </c>
      <c r="Q246" s="63">
        <v>1.6328680537266264E-2</v>
      </c>
      <c r="R246" s="63">
        <v>1.5801948907031868E-3</v>
      </c>
      <c r="S246" s="63">
        <v>0</v>
      </c>
      <c r="T246" s="63">
        <v>0</v>
      </c>
      <c r="U246" s="63">
        <v>0</v>
      </c>
      <c r="V246" s="63">
        <v>0</v>
      </c>
      <c r="W246" s="63">
        <v>0</v>
      </c>
      <c r="X246" s="63">
        <v>0.17487490123781932</v>
      </c>
      <c r="Y246" s="63">
        <v>6.4524624703713451E-2</v>
      </c>
      <c r="Z246" s="63">
        <v>2.633658151171978E-4</v>
      </c>
      <c r="AA246" s="63">
        <v>0.52488806952857514</v>
      </c>
      <c r="AB246" s="93" t="str">
        <f t="shared" si="45"/>
        <v>a09on</v>
      </c>
      <c r="AC246" s="93" t="str">
        <f t="shared" si="46"/>
        <v>SUM</v>
      </c>
      <c r="AD246" s="93" t="str">
        <f>"'"&amp;VLOOKUP(A246,Lookups!B$3:F$48,2,FALSE)&amp;"'"</f>
        <v>'Columbia River Summers'</v>
      </c>
      <c r="AE246" s="93">
        <f>VLOOKUP(A246,Lookups!B$3:F$48,4,FALSE)</f>
        <v>8</v>
      </c>
      <c r="AF246" s="93" t="str">
        <f>VLOOKUP(A246,Lookups!B$3:F$48,5,FALSE)</f>
        <v>ColR</v>
      </c>
      <c r="AG246" s="93" t="str">
        <f t="shared" si="47"/>
        <v>yes</v>
      </c>
      <c r="AH246" s="93">
        <f>VLOOKUP(A246,Lookups!B$3:F$48,3,FALSE)</f>
        <v>44</v>
      </c>
      <c r="AI246" s="117">
        <f t="shared" si="48"/>
        <v>9.2178035291019228E-2</v>
      </c>
      <c r="AJ246" s="117">
        <f t="shared" si="49"/>
        <v>2.0805899394258625E-2</v>
      </c>
      <c r="AK246" s="117">
        <f t="shared" si="50"/>
        <v>0.10323939952594152</v>
      </c>
      <c r="AL246" s="117">
        <f t="shared" si="51"/>
        <v>2.633658151171978E-4</v>
      </c>
      <c r="AM246" s="117">
        <f t="shared" si="52"/>
        <v>1.0534632604687912E-3</v>
      </c>
      <c r="AN246" s="117">
        <f t="shared" si="53"/>
        <v>1.7908875427969453E-2</v>
      </c>
      <c r="AO246" s="117">
        <f t="shared" si="54"/>
        <v>0</v>
      </c>
      <c r="AP246" s="117">
        <f t="shared" si="55"/>
        <v>0.23939952594153277</v>
      </c>
      <c r="AQ246" s="117">
        <f t="shared" si="56"/>
        <v>0.52488806952857514</v>
      </c>
      <c r="AR246" s="117">
        <f t="shared" si="57"/>
        <v>2.633658151171978E-4</v>
      </c>
      <c r="AS246" t="str">
        <f t="shared" si="58"/>
        <v>2009SUM</v>
      </c>
    </row>
    <row r="247" spans="1:45" x14ac:dyDescent="0.25">
      <c r="A247" t="s">
        <v>734</v>
      </c>
      <c r="B247" s="64">
        <v>2010</v>
      </c>
      <c r="C247">
        <v>2123</v>
      </c>
      <c r="D247" s="116" t="s">
        <v>43</v>
      </c>
      <c r="E247" s="63">
        <v>8.9967027790861978E-2</v>
      </c>
      <c r="F247" s="63">
        <v>1.4130946773433821E-3</v>
      </c>
      <c r="G247" s="63">
        <v>5.1813471502590676E-3</v>
      </c>
      <c r="H247" s="63">
        <v>1.7428167687235045E-2</v>
      </c>
      <c r="I247" s="63">
        <v>1.9783325482807347E-2</v>
      </c>
      <c r="J247" s="63">
        <v>3.3443240697126703E-2</v>
      </c>
      <c r="K247" s="63">
        <v>7.0654733867169103E-3</v>
      </c>
      <c r="L247" s="63">
        <v>0</v>
      </c>
      <c r="M247" s="63">
        <v>1.1775788977861516E-2</v>
      </c>
      <c r="N247" s="63">
        <v>0</v>
      </c>
      <c r="O247" s="63">
        <v>0</v>
      </c>
      <c r="P247" s="63">
        <v>1.0833725859632597E-2</v>
      </c>
      <c r="Q247" s="63">
        <v>2.4493641073951956E-2</v>
      </c>
      <c r="R247" s="63">
        <v>6.1234102684879889E-3</v>
      </c>
      <c r="S247" s="63">
        <v>2.2138483278379653E-2</v>
      </c>
      <c r="T247" s="63">
        <v>3.7682524729156855E-3</v>
      </c>
      <c r="U247" s="63">
        <v>0</v>
      </c>
      <c r="V247" s="63">
        <v>0</v>
      </c>
      <c r="W247" s="63">
        <v>0</v>
      </c>
      <c r="X247" s="63">
        <v>0.20301460197833254</v>
      </c>
      <c r="Y247" s="63">
        <v>9.0909090909090912E-2</v>
      </c>
      <c r="Z247" s="63">
        <v>1.5073009891662742E-2</v>
      </c>
      <c r="AA247" s="63">
        <v>0.43758831841733398</v>
      </c>
      <c r="AB247" s="93" t="str">
        <f t="shared" si="45"/>
        <v>a09on</v>
      </c>
      <c r="AC247" s="93" t="str">
        <f t="shared" si="46"/>
        <v>SUM</v>
      </c>
      <c r="AD247" s="93" t="str">
        <f>"'"&amp;VLOOKUP(A247,Lookups!B$3:F$48,2,FALSE)&amp;"'"</f>
        <v>'Columbia River Summers'</v>
      </c>
      <c r="AE247" s="93">
        <f>VLOOKUP(A247,Lookups!B$3:F$48,4,FALSE)</f>
        <v>8</v>
      </c>
      <c r="AF247" s="93" t="str">
        <f>VLOOKUP(A247,Lookups!B$3:F$48,5,FALSE)</f>
        <v>ColR</v>
      </c>
      <c r="AG247" s="93" t="str">
        <f t="shared" si="47"/>
        <v>yes</v>
      </c>
      <c r="AH247" s="93">
        <f>VLOOKUP(A247,Lookups!B$3:F$48,3,FALSE)</f>
        <v>44</v>
      </c>
      <c r="AI247" s="117">
        <f t="shared" si="48"/>
        <v>9.6561469618464429E-2</v>
      </c>
      <c r="AJ247" s="117">
        <f t="shared" si="49"/>
        <v>3.7211493170042395E-2</v>
      </c>
      <c r="AK247" s="117">
        <f t="shared" si="50"/>
        <v>4.0508714083843614E-2</v>
      </c>
      <c r="AL247" s="117">
        <f t="shared" si="51"/>
        <v>1.1775788977861516E-2</v>
      </c>
      <c r="AM247" s="117">
        <f t="shared" si="52"/>
        <v>1.0833725859632597E-2</v>
      </c>
      <c r="AN247" s="117">
        <f t="shared" si="53"/>
        <v>5.6523787093735282E-2</v>
      </c>
      <c r="AO247" s="117">
        <f t="shared" si="54"/>
        <v>0</v>
      </c>
      <c r="AP247" s="117">
        <f t="shared" si="55"/>
        <v>0.29392369288742348</v>
      </c>
      <c r="AQ247" s="117">
        <f t="shared" si="56"/>
        <v>0.43758831841733398</v>
      </c>
      <c r="AR247" s="117">
        <f t="shared" si="57"/>
        <v>1.5073009891662742E-2</v>
      </c>
      <c r="AS247" t="str">
        <f t="shared" si="58"/>
        <v>2010SUM</v>
      </c>
    </row>
    <row r="248" spans="1:45" x14ac:dyDescent="0.25">
      <c r="A248" t="s">
        <v>734</v>
      </c>
      <c r="B248" s="64">
        <v>2011</v>
      </c>
      <c r="C248">
        <v>1846</v>
      </c>
      <c r="D248" s="116" t="s">
        <v>43</v>
      </c>
      <c r="E248" s="63">
        <v>0.12134344528710725</v>
      </c>
      <c r="F248" s="63">
        <v>2.1668472372697724E-3</v>
      </c>
      <c r="G248" s="63">
        <v>8.6673889490790895E-3</v>
      </c>
      <c r="H248" s="63">
        <v>2.2751895991332611E-2</v>
      </c>
      <c r="I248" s="63">
        <v>7.0422535211267607E-3</v>
      </c>
      <c r="J248" s="63">
        <v>4.2253521126760563E-2</v>
      </c>
      <c r="K248" s="63">
        <v>3.0335861321776816E-2</v>
      </c>
      <c r="L248" s="63">
        <v>0</v>
      </c>
      <c r="M248" s="63">
        <v>0</v>
      </c>
      <c r="N248" s="63">
        <v>0</v>
      </c>
      <c r="O248" s="63">
        <v>0</v>
      </c>
      <c r="P248" s="63">
        <v>0</v>
      </c>
      <c r="Q248" s="63">
        <v>1.4626218851570965E-2</v>
      </c>
      <c r="R248" s="63">
        <v>9.2091007583965327E-3</v>
      </c>
      <c r="S248" s="63">
        <v>2.7085590465872156E-2</v>
      </c>
      <c r="T248" s="63">
        <v>3.2502708559046588E-3</v>
      </c>
      <c r="U248" s="63">
        <v>0</v>
      </c>
      <c r="V248" s="63">
        <v>0</v>
      </c>
      <c r="W248" s="63">
        <v>0</v>
      </c>
      <c r="X248" s="63">
        <v>0.2313109425785482</v>
      </c>
      <c r="Y248" s="63">
        <v>0.11321776814734562</v>
      </c>
      <c r="Z248" s="63">
        <v>3.3586132177681471E-2</v>
      </c>
      <c r="AA248" s="63">
        <v>0.33315276273022754</v>
      </c>
      <c r="AB248" s="93" t="str">
        <f t="shared" si="45"/>
        <v>a09on</v>
      </c>
      <c r="AC248" s="93" t="str">
        <f t="shared" si="46"/>
        <v>SUM</v>
      </c>
      <c r="AD248" s="93" t="str">
        <f>"'"&amp;VLOOKUP(A248,Lookups!B$3:F$48,2,FALSE)&amp;"'"</f>
        <v>'Columbia River Summers'</v>
      </c>
      <c r="AE248" s="93">
        <f>VLOOKUP(A248,Lookups!B$3:F$48,4,FALSE)</f>
        <v>8</v>
      </c>
      <c r="AF248" s="93" t="str">
        <f>VLOOKUP(A248,Lookups!B$3:F$48,5,FALSE)</f>
        <v>ColR</v>
      </c>
      <c r="AG248" s="93" t="str">
        <f t="shared" si="47"/>
        <v>yes</v>
      </c>
      <c r="AH248" s="93">
        <f>VLOOKUP(A248,Lookups!B$3:F$48,3,FALSE)</f>
        <v>44</v>
      </c>
      <c r="AI248" s="117">
        <f t="shared" si="48"/>
        <v>0.1321776814734561</v>
      </c>
      <c r="AJ248" s="117">
        <f t="shared" si="49"/>
        <v>2.9794149512459372E-2</v>
      </c>
      <c r="AK248" s="117">
        <f t="shared" si="50"/>
        <v>7.2589382448537382E-2</v>
      </c>
      <c r="AL248" s="117">
        <f t="shared" si="51"/>
        <v>0</v>
      </c>
      <c r="AM248" s="117">
        <f t="shared" si="52"/>
        <v>0</v>
      </c>
      <c r="AN248" s="117">
        <f t="shared" si="53"/>
        <v>5.4171180931744313E-2</v>
      </c>
      <c r="AO248" s="117">
        <f t="shared" si="54"/>
        <v>0</v>
      </c>
      <c r="AP248" s="117">
        <f t="shared" si="55"/>
        <v>0.34452871072589381</v>
      </c>
      <c r="AQ248" s="117">
        <f t="shared" si="56"/>
        <v>0.33315276273022754</v>
      </c>
      <c r="AR248" s="117">
        <f t="shared" si="57"/>
        <v>3.3586132177681471E-2</v>
      </c>
      <c r="AS248" t="str">
        <f t="shared" si="58"/>
        <v>2011SUM</v>
      </c>
    </row>
    <row r="249" spans="1:45" x14ac:dyDescent="0.25">
      <c r="A249" t="s">
        <v>734</v>
      </c>
      <c r="B249" s="64">
        <v>2012</v>
      </c>
      <c r="C249">
        <v>1615</v>
      </c>
      <c r="D249" s="116" t="s">
        <v>43</v>
      </c>
      <c r="E249" s="63">
        <v>9.3498452012383909E-2</v>
      </c>
      <c r="F249" s="63">
        <v>1.3622291021671827E-2</v>
      </c>
      <c r="G249" s="63">
        <v>0</v>
      </c>
      <c r="H249" s="63">
        <v>2.0433436532507739E-2</v>
      </c>
      <c r="I249" s="63">
        <v>4.9535603715170282E-3</v>
      </c>
      <c r="J249" s="63">
        <v>8.0495356037151702E-2</v>
      </c>
      <c r="K249" s="63">
        <v>5.448916408668731E-2</v>
      </c>
      <c r="L249" s="63">
        <v>0</v>
      </c>
      <c r="M249" s="63">
        <v>1.238390092879257E-3</v>
      </c>
      <c r="N249" s="63">
        <v>0</v>
      </c>
      <c r="O249" s="63">
        <v>0</v>
      </c>
      <c r="P249" s="63">
        <v>3.7151702786377711E-3</v>
      </c>
      <c r="Q249" s="63">
        <v>6.8111455108359129E-2</v>
      </c>
      <c r="R249" s="63">
        <v>2.3529411764705882E-2</v>
      </c>
      <c r="S249" s="63">
        <v>3.6532507739938082E-2</v>
      </c>
      <c r="T249" s="63">
        <v>9.2879256965944269E-3</v>
      </c>
      <c r="U249" s="63">
        <v>0</v>
      </c>
      <c r="V249" s="63">
        <v>9.9071207430340563E-3</v>
      </c>
      <c r="W249" s="63">
        <v>0</v>
      </c>
      <c r="X249" s="63">
        <v>0.14674922600619195</v>
      </c>
      <c r="Y249" s="63">
        <v>0.15046439628482972</v>
      </c>
      <c r="Z249" s="63">
        <v>4.2724458204334369E-2</v>
      </c>
      <c r="AA249" s="63">
        <v>0.24024767801857586</v>
      </c>
      <c r="AB249" s="93" t="str">
        <f t="shared" si="45"/>
        <v>a09on</v>
      </c>
      <c r="AC249" s="93" t="str">
        <f t="shared" si="46"/>
        <v>SUM</v>
      </c>
      <c r="AD249" s="93" t="str">
        <f>"'"&amp;VLOOKUP(A249,Lookups!B$3:F$48,2,FALSE)&amp;"'"</f>
        <v>'Columbia River Summers'</v>
      </c>
      <c r="AE249" s="93">
        <f>VLOOKUP(A249,Lookups!B$3:F$48,4,FALSE)</f>
        <v>8</v>
      </c>
      <c r="AF249" s="93" t="str">
        <f>VLOOKUP(A249,Lookups!B$3:F$48,5,FALSE)</f>
        <v>ColR</v>
      </c>
      <c r="AG249" s="93" t="str">
        <f t="shared" si="47"/>
        <v>yes</v>
      </c>
      <c r="AH249" s="93">
        <f>VLOOKUP(A249,Lookups!B$3:F$48,3,FALSE)</f>
        <v>44</v>
      </c>
      <c r="AI249" s="117">
        <f t="shared" si="48"/>
        <v>0.10712074303405573</v>
      </c>
      <c r="AJ249" s="117">
        <f t="shared" si="49"/>
        <v>2.5386996904024767E-2</v>
      </c>
      <c r="AK249" s="117">
        <f t="shared" si="50"/>
        <v>0.13498452012383902</v>
      </c>
      <c r="AL249" s="117">
        <f t="shared" si="51"/>
        <v>1.238390092879257E-3</v>
      </c>
      <c r="AM249" s="117">
        <f t="shared" si="52"/>
        <v>3.7151702786377711E-3</v>
      </c>
      <c r="AN249" s="117">
        <f t="shared" si="53"/>
        <v>0.13746130030959752</v>
      </c>
      <c r="AO249" s="117">
        <f t="shared" si="54"/>
        <v>9.9071207430340563E-3</v>
      </c>
      <c r="AP249" s="117">
        <f t="shared" si="55"/>
        <v>0.29721362229102166</v>
      </c>
      <c r="AQ249" s="117">
        <f t="shared" si="56"/>
        <v>0.24024767801857586</v>
      </c>
      <c r="AR249" s="117">
        <f t="shared" si="57"/>
        <v>4.2724458204334369E-2</v>
      </c>
      <c r="AS249" t="str">
        <f t="shared" si="58"/>
        <v>2012SUM</v>
      </c>
    </row>
    <row r="250" spans="1:45" x14ac:dyDescent="0.25">
      <c r="A250" t="s">
        <v>734</v>
      </c>
      <c r="B250" s="64">
        <v>2013</v>
      </c>
      <c r="C250" t="s">
        <v>40</v>
      </c>
      <c r="E250" s="63" t="s">
        <v>28</v>
      </c>
      <c r="F250" s="63" t="s">
        <v>28</v>
      </c>
      <c r="G250" s="63" t="s">
        <v>28</v>
      </c>
      <c r="H250" s="63" t="s">
        <v>28</v>
      </c>
      <c r="I250" s="63" t="s">
        <v>28</v>
      </c>
      <c r="J250" s="63" t="s">
        <v>28</v>
      </c>
      <c r="K250" s="63" t="s">
        <v>28</v>
      </c>
      <c r="L250" s="63" t="s">
        <v>28</v>
      </c>
      <c r="M250" s="63" t="s">
        <v>28</v>
      </c>
      <c r="N250" s="63" t="s">
        <v>28</v>
      </c>
      <c r="O250" s="63" t="s">
        <v>28</v>
      </c>
      <c r="P250" s="63" t="s">
        <v>28</v>
      </c>
      <c r="Q250" s="63" t="s">
        <v>28</v>
      </c>
      <c r="R250" s="63" t="s">
        <v>28</v>
      </c>
      <c r="S250" s="63" t="s">
        <v>28</v>
      </c>
      <c r="T250" s="63" t="s">
        <v>28</v>
      </c>
      <c r="U250" s="63" t="s">
        <v>28</v>
      </c>
      <c r="V250" s="63" t="s">
        <v>28</v>
      </c>
      <c r="W250" s="63" t="s">
        <v>28</v>
      </c>
      <c r="X250" s="63" t="s">
        <v>28</v>
      </c>
      <c r="Y250" s="63" t="s">
        <v>28</v>
      </c>
      <c r="Z250" s="63" t="s">
        <v>28</v>
      </c>
      <c r="AA250" s="63" t="s">
        <v>28</v>
      </c>
      <c r="AB250" s="93" t="str">
        <f t="shared" si="45"/>
        <v>a09on</v>
      </c>
      <c r="AC250" s="93" t="str">
        <f t="shared" si="46"/>
        <v>SUM</v>
      </c>
      <c r="AD250" s="93" t="str">
        <f>"'"&amp;VLOOKUP(A250,Lookups!B$3:F$48,2,FALSE)&amp;"'"</f>
        <v>'Columbia River Summers'</v>
      </c>
      <c r="AE250" s="93">
        <f>VLOOKUP(A250,Lookups!B$3:F$48,4,FALSE)</f>
        <v>8</v>
      </c>
      <c r="AF250" s="93" t="str">
        <f>VLOOKUP(A250,Lookups!B$3:F$48,5,FALSE)</f>
        <v>ColR</v>
      </c>
      <c r="AG250" s="93" t="str">
        <f t="shared" si="47"/>
        <v>no</v>
      </c>
      <c r="AH250" s="93">
        <f>VLOOKUP(A250,Lookups!B$3:F$48,3,FALSE)</f>
        <v>44</v>
      </c>
      <c r="AI250" s="117">
        <f t="shared" si="48"/>
        <v>0</v>
      </c>
      <c r="AJ250" s="117">
        <f t="shared" si="49"/>
        <v>0</v>
      </c>
      <c r="AK250" s="117">
        <f t="shared" si="50"/>
        <v>0</v>
      </c>
      <c r="AL250" s="117">
        <f t="shared" si="51"/>
        <v>0</v>
      </c>
      <c r="AM250" s="117">
        <f t="shared" si="52"/>
        <v>0</v>
      </c>
      <c r="AN250" s="117">
        <f t="shared" si="53"/>
        <v>0</v>
      </c>
      <c r="AO250" s="117">
        <f t="shared" si="54"/>
        <v>0</v>
      </c>
      <c r="AP250" s="117">
        <f t="shared" si="55"/>
        <v>0</v>
      </c>
      <c r="AQ250" s="117">
        <f t="shared" si="56"/>
        <v>0</v>
      </c>
      <c r="AR250" s="117">
        <f t="shared" si="57"/>
        <v>0</v>
      </c>
      <c r="AS250" t="str">
        <f t="shared" si="58"/>
        <v>2013SUM</v>
      </c>
    </row>
    <row r="251" spans="1:45" x14ac:dyDescent="0.25">
      <c r="A251" t="s">
        <v>836</v>
      </c>
      <c r="B251" s="64">
        <v>1979</v>
      </c>
      <c r="C251" t="s">
        <v>40</v>
      </c>
      <c r="E251" s="63" t="s">
        <v>28</v>
      </c>
      <c r="F251" s="63" t="s">
        <v>28</v>
      </c>
      <c r="G251" s="63" t="s">
        <v>28</v>
      </c>
      <c r="H251" s="63" t="s">
        <v>28</v>
      </c>
      <c r="I251" s="63" t="s">
        <v>28</v>
      </c>
      <c r="J251" s="63" t="s">
        <v>28</v>
      </c>
      <c r="K251" s="63" t="s">
        <v>28</v>
      </c>
      <c r="L251" s="63" t="s">
        <v>28</v>
      </c>
      <c r="M251" s="63" t="s">
        <v>28</v>
      </c>
      <c r="N251" s="63" t="s">
        <v>28</v>
      </c>
      <c r="O251" s="63" t="s">
        <v>28</v>
      </c>
      <c r="P251" s="63" t="s">
        <v>28</v>
      </c>
      <c r="Q251" s="63" t="s">
        <v>28</v>
      </c>
      <c r="R251" s="63" t="s">
        <v>28</v>
      </c>
      <c r="S251" s="63" t="s">
        <v>28</v>
      </c>
      <c r="T251" s="63" t="s">
        <v>28</v>
      </c>
      <c r="U251" s="63" t="s">
        <v>28</v>
      </c>
      <c r="V251" s="63" t="s">
        <v>28</v>
      </c>
      <c r="W251" s="63" t="s">
        <v>28</v>
      </c>
      <c r="X251" s="63" t="s">
        <v>28</v>
      </c>
      <c r="Y251" s="63" t="s">
        <v>28</v>
      </c>
      <c r="Z251" s="63" t="s">
        <v>28</v>
      </c>
      <c r="AA251" s="63" t="s">
        <v>28</v>
      </c>
      <c r="AB251" s="93" t="str">
        <f t="shared" ref="AB251:AB285" si="59">IF(B251&gt;=2009,"a09on",IF(B251&gt;=1999,"a99to08","pre99"))</f>
        <v>pre99</v>
      </c>
      <c r="AC251" s="93" t="str">
        <f t="shared" ref="AC251:AC285" si="60">A251</f>
        <v>STI</v>
      </c>
      <c r="AD251" s="93" t="str">
        <f>"'"&amp;VLOOKUP(A251,Lookups!B$3:F$48,2,FALSE)&amp;"'"</f>
        <v>'Stikine River'</v>
      </c>
      <c r="AE251" s="93">
        <f>VLOOKUP(A251,Lookups!B$3:F$48,4,FALSE)</f>
        <v>1</v>
      </c>
      <c r="AF251" s="93" t="str">
        <f>VLOOKUP(A251,Lookups!B$3:F$48,5,FALSE)</f>
        <v>SEAK</v>
      </c>
      <c r="AG251" s="93" t="str">
        <f t="shared" ref="AG251:AG285" si="61">IF(SUM(AI251:AR251)=0,"no","yes")</f>
        <v>no</v>
      </c>
      <c r="AH251" s="93">
        <f>VLOOKUP(A251,Lookups!B$3:F$48,3,FALSE)</f>
        <v>42</v>
      </c>
      <c r="AI251" s="117">
        <f t="shared" ref="AI251:AI285" si="62">SUM(E251:G251)</f>
        <v>0</v>
      </c>
      <c r="AJ251" s="117">
        <f t="shared" ref="AJ251:AJ285" si="63">SUM(H251:I251)</f>
        <v>0</v>
      </c>
      <c r="AK251" s="117">
        <f t="shared" ref="AK251:AK285" si="64">SUM(J251:K251)</f>
        <v>0</v>
      </c>
      <c r="AL251" s="117">
        <f t="shared" ref="AL251:AL285" si="65">SUM(L251:M251)</f>
        <v>0</v>
      </c>
      <c r="AM251" s="117">
        <f t="shared" ref="AM251:AM285" si="66">SUM(N251:P251)</f>
        <v>0</v>
      </c>
      <c r="AN251" s="117">
        <f t="shared" ref="AN251:AN285" si="67">SUM(Q251:T251)</f>
        <v>0</v>
      </c>
      <c r="AO251" s="117">
        <f t="shared" ref="AO251:AO285" si="68">SUM(U251:V251)</f>
        <v>0</v>
      </c>
      <c r="AP251" s="117">
        <f t="shared" ref="AP251:AP285" si="69">SUM(W251:Y251)</f>
        <v>0</v>
      </c>
      <c r="AQ251" s="117">
        <f t="shared" ref="AQ251:AQ285" si="70">SUM(AA251)</f>
        <v>0</v>
      </c>
      <c r="AR251" s="117">
        <f t="shared" ref="AR251:AR285" si="71">SUM(Z251)</f>
        <v>0</v>
      </c>
      <c r="AS251" t="str">
        <f t="shared" ref="AS251:AS285" si="72">B251&amp;A251</f>
        <v>1979STI</v>
      </c>
    </row>
    <row r="252" spans="1:45" x14ac:dyDescent="0.25">
      <c r="A252" t="s">
        <v>836</v>
      </c>
      <c r="B252" s="64">
        <v>1980</v>
      </c>
      <c r="C252" t="s">
        <v>40</v>
      </c>
      <c r="E252" s="63" t="s">
        <v>28</v>
      </c>
      <c r="F252" s="63" t="s">
        <v>28</v>
      </c>
      <c r="G252" s="63" t="s">
        <v>28</v>
      </c>
      <c r="H252" s="63" t="s">
        <v>28</v>
      </c>
      <c r="I252" s="63" t="s">
        <v>28</v>
      </c>
      <c r="J252" s="63" t="s">
        <v>28</v>
      </c>
      <c r="K252" s="63" t="s">
        <v>28</v>
      </c>
      <c r="L252" s="63" t="s">
        <v>28</v>
      </c>
      <c r="M252" s="63" t="s">
        <v>28</v>
      </c>
      <c r="N252" s="63" t="s">
        <v>28</v>
      </c>
      <c r="O252" s="63" t="s">
        <v>28</v>
      </c>
      <c r="P252" s="63" t="s">
        <v>28</v>
      </c>
      <c r="Q252" s="63" t="s">
        <v>28</v>
      </c>
      <c r="R252" s="63" t="s">
        <v>28</v>
      </c>
      <c r="S252" s="63" t="s">
        <v>28</v>
      </c>
      <c r="T252" s="63" t="s">
        <v>28</v>
      </c>
      <c r="U252" s="63" t="s">
        <v>28</v>
      </c>
      <c r="V252" s="63" t="s">
        <v>28</v>
      </c>
      <c r="W252" s="63" t="s">
        <v>28</v>
      </c>
      <c r="X252" s="63" t="s">
        <v>28</v>
      </c>
      <c r="Y252" s="63" t="s">
        <v>28</v>
      </c>
      <c r="Z252" s="63" t="s">
        <v>28</v>
      </c>
      <c r="AA252" s="63" t="s">
        <v>28</v>
      </c>
      <c r="AB252" s="93" t="str">
        <f t="shared" si="59"/>
        <v>pre99</v>
      </c>
      <c r="AC252" s="93" t="str">
        <f t="shared" si="60"/>
        <v>STI</v>
      </c>
      <c r="AD252" s="93" t="str">
        <f>"'"&amp;VLOOKUP(A252,Lookups!B$3:F$48,2,FALSE)&amp;"'"</f>
        <v>'Stikine River'</v>
      </c>
      <c r="AE252" s="93">
        <f>VLOOKUP(A252,Lookups!B$3:F$48,4,FALSE)</f>
        <v>1</v>
      </c>
      <c r="AF252" s="93" t="str">
        <f>VLOOKUP(A252,Lookups!B$3:F$48,5,FALSE)</f>
        <v>SEAK</v>
      </c>
      <c r="AG252" s="93" t="str">
        <f t="shared" si="61"/>
        <v>no</v>
      </c>
      <c r="AH252" s="93">
        <f>VLOOKUP(A252,Lookups!B$3:F$48,3,FALSE)</f>
        <v>42</v>
      </c>
      <c r="AI252" s="117">
        <f t="shared" si="62"/>
        <v>0</v>
      </c>
      <c r="AJ252" s="117">
        <f t="shared" si="63"/>
        <v>0</v>
      </c>
      <c r="AK252" s="117">
        <f t="shared" si="64"/>
        <v>0</v>
      </c>
      <c r="AL252" s="117">
        <f t="shared" si="65"/>
        <v>0</v>
      </c>
      <c r="AM252" s="117">
        <f t="shared" si="66"/>
        <v>0</v>
      </c>
      <c r="AN252" s="117">
        <f t="shared" si="67"/>
        <v>0</v>
      </c>
      <c r="AO252" s="117">
        <f t="shared" si="68"/>
        <v>0</v>
      </c>
      <c r="AP252" s="117">
        <f t="shared" si="69"/>
        <v>0</v>
      </c>
      <c r="AQ252" s="117">
        <f t="shared" si="70"/>
        <v>0</v>
      </c>
      <c r="AR252" s="117">
        <f t="shared" si="71"/>
        <v>0</v>
      </c>
      <c r="AS252" t="str">
        <f t="shared" si="72"/>
        <v>1980STI</v>
      </c>
    </row>
    <row r="253" spans="1:45" x14ac:dyDescent="0.25">
      <c r="A253" t="s">
        <v>836</v>
      </c>
      <c r="B253" s="64">
        <v>1981</v>
      </c>
      <c r="C253" t="s">
        <v>40</v>
      </c>
      <c r="E253" s="63" t="s">
        <v>28</v>
      </c>
      <c r="F253" s="63" t="s">
        <v>28</v>
      </c>
      <c r="G253" s="63" t="s">
        <v>28</v>
      </c>
      <c r="H253" s="63" t="s">
        <v>28</v>
      </c>
      <c r="I253" s="63" t="s">
        <v>28</v>
      </c>
      <c r="J253" s="63" t="s">
        <v>28</v>
      </c>
      <c r="K253" s="63" t="s">
        <v>28</v>
      </c>
      <c r="L253" s="63" t="s">
        <v>28</v>
      </c>
      <c r="M253" s="63" t="s">
        <v>28</v>
      </c>
      <c r="N253" s="63" t="s">
        <v>28</v>
      </c>
      <c r="O253" s="63" t="s">
        <v>28</v>
      </c>
      <c r="P253" s="63" t="s">
        <v>28</v>
      </c>
      <c r="Q253" s="63" t="s">
        <v>28</v>
      </c>
      <c r="R253" s="63" t="s">
        <v>28</v>
      </c>
      <c r="S253" s="63" t="s">
        <v>28</v>
      </c>
      <c r="T253" s="63" t="s">
        <v>28</v>
      </c>
      <c r="U253" s="63" t="s">
        <v>28</v>
      </c>
      <c r="V253" s="63" t="s">
        <v>28</v>
      </c>
      <c r="W253" s="63" t="s">
        <v>28</v>
      </c>
      <c r="X253" s="63" t="s">
        <v>28</v>
      </c>
      <c r="Y253" s="63" t="s">
        <v>28</v>
      </c>
      <c r="Z253" s="63" t="s">
        <v>28</v>
      </c>
      <c r="AA253" s="63" t="s">
        <v>28</v>
      </c>
      <c r="AB253" s="93" t="str">
        <f t="shared" si="59"/>
        <v>pre99</v>
      </c>
      <c r="AC253" s="93" t="str">
        <f t="shared" si="60"/>
        <v>STI</v>
      </c>
      <c r="AD253" s="93" t="str">
        <f>"'"&amp;VLOOKUP(A253,Lookups!B$3:F$48,2,FALSE)&amp;"'"</f>
        <v>'Stikine River'</v>
      </c>
      <c r="AE253" s="93">
        <f>VLOOKUP(A253,Lookups!B$3:F$48,4,FALSE)</f>
        <v>1</v>
      </c>
      <c r="AF253" s="93" t="str">
        <f>VLOOKUP(A253,Lookups!B$3:F$48,5,FALSE)</f>
        <v>SEAK</v>
      </c>
      <c r="AG253" s="93" t="str">
        <f t="shared" si="61"/>
        <v>no</v>
      </c>
      <c r="AH253" s="93">
        <f>VLOOKUP(A253,Lookups!B$3:F$48,3,FALSE)</f>
        <v>42</v>
      </c>
      <c r="AI253" s="117">
        <f t="shared" si="62"/>
        <v>0</v>
      </c>
      <c r="AJ253" s="117">
        <f t="shared" si="63"/>
        <v>0</v>
      </c>
      <c r="AK253" s="117">
        <f t="shared" si="64"/>
        <v>0</v>
      </c>
      <c r="AL253" s="117">
        <f t="shared" si="65"/>
        <v>0</v>
      </c>
      <c r="AM253" s="117">
        <f t="shared" si="66"/>
        <v>0</v>
      </c>
      <c r="AN253" s="117">
        <f t="shared" si="67"/>
        <v>0</v>
      </c>
      <c r="AO253" s="117">
        <f t="shared" si="68"/>
        <v>0</v>
      </c>
      <c r="AP253" s="117">
        <f t="shared" si="69"/>
        <v>0</v>
      </c>
      <c r="AQ253" s="117">
        <f t="shared" si="70"/>
        <v>0</v>
      </c>
      <c r="AR253" s="117">
        <f t="shared" si="71"/>
        <v>0</v>
      </c>
      <c r="AS253" t="str">
        <f t="shared" si="72"/>
        <v>1981STI</v>
      </c>
    </row>
    <row r="254" spans="1:45" x14ac:dyDescent="0.25">
      <c r="A254" t="s">
        <v>836</v>
      </c>
      <c r="B254" s="64">
        <v>1982</v>
      </c>
      <c r="C254" t="s">
        <v>40</v>
      </c>
      <c r="E254" s="63" t="s">
        <v>28</v>
      </c>
      <c r="F254" s="63" t="s">
        <v>28</v>
      </c>
      <c r="G254" s="63" t="s">
        <v>28</v>
      </c>
      <c r="H254" s="63" t="s">
        <v>28</v>
      </c>
      <c r="I254" s="63" t="s">
        <v>28</v>
      </c>
      <c r="J254" s="63" t="s">
        <v>28</v>
      </c>
      <c r="K254" s="63" t="s">
        <v>28</v>
      </c>
      <c r="L254" s="63" t="s">
        <v>28</v>
      </c>
      <c r="M254" s="63" t="s">
        <v>28</v>
      </c>
      <c r="N254" s="63" t="s">
        <v>28</v>
      </c>
      <c r="O254" s="63" t="s">
        <v>28</v>
      </c>
      <c r="P254" s="63" t="s">
        <v>28</v>
      </c>
      <c r="Q254" s="63" t="s">
        <v>28</v>
      </c>
      <c r="R254" s="63" t="s">
        <v>28</v>
      </c>
      <c r="S254" s="63" t="s">
        <v>28</v>
      </c>
      <c r="T254" s="63" t="s">
        <v>28</v>
      </c>
      <c r="U254" s="63" t="s">
        <v>28</v>
      </c>
      <c r="V254" s="63" t="s">
        <v>28</v>
      </c>
      <c r="W254" s="63" t="s">
        <v>28</v>
      </c>
      <c r="X254" s="63" t="s">
        <v>28</v>
      </c>
      <c r="Y254" s="63" t="s">
        <v>28</v>
      </c>
      <c r="Z254" s="63" t="s">
        <v>28</v>
      </c>
      <c r="AA254" s="63" t="s">
        <v>28</v>
      </c>
      <c r="AB254" s="93" t="str">
        <f t="shared" si="59"/>
        <v>pre99</v>
      </c>
      <c r="AC254" s="93" t="str">
        <f t="shared" si="60"/>
        <v>STI</v>
      </c>
      <c r="AD254" s="93" t="str">
        <f>"'"&amp;VLOOKUP(A254,Lookups!B$3:F$48,2,FALSE)&amp;"'"</f>
        <v>'Stikine River'</v>
      </c>
      <c r="AE254" s="93">
        <f>VLOOKUP(A254,Lookups!B$3:F$48,4,FALSE)</f>
        <v>1</v>
      </c>
      <c r="AF254" s="93" t="str">
        <f>VLOOKUP(A254,Lookups!B$3:F$48,5,FALSE)</f>
        <v>SEAK</v>
      </c>
      <c r="AG254" s="93" t="str">
        <f t="shared" si="61"/>
        <v>no</v>
      </c>
      <c r="AH254" s="93">
        <f>VLOOKUP(A254,Lookups!B$3:F$48,3,FALSE)</f>
        <v>42</v>
      </c>
      <c r="AI254" s="117">
        <f t="shared" si="62"/>
        <v>0</v>
      </c>
      <c r="AJ254" s="117">
        <f t="shared" si="63"/>
        <v>0</v>
      </c>
      <c r="AK254" s="117">
        <f t="shared" si="64"/>
        <v>0</v>
      </c>
      <c r="AL254" s="117">
        <f t="shared" si="65"/>
        <v>0</v>
      </c>
      <c r="AM254" s="117">
        <f t="shared" si="66"/>
        <v>0</v>
      </c>
      <c r="AN254" s="117">
        <f t="shared" si="67"/>
        <v>0</v>
      </c>
      <c r="AO254" s="117">
        <f t="shared" si="68"/>
        <v>0</v>
      </c>
      <c r="AP254" s="117">
        <f t="shared" si="69"/>
        <v>0</v>
      </c>
      <c r="AQ254" s="117">
        <f t="shared" si="70"/>
        <v>0</v>
      </c>
      <c r="AR254" s="117">
        <f t="shared" si="71"/>
        <v>0</v>
      </c>
      <c r="AS254" t="str">
        <f t="shared" si="72"/>
        <v>1982STI</v>
      </c>
    </row>
    <row r="255" spans="1:45" x14ac:dyDescent="0.25">
      <c r="A255" t="s">
        <v>836</v>
      </c>
      <c r="B255" s="64">
        <v>1983</v>
      </c>
      <c r="C255" t="s">
        <v>40</v>
      </c>
      <c r="E255" s="63" t="s">
        <v>28</v>
      </c>
      <c r="F255" s="63" t="s">
        <v>28</v>
      </c>
      <c r="G255" s="63" t="s">
        <v>28</v>
      </c>
      <c r="H255" s="63" t="s">
        <v>28</v>
      </c>
      <c r="I255" s="63" t="s">
        <v>28</v>
      </c>
      <c r="J255" s="63" t="s">
        <v>28</v>
      </c>
      <c r="K255" s="63" t="s">
        <v>28</v>
      </c>
      <c r="L255" s="63" t="s">
        <v>28</v>
      </c>
      <c r="M255" s="63" t="s">
        <v>28</v>
      </c>
      <c r="N255" s="63" t="s">
        <v>28</v>
      </c>
      <c r="O255" s="63" t="s">
        <v>28</v>
      </c>
      <c r="P255" s="63" t="s">
        <v>28</v>
      </c>
      <c r="Q255" s="63" t="s">
        <v>28</v>
      </c>
      <c r="R255" s="63" t="s">
        <v>28</v>
      </c>
      <c r="S255" s="63" t="s">
        <v>28</v>
      </c>
      <c r="T255" s="63" t="s">
        <v>28</v>
      </c>
      <c r="U255" s="63" t="s">
        <v>28</v>
      </c>
      <c r="V255" s="63" t="s">
        <v>28</v>
      </c>
      <c r="W255" s="63" t="s">
        <v>28</v>
      </c>
      <c r="X255" s="63" t="s">
        <v>28</v>
      </c>
      <c r="Y255" s="63" t="s">
        <v>28</v>
      </c>
      <c r="Z255" s="63" t="s">
        <v>28</v>
      </c>
      <c r="AA255" s="63" t="s">
        <v>28</v>
      </c>
      <c r="AB255" s="93" t="str">
        <f t="shared" si="59"/>
        <v>pre99</v>
      </c>
      <c r="AC255" s="93" t="str">
        <f t="shared" si="60"/>
        <v>STI</v>
      </c>
      <c r="AD255" s="93" t="str">
        <f>"'"&amp;VLOOKUP(A255,Lookups!B$3:F$48,2,FALSE)&amp;"'"</f>
        <v>'Stikine River'</v>
      </c>
      <c r="AE255" s="93">
        <f>VLOOKUP(A255,Lookups!B$3:F$48,4,FALSE)</f>
        <v>1</v>
      </c>
      <c r="AF255" s="93" t="str">
        <f>VLOOKUP(A255,Lookups!B$3:F$48,5,FALSE)</f>
        <v>SEAK</v>
      </c>
      <c r="AG255" s="93" t="str">
        <f t="shared" si="61"/>
        <v>no</v>
      </c>
      <c r="AH255" s="93">
        <f>VLOOKUP(A255,Lookups!B$3:F$48,3,FALSE)</f>
        <v>42</v>
      </c>
      <c r="AI255" s="117">
        <f t="shared" si="62"/>
        <v>0</v>
      </c>
      <c r="AJ255" s="117">
        <f t="shared" si="63"/>
        <v>0</v>
      </c>
      <c r="AK255" s="117">
        <f t="shared" si="64"/>
        <v>0</v>
      </c>
      <c r="AL255" s="117">
        <f t="shared" si="65"/>
        <v>0</v>
      </c>
      <c r="AM255" s="117">
        <f t="shared" si="66"/>
        <v>0</v>
      </c>
      <c r="AN255" s="117">
        <f t="shared" si="67"/>
        <v>0</v>
      </c>
      <c r="AO255" s="117">
        <f t="shared" si="68"/>
        <v>0</v>
      </c>
      <c r="AP255" s="117">
        <f t="shared" si="69"/>
        <v>0</v>
      </c>
      <c r="AQ255" s="117">
        <f t="shared" si="70"/>
        <v>0</v>
      </c>
      <c r="AR255" s="117">
        <f t="shared" si="71"/>
        <v>0</v>
      </c>
      <c r="AS255" t="str">
        <f t="shared" si="72"/>
        <v>1983STI</v>
      </c>
    </row>
    <row r="256" spans="1:45" x14ac:dyDescent="0.25">
      <c r="A256" t="s">
        <v>836</v>
      </c>
      <c r="B256" s="64">
        <v>1984</v>
      </c>
      <c r="C256" t="s">
        <v>40</v>
      </c>
      <c r="E256" s="63" t="s">
        <v>28</v>
      </c>
      <c r="F256" s="63" t="s">
        <v>28</v>
      </c>
      <c r="G256" s="63" t="s">
        <v>28</v>
      </c>
      <c r="H256" s="63" t="s">
        <v>28</v>
      </c>
      <c r="I256" s="63" t="s">
        <v>28</v>
      </c>
      <c r="J256" s="63" t="s">
        <v>28</v>
      </c>
      <c r="K256" s="63" t="s">
        <v>28</v>
      </c>
      <c r="L256" s="63" t="s">
        <v>28</v>
      </c>
      <c r="M256" s="63" t="s">
        <v>28</v>
      </c>
      <c r="N256" s="63" t="s">
        <v>28</v>
      </c>
      <c r="O256" s="63" t="s">
        <v>28</v>
      </c>
      <c r="P256" s="63" t="s">
        <v>28</v>
      </c>
      <c r="Q256" s="63" t="s">
        <v>28</v>
      </c>
      <c r="R256" s="63" t="s">
        <v>28</v>
      </c>
      <c r="S256" s="63" t="s">
        <v>28</v>
      </c>
      <c r="T256" s="63" t="s">
        <v>28</v>
      </c>
      <c r="U256" s="63" t="s">
        <v>28</v>
      </c>
      <c r="V256" s="63" t="s">
        <v>28</v>
      </c>
      <c r="W256" s="63" t="s">
        <v>28</v>
      </c>
      <c r="X256" s="63" t="s">
        <v>28</v>
      </c>
      <c r="Y256" s="63" t="s">
        <v>28</v>
      </c>
      <c r="Z256" s="63" t="s">
        <v>28</v>
      </c>
      <c r="AA256" s="63" t="s">
        <v>28</v>
      </c>
      <c r="AB256" s="93" t="str">
        <f t="shared" si="59"/>
        <v>pre99</v>
      </c>
      <c r="AC256" s="93" t="str">
        <f t="shared" si="60"/>
        <v>STI</v>
      </c>
      <c r="AD256" s="93" t="str">
        <f>"'"&amp;VLOOKUP(A256,Lookups!B$3:F$48,2,FALSE)&amp;"'"</f>
        <v>'Stikine River'</v>
      </c>
      <c r="AE256" s="93">
        <f>VLOOKUP(A256,Lookups!B$3:F$48,4,FALSE)</f>
        <v>1</v>
      </c>
      <c r="AF256" s="93" t="str">
        <f>VLOOKUP(A256,Lookups!B$3:F$48,5,FALSE)</f>
        <v>SEAK</v>
      </c>
      <c r="AG256" s="93" t="str">
        <f t="shared" si="61"/>
        <v>no</v>
      </c>
      <c r="AH256" s="93">
        <f>VLOOKUP(A256,Lookups!B$3:F$48,3,FALSE)</f>
        <v>42</v>
      </c>
      <c r="AI256" s="117">
        <f t="shared" si="62"/>
        <v>0</v>
      </c>
      <c r="AJ256" s="117">
        <f t="shared" si="63"/>
        <v>0</v>
      </c>
      <c r="AK256" s="117">
        <f t="shared" si="64"/>
        <v>0</v>
      </c>
      <c r="AL256" s="117">
        <f t="shared" si="65"/>
        <v>0</v>
      </c>
      <c r="AM256" s="117">
        <f t="shared" si="66"/>
        <v>0</v>
      </c>
      <c r="AN256" s="117">
        <f t="shared" si="67"/>
        <v>0</v>
      </c>
      <c r="AO256" s="117">
        <f t="shared" si="68"/>
        <v>0</v>
      </c>
      <c r="AP256" s="117">
        <f t="shared" si="69"/>
        <v>0</v>
      </c>
      <c r="AQ256" s="117">
        <f t="shared" si="70"/>
        <v>0</v>
      </c>
      <c r="AR256" s="117">
        <f t="shared" si="71"/>
        <v>0</v>
      </c>
      <c r="AS256" t="str">
        <f t="shared" si="72"/>
        <v>1984STI</v>
      </c>
    </row>
    <row r="257" spans="1:45" x14ac:dyDescent="0.25">
      <c r="A257" t="s">
        <v>836</v>
      </c>
      <c r="B257" s="64">
        <v>1985</v>
      </c>
      <c r="C257" t="s">
        <v>40</v>
      </c>
      <c r="E257" s="63" t="s">
        <v>28</v>
      </c>
      <c r="F257" s="63" t="s">
        <v>28</v>
      </c>
      <c r="G257" s="63" t="s">
        <v>28</v>
      </c>
      <c r="H257" s="63" t="s">
        <v>28</v>
      </c>
      <c r="I257" s="63" t="s">
        <v>28</v>
      </c>
      <c r="J257" s="63" t="s">
        <v>28</v>
      </c>
      <c r="K257" s="63" t="s">
        <v>28</v>
      </c>
      <c r="L257" s="63" t="s">
        <v>28</v>
      </c>
      <c r="M257" s="63" t="s">
        <v>28</v>
      </c>
      <c r="N257" s="63" t="s">
        <v>28</v>
      </c>
      <c r="O257" s="63" t="s">
        <v>28</v>
      </c>
      <c r="P257" s="63" t="s">
        <v>28</v>
      </c>
      <c r="Q257" s="63" t="s">
        <v>28</v>
      </c>
      <c r="R257" s="63" t="s">
        <v>28</v>
      </c>
      <c r="S257" s="63" t="s">
        <v>28</v>
      </c>
      <c r="T257" s="63" t="s">
        <v>28</v>
      </c>
      <c r="U257" s="63" t="s">
        <v>28</v>
      </c>
      <c r="V257" s="63" t="s">
        <v>28</v>
      </c>
      <c r="W257" s="63" t="s">
        <v>28</v>
      </c>
      <c r="X257" s="63" t="s">
        <v>28</v>
      </c>
      <c r="Y257" s="63" t="s">
        <v>28</v>
      </c>
      <c r="Z257" s="63" t="s">
        <v>28</v>
      </c>
      <c r="AA257" s="63" t="s">
        <v>28</v>
      </c>
      <c r="AB257" s="93" t="str">
        <f t="shared" si="59"/>
        <v>pre99</v>
      </c>
      <c r="AC257" s="93" t="str">
        <f t="shared" si="60"/>
        <v>STI</v>
      </c>
      <c r="AD257" s="93" t="str">
        <f>"'"&amp;VLOOKUP(A257,Lookups!B$3:F$48,2,FALSE)&amp;"'"</f>
        <v>'Stikine River'</v>
      </c>
      <c r="AE257" s="93">
        <f>VLOOKUP(A257,Lookups!B$3:F$48,4,FALSE)</f>
        <v>1</v>
      </c>
      <c r="AF257" s="93" t="str">
        <f>VLOOKUP(A257,Lookups!B$3:F$48,5,FALSE)</f>
        <v>SEAK</v>
      </c>
      <c r="AG257" s="93" t="str">
        <f t="shared" si="61"/>
        <v>no</v>
      </c>
      <c r="AH257" s="93">
        <f>VLOOKUP(A257,Lookups!B$3:F$48,3,FALSE)</f>
        <v>42</v>
      </c>
      <c r="AI257" s="117">
        <f t="shared" si="62"/>
        <v>0</v>
      </c>
      <c r="AJ257" s="117">
        <f t="shared" si="63"/>
        <v>0</v>
      </c>
      <c r="AK257" s="117">
        <f t="shared" si="64"/>
        <v>0</v>
      </c>
      <c r="AL257" s="117">
        <f t="shared" si="65"/>
        <v>0</v>
      </c>
      <c r="AM257" s="117">
        <f t="shared" si="66"/>
        <v>0</v>
      </c>
      <c r="AN257" s="117">
        <f t="shared" si="67"/>
        <v>0</v>
      </c>
      <c r="AO257" s="117">
        <f t="shared" si="68"/>
        <v>0</v>
      </c>
      <c r="AP257" s="117">
        <f t="shared" si="69"/>
        <v>0</v>
      </c>
      <c r="AQ257" s="117">
        <f t="shared" si="70"/>
        <v>0</v>
      </c>
      <c r="AR257" s="117">
        <f t="shared" si="71"/>
        <v>0</v>
      </c>
      <c r="AS257" t="str">
        <f t="shared" si="72"/>
        <v>1985STI</v>
      </c>
    </row>
    <row r="258" spans="1:45" x14ac:dyDescent="0.25">
      <c r="A258" t="s">
        <v>836</v>
      </c>
      <c r="B258" s="64">
        <v>1986</v>
      </c>
      <c r="C258" t="s">
        <v>40</v>
      </c>
      <c r="E258" s="63" t="s">
        <v>28</v>
      </c>
      <c r="F258" s="63" t="s">
        <v>28</v>
      </c>
      <c r="G258" s="63" t="s">
        <v>28</v>
      </c>
      <c r="H258" s="63" t="s">
        <v>28</v>
      </c>
      <c r="I258" s="63" t="s">
        <v>28</v>
      </c>
      <c r="J258" s="63" t="s">
        <v>28</v>
      </c>
      <c r="K258" s="63" t="s">
        <v>28</v>
      </c>
      <c r="L258" s="63" t="s">
        <v>28</v>
      </c>
      <c r="M258" s="63" t="s">
        <v>28</v>
      </c>
      <c r="N258" s="63" t="s">
        <v>28</v>
      </c>
      <c r="O258" s="63" t="s">
        <v>28</v>
      </c>
      <c r="P258" s="63" t="s">
        <v>28</v>
      </c>
      <c r="Q258" s="63" t="s">
        <v>28</v>
      </c>
      <c r="R258" s="63" t="s">
        <v>28</v>
      </c>
      <c r="S258" s="63" t="s">
        <v>28</v>
      </c>
      <c r="T258" s="63" t="s">
        <v>28</v>
      </c>
      <c r="U258" s="63" t="s">
        <v>28</v>
      </c>
      <c r="V258" s="63" t="s">
        <v>28</v>
      </c>
      <c r="W258" s="63" t="s">
        <v>28</v>
      </c>
      <c r="X258" s="63" t="s">
        <v>28</v>
      </c>
      <c r="Y258" s="63" t="s">
        <v>28</v>
      </c>
      <c r="Z258" s="63" t="s">
        <v>28</v>
      </c>
      <c r="AA258" s="63" t="s">
        <v>28</v>
      </c>
      <c r="AB258" s="93" t="str">
        <f t="shared" si="59"/>
        <v>pre99</v>
      </c>
      <c r="AC258" s="93" t="str">
        <f t="shared" si="60"/>
        <v>STI</v>
      </c>
      <c r="AD258" s="93" t="str">
        <f>"'"&amp;VLOOKUP(A258,Lookups!B$3:F$48,2,FALSE)&amp;"'"</f>
        <v>'Stikine River'</v>
      </c>
      <c r="AE258" s="93">
        <f>VLOOKUP(A258,Lookups!B$3:F$48,4,FALSE)</f>
        <v>1</v>
      </c>
      <c r="AF258" s="93" t="str">
        <f>VLOOKUP(A258,Lookups!B$3:F$48,5,FALSE)</f>
        <v>SEAK</v>
      </c>
      <c r="AG258" s="93" t="str">
        <f t="shared" si="61"/>
        <v>no</v>
      </c>
      <c r="AH258" s="93">
        <f>VLOOKUP(A258,Lookups!B$3:F$48,3,FALSE)</f>
        <v>42</v>
      </c>
      <c r="AI258" s="117">
        <f t="shared" si="62"/>
        <v>0</v>
      </c>
      <c r="AJ258" s="117">
        <f t="shared" si="63"/>
        <v>0</v>
      </c>
      <c r="AK258" s="117">
        <f t="shared" si="64"/>
        <v>0</v>
      </c>
      <c r="AL258" s="117">
        <f t="shared" si="65"/>
        <v>0</v>
      </c>
      <c r="AM258" s="117">
        <f t="shared" si="66"/>
        <v>0</v>
      </c>
      <c r="AN258" s="117">
        <f t="shared" si="67"/>
        <v>0</v>
      </c>
      <c r="AO258" s="117">
        <f t="shared" si="68"/>
        <v>0</v>
      </c>
      <c r="AP258" s="117">
        <f t="shared" si="69"/>
        <v>0</v>
      </c>
      <c r="AQ258" s="117">
        <f t="shared" si="70"/>
        <v>0</v>
      </c>
      <c r="AR258" s="117">
        <f t="shared" si="71"/>
        <v>0</v>
      </c>
      <c r="AS258" t="str">
        <f t="shared" si="72"/>
        <v>1986STI</v>
      </c>
    </row>
    <row r="259" spans="1:45" x14ac:dyDescent="0.25">
      <c r="A259" t="s">
        <v>836</v>
      </c>
      <c r="B259" s="64">
        <v>1987</v>
      </c>
      <c r="C259" t="s">
        <v>40</v>
      </c>
      <c r="E259" s="63" t="s">
        <v>28</v>
      </c>
      <c r="F259" s="63" t="s">
        <v>28</v>
      </c>
      <c r="G259" s="63" t="s">
        <v>28</v>
      </c>
      <c r="H259" s="63" t="s">
        <v>28</v>
      </c>
      <c r="I259" s="63" t="s">
        <v>28</v>
      </c>
      <c r="J259" s="63" t="s">
        <v>28</v>
      </c>
      <c r="K259" s="63" t="s">
        <v>28</v>
      </c>
      <c r="L259" s="63" t="s">
        <v>28</v>
      </c>
      <c r="M259" s="63" t="s">
        <v>28</v>
      </c>
      <c r="N259" s="63" t="s">
        <v>28</v>
      </c>
      <c r="O259" s="63" t="s">
        <v>28</v>
      </c>
      <c r="P259" s="63" t="s">
        <v>28</v>
      </c>
      <c r="Q259" s="63" t="s">
        <v>28</v>
      </c>
      <c r="R259" s="63" t="s">
        <v>28</v>
      </c>
      <c r="S259" s="63" t="s">
        <v>28</v>
      </c>
      <c r="T259" s="63" t="s">
        <v>28</v>
      </c>
      <c r="U259" s="63" t="s">
        <v>28</v>
      </c>
      <c r="V259" s="63" t="s">
        <v>28</v>
      </c>
      <c r="W259" s="63" t="s">
        <v>28</v>
      </c>
      <c r="X259" s="63" t="s">
        <v>28</v>
      </c>
      <c r="Y259" s="63" t="s">
        <v>28</v>
      </c>
      <c r="Z259" s="63" t="s">
        <v>28</v>
      </c>
      <c r="AA259" s="63" t="s">
        <v>28</v>
      </c>
      <c r="AB259" s="93" t="str">
        <f t="shared" si="59"/>
        <v>pre99</v>
      </c>
      <c r="AC259" s="93" t="str">
        <f t="shared" si="60"/>
        <v>STI</v>
      </c>
      <c r="AD259" s="93" t="str">
        <f>"'"&amp;VLOOKUP(A259,Lookups!B$3:F$48,2,FALSE)&amp;"'"</f>
        <v>'Stikine River'</v>
      </c>
      <c r="AE259" s="93">
        <f>VLOOKUP(A259,Lookups!B$3:F$48,4,FALSE)</f>
        <v>1</v>
      </c>
      <c r="AF259" s="93" t="str">
        <f>VLOOKUP(A259,Lookups!B$3:F$48,5,FALSE)</f>
        <v>SEAK</v>
      </c>
      <c r="AG259" s="93" t="str">
        <f t="shared" si="61"/>
        <v>no</v>
      </c>
      <c r="AH259" s="93">
        <f>VLOOKUP(A259,Lookups!B$3:F$48,3,FALSE)</f>
        <v>42</v>
      </c>
      <c r="AI259" s="117">
        <f t="shared" si="62"/>
        <v>0</v>
      </c>
      <c r="AJ259" s="117">
        <f t="shared" si="63"/>
        <v>0</v>
      </c>
      <c r="AK259" s="117">
        <f t="shared" si="64"/>
        <v>0</v>
      </c>
      <c r="AL259" s="117">
        <f t="shared" si="65"/>
        <v>0</v>
      </c>
      <c r="AM259" s="117">
        <f t="shared" si="66"/>
        <v>0</v>
      </c>
      <c r="AN259" s="117">
        <f t="shared" si="67"/>
        <v>0</v>
      </c>
      <c r="AO259" s="117">
        <f t="shared" si="68"/>
        <v>0</v>
      </c>
      <c r="AP259" s="117">
        <f t="shared" si="69"/>
        <v>0</v>
      </c>
      <c r="AQ259" s="117">
        <f t="shared" si="70"/>
        <v>0</v>
      </c>
      <c r="AR259" s="117">
        <f t="shared" si="71"/>
        <v>0</v>
      </c>
      <c r="AS259" t="str">
        <f t="shared" si="72"/>
        <v>1987STI</v>
      </c>
    </row>
    <row r="260" spans="1:45" x14ac:dyDescent="0.25">
      <c r="A260" t="s">
        <v>836</v>
      </c>
      <c r="B260" s="64">
        <v>1988</v>
      </c>
      <c r="C260" t="s">
        <v>40</v>
      </c>
      <c r="E260" s="63" t="s">
        <v>28</v>
      </c>
      <c r="F260" s="63" t="s">
        <v>28</v>
      </c>
      <c r="G260" s="63" t="s">
        <v>28</v>
      </c>
      <c r="H260" s="63" t="s">
        <v>28</v>
      </c>
      <c r="I260" s="63" t="s">
        <v>28</v>
      </c>
      <c r="J260" s="63" t="s">
        <v>28</v>
      </c>
      <c r="K260" s="63" t="s">
        <v>28</v>
      </c>
      <c r="L260" s="63" t="s">
        <v>28</v>
      </c>
      <c r="M260" s="63" t="s">
        <v>28</v>
      </c>
      <c r="N260" s="63" t="s">
        <v>28</v>
      </c>
      <c r="O260" s="63" t="s">
        <v>28</v>
      </c>
      <c r="P260" s="63" t="s">
        <v>28</v>
      </c>
      <c r="Q260" s="63" t="s">
        <v>28</v>
      </c>
      <c r="R260" s="63" t="s">
        <v>28</v>
      </c>
      <c r="S260" s="63" t="s">
        <v>28</v>
      </c>
      <c r="T260" s="63" t="s">
        <v>28</v>
      </c>
      <c r="U260" s="63" t="s">
        <v>28</v>
      </c>
      <c r="V260" s="63" t="s">
        <v>28</v>
      </c>
      <c r="W260" s="63" t="s">
        <v>28</v>
      </c>
      <c r="X260" s="63" t="s">
        <v>28</v>
      </c>
      <c r="Y260" s="63" t="s">
        <v>28</v>
      </c>
      <c r="Z260" s="63" t="s">
        <v>28</v>
      </c>
      <c r="AA260" s="63" t="s">
        <v>28</v>
      </c>
      <c r="AB260" s="93" t="str">
        <f t="shared" si="59"/>
        <v>pre99</v>
      </c>
      <c r="AC260" s="93" t="str">
        <f t="shared" si="60"/>
        <v>STI</v>
      </c>
      <c r="AD260" s="93" t="str">
        <f>"'"&amp;VLOOKUP(A260,Lookups!B$3:F$48,2,FALSE)&amp;"'"</f>
        <v>'Stikine River'</v>
      </c>
      <c r="AE260" s="93">
        <f>VLOOKUP(A260,Lookups!B$3:F$48,4,FALSE)</f>
        <v>1</v>
      </c>
      <c r="AF260" s="93" t="str">
        <f>VLOOKUP(A260,Lookups!B$3:F$48,5,FALSE)</f>
        <v>SEAK</v>
      </c>
      <c r="AG260" s="93" t="str">
        <f t="shared" si="61"/>
        <v>no</v>
      </c>
      <c r="AH260" s="93">
        <f>VLOOKUP(A260,Lookups!B$3:F$48,3,FALSE)</f>
        <v>42</v>
      </c>
      <c r="AI260" s="117">
        <f t="shared" si="62"/>
        <v>0</v>
      </c>
      <c r="AJ260" s="117">
        <f t="shared" si="63"/>
        <v>0</v>
      </c>
      <c r="AK260" s="117">
        <f t="shared" si="64"/>
        <v>0</v>
      </c>
      <c r="AL260" s="117">
        <f t="shared" si="65"/>
        <v>0</v>
      </c>
      <c r="AM260" s="117">
        <f t="shared" si="66"/>
        <v>0</v>
      </c>
      <c r="AN260" s="117">
        <f t="shared" si="67"/>
        <v>0</v>
      </c>
      <c r="AO260" s="117">
        <f t="shared" si="68"/>
        <v>0</v>
      </c>
      <c r="AP260" s="117">
        <f t="shared" si="69"/>
        <v>0</v>
      </c>
      <c r="AQ260" s="117">
        <f t="shared" si="70"/>
        <v>0</v>
      </c>
      <c r="AR260" s="117">
        <f t="shared" si="71"/>
        <v>0</v>
      </c>
      <c r="AS260" t="str">
        <f t="shared" si="72"/>
        <v>1988STI</v>
      </c>
    </row>
    <row r="261" spans="1:45" x14ac:dyDescent="0.25">
      <c r="A261" t="s">
        <v>836</v>
      </c>
      <c r="B261" s="64">
        <v>1989</v>
      </c>
      <c r="C261" t="s">
        <v>40</v>
      </c>
      <c r="E261" s="63" t="s">
        <v>28</v>
      </c>
      <c r="F261" s="63" t="s">
        <v>28</v>
      </c>
      <c r="G261" s="63" t="s">
        <v>28</v>
      </c>
      <c r="H261" s="63" t="s">
        <v>28</v>
      </c>
      <c r="I261" s="63" t="s">
        <v>28</v>
      </c>
      <c r="J261" s="63" t="s">
        <v>28</v>
      </c>
      <c r="K261" s="63" t="s">
        <v>28</v>
      </c>
      <c r="L261" s="63" t="s">
        <v>28</v>
      </c>
      <c r="M261" s="63" t="s">
        <v>28</v>
      </c>
      <c r="N261" s="63" t="s">
        <v>28</v>
      </c>
      <c r="O261" s="63" t="s">
        <v>28</v>
      </c>
      <c r="P261" s="63" t="s">
        <v>28</v>
      </c>
      <c r="Q261" s="63" t="s">
        <v>28</v>
      </c>
      <c r="R261" s="63" t="s">
        <v>28</v>
      </c>
      <c r="S261" s="63" t="s">
        <v>28</v>
      </c>
      <c r="T261" s="63" t="s">
        <v>28</v>
      </c>
      <c r="U261" s="63" t="s">
        <v>28</v>
      </c>
      <c r="V261" s="63" t="s">
        <v>28</v>
      </c>
      <c r="W261" s="63" t="s">
        <v>28</v>
      </c>
      <c r="X261" s="63" t="s">
        <v>28</v>
      </c>
      <c r="Y261" s="63" t="s">
        <v>28</v>
      </c>
      <c r="Z261" s="63" t="s">
        <v>28</v>
      </c>
      <c r="AA261" s="63" t="s">
        <v>28</v>
      </c>
      <c r="AB261" s="93" t="str">
        <f t="shared" si="59"/>
        <v>pre99</v>
      </c>
      <c r="AC261" s="93" t="str">
        <f t="shared" si="60"/>
        <v>STI</v>
      </c>
      <c r="AD261" s="93" t="str">
        <f>"'"&amp;VLOOKUP(A261,Lookups!B$3:F$48,2,FALSE)&amp;"'"</f>
        <v>'Stikine River'</v>
      </c>
      <c r="AE261" s="93">
        <f>VLOOKUP(A261,Lookups!B$3:F$48,4,FALSE)</f>
        <v>1</v>
      </c>
      <c r="AF261" s="93" t="str">
        <f>VLOOKUP(A261,Lookups!B$3:F$48,5,FALSE)</f>
        <v>SEAK</v>
      </c>
      <c r="AG261" s="93" t="str">
        <f t="shared" si="61"/>
        <v>no</v>
      </c>
      <c r="AH261" s="93">
        <f>VLOOKUP(A261,Lookups!B$3:F$48,3,FALSE)</f>
        <v>42</v>
      </c>
      <c r="AI261" s="117">
        <f t="shared" si="62"/>
        <v>0</v>
      </c>
      <c r="AJ261" s="117">
        <f t="shared" si="63"/>
        <v>0</v>
      </c>
      <c r="AK261" s="117">
        <f t="shared" si="64"/>
        <v>0</v>
      </c>
      <c r="AL261" s="117">
        <f t="shared" si="65"/>
        <v>0</v>
      </c>
      <c r="AM261" s="117">
        <f t="shared" si="66"/>
        <v>0</v>
      </c>
      <c r="AN261" s="117">
        <f t="shared" si="67"/>
        <v>0</v>
      </c>
      <c r="AO261" s="117">
        <f t="shared" si="68"/>
        <v>0</v>
      </c>
      <c r="AP261" s="117">
        <f t="shared" si="69"/>
        <v>0</v>
      </c>
      <c r="AQ261" s="117">
        <f t="shared" si="70"/>
        <v>0</v>
      </c>
      <c r="AR261" s="117">
        <f t="shared" si="71"/>
        <v>0</v>
      </c>
      <c r="AS261" t="str">
        <f t="shared" si="72"/>
        <v>1989STI</v>
      </c>
    </row>
    <row r="262" spans="1:45" x14ac:dyDescent="0.25">
      <c r="A262" t="s">
        <v>836</v>
      </c>
      <c r="B262" s="64">
        <v>1990</v>
      </c>
      <c r="C262" t="s">
        <v>40</v>
      </c>
      <c r="E262" s="63" t="s">
        <v>28</v>
      </c>
      <c r="F262" s="63" t="s">
        <v>28</v>
      </c>
      <c r="G262" s="63" t="s">
        <v>28</v>
      </c>
      <c r="H262" s="63" t="s">
        <v>28</v>
      </c>
      <c r="I262" s="63" t="s">
        <v>28</v>
      </c>
      <c r="J262" s="63" t="s">
        <v>28</v>
      </c>
      <c r="K262" s="63" t="s">
        <v>28</v>
      </c>
      <c r="L262" s="63" t="s">
        <v>28</v>
      </c>
      <c r="M262" s="63" t="s">
        <v>28</v>
      </c>
      <c r="N262" s="63" t="s">
        <v>28</v>
      </c>
      <c r="O262" s="63" t="s">
        <v>28</v>
      </c>
      <c r="P262" s="63" t="s">
        <v>28</v>
      </c>
      <c r="Q262" s="63" t="s">
        <v>28</v>
      </c>
      <c r="R262" s="63" t="s">
        <v>28</v>
      </c>
      <c r="S262" s="63" t="s">
        <v>28</v>
      </c>
      <c r="T262" s="63" t="s">
        <v>28</v>
      </c>
      <c r="U262" s="63" t="s">
        <v>28</v>
      </c>
      <c r="V262" s="63" t="s">
        <v>28</v>
      </c>
      <c r="W262" s="63" t="s">
        <v>28</v>
      </c>
      <c r="X262" s="63" t="s">
        <v>28</v>
      </c>
      <c r="Y262" s="63" t="s">
        <v>28</v>
      </c>
      <c r="Z262" s="63" t="s">
        <v>28</v>
      </c>
      <c r="AA262" s="63" t="s">
        <v>28</v>
      </c>
      <c r="AB262" s="93" t="str">
        <f t="shared" si="59"/>
        <v>pre99</v>
      </c>
      <c r="AC262" s="93" t="str">
        <f t="shared" si="60"/>
        <v>STI</v>
      </c>
      <c r="AD262" s="93" t="str">
        <f>"'"&amp;VLOOKUP(A262,Lookups!B$3:F$48,2,FALSE)&amp;"'"</f>
        <v>'Stikine River'</v>
      </c>
      <c r="AE262" s="93">
        <f>VLOOKUP(A262,Lookups!B$3:F$48,4,FALSE)</f>
        <v>1</v>
      </c>
      <c r="AF262" s="93" t="str">
        <f>VLOOKUP(A262,Lookups!B$3:F$48,5,FALSE)</f>
        <v>SEAK</v>
      </c>
      <c r="AG262" s="93" t="str">
        <f t="shared" si="61"/>
        <v>no</v>
      </c>
      <c r="AH262" s="93">
        <f>VLOOKUP(A262,Lookups!B$3:F$48,3,FALSE)</f>
        <v>42</v>
      </c>
      <c r="AI262" s="117">
        <f t="shared" si="62"/>
        <v>0</v>
      </c>
      <c r="AJ262" s="117">
        <f t="shared" si="63"/>
        <v>0</v>
      </c>
      <c r="AK262" s="117">
        <f t="shared" si="64"/>
        <v>0</v>
      </c>
      <c r="AL262" s="117">
        <f t="shared" si="65"/>
        <v>0</v>
      </c>
      <c r="AM262" s="117">
        <f t="shared" si="66"/>
        <v>0</v>
      </c>
      <c r="AN262" s="117">
        <f t="shared" si="67"/>
        <v>0</v>
      </c>
      <c r="AO262" s="117">
        <f t="shared" si="68"/>
        <v>0</v>
      </c>
      <c r="AP262" s="117">
        <f t="shared" si="69"/>
        <v>0</v>
      </c>
      <c r="AQ262" s="117">
        <f t="shared" si="70"/>
        <v>0</v>
      </c>
      <c r="AR262" s="117">
        <f t="shared" si="71"/>
        <v>0</v>
      </c>
      <c r="AS262" t="str">
        <f t="shared" si="72"/>
        <v>1990STI</v>
      </c>
    </row>
    <row r="263" spans="1:45" x14ac:dyDescent="0.25">
      <c r="A263" t="s">
        <v>836</v>
      </c>
      <c r="B263" s="64">
        <v>1991</v>
      </c>
      <c r="C263" t="s">
        <v>40</v>
      </c>
      <c r="E263" s="63" t="s">
        <v>28</v>
      </c>
      <c r="F263" s="63" t="s">
        <v>28</v>
      </c>
      <c r="G263" s="63" t="s">
        <v>28</v>
      </c>
      <c r="H263" s="63" t="s">
        <v>28</v>
      </c>
      <c r="I263" s="63" t="s">
        <v>28</v>
      </c>
      <c r="J263" s="63" t="s">
        <v>28</v>
      </c>
      <c r="K263" s="63" t="s">
        <v>28</v>
      </c>
      <c r="L263" s="63" t="s">
        <v>28</v>
      </c>
      <c r="M263" s="63" t="s">
        <v>28</v>
      </c>
      <c r="N263" s="63" t="s">
        <v>28</v>
      </c>
      <c r="O263" s="63" t="s">
        <v>28</v>
      </c>
      <c r="P263" s="63" t="s">
        <v>28</v>
      </c>
      <c r="Q263" s="63" t="s">
        <v>28</v>
      </c>
      <c r="R263" s="63" t="s">
        <v>28</v>
      </c>
      <c r="S263" s="63" t="s">
        <v>28</v>
      </c>
      <c r="T263" s="63" t="s">
        <v>28</v>
      </c>
      <c r="U263" s="63" t="s">
        <v>28</v>
      </c>
      <c r="V263" s="63" t="s">
        <v>28</v>
      </c>
      <c r="W263" s="63" t="s">
        <v>28</v>
      </c>
      <c r="X263" s="63" t="s">
        <v>28</v>
      </c>
      <c r="Y263" s="63" t="s">
        <v>28</v>
      </c>
      <c r="Z263" s="63" t="s">
        <v>28</v>
      </c>
      <c r="AA263" s="63" t="s">
        <v>28</v>
      </c>
      <c r="AB263" s="93" t="str">
        <f t="shared" si="59"/>
        <v>pre99</v>
      </c>
      <c r="AC263" s="93" t="str">
        <f t="shared" si="60"/>
        <v>STI</v>
      </c>
      <c r="AD263" s="93" t="str">
        <f>"'"&amp;VLOOKUP(A263,Lookups!B$3:F$48,2,FALSE)&amp;"'"</f>
        <v>'Stikine River'</v>
      </c>
      <c r="AE263" s="93">
        <f>VLOOKUP(A263,Lookups!B$3:F$48,4,FALSE)</f>
        <v>1</v>
      </c>
      <c r="AF263" s="93" t="str">
        <f>VLOOKUP(A263,Lookups!B$3:F$48,5,FALSE)</f>
        <v>SEAK</v>
      </c>
      <c r="AG263" s="93" t="str">
        <f t="shared" si="61"/>
        <v>no</v>
      </c>
      <c r="AH263" s="93">
        <f>VLOOKUP(A263,Lookups!B$3:F$48,3,FALSE)</f>
        <v>42</v>
      </c>
      <c r="AI263" s="117">
        <f t="shared" si="62"/>
        <v>0</v>
      </c>
      <c r="AJ263" s="117">
        <f t="shared" si="63"/>
        <v>0</v>
      </c>
      <c r="AK263" s="117">
        <f t="shared" si="64"/>
        <v>0</v>
      </c>
      <c r="AL263" s="117">
        <f t="shared" si="65"/>
        <v>0</v>
      </c>
      <c r="AM263" s="117">
        <f t="shared" si="66"/>
        <v>0</v>
      </c>
      <c r="AN263" s="117">
        <f t="shared" si="67"/>
        <v>0</v>
      </c>
      <c r="AO263" s="117">
        <f t="shared" si="68"/>
        <v>0</v>
      </c>
      <c r="AP263" s="117">
        <f t="shared" si="69"/>
        <v>0</v>
      </c>
      <c r="AQ263" s="117">
        <f t="shared" si="70"/>
        <v>0</v>
      </c>
      <c r="AR263" s="117">
        <f t="shared" si="71"/>
        <v>0</v>
      </c>
      <c r="AS263" t="str">
        <f t="shared" si="72"/>
        <v>1991STI</v>
      </c>
    </row>
    <row r="264" spans="1:45" x14ac:dyDescent="0.25">
      <c r="A264" t="s">
        <v>836</v>
      </c>
      <c r="B264" s="64">
        <v>1992</v>
      </c>
      <c r="C264" t="s">
        <v>40</v>
      </c>
      <c r="E264" s="63" t="s">
        <v>28</v>
      </c>
      <c r="F264" s="63" t="s">
        <v>28</v>
      </c>
      <c r="G264" s="63" t="s">
        <v>28</v>
      </c>
      <c r="H264" s="63" t="s">
        <v>28</v>
      </c>
      <c r="I264" s="63" t="s">
        <v>28</v>
      </c>
      <c r="J264" s="63" t="s">
        <v>28</v>
      </c>
      <c r="K264" s="63" t="s">
        <v>28</v>
      </c>
      <c r="L264" s="63" t="s">
        <v>28</v>
      </c>
      <c r="M264" s="63" t="s">
        <v>28</v>
      </c>
      <c r="N264" s="63" t="s">
        <v>28</v>
      </c>
      <c r="O264" s="63" t="s">
        <v>28</v>
      </c>
      <c r="P264" s="63" t="s">
        <v>28</v>
      </c>
      <c r="Q264" s="63" t="s">
        <v>28</v>
      </c>
      <c r="R264" s="63" t="s">
        <v>28</v>
      </c>
      <c r="S264" s="63" t="s">
        <v>28</v>
      </c>
      <c r="T264" s="63" t="s">
        <v>28</v>
      </c>
      <c r="U264" s="63" t="s">
        <v>28</v>
      </c>
      <c r="V264" s="63" t="s">
        <v>28</v>
      </c>
      <c r="W264" s="63" t="s">
        <v>28</v>
      </c>
      <c r="X264" s="63" t="s">
        <v>28</v>
      </c>
      <c r="Y264" s="63" t="s">
        <v>28</v>
      </c>
      <c r="Z264" s="63" t="s">
        <v>28</v>
      </c>
      <c r="AA264" s="63" t="s">
        <v>28</v>
      </c>
      <c r="AB264" s="93" t="str">
        <f t="shared" si="59"/>
        <v>pre99</v>
      </c>
      <c r="AC264" s="93" t="str">
        <f t="shared" si="60"/>
        <v>STI</v>
      </c>
      <c r="AD264" s="93" t="str">
        <f>"'"&amp;VLOOKUP(A264,Lookups!B$3:F$48,2,FALSE)&amp;"'"</f>
        <v>'Stikine River'</v>
      </c>
      <c r="AE264" s="93">
        <f>VLOOKUP(A264,Lookups!B$3:F$48,4,FALSE)</f>
        <v>1</v>
      </c>
      <c r="AF264" s="93" t="str">
        <f>VLOOKUP(A264,Lookups!B$3:F$48,5,FALSE)</f>
        <v>SEAK</v>
      </c>
      <c r="AG264" s="93" t="str">
        <f t="shared" si="61"/>
        <v>no</v>
      </c>
      <c r="AH264" s="93">
        <f>VLOOKUP(A264,Lookups!B$3:F$48,3,FALSE)</f>
        <v>42</v>
      </c>
      <c r="AI264" s="117">
        <f t="shared" si="62"/>
        <v>0</v>
      </c>
      <c r="AJ264" s="117">
        <f t="shared" si="63"/>
        <v>0</v>
      </c>
      <c r="AK264" s="117">
        <f t="shared" si="64"/>
        <v>0</v>
      </c>
      <c r="AL264" s="117">
        <f t="shared" si="65"/>
        <v>0</v>
      </c>
      <c r="AM264" s="117">
        <f t="shared" si="66"/>
        <v>0</v>
      </c>
      <c r="AN264" s="117">
        <f t="shared" si="67"/>
        <v>0</v>
      </c>
      <c r="AO264" s="117">
        <f t="shared" si="68"/>
        <v>0</v>
      </c>
      <c r="AP264" s="117">
        <f t="shared" si="69"/>
        <v>0</v>
      </c>
      <c r="AQ264" s="117">
        <f t="shared" si="70"/>
        <v>0</v>
      </c>
      <c r="AR264" s="117">
        <f t="shared" si="71"/>
        <v>0</v>
      </c>
      <c r="AS264" t="str">
        <f t="shared" si="72"/>
        <v>1992STI</v>
      </c>
    </row>
    <row r="265" spans="1:45" x14ac:dyDescent="0.25">
      <c r="A265" t="s">
        <v>836</v>
      </c>
      <c r="B265" s="64">
        <v>1993</v>
      </c>
      <c r="C265" t="s">
        <v>40</v>
      </c>
      <c r="E265" s="63" t="s">
        <v>28</v>
      </c>
      <c r="F265" s="63" t="s">
        <v>28</v>
      </c>
      <c r="G265" s="63" t="s">
        <v>28</v>
      </c>
      <c r="H265" s="63" t="s">
        <v>28</v>
      </c>
      <c r="I265" s="63" t="s">
        <v>28</v>
      </c>
      <c r="J265" s="63" t="s">
        <v>28</v>
      </c>
      <c r="K265" s="63" t="s">
        <v>28</v>
      </c>
      <c r="L265" s="63" t="s">
        <v>28</v>
      </c>
      <c r="M265" s="63" t="s">
        <v>28</v>
      </c>
      <c r="N265" s="63" t="s">
        <v>28</v>
      </c>
      <c r="O265" s="63" t="s">
        <v>28</v>
      </c>
      <c r="P265" s="63" t="s">
        <v>28</v>
      </c>
      <c r="Q265" s="63" t="s">
        <v>28</v>
      </c>
      <c r="R265" s="63" t="s">
        <v>28</v>
      </c>
      <c r="S265" s="63" t="s">
        <v>28</v>
      </c>
      <c r="T265" s="63" t="s">
        <v>28</v>
      </c>
      <c r="U265" s="63" t="s">
        <v>28</v>
      </c>
      <c r="V265" s="63" t="s">
        <v>28</v>
      </c>
      <c r="W265" s="63" t="s">
        <v>28</v>
      </c>
      <c r="X265" s="63" t="s">
        <v>28</v>
      </c>
      <c r="Y265" s="63" t="s">
        <v>28</v>
      </c>
      <c r="Z265" s="63" t="s">
        <v>28</v>
      </c>
      <c r="AA265" s="63" t="s">
        <v>28</v>
      </c>
      <c r="AB265" s="93" t="str">
        <f t="shared" si="59"/>
        <v>pre99</v>
      </c>
      <c r="AC265" s="93" t="str">
        <f t="shared" si="60"/>
        <v>STI</v>
      </c>
      <c r="AD265" s="93" t="str">
        <f>"'"&amp;VLOOKUP(A265,Lookups!B$3:F$48,2,FALSE)&amp;"'"</f>
        <v>'Stikine River'</v>
      </c>
      <c r="AE265" s="93">
        <f>VLOOKUP(A265,Lookups!B$3:F$48,4,FALSE)</f>
        <v>1</v>
      </c>
      <c r="AF265" s="93" t="str">
        <f>VLOOKUP(A265,Lookups!B$3:F$48,5,FALSE)</f>
        <v>SEAK</v>
      </c>
      <c r="AG265" s="93" t="str">
        <f t="shared" si="61"/>
        <v>no</v>
      </c>
      <c r="AH265" s="93">
        <f>VLOOKUP(A265,Lookups!B$3:F$48,3,FALSE)</f>
        <v>42</v>
      </c>
      <c r="AI265" s="117">
        <f t="shared" si="62"/>
        <v>0</v>
      </c>
      <c r="AJ265" s="117">
        <f t="shared" si="63"/>
        <v>0</v>
      </c>
      <c r="AK265" s="117">
        <f t="shared" si="64"/>
        <v>0</v>
      </c>
      <c r="AL265" s="117">
        <f t="shared" si="65"/>
        <v>0</v>
      </c>
      <c r="AM265" s="117">
        <f t="shared" si="66"/>
        <v>0</v>
      </c>
      <c r="AN265" s="117">
        <f t="shared" si="67"/>
        <v>0</v>
      </c>
      <c r="AO265" s="117">
        <f t="shared" si="68"/>
        <v>0</v>
      </c>
      <c r="AP265" s="117">
        <f t="shared" si="69"/>
        <v>0</v>
      </c>
      <c r="AQ265" s="117">
        <f t="shared" si="70"/>
        <v>0</v>
      </c>
      <c r="AR265" s="117">
        <f t="shared" si="71"/>
        <v>0</v>
      </c>
      <c r="AS265" t="str">
        <f t="shared" si="72"/>
        <v>1993STI</v>
      </c>
    </row>
    <row r="266" spans="1:45" x14ac:dyDescent="0.25">
      <c r="A266" t="s">
        <v>836</v>
      </c>
      <c r="B266" s="64">
        <v>1994</v>
      </c>
      <c r="C266" t="s">
        <v>40</v>
      </c>
      <c r="E266" s="63" t="s">
        <v>28</v>
      </c>
      <c r="F266" s="63" t="s">
        <v>28</v>
      </c>
      <c r="G266" s="63" t="s">
        <v>28</v>
      </c>
      <c r="H266" s="63" t="s">
        <v>28</v>
      </c>
      <c r="I266" s="63" t="s">
        <v>28</v>
      </c>
      <c r="J266" s="63" t="s">
        <v>28</v>
      </c>
      <c r="K266" s="63" t="s">
        <v>28</v>
      </c>
      <c r="L266" s="63" t="s">
        <v>28</v>
      </c>
      <c r="M266" s="63" t="s">
        <v>28</v>
      </c>
      <c r="N266" s="63" t="s">
        <v>28</v>
      </c>
      <c r="O266" s="63" t="s">
        <v>28</v>
      </c>
      <c r="P266" s="63" t="s">
        <v>28</v>
      </c>
      <c r="Q266" s="63" t="s">
        <v>28</v>
      </c>
      <c r="R266" s="63" t="s">
        <v>28</v>
      </c>
      <c r="S266" s="63" t="s">
        <v>28</v>
      </c>
      <c r="T266" s="63" t="s">
        <v>28</v>
      </c>
      <c r="U266" s="63" t="s">
        <v>28</v>
      </c>
      <c r="V266" s="63" t="s">
        <v>28</v>
      </c>
      <c r="W266" s="63" t="s">
        <v>28</v>
      </c>
      <c r="X266" s="63" t="s">
        <v>28</v>
      </c>
      <c r="Y266" s="63" t="s">
        <v>28</v>
      </c>
      <c r="Z266" s="63" t="s">
        <v>28</v>
      </c>
      <c r="AA266" s="63" t="s">
        <v>28</v>
      </c>
      <c r="AB266" s="93" t="str">
        <f t="shared" si="59"/>
        <v>pre99</v>
      </c>
      <c r="AC266" s="93" t="str">
        <f t="shared" si="60"/>
        <v>STI</v>
      </c>
      <c r="AD266" s="93" t="str">
        <f>"'"&amp;VLOOKUP(A266,Lookups!B$3:F$48,2,FALSE)&amp;"'"</f>
        <v>'Stikine River'</v>
      </c>
      <c r="AE266" s="93">
        <f>VLOOKUP(A266,Lookups!B$3:F$48,4,FALSE)</f>
        <v>1</v>
      </c>
      <c r="AF266" s="93" t="str">
        <f>VLOOKUP(A266,Lookups!B$3:F$48,5,FALSE)</f>
        <v>SEAK</v>
      </c>
      <c r="AG266" s="93" t="str">
        <f t="shared" si="61"/>
        <v>no</v>
      </c>
      <c r="AH266" s="93">
        <f>VLOOKUP(A266,Lookups!B$3:F$48,3,FALSE)</f>
        <v>42</v>
      </c>
      <c r="AI266" s="117">
        <f t="shared" si="62"/>
        <v>0</v>
      </c>
      <c r="AJ266" s="117">
        <f t="shared" si="63"/>
        <v>0</v>
      </c>
      <c r="AK266" s="117">
        <f t="shared" si="64"/>
        <v>0</v>
      </c>
      <c r="AL266" s="117">
        <f t="shared" si="65"/>
        <v>0</v>
      </c>
      <c r="AM266" s="117">
        <f t="shared" si="66"/>
        <v>0</v>
      </c>
      <c r="AN266" s="117">
        <f t="shared" si="67"/>
        <v>0</v>
      </c>
      <c r="AO266" s="117">
        <f t="shared" si="68"/>
        <v>0</v>
      </c>
      <c r="AP266" s="117">
        <f t="shared" si="69"/>
        <v>0</v>
      </c>
      <c r="AQ266" s="117">
        <f t="shared" si="70"/>
        <v>0</v>
      </c>
      <c r="AR266" s="117">
        <f t="shared" si="71"/>
        <v>0</v>
      </c>
      <c r="AS266" t="str">
        <f t="shared" si="72"/>
        <v>1994STI</v>
      </c>
    </row>
    <row r="267" spans="1:45" x14ac:dyDescent="0.25">
      <c r="A267" t="s">
        <v>836</v>
      </c>
      <c r="B267" s="64">
        <v>1995</v>
      </c>
      <c r="C267" t="s">
        <v>40</v>
      </c>
      <c r="E267" s="63" t="s">
        <v>28</v>
      </c>
      <c r="F267" s="63" t="s">
        <v>28</v>
      </c>
      <c r="G267" s="63" t="s">
        <v>28</v>
      </c>
      <c r="H267" s="63" t="s">
        <v>28</v>
      </c>
      <c r="I267" s="63" t="s">
        <v>28</v>
      </c>
      <c r="J267" s="63" t="s">
        <v>28</v>
      </c>
      <c r="K267" s="63" t="s">
        <v>28</v>
      </c>
      <c r="L267" s="63" t="s">
        <v>28</v>
      </c>
      <c r="M267" s="63" t="s">
        <v>28</v>
      </c>
      <c r="N267" s="63" t="s">
        <v>28</v>
      </c>
      <c r="O267" s="63" t="s">
        <v>28</v>
      </c>
      <c r="P267" s="63" t="s">
        <v>28</v>
      </c>
      <c r="Q267" s="63" t="s">
        <v>28</v>
      </c>
      <c r="R267" s="63" t="s">
        <v>28</v>
      </c>
      <c r="S267" s="63" t="s">
        <v>28</v>
      </c>
      <c r="T267" s="63" t="s">
        <v>28</v>
      </c>
      <c r="U267" s="63" t="s">
        <v>28</v>
      </c>
      <c r="V267" s="63" t="s">
        <v>28</v>
      </c>
      <c r="W267" s="63" t="s">
        <v>28</v>
      </c>
      <c r="X267" s="63" t="s">
        <v>28</v>
      </c>
      <c r="Y267" s="63" t="s">
        <v>28</v>
      </c>
      <c r="Z267" s="63" t="s">
        <v>28</v>
      </c>
      <c r="AA267" s="63" t="s">
        <v>28</v>
      </c>
      <c r="AB267" s="93" t="str">
        <f t="shared" si="59"/>
        <v>pre99</v>
      </c>
      <c r="AC267" s="93" t="str">
        <f t="shared" si="60"/>
        <v>STI</v>
      </c>
      <c r="AD267" s="93" t="str">
        <f>"'"&amp;VLOOKUP(A267,Lookups!B$3:F$48,2,FALSE)&amp;"'"</f>
        <v>'Stikine River'</v>
      </c>
      <c r="AE267" s="93">
        <f>VLOOKUP(A267,Lookups!B$3:F$48,4,FALSE)</f>
        <v>1</v>
      </c>
      <c r="AF267" s="93" t="str">
        <f>VLOOKUP(A267,Lookups!B$3:F$48,5,FALSE)</f>
        <v>SEAK</v>
      </c>
      <c r="AG267" s="93" t="str">
        <f t="shared" si="61"/>
        <v>no</v>
      </c>
      <c r="AH267" s="93">
        <f>VLOOKUP(A267,Lookups!B$3:F$48,3,FALSE)</f>
        <v>42</v>
      </c>
      <c r="AI267" s="117">
        <f t="shared" si="62"/>
        <v>0</v>
      </c>
      <c r="AJ267" s="117">
        <f t="shared" si="63"/>
        <v>0</v>
      </c>
      <c r="AK267" s="117">
        <f t="shared" si="64"/>
        <v>0</v>
      </c>
      <c r="AL267" s="117">
        <f t="shared" si="65"/>
        <v>0</v>
      </c>
      <c r="AM267" s="117">
        <f t="shared" si="66"/>
        <v>0</v>
      </c>
      <c r="AN267" s="117">
        <f t="shared" si="67"/>
        <v>0</v>
      </c>
      <c r="AO267" s="117">
        <f t="shared" si="68"/>
        <v>0</v>
      </c>
      <c r="AP267" s="117">
        <f t="shared" si="69"/>
        <v>0</v>
      </c>
      <c r="AQ267" s="117">
        <f t="shared" si="70"/>
        <v>0</v>
      </c>
      <c r="AR267" s="117">
        <f t="shared" si="71"/>
        <v>0</v>
      </c>
      <c r="AS267" t="str">
        <f t="shared" si="72"/>
        <v>1995STI</v>
      </c>
    </row>
    <row r="268" spans="1:45" x14ac:dyDescent="0.25">
      <c r="A268" t="s">
        <v>836</v>
      </c>
      <c r="B268" s="64">
        <v>1996</v>
      </c>
      <c r="C268" t="s">
        <v>40</v>
      </c>
      <c r="E268" s="63" t="s">
        <v>28</v>
      </c>
      <c r="F268" s="63" t="s">
        <v>28</v>
      </c>
      <c r="G268" s="63" t="s">
        <v>28</v>
      </c>
      <c r="H268" s="63" t="s">
        <v>28</v>
      </c>
      <c r="I268" s="63" t="s">
        <v>28</v>
      </c>
      <c r="J268" s="63" t="s">
        <v>28</v>
      </c>
      <c r="K268" s="63" t="s">
        <v>28</v>
      </c>
      <c r="L268" s="63" t="s">
        <v>28</v>
      </c>
      <c r="M268" s="63" t="s">
        <v>28</v>
      </c>
      <c r="N268" s="63" t="s">
        <v>28</v>
      </c>
      <c r="O268" s="63" t="s">
        <v>28</v>
      </c>
      <c r="P268" s="63" t="s">
        <v>28</v>
      </c>
      <c r="Q268" s="63" t="s">
        <v>28</v>
      </c>
      <c r="R268" s="63" t="s">
        <v>28</v>
      </c>
      <c r="S268" s="63" t="s">
        <v>28</v>
      </c>
      <c r="T268" s="63" t="s">
        <v>28</v>
      </c>
      <c r="U268" s="63" t="s">
        <v>28</v>
      </c>
      <c r="V268" s="63" t="s">
        <v>28</v>
      </c>
      <c r="W268" s="63" t="s">
        <v>28</v>
      </c>
      <c r="X268" s="63" t="s">
        <v>28</v>
      </c>
      <c r="Y268" s="63" t="s">
        <v>28</v>
      </c>
      <c r="Z268" s="63" t="s">
        <v>28</v>
      </c>
      <c r="AA268" s="63" t="s">
        <v>28</v>
      </c>
      <c r="AB268" s="93" t="str">
        <f t="shared" si="59"/>
        <v>pre99</v>
      </c>
      <c r="AC268" s="93" t="str">
        <f t="shared" si="60"/>
        <v>STI</v>
      </c>
      <c r="AD268" s="93" t="str">
        <f>"'"&amp;VLOOKUP(A268,Lookups!B$3:F$48,2,FALSE)&amp;"'"</f>
        <v>'Stikine River'</v>
      </c>
      <c r="AE268" s="93">
        <f>VLOOKUP(A268,Lookups!B$3:F$48,4,FALSE)</f>
        <v>1</v>
      </c>
      <c r="AF268" s="93" t="str">
        <f>VLOOKUP(A268,Lookups!B$3:F$48,5,FALSE)</f>
        <v>SEAK</v>
      </c>
      <c r="AG268" s="93" t="str">
        <f t="shared" si="61"/>
        <v>no</v>
      </c>
      <c r="AH268" s="93">
        <f>VLOOKUP(A268,Lookups!B$3:F$48,3,FALSE)</f>
        <v>42</v>
      </c>
      <c r="AI268" s="117">
        <f t="shared" si="62"/>
        <v>0</v>
      </c>
      <c r="AJ268" s="117">
        <f t="shared" si="63"/>
        <v>0</v>
      </c>
      <c r="AK268" s="117">
        <f t="shared" si="64"/>
        <v>0</v>
      </c>
      <c r="AL268" s="117">
        <f t="shared" si="65"/>
        <v>0</v>
      </c>
      <c r="AM268" s="117">
        <f t="shared" si="66"/>
        <v>0</v>
      </c>
      <c r="AN268" s="117">
        <f t="shared" si="67"/>
        <v>0</v>
      </c>
      <c r="AO268" s="117">
        <f t="shared" si="68"/>
        <v>0</v>
      </c>
      <c r="AP268" s="117">
        <f t="shared" si="69"/>
        <v>0</v>
      </c>
      <c r="AQ268" s="117">
        <f t="shared" si="70"/>
        <v>0</v>
      </c>
      <c r="AR268" s="117">
        <f t="shared" si="71"/>
        <v>0</v>
      </c>
      <c r="AS268" t="str">
        <f t="shared" si="72"/>
        <v>1996STI</v>
      </c>
    </row>
    <row r="269" spans="1:45" x14ac:dyDescent="0.25">
      <c r="A269" t="s">
        <v>836</v>
      </c>
      <c r="B269" s="64">
        <v>1997</v>
      </c>
      <c r="C269" t="s">
        <v>40</v>
      </c>
      <c r="E269" s="63" t="s">
        <v>28</v>
      </c>
      <c r="F269" s="63" t="s">
        <v>28</v>
      </c>
      <c r="G269" s="63" t="s">
        <v>28</v>
      </c>
      <c r="H269" s="63" t="s">
        <v>28</v>
      </c>
      <c r="I269" s="63" t="s">
        <v>28</v>
      </c>
      <c r="J269" s="63" t="s">
        <v>28</v>
      </c>
      <c r="K269" s="63" t="s">
        <v>28</v>
      </c>
      <c r="L269" s="63" t="s">
        <v>28</v>
      </c>
      <c r="M269" s="63" t="s">
        <v>28</v>
      </c>
      <c r="N269" s="63" t="s">
        <v>28</v>
      </c>
      <c r="O269" s="63" t="s">
        <v>28</v>
      </c>
      <c r="P269" s="63" t="s">
        <v>28</v>
      </c>
      <c r="Q269" s="63" t="s">
        <v>28</v>
      </c>
      <c r="R269" s="63" t="s">
        <v>28</v>
      </c>
      <c r="S269" s="63" t="s">
        <v>28</v>
      </c>
      <c r="T269" s="63" t="s">
        <v>28</v>
      </c>
      <c r="U269" s="63" t="s">
        <v>28</v>
      </c>
      <c r="V269" s="63" t="s">
        <v>28</v>
      </c>
      <c r="W269" s="63" t="s">
        <v>28</v>
      </c>
      <c r="X269" s="63" t="s">
        <v>28</v>
      </c>
      <c r="Y269" s="63" t="s">
        <v>28</v>
      </c>
      <c r="Z269" s="63" t="s">
        <v>28</v>
      </c>
      <c r="AA269" s="63" t="s">
        <v>28</v>
      </c>
      <c r="AB269" s="93" t="str">
        <f t="shared" si="59"/>
        <v>pre99</v>
      </c>
      <c r="AC269" s="93" t="str">
        <f t="shared" si="60"/>
        <v>STI</v>
      </c>
      <c r="AD269" s="93" t="str">
        <f>"'"&amp;VLOOKUP(A269,Lookups!B$3:F$48,2,FALSE)&amp;"'"</f>
        <v>'Stikine River'</v>
      </c>
      <c r="AE269" s="93">
        <f>VLOOKUP(A269,Lookups!B$3:F$48,4,FALSE)</f>
        <v>1</v>
      </c>
      <c r="AF269" s="93" t="str">
        <f>VLOOKUP(A269,Lookups!B$3:F$48,5,FALSE)</f>
        <v>SEAK</v>
      </c>
      <c r="AG269" s="93" t="str">
        <f t="shared" si="61"/>
        <v>no</v>
      </c>
      <c r="AH269" s="93">
        <f>VLOOKUP(A269,Lookups!B$3:F$48,3,FALSE)</f>
        <v>42</v>
      </c>
      <c r="AI269" s="117">
        <f t="shared" si="62"/>
        <v>0</v>
      </c>
      <c r="AJ269" s="117">
        <f t="shared" si="63"/>
        <v>0</v>
      </c>
      <c r="AK269" s="117">
        <f t="shared" si="64"/>
        <v>0</v>
      </c>
      <c r="AL269" s="117">
        <f t="shared" si="65"/>
        <v>0</v>
      </c>
      <c r="AM269" s="117">
        <f t="shared" si="66"/>
        <v>0</v>
      </c>
      <c r="AN269" s="117">
        <f t="shared" si="67"/>
        <v>0</v>
      </c>
      <c r="AO269" s="117">
        <f t="shared" si="68"/>
        <v>0</v>
      </c>
      <c r="AP269" s="117">
        <f t="shared" si="69"/>
        <v>0</v>
      </c>
      <c r="AQ269" s="117">
        <f t="shared" si="70"/>
        <v>0</v>
      </c>
      <c r="AR269" s="117">
        <f t="shared" si="71"/>
        <v>0</v>
      </c>
      <c r="AS269" t="str">
        <f t="shared" si="72"/>
        <v>1997STI</v>
      </c>
    </row>
    <row r="270" spans="1:45" x14ac:dyDescent="0.25">
      <c r="A270" t="s">
        <v>836</v>
      </c>
      <c r="B270" s="64">
        <v>1998</v>
      </c>
      <c r="C270" t="s">
        <v>40</v>
      </c>
      <c r="E270" s="63" t="s">
        <v>28</v>
      </c>
      <c r="F270" s="63" t="s">
        <v>28</v>
      </c>
      <c r="G270" s="63" t="s">
        <v>28</v>
      </c>
      <c r="H270" s="63" t="s">
        <v>28</v>
      </c>
      <c r="I270" s="63" t="s">
        <v>28</v>
      </c>
      <c r="J270" s="63" t="s">
        <v>28</v>
      </c>
      <c r="K270" s="63" t="s">
        <v>28</v>
      </c>
      <c r="L270" s="63" t="s">
        <v>28</v>
      </c>
      <c r="M270" s="63" t="s">
        <v>28</v>
      </c>
      <c r="N270" s="63" t="s">
        <v>28</v>
      </c>
      <c r="O270" s="63" t="s">
        <v>28</v>
      </c>
      <c r="P270" s="63" t="s">
        <v>28</v>
      </c>
      <c r="Q270" s="63" t="s">
        <v>28</v>
      </c>
      <c r="R270" s="63" t="s">
        <v>28</v>
      </c>
      <c r="S270" s="63" t="s">
        <v>28</v>
      </c>
      <c r="T270" s="63" t="s">
        <v>28</v>
      </c>
      <c r="U270" s="63" t="s">
        <v>28</v>
      </c>
      <c r="V270" s="63" t="s">
        <v>28</v>
      </c>
      <c r="W270" s="63" t="s">
        <v>28</v>
      </c>
      <c r="X270" s="63" t="s">
        <v>28</v>
      </c>
      <c r="Y270" s="63" t="s">
        <v>28</v>
      </c>
      <c r="Z270" s="63" t="s">
        <v>28</v>
      </c>
      <c r="AA270" s="63" t="s">
        <v>28</v>
      </c>
      <c r="AB270" s="93" t="str">
        <f t="shared" si="59"/>
        <v>pre99</v>
      </c>
      <c r="AC270" s="93" t="str">
        <f t="shared" si="60"/>
        <v>STI</v>
      </c>
      <c r="AD270" s="93" t="str">
        <f>"'"&amp;VLOOKUP(A270,Lookups!B$3:F$48,2,FALSE)&amp;"'"</f>
        <v>'Stikine River'</v>
      </c>
      <c r="AE270" s="93">
        <f>VLOOKUP(A270,Lookups!B$3:F$48,4,FALSE)</f>
        <v>1</v>
      </c>
      <c r="AF270" s="93" t="str">
        <f>VLOOKUP(A270,Lookups!B$3:F$48,5,FALSE)</f>
        <v>SEAK</v>
      </c>
      <c r="AG270" s="93" t="str">
        <f t="shared" si="61"/>
        <v>no</v>
      </c>
      <c r="AH270" s="93">
        <f>VLOOKUP(A270,Lookups!B$3:F$48,3,FALSE)</f>
        <v>42</v>
      </c>
      <c r="AI270" s="117">
        <f t="shared" si="62"/>
        <v>0</v>
      </c>
      <c r="AJ270" s="117">
        <f t="shared" si="63"/>
        <v>0</v>
      </c>
      <c r="AK270" s="117">
        <f t="shared" si="64"/>
        <v>0</v>
      </c>
      <c r="AL270" s="117">
        <f t="shared" si="65"/>
        <v>0</v>
      </c>
      <c r="AM270" s="117">
        <f t="shared" si="66"/>
        <v>0</v>
      </c>
      <c r="AN270" s="117">
        <f t="shared" si="67"/>
        <v>0</v>
      </c>
      <c r="AO270" s="117">
        <f t="shared" si="68"/>
        <v>0</v>
      </c>
      <c r="AP270" s="117">
        <f t="shared" si="69"/>
        <v>0</v>
      </c>
      <c r="AQ270" s="117">
        <f t="shared" si="70"/>
        <v>0</v>
      </c>
      <c r="AR270" s="117">
        <f t="shared" si="71"/>
        <v>0</v>
      </c>
      <c r="AS270" t="str">
        <f t="shared" si="72"/>
        <v>1998STI</v>
      </c>
    </row>
    <row r="271" spans="1:45" x14ac:dyDescent="0.25">
      <c r="A271" t="s">
        <v>836</v>
      </c>
      <c r="B271" s="64">
        <v>1999</v>
      </c>
      <c r="C271" t="s">
        <v>40</v>
      </c>
      <c r="E271" s="63" t="s">
        <v>28</v>
      </c>
      <c r="F271" s="63" t="s">
        <v>28</v>
      </c>
      <c r="G271" s="63" t="s">
        <v>28</v>
      </c>
      <c r="H271" s="63" t="s">
        <v>28</v>
      </c>
      <c r="I271" s="63" t="s">
        <v>28</v>
      </c>
      <c r="J271" s="63" t="s">
        <v>28</v>
      </c>
      <c r="K271" s="63" t="s">
        <v>28</v>
      </c>
      <c r="L271" s="63" t="s">
        <v>28</v>
      </c>
      <c r="M271" s="63" t="s">
        <v>28</v>
      </c>
      <c r="N271" s="63" t="s">
        <v>28</v>
      </c>
      <c r="O271" s="63" t="s">
        <v>28</v>
      </c>
      <c r="P271" s="63" t="s">
        <v>28</v>
      </c>
      <c r="Q271" s="63" t="s">
        <v>28</v>
      </c>
      <c r="R271" s="63" t="s">
        <v>28</v>
      </c>
      <c r="S271" s="63" t="s">
        <v>28</v>
      </c>
      <c r="T271" s="63" t="s">
        <v>28</v>
      </c>
      <c r="U271" s="63" t="s">
        <v>28</v>
      </c>
      <c r="V271" s="63" t="s">
        <v>28</v>
      </c>
      <c r="W271" s="63" t="s">
        <v>28</v>
      </c>
      <c r="X271" s="63" t="s">
        <v>28</v>
      </c>
      <c r="Y271" s="63" t="s">
        <v>28</v>
      </c>
      <c r="Z271" s="63" t="s">
        <v>28</v>
      </c>
      <c r="AA271" s="63" t="s">
        <v>28</v>
      </c>
      <c r="AB271" s="93" t="str">
        <f t="shared" si="59"/>
        <v>a99to08</v>
      </c>
      <c r="AC271" s="93" t="str">
        <f t="shared" si="60"/>
        <v>STI</v>
      </c>
      <c r="AD271" s="93" t="str">
        <f>"'"&amp;VLOOKUP(A271,Lookups!B$3:F$48,2,FALSE)&amp;"'"</f>
        <v>'Stikine River'</v>
      </c>
      <c r="AE271" s="93">
        <f>VLOOKUP(A271,Lookups!B$3:F$48,4,FALSE)</f>
        <v>1</v>
      </c>
      <c r="AF271" s="93" t="str">
        <f>VLOOKUP(A271,Lookups!B$3:F$48,5,FALSE)</f>
        <v>SEAK</v>
      </c>
      <c r="AG271" s="93" t="str">
        <f t="shared" si="61"/>
        <v>no</v>
      </c>
      <c r="AH271" s="93">
        <f>VLOOKUP(A271,Lookups!B$3:F$48,3,FALSE)</f>
        <v>42</v>
      </c>
      <c r="AI271" s="117">
        <f t="shared" si="62"/>
        <v>0</v>
      </c>
      <c r="AJ271" s="117">
        <f t="shared" si="63"/>
        <v>0</v>
      </c>
      <c r="AK271" s="117">
        <f t="shared" si="64"/>
        <v>0</v>
      </c>
      <c r="AL271" s="117">
        <f t="shared" si="65"/>
        <v>0</v>
      </c>
      <c r="AM271" s="117">
        <f t="shared" si="66"/>
        <v>0</v>
      </c>
      <c r="AN271" s="117">
        <f t="shared" si="67"/>
        <v>0</v>
      </c>
      <c r="AO271" s="117">
        <f t="shared" si="68"/>
        <v>0</v>
      </c>
      <c r="AP271" s="117">
        <f t="shared" si="69"/>
        <v>0</v>
      </c>
      <c r="AQ271" s="117">
        <f t="shared" si="70"/>
        <v>0</v>
      </c>
      <c r="AR271" s="117">
        <f t="shared" si="71"/>
        <v>0</v>
      </c>
      <c r="AS271" t="str">
        <f t="shared" si="72"/>
        <v>1999STI</v>
      </c>
    </row>
    <row r="272" spans="1:45" x14ac:dyDescent="0.25">
      <c r="A272" t="s">
        <v>836</v>
      </c>
      <c r="B272" s="64">
        <v>2000</v>
      </c>
      <c r="C272" t="s">
        <v>40</v>
      </c>
      <c r="E272" s="63" t="s">
        <v>28</v>
      </c>
      <c r="F272" s="63" t="s">
        <v>28</v>
      </c>
      <c r="G272" s="63" t="s">
        <v>28</v>
      </c>
      <c r="H272" s="63" t="s">
        <v>28</v>
      </c>
      <c r="I272" s="63" t="s">
        <v>28</v>
      </c>
      <c r="J272" s="63" t="s">
        <v>28</v>
      </c>
      <c r="K272" s="63" t="s">
        <v>28</v>
      </c>
      <c r="L272" s="63" t="s">
        <v>28</v>
      </c>
      <c r="M272" s="63" t="s">
        <v>28</v>
      </c>
      <c r="N272" s="63" t="s">
        <v>28</v>
      </c>
      <c r="O272" s="63" t="s">
        <v>28</v>
      </c>
      <c r="P272" s="63" t="s">
        <v>28</v>
      </c>
      <c r="Q272" s="63" t="s">
        <v>28</v>
      </c>
      <c r="R272" s="63" t="s">
        <v>28</v>
      </c>
      <c r="S272" s="63" t="s">
        <v>28</v>
      </c>
      <c r="T272" s="63" t="s">
        <v>28</v>
      </c>
      <c r="U272" s="63" t="s">
        <v>28</v>
      </c>
      <c r="V272" s="63" t="s">
        <v>28</v>
      </c>
      <c r="W272" s="63" t="s">
        <v>28</v>
      </c>
      <c r="X272" s="63" t="s">
        <v>28</v>
      </c>
      <c r="Y272" s="63" t="s">
        <v>28</v>
      </c>
      <c r="Z272" s="63" t="s">
        <v>28</v>
      </c>
      <c r="AA272" s="63" t="s">
        <v>28</v>
      </c>
      <c r="AB272" s="93" t="str">
        <f t="shared" si="59"/>
        <v>a99to08</v>
      </c>
      <c r="AC272" s="93" t="str">
        <f t="shared" si="60"/>
        <v>STI</v>
      </c>
      <c r="AD272" s="93" t="str">
        <f>"'"&amp;VLOOKUP(A272,Lookups!B$3:F$48,2,FALSE)&amp;"'"</f>
        <v>'Stikine River'</v>
      </c>
      <c r="AE272" s="93">
        <f>VLOOKUP(A272,Lookups!B$3:F$48,4,FALSE)</f>
        <v>1</v>
      </c>
      <c r="AF272" s="93" t="str">
        <f>VLOOKUP(A272,Lookups!B$3:F$48,5,FALSE)</f>
        <v>SEAK</v>
      </c>
      <c r="AG272" s="93" t="str">
        <f t="shared" si="61"/>
        <v>no</v>
      </c>
      <c r="AH272" s="93">
        <f>VLOOKUP(A272,Lookups!B$3:F$48,3,FALSE)</f>
        <v>42</v>
      </c>
      <c r="AI272" s="117">
        <f t="shared" si="62"/>
        <v>0</v>
      </c>
      <c r="AJ272" s="117">
        <f t="shared" si="63"/>
        <v>0</v>
      </c>
      <c r="AK272" s="117">
        <f t="shared" si="64"/>
        <v>0</v>
      </c>
      <c r="AL272" s="117">
        <f t="shared" si="65"/>
        <v>0</v>
      </c>
      <c r="AM272" s="117">
        <f t="shared" si="66"/>
        <v>0</v>
      </c>
      <c r="AN272" s="117">
        <f t="shared" si="67"/>
        <v>0</v>
      </c>
      <c r="AO272" s="117">
        <f t="shared" si="68"/>
        <v>0</v>
      </c>
      <c r="AP272" s="117">
        <f t="shared" si="69"/>
        <v>0</v>
      </c>
      <c r="AQ272" s="117">
        <f t="shared" si="70"/>
        <v>0</v>
      </c>
      <c r="AR272" s="117">
        <f t="shared" si="71"/>
        <v>0</v>
      </c>
      <c r="AS272" t="str">
        <f t="shared" si="72"/>
        <v>2000STI</v>
      </c>
    </row>
    <row r="273" spans="1:45" x14ac:dyDescent="0.25">
      <c r="A273" t="s">
        <v>836</v>
      </c>
      <c r="B273" s="64">
        <v>2001</v>
      </c>
      <c r="C273">
        <v>7</v>
      </c>
      <c r="D273" s="116">
        <v>3</v>
      </c>
      <c r="E273" s="63" t="s">
        <v>26</v>
      </c>
      <c r="F273" s="63" t="s">
        <v>27</v>
      </c>
      <c r="G273" s="63" t="s">
        <v>28</v>
      </c>
      <c r="H273" s="63" t="s">
        <v>28</v>
      </c>
      <c r="I273" s="63" t="s">
        <v>28</v>
      </c>
      <c r="J273" s="63" t="s">
        <v>28</v>
      </c>
      <c r="K273" s="63" t="s">
        <v>28</v>
      </c>
      <c r="L273" s="63" t="s">
        <v>28</v>
      </c>
      <c r="M273" s="63" t="s">
        <v>28</v>
      </c>
      <c r="N273" s="63" t="s">
        <v>28</v>
      </c>
      <c r="O273" s="63" t="s">
        <v>28</v>
      </c>
      <c r="P273" s="63" t="s">
        <v>28</v>
      </c>
      <c r="Q273" s="63" t="s">
        <v>28</v>
      </c>
      <c r="R273" s="63" t="s">
        <v>28</v>
      </c>
      <c r="S273" s="63" t="s">
        <v>28</v>
      </c>
      <c r="T273" s="63" t="s">
        <v>28</v>
      </c>
      <c r="U273" s="63" t="s">
        <v>28</v>
      </c>
      <c r="V273" s="63" t="s">
        <v>28</v>
      </c>
      <c r="W273" s="63" t="s">
        <v>28</v>
      </c>
      <c r="X273" s="63" t="s">
        <v>28</v>
      </c>
      <c r="Y273" s="63" t="s">
        <v>28</v>
      </c>
      <c r="Z273" s="63" t="s">
        <v>28</v>
      </c>
      <c r="AA273" s="63" t="s">
        <v>28</v>
      </c>
      <c r="AB273" s="93" t="str">
        <f t="shared" si="59"/>
        <v>a99to08</v>
      </c>
      <c r="AC273" s="93" t="str">
        <f t="shared" si="60"/>
        <v>STI</v>
      </c>
      <c r="AD273" s="93" t="str">
        <f>"'"&amp;VLOOKUP(A273,Lookups!B$3:F$48,2,FALSE)&amp;"'"</f>
        <v>'Stikine River'</v>
      </c>
      <c r="AE273" s="93">
        <f>VLOOKUP(A273,Lookups!B$3:F$48,4,FALSE)</f>
        <v>1</v>
      </c>
      <c r="AF273" s="93" t="str">
        <f>VLOOKUP(A273,Lookups!B$3:F$48,5,FALSE)</f>
        <v>SEAK</v>
      </c>
      <c r="AG273" s="93" t="str">
        <f t="shared" si="61"/>
        <v>no</v>
      </c>
      <c r="AH273" s="93">
        <f>VLOOKUP(A273,Lookups!B$3:F$48,3,FALSE)</f>
        <v>42</v>
      </c>
      <c r="AI273" s="117">
        <f t="shared" si="62"/>
        <v>0</v>
      </c>
      <c r="AJ273" s="117">
        <f t="shared" si="63"/>
        <v>0</v>
      </c>
      <c r="AK273" s="117">
        <f t="shared" si="64"/>
        <v>0</v>
      </c>
      <c r="AL273" s="117">
        <f t="shared" si="65"/>
        <v>0</v>
      </c>
      <c r="AM273" s="117">
        <f t="shared" si="66"/>
        <v>0</v>
      </c>
      <c r="AN273" s="117">
        <f t="shared" si="67"/>
        <v>0</v>
      </c>
      <c r="AO273" s="117">
        <f t="shared" si="68"/>
        <v>0</v>
      </c>
      <c r="AP273" s="117">
        <f t="shared" si="69"/>
        <v>0</v>
      </c>
      <c r="AQ273" s="117">
        <f t="shared" si="70"/>
        <v>0</v>
      </c>
      <c r="AR273" s="117">
        <f t="shared" si="71"/>
        <v>0</v>
      </c>
      <c r="AS273" t="str">
        <f t="shared" si="72"/>
        <v>2001STI</v>
      </c>
    </row>
    <row r="274" spans="1:45" x14ac:dyDescent="0.25">
      <c r="A274" t="s">
        <v>836</v>
      </c>
      <c r="B274" s="64">
        <v>2002</v>
      </c>
      <c r="C274">
        <v>23</v>
      </c>
      <c r="D274" s="116" t="s">
        <v>29</v>
      </c>
      <c r="E274" s="63" t="s">
        <v>26</v>
      </c>
      <c r="F274" s="63" t="s">
        <v>27</v>
      </c>
      <c r="G274" s="63" t="s">
        <v>28</v>
      </c>
      <c r="H274" s="63" t="s">
        <v>28</v>
      </c>
      <c r="I274" s="63" t="s">
        <v>28</v>
      </c>
      <c r="J274" s="63" t="s">
        <v>28</v>
      </c>
      <c r="K274" s="63" t="s">
        <v>28</v>
      </c>
      <c r="L274" s="63" t="s">
        <v>28</v>
      </c>
      <c r="M274" s="63" t="s">
        <v>28</v>
      </c>
      <c r="N274" s="63" t="s">
        <v>28</v>
      </c>
      <c r="O274" s="63" t="s">
        <v>28</v>
      </c>
      <c r="P274" s="63" t="s">
        <v>28</v>
      </c>
      <c r="Q274" s="63" t="s">
        <v>28</v>
      </c>
      <c r="R274" s="63" t="s">
        <v>28</v>
      </c>
      <c r="S274" s="63" t="s">
        <v>28</v>
      </c>
      <c r="T274" s="63" t="s">
        <v>28</v>
      </c>
      <c r="U274" s="63" t="s">
        <v>28</v>
      </c>
      <c r="V274" s="63" t="s">
        <v>28</v>
      </c>
      <c r="W274" s="63" t="s">
        <v>28</v>
      </c>
      <c r="X274" s="63" t="s">
        <v>28</v>
      </c>
      <c r="Y274" s="63" t="s">
        <v>28</v>
      </c>
      <c r="Z274" s="63" t="s">
        <v>28</v>
      </c>
      <c r="AA274" s="63" t="s">
        <v>28</v>
      </c>
      <c r="AB274" s="93" t="str">
        <f t="shared" si="59"/>
        <v>a99to08</v>
      </c>
      <c r="AC274" s="93" t="str">
        <f t="shared" si="60"/>
        <v>STI</v>
      </c>
      <c r="AD274" s="93" t="str">
        <f>"'"&amp;VLOOKUP(A274,Lookups!B$3:F$48,2,FALSE)&amp;"'"</f>
        <v>'Stikine River'</v>
      </c>
      <c r="AE274" s="93">
        <f>VLOOKUP(A274,Lookups!B$3:F$48,4,FALSE)</f>
        <v>1</v>
      </c>
      <c r="AF274" s="93" t="str">
        <f>VLOOKUP(A274,Lookups!B$3:F$48,5,FALSE)</f>
        <v>SEAK</v>
      </c>
      <c r="AG274" s="93" t="str">
        <f t="shared" si="61"/>
        <v>no</v>
      </c>
      <c r="AH274" s="93">
        <f>VLOOKUP(A274,Lookups!B$3:F$48,3,FALSE)</f>
        <v>42</v>
      </c>
      <c r="AI274" s="117">
        <f t="shared" si="62"/>
        <v>0</v>
      </c>
      <c r="AJ274" s="117">
        <f t="shared" si="63"/>
        <v>0</v>
      </c>
      <c r="AK274" s="117">
        <f t="shared" si="64"/>
        <v>0</v>
      </c>
      <c r="AL274" s="117">
        <f t="shared" si="65"/>
        <v>0</v>
      </c>
      <c r="AM274" s="117">
        <f t="shared" si="66"/>
        <v>0</v>
      </c>
      <c r="AN274" s="117">
        <f t="shared" si="67"/>
        <v>0</v>
      </c>
      <c r="AO274" s="117">
        <f t="shared" si="68"/>
        <v>0</v>
      </c>
      <c r="AP274" s="117">
        <f t="shared" si="69"/>
        <v>0</v>
      </c>
      <c r="AQ274" s="117">
        <f t="shared" si="70"/>
        <v>0</v>
      </c>
      <c r="AR274" s="117">
        <f t="shared" si="71"/>
        <v>0</v>
      </c>
      <c r="AS274" t="str">
        <f t="shared" si="72"/>
        <v>2002STI</v>
      </c>
    </row>
    <row r="275" spans="1:45" x14ac:dyDescent="0.25">
      <c r="A275" t="s">
        <v>836</v>
      </c>
      <c r="B275" s="64">
        <v>2003</v>
      </c>
      <c r="C275">
        <v>166</v>
      </c>
      <c r="D275" s="116" t="s">
        <v>30</v>
      </c>
      <c r="E275" s="63">
        <v>8.4337349397590355E-2</v>
      </c>
      <c r="F275" s="63">
        <v>6.024096385542169E-3</v>
      </c>
      <c r="G275" s="63">
        <v>3.614457831325301E-2</v>
      </c>
      <c r="H275" s="63">
        <v>0.10240963855421686</v>
      </c>
      <c r="I275" s="63">
        <v>0</v>
      </c>
      <c r="J275" s="63">
        <v>0</v>
      </c>
      <c r="K275" s="63">
        <v>0</v>
      </c>
      <c r="L275" s="63">
        <v>0</v>
      </c>
      <c r="M275" s="63">
        <v>0</v>
      </c>
      <c r="N275" s="63">
        <v>0</v>
      </c>
      <c r="O275" s="63">
        <v>0</v>
      </c>
      <c r="P275" s="63">
        <v>0</v>
      </c>
      <c r="Q275" s="63">
        <v>0</v>
      </c>
      <c r="R275" s="63">
        <v>0</v>
      </c>
      <c r="S275" s="63">
        <v>0</v>
      </c>
      <c r="T275" s="63">
        <v>0</v>
      </c>
      <c r="U275" s="63">
        <v>0</v>
      </c>
      <c r="V275" s="63">
        <v>0</v>
      </c>
      <c r="W275" s="63">
        <v>0</v>
      </c>
      <c r="X275" s="63">
        <v>1.2048192771084338E-2</v>
      </c>
      <c r="Y275" s="63">
        <v>0</v>
      </c>
      <c r="Z275" s="63">
        <v>0</v>
      </c>
      <c r="AA275" s="63">
        <v>0.75903614457831325</v>
      </c>
      <c r="AB275" s="93" t="str">
        <f t="shared" si="59"/>
        <v>a99to08</v>
      </c>
      <c r="AC275" s="93" t="str">
        <f t="shared" si="60"/>
        <v>STI</v>
      </c>
      <c r="AD275" s="93" t="str">
        <f>"'"&amp;VLOOKUP(A275,Lookups!B$3:F$48,2,FALSE)&amp;"'"</f>
        <v>'Stikine River'</v>
      </c>
      <c r="AE275" s="93">
        <f>VLOOKUP(A275,Lookups!B$3:F$48,4,FALSE)</f>
        <v>1</v>
      </c>
      <c r="AF275" s="93" t="str">
        <f>VLOOKUP(A275,Lookups!B$3:F$48,5,FALSE)</f>
        <v>SEAK</v>
      </c>
      <c r="AG275" s="93" t="str">
        <f t="shared" si="61"/>
        <v>yes</v>
      </c>
      <c r="AH275" s="93">
        <f>VLOOKUP(A275,Lookups!B$3:F$48,3,FALSE)</f>
        <v>42</v>
      </c>
      <c r="AI275" s="117">
        <f t="shared" si="62"/>
        <v>0.12650602409638553</v>
      </c>
      <c r="AJ275" s="117">
        <f t="shared" si="63"/>
        <v>0.10240963855421686</v>
      </c>
      <c r="AK275" s="117">
        <f t="shared" si="64"/>
        <v>0</v>
      </c>
      <c r="AL275" s="117">
        <f t="shared" si="65"/>
        <v>0</v>
      </c>
      <c r="AM275" s="117">
        <f t="shared" si="66"/>
        <v>0</v>
      </c>
      <c r="AN275" s="117">
        <f t="shared" si="67"/>
        <v>0</v>
      </c>
      <c r="AO275" s="117">
        <f t="shared" si="68"/>
        <v>0</v>
      </c>
      <c r="AP275" s="117">
        <f t="shared" si="69"/>
        <v>1.2048192771084338E-2</v>
      </c>
      <c r="AQ275" s="117">
        <f t="shared" si="70"/>
        <v>0.75903614457831325</v>
      </c>
      <c r="AR275" s="117">
        <f t="shared" si="71"/>
        <v>0</v>
      </c>
      <c r="AS275" t="str">
        <f t="shared" si="72"/>
        <v>2003STI</v>
      </c>
    </row>
    <row r="276" spans="1:45" x14ac:dyDescent="0.25">
      <c r="A276" t="s">
        <v>836</v>
      </c>
      <c r="B276" s="64">
        <v>2004</v>
      </c>
      <c r="C276">
        <v>205</v>
      </c>
      <c r="D276" s="116" t="s">
        <v>31</v>
      </c>
      <c r="E276" s="63">
        <v>0.13658536585365855</v>
      </c>
      <c r="F276" s="63">
        <v>0</v>
      </c>
      <c r="G276" s="63">
        <v>0</v>
      </c>
      <c r="H276" s="63">
        <v>0</v>
      </c>
      <c r="I276" s="63">
        <v>0</v>
      </c>
      <c r="J276" s="63">
        <v>0</v>
      </c>
      <c r="K276" s="63">
        <v>0</v>
      </c>
      <c r="L276" s="63">
        <v>0</v>
      </c>
      <c r="M276" s="63">
        <v>0</v>
      </c>
      <c r="N276" s="63">
        <v>0</v>
      </c>
      <c r="O276" s="63">
        <v>0</v>
      </c>
      <c r="P276" s="63">
        <v>0</v>
      </c>
      <c r="Q276" s="63">
        <v>0</v>
      </c>
      <c r="R276" s="63">
        <v>0</v>
      </c>
      <c r="S276" s="63">
        <v>0</v>
      </c>
      <c r="T276" s="63">
        <v>0</v>
      </c>
      <c r="U276" s="63">
        <v>0</v>
      </c>
      <c r="V276" s="63">
        <v>0</v>
      </c>
      <c r="W276" s="63">
        <v>0</v>
      </c>
      <c r="X276" s="63">
        <v>2.4390243902439025E-2</v>
      </c>
      <c r="Y276" s="63">
        <v>2.4390243902439025E-2</v>
      </c>
      <c r="Z276" s="63">
        <v>4.8780487804878049E-3</v>
      </c>
      <c r="AA276" s="63">
        <v>0.80975609756097566</v>
      </c>
      <c r="AB276" s="93" t="str">
        <f t="shared" si="59"/>
        <v>a99to08</v>
      </c>
      <c r="AC276" s="93" t="str">
        <f t="shared" si="60"/>
        <v>STI</v>
      </c>
      <c r="AD276" s="93" t="str">
        <f>"'"&amp;VLOOKUP(A276,Lookups!B$3:F$48,2,FALSE)&amp;"'"</f>
        <v>'Stikine River'</v>
      </c>
      <c r="AE276" s="93">
        <f>VLOOKUP(A276,Lookups!B$3:F$48,4,FALSE)</f>
        <v>1</v>
      </c>
      <c r="AF276" s="93" t="str">
        <f>VLOOKUP(A276,Lookups!B$3:F$48,5,FALSE)</f>
        <v>SEAK</v>
      </c>
      <c r="AG276" s="93" t="str">
        <f t="shared" si="61"/>
        <v>yes</v>
      </c>
      <c r="AH276" s="93">
        <f>VLOOKUP(A276,Lookups!B$3:F$48,3,FALSE)</f>
        <v>42</v>
      </c>
      <c r="AI276" s="117">
        <f t="shared" si="62"/>
        <v>0.13658536585365855</v>
      </c>
      <c r="AJ276" s="117">
        <f t="shared" si="63"/>
        <v>0</v>
      </c>
      <c r="AK276" s="117">
        <f t="shared" si="64"/>
        <v>0</v>
      </c>
      <c r="AL276" s="117">
        <f t="shared" si="65"/>
        <v>0</v>
      </c>
      <c r="AM276" s="117">
        <f t="shared" si="66"/>
        <v>0</v>
      </c>
      <c r="AN276" s="117">
        <f t="shared" si="67"/>
        <v>0</v>
      </c>
      <c r="AO276" s="117">
        <f t="shared" si="68"/>
        <v>0</v>
      </c>
      <c r="AP276" s="117">
        <f t="shared" si="69"/>
        <v>4.878048780487805E-2</v>
      </c>
      <c r="AQ276" s="117">
        <f t="shared" si="70"/>
        <v>0.80975609756097566</v>
      </c>
      <c r="AR276" s="117">
        <f t="shared" si="71"/>
        <v>4.8780487804878049E-3</v>
      </c>
      <c r="AS276" t="str">
        <f t="shared" si="72"/>
        <v>2004STI</v>
      </c>
    </row>
    <row r="277" spans="1:45" x14ac:dyDescent="0.25">
      <c r="A277" t="s">
        <v>836</v>
      </c>
      <c r="B277" s="64">
        <v>2005</v>
      </c>
      <c r="C277">
        <v>344</v>
      </c>
      <c r="D277" s="116" t="s">
        <v>31</v>
      </c>
      <c r="E277" s="63">
        <v>0.1802325581395349</v>
      </c>
      <c r="F277" s="63">
        <v>2.616279069767442E-2</v>
      </c>
      <c r="G277" s="63">
        <v>6.9767441860465115E-2</v>
      </c>
      <c r="H277" s="63">
        <v>0</v>
      </c>
      <c r="I277" s="63">
        <v>0</v>
      </c>
      <c r="J277" s="63">
        <v>0</v>
      </c>
      <c r="K277" s="63">
        <v>0</v>
      </c>
      <c r="L277" s="63">
        <v>0</v>
      </c>
      <c r="M277" s="63">
        <v>0</v>
      </c>
      <c r="N277" s="63">
        <v>0</v>
      </c>
      <c r="O277" s="63">
        <v>0</v>
      </c>
      <c r="P277" s="63">
        <v>0</v>
      </c>
      <c r="Q277" s="63">
        <v>0</v>
      </c>
      <c r="R277" s="63">
        <v>0</v>
      </c>
      <c r="S277" s="63">
        <v>0</v>
      </c>
      <c r="T277" s="63">
        <v>0</v>
      </c>
      <c r="U277" s="63">
        <v>0</v>
      </c>
      <c r="V277" s="63">
        <v>0</v>
      </c>
      <c r="W277" s="63">
        <v>0</v>
      </c>
      <c r="X277" s="63">
        <v>0.25</v>
      </c>
      <c r="Y277" s="63">
        <v>1.4534883720930232E-2</v>
      </c>
      <c r="Z277" s="63">
        <v>0</v>
      </c>
      <c r="AA277" s="63">
        <v>0.45930232558139533</v>
      </c>
      <c r="AB277" s="93" t="str">
        <f t="shared" si="59"/>
        <v>a99to08</v>
      </c>
      <c r="AC277" s="93" t="str">
        <f t="shared" si="60"/>
        <v>STI</v>
      </c>
      <c r="AD277" s="93" t="str">
        <f>"'"&amp;VLOOKUP(A277,Lookups!B$3:F$48,2,FALSE)&amp;"'"</f>
        <v>'Stikine River'</v>
      </c>
      <c r="AE277" s="93">
        <f>VLOOKUP(A277,Lookups!B$3:F$48,4,FALSE)</f>
        <v>1</v>
      </c>
      <c r="AF277" s="93" t="str">
        <f>VLOOKUP(A277,Lookups!B$3:F$48,5,FALSE)</f>
        <v>SEAK</v>
      </c>
      <c r="AG277" s="93" t="str">
        <f t="shared" si="61"/>
        <v>yes</v>
      </c>
      <c r="AH277" s="93">
        <f>VLOOKUP(A277,Lookups!B$3:F$48,3,FALSE)</f>
        <v>42</v>
      </c>
      <c r="AI277" s="117">
        <f t="shared" si="62"/>
        <v>0.27616279069767441</v>
      </c>
      <c r="AJ277" s="117">
        <f t="shared" si="63"/>
        <v>0</v>
      </c>
      <c r="AK277" s="117">
        <f t="shared" si="64"/>
        <v>0</v>
      </c>
      <c r="AL277" s="117">
        <f t="shared" si="65"/>
        <v>0</v>
      </c>
      <c r="AM277" s="117">
        <f t="shared" si="66"/>
        <v>0</v>
      </c>
      <c r="AN277" s="117">
        <f t="shared" si="67"/>
        <v>0</v>
      </c>
      <c r="AO277" s="117">
        <f t="shared" si="68"/>
        <v>0</v>
      </c>
      <c r="AP277" s="117">
        <f t="shared" si="69"/>
        <v>0.26453488372093026</v>
      </c>
      <c r="AQ277" s="117">
        <f t="shared" si="70"/>
        <v>0.45930232558139533</v>
      </c>
      <c r="AR277" s="117">
        <f t="shared" si="71"/>
        <v>0</v>
      </c>
      <c r="AS277" t="str">
        <f t="shared" si="72"/>
        <v>2005STI</v>
      </c>
    </row>
    <row r="278" spans="1:45" x14ac:dyDescent="0.25">
      <c r="A278" t="s">
        <v>836</v>
      </c>
      <c r="B278" s="64">
        <v>2006</v>
      </c>
      <c r="C278">
        <v>339</v>
      </c>
      <c r="D278" s="116" t="s">
        <v>31</v>
      </c>
      <c r="E278" s="63">
        <v>0.15339233038348082</v>
      </c>
      <c r="F278" s="63">
        <v>4.1297935103244837E-2</v>
      </c>
      <c r="G278" s="63">
        <v>1.7699115044247787E-2</v>
      </c>
      <c r="H278" s="63">
        <v>0</v>
      </c>
      <c r="I278" s="63">
        <v>0</v>
      </c>
      <c r="J278" s="63">
        <v>0</v>
      </c>
      <c r="K278" s="63">
        <v>0</v>
      </c>
      <c r="L278" s="63">
        <v>0</v>
      </c>
      <c r="M278" s="63">
        <v>0</v>
      </c>
      <c r="N278" s="63">
        <v>0</v>
      </c>
      <c r="O278" s="63">
        <v>0</v>
      </c>
      <c r="P278" s="63">
        <v>0</v>
      </c>
      <c r="Q278" s="63">
        <v>0</v>
      </c>
      <c r="R278" s="63">
        <v>0</v>
      </c>
      <c r="S278" s="63">
        <v>0</v>
      </c>
      <c r="T278" s="63">
        <v>0</v>
      </c>
      <c r="U278" s="63">
        <v>0</v>
      </c>
      <c r="V278" s="63">
        <v>0</v>
      </c>
      <c r="W278" s="63">
        <v>0</v>
      </c>
      <c r="X278" s="63">
        <v>0.36578171091445427</v>
      </c>
      <c r="Y278" s="63">
        <v>8.8495575221238937E-3</v>
      </c>
      <c r="Z278" s="63">
        <v>0</v>
      </c>
      <c r="AA278" s="63">
        <v>0.41297935103244837</v>
      </c>
      <c r="AB278" s="93" t="str">
        <f t="shared" si="59"/>
        <v>a99to08</v>
      </c>
      <c r="AC278" s="93" t="str">
        <f t="shared" si="60"/>
        <v>STI</v>
      </c>
      <c r="AD278" s="93" t="str">
        <f>"'"&amp;VLOOKUP(A278,Lookups!B$3:F$48,2,FALSE)&amp;"'"</f>
        <v>'Stikine River'</v>
      </c>
      <c r="AE278" s="93">
        <f>VLOOKUP(A278,Lookups!B$3:F$48,4,FALSE)</f>
        <v>1</v>
      </c>
      <c r="AF278" s="93" t="str">
        <f>VLOOKUP(A278,Lookups!B$3:F$48,5,FALSE)</f>
        <v>SEAK</v>
      </c>
      <c r="AG278" s="93" t="str">
        <f t="shared" si="61"/>
        <v>yes</v>
      </c>
      <c r="AH278" s="93">
        <f>VLOOKUP(A278,Lookups!B$3:F$48,3,FALSE)</f>
        <v>42</v>
      </c>
      <c r="AI278" s="117">
        <f t="shared" si="62"/>
        <v>0.21238938053097345</v>
      </c>
      <c r="AJ278" s="117">
        <f t="shared" si="63"/>
        <v>0</v>
      </c>
      <c r="AK278" s="117">
        <f t="shared" si="64"/>
        <v>0</v>
      </c>
      <c r="AL278" s="117">
        <f t="shared" si="65"/>
        <v>0</v>
      </c>
      <c r="AM278" s="117">
        <f t="shared" si="66"/>
        <v>0</v>
      </c>
      <c r="AN278" s="117">
        <f t="shared" si="67"/>
        <v>0</v>
      </c>
      <c r="AO278" s="117">
        <f t="shared" si="68"/>
        <v>0</v>
      </c>
      <c r="AP278" s="117">
        <f t="shared" si="69"/>
        <v>0.37463126843657818</v>
      </c>
      <c r="AQ278" s="117">
        <f t="shared" si="70"/>
        <v>0.41297935103244837</v>
      </c>
      <c r="AR278" s="117">
        <f t="shared" si="71"/>
        <v>0</v>
      </c>
      <c r="AS278" t="str">
        <f t="shared" si="72"/>
        <v>2006STI</v>
      </c>
    </row>
    <row r="279" spans="1:45" x14ac:dyDescent="0.25">
      <c r="A279" t="s">
        <v>836</v>
      </c>
      <c r="B279" s="64">
        <v>2007</v>
      </c>
      <c r="C279">
        <v>243</v>
      </c>
      <c r="D279" s="116" t="s">
        <v>31</v>
      </c>
      <c r="E279" s="63">
        <v>0.1851851851851852</v>
      </c>
      <c r="F279" s="63">
        <v>0</v>
      </c>
      <c r="G279" s="63">
        <v>2.0576131687242798E-2</v>
      </c>
      <c r="H279" s="63">
        <v>0</v>
      </c>
      <c r="I279" s="63">
        <v>0</v>
      </c>
      <c r="J279" s="63">
        <v>0</v>
      </c>
      <c r="K279" s="63">
        <v>0</v>
      </c>
      <c r="L279" s="63">
        <v>0</v>
      </c>
      <c r="M279" s="63">
        <v>0</v>
      </c>
      <c r="N279" s="63">
        <v>0</v>
      </c>
      <c r="O279" s="63">
        <v>0</v>
      </c>
      <c r="P279" s="63">
        <v>0</v>
      </c>
      <c r="Q279" s="63">
        <v>0</v>
      </c>
      <c r="R279" s="63">
        <v>0</v>
      </c>
      <c r="S279" s="63">
        <v>0</v>
      </c>
      <c r="T279" s="63">
        <v>0</v>
      </c>
      <c r="U279" s="63">
        <v>0</v>
      </c>
      <c r="V279" s="63">
        <v>0</v>
      </c>
      <c r="W279" s="63">
        <v>0</v>
      </c>
      <c r="X279" s="63">
        <v>0.22222222222222221</v>
      </c>
      <c r="Y279" s="63">
        <v>2.0576131687242798E-2</v>
      </c>
      <c r="Z279" s="63">
        <v>0</v>
      </c>
      <c r="AA279" s="63">
        <v>0.55144032921810704</v>
      </c>
      <c r="AB279" s="93" t="str">
        <f t="shared" si="59"/>
        <v>a99to08</v>
      </c>
      <c r="AC279" s="93" t="str">
        <f t="shared" si="60"/>
        <v>STI</v>
      </c>
      <c r="AD279" s="93" t="str">
        <f>"'"&amp;VLOOKUP(A279,Lookups!B$3:F$48,2,FALSE)&amp;"'"</f>
        <v>'Stikine River'</v>
      </c>
      <c r="AE279" s="93">
        <f>VLOOKUP(A279,Lookups!B$3:F$48,4,FALSE)</f>
        <v>1</v>
      </c>
      <c r="AF279" s="93" t="str">
        <f>VLOOKUP(A279,Lookups!B$3:F$48,5,FALSE)</f>
        <v>SEAK</v>
      </c>
      <c r="AG279" s="93" t="str">
        <f t="shared" si="61"/>
        <v>yes</v>
      </c>
      <c r="AH279" s="93">
        <f>VLOOKUP(A279,Lookups!B$3:F$48,3,FALSE)</f>
        <v>42</v>
      </c>
      <c r="AI279" s="117">
        <f t="shared" si="62"/>
        <v>0.20576131687242799</v>
      </c>
      <c r="AJ279" s="117">
        <f t="shared" si="63"/>
        <v>0</v>
      </c>
      <c r="AK279" s="117">
        <f t="shared" si="64"/>
        <v>0</v>
      </c>
      <c r="AL279" s="117">
        <f t="shared" si="65"/>
        <v>0</v>
      </c>
      <c r="AM279" s="117">
        <f t="shared" si="66"/>
        <v>0</v>
      </c>
      <c r="AN279" s="117">
        <f t="shared" si="67"/>
        <v>0</v>
      </c>
      <c r="AO279" s="117">
        <f t="shared" si="68"/>
        <v>0</v>
      </c>
      <c r="AP279" s="117">
        <f t="shared" si="69"/>
        <v>0.242798353909465</v>
      </c>
      <c r="AQ279" s="117">
        <f t="shared" si="70"/>
        <v>0.55144032921810704</v>
      </c>
      <c r="AR279" s="117">
        <f t="shared" si="71"/>
        <v>0</v>
      </c>
      <c r="AS279" t="str">
        <f t="shared" si="72"/>
        <v>2007STI</v>
      </c>
    </row>
    <row r="280" spans="1:45" x14ac:dyDescent="0.25">
      <c r="A280" t="s">
        <v>836</v>
      </c>
      <c r="B280" s="64">
        <v>2008</v>
      </c>
      <c r="C280">
        <v>296</v>
      </c>
      <c r="D280" s="116" t="s">
        <v>31</v>
      </c>
      <c r="E280" s="63">
        <v>0.10135135135135134</v>
      </c>
      <c r="F280" s="63">
        <v>0</v>
      </c>
      <c r="G280" s="63">
        <v>1.6891891891891893E-2</v>
      </c>
      <c r="H280" s="63">
        <v>0</v>
      </c>
      <c r="I280" s="63">
        <v>0</v>
      </c>
      <c r="J280" s="63">
        <v>0</v>
      </c>
      <c r="K280" s="63">
        <v>0</v>
      </c>
      <c r="L280" s="63">
        <v>0</v>
      </c>
      <c r="M280" s="63">
        <v>0</v>
      </c>
      <c r="N280" s="63">
        <v>0</v>
      </c>
      <c r="O280" s="63">
        <v>0</v>
      </c>
      <c r="P280" s="63">
        <v>0</v>
      </c>
      <c r="Q280" s="63">
        <v>0</v>
      </c>
      <c r="R280" s="63">
        <v>0</v>
      </c>
      <c r="S280" s="63">
        <v>0</v>
      </c>
      <c r="T280" s="63">
        <v>0</v>
      </c>
      <c r="U280" s="63">
        <v>0</v>
      </c>
      <c r="V280" s="63">
        <v>0</v>
      </c>
      <c r="W280" s="63">
        <v>0</v>
      </c>
      <c r="X280" s="63">
        <v>0.23310810810810811</v>
      </c>
      <c r="Y280" s="63">
        <v>1.0135135135135136E-2</v>
      </c>
      <c r="Z280" s="63">
        <v>0</v>
      </c>
      <c r="AA280" s="63">
        <v>0.63851351351351349</v>
      </c>
      <c r="AB280" s="93" t="str">
        <f t="shared" si="59"/>
        <v>a99to08</v>
      </c>
      <c r="AC280" s="93" t="str">
        <f t="shared" si="60"/>
        <v>STI</v>
      </c>
      <c r="AD280" s="93" t="str">
        <f>"'"&amp;VLOOKUP(A280,Lookups!B$3:F$48,2,FALSE)&amp;"'"</f>
        <v>'Stikine River'</v>
      </c>
      <c r="AE280" s="93">
        <f>VLOOKUP(A280,Lookups!B$3:F$48,4,FALSE)</f>
        <v>1</v>
      </c>
      <c r="AF280" s="93" t="str">
        <f>VLOOKUP(A280,Lookups!B$3:F$48,5,FALSE)</f>
        <v>SEAK</v>
      </c>
      <c r="AG280" s="93" t="str">
        <f t="shared" si="61"/>
        <v>yes</v>
      </c>
      <c r="AH280" s="93">
        <f>VLOOKUP(A280,Lookups!B$3:F$48,3,FALSE)</f>
        <v>42</v>
      </c>
      <c r="AI280" s="117">
        <f t="shared" si="62"/>
        <v>0.11824324324324323</v>
      </c>
      <c r="AJ280" s="117">
        <f t="shared" si="63"/>
        <v>0</v>
      </c>
      <c r="AK280" s="117">
        <f t="shared" si="64"/>
        <v>0</v>
      </c>
      <c r="AL280" s="117">
        <f t="shared" si="65"/>
        <v>0</v>
      </c>
      <c r="AM280" s="117">
        <f t="shared" si="66"/>
        <v>0</v>
      </c>
      <c r="AN280" s="117">
        <f t="shared" si="67"/>
        <v>0</v>
      </c>
      <c r="AO280" s="117">
        <f t="shared" si="68"/>
        <v>0</v>
      </c>
      <c r="AP280" s="117">
        <f t="shared" si="69"/>
        <v>0.24324324324324326</v>
      </c>
      <c r="AQ280" s="117">
        <f t="shared" si="70"/>
        <v>0.63851351351351349</v>
      </c>
      <c r="AR280" s="117">
        <f t="shared" si="71"/>
        <v>0</v>
      </c>
      <c r="AS280" t="str">
        <f t="shared" si="72"/>
        <v>2008STI</v>
      </c>
    </row>
    <row r="281" spans="1:45" x14ac:dyDescent="0.25">
      <c r="A281" t="s">
        <v>836</v>
      </c>
      <c r="B281" s="64">
        <v>2009</v>
      </c>
      <c r="C281">
        <v>201</v>
      </c>
      <c r="D281" s="116" t="s">
        <v>31</v>
      </c>
      <c r="E281" s="63">
        <v>0.13432835820895522</v>
      </c>
      <c r="F281" s="63">
        <v>0.1890547263681592</v>
      </c>
      <c r="G281" s="63">
        <v>4.9751243781094526E-3</v>
      </c>
      <c r="H281" s="63">
        <v>0</v>
      </c>
      <c r="I281" s="63">
        <v>0</v>
      </c>
      <c r="J281" s="63">
        <v>0</v>
      </c>
      <c r="K281" s="63">
        <v>0</v>
      </c>
      <c r="L281" s="63">
        <v>0</v>
      </c>
      <c r="M281" s="63">
        <v>0</v>
      </c>
      <c r="N281" s="63">
        <v>0</v>
      </c>
      <c r="O281" s="63">
        <v>0</v>
      </c>
      <c r="P281" s="63">
        <v>0</v>
      </c>
      <c r="Q281" s="63">
        <v>0</v>
      </c>
      <c r="R281" s="63">
        <v>0</v>
      </c>
      <c r="S281" s="63">
        <v>0</v>
      </c>
      <c r="T281" s="63">
        <v>0</v>
      </c>
      <c r="U281" s="63">
        <v>0</v>
      </c>
      <c r="V281" s="63">
        <v>0</v>
      </c>
      <c r="W281" s="63">
        <v>0</v>
      </c>
      <c r="X281" s="63">
        <v>0</v>
      </c>
      <c r="Y281" s="63">
        <v>1.9900497512437811E-2</v>
      </c>
      <c r="Z281" s="63">
        <v>1.4925373134328358E-2</v>
      </c>
      <c r="AA281" s="63">
        <v>0.63681592039800994</v>
      </c>
      <c r="AB281" s="93" t="str">
        <f t="shared" si="59"/>
        <v>a09on</v>
      </c>
      <c r="AC281" s="93" t="str">
        <f t="shared" si="60"/>
        <v>STI</v>
      </c>
      <c r="AD281" s="93" t="str">
        <f>"'"&amp;VLOOKUP(A281,Lookups!B$3:F$48,2,FALSE)&amp;"'"</f>
        <v>'Stikine River'</v>
      </c>
      <c r="AE281" s="93">
        <f>VLOOKUP(A281,Lookups!B$3:F$48,4,FALSE)</f>
        <v>1</v>
      </c>
      <c r="AF281" s="93" t="str">
        <f>VLOOKUP(A281,Lookups!B$3:F$48,5,FALSE)</f>
        <v>SEAK</v>
      </c>
      <c r="AG281" s="93" t="str">
        <f t="shared" si="61"/>
        <v>yes</v>
      </c>
      <c r="AH281" s="93">
        <f>VLOOKUP(A281,Lookups!B$3:F$48,3,FALSE)</f>
        <v>42</v>
      </c>
      <c r="AI281" s="117">
        <f t="shared" si="62"/>
        <v>0.32835820895522383</v>
      </c>
      <c r="AJ281" s="117">
        <f t="shared" si="63"/>
        <v>0</v>
      </c>
      <c r="AK281" s="117">
        <f t="shared" si="64"/>
        <v>0</v>
      </c>
      <c r="AL281" s="117">
        <f t="shared" si="65"/>
        <v>0</v>
      </c>
      <c r="AM281" s="117">
        <f t="shared" si="66"/>
        <v>0</v>
      </c>
      <c r="AN281" s="117">
        <f t="shared" si="67"/>
        <v>0</v>
      </c>
      <c r="AO281" s="117">
        <f t="shared" si="68"/>
        <v>0</v>
      </c>
      <c r="AP281" s="117">
        <f t="shared" si="69"/>
        <v>1.9900497512437811E-2</v>
      </c>
      <c r="AQ281" s="117">
        <f t="shared" si="70"/>
        <v>0.63681592039800994</v>
      </c>
      <c r="AR281" s="117">
        <f t="shared" si="71"/>
        <v>1.4925373134328358E-2</v>
      </c>
      <c r="AS281" t="str">
        <f t="shared" si="72"/>
        <v>2009STI</v>
      </c>
    </row>
    <row r="282" spans="1:45" x14ac:dyDescent="0.25">
      <c r="A282" t="s">
        <v>836</v>
      </c>
      <c r="B282" s="64">
        <v>2010</v>
      </c>
      <c r="C282">
        <v>212</v>
      </c>
      <c r="D282" s="116" t="s">
        <v>31</v>
      </c>
      <c r="E282" s="63">
        <v>0.17924528301886791</v>
      </c>
      <c r="F282" s="63">
        <v>5.6603773584905662E-2</v>
      </c>
      <c r="G282" s="63">
        <v>1.8867924528301886E-2</v>
      </c>
      <c r="H282" s="63">
        <v>0</v>
      </c>
      <c r="I282" s="63">
        <v>0</v>
      </c>
      <c r="J282" s="63">
        <v>0</v>
      </c>
      <c r="K282" s="63">
        <v>0</v>
      </c>
      <c r="L282" s="63">
        <v>0</v>
      </c>
      <c r="M282" s="63">
        <v>0</v>
      </c>
      <c r="N282" s="63">
        <v>0</v>
      </c>
      <c r="O282" s="63">
        <v>0</v>
      </c>
      <c r="P282" s="63">
        <v>0</v>
      </c>
      <c r="Q282" s="63">
        <v>0</v>
      </c>
      <c r="R282" s="63">
        <v>0</v>
      </c>
      <c r="S282" s="63">
        <v>0</v>
      </c>
      <c r="T282" s="63">
        <v>0</v>
      </c>
      <c r="U282" s="63">
        <v>0</v>
      </c>
      <c r="V282" s="63">
        <v>0</v>
      </c>
      <c r="W282" s="63">
        <v>0</v>
      </c>
      <c r="X282" s="63">
        <v>9.433962264150943E-3</v>
      </c>
      <c r="Y282" s="63">
        <v>0</v>
      </c>
      <c r="Z282" s="63">
        <v>4.7169811320754715E-3</v>
      </c>
      <c r="AA282" s="63">
        <v>0.73113207547169812</v>
      </c>
      <c r="AB282" s="93" t="str">
        <f t="shared" si="59"/>
        <v>a09on</v>
      </c>
      <c r="AC282" s="93" t="str">
        <f t="shared" si="60"/>
        <v>STI</v>
      </c>
      <c r="AD282" s="93" t="str">
        <f>"'"&amp;VLOOKUP(A282,Lookups!B$3:F$48,2,FALSE)&amp;"'"</f>
        <v>'Stikine River'</v>
      </c>
      <c r="AE282" s="93">
        <f>VLOOKUP(A282,Lookups!B$3:F$48,4,FALSE)</f>
        <v>1</v>
      </c>
      <c r="AF282" s="93" t="str">
        <f>VLOOKUP(A282,Lookups!B$3:F$48,5,FALSE)</f>
        <v>SEAK</v>
      </c>
      <c r="AG282" s="93" t="str">
        <f t="shared" si="61"/>
        <v>yes</v>
      </c>
      <c r="AH282" s="93">
        <f>VLOOKUP(A282,Lookups!B$3:F$48,3,FALSE)</f>
        <v>42</v>
      </c>
      <c r="AI282" s="117">
        <f t="shared" si="62"/>
        <v>0.25471698113207547</v>
      </c>
      <c r="AJ282" s="117">
        <f t="shared" si="63"/>
        <v>0</v>
      </c>
      <c r="AK282" s="117">
        <f t="shared" si="64"/>
        <v>0</v>
      </c>
      <c r="AL282" s="117">
        <f t="shared" si="65"/>
        <v>0</v>
      </c>
      <c r="AM282" s="117">
        <f t="shared" si="66"/>
        <v>0</v>
      </c>
      <c r="AN282" s="117">
        <f t="shared" si="67"/>
        <v>0</v>
      </c>
      <c r="AO282" s="117">
        <f t="shared" si="68"/>
        <v>0</v>
      </c>
      <c r="AP282" s="117">
        <f t="shared" si="69"/>
        <v>9.433962264150943E-3</v>
      </c>
      <c r="AQ282" s="117">
        <f t="shared" si="70"/>
        <v>0.73113207547169812</v>
      </c>
      <c r="AR282" s="117">
        <f t="shared" si="71"/>
        <v>4.7169811320754715E-3</v>
      </c>
      <c r="AS282" t="str">
        <f t="shared" si="72"/>
        <v>2010STI</v>
      </c>
    </row>
    <row r="283" spans="1:45" x14ac:dyDescent="0.25">
      <c r="A283" t="s">
        <v>836</v>
      </c>
      <c r="B283" s="64">
        <v>2011</v>
      </c>
      <c r="C283">
        <v>267</v>
      </c>
      <c r="D283" s="116" t="s">
        <v>31</v>
      </c>
      <c r="E283" s="63">
        <v>7.4906367041198504E-2</v>
      </c>
      <c r="F283" s="63">
        <v>0.10112359550561797</v>
      </c>
      <c r="G283" s="63">
        <v>3.7453183520599252E-2</v>
      </c>
      <c r="H283" s="63">
        <v>0</v>
      </c>
      <c r="I283" s="63">
        <v>0</v>
      </c>
      <c r="J283" s="63">
        <v>0</v>
      </c>
      <c r="K283" s="63">
        <v>0</v>
      </c>
      <c r="L283" s="63">
        <v>0</v>
      </c>
      <c r="M283" s="63">
        <v>0</v>
      </c>
      <c r="N283" s="63">
        <v>0</v>
      </c>
      <c r="O283" s="63">
        <v>0</v>
      </c>
      <c r="P283" s="63">
        <v>0</v>
      </c>
      <c r="Q283" s="63">
        <v>0</v>
      </c>
      <c r="R283" s="63">
        <v>0</v>
      </c>
      <c r="S283" s="63">
        <v>0</v>
      </c>
      <c r="T283" s="63">
        <v>0</v>
      </c>
      <c r="U283" s="63">
        <v>0</v>
      </c>
      <c r="V283" s="63">
        <v>0</v>
      </c>
      <c r="W283" s="63">
        <v>0</v>
      </c>
      <c r="X283" s="63">
        <v>9.3632958801498134E-2</v>
      </c>
      <c r="Y283" s="63">
        <v>0</v>
      </c>
      <c r="Z283" s="63">
        <v>0</v>
      </c>
      <c r="AA283" s="63">
        <v>0.69288389513108617</v>
      </c>
      <c r="AB283" s="93" t="str">
        <f t="shared" si="59"/>
        <v>a09on</v>
      </c>
      <c r="AC283" s="93" t="str">
        <f t="shared" si="60"/>
        <v>STI</v>
      </c>
      <c r="AD283" s="93" t="str">
        <f>"'"&amp;VLOOKUP(A283,Lookups!B$3:F$48,2,FALSE)&amp;"'"</f>
        <v>'Stikine River'</v>
      </c>
      <c r="AE283" s="93">
        <f>VLOOKUP(A283,Lookups!B$3:F$48,4,FALSE)</f>
        <v>1</v>
      </c>
      <c r="AF283" s="93" t="str">
        <f>VLOOKUP(A283,Lookups!B$3:F$48,5,FALSE)</f>
        <v>SEAK</v>
      </c>
      <c r="AG283" s="93" t="str">
        <f t="shared" si="61"/>
        <v>yes</v>
      </c>
      <c r="AH283" s="93">
        <f>VLOOKUP(A283,Lookups!B$3:F$48,3,FALSE)</f>
        <v>42</v>
      </c>
      <c r="AI283" s="117">
        <f t="shared" si="62"/>
        <v>0.21348314606741572</v>
      </c>
      <c r="AJ283" s="117">
        <f t="shared" si="63"/>
        <v>0</v>
      </c>
      <c r="AK283" s="117">
        <f t="shared" si="64"/>
        <v>0</v>
      </c>
      <c r="AL283" s="117">
        <f t="shared" si="65"/>
        <v>0</v>
      </c>
      <c r="AM283" s="117">
        <f t="shared" si="66"/>
        <v>0</v>
      </c>
      <c r="AN283" s="117">
        <f t="shared" si="67"/>
        <v>0</v>
      </c>
      <c r="AO283" s="117">
        <f t="shared" si="68"/>
        <v>0</v>
      </c>
      <c r="AP283" s="117">
        <f t="shared" si="69"/>
        <v>9.3632958801498134E-2</v>
      </c>
      <c r="AQ283" s="117">
        <f t="shared" si="70"/>
        <v>0.69288389513108617</v>
      </c>
      <c r="AR283" s="117">
        <f t="shared" si="71"/>
        <v>0</v>
      </c>
      <c r="AS283" t="str">
        <f t="shared" si="72"/>
        <v>2011STI</v>
      </c>
    </row>
    <row r="284" spans="1:45" x14ac:dyDescent="0.25">
      <c r="A284" t="s">
        <v>836</v>
      </c>
      <c r="B284" s="64">
        <v>2012</v>
      </c>
      <c r="C284">
        <v>514</v>
      </c>
      <c r="D284" s="116" t="s">
        <v>31</v>
      </c>
      <c r="E284" s="63">
        <v>0.11284046692607003</v>
      </c>
      <c r="F284" s="63">
        <v>3.6964980544747082E-2</v>
      </c>
      <c r="G284" s="63">
        <v>1.9455252918287938E-3</v>
      </c>
      <c r="H284" s="63">
        <v>0</v>
      </c>
      <c r="I284" s="63">
        <v>0</v>
      </c>
      <c r="J284" s="63">
        <v>0</v>
      </c>
      <c r="K284" s="63">
        <v>0</v>
      </c>
      <c r="L284" s="63">
        <v>0</v>
      </c>
      <c r="M284" s="63">
        <v>0</v>
      </c>
      <c r="N284" s="63">
        <v>0</v>
      </c>
      <c r="O284" s="63">
        <v>0</v>
      </c>
      <c r="P284" s="63">
        <v>0</v>
      </c>
      <c r="Q284" s="63">
        <v>0</v>
      </c>
      <c r="R284" s="63">
        <v>0</v>
      </c>
      <c r="S284" s="63">
        <v>0</v>
      </c>
      <c r="T284" s="63">
        <v>0</v>
      </c>
      <c r="U284" s="63">
        <v>0</v>
      </c>
      <c r="V284" s="63">
        <v>0</v>
      </c>
      <c r="W284" s="63">
        <v>0</v>
      </c>
      <c r="X284" s="63">
        <v>3.5019455252918288E-2</v>
      </c>
      <c r="Y284" s="63">
        <v>1.9455252918287938E-3</v>
      </c>
      <c r="Z284" s="63">
        <v>1.9455252918287938E-3</v>
      </c>
      <c r="AA284" s="63">
        <v>0.80933852140077822</v>
      </c>
      <c r="AB284" s="93" t="str">
        <f t="shared" si="59"/>
        <v>a09on</v>
      </c>
      <c r="AC284" s="93" t="str">
        <f t="shared" si="60"/>
        <v>STI</v>
      </c>
      <c r="AD284" s="93" t="str">
        <f>"'"&amp;VLOOKUP(A284,Lookups!B$3:F$48,2,FALSE)&amp;"'"</f>
        <v>'Stikine River'</v>
      </c>
      <c r="AE284" s="93">
        <f>VLOOKUP(A284,Lookups!B$3:F$48,4,FALSE)</f>
        <v>1</v>
      </c>
      <c r="AF284" s="93" t="str">
        <f>VLOOKUP(A284,Lookups!B$3:F$48,5,FALSE)</f>
        <v>SEAK</v>
      </c>
      <c r="AG284" s="93" t="str">
        <f t="shared" si="61"/>
        <v>yes</v>
      </c>
      <c r="AH284" s="93">
        <f>VLOOKUP(A284,Lookups!B$3:F$48,3,FALSE)</f>
        <v>42</v>
      </c>
      <c r="AI284" s="117">
        <f t="shared" si="62"/>
        <v>0.1517509727626459</v>
      </c>
      <c r="AJ284" s="117">
        <f t="shared" si="63"/>
        <v>0</v>
      </c>
      <c r="AK284" s="117">
        <f t="shared" si="64"/>
        <v>0</v>
      </c>
      <c r="AL284" s="117">
        <f t="shared" si="65"/>
        <v>0</v>
      </c>
      <c r="AM284" s="117">
        <f t="shared" si="66"/>
        <v>0</v>
      </c>
      <c r="AN284" s="117">
        <f t="shared" si="67"/>
        <v>0</v>
      </c>
      <c r="AO284" s="117">
        <f t="shared" si="68"/>
        <v>0</v>
      </c>
      <c r="AP284" s="117">
        <f t="shared" si="69"/>
        <v>3.6964980544747082E-2</v>
      </c>
      <c r="AQ284" s="117">
        <f t="shared" si="70"/>
        <v>0.80933852140077822</v>
      </c>
      <c r="AR284" s="117">
        <f t="shared" si="71"/>
        <v>1.9455252918287938E-3</v>
      </c>
      <c r="AS284" t="str">
        <f t="shared" si="72"/>
        <v>2012STI</v>
      </c>
    </row>
    <row r="285" spans="1:45" x14ac:dyDescent="0.25">
      <c r="A285" t="s">
        <v>836</v>
      </c>
      <c r="B285" s="64">
        <v>2013</v>
      </c>
      <c r="C285">
        <v>444</v>
      </c>
      <c r="D285" s="116" t="s">
        <v>31</v>
      </c>
      <c r="E285" s="63">
        <v>5.18018018018018E-2</v>
      </c>
      <c r="F285" s="63">
        <v>4.954954954954955E-2</v>
      </c>
      <c r="G285" s="63">
        <v>1.8018018018018018E-2</v>
      </c>
      <c r="H285" s="63">
        <v>0</v>
      </c>
      <c r="I285" s="63">
        <v>0</v>
      </c>
      <c r="J285" s="63">
        <v>0</v>
      </c>
      <c r="K285" s="63">
        <v>0</v>
      </c>
      <c r="L285" s="63">
        <v>0</v>
      </c>
      <c r="M285" s="63">
        <v>0</v>
      </c>
      <c r="N285" s="63">
        <v>0</v>
      </c>
      <c r="O285" s="63">
        <v>0</v>
      </c>
      <c r="P285" s="63">
        <v>4.5045045045045045E-3</v>
      </c>
      <c r="Q285" s="63">
        <v>0</v>
      </c>
      <c r="R285" s="63">
        <v>0</v>
      </c>
      <c r="S285" s="63">
        <v>0</v>
      </c>
      <c r="T285" s="63">
        <v>0</v>
      </c>
      <c r="U285" s="63">
        <v>0</v>
      </c>
      <c r="V285" s="63">
        <v>0</v>
      </c>
      <c r="W285" s="63">
        <v>0</v>
      </c>
      <c r="X285" s="63">
        <v>2.0270270270270271E-2</v>
      </c>
      <c r="Y285" s="63">
        <v>0</v>
      </c>
      <c r="Z285" s="63">
        <v>4.5045045045045045E-3</v>
      </c>
      <c r="AA285" s="63">
        <v>0.85135135135135132</v>
      </c>
      <c r="AB285" s="93" t="str">
        <f t="shared" si="59"/>
        <v>a09on</v>
      </c>
      <c r="AC285" s="93" t="str">
        <f t="shared" si="60"/>
        <v>STI</v>
      </c>
      <c r="AD285" s="93" t="str">
        <f>"'"&amp;VLOOKUP(A285,Lookups!B$3:F$48,2,FALSE)&amp;"'"</f>
        <v>'Stikine River'</v>
      </c>
      <c r="AE285" s="93">
        <f>VLOOKUP(A285,Lookups!B$3:F$48,4,FALSE)</f>
        <v>1</v>
      </c>
      <c r="AF285" s="93" t="str">
        <f>VLOOKUP(A285,Lookups!B$3:F$48,5,FALSE)</f>
        <v>SEAK</v>
      </c>
      <c r="AG285" s="93" t="str">
        <f t="shared" si="61"/>
        <v>yes</v>
      </c>
      <c r="AH285" s="93">
        <f>VLOOKUP(A285,Lookups!B$3:F$48,3,FALSE)</f>
        <v>42</v>
      </c>
      <c r="AI285" s="117">
        <f t="shared" si="62"/>
        <v>0.11936936936936936</v>
      </c>
      <c r="AJ285" s="117">
        <f t="shared" si="63"/>
        <v>0</v>
      </c>
      <c r="AK285" s="117">
        <f t="shared" si="64"/>
        <v>0</v>
      </c>
      <c r="AL285" s="117">
        <f t="shared" si="65"/>
        <v>0</v>
      </c>
      <c r="AM285" s="117">
        <f t="shared" si="66"/>
        <v>4.5045045045045045E-3</v>
      </c>
      <c r="AN285" s="117">
        <f t="shared" si="67"/>
        <v>0</v>
      </c>
      <c r="AO285" s="117">
        <f t="shared" si="68"/>
        <v>0</v>
      </c>
      <c r="AP285" s="117">
        <f t="shared" si="69"/>
        <v>2.0270270270270271E-2</v>
      </c>
      <c r="AQ285" s="117">
        <f t="shared" si="70"/>
        <v>0.85135135135135132</v>
      </c>
      <c r="AR285" s="117">
        <f t="shared" si="71"/>
        <v>4.5045045045045045E-3</v>
      </c>
      <c r="AS285" t="str">
        <f t="shared" si="72"/>
        <v>2013STI</v>
      </c>
    </row>
    <row r="286" spans="1:45" x14ac:dyDescent="0.25">
      <c r="A286" t="s">
        <v>732</v>
      </c>
      <c r="B286" s="64">
        <v>1979</v>
      </c>
      <c r="C286" t="s">
        <v>40</v>
      </c>
      <c r="E286" s="63" t="s">
        <v>28</v>
      </c>
      <c r="F286" s="63" t="s">
        <v>28</v>
      </c>
      <c r="G286" s="63" t="s">
        <v>28</v>
      </c>
      <c r="H286" s="63" t="s">
        <v>28</v>
      </c>
      <c r="I286" s="63" t="s">
        <v>28</v>
      </c>
      <c r="J286" s="63" t="s">
        <v>28</v>
      </c>
      <c r="K286" s="63" t="s">
        <v>28</v>
      </c>
      <c r="L286" s="63" t="s">
        <v>28</v>
      </c>
      <c r="M286" s="63" t="s">
        <v>28</v>
      </c>
      <c r="N286" s="63" t="s">
        <v>28</v>
      </c>
      <c r="O286" s="63" t="s">
        <v>28</v>
      </c>
      <c r="P286" s="63" t="s">
        <v>28</v>
      </c>
      <c r="Q286" s="63" t="s">
        <v>28</v>
      </c>
      <c r="R286" s="63" t="s">
        <v>28</v>
      </c>
      <c r="S286" s="63" t="s">
        <v>28</v>
      </c>
      <c r="T286" s="63" t="s">
        <v>28</v>
      </c>
      <c r="U286" s="63" t="s">
        <v>28</v>
      </c>
      <c r="V286" s="63" t="s">
        <v>28</v>
      </c>
      <c r="W286" s="63" t="s">
        <v>28</v>
      </c>
      <c r="X286" s="63" t="s">
        <v>28</v>
      </c>
      <c r="Y286" s="63" t="s">
        <v>28</v>
      </c>
      <c r="Z286" s="63" t="s">
        <v>28</v>
      </c>
      <c r="AA286" s="63" t="s">
        <v>28</v>
      </c>
      <c r="AB286" s="93" t="str">
        <f t="shared" si="45"/>
        <v>pre99</v>
      </c>
      <c r="AC286" s="93" t="str">
        <f t="shared" si="46"/>
        <v>STL</v>
      </c>
      <c r="AD286" s="93" t="str">
        <f>"'"&amp;VLOOKUP(A286,Lookups!B$3:F$48,2,FALSE)&amp;"'"</f>
        <v>'Stillaguamish Fall Fingerling'</v>
      </c>
      <c r="AE286" s="93">
        <f>VLOOKUP(A286,Lookups!B$3:F$48,4,FALSE)</f>
        <v>7</v>
      </c>
      <c r="AF286" s="93" t="str">
        <f>VLOOKUP(A286,Lookups!B$3:F$48,5,FALSE)</f>
        <v>PS</v>
      </c>
      <c r="AG286" s="93" t="str">
        <f t="shared" si="47"/>
        <v>no</v>
      </c>
      <c r="AH286" s="93">
        <f>VLOOKUP(A286,Lookups!B$3:F$48,3,FALSE)</f>
        <v>43</v>
      </c>
      <c r="AI286" s="117">
        <f t="shared" si="48"/>
        <v>0</v>
      </c>
      <c r="AJ286" s="117">
        <f t="shared" si="49"/>
        <v>0</v>
      </c>
      <c r="AK286" s="117">
        <f t="shared" si="50"/>
        <v>0</v>
      </c>
      <c r="AL286" s="117">
        <f t="shared" si="51"/>
        <v>0</v>
      </c>
      <c r="AM286" s="117">
        <f t="shared" si="52"/>
        <v>0</v>
      </c>
      <c r="AN286" s="117">
        <f t="shared" si="53"/>
        <v>0</v>
      </c>
      <c r="AO286" s="117">
        <f t="shared" si="54"/>
        <v>0</v>
      </c>
      <c r="AP286" s="117">
        <f t="shared" si="55"/>
        <v>0</v>
      </c>
      <c r="AQ286" s="117">
        <f t="shared" si="56"/>
        <v>0</v>
      </c>
      <c r="AR286" s="117">
        <f t="shared" si="57"/>
        <v>0</v>
      </c>
      <c r="AS286" t="str">
        <f t="shared" si="58"/>
        <v>1979STL</v>
      </c>
    </row>
    <row r="287" spans="1:45" x14ac:dyDescent="0.25">
      <c r="A287" t="s">
        <v>732</v>
      </c>
      <c r="B287" s="64">
        <v>1980</v>
      </c>
      <c r="C287" t="s">
        <v>40</v>
      </c>
      <c r="E287" s="63" t="s">
        <v>28</v>
      </c>
      <c r="F287" s="63" t="s">
        <v>28</v>
      </c>
      <c r="G287" s="63" t="s">
        <v>28</v>
      </c>
      <c r="H287" s="63" t="s">
        <v>28</v>
      </c>
      <c r="I287" s="63" t="s">
        <v>28</v>
      </c>
      <c r="J287" s="63" t="s">
        <v>28</v>
      </c>
      <c r="K287" s="63" t="s">
        <v>28</v>
      </c>
      <c r="L287" s="63" t="s">
        <v>28</v>
      </c>
      <c r="M287" s="63" t="s">
        <v>28</v>
      </c>
      <c r="N287" s="63" t="s">
        <v>28</v>
      </c>
      <c r="O287" s="63" t="s">
        <v>28</v>
      </c>
      <c r="P287" s="63" t="s">
        <v>28</v>
      </c>
      <c r="Q287" s="63" t="s">
        <v>28</v>
      </c>
      <c r="R287" s="63" t="s">
        <v>28</v>
      </c>
      <c r="S287" s="63" t="s">
        <v>28</v>
      </c>
      <c r="T287" s="63" t="s">
        <v>28</v>
      </c>
      <c r="U287" s="63" t="s">
        <v>28</v>
      </c>
      <c r="V287" s="63" t="s">
        <v>28</v>
      </c>
      <c r="W287" s="63" t="s">
        <v>28</v>
      </c>
      <c r="X287" s="63" t="s">
        <v>28</v>
      </c>
      <c r="Y287" s="63" t="s">
        <v>28</v>
      </c>
      <c r="Z287" s="63" t="s">
        <v>28</v>
      </c>
      <c r="AA287" s="63" t="s">
        <v>28</v>
      </c>
      <c r="AB287" s="93" t="str">
        <f t="shared" si="45"/>
        <v>pre99</v>
      </c>
      <c r="AC287" s="93" t="str">
        <f t="shared" si="46"/>
        <v>STL</v>
      </c>
      <c r="AD287" s="93" t="str">
        <f>"'"&amp;VLOOKUP(A287,Lookups!B$3:F$48,2,FALSE)&amp;"'"</f>
        <v>'Stillaguamish Fall Fingerling'</v>
      </c>
      <c r="AE287" s="93">
        <f>VLOOKUP(A287,Lookups!B$3:F$48,4,FALSE)</f>
        <v>7</v>
      </c>
      <c r="AF287" s="93" t="str">
        <f>VLOOKUP(A287,Lookups!B$3:F$48,5,FALSE)</f>
        <v>PS</v>
      </c>
      <c r="AG287" s="93" t="str">
        <f t="shared" si="47"/>
        <v>no</v>
      </c>
      <c r="AH287" s="93">
        <f>VLOOKUP(A287,Lookups!B$3:F$48,3,FALSE)</f>
        <v>43</v>
      </c>
      <c r="AI287" s="117">
        <f t="shared" si="48"/>
        <v>0</v>
      </c>
      <c r="AJ287" s="117">
        <f t="shared" si="49"/>
        <v>0</v>
      </c>
      <c r="AK287" s="117">
        <f t="shared" si="50"/>
        <v>0</v>
      </c>
      <c r="AL287" s="117">
        <f t="shared" si="51"/>
        <v>0</v>
      </c>
      <c r="AM287" s="117">
        <f t="shared" si="52"/>
        <v>0</v>
      </c>
      <c r="AN287" s="117">
        <f t="shared" si="53"/>
        <v>0</v>
      </c>
      <c r="AO287" s="117">
        <f t="shared" si="54"/>
        <v>0</v>
      </c>
      <c r="AP287" s="117">
        <f t="shared" si="55"/>
        <v>0</v>
      </c>
      <c r="AQ287" s="117">
        <f t="shared" si="56"/>
        <v>0</v>
      </c>
      <c r="AR287" s="117">
        <f t="shared" si="57"/>
        <v>0</v>
      </c>
      <c r="AS287" t="str">
        <f t="shared" si="58"/>
        <v>1980STL</v>
      </c>
    </row>
    <row r="288" spans="1:45" x14ac:dyDescent="0.25">
      <c r="A288" t="s">
        <v>732</v>
      </c>
      <c r="B288" s="64">
        <v>1981</v>
      </c>
      <c r="C288" t="s">
        <v>40</v>
      </c>
      <c r="E288" s="63" t="s">
        <v>28</v>
      </c>
      <c r="F288" s="63" t="s">
        <v>28</v>
      </c>
      <c r="G288" s="63" t="s">
        <v>28</v>
      </c>
      <c r="H288" s="63" t="s">
        <v>28</v>
      </c>
      <c r="I288" s="63" t="s">
        <v>28</v>
      </c>
      <c r="J288" s="63" t="s">
        <v>28</v>
      </c>
      <c r="K288" s="63" t="s">
        <v>28</v>
      </c>
      <c r="L288" s="63" t="s">
        <v>28</v>
      </c>
      <c r="M288" s="63" t="s">
        <v>28</v>
      </c>
      <c r="N288" s="63" t="s">
        <v>28</v>
      </c>
      <c r="O288" s="63" t="s">
        <v>28</v>
      </c>
      <c r="P288" s="63" t="s">
        <v>28</v>
      </c>
      <c r="Q288" s="63" t="s">
        <v>28</v>
      </c>
      <c r="R288" s="63" t="s">
        <v>28</v>
      </c>
      <c r="S288" s="63" t="s">
        <v>28</v>
      </c>
      <c r="T288" s="63" t="s">
        <v>28</v>
      </c>
      <c r="U288" s="63" t="s">
        <v>28</v>
      </c>
      <c r="V288" s="63" t="s">
        <v>28</v>
      </c>
      <c r="W288" s="63" t="s">
        <v>28</v>
      </c>
      <c r="X288" s="63" t="s">
        <v>28</v>
      </c>
      <c r="Y288" s="63" t="s">
        <v>28</v>
      </c>
      <c r="Z288" s="63" t="s">
        <v>28</v>
      </c>
      <c r="AA288" s="63" t="s">
        <v>28</v>
      </c>
      <c r="AB288" s="93" t="str">
        <f t="shared" si="45"/>
        <v>pre99</v>
      </c>
      <c r="AC288" s="93" t="str">
        <f t="shared" si="46"/>
        <v>STL</v>
      </c>
      <c r="AD288" s="93" t="str">
        <f>"'"&amp;VLOOKUP(A288,Lookups!B$3:F$48,2,FALSE)&amp;"'"</f>
        <v>'Stillaguamish Fall Fingerling'</v>
      </c>
      <c r="AE288" s="93">
        <f>VLOOKUP(A288,Lookups!B$3:F$48,4,FALSE)</f>
        <v>7</v>
      </c>
      <c r="AF288" s="93" t="str">
        <f>VLOOKUP(A288,Lookups!B$3:F$48,5,FALSE)</f>
        <v>PS</v>
      </c>
      <c r="AG288" s="93" t="str">
        <f t="shared" si="47"/>
        <v>no</v>
      </c>
      <c r="AH288" s="93">
        <f>VLOOKUP(A288,Lookups!B$3:F$48,3,FALSE)</f>
        <v>43</v>
      </c>
      <c r="AI288" s="117">
        <f t="shared" si="48"/>
        <v>0</v>
      </c>
      <c r="AJ288" s="117">
        <f t="shared" si="49"/>
        <v>0</v>
      </c>
      <c r="AK288" s="117">
        <f t="shared" si="50"/>
        <v>0</v>
      </c>
      <c r="AL288" s="117">
        <f t="shared" si="51"/>
        <v>0</v>
      </c>
      <c r="AM288" s="117">
        <f t="shared" si="52"/>
        <v>0</v>
      </c>
      <c r="AN288" s="117">
        <f t="shared" si="53"/>
        <v>0</v>
      </c>
      <c r="AO288" s="117">
        <f t="shared" si="54"/>
        <v>0</v>
      </c>
      <c r="AP288" s="117">
        <f t="shared" si="55"/>
        <v>0</v>
      </c>
      <c r="AQ288" s="117">
        <f t="shared" si="56"/>
        <v>0</v>
      </c>
      <c r="AR288" s="117">
        <f t="shared" si="57"/>
        <v>0</v>
      </c>
      <c r="AS288" t="str">
        <f t="shared" si="58"/>
        <v>1981STL</v>
      </c>
    </row>
    <row r="289" spans="1:45" x14ac:dyDescent="0.25">
      <c r="A289" t="s">
        <v>732</v>
      </c>
      <c r="B289" s="64">
        <v>1982</v>
      </c>
      <c r="C289">
        <v>16</v>
      </c>
      <c r="D289" s="116">
        <v>2</v>
      </c>
      <c r="E289" s="63" t="s">
        <v>26</v>
      </c>
      <c r="F289" s="63" t="s">
        <v>27</v>
      </c>
      <c r="G289" s="63" t="s">
        <v>28</v>
      </c>
      <c r="H289" s="63" t="s">
        <v>28</v>
      </c>
      <c r="I289" s="63" t="s">
        <v>28</v>
      </c>
      <c r="J289" s="63" t="s">
        <v>28</v>
      </c>
      <c r="K289" s="63" t="s">
        <v>28</v>
      </c>
      <c r="L289" s="63" t="s">
        <v>28</v>
      </c>
      <c r="M289" s="63" t="s">
        <v>28</v>
      </c>
      <c r="N289" s="63" t="s">
        <v>28</v>
      </c>
      <c r="O289" s="63" t="s">
        <v>28</v>
      </c>
      <c r="P289" s="63" t="s">
        <v>28</v>
      </c>
      <c r="Q289" s="63" t="s">
        <v>28</v>
      </c>
      <c r="R289" s="63" t="s">
        <v>28</v>
      </c>
      <c r="S289" s="63" t="s">
        <v>28</v>
      </c>
      <c r="T289" s="63" t="s">
        <v>28</v>
      </c>
      <c r="U289" s="63" t="s">
        <v>28</v>
      </c>
      <c r="V289" s="63" t="s">
        <v>28</v>
      </c>
      <c r="W289" s="63" t="s">
        <v>28</v>
      </c>
      <c r="X289" s="63" t="s">
        <v>28</v>
      </c>
      <c r="Y289" s="63" t="s">
        <v>28</v>
      </c>
      <c r="Z289" s="63" t="s">
        <v>28</v>
      </c>
      <c r="AA289" s="63" t="s">
        <v>28</v>
      </c>
      <c r="AB289" s="93" t="str">
        <f t="shared" si="45"/>
        <v>pre99</v>
      </c>
      <c r="AC289" s="93" t="str">
        <f t="shared" si="46"/>
        <v>STL</v>
      </c>
      <c r="AD289" s="93" t="str">
        <f>"'"&amp;VLOOKUP(A289,Lookups!B$3:F$48,2,FALSE)&amp;"'"</f>
        <v>'Stillaguamish Fall Fingerling'</v>
      </c>
      <c r="AE289" s="93">
        <f>VLOOKUP(A289,Lookups!B$3:F$48,4,FALSE)</f>
        <v>7</v>
      </c>
      <c r="AF289" s="93" t="str">
        <f>VLOOKUP(A289,Lookups!B$3:F$48,5,FALSE)</f>
        <v>PS</v>
      </c>
      <c r="AG289" s="93" t="str">
        <f t="shared" si="47"/>
        <v>no</v>
      </c>
      <c r="AH289" s="93">
        <f>VLOOKUP(A289,Lookups!B$3:F$48,3,FALSE)</f>
        <v>43</v>
      </c>
      <c r="AI289" s="117">
        <f t="shared" si="48"/>
        <v>0</v>
      </c>
      <c r="AJ289" s="117">
        <f t="shared" si="49"/>
        <v>0</v>
      </c>
      <c r="AK289" s="117">
        <f t="shared" si="50"/>
        <v>0</v>
      </c>
      <c r="AL289" s="117">
        <f t="shared" si="51"/>
        <v>0</v>
      </c>
      <c r="AM289" s="117">
        <f t="shared" si="52"/>
        <v>0</v>
      </c>
      <c r="AN289" s="117">
        <f t="shared" si="53"/>
        <v>0</v>
      </c>
      <c r="AO289" s="117">
        <f t="shared" si="54"/>
        <v>0</v>
      </c>
      <c r="AP289" s="117">
        <f t="shared" si="55"/>
        <v>0</v>
      </c>
      <c r="AQ289" s="117">
        <f t="shared" si="56"/>
        <v>0</v>
      </c>
      <c r="AR289" s="117">
        <f t="shared" si="57"/>
        <v>0</v>
      </c>
      <c r="AS289" t="str">
        <f t="shared" si="58"/>
        <v>1982STL</v>
      </c>
    </row>
    <row r="290" spans="1:45" x14ac:dyDescent="0.25">
      <c r="A290" t="s">
        <v>732</v>
      </c>
      <c r="B290" s="64">
        <v>1983</v>
      </c>
      <c r="C290">
        <v>57</v>
      </c>
      <c r="D290" s="116" t="s">
        <v>41</v>
      </c>
      <c r="E290" s="63" t="s">
        <v>26</v>
      </c>
      <c r="F290" s="63" t="s">
        <v>27</v>
      </c>
      <c r="G290" s="63" t="s">
        <v>28</v>
      </c>
      <c r="H290" s="63" t="s">
        <v>28</v>
      </c>
      <c r="I290" s="63" t="s">
        <v>28</v>
      </c>
      <c r="J290" s="63" t="s">
        <v>28</v>
      </c>
      <c r="K290" s="63" t="s">
        <v>28</v>
      </c>
      <c r="L290" s="63" t="s">
        <v>28</v>
      </c>
      <c r="M290" s="63" t="s">
        <v>28</v>
      </c>
      <c r="N290" s="63" t="s">
        <v>28</v>
      </c>
      <c r="O290" s="63" t="s">
        <v>28</v>
      </c>
      <c r="P290" s="63" t="s">
        <v>28</v>
      </c>
      <c r="Q290" s="63" t="s">
        <v>28</v>
      </c>
      <c r="R290" s="63" t="s">
        <v>28</v>
      </c>
      <c r="S290" s="63" t="s">
        <v>28</v>
      </c>
      <c r="T290" s="63" t="s">
        <v>28</v>
      </c>
      <c r="U290" s="63" t="s">
        <v>28</v>
      </c>
      <c r="V290" s="63" t="s">
        <v>28</v>
      </c>
      <c r="W290" s="63" t="s">
        <v>28</v>
      </c>
      <c r="X290" s="63" t="s">
        <v>28</v>
      </c>
      <c r="Y290" s="63" t="s">
        <v>28</v>
      </c>
      <c r="Z290" s="63" t="s">
        <v>28</v>
      </c>
      <c r="AA290" s="63" t="s">
        <v>28</v>
      </c>
      <c r="AB290" s="93" t="str">
        <f t="shared" si="45"/>
        <v>pre99</v>
      </c>
      <c r="AC290" s="93" t="str">
        <f t="shared" si="46"/>
        <v>STL</v>
      </c>
      <c r="AD290" s="93" t="str">
        <f>"'"&amp;VLOOKUP(A290,Lookups!B$3:F$48,2,FALSE)&amp;"'"</f>
        <v>'Stillaguamish Fall Fingerling'</v>
      </c>
      <c r="AE290" s="93">
        <f>VLOOKUP(A290,Lookups!B$3:F$48,4,FALSE)</f>
        <v>7</v>
      </c>
      <c r="AF290" s="93" t="str">
        <f>VLOOKUP(A290,Lookups!B$3:F$48,5,FALSE)</f>
        <v>PS</v>
      </c>
      <c r="AG290" s="93" t="str">
        <f t="shared" si="47"/>
        <v>no</v>
      </c>
      <c r="AH290" s="93">
        <f>VLOOKUP(A290,Lookups!B$3:F$48,3,FALSE)</f>
        <v>43</v>
      </c>
      <c r="AI290" s="117">
        <f t="shared" si="48"/>
        <v>0</v>
      </c>
      <c r="AJ290" s="117">
        <f t="shared" si="49"/>
        <v>0</v>
      </c>
      <c r="AK290" s="117">
        <f t="shared" si="50"/>
        <v>0</v>
      </c>
      <c r="AL290" s="117">
        <f t="shared" si="51"/>
        <v>0</v>
      </c>
      <c r="AM290" s="117">
        <f t="shared" si="52"/>
        <v>0</v>
      </c>
      <c r="AN290" s="117">
        <f t="shared" si="53"/>
        <v>0</v>
      </c>
      <c r="AO290" s="117">
        <f t="shared" si="54"/>
        <v>0</v>
      </c>
      <c r="AP290" s="117">
        <f t="shared" si="55"/>
        <v>0</v>
      </c>
      <c r="AQ290" s="117">
        <f t="shared" si="56"/>
        <v>0</v>
      </c>
      <c r="AR290" s="117">
        <f t="shared" si="57"/>
        <v>0</v>
      </c>
      <c r="AS290" t="str">
        <f t="shared" si="58"/>
        <v>1983STL</v>
      </c>
    </row>
    <row r="291" spans="1:45" x14ac:dyDescent="0.25">
      <c r="A291" t="s">
        <v>732</v>
      </c>
      <c r="B291" s="64">
        <v>1984</v>
      </c>
      <c r="C291">
        <v>108</v>
      </c>
      <c r="D291" s="116" t="s">
        <v>42</v>
      </c>
      <c r="E291" s="63">
        <v>9.2592592592592587E-3</v>
      </c>
      <c r="F291" s="63">
        <v>0</v>
      </c>
      <c r="G291" s="63">
        <v>0</v>
      </c>
      <c r="H291" s="63">
        <v>3.7037037037037035E-2</v>
      </c>
      <c r="I291" s="63">
        <v>0</v>
      </c>
      <c r="J291" s="63">
        <v>0.10185185185185185</v>
      </c>
      <c r="K291" s="63">
        <v>0</v>
      </c>
      <c r="L291" s="63">
        <v>0</v>
      </c>
      <c r="M291" s="63">
        <v>0.16666666666666666</v>
      </c>
      <c r="N291" s="63">
        <v>0.16666666666666666</v>
      </c>
      <c r="O291" s="63">
        <v>0.21296296296296294</v>
      </c>
      <c r="P291" s="63">
        <v>0</v>
      </c>
      <c r="Q291" s="63">
        <v>0</v>
      </c>
      <c r="R291" s="63">
        <v>0</v>
      </c>
      <c r="S291" s="63">
        <v>0</v>
      </c>
      <c r="T291" s="63">
        <v>0</v>
      </c>
      <c r="U291" s="63">
        <v>0</v>
      </c>
      <c r="V291" s="63">
        <v>0.26851851851851849</v>
      </c>
      <c r="W291" s="63">
        <v>0</v>
      </c>
      <c r="X291" s="63">
        <v>3.7037037037037035E-2</v>
      </c>
      <c r="Y291" s="63">
        <v>0</v>
      </c>
      <c r="Z291" s="63">
        <v>0</v>
      </c>
      <c r="AA291" s="63">
        <v>0</v>
      </c>
      <c r="AB291" s="93" t="str">
        <f t="shared" si="45"/>
        <v>pre99</v>
      </c>
      <c r="AC291" s="93" t="str">
        <f t="shared" si="46"/>
        <v>STL</v>
      </c>
      <c r="AD291" s="93" t="str">
        <f>"'"&amp;VLOOKUP(A291,Lookups!B$3:F$48,2,FALSE)&amp;"'"</f>
        <v>'Stillaguamish Fall Fingerling'</v>
      </c>
      <c r="AE291" s="93">
        <f>VLOOKUP(A291,Lookups!B$3:F$48,4,FALSE)</f>
        <v>7</v>
      </c>
      <c r="AF291" s="93" t="str">
        <f>VLOOKUP(A291,Lookups!B$3:F$48,5,FALSE)</f>
        <v>PS</v>
      </c>
      <c r="AG291" s="93" t="str">
        <f t="shared" si="47"/>
        <v>yes</v>
      </c>
      <c r="AH291" s="93">
        <f>VLOOKUP(A291,Lookups!B$3:F$48,3,FALSE)</f>
        <v>43</v>
      </c>
      <c r="AI291" s="117">
        <f t="shared" si="48"/>
        <v>9.2592592592592587E-3</v>
      </c>
      <c r="AJ291" s="117">
        <f t="shared" si="49"/>
        <v>3.7037037037037035E-2</v>
      </c>
      <c r="AK291" s="117">
        <f t="shared" si="50"/>
        <v>0.10185185185185185</v>
      </c>
      <c r="AL291" s="117">
        <f t="shared" si="51"/>
        <v>0.16666666666666666</v>
      </c>
      <c r="AM291" s="117">
        <f t="shared" si="52"/>
        <v>0.37962962962962959</v>
      </c>
      <c r="AN291" s="117">
        <f t="shared" si="53"/>
        <v>0</v>
      </c>
      <c r="AO291" s="117">
        <f t="shared" si="54"/>
        <v>0.26851851851851849</v>
      </c>
      <c r="AP291" s="117">
        <f t="shared" si="55"/>
        <v>3.7037037037037035E-2</v>
      </c>
      <c r="AQ291" s="117">
        <f t="shared" si="56"/>
        <v>0</v>
      </c>
      <c r="AR291" s="117">
        <f t="shared" si="57"/>
        <v>0</v>
      </c>
      <c r="AS291" t="str">
        <f t="shared" si="58"/>
        <v>1984STL</v>
      </c>
    </row>
    <row r="292" spans="1:45" x14ac:dyDescent="0.25">
      <c r="A292" t="s">
        <v>732</v>
      </c>
      <c r="B292" s="64">
        <v>1985</v>
      </c>
      <c r="C292">
        <v>113</v>
      </c>
      <c r="D292" s="116" t="s">
        <v>43</v>
      </c>
      <c r="E292" s="63">
        <v>7.9646017699115043E-2</v>
      </c>
      <c r="F292" s="63">
        <v>0</v>
      </c>
      <c r="G292" s="63">
        <v>0</v>
      </c>
      <c r="H292" s="63">
        <v>3.5398230088495575E-2</v>
      </c>
      <c r="I292" s="63">
        <v>0</v>
      </c>
      <c r="J292" s="63">
        <v>0.30088495575221241</v>
      </c>
      <c r="K292" s="63">
        <v>8.8495575221238937E-2</v>
      </c>
      <c r="L292" s="63">
        <v>0</v>
      </c>
      <c r="M292" s="63">
        <v>7.9646017699115043E-2</v>
      </c>
      <c r="N292" s="63">
        <v>0</v>
      </c>
      <c r="O292" s="63">
        <v>0.1415929203539823</v>
      </c>
      <c r="P292" s="63">
        <v>0</v>
      </c>
      <c r="Q292" s="63">
        <v>0</v>
      </c>
      <c r="R292" s="63">
        <v>0</v>
      </c>
      <c r="S292" s="63">
        <v>0</v>
      </c>
      <c r="T292" s="63">
        <v>0</v>
      </c>
      <c r="U292" s="63">
        <v>0</v>
      </c>
      <c r="V292" s="63">
        <v>0.17699115044247787</v>
      </c>
      <c r="W292" s="63">
        <v>0</v>
      </c>
      <c r="X292" s="63">
        <v>8.8495575221238937E-2</v>
      </c>
      <c r="Y292" s="63">
        <v>0</v>
      </c>
      <c r="Z292" s="63">
        <v>8.8495575221238937E-3</v>
      </c>
      <c r="AA292" s="63">
        <v>0</v>
      </c>
      <c r="AB292" s="93" t="str">
        <f t="shared" si="45"/>
        <v>pre99</v>
      </c>
      <c r="AC292" s="93" t="str">
        <f t="shared" si="46"/>
        <v>STL</v>
      </c>
      <c r="AD292" s="93" t="str">
        <f>"'"&amp;VLOOKUP(A292,Lookups!B$3:F$48,2,FALSE)&amp;"'"</f>
        <v>'Stillaguamish Fall Fingerling'</v>
      </c>
      <c r="AE292" s="93">
        <f>VLOOKUP(A292,Lookups!B$3:F$48,4,FALSE)</f>
        <v>7</v>
      </c>
      <c r="AF292" s="93" t="str">
        <f>VLOOKUP(A292,Lookups!B$3:F$48,5,FALSE)</f>
        <v>PS</v>
      </c>
      <c r="AG292" s="93" t="str">
        <f t="shared" si="47"/>
        <v>yes</v>
      </c>
      <c r="AH292" s="93">
        <f>VLOOKUP(A292,Lookups!B$3:F$48,3,FALSE)</f>
        <v>43</v>
      </c>
      <c r="AI292" s="117">
        <f t="shared" si="48"/>
        <v>7.9646017699115043E-2</v>
      </c>
      <c r="AJ292" s="117">
        <f t="shared" si="49"/>
        <v>3.5398230088495575E-2</v>
      </c>
      <c r="AK292" s="117">
        <f t="shared" si="50"/>
        <v>0.38938053097345138</v>
      </c>
      <c r="AL292" s="117">
        <f t="shared" si="51"/>
        <v>7.9646017699115043E-2</v>
      </c>
      <c r="AM292" s="117">
        <f t="shared" si="52"/>
        <v>0.1415929203539823</v>
      </c>
      <c r="AN292" s="117">
        <f t="shared" si="53"/>
        <v>0</v>
      </c>
      <c r="AO292" s="117">
        <f t="shared" si="54"/>
        <v>0.17699115044247787</v>
      </c>
      <c r="AP292" s="117">
        <f t="shared" si="55"/>
        <v>8.8495575221238937E-2</v>
      </c>
      <c r="AQ292" s="117">
        <f t="shared" si="56"/>
        <v>0</v>
      </c>
      <c r="AR292" s="117">
        <f t="shared" si="57"/>
        <v>8.8495575221238937E-3</v>
      </c>
      <c r="AS292" t="str">
        <f t="shared" si="58"/>
        <v>1985STL</v>
      </c>
    </row>
    <row r="293" spans="1:45" x14ac:dyDescent="0.25">
      <c r="A293" t="s">
        <v>732</v>
      </c>
      <c r="B293" s="64">
        <v>1986</v>
      </c>
      <c r="C293">
        <v>96</v>
      </c>
      <c r="D293" s="116" t="s">
        <v>30</v>
      </c>
      <c r="E293" s="63">
        <v>5.2083333333333336E-2</v>
      </c>
      <c r="F293" s="63">
        <v>0</v>
      </c>
      <c r="G293" s="63">
        <v>0</v>
      </c>
      <c r="H293" s="63">
        <v>0</v>
      </c>
      <c r="I293" s="63">
        <v>0</v>
      </c>
      <c r="J293" s="63">
        <v>0.32291666666666663</v>
      </c>
      <c r="K293" s="63">
        <v>0</v>
      </c>
      <c r="L293" s="63">
        <v>0</v>
      </c>
      <c r="M293" s="63">
        <v>0.20833333333333331</v>
      </c>
      <c r="N293" s="63">
        <v>0</v>
      </c>
      <c r="O293" s="63">
        <v>4.1666666666666664E-2</v>
      </c>
      <c r="P293" s="63">
        <v>0</v>
      </c>
      <c r="Q293" s="63">
        <v>0</v>
      </c>
      <c r="R293" s="63">
        <v>0</v>
      </c>
      <c r="S293" s="63">
        <v>0</v>
      </c>
      <c r="T293" s="63">
        <v>0</v>
      </c>
      <c r="U293" s="63">
        <v>0</v>
      </c>
      <c r="V293" s="63">
        <v>0.21875</v>
      </c>
      <c r="W293" s="63">
        <v>0</v>
      </c>
      <c r="X293" s="63">
        <v>0.15625</v>
      </c>
      <c r="Y293" s="63">
        <v>0</v>
      </c>
      <c r="Z293" s="63">
        <v>0</v>
      </c>
      <c r="AA293" s="63">
        <v>0</v>
      </c>
      <c r="AB293" s="93" t="str">
        <f t="shared" si="45"/>
        <v>pre99</v>
      </c>
      <c r="AC293" s="93" t="str">
        <f t="shared" si="46"/>
        <v>STL</v>
      </c>
      <c r="AD293" s="93" t="str">
        <f>"'"&amp;VLOOKUP(A293,Lookups!B$3:F$48,2,FALSE)&amp;"'"</f>
        <v>'Stillaguamish Fall Fingerling'</v>
      </c>
      <c r="AE293" s="93">
        <f>VLOOKUP(A293,Lookups!B$3:F$48,4,FALSE)</f>
        <v>7</v>
      </c>
      <c r="AF293" s="93" t="str">
        <f>VLOOKUP(A293,Lookups!B$3:F$48,5,FALSE)</f>
        <v>PS</v>
      </c>
      <c r="AG293" s="93" t="str">
        <f t="shared" si="47"/>
        <v>yes</v>
      </c>
      <c r="AH293" s="93">
        <f>VLOOKUP(A293,Lookups!B$3:F$48,3,FALSE)</f>
        <v>43</v>
      </c>
      <c r="AI293" s="117">
        <f t="shared" si="48"/>
        <v>5.2083333333333336E-2</v>
      </c>
      <c r="AJ293" s="117">
        <f t="shared" si="49"/>
        <v>0</v>
      </c>
      <c r="AK293" s="117">
        <f t="shared" si="50"/>
        <v>0.32291666666666663</v>
      </c>
      <c r="AL293" s="117">
        <f t="shared" si="51"/>
        <v>0.20833333333333331</v>
      </c>
      <c r="AM293" s="117">
        <f t="shared" si="52"/>
        <v>4.1666666666666664E-2</v>
      </c>
      <c r="AN293" s="117">
        <f t="shared" si="53"/>
        <v>0</v>
      </c>
      <c r="AO293" s="117">
        <f t="shared" si="54"/>
        <v>0.21875</v>
      </c>
      <c r="AP293" s="117">
        <f t="shared" si="55"/>
        <v>0.15625</v>
      </c>
      <c r="AQ293" s="117">
        <f t="shared" si="56"/>
        <v>0</v>
      </c>
      <c r="AR293" s="117">
        <f t="shared" si="57"/>
        <v>0</v>
      </c>
      <c r="AS293" t="str">
        <f t="shared" si="58"/>
        <v>1986STL</v>
      </c>
    </row>
    <row r="294" spans="1:45" x14ac:dyDescent="0.25">
      <c r="A294" t="s">
        <v>732</v>
      </c>
      <c r="B294" s="64">
        <v>1987</v>
      </c>
      <c r="C294">
        <v>42</v>
      </c>
      <c r="D294" s="116" t="s">
        <v>78</v>
      </c>
      <c r="E294" s="63" t="s">
        <v>26</v>
      </c>
      <c r="F294" s="63" t="s">
        <v>27</v>
      </c>
      <c r="G294" s="63" t="s">
        <v>28</v>
      </c>
      <c r="H294" s="63" t="s">
        <v>28</v>
      </c>
      <c r="I294" s="63" t="s">
        <v>28</v>
      </c>
      <c r="J294" s="63" t="s">
        <v>28</v>
      </c>
      <c r="K294" s="63" t="s">
        <v>28</v>
      </c>
      <c r="L294" s="63" t="s">
        <v>28</v>
      </c>
      <c r="M294" s="63" t="s">
        <v>28</v>
      </c>
      <c r="N294" s="63" t="s">
        <v>28</v>
      </c>
      <c r="O294" s="63" t="s">
        <v>28</v>
      </c>
      <c r="P294" s="63" t="s">
        <v>28</v>
      </c>
      <c r="Q294" s="63" t="s">
        <v>28</v>
      </c>
      <c r="R294" s="63" t="s">
        <v>28</v>
      </c>
      <c r="S294" s="63" t="s">
        <v>28</v>
      </c>
      <c r="T294" s="63" t="s">
        <v>28</v>
      </c>
      <c r="U294" s="63" t="s">
        <v>28</v>
      </c>
      <c r="V294" s="63" t="s">
        <v>28</v>
      </c>
      <c r="W294" s="63" t="s">
        <v>28</v>
      </c>
      <c r="X294" s="63" t="s">
        <v>28</v>
      </c>
      <c r="Y294" s="63" t="s">
        <v>28</v>
      </c>
      <c r="Z294" s="63" t="s">
        <v>28</v>
      </c>
      <c r="AA294" s="63" t="s">
        <v>28</v>
      </c>
      <c r="AB294" s="93" t="str">
        <f t="shared" si="45"/>
        <v>pre99</v>
      </c>
      <c r="AC294" s="93" t="str">
        <f t="shared" si="46"/>
        <v>STL</v>
      </c>
      <c r="AD294" s="93" t="str">
        <f>"'"&amp;VLOOKUP(A294,Lookups!B$3:F$48,2,FALSE)&amp;"'"</f>
        <v>'Stillaguamish Fall Fingerling'</v>
      </c>
      <c r="AE294" s="93">
        <f>VLOOKUP(A294,Lookups!B$3:F$48,4,FALSE)</f>
        <v>7</v>
      </c>
      <c r="AF294" s="93" t="str">
        <f>VLOOKUP(A294,Lookups!B$3:F$48,5,FALSE)</f>
        <v>PS</v>
      </c>
      <c r="AG294" s="93" t="str">
        <f t="shared" si="47"/>
        <v>no</v>
      </c>
      <c r="AH294" s="93">
        <f>VLOOKUP(A294,Lookups!B$3:F$48,3,FALSE)</f>
        <v>43</v>
      </c>
      <c r="AI294" s="117">
        <f t="shared" si="48"/>
        <v>0</v>
      </c>
      <c r="AJ294" s="117">
        <f t="shared" si="49"/>
        <v>0</v>
      </c>
      <c r="AK294" s="117">
        <f t="shared" si="50"/>
        <v>0</v>
      </c>
      <c r="AL294" s="117">
        <f t="shared" si="51"/>
        <v>0</v>
      </c>
      <c r="AM294" s="117">
        <f t="shared" si="52"/>
        <v>0</v>
      </c>
      <c r="AN294" s="117">
        <f t="shared" si="53"/>
        <v>0</v>
      </c>
      <c r="AO294" s="117">
        <f t="shared" si="54"/>
        <v>0</v>
      </c>
      <c r="AP294" s="117">
        <f t="shared" si="55"/>
        <v>0</v>
      </c>
      <c r="AQ294" s="117">
        <f t="shared" si="56"/>
        <v>0</v>
      </c>
      <c r="AR294" s="117">
        <f t="shared" si="57"/>
        <v>0</v>
      </c>
      <c r="AS294" t="str">
        <f t="shared" si="58"/>
        <v>1987STL</v>
      </c>
    </row>
    <row r="295" spans="1:45" x14ac:dyDescent="0.25">
      <c r="A295" t="s">
        <v>732</v>
      </c>
      <c r="B295" s="64">
        <v>1988</v>
      </c>
      <c r="C295">
        <v>113</v>
      </c>
      <c r="D295" s="116" t="s">
        <v>82</v>
      </c>
      <c r="E295" s="63" t="s">
        <v>26</v>
      </c>
      <c r="F295" s="63" t="s">
        <v>27</v>
      </c>
      <c r="G295" s="63" t="s">
        <v>28</v>
      </c>
      <c r="H295" s="63" t="s">
        <v>28</v>
      </c>
      <c r="I295" s="63" t="s">
        <v>28</v>
      </c>
      <c r="J295" s="63" t="s">
        <v>28</v>
      </c>
      <c r="K295" s="63" t="s">
        <v>28</v>
      </c>
      <c r="L295" s="63" t="s">
        <v>28</v>
      </c>
      <c r="M295" s="63" t="s">
        <v>28</v>
      </c>
      <c r="N295" s="63" t="s">
        <v>28</v>
      </c>
      <c r="O295" s="63" t="s">
        <v>28</v>
      </c>
      <c r="P295" s="63" t="s">
        <v>28</v>
      </c>
      <c r="Q295" s="63" t="s">
        <v>28</v>
      </c>
      <c r="R295" s="63" t="s">
        <v>28</v>
      </c>
      <c r="S295" s="63" t="s">
        <v>28</v>
      </c>
      <c r="T295" s="63" t="s">
        <v>28</v>
      </c>
      <c r="U295" s="63" t="s">
        <v>28</v>
      </c>
      <c r="V295" s="63" t="s">
        <v>28</v>
      </c>
      <c r="W295" s="63" t="s">
        <v>28</v>
      </c>
      <c r="X295" s="63" t="s">
        <v>28</v>
      </c>
      <c r="Y295" s="63" t="s">
        <v>28</v>
      </c>
      <c r="Z295" s="63" t="s">
        <v>28</v>
      </c>
      <c r="AA295" s="63" t="s">
        <v>28</v>
      </c>
      <c r="AB295" s="93" t="str">
        <f t="shared" si="45"/>
        <v>pre99</v>
      </c>
      <c r="AC295" s="93" t="str">
        <f t="shared" si="46"/>
        <v>STL</v>
      </c>
      <c r="AD295" s="93" t="str">
        <f>"'"&amp;VLOOKUP(A295,Lookups!B$3:F$48,2,FALSE)&amp;"'"</f>
        <v>'Stillaguamish Fall Fingerling'</v>
      </c>
      <c r="AE295" s="93">
        <f>VLOOKUP(A295,Lookups!B$3:F$48,4,FALSE)</f>
        <v>7</v>
      </c>
      <c r="AF295" s="93" t="str">
        <f>VLOOKUP(A295,Lookups!B$3:F$48,5,FALSE)</f>
        <v>PS</v>
      </c>
      <c r="AG295" s="93" t="str">
        <f t="shared" si="47"/>
        <v>no</v>
      </c>
      <c r="AH295" s="93">
        <f>VLOOKUP(A295,Lookups!B$3:F$48,3,FALSE)</f>
        <v>43</v>
      </c>
      <c r="AI295" s="117">
        <f t="shared" si="48"/>
        <v>0</v>
      </c>
      <c r="AJ295" s="117">
        <f t="shared" si="49"/>
        <v>0</v>
      </c>
      <c r="AK295" s="117">
        <f t="shared" si="50"/>
        <v>0</v>
      </c>
      <c r="AL295" s="117">
        <f t="shared" si="51"/>
        <v>0</v>
      </c>
      <c r="AM295" s="117">
        <f t="shared" si="52"/>
        <v>0</v>
      </c>
      <c r="AN295" s="117">
        <f t="shared" si="53"/>
        <v>0</v>
      </c>
      <c r="AO295" s="117">
        <f t="shared" si="54"/>
        <v>0</v>
      </c>
      <c r="AP295" s="117">
        <f t="shared" si="55"/>
        <v>0</v>
      </c>
      <c r="AQ295" s="117">
        <f t="shared" si="56"/>
        <v>0</v>
      </c>
      <c r="AR295" s="117">
        <f t="shared" si="57"/>
        <v>0</v>
      </c>
      <c r="AS295" t="str">
        <f t="shared" si="58"/>
        <v>1988STL</v>
      </c>
    </row>
    <row r="296" spans="1:45" x14ac:dyDescent="0.25">
      <c r="A296" t="s">
        <v>732</v>
      </c>
      <c r="B296" s="64">
        <v>1989</v>
      </c>
      <c r="C296">
        <v>324</v>
      </c>
      <c r="D296" s="116" t="s">
        <v>41</v>
      </c>
      <c r="E296" s="63" t="s">
        <v>26</v>
      </c>
      <c r="F296" s="63" t="s">
        <v>27</v>
      </c>
      <c r="G296" s="63" t="s">
        <v>28</v>
      </c>
      <c r="H296" s="63" t="s">
        <v>28</v>
      </c>
      <c r="I296" s="63" t="s">
        <v>28</v>
      </c>
      <c r="J296" s="63" t="s">
        <v>28</v>
      </c>
      <c r="K296" s="63" t="s">
        <v>28</v>
      </c>
      <c r="L296" s="63" t="s">
        <v>28</v>
      </c>
      <c r="M296" s="63" t="s">
        <v>28</v>
      </c>
      <c r="N296" s="63" t="s">
        <v>28</v>
      </c>
      <c r="O296" s="63" t="s">
        <v>28</v>
      </c>
      <c r="P296" s="63" t="s">
        <v>28</v>
      </c>
      <c r="Q296" s="63" t="s">
        <v>28</v>
      </c>
      <c r="R296" s="63" t="s">
        <v>28</v>
      </c>
      <c r="S296" s="63" t="s">
        <v>28</v>
      </c>
      <c r="T296" s="63" t="s">
        <v>28</v>
      </c>
      <c r="U296" s="63" t="s">
        <v>28</v>
      </c>
      <c r="V296" s="63" t="s">
        <v>28</v>
      </c>
      <c r="W296" s="63" t="s">
        <v>28</v>
      </c>
      <c r="X296" s="63" t="s">
        <v>28</v>
      </c>
      <c r="Y296" s="63" t="s">
        <v>28</v>
      </c>
      <c r="Z296" s="63" t="s">
        <v>28</v>
      </c>
      <c r="AA296" s="63" t="s">
        <v>28</v>
      </c>
      <c r="AB296" s="93" t="str">
        <f t="shared" si="45"/>
        <v>pre99</v>
      </c>
      <c r="AC296" s="93" t="str">
        <f t="shared" si="46"/>
        <v>STL</v>
      </c>
      <c r="AD296" s="93" t="str">
        <f>"'"&amp;VLOOKUP(A296,Lookups!B$3:F$48,2,FALSE)&amp;"'"</f>
        <v>'Stillaguamish Fall Fingerling'</v>
      </c>
      <c r="AE296" s="93">
        <f>VLOOKUP(A296,Lookups!B$3:F$48,4,FALSE)</f>
        <v>7</v>
      </c>
      <c r="AF296" s="93" t="str">
        <f>VLOOKUP(A296,Lookups!B$3:F$48,5,FALSE)</f>
        <v>PS</v>
      </c>
      <c r="AG296" s="93" t="str">
        <f t="shared" si="47"/>
        <v>no</v>
      </c>
      <c r="AH296" s="93">
        <f>VLOOKUP(A296,Lookups!B$3:F$48,3,FALSE)</f>
        <v>43</v>
      </c>
      <c r="AI296" s="117">
        <f t="shared" si="48"/>
        <v>0</v>
      </c>
      <c r="AJ296" s="117">
        <f t="shared" si="49"/>
        <v>0</v>
      </c>
      <c r="AK296" s="117">
        <f t="shared" si="50"/>
        <v>0</v>
      </c>
      <c r="AL296" s="117">
        <f t="shared" si="51"/>
        <v>0</v>
      </c>
      <c r="AM296" s="117">
        <f t="shared" si="52"/>
        <v>0</v>
      </c>
      <c r="AN296" s="117">
        <f t="shared" si="53"/>
        <v>0</v>
      </c>
      <c r="AO296" s="117">
        <f t="shared" si="54"/>
        <v>0</v>
      </c>
      <c r="AP296" s="117">
        <f t="shared" si="55"/>
        <v>0</v>
      </c>
      <c r="AQ296" s="117">
        <f t="shared" si="56"/>
        <v>0</v>
      </c>
      <c r="AR296" s="117">
        <f t="shared" si="57"/>
        <v>0</v>
      </c>
      <c r="AS296" t="str">
        <f t="shared" si="58"/>
        <v>1989STL</v>
      </c>
    </row>
    <row r="297" spans="1:45" x14ac:dyDescent="0.25">
      <c r="A297" t="s">
        <v>732</v>
      </c>
      <c r="B297" s="64">
        <v>1990</v>
      </c>
      <c r="C297">
        <v>416</v>
      </c>
      <c r="D297" s="116" t="s">
        <v>42</v>
      </c>
      <c r="E297" s="63">
        <v>7.2115384615384619E-3</v>
      </c>
      <c r="F297" s="63">
        <v>0</v>
      </c>
      <c r="G297" s="63">
        <v>0</v>
      </c>
      <c r="H297" s="63">
        <v>9.6153846153846159E-3</v>
      </c>
      <c r="I297" s="63">
        <v>0</v>
      </c>
      <c r="J297" s="63">
        <v>0.21153846153846154</v>
      </c>
      <c r="K297" s="63">
        <v>6.0096153846153848E-2</v>
      </c>
      <c r="L297" s="63">
        <v>7.2115384615384619E-3</v>
      </c>
      <c r="M297" s="63">
        <v>0.10336538461538461</v>
      </c>
      <c r="N297" s="63">
        <v>7.6923076923076927E-2</v>
      </c>
      <c r="O297" s="63">
        <v>9.3750000000000014E-2</v>
      </c>
      <c r="P297" s="63">
        <v>2.403846153846154E-3</v>
      </c>
      <c r="Q297" s="63">
        <v>6.4903846153846159E-2</v>
      </c>
      <c r="R297" s="63">
        <v>0</v>
      </c>
      <c r="S297" s="63">
        <v>0</v>
      </c>
      <c r="T297" s="63">
        <v>0</v>
      </c>
      <c r="U297" s="63">
        <v>0</v>
      </c>
      <c r="V297" s="63">
        <v>0.16346153846153846</v>
      </c>
      <c r="W297" s="63">
        <v>0</v>
      </c>
      <c r="X297" s="63">
        <v>9.1346153846153841E-2</v>
      </c>
      <c r="Y297" s="63">
        <v>0</v>
      </c>
      <c r="Z297" s="63">
        <v>0</v>
      </c>
      <c r="AA297" s="63">
        <v>0.10817307692307693</v>
      </c>
      <c r="AB297" s="93" t="str">
        <f t="shared" si="45"/>
        <v>pre99</v>
      </c>
      <c r="AC297" s="93" t="str">
        <f t="shared" si="46"/>
        <v>STL</v>
      </c>
      <c r="AD297" s="93" t="str">
        <f>"'"&amp;VLOOKUP(A297,Lookups!B$3:F$48,2,FALSE)&amp;"'"</f>
        <v>'Stillaguamish Fall Fingerling'</v>
      </c>
      <c r="AE297" s="93">
        <f>VLOOKUP(A297,Lookups!B$3:F$48,4,FALSE)</f>
        <v>7</v>
      </c>
      <c r="AF297" s="93" t="str">
        <f>VLOOKUP(A297,Lookups!B$3:F$48,5,FALSE)</f>
        <v>PS</v>
      </c>
      <c r="AG297" s="93" t="str">
        <f t="shared" si="47"/>
        <v>yes</v>
      </c>
      <c r="AH297" s="93">
        <f>VLOOKUP(A297,Lookups!B$3:F$48,3,FALSE)</f>
        <v>43</v>
      </c>
      <c r="AI297" s="117">
        <f t="shared" si="48"/>
        <v>7.2115384615384619E-3</v>
      </c>
      <c r="AJ297" s="117">
        <f t="shared" si="49"/>
        <v>9.6153846153846159E-3</v>
      </c>
      <c r="AK297" s="117">
        <f t="shared" si="50"/>
        <v>0.27163461538461536</v>
      </c>
      <c r="AL297" s="117">
        <f t="shared" si="51"/>
        <v>0.11057692307692307</v>
      </c>
      <c r="AM297" s="117">
        <f t="shared" si="52"/>
        <v>0.17307692307692307</v>
      </c>
      <c r="AN297" s="117">
        <f t="shared" si="53"/>
        <v>6.4903846153846159E-2</v>
      </c>
      <c r="AO297" s="117">
        <f t="shared" si="54"/>
        <v>0.16346153846153846</v>
      </c>
      <c r="AP297" s="117">
        <f t="shared" si="55"/>
        <v>9.1346153846153841E-2</v>
      </c>
      <c r="AQ297" s="117">
        <f t="shared" si="56"/>
        <v>0.10817307692307693</v>
      </c>
      <c r="AR297" s="117">
        <f t="shared" si="57"/>
        <v>0</v>
      </c>
      <c r="AS297" t="str">
        <f t="shared" si="58"/>
        <v>1990STL</v>
      </c>
    </row>
    <row r="298" spans="1:45" x14ac:dyDescent="0.25">
      <c r="A298" t="s">
        <v>732</v>
      </c>
      <c r="B298" s="64">
        <v>1991</v>
      </c>
      <c r="C298">
        <v>974</v>
      </c>
      <c r="D298" s="116" t="s">
        <v>43</v>
      </c>
      <c r="E298" s="63">
        <v>2.0533880903490761E-3</v>
      </c>
      <c r="F298" s="63">
        <v>0</v>
      </c>
      <c r="G298" s="63">
        <v>0</v>
      </c>
      <c r="H298" s="63">
        <v>0</v>
      </c>
      <c r="I298" s="63">
        <v>0</v>
      </c>
      <c r="J298" s="63">
        <v>5.4414784394250515E-2</v>
      </c>
      <c r="K298" s="63">
        <v>2.3613963039014373E-2</v>
      </c>
      <c r="L298" s="63">
        <v>0</v>
      </c>
      <c r="M298" s="63">
        <v>4.6201232032854207E-2</v>
      </c>
      <c r="N298" s="63">
        <v>0</v>
      </c>
      <c r="O298" s="63">
        <v>9.2402464065708418E-3</v>
      </c>
      <c r="P298" s="63">
        <v>5.1334702258726897E-3</v>
      </c>
      <c r="Q298" s="63">
        <v>4.8254620123203286E-2</v>
      </c>
      <c r="R298" s="63">
        <v>0</v>
      </c>
      <c r="S298" s="63">
        <v>0</v>
      </c>
      <c r="T298" s="63">
        <v>0</v>
      </c>
      <c r="U298" s="63">
        <v>0</v>
      </c>
      <c r="V298" s="63">
        <v>8.3162217659137574E-2</v>
      </c>
      <c r="W298" s="63">
        <v>0</v>
      </c>
      <c r="X298" s="63">
        <v>5.5441478439425054E-2</v>
      </c>
      <c r="Y298" s="63">
        <v>0</v>
      </c>
      <c r="Z298" s="63">
        <v>5.1334702258726897E-3</v>
      </c>
      <c r="AA298" s="63">
        <v>0.66735112936344965</v>
      </c>
      <c r="AB298" s="93" t="str">
        <f t="shared" ref="AB298:AB361" si="73">IF(B298&gt;=2009,"a09on",IF(B298&gt;=1999,"a99to08","pre99"))</f>
        <v>pre99</v>
      </c>
      <c r="AC298" s="93" t="str">
        <f t="shared" ref="AC298:AC361" si="74">A298</f>
        <v>STL</v>
      </c>
      <c r="AD298" s="93" t="str">
        <f>"'"&amp;VLOOKUP(A298,Lookups!B$3:F$48,2,FALSE)&amp;"'"</f>
        <v>'Stillaguamish Fall Fingerling'</v>
      </c>
      <c r="AE298" s="93">
        <f>VLOOKUP(A298,Lookups!B$3:F$48,4,FALSE)</f>
        <v>7</v>
      </c>
      <c r="AF298" s="93" t="str">
        <f>VLOOKUP(A298,Lookups!B$3:F$48,5,FALSE)</f>
        <v>PS</v>
      </c>
      <c r="AG298" s="93" t="str">
        <f t="shared" ref="AG298:AG361" si="75">IF(SUM(AI298:AR298)=0,"no","yes")</f>
        <v>yes</v>
      </c>
      <c r="AH298" s="93">
        <f>VLOOKUP(A298,Lookups!B$3:F$48,3,FALSE)</f>
        <v>43</v>
      </c>
      <c r="AI298" s="117">
        <f t="shared" ref="AI298:AI361" si="76">SUM(E298:G298)</f>
        <v>2.0533880903490761E-3</v>
      </c>
      <c r="AJ298" s="117">
        <f t="shared" ref="AJ298:AJ361" si="77">SUM(H298:I298)</f>
        <v>0</v>
      </c>
      <c r="AK298" s="117">
        <f t="shared" ref="AK298:AK361" si="78">SUM(J298:K298)</f>
        <v>7.8028747433264892E-2</v>
      </c>
      <c r="AL298" s="117">
        <f t="shared" ref="AL298:AL361" si="79">SUM(L298:M298)</f>
        <v>4.6201232032854207E-2</v>
      </c>
      <c r="AM298" s="117">
        <f t="shared" ref="AM298:AM361" si="80">SUM(N298:P298)</f>
        <v>1.4373716632443531E-2</v>
      </c>
      <c r="AN298" s="117">
        <f t="shared" ref="AN298:AN361" si="81">SUM(Q298:T298)</f>
        <v>4.8254620123203286E-2</v>
      </c>
      <c r="AO298" s="117">
        <f t="shared" ref="AO298:AO361" si="82">SUM(U298:V298)</f>
        <v>8.3162217659137574E-2</v>
      </c>
      <c r="AP298" s="117">
        <f t="shared" ref="AP298:AP361" si="83">SUM(W298:Y298)</f>
        <v>5.5441478439425054E-2</v>
      </c>
      <c r="AQ298" s="117">
        <f t="shared" ref="AQ298:AQ361" si="84">SUM(AA298)</f>
        <v>0.66735112936344965</v>
      </c>
      <c r="AR298" s="117">
        <f t="shared" ref="AR298:AR361" si="85">SUM(Z298)</f>
        <v>5.1334702258726897E-3</v>
      </c>
      <c r="AS298" t="str">
        <f t="shared" ref="AS298:AS361" si="86">B298&amp;A298</f>
        <v>1991STL</v>
      </c>
    </row>
    <row r="299" spans="1:45" x14ac:dyDescent="0.25">
      <c r="A299" t="s">
        <v>732</v>
      </c>
      <c r="B299" s="64">
        <v>1992</v>
      </c>
      <c r="C299">
        <v>927</v>
      </c>
      <c r="D299" s="116" t="s">
        <v>43</v>
      </c>
      <c r="E299" s="63">
        <v>0</v>
      </c>
      <c r="F299" s="63">
        <v>0</v>
      </c>
      <c r="G299" s="63">
        <v>0</v>
      </c>
      <c r="H299" s="63">
        <v>4.3149946062567418E-3</v>
      </c>
      <c r="I299" s="63">
        <v>0</v>
      </c>
      <c r="J299" s="63">
        <v>0.17367853290183385</v>
      </c>
      <c r="K299" s="63">
        <v>3.5598705501618123E-2</v>
      </c>
      <c r="L299" s="63">
        <v>0</v>
      </c>
      <c r="M299" s="63">
        <v>7.0118662351672065E-2</v>
      </c>
      <c r="N299" s="63">
        <v>0</v>
      </c>
      <c r="O299" s="63">
        <v>4.0992448759439047E-2</v>
      </c>
      <c r="P299" s="63">
        <v>0</v>
      </c>
      <c r="Q299" s="63">
        <v>5.3937432578209279E-2</v>
      </c>
      <c r="R299" s="63">
        <v>0</v>
      </c>
      <c r="S299" s="63">
        <v>0</v>
      </c>
      <c r="T299" s="63">
        <v>0</v>
      </c>
      <c r="U299" s="63">
        <v>0</v>
      </c>
      <c r="V299" s="63">
        <v>0.38511326860841422</v>
      </c>
      <c r="W299" s="63">
        <v>0</v>
      </c>
      <c r="X299" s="63">
        <v>0.10895361380798274</v>
      </c>
      <c r="Y299" s="63">
        <v>0</v>
      </c>
      <c r="Z299" s="63">
        <v>0</v>
      </c>
      <c r="AA299" s="63">
        <v>0.12729234088457389</v>
      </c>
      <c r="AB299" s="93" t="str">
        <f t="shared" si="73"/>
        <v>pre99</v>
      </c>
      <c r="AC299" s="93" t="str">
        <f t="shared" si="74"/>
        <v>STL</v>
      </c>
      <c r="AD299" s="93" t="str">
        <f>"'"&amp;VLOOKUP(A299,Lookups!B$3:F$48,2,FALSE)&amp;"'"</f>
        <v>'Stillaguamish Fall Fingerling'</v>
      </c>
      <c r="AE299" s="93">
        <f>VLOOKUP(A299,Lookups!B$3:F$48,4,FALSE)</f>
        <v>7</v>
      </c>
      <c r="AF299" s="93" t="str">
        <f>VLOOKUP(A299,Lookups!B$3:F$48,5,FALSE)</f>
        <v>PS</v>
      </c>
      <c r="AG299" s="93" t="str">
        <f t="shared" si="75"/>
        <v>yes</v>
      </c>
      <c r="AH299" s="93">
        <f>VLOOKUP(A299,Lookups!B$3:F$48,3,FALSE)</f>
        <v>43</v>
      </c>
      <c r="AI299" s="117">
        <f t="shared" si="76"/>
        <v>0</v>
      </c>
      <c r="AJ299" s="117">
        <f t="shared" si="77"/>
        <v>4.3149946062567418E-3</v>
      </c>
      <c r="AK299" s="117">
        <f t="shared" si="78"/>
        <v>0.20927723840345197</v>
      </c>
      <c r="AL299" s="117">
        <f t="shared" si="79"/>
        <v>7.0118662351672065E-2</v>
      </c>
      <c r="AM299" s="117">
        <f t="shared" si="80"/>
        <v>4.0992448759439047E-2</v>
      </c>
      <c r="AN299" s="117">
        <f t="shared" si="81"/>
        <v>5.3937432578209279E-2</v>
      </c>
      <c r="AO299" s="117">
        <f t="shared" si="82"/>
        <v>0.38511326860841422</v>
      </c>
      <c r="AP299" s="117">
        <f t="shared" si="83"/>
        <v>0.10895361380798274</v>
      </c>
      <c r="AQ299" s="117">
        <f t="shared" si="84"/>
        <v>0.12729234088457389</v>
      </c>
      <c r="AR299" s="117">
        <f t="shared" si="85"/>
        <v>0</v>
      </c>
      <c r="AS299" t="str">
        <f t="shared" si="86"/>
        <v>1992STL</v>
      </c>
    </row>
    <row r="300" spans="1:45" x14ac:dyDescent="0.25">
      <c r="A300" t="s">
        <v>732</v>
      </c>
      <c r="B300" s="64">
        <v>1993</v>
      </c>
      <c r="C300">
        <v>932</v>
      </c>
      <c r="D300" s="116" t="s">
        <v>43</v>
      </c>
      <c r="E300" s="63">
        <v>0</v>
      </c>
      <c r="F300" s="63">
        <v>0</v>
      </c>
      <c r="G300" s="63">
        <v>0</v>
      </c>
      <c r="H300" s="63">
        <v>7.5107296137339056E-3</v>
      </c>
      <c r="I300" s="63">
        <v>0</v>
      </c>
      <c r="J300" s="63">
        <v>0.13412017167381973</v>
      </c>
      <c r="K300" s="63">
        <v>9.2274678111587988E-2</v>
      </c>
      <c r="L300" s="63">
        <v>3.2188841201716738E-3</v>
      </c>
      <c r="M300" s="63">
        <v>9.8712446351931327E-2</v>
      </c>
      <c r="N300" s="63">
        <v>5.3648068669527897E-3</v>
      </c>
      <c r="O300" s="63">
        <v>2.1459227467811162E-2</v>
      </c>
      <c r="P300" s="63">
        <v>6.4377682403433476E-3</v>
      </c>
      <c r="Q300" s="63">
        <v>5.9012875536480686E-2</v>
      </c>
      <c r="R300" s="63">
        <v>3.2188841201716738E-3</v>
      </c>
      <c r="S300" s="63">
        <v>0</v>
      </c>
      <c r="T300" s="63">
        <v>0</v>
      </c>
      <c r="U300" s="63">
        <v>1.0729613733905579E-3</v>
      </c>
      <c r="V300" s="63">
        <v>0.21566523605150215</v>
      </c>
      <c r="W300" s="63">
        <v>0</v>
      </c>
      <c r="X300" s="63">
        <v>1.2875536480686695E-2</v>
      </c>
      <c r="Y300" s="63">
        <v>0</v>
      </c>
      <c r="Z300" s="63">
        <v>3.3261802575107295E-2</v>
      </c>
      <c r="AA300" s="63">
        <v>0.30579399141630903</v>
      </c>
      <c r="AB300" s="93" t="str">
        <f t="shared" si="73"/>
        <v>pre99</v>
      </c>
      <c r="AC300" s="93" t="str">
        <f t="shared" si="74"/>
        <v>STL</v>
      </c>
      <c r="AD300" s="93" t="str">
        <f>"'"&amp;VLOOKUP(A300,Lookups!B$3:F$48,2,FALSE)&amp;"'"</f>
        <v>'Stillaguamish Fall Fingerling'</v>
      </c>
      <c r="AE300" s="93">
        <f>VLOOKUP(A300,Lookups!B$3:F$48,4,FALSE)</f>
        <v>7</v>
      </c>
      <c r="AF300" s="93" t="str">
        <f>VLOOKUP(A300,Lookups!B$3:F$48,5,FALSE)</f>
        <v>PS</v>
      </c>
      <c r="AG300" s="93" t="str">
        <f t="shared" si="75"/>
        <v>yes</v>
      </c>
      <c r="AH300" s="93">
        <f>VLOOKUP(A300,Lookups!B$3:F$48,3,FALSE)</f>
        <v>43</v>
      </c>
      <c r="AI300" s="117">
        <f t="shared" si="76"/>
        <v>0</v>
      </c>
      <c r="AJ300" s="117">
        <f t="shared" si="77"/>
        <v>7.5107296137339056E-3</v>
      </c>
      <c r="AK300" s="117">
        <f t="shared" si="78"/>
        <v>0.22639484978540772</v>
      </c>
      <c r="AL300" s="117">
        <f t="shared" si="79"/>
        <v>0.101931330472103</v>
      </c>
      <c r="AM300" s="117">
        <f t="shared" si="80"/>
        <v>3.3261802575107302E-2</v>
      </c>
      <c r="AN300" s="117">
        <f t="shared" si="81"/>
        <v>6.2231759656652362E-2</v>
      </c>
      <c r="AO300" s="117">
        <f t="shared" si="82"/>
        <v>0.2167381974248927</v>
      </c>
      <c r="AP300" s="117">
        <f t="shared" si="83"/>
        <v>1.2875536480686695E-2</v>
      </c>
      <c r="AQ300" s="117">
        <f t="shared" si="84"/>
        <v>0.30579399141630903</v>
      </c>
      <c r="AR300" s="117">
        <f t="shared" si="85"/>
        <v>3.3261802575107295E-2</v>
      </c>
      <c r="AS300" t="str">
        <f t="shared" si="86"/>
        <v>1993STL</v>
      </c>
    </row>
    <row r="301" spans="1:45" x14ac:dyDescent="0.25">
      <c r="A301" t="s">
        <v>732</v>
      </c>
      <c r="B301" s="64">
        <v>1994</v>
      </c>
      <c r="C301">
        <v>481</v>
      </c>
      <c r="D301" s="116" t="s">
        <v>43</v>
      </c>
      <c r="E301" s="63">
        <v>2.9106029106029108E-2</v>
      </c>
      <c r="F301" s="63">
        <v>0</v>
      </c>
      <c r="G301" s="63">
        <v>0</v>
      </c>
      <c r="H301" s="63">
        <v>6.2370062370062374E-3</v>
      </c>
      <c r="I301" s="63">
        <v>0</v>
      </c>
      <c r="J301" s="63">
        <v>7.2765072765072769E-2</v>
      </c>
      <c r="K301" s="63">
        <v>5.6133056133056136E-2</v>
      </c>
      <c r="L301" s="63">
        <v>0</v>
      </c>
      <c r="M301" s="63">
        <v>9.355509355509356E-2</v>
      </c>
      <c r="N301" s="63">
        <v>0</v>
      </c>
      <c r="O301" s="63">
        <v>2.286902286902287E-2</v>
      </c>
      <c r="P301" s="63">
        <v>0</v>
      </c>
      <c r="Q301" s="63">
        <v>0</v>
      </c>
      <c r="R301" s="63">
        <v>0</v>
      </c>
      <c r="S301" s="63">
        <v>0</v>
      </c>
      <c r="T301" s="63">
        <v>0</v>
      </c>
      <c r="U301" s="63">
        <v>2.0790020790020791E-3</v>
      </c>
      <c r="V301" s="63">
        <v>7.068607068607069E-2</v>
      </c>
      <c r="W301" s="63">
        <v>0</v>
      </c>
      <c r="X301" s="63">
        <v>2.0790020790020791E-2</v>
      </c>
      <c r="Y301" s="63">
        <v>0</v>
      </c>
      <c r="Z301" s="63">
        <v>0</v>
      </c>
      <c r="AA301" s="63">
        <v>0.62577962577962576</v>
      </c>
      <c r="AB301" s="93" t="str">
        <f t="shared" si="73"/>
        <v>pre99</v>
      </c>
      <c r="AC301" s="93" t="str">
        <f t="shared" si="74"/>
        <v>STL</v>
      </c>
      <c r="AD301" s="93" t="str">
        <f>"'"&amp;VLOOKUP(A301,Lookups!B$3:F$48,2,FALSE)&amp;"'"</f>
        <v>'Stillaguamish Fall Fingerling'</v>
      </c>
      <c r="AE301" s="93">
        <f>VLOOKUP(A301,Lookups!B$3:F$48,4,FALSE)</f>
        <v>7</v>
      </c>
      <c r="AF301" s="93" t="str">
        <f>VLOOKUP(A301,Lookups!B$3:F$48,5,FALSE)</f>
        <v>PS</v>
      </c>
      <c r="AG301" s="93" t="str">
        <f t="shared" si="75"/>
        <v>yes</v>
      </c>
      <c r="AH301" s="93">
        <f>VLOOKUP(A301,Lookups!B$3:F$48,3,FALSE)</f>
        <v>43</v>
      </c>
      <c r="AI301" s="117">
        <f t="shared" si="76"/>
        <v>2.9106029106029108E-2</v>
      </c>
      <c r="AJ301" s="117">
        <f t="shared" si="77"/>
        <v>6.2370062370062374E-3</v>
      </c>
      <c r="AK301" s="117">
        <f t="shared" si="78"/>
        <v>0.12889812889812891</v>
      </c>
      <c r="AL301" s="117">
        <f t="shared" si="79"/>
        <v>9.355509355509356E-2</v>
      </c>
      <c r="AM301" s="117">
        <f t="shared" si="80"/>
        <v>2.286902286902287E-2</v>
      </c>
      <c r="AN301" s="117">
        <f t="shared" si="81"/>
        <v>0</v>
      </c>
      <c r="AO301" s="117">
        <f t="shared" si="82"/>
        <v>7.2765072765072769E-2</v>
      </c>
      <c r="AP301" s="117">
        <f t="shared" si="83"/>
        <v>2.0790020790020791E-2</v>
      </c>
      <c r="AQ301" s="117">
        <f t="shared" si="84"/>
        <v>0.62577962577962576</v>
      </c>
      <c r="AR301" s="117">
        <f t="shared" si="85"/>
        <v>0</v>
      </c>
      <c r="AS301" t="str">
        <f t="shared" si="86"/>
        <v>1994STL</v>
      </c>
    </row>
    <row r="302" spans="1:45" x14ac:dyDescent="0.25">
      <c r="A302" t="s">
        <v>732</v>
      </c>
      <c r="B302" s="64">
        <v>1995</v>
      </c>
      <c r="C302">
        <v>514</v>
      </c>
      <c r="D302" s="116" t="s">
        <v>43</v>
      </c>
      <c r="E302" s="63">
        <v>2.3346303501945526E-2</v>
      </c>
      <c r="F302" s="63">
        <v>0</v>
      </c>
      <c r="G302" s="63">
        <v>0</v>
      </c>
      <c r="H302" s="63">
        <v>0</v>
      </c>
      <c r="I302" s="63">
        <v>0</v>
      </c>
      <c r="J302" s="63">
        <v>3.6964980544747082E-2</v>
      </c>
      <c r="K302" s="63">
        <v>8.7548638132295714E-2</v>
      </c>
      <c r="L302" s="63">
        <v>0</v>
      </c>
      <c r="M302" s="63">
        <v>6.6147859922178989E-2</v>
      </c>
      <c r="N302" s="63">
        <v>0</v>
      </c>
      <c r="O302" s="63">
        <v>0.1206225680933852</v>
      </c>
      <c r="P302" s="63">
        <v>0</v>
      </c>
      <c r="Q302" s="63">
        <v>7.7821011673151752E-3</v>
      </c>
      <c r="R302" s="63">
        <v>0</v>
      </c>
      <c r="S302" s="63">
        <v>0</v>
      </c>
      <c r="T302" s="63">
        <v>0</v>
      </c>
      <c r="U302" s="63">
        <v>0</v>
      </c>
      <c r="V302" s="63">
        <v>0.24708171206225682</v>
      </c>
      <c r="W302" s="63">
        <v>0</v>
      </c>
      <c r="X302" s="63">
        <v>2.1400778210116732E-2</v>
      </c>
      <c r="Y302" s="63">
        <v>0</v>
      </c>
      <c r="Z302" s="63">
        <v>1.9455252918287938E-3</v>
      </c>
      <c r="AA302" s="63">
        <v>0.38715953307392997</v>
      </c>
      <c r="AB302" s="93" t="str">
        <f t="shared" si="73"/>
        <v>pre99</v>
      </c>
      <c r="AC302" s="93" t="str">
        <f t="shared" si="74"/>
        <v>STL</v>
      </c>
      <c r="AD302" s="93" t="str">
        <f>"'"&amp;VLOOKUP(A302,Lookups!B$3:F$48,2,FALSE)&amp;"'"</f>
        <v>'Stillaguamish Fall Fingerling'</v>
      </c>
      <c r="AE302" s="93">
        <f>VLOOKUP(A302,Lookups!B$3:F$48,4,FALSE)</f>
        <v>7</v>
      </c>
      <c r="AF302" s="93" t="str">
        <f>VLOOKUP(A302,Lookups!B$3:F$48,5,FALSE)</f>
        <v>PS</v>
      </c>
      <c r="AG302" s="93" t="str">
        <f t="shared" si="75"/>
        <v>yes</v>
      </c>
      <c r="AH302" s="93">
        <f>VLOOKUP(A302,Lookups!B$3:F$48,3,FALSE)</f>
        <v>43</v>
      </c>
      <c r="AI302" s="117">
        <f t="shared" si="76"/>
        <v>2.3346303501945526E-2</v>
      </c>
      <c r="AJ302" s="117">
        <f t="shared" si="77"/>
        <v>0</v>
      </c>
      <c r="AK302" s="117">
        <f t="shared" si="78"/>
        <v>0.1245136186770428</v>
      </c>
      <c r="AL302" s="117">
        <f t="shared" si="79"/>
        <v>6.6147859922178989E-2</v>
      </c>
      <c r="AM302" s="117">
        <f t="shared" si="80"/>
        <v>0.1206225680933852</v>
      </c>
      <c r="AN302" s="117">
        <f t="shared" si="81"/>
        <v>7.7821011673151752E-3</v>
      </c>
      <c r="AO302" s="117">
        <f t="shared" si="82"/>
        <v>0.24708171206225682</v>
      </c>
      <c r="AP302" s="117">
        <f t="shared" si="83"/>
        <v>2.1400778210116732E-2</v>
      </c>
      <c r="AQ302" s="117">
        <f t="shared" si="84"/>
        <v>0.38715953307392997</v>
      </c>
      <c r="AR302" s="117">
        <f t="shared" si="85"/>
        <v>1.9455252918287938E-3</v>
      </c>
      <c r="AS302" t="str">
        <f t="shared" si="86"/>
        <v>1995STL</v>
      </c>
    </row>
    <row r="303" spans="1:45" x14ac:dyDescent="0.25">
      <c r="A303" t="s">
        <v>732</v>
      </c>
      <c r="B303" s="64">
        <v>1996</v>
      </c>
      <c r="C303">
        <v>849</v>
      </c>
      <c r="D303" s="116" t="s">
        <v>43</v>
      </c>
      <c r="E303" s="63">
        <v>1.0600706713780918E-2</v>
      </c>
      <c r="F303" s="63">
        <v>0</v>
      </c>
      <c r="G303" s="63">
        <v>0</v>
      </c>
      <c r="H303" s="63">
        <v>0</v>
      </c>
      <c r="I303" s="63">
        <v>0</v>
      </c>
      <c r="J303" s="63">
        <v>1.0600706713780919E-2</v>
      </c>
      <c r="K303" s="63">
        <v>6.7137809187279157E-2</v>
      </c>
      <c r="L303" s="63">
        <v>0</v>
      </c>
      <c r="M303" s="63">
        <v>9.4228504122497059E-2</v>
      </c>
      <c r="N303" s="63">
        <v>0</v>
      </c>
      <c r="O303" s="63">
        <v>8.5983510011778549E-2</v>
      </c>
      <c r="P303" s="63">
        <v>0</v>
      </c>
      <c r="Q303" s="63">
        <v>0</v>
      </c>
      <c r="R303" s="63">
        <v>0</v>
      </c>
      <c r="S303" s="63">
        <v>0</v>
      </c>
      <c r="T303" s="63">
        <v>0</v>
      </c>
      <c r="U303" s="63">
        <v>0</v>
      </c>
      <c r="V303" s="63">
        <v>0.25795053003533569</v>
      </c>
      <c r="W303" s="63">
        <v>0</v>
      </c>
      <c r="X303" s="63">
        <v>2.3557126030624262E-3</v>
      </c>
      <c r="Y303" s="63">
        <v>1.1778563015312131E-3</v>
      </c>
      <c r="Z303" s="63">
        <v>2.591283863368669E-2</v>
      </c>
      <c r="AA303" s="63">
        <v>0.44405182567726736</v>
      </c>
      <c r="AB303" s="93" t="str">
        <f t="shared" si="73"/>
        <v>pre99</v>
      </c>
      <c r="AC303" s="93" t="str">
        <f t="shared" si="74"/>
        <v>STL</v>
      </c>
      <c r="AD303" s="93" t="str">
        <f>"'"&amp;VLOOKUP(A303,Lookups!B$3:F$48,2,FALSE)&amp;"'"</f>
        <v>'Stillaguamish Fall Fingerling'</v>
      </c>
      <c r="AE303" s="93">
        <f>VLOOKUP(A303,Lookups!B$3:F$48,4,FALSE)</f>
        <v>7</v>
      </c>
      <c r="AF303" s="93" t="str">
        <f>VLOOKUP(A303,Lookups!B$3:F$48,5,FALSE)</f>
        <v>PS</v>
      </c>
      <c r="AG303" s="93" t="str">
        <f t="shared" si="75"/>
        <v>yes</v>
      </c>
      <c r="AH303" s="93">
        <f>VLOOKUP(A303,Lookups!B$3:F$48,3,FALSE)</f>
        <v>43</v>
      </c>
      <c r="AI303" s="117">
        <f t="shared" si="76"/>
        <v>1.0600706713780918E-2</v>
      </c>
      <c r="AJ303" s="117">
        <f t="shared" si="77"/>
        <v>0</v>
      </c>
      <c r="AK303" s="117">
        <f t="shared" si="78"/>
        <v>7.7738515901060082E-2</v>
      </c>
      <c r="AL303" s="117">
        <f t="shared" si="79"/>
        <v>9.4228504122497059E-2</v>
      </c>
      <c r="AM303" s="117">
        <f t="shared" si="80"/>
        <v>8.5983510011778549E-2</v>
      </c>
      <c r="AN303" s="117">
        <f t="shared" si="81"/>
        <v>0</v>
      </c>
      <c r="AO303" s="117">
        <f t="shared" si="82"/>
        <v>0.25795053003533569</v>
      </c>
      <c r="AP303" s="117">
        <f t="shared" si="83"/>
        <v>3.5335689045936395E-3</v>
      </c>
      <c r="AQ303" s="117">
        <f t="shared" si="84"/>
        <v>0.44405182567726736</v>
      </c>
      <c r="AR303" s="117">
        <f t="shared" si="85"/>
        <v>2.591283863368669E-2</v>
      </c>
      <c r="AS303" t="str">
        <f t="shared" si="86"/>
        <v>1996STL</v>
      </c>
    </row>
    <row r="304" spans="1:45" x14ac:dyDescent="0.25">
      <c r="A304" t="s">
        <v>732</v>
      </c>
      <c r="B304" s="64">
        <v>1997</v>
      </c>
      <c r="C304">
        <v>849</v>
      </c>
      <c r="D304" s="116" t="s">
        <v>43</v>
      </c>
      <c r="E304" s="63">
        <v>9.8939929328621917E-2</v>
      </c>
      <c r="F304" s="63">
        <v>5.8892815076560662E-3</v>
      </c>
      <c r="G304" s="63">
        <v>0</v>
      </c>
      <c r="H304" s="63">
        <v>2.3557126030624262E-3</v>
      </c>
      <c r="I304" s="63">
        <v>0</v>
      </c>
      <c r="J304" s="63">
        <v>7.0671378091872794E-2</v>
      </c>
      <c r="K304" s="63">
        <v>4.8292108362779744E-2</v>
      </c>
      <c r="L304" s="63">
        <v>0</v>
      </c>
      <c r="M304" s="63">
        <v>5.3003533568904596E-2</v>
      </c>
      <c r="N304" s="63">
        <v>0</v>
      </c>
      <c r="O304" s="63">
        <v>1.7667844522968199E-2</v>
      </c>
      <c r="P304" s="63">
        <v>9.4228504122497048E-3</v>
      </c>
      <c r="Q304" s="63">
        <v>0</v>
      </c>
      <c r="R304" s="63">
        <v>0</v>
      </c>
      <c r="S304" s="63">
        <v>0</v>
      </c>
      <c r="T304" s="63">
        <v>0</v>
      </c>
      <c r="U304" s="63">
        <v>0</v>
      </c>
      <c r="V304" s="63">
        <v>0.18845700824499412</v>
      </c>
      <c r="W304" s="63">
        <v>0</v>
      </c>
      <c r="X304" s="63">
        <v>1.7667844522968199E-2</v>
      </c>
      <c r="Y304" s="63">
        <v>0</v>
      </c>
      <c r="Z304" s="63">
        <v>1.4134275618374558E-2</v>
      </c>
      <c r="AA304" s="63">
        <v>0.47349823321554768</v>
      </c>
      <c r="AB304" s="93" t="str">
        <f t="shared" si="73"/>
        <v>pre99</v>
      </c>
      <c r="AC304" s="93" t="str">
        <f t="shared" si="74"/>
        <v>STL</v>
      </c>
      <c r="AD304" s="93" t="str">
        <f>"'"&amp;VLOOKUP(A304,Lookups!B$3:F$48,2,FALSE)&amp;"'"</f>
        <v>'Stillaguamish Fall Fingerling'</v>
      </c>
      <c r="AE304" s="93">
        <f>VLOOKUP(A304,Lookups!B$3:F$48,4,FALSE)</f>
        <v>7</v>
      </c>
      <c r="AF304" s="93" t="str">
        <f>VLOOKUP(A304,Lookups!B$3:F$48,5,FALSE)</f>
        <v>PS</v>
      </c>
      <c r="AG304" s="93" t="str">
        <f t="shared" si="75"/>
        <v>yes</v>
      </c>
      <c r="AH304" s="93">
        <f>VLOOKUP(A304,Lookups!B$3:F$48,3,FALSE)</f>
        <v>43</v>
      </c>
      <c r="AI304" s="117">
        <f t="shared" si="76"/>
        <v>0.10482921083627798</v>
      </c>
      <c r="AJ304" s="117">
        <f t="shared" si="77"/>
        <v>2.3557126030624262E-3</v>
      </c>
      <c r="AK304" s="117">
        <f t="shared" si="78"/>
        <v>0.11896348645465255</v>
      </c>
      <c r="AL304" s="117">
        <f t="shared" si="79"/>
        <v>5.3003533568904596E-2</v>
      </c>
      <c r="AM304" s="117">
        <f t="shared" si="80"/>
        <v>2.7090694935217902E-2</v>
      </c>
      <c r="AN304" s="117">
        <f t="shared" si="81"/>
        <v>0</v>
      </c>
      <c r="AO304" s="117">
        <f t="shared" si="82"/>
        <v>0.18845700824499412</v>
      </c>
      <c r="AP304" s="117">
        <f t="shared" si="83"/>
        <v>1.7667844522968199E-2</v>
      </c>
      <c r="AQ304" s="117">
        <f t="shared" si="84"/>
        <v>0.47349823321554768</v>
      </c>
      <c r="AR304" s="117">
        <f t="shared" si="85"/>
        <v>1.4134275618374558E-2</v>
      </c>
      <c r="AS304" t="str">
        <f t="shared" si="86"/>
        <v>1997STL</v>
      </c>
    </row>
    <row r="305" spans="1:45" x14ac:dyDescent="0.25">
      <c r="A305" t="s">
        <v>732</v>
      </c>
      <c r="B305" s="64">
        <v>1998</v>
      </c>
      <c r="C305">
        <v>1094</v>
      </c>
      <c r="D305" s="116" t="s">
        <v>43</v>
      </c>
      <c r="E305" s="63">
        <v>0.10420475319926874</v>
      </c>
      <c r="F305" s="63">
        <v>3.6563071297989031E-3</v>
      </c>
      <c r="G305" s="63">
        <v>2.7422303473491772E-3</v>
      </c>
      <c r="H305" s="63">
        <v>1.736745886654479E-2</v>
      </c>
      <c r="I305" s="63">
        <v>0</v>
      </c>
      <c r="J305" s="63">
        <v>9.140767824497258E-3</v>
      </c>
      <c r="K305" s="63">
        <v>2.5594149908592323E-2</v>
      </c>
      <c r="L305" s="63">
        <v>0</v>
      </c>
      <c r="M305" s="63">
        <v>2.1937842778793418E-2</v>
      </c>
      <c r="N305" s="63">
        <v>0</v>
      </c>
      <c r="O305" s="63">
        <v>4.570383912248629E-3</v>
      </c>
      <c r="P305" s="63">
        <v>3.6563071297989031E-3</v>
      </c>
      <c r="Q305" s="63">
        <v>0</v>
      </c>
      <c r="R305" s="63">
        <v>0</v>
      </c>
      <c r="S305" s="63">
        <v>0</v>
      </c>
      <c r="T305" s="63">
        <v>0</v>
      </c>
      <c r="U305" s="63">
        <v>0</v>
      </c>
      <c r="V305" s="63">
        <v>2.8336380255941498E-2</v>
      </c>
      <c r="W305" s="63">
        <v>0</v>
      </c>
      <c r="X305" s="63">
        <v>1.736745886654479E-2</v>
      </c>
      <c r="Y305" s="63">
        <v>0</v>
      </c>
      <c r="Z305" s="63">
        <v>0.13345521023765997</v>
      </c>
      <c r="AA305" s="63">
        <v>0.62797074954296161</v>
      </c>
      <c r="AB305" s="93" t="str">
        <f t="shared" si="73"/>
        <v>pre99</v>
      </c>
      <c r="AC305" s="93" t="str">
        <f t="shared" si="74"/>
        <v>STL</v>
      </c>
      <c r="AD305" s="93" t="str">
        <f>"'"&amp;VLOOKUP(A305,Lookups!B$3:F$48,2,FALSE)&amp;"'"</f>
        <v>'Stillaguamish Fall Fingerling'</v>
      </c>
      <c r="AE305" s="93">
        <f>VLOOKUP(A305,Lookups!B$3:F$48,4,FALSE)</f>
        <v>7</v>
      </c>
      <c r="AF305" s="93" t="str">
        <f>VLOOKUP(A305,Lookups!B$3:F$48,5,FALSE)</f>
        <v>PS</v>
      </c>
      <c r="AG305" s="93" t="str">
        <f t="shared" si="75"/>
        <v>yes</v>
      </c>
      <c r="AH305" s="93">
        <f>VLOOKUP(A305,Lookups!B$3:F$48,3,FALSE)</f>
        <v>43</v>
      </c>
      <c r="AI305" s="117">
        <f t="shared" si="76"/>
        <v>0.11060329067641682</v>
      </c>
      <c r="AJ305" s="117">
        <f t="shared" si="77"/>
        <v>1.736745886654479E-2</v>
      </c>
      <c r="AK305" s="117">
        <f t="shared" si="78"/>
        <v>3.4734917733089579E-2</v>
      </c>
      <c r="AL305" s="117">
        <f t="shared" si="79"/>
        <v>2.1937842778793418E-2</v>
      </c>
      <c r="AM305" s="117">
        <f t="shared" si="80"/>
        <v>8.2266910420475316E-3</v>
      </c>
      <c r="AN305" s="117">
        <f t="shared" si="81"/>
        <v>0</v>
      </c>
      <c r="AO305" s="117">
        <f t="shared" si="82"/>
        <v>2.8336380255941498E-2</v>
      </c>
      <c r="AP305" s="117">
        <f t="shared" si="83"/>
        <v>1.736745886654479E-2</v>
      </c>
      <c r="AQ305" s="117">
        <f t="shared" si="84"/>
        <v>0.62797074954296161</v>
      </c>
      <c r="AR305" s="117">
        <f t="shared" si="85"/>
        <v>0.13345521023765997</v>
      </c>
      <c r="AS305" t="str">
        <f t="shared" si="86"/>
        <v>1998STL</v>
      </c>
    </row>
    <row r="306" spans="1:45" x14ac:dyDescent="0.25">
      <c r="A306" t="s">
        <v>732</v>
      </c>
      <c r="B306" s="64">
        <v>1999</v>
      </c>
      <c r="C306">
        <v>489</v>
      </c>
      <c r="D306" s="116" t="s">
        <v>43</v>
      </c>
      <c r="E306" s="63">
        <v>1.0224948875255624E-2</v>
      </c>
      <c r="F306" s="63">
        <v>1.0224948875255624E-2</v>
      </c>
      <c r="G306" s="63">
        <v>0</v>
      </c>
      <c r="H306" s="63">
        <v>0</v>
      </c>
      <c r="I306" s="63">
        <v>0</v>
      </c>
      <c r="J306" s="63">
        <v>4.4989775051124746E-2</v>
      </c>
      <c r="K306" s="63">
        <v>0.10633946830265849</v>
      </c>
      <c r="L306" s="63">
        <v>0</v>
      </c>
      <c r="M306" s="63">
        <v>9.202453987730061E-2</v>
      </c>
      <c r="N306" s="63">
        <v>0</v>
      </c>
      <c r="O306" s="63">
        <v>6.1349693251533744E-3</v>
      </c>
      <c r="P306" s="63">
        <v>4.0899795501022499E-3</v>
      </c>
      <c r="Q306" s="63">
        <v>0</v>
      </c>
      <c r="R306" s="63">
        <v>0</v>
      </c>
      <c r="S306" s="63">
        <v>0</v>
      </c>
      <c r="T306" s="63">
        <v>0</v>
      </c>
      <c r="U306" s="63">
        <v>0</v>
      </c>
      <c r="V306" s="63">
        <v>5.3169734151329244E-2</v>
      </c>
      <c r="W306" s="63">
        <v>0</v>
      </c>
      <c r="X306" s="63">
        <v>6.1349693251533744E-3</v>
      </c>
      <c r="Y306" s="63">
        <v>0</v>
      </c>
      <c r="Z306" s="63">
        <v>5.3169734151329244E-2</v>
      </c>
      <c r="AA306" s="63">
        <v>0.61349693251533743</v>
      </c>
      <c r="AB306" s="93" t="str">
        <f t="shared" si="73"/>
        <v>a99to08</v>
      </c>
      <c r="AC306" s="93" t="str">
        <f t="shared" si="74"/>
        <v>STL</v>
      </c>
      <c r="AD306" s="93" t="str">
        <f>"'"&amp;VLOOKUP(A306,Lookups!B$3:F$48,2,FALSE)&amp;"'"</f>
        <v>'Stillaguamish Fall Fingerling'</v>
      </c>
      <c r="AE306" s="93">
        <f>VLOOKUP(A306,Lookups!B$3:F$48,4,FALSE)</f>
        <v>7</v>
      </c>
      <c r="AF306" s="93" t="str">
        <f>VLOOKUP(A306,Lookups!B$3:F$48,5,FALSE)</f>
        <v>PS</v>
      </c>
      <c r="AG306" s="93" t="str">
        <f t="shared" si="75"/>
        <v>yes</v>
      </c>
      <c r="AH306" s="93">
        <f>VLOOKUP(A306,Lookups!B$3:F$48,3,FALSE)</f>
        <v>43</v>
      </c>
      <c r="AI306" s="117">
        <f t="shared" si="76"/>
        <v>2.0449897750511249E-2</v>
      </c>
      <c r="AJ306" s="117">
        <f t="shared" si="77"/>
        <v>0</v>
      </c>
      <c r="AK306" s="117">
        <f t="shared" si="78"/>
        <v>0.15132924335378323</v>
      </c>
      <c r="AL306" s="117">
        <f t="shared" si="79"/>
        <v>9.202453987730061E-2</v>
      </c>
      <c r="AM306" s="117">
        <f t="shared" si="80"/>
        <v>1.0224948875255624E-2</v>
      </c>
      <c r="AN306" s="117">
        <f t="shared" si="81"/>
        <v>0</v>
      </c>
      <c r="AO306" s="117">
        <f t="shared" si="82"/>
        <v>5.3169734151329244E-2</v>
      </c>
      <c r="AP306" s="117">
        <f t="shared" si="83"/>
        <v>6.1349693251533744E-3</v>
      </c>
      <c r="AQ306" s="117">
        <f t="shared" si="84"/>
        <v>0.61349693251533743</v>
      </c>
      <c r="AR306" s="117">
        <f t="shared" si="85"/>
        <v>5.3169734151329244E-2</v>
      </c>
      <c r="AS306" t="str">
        <f t="shared" si="86"/>
        <v>1999STL</v>
      </c>
    </row>
    <row r="307" spans="1:45" x14ac:dyDescent="0.25">
      <c r="A307" t="s">
        <v>732</v>
      </c>
      <c r="B307" s="64">
        <v>2000</v>
      </c>
      <c r="C307">
        <v>816</v>
      </c>
      <c r="D307" s="116" t="s">
        <v>43</v>
      </c>
      <c r="E307" s="63">
        <v>5.1470588235294115E-2</v>
      </c>
      <c r="F307" s="63">
        <v>0</v>
      </c>
      <c r="G307" s="63">
        <v>0</v>
      </c>
      <c r="H307" s="63">
        <v>0</v>
      </c>
      <c r="I307" s="63">
        <v>0</v>
      </c>
      <c r="J307" s="63">
        <v>7.3529411764705885E-2</v>
      </c>
      <c r="K307" s="63">
        <v>1.5931372549019607E-2</v>
      </c>
      <c r="L307" s="63">
        <v>0</v>
      </c>
      <c r="M307" s="63">
        <v>2.2058823529411766E-2</v>
      </c>
      <c r="N307" s="63">
        <v>0</v>
      </c>
      <c r="O307" s="63">
        <v>0</v>
      </c>
      <c r="P307" s="63">
        <v>0</v>
      </c>
      <c r="Q307" s="63">
        <v>4.9019607843137254E-3</v>
      </c>
      <c r="R307" s="63">
        <v>0</v>
      </c>
      <c r="S307" s="63">
        <v>0</v>
      </c>
      <c r="T307" s="63">
        <v>0</v>
      </c>
      <c r="U307" s="63">
        <v>0</v>
      </c>
      <c r="V307" s="63">
        <v>2.6960784313725492E-2</v>
      </c>
      <c r="W307" s="63">
        <v>0</v>
      </c>
      <c r="X307" s="63">
        <v>1.2254901960784314E-3</v>
      </c>
      <c r="Y307" s="63">
        <v>0</v>
      </c>
      <c r="Z307" s="63">
        <v>6.1274509803921568E-3</v>
      </c>
      <c r="AA307" s="63">
        <v>0.79779411764705888</v>
      </c>
      <c r="AB307" s="93" t="str">
        <f t="shared" si="73"/>
        <v>a99to08</v>
      </c>
      <c r="AC307" s="93" t="str">
        <f t="shared" si="74"/>
        <v>STL</v>
      </c>
      <c r="AD307" s="93" t="str">
        <f>"'"&amp;VLOOKUP(A307,Lookups!B$3:F$48,2,FALSE)&amp;"'"</f>
        <v>'Stillaguamish Fall Fingerling'</v>
      </c>
      <c r="AE307" s="93">
        <f>VLOOKUP(A307,Lookups!B$3:F$48,4,FALSE)</f>
        <v>7</v>
      </c>
      <c r="AF307" s="93" t="str">
        <f>VLOOKUP(A307,Lookups!B$3:F$48,5,FALSE)</f>
        <v>PS</v>
      </c>
      <c r="AG307" s="93" t="str">
        <f t="shared" si="75"/>
        <v>yes</v>
      </c>
      <c r="AH307" s="93">
        <f>VLOOKUP(A307,Lookups!B$3:F$48,3,FALSE)</f>
        <v>43</v>
      </c>
      <c r="AI307" s="117">
        <f t="shared" si="76"/>
        <v>5.1470588235294115E-2</v>
      </c>
      <c r="AJ307" s="117">
        <f t="shared" si="77"/>
        <v>0</v>
      </c>
      <c r="AK307" s="117">
        <f t="shared" si="78"/>
        <v>8.9460784313725492E-2</v>
      </c>
      <c r="AL307" s="117">
        <f t="shared" si="79"/>
        <v>2.2058823529411766E-2</v>
      </c>
      <c r="AM307" s="117">
        <f t="shared" si="80"/>
        <v>0</v>
      </c>
      <c r="AN307" s="117">
        <f t="shared" si="81"/>
        <v>4.9019607843137254E-3</v>
      </c>
      <c r="AO307" s="117">
        <f t="shared" si="82"/>
        <v>2.6960784313725492E-2</v>
      </c>
      <c r="AP307" s="117">
        <f t="shared" si="83"/>
        <v>1.2254901960784314E-3</v>
      </c>
      <c r="AQ307" s="117">
        <f t="shared" si="84"/>
        <v>0.79779411764705888</v>
      </c>
      <c r="AR307" s="117">
        <f t="shared" si="85"/>
        <v>6.1274509803921568E-3</v>
      </c>
      <c r="AS307" t="str">
        <f t="shared" si="86"/>
        <v>2000STL</v>
      </c>
    </row>
    <row r="308" spans="1:45" x14ac:dyDescent="0.25">
      <c r="A308" t="s">
        <v>732</v>
      </c>
      <c r="B308" s="64">
        <v>2001</v>
      </c>
      <c r="C308">
        <v>304</v>
      </c>
      <c r="D308" s="116" t="s">
        <v>30</v>
      </c>
      <c r="E308" s="63">
        <v>1.9736842105263157E-2</v>
      </c>
      <c r="F308" s="63">
        <v>0</v>
      </c>
      <c r="G308" s="63">
        <v>0</v>
      </c>
      <c r="H308" s="63">
        <v>0</v>
      </c>
      <c r="I308" s="63">
        <v>0</v>
      </c>
      <c r="J308" s="63">
        <v>5.2631578947368418E-2</v>
      </c>
      <c r="K308" s="63">
        <v>4.6052631578947366E-2</v>
      </c>
      <c r="L308" s="63">
        <v>0</v>
      </c>
      <c r="M308" s="63">
        <v>5.2631578947368418E-2</v>
      </c>
      <c r="N308" s="63">
        <v>0</v>
      </c>
      <c r="O308" s="63">
        <v>0</v>
      </c>
      <c r="P308" s="63">
        <v>0</v>
      </c>
      <c r="Q308" s="63">
        <v>3.2894736842105261E-3</v>
      </c>
      <c r="R308" s="63">
        <v>0</v>
      </c>
      <c r="S308" s="63">
        <v>0</v>
      </c>
      <c r="T308" s="63">
        <v>0</v>
      </c>
      <c r="U308" s="63">
        <v>0</v>
      </c>
      <c r="V308" s="63">
        <v>0.15460526315789475</v>
      </c>
      <c r="W308" s="63">
        <v>0</v>
      </c>
      <c r="X308" s="63">
        <v>1.3157894736842105E-2</v>
      </c>
      <c r="Y308" s="63">
        <v>0</v>
      </c>
      <c r="Z308" s="63">
        <v>9.8684210526315784E-3</v>
      </c>
      <c r="AA308" s="63">
        <v>0.64802631578947367</v>
      </c>
      <c r="AB308" s="93" t="str">
        <f t="shared" si="73"/>
        <v>a99to08</v>
      </c>
      <c r="AC308" s="93" t="str">
        <f t="shared" si="74"/>
        <v>STL</v>
      </c>
      <c r="AD308" s="93" t="str">
        <f>"'"&amp;VLOOKUP(A308,Lookups!B$3:F$48,2,FALSE)&amp;"'"</f>
        <v>'Stillaguamish Fall Fingerling'</v>
      </c>
      <c r="AE308" s="93">
        <f>VLOOKUP(A308,Lookups!B$3:F$48,4,FALSE)</f>
        <v>7</v>
      </c>
      <c r="AF308" s="93" t="str">
        <f>VLOOKUP(A308,Lookups!B$3:F$48,5,FALSE)</f>
        <v>PS</v>
      </c>
      <c r="AG308" s="93" t="str">
        <f t="shared" si="75"/>
        <v>yes</v>
      </c>
      <c r="AH308" s="93">
        <f>VLOOKUP(A308,Lookups!B$3:F$48,3,FALSE)</f>
        <v>43</v>
      </c>
      <c r="AI308" s="117">
        <f t="shared" si="76"/>
        <v>1.9736842105263157E-2</v>
      </c>
      <c r="AJ308" s="117">
        <f t="shared" si="77"/>
        <v>0</v>
      </c>
      <c r="AK308" s="117">
        <f t="shared" si="78"/>
        <v>9.8684210526315791E-2</v>
      </c>
      <c r="AL308" s="117">
        <f t="shared" si="79"/>
        <v>5.2631578947368418E-2</v>
      </c>
      <c r="AM308" s="117">
        <f t="shared" si="80"/>
        <v>0</v>
      </c>
      <c r="AN308" s="117">
        <f t="shared" si="81"/>
        <v>3.2894736842105261E-3</v>
      </c>
      <c r="AO308" s="117">
        <f t="shared" si="82"/>
        <v>0.15460526315789475</v>
      </c>
      <c r="AP308" s="117">
        <f t="shared" si="83"/>
        <v>1.3157894736842105E-2</v>
      </c>
      <c r="AQ308" s="117">
        <f t="shared" si="84"/>
        <v>0.64802631578947367</v>
      </c>
      <c r="AR308" s="117">
        <f t="shared" si="85"/>
        <v>9.8684210526315784E-3</v>
      </c>
      <c r="AS308" t="str">
        <f t="shared" si="86"/>
        <v>2001STL</v>
      </c>
    </row>
    <row r="309" spans="1:45" x14ac:dyDescent="0.25">
      <c r="A309" t="s">
        <v>732</v>
      </c>
      <c r="B309" s="64">
        <v>2002</v>
      </c>
      <c r="C309">
        <v>246</v>
      </c>
      <c r="D309" s="116" t="s">
        <v>78</v>
      </c>
      <c r="E309" s="63" t="s">
        <v>26</v>
      </c>
      <c r="F309" s="63" t="s">
        <v>27</v>
      </c>
      <c r="G309" s="63" t="s">
        <v>28</v>
      </c>
      <c r="H309" s="63" t="s">
        <v>28</v>
      </c>
      <c r="I309" s="63" t="s">
        <v>28</v>
      </c>
      <c r="J309" s="63" t="s">
        <v>28</v>
      </c>
      <c r="K309" s="63" t="s">
        <v>28</v>
      </c>
      <c r="L309" s="63" t="s">
        <v>28</v>
      </c>
      <c r="M309" s="63" t="s">
        <v>28</v>
      </c>
      <c r="N309" s="63" t="s">
        <v>28</v>
      </c>
      <c r="O309" s="63" t="s">
        <v>28</v>
      </c>
      <c r="P309" s="63" t="s">
        <v>28</v>
      </c>
      <c r="Q309" s="63" t="s">
        <v>28</v>
      </c>
      <c r="R309" s="63" t="s">
        <v>28</v>
      </c>
      <c r="S309" s="63" t="s">
        <v>28</v>
      </c>
      <c r="T309" s="63" t="s">
        <v>28</v>
      </c>
      <c r="U309" s="63" t="s">
        <v>28</v>
      </c>
      <c r="V309" s="63" t="s">
        <v>28</v>
      </c>
      <c r="W309" s="63" t="s">
        <v>28</v>
      </c>
      <c r="X309" s="63" t="s">
        <v>28</v>
      </c>
      <c r="Y309" s="63" t="s">
        <v>28</v>
      </c>
      <c r="Z309" s="63" t="s">
        <v>28</v>
      </c>
      <c r="AA309" s="63" t="s">
        <v>28</v>
      </c>
      <c r="AB309" s="93" t="str">
        <f t="shared" si="73"/>
        <v>a99to08</v>
      </c>
      <c r="AC309" s="93" t="str">
        <f t="shared" si="74"/>
        <v>STL</v>
      </c>
      <c r="AD309" s="93" t="str">
        <f>"'"&amp;VLOOKUP(A309,Lookups!B$3:F$48,2,FALSE)&amp;"'"</f>
        <v>'Stillaguamish Fall Fingerling'</v>
      </c>
      <c r="AE309" s="93">
        <f>VLOOKUP(A309,Lookups!B$3:F$48,4,FALSE)</f>
        <v>7</v>
      </c>
      <c r="AF309" s="93" t="str">
        <f>VLOOKUP(A309,Lookups!B$3:F$48,5,FALSE)</f>
        <v>PS</v>
      </c>
      <c r="AG309" s="93" t="str">
        <f t="shared" si="75"/>
        <v>no</v>
      </c>
      <c r="AH309" s="93">
        <f>VLOOKUP(A309,Lookups!B$3:F$48,3,FALSE)</f>
        <v>43</v>
      </c>
      <c r="AI309" s="117">
        <f t="shared" si="76"/>
        <v>0</v>
      </c>
      <c r="AJ309" s="117">
        <f t="shared" si="77"/>
        <v>0</v>
      </c>
      <c r="AK309" s="117">
        <f t="shared" si="78"/>
        <v>0</v>
      </c>
      <c r="AL309" s="117">
        <f t="shared" si="79"/>
        <v>0</v>
      </c>
      <c r="AM309" s="117">
        <f t="shared" si="80"/>
        <v>0</v>
      </c>
      <c r="AN309" s="117">
        <f t="shared" si="81"/>
        <v>0</v>
      </c>
      <c r="AO309" s="117">
        <f t="shared" si="82"/>
        <v>0</v>
      </c>
      <c r="AP309" s="117">
        <f t="shared" si="83"/>
        <v>0</v>
      </c>
      <c r="AQ309" s="117">
        <f t="shared" si="84"/>
        <v>0</v>
      </c>
      <c r="AR309" s="117">
        <f t="shared" si="85"/>
        <v>0</v>
      </c>
      <c r="AS309" t="str">
        <f t="shared" si="86"/>
        <v>2002STL</v>
      </c>
    </row>
    <row r="310" spans="1:45" x14ac:dyDescent="0.25">
      <c r="A310" t="s">
        <v>732</v>
      </c>
      <c r="B310" s="64">
        <v>2003</v>
      </c>
      <c r="C310">
        <v>13</v>
      </c>
      <c r="D310" s="116">
        <v>5</v>
      </c>
      <c r="E310" s="63" t="s">
        <v>26</v>
      </c>
      <c r="F310" s="63" t="s">
        <v>27</v>
      </c>
      <c r="G310" s="63" t="s">
        <v>28</v>
      </c>
      <c r="H310" s="63" t="s">
        <v>28</v>
      </c>
      <c r="I310" s="63" t="s">
        <v>28</v>
      </c>
      <c r="J310" s="63" t="s">
        <v>28</v>
      </c>
      <c r="K310" s="63" t="s">
        <v>28</v>
      </c>
      <c r="L310" s="63" t="s">
        <v>28</v>
      </c>
      <c r="M310" s="63" t="s">
        <v>28</v>
      </c>
      <c r="N310" s="63" t="s">
        <v>28</v>
      </c>
      <c r="O310" s="63" t="s">
        <v>28</v>
      </c>
      <c r="P310" s="63" t="s">
        <v>28</v>
      </c>
      <c r="Q310" s="63" t="s">
        <v>28</v>
      </c>
      <c r="R310" s="63" t="s">
        <v>28</v>
      </c>
      <c r="S310" s="63" t="s">
        <v>28</v>
      </c>
      <c r="T310" s="63" t="s">
        <v>28</v>
      </c>
      <c r="U310" s="63" t="s">
        <v>28</v>
      </c>
      <c r="V310" s="63" t="s">
        <v>28</v>
      </c>
      <c r="W310" s="63" t="s">
        <v>28</v>
      </c>
      <c r="X310" s="63" t="s">
        <v>28</v>
      </c>
      <c r="Y310" s="63" t="s">
        <v>28</v>
      </c>
      <c r="Z310" s="63" t="s">
        <v>28</v>
      </c>
      <c r="AA310" s="63" t="s">
        <v>28</v>
      </c>
      <c r="AB310" s="93" t="str">
        <f t="shared" si="73"/>
        <v>a99to08</v>
      </c>
      <c r="AC310" s="93" t="str">
        <f t="shared" si="74"/>
        <v>STL</v>
      </c>
      <c r="AD310" s="93" t="str">
        <f>"'"&amp;VLOOKUP(A310,Lookups!B$3:F$48,2,FALSE)&amp;"'"</f>
        <v>'Stillaguamish Fall Fingerling'</v>
      </c>
      <c r="AE310" s="93">
        <f>VLOOKUP(A310,Lookups!B$3:F$48,4,FALSE)</f>
        <v>7</v>
      </c>
      <c r="AF310" s="93" t="str">
        <f>VLOOKUP(A310,Lookups!B$3:F$48,5,FALSE)</f>
        <v>PS</v>
      </c>
      <c r="AG310" s="93" t="str">
        <f t="shared" si="75"/>
        <v>no</v>
      </c>
      <c r="AH310" s="93">
        <f>VLOOKUP(A310,Lookups!B$3:F$48,3,FALSE)</f>
        <v>43</v>
      </c>
      <c r="AI310" s="117">
        <f t="shared" si="76"/>
        <v>0</v>
      </c>
      <c r="AJ310" s="117">
        <f t="shared" si="77"/>
        <v>0</v>
      </c>
      <c r="AK310" s="117">
        <f t="shared" si="78"/>
        <v>0</v>
      </c>
      <c r="AL310" s="117">
        <f t="shared" si="79"/>
        <v>0</v>
      </c>
      <c r="AM310" s="117">
        <f t="shared" si="80"/>
        <v>0</v>
      </c>
      <c r="AN310" s="117">
        <f t="shared" si="81"/>
        <v>0</v>
      </c>
      <c r="AO310" s="117">
        <f t="shared" si="82"/>
        <v>0</v>
      </c>
      <c r="AP310" s="117">
        <f t="shared" si="83"/>
        <v>0</v>
      </c>
      <c r="AQ310" s="117">
        <f t="shared" si="84"/>
        <v>0</v>
      </c>
      <c r="AR310" s="117">
        <f t="shared" si="85"/>
        <v>0</v>
      </c>
      <c r="AS310" t="str">
        <f t="shared" si="86"/>
        <v>2003STL</v>
      </c>
    </row>
    <row r="311" spans="1:45" x14ac:dyDescent="0.25">
      <c r="A311" t="s">
        <v>732</v>
      </c>
      <c r="B311" s="64">
        <v>2004</v>
      </c>
      <c r="C311">
        <v>139</v>
      </c>
      <c r="D311" s="116">
        <v>2</v>
      </c>
      <c r="E311" s="63" t="s">
        <v>26</v>
      </c>
      <c r="F311" s="63" t="s">
        <v>27</v>
      </c>
      <c r="G311" s="63" t="s">
        <v>28</v>
      </c>
      <c r="H311" s="63" t="s">
        <v>28</v>
      </c>
      <c r="I311" s="63" t="s">
        <v>28</v>
      </c>
      <c r="J311" s="63" t="s">
        <v>28</v>
      </c>
      <c r="K311" s="63" t="s">
        <v>28</v>
      </c>
      <c r="L311" s="63" t="s">
        <v>28</v>
      </c>
      <c r="M311" s="63" t="s">
        <v>28</v>
      </c>
      <c r="N311" s="63" t="s">
        <v>28</v>
      </c>
      <c r="O311" s="63" t="s">
        <v>28</v>
      </c>
      <c r="P311" s="63" t="s">
        <v>28</v>
      </c>
      <c r="Q311" s="63" t="s">
        <v>28</v>
      </c>
      <c r="R311" s="63" t="s">
        <v>28</v>
      </c>
      <c r="S311" s="63" t="s">
        <v>28</v>
      </c>
      <c r="T311" s="63" t="s">
        <v>28</v>
      </c>
      <c r="U311" s="63" t="s">
        <v>28</v>
      </c>
      <c r="V311" s="63" t="s">
        <v>28</v>
      </c>
      <c r="W311" s="63" t="s">
        <v>28</v>
      </c>
      <c r="X311" s="63" t="s">
        <v>28</v>
      </c>
      <c r="Y311" s="63" t="s">
        <v>28</v>
      </c>
      <c r="Z311" s="63" t="s">
        <v>28</v>
      </c>
      <c r="AA311" s="63" t="s">
        <v>28</v>
      </c>
      <c r="AB311" s="93" t="str">
        <f t="shared" si="73"/>
        <v>a99to08</v>
      </c>
      <c r="AC311" s="93" t="str">
        <f t="shared" si="74"/>
        <v>STL</v>
      </c>
      <c r="AD311" s="93" t="str">
        <f>"'"&amp;VLOOKUP(A311,Lookups!B$3:F$48,2,FALSE)&amp;"'"</f>
        <v>'Stillaguamish Fall Fingerling'</v>
      </c>
      <c r="AE311" s="93">
        <f>VLOOKUP(A311,Lookups!B$3:F$48,4,FALSE)</f>
        <v>7</v>
      </c>
      <c r="AF311" s="93" t="str">
        <f>VLOOKUP(A311,Lookups!B$3:F$48,5,FALSE)</f>
        <v>PS</v>
      </c>
      <c r="AG311" s="93" t="str">
        <f t="shared" si="75"/>
        <v>no</v>
      </c>
      <c r="AH311" s="93">
        <f>VLOOKUP(A311,Lookups!B$3:F$48,3,FALSE)</f>
        <v>43</v>
      </c>
      <c r="AI311" s="117">
        <f t="shared" si="76"/>
        <v>0</v>
      </c>
      <c r="AJ311" s="117">
        <f t="shared" si="77"/>
        <v>0</v>
      </c>
      <c r="AK311" s="117">
        <f t="shared" si="78"/>
        <v>0</v>
      </c>
      <c r="AL311" s="117">
        <f t="shared" si="79"/>
        <v>0</v>
      </c>
      <c r="AM311" s="117">
        <f t="shared" si="80"/>
        <v>0</v>
      </c>
      <c r="AN311" s="117">
        <f t="shared" si="81"/>
        <v>0</v>
      </c>
      <c r="AO311" s="117">
        <f t="shared" si="82"/>
        <v>0</v>
      </c>
      <c r="AP311" s="117">
        <f t="shared" si="83"/>
        <v>0</v>
      </c>
      <c r="AQ311" s="117">
        <f t="shared" si="84"/>
        <v>0</v>
      </c>
      <c r="AR311" s="117">
        <f t="shared" si="85"/>
        <v>0</v>
      </c>
      <c r="AS311" t="str">
        <f t="shared" si="86"/>
        <v>2004STL</v>
      </c>
    </row>
    <row r="312" spans="1:45" x14ac:dyDescent="0.25">
      <c r="A312" t="s">
        <v>732</v>
      </c>
      <c r="B312" s="64">
        <v>2005</v>
      </c>
      <c r="C312">
        <v>541</v>
      </c>
      <c r="D312" s="116" t="s">
        <v>41</v>
      </c>
      <c r="E312" s="63" t="s">
        <v>26</v>
      </c>
      <c r="F312" s="63" t="s">
        <v>27</v>
      </c>
      <c r="G312" s="63" t="s">
        <v>28</v>
      </c>
      <c r="H312" s="63" t="s">
        <v>28</v>
      </c>
      <c r="I312" s="63" t="s">
        <v>28</v>
      </c>
      <c r="J312" s="63" t="s">
        <v>28</v>
      </c>
      <c r="K312" s="63" t="s">
        <v>28</v>
      </c>
      <c r="L312" s="63" t="s">
        <v>28</v>
      </c>
      <c r="M312" s="63" t="s">
        <v>28</v>
      </c>
      <c r="N312" s="63" t="s">
        <v>28</v>
      </c>
      <c r="O312" s="63" t="s">
        <v>28</v>
      </c>
      <c r="P312" s="63" t="s">
        <v>28</v>
      </c>
      <c r="Q312" s="63" t="s">
        <v>28</v>
      </c>
      <c r="R312" s="63" t="s">
        <v>28</v>
      </c>
      <c r="S312" s="63" t="s">
        <v>28</v>
      </c>
      <c r="T312" s="63" t="s">
        <v>28</v>
      </c>
      <c r="U312" s="63" t="s">
        <v>28</v>
      </c>
      <c r="V312" s="63" t="s">
        <v>28</v>
      </c>
      <c r="W312" s="63" t="s">
        <v>28</v>
      </c>
      <c r="X312" s="63" t="s">
        <v>28</v>
      </c>
      <c r="Y312" s="63" t="s">
        <v>28</v>
      </c>
      <c r="Z312" s="63" t="s">
        <v>28</v>
      </c>
      <c r="AA312" s="63" t="s">
        <v>28</v>
      </c>
      <c r="AB312" s="93" t="str">
        <f t="shared" si="73"/>
        <v>a99to08</v>
      </c>
      <c r="AC312" s="93" t="str">
        <f t="shared" si="74"/>
        <v>STL</v>
      </c>
      <c r="AD312" s="93" t="str">
        <f>"'"&amp;VLOOKUP(A312,Lookups!B$3:F$48,2,FALSE)&amp;"'"</f>
        <v>'Stillaguamish Fall Fingerling'</v>
      </c>
      <c r="AE312" s="93">
        <f>VLOOKUP(A312,Lookups!B$3:F$48,4,FALSE)</f>
        <v>7</v>
      </c>
      <c r="AF312" s="93" t="str">
        <f>VLOOKUP(A312,Lookups!B$3:F$48,5,FALSE)</f>
        <v>PS</v>
      </c>
      <c r="AG312" s="93" t="str">
        <f t="shared" si="75"/>
        <v>no</v>
      </c>
      <c r="AH312" s="93">
        <f>VLOOKUP(A312,Lookups!B$3:F$48,3,FALSE)</f>
        <v>43</v>
      </c>
      <c r="AI312" s="117">
        <f t="shared" si="76"/>
        <v>0</v>
      </c>
      <c r="AJ312" s="117">
        <f t="shared" si="77"/>
        <v>0</v>
      </c>
      <c r="AK312" s="117">
        <f t="shared" si="78"/>
        <v>0</v>
      </c>
      <c r="AL312" s="117">
        <f t="shared" si="79"/>
        <v>0</v>
      </c>
      <c r="AM312" s="117">
        <f t="shared" si="80"/>
        <v>0</v>
      </c>
      <c r="AN312" s="117">
        <f t="shared" si="81"/>
        <v>0</v>
      </c>
      <c r="AO312" s="117">
        <f t="shared" si="82"/>
        <v>0</v>
      </c>
      <c r="AP312" s="117">
        <f t="shared" si="83"/>
        <v>0</v>
      </c>
      <c r="AQ312" s="117">
        <f t="shared" si="84"/>
        <v>0</v>
      </c>
      <c r="AR312" s="117">
        <f t="shared" si="85"/>
        <v>0</v>
      </c>
      <c r="AS312" t="str">
        <f t="shared" si="86"/>
        <v>2005STL</v>
      </c>
    </row>
    <row r="313" spans="1:45" x14ac:dyDescent="0.25">
      <c r="A313" t="s">
        <v>732</v>
      </c>
      <c r="B313" s="64">
        <v>2006</v>
      </c>
      <c r="C313">
        <v>854</v>
      </c>
      <c r="D313" s="116" t="s">
        <v>42</v>
      </c>
      <c r="E313" s="63">
        <v>2.3419203747072598E-2</v>
      </c>
      <c r="F313" s="63">
        <v>1.17096018735363E-3</v>
      </c>
      <c r="G313" s="63">
        <v>0</v>
      </c>
      <c r="H313" s="63">
        <v>0</v>
      </c>
      <c r="I313" s="63">
        <v>0</v>
      </c>
      <c r="J313" s="63">
        <v>0.14168618266978922</v>
      </c>
      <c r="K313" s="63">
        <v>1.405152224824356E-2</v>
      </c>
      <c r="L313" s="63">
        <v>0</v>
      </c>
      <c r="M313" s="63">
        <v>4.3325526932084309E-2</v>
      </c>
      <c r="N313" s="63">
        <v>0</v>
      </c>
      <c r="O313" s="63">
        <v>0</v>
      </c>
      <c r="P313" s="63">
        <v>0</v>
      </c>
      <c r="Q313" s="63">
        <v>8.1967213114754103E-3</v>
      </c>
      <c r="R313" s="63">
        <v>0</v>
      </c>
      <c r="S313" s="63">
        <v>0</v>
      </c>
      <c r="T313" s="63">
        <v>0</v>
      </c>
      <c r="U313" s="63">
        <v>0</v>
      </c>
      <c r="V313" s="63">
        <v>3.9812646370023422E-2</v>
      </c>
      <c r="W313" s="63">
        <v>0</v>
      </c>
      <c r="X313" s="63">
        <v>2.3419203747072601E-2</v>
      </c>
      <c r="Y313" s="63">
        <v>0</v>
      </c>
      <c r="Z313" s="63">
        <v>0.13466042154566746</v>
      </c>
      <c r="AA313" s="63">
        <v>0.57025761124121777</v>
      </c>
      <c r="AB313" s="93" t="str">
        <f t="shared" si="73"/>
        <v>a99to08</v>
      </c>
      <c r="AC313" s="93" t="str">
        <f t="shared" si="74"/>
        <v>STL</v>
      </c>
      <c r="AD313" s="93" t="str">
        <f>"'"&amp;VLOOKUP(A313,Lookups!B$3:F$48,2,FALSE)&amp;"'"</f>
        <v>'Stillaguamish Fall Fingerling'</v>
      </c>
      <c r="AE313" s="93">
        <f>VLOOKUP(A313,Lookups!B$3:F$48,4,FALSE)</f>
        <v>7</v>
      </c>
      <c r="AF313" s="93" t="str">
        <f>VLOOKUP(A313,Lookups!B$3:F$48,5,FALSE)</f>
        <v>PS</v>
      </c>
      <c r="AG313" s="93" t="str">
        <f t="shared" si="75"/>
        <v>yes</v>
      </c>
      <c r="AH313" s="93">
        <f>VLOOKUP(A313,Lookups!B$3:F$48,3,FALSE)</f>
        <v>43</v>
      </c>
      <c r="AI313" s="117">
        <f t="shared" si="76"/>
        <v>2.4590163934426229E-2</v>
      </c>
      <c r="AJ313" s="117">
        <f t="shared" si="77"/>
        <v>0</v>
      </c>
      <c r="AK313" s="117">
        <f t="shared" si="78"/>
        <v>0.15573770491803277</v>
      </c>
      <c r="AL313" s="117">
        <f t="shared" si="79"/>
        <v>4.3325526932084309E-2</v>
      </c>
      <c r="AM313" s="117">
        <f t="shared" si="80"/>
        <v>0</v>
      </c>
      <c r="AN313" s="117">
        <f t="shared" si="81"/>
        <v>8.1967213114754103E-3</v>
      </c>
      <c r="AO313" s="117">
        <f t="shared" si="82"/>
        <v>3.9812646370023422E-2</v>
      </c>
      <c r="AP313" s="117">
        <f t="shared" si="83"/>
        <v>2.3419203747072601E-2</v>
      </c>
      <c r="AQ313" s="117">
        <f t="shared" si="84"/>
        <v>0.57025761124121777</v>
      </c>
      <c r="AR313" s="117">
        <f t="shared" si="85"/>
        <v>0.13466042154566746</v>
      </c>
      <c r="AS313" t="str">
        <f t="shared" si="86"/>
        <v>2006STL</v>
      </c>
    </row>
    <row r="314" spans="1:45" x14ac:dyDescent="0.25">
      <c r="A314" t="s">
        <v>732</v>
      </c>
      <c r="B314" s="64">
        <v>2007</v>
      </c>
      <c r="C314">
        <v>808</v>
      </c>
      <c r="D314" s="116" t="s">
        <v>43</v>
      </c>
      <c r="E314" s="63">
        <v>9.9009900990099011E-3</v>
      </c>
      <c r="F314" s="63">
        <v>1.1138613861386138E-2</v>
      </c>
      <c r="G314" s="63">
        <v>0</v>
      </c>
      <c r="H314" s="63">
        <v>0</v>
      </c>
      <c r="I314" s="63">
        <v>0</v>
      </c>
      <c r="J314" s="63">
        <v>0.14851485148514854</v>
      </c>
      <c r="K314" s="63">
        <v>5.8168316831683171E-2</v>
      </c>
      <c r="L314" s="63">
        <v>0</v>
      </c>
      <c r="M314" s="63">
        <v>0.14727722772277227</v>
      </c>
      <c r="N314" s="63">
        <v>0</v>
      </c>
      <c r="O314" s="63">
        <v>9.9009900990099011E-3</v>
      </c>
      <c r="P314" s="63">
        <v>0</v>
      </c>
      <c r="Q314" s="63">
        <v>1.8564356435643563E-2</v>
      </c>
      <c r="R314" s="63">
        <v>0</v>
      </c>
      <c r="S314" s="63">
        <v>0</v>
      </c>
      <c r="T314" s="63">
        <v>0</v>
      </c>
      <c r="U314" s="63">
        <v>1.2376237623762376E-3</v>
      </c>
      <c r="V314" s="63">
        <v>9.5297029702970298E-2</v>
      </c>
      <c r="W314" s="63">
        <v>0</v>
      </c>
      <c r="X314" s="63">
        <v>4.4554455445544552E-2</v>
      </c>
      <c r="Y314" s="63">
        <v>0</v>
      </c>
      <c r="Z314" s="63">
        <v>5.4455445544554455E-2</v>
      </c>
      <c r="AA314" s="63">
        <v>0.40099009900990101</v>
      </c>
      <c r="AB314" s="93" t="str">
        <f t="shared" si="73"/>
        <v>a99to08</v>
      </c>
      <c r="AC314" s="93" t="str">
        <f t="shared" si="74"/>
        <v>STL</v>
      </c>
      <c r="AD314" s="93" t="str">
        <f>"'"&amp;VLOOKUP(A314,Lookups!B$3:F$48,2,FALSE)&amp;"'"</f>
        <v>'Stillaguamish Fall Fingerling'</v>
      </c>
      <c r="AE314" s="93">
        <f>VLOOKUP(A314,Lookups!B$3:F$48,4,FALSE)</f>
        <v>7</v>
      </c>
      <c r="AF314" s="93" t="str">
        <f>VLOOKUP(A314,Lookups!B$3:F$48,5,FALSE)</f>
        <v>PS</v>
      </c>
      <c r="AG314" s="93" t="str">
        <f t="shared" si="75"/>
        <v>yes</v>
      </c>
      <c r="AH314" s="93">
        <f>VLOOKUP(A314,Lookups!B$3:F$48,3,FALSE)</f>
        <v>43</v>
      </c>
      <c r="AI314" s="117">
        <f t="shared" si="76"/>
        <v>2.1039603960396037E-2</v>
      </c>
      <c r="AJ314" s="117">
        <f t="shared" si="77"/>
        <v>0</v>
      </c>
      <c r="AK314" s="117">
        <f t="shared" si="78"/>
        <v>0.2066831683168317</v>
      </c>
      <c r="AL314" s="117">
        <f t="shared" si="79"/>
        <v>0.14727722772277227</v>
      </c>
      <c r="AM314" s="117">
        <f t="shared" si="80"/>
        <v>9.9009900990099011E-3</v>
      </c>
      <c r="AN314" s="117">
        <f t="shared" si="81"/>
        <v>1.8564356435643563E-2</v>
      </c>
      <c r="AO314" s="117">
        <f t="shared" si="82"/>
        <v>9.6534653465346537E-2</v>
      </c>
      <c r="AP314" s="117">
        <f t="shared" si="83"/>
        <v>4.4554455445544552E-2</v>
      </c>
      <c r="AQ314" s="117">
        <f t="shared" si="84"/>
        <v>0.40099009900990101</v>
      </c>
      <c r="AR314" s="117">
        <f t="shared" si="85"/>
        <v>5.4455445544554455E-2</v>
      </c>
      <c r="AS314" t="str">
        <f t="shared" si="86"/>
        <v>2007STL</v>
      </c>
    </row>
    <row r="315" spans="1:45" x14ac:dyDescent="0.25">
      <c r="A315" t="s">
        <v>732</v>
      </c>
      <c r="B315" s="64">
        <v>2008</v>
      </c>
      <c r="C315">
        <v>1203</v>
      </c>
      <c r="D315" s="116" t="s">
        <v>43</v>
      </c>
      <c r="E315" s="63">
        <v>2.4937655860349128E-2</v>
      </c>
      <c r="F315" s="63">
        <v>0</v>
      </c>
      <c r="G315" s="63">
        <v>0</v>
      </c>
      <c r="H315" s="63">
        <v>0</v>
      </c>
      <c r="I315" s="63">
        <v>0</v>
      </c>
      <c r="J315" s="63">
        <v>4.738154613466334E-2</v>
      </c>
      <c r="K315" s="63">
        <v>5.5694098088113049E-2</v>
      </c>
      <c r="L315" s="63">
        <v>0</v>
      </c>
      <c r="M315" s="63">
        <v>5.6525353283458021E-2</v>
      </c>
      <c r="N315" s="63">
        <v>0</v>
      </c>
      <c r="O315" s="63">
        <v>0</v>
      </c>
      <c r="P315" s="63">
        <v>0</v>
      </c>
      <c r="Q315" s="63">
        <v>8.3125519534497092E-4</v>
      </c>
      <c r="R315" s="63">
        <v>0</v>
      </c>
      <c r="S315" s="63">
        <v>0</v>
      </c>
      <c r="T315" s="63">
        <v>0</v>
      </c>
      <c r="U315" s="63">
        <v>0</v>
      </c>
      <c r="V315" s="63">
        <v>0.11970074812967582</v>
      </c>
      <c r="W315" s="63">
        <v>0</v>
      </c>
      <c r="X315" s="63">
        <v>3.8237738985868665E-2</v>
      </c>
      <c r="Y315" s="63">
        <v>0</v>
      </c>
      <c r="Z315" s="63">
        <v>3.906899418121363E-2</v>
      </c>
      <c r="AA315" s="63">
        <v>0.61762261014131337</v>
      </c>
      <c r="AB315" s="93" t="str">
        <f t="shared" si="73"/>
        <v>a99to08</v>
      </c>
      <c r="AC315" s="93" t="str">
        <f t="shared" si="74"/>
        <v>STL</v>
      </c>
      <c r="AD315" s="93" t="str">
        <f>"'"&amp;VLOOKUP(A315,Lookups!B$3:F$48,2,FALSE)&amp;"'"</f>
        <v>'Stillaguamish Fall Fingerling'</v>
      </c>
      <c r="AE315" s="93">
        <f>VLOOKUP(A315,Lookups!B$3:F$48,4,FALSE)</f>
        <v>7</v>
      </c>
      <c r="AF315" s="93" t="str">
        <f>VLOOKUP(A315,Lookups!B$3:F$48,5,FALSE)</f>
        <v>PS</v>
      </c>
      <c r="AG315" s="93" t="str">
        <f t="shared" si="75"/>
        <v>yes</v>
      </c>
      <c r="AH315" s="93">
        <f>VLOOKUP(A315,Lookups!B$3:F$48,3,FALSE)</f>
        <v>43</v>
      </c>
      <c r="AI315" s="117">
        <f t="shared" si="76"/>
        <v>2.4937655860349128E-2</v>
      </c>
      <c r="AJ315" s="117">
        <f t="shared" si="77"/>
        <v>0</v>
      </c>
      <c r="AK315" s="117">
        <f t="shared" si="78"/>
        <v>0.10307564422277639</v>
      </c>
      <c r="AL315" s="117">
        <f t="shared" si="79"/>
        <v>5.6525353283458021E-2</v>
      </c>
      <c r="AM315" s="117">
        <f t="shared" si="80"/>
        <v>0</v>
      </c>
      <c r="AN315" s="117">
        <f t="shared" si="81"/>
        <v>8.3125519534497092E-4</v>
      </c>
      <c r="AO315" s="117">
        <f t="shared" si="82"/>
        <v>0.11970074812967582</v>
      </c>
      <c r="AP315" s="117">
        <f t="shared" si="83"/>
        <v>3.8237738985868665E-2</v>
      </c>
      <c r="AQ315" s="117">
        <f t="shared" si="84"/>
        <v>0.61762261014131337</v>
      </c>
      <c r="AR315" s="117">
        <f t="shared" si="85"/>
        <v>3.906899418121363E-2</v>
      </c>
      <c r="AS315" t="str">
        <f t="shared" si="86"/>
        <v>2008STL</v>
      </c>
    </row>
    <row r="316" spans="1:45" x14ac:dyDescent="0.25">
      <c r="A316" t="s">
        <v>732</v>
      </c>
      <c r="B316" s="64">
        <v>2009</v>
      </c>
      <c r="C316">
        <v>1001</v>
      </c>
      <c r="D316" s="116" t="s">
        <v>43</v>
      </c>
      <c r="E316" s="63">
        <v>1.1988011988011988E-2</v>
      </c>
      <c r="F316" s="63">
        <v>9.99000999000999E-4</v>
      </c>
      <c r="G316" s="63">
        <v>2.997002997002997E-3</v>
      </c>
      <c r="H316" s="63">
        <v>2.997002997002997E-3</v>
      </c>
      <c r="I316" s="63">
        <v>5.994005994005994E-3</v>
      </c>
      <c r="J316" s="63">
        <v>2.097902097902098E-2</v>
      </c>
      <c r="K316" s="63">
        <v>4.295704295704296E-2</v>
      </c>
      <c r="L316" s="63">
        <v>0</v>
      </c>
      <c r="M316" s="63">
        <v>9.9900099900099903E-2</v>
      </c>
      <c r="N316" s="63">
        <v>0</v>
      </c>
      <c r="O316" s="63">
        <v>0</v>
      </c>
      <c r="P316" s="63">
        <v>0</v>
      </c>
      <c r="Q316" s="63">
        <v>1.998001998001998E-3</v>
      </c>
      <c r="R316" s="63">
        <v>0</v>
      </c>
      <c r="S316" s="63">
        <v>0</v>
      </c>
      <c r="T316" s="63">
        <v>0</v>
      </c>
      <c r="U316" s="63">
        <v>0</v>
      </c>
      <c r="V316" s="63">
        <v>0.11988011988011987</v>
      </c>
      <c r="W316" s="63">
        <v>0</v>
      </c>
      <c r="X316" s="63">
        <v>4.9950049950049952E-2</v>
      </c>
      <c r="Y316" s="63">
        <v>0</v>
      </c>
      <c r="Z316" s="63">
        <v>4.9950049950049952E-2</v>
      </c>
      <c r="AA316" s="63">
        <v>0.58941058941058944</v>
      </c>
      <c r="AB316" s="93" t="str">
        <f t="shared" si="73"/>
        <v>a09on</v>
      </c>
      <c r="AC316" s="93" t="str">
        <f t="shared" si="74"/>
        <v>STL</v>
      </c>
      <c r="AD316" s="93" t="str">
        <f>"'"&amp;VLOOKUP(A316,Lookups!B$3:F$48,2,FALSE)&amp;"'"</f>
        <v>'Stillaguamish Fall Fingerling'</v>
      </c>
      <c r="AE316" s="93">
        <f>VLOOKUP(A316,Lookups!B$3:F$48,4,FALSE)</f>
        <v>7</v>
      </c>
      <c r="AF316" s="93" t="str">
        <f>VLOOKUP(A316,Lookups!B$3:F$48,5,FALSE)</f>
        <v>PS</v>
      </c>
      <c r="AG316" s="93" t="str">
        <f t="shared" si="75"/>
        <v>yes</v>
      </c>
      <c r="AH316" s="93">
        <f>VLOOKUP(A316,Lookups!B$3:F$48,3,FALSE)</f>
        <v>43</v>
      </c>
      <c r="AI316" s="117">
        <f t="shared" si="76"/>
        <v>1.5984015984015984E-2</v>
      </c>
      <c r="AJ316" s="117">
        <f t="shared" si="77"/>
        <v>8.9910089910089919E-3</v>
      </c>
      <c r="AK316" s="117">
        <f t="shared" si="78"/>
        <v>6.3936063936063936E-2</v>
      </c>
      <c r="AL316" s="117">
        <f t="shared" si="79"/>
        <v>9.9900099900099903E-2</v>
      </c>
      <c r="AM316" s="117">
        <f t="shared" si="80"/>
        <v>0</v>
      </c>
      <c r="AN316" s="117">
        <f t="shared" si="81"/>
        <v>1.998001998001998E-3</v>
      </c>
      <c r="AO316" s="117">
        <f t="shared" si="82"/>
        <v>0.11988011988011987</v>
      </c>
      <c r="AP316" s="117">
        <f t="shared" si="83"/>
        <v>4.9950049950049952E-2</v>
      </c>
      <c r="AQ316" s="117">
        <f t="shared" si="84"/>
        <v>0.58941058941058944</v>
      </c>
      <c r="AR316" s="117">
        <f t="shared" si="85"/>
        <v>4.9950049950049952E-2</v>
      </c>
      <c r="AS316" t="str">
        <f t="shared" si="86"/>
        <v>2009STL</v>
      </c>
    </row>
    <row r="317" spans="1:45" x14ac:dyDescent="0.25">
      <c r="A317" t="s">
        <v>732</v>
      </c>
      <c r="B317" s="64">
        <v>2010</v>
      </c>
      <c r="C317">
        <v>867</v>
      </c>
      <c r="D317" s="116" t="s">
        <v>43</v>
      </c>
      <c r="E317" s="63">
        <v>1.0380622837370242E-2</v>
      </c>
      <c r="F317" s="63">
        <v>0</v>
      </c>
      <c r="G317" s="63">
        <v>0</v>
      </c>
      <c r="H317" s="63">
        <v>0</v>
      </c>
      <c r="I317" s="63">
        <v>0</v>
      </c>
      <c r="J317" s="63">
        <v>8.1891580161476366E-2</v>
      </c>
      <c r="K317" s="63">
        <v>8.3044982698961933E-2</v>
      </c>
      <c r="L317" s="63">
        <v>0</v>
      </c>
      <c r="M317" s="63">
        <v>9.22722029988466E-2</v>
      </c>
      <c r="N317" s="63">
        <v>0</v>
      </c>
      <c r="O317" s="63">
        <v>0</v>
      </c>
      <c r="P317" s="63">
        <v>6.920415224913495E-3</v>
      </c>
      <c r="Q317" s="63">
        <v>2.306805074971165E-2</v>
      </c>
      <c r="R317" s="63">
        <v>4.61361014994233E-3</v>
      </c>
      <c r="S317" s="63">
        <v>0</v>
      </c>
      <c r="T317" s="63">
        <v>0</v>
      </c>
      <c r="U317" s="63">
        <v>0</v>
      </c>
      <c r="V317" s="63">
        <v>9.6885813148788927E-2</v>
      </c>
      <c r="W317" s="63">
        <v>0</v>
      </c>
      <c r="X317" s="63">
        <v>5.8823529411764705E-2</v>
      </c>
      <c r="Y317" s="63">
        <v>0</v>
      </c>
      <c r="Z317" s="63">
        <v>1.2687427912341407E-2</v>
      </c>
      <c r="AA317" s="63">
        <v>0.52941176470588236</v>
      </c>
      <c r="AB317" s="93" t="str">
        <f t="shared" si="73"/>
        <v>a09on</v>
      </c>
      <c r="AC317" s="93" t="str">
        <f t="shared" si="74"/>
        <v>STL</v>
      </c>
      <c r="AD317" s="93" t="str">
        <f>"'"&amp;VLOOKUP(A317,Lookups!B$3:F$48,2,FALSE)&amp;"'"</f>
        <v>'Stillaguamish Fall Fingerling'</v>
      </c>
      <c r="AE317" s="93">
        <f>VLOOKUP(A317,Lookups!B$3:F$48,4,FALSE)</f>
        <v>7</v>
      </c>
      <c r="AF317" s="93" t="str">
        <f>VLOOKUP(A317,Lookups!B$3:F$48,5,FALSE)</f>
        <v>PS</v>
      </c>
      <c r="AG317" s="93" t="str">
        <f t="shared" si="75"/>
        <v>yes</v>
      </c>
      <c r="AH317" s="93">
        <f>VLOOKUP(A317,Lookups!B$3:F$48,3,FALSE)</f>
        <v>43</v>
      </c>
      <c r="AI317" s="117">
        <f t="shared" si="76"/>
        <v>1.0380622837370242E-2</v>
      </c>
      <c r="AJ317" s="117">
        <f t="shared" si="77"/>
        <v>0</v>
      </c>
      <c r="AK317" s="117">
        <f t="shared" si="78"/>
        <v>0.16493656286043828</v>
      </c>
      <c r="AL317" s="117">
        <f t="shared" si="79"/>
        <v>9.22722029988466E-2</v>
      </c>
      <c r="AM317" s="117">
        <f t="shared" si="80"/>
        <v>6.920415224913495E-3</v>
      </c>
      <c r="AN317" s="117">
        <f t="shared" si="81"/>
        <v>2.768166089965398E-2</v>
      </c>
      <c r="AO317" s="117">
        <f t="shared" si="82"/>
        <v>9.6885813148788927E-2</v>
      </c>
      <c r="AP317" s="117">
        <f t="shared" si="83"/>
        <v>5.8823529411764705E-2</v>
      </c>
      <c r="AQ317" s="117">
        <f t="shared" si="84"/>
        <v>0.52941176470588236</v>
      </c>
      <c r="AR317" s="117">
        <f t="shared" si="85"/>
        <v>1.2687427912341407E-2</v>
      </c>
      <c r="AS317" t="str">
        <f t="shared" si="86"/>
        <v>2010STL</v>
      </c>
    </row>
    <row r="318" spans="1:45" x14ac:dyDescent="0.25">
      <c r="A318" t="s">
        <v>732</v>
      </c>
      <c r="B318" s="64">
        <v>2011</v>
      </c>
      <c r="C318">
        <v>1343</v>
      </c>
      <c r="D318" s="116" t="s">
        <v>43</v>
      </c>
      <c r="E318" s="63">
        <v>1.4892032762472078E-2</v>
      </c>
      <c r="F318" s="63">
        <v>2.2338049143708115E-3</v>
      </c>
      <c r="G318" s="63">
        <v>0</v>
      </c>
      <c r="H318" s="63">
        <v>0</v>
      </c>
      <c r="I318" s="63">
        <v>0</v>
      </c>
      <c r="J318" s="63">
        <v>4.7654504839910648E-2</v>
      </c>
      <c r="K318" s="63">
        <v>7.7438570364854797E-2</v>
      </c>
      <c r="L318" s="63">
        <v>0</v>
      </c>
      <c r="M318" s="63">
        <v>8.637379002233804E-2</v>
      </c>
      <c r="N318" s="63">
        <v>0</v>
      </c>
      <c r="O318" s="63">
        <v>0</v>
      </c>
      <c r="P318" s="63">
        <v>3.052866716306776E-2</v>
      </c>
      <c r="Q318" s="63">
        <v>7.446016381236039E-3</v>
      </c>
      <c r="R318" s="63">
        <v>2.2338049143708115E-3</v>
      </c>
      <c r="S318" s="63">
        <v>0</v>
      </c>
      <c r="T318" s="63">
        <v>0</v>
      </c>
      <c r="U318" s="63">
        <v>0</v>
      </c>
      <c r="V318" s="63">
        <v>5.7334326135517498E-2</v>
      </c>
      <c r="W318" s="63">
        <v>0</v>
      </c>
      <c r="X318" s="63">
        <v>2.5316455696202531E-2</v>
      </c>
      <c r="Y318" s="63">
        <v>1.4892032762472078E-3</v>
      </c>
      <c r="Z318" s="63">
        <v>2.8294862248696945E-2</v>
      </c>
      <c r="AA318" s="63">
        <v>0.61876396128071487</v>
      </c>
      <c r="AB318" s="93" t="str">
        <f t="shared" si="73"/>
        <v>a09on</v>
      </c>
      <c r="AC318" s="93" t="str">
        <f t="shared" si="74"/>
        <v>STL</v>
      </c>
      <c r="AD318" s="93" t="str">
        <f>"'"&amp;VLOOKUP(A318,Lookups!B$3:F$48,2,FALSE)&amp;"'"</f>
        <v>'Stillaguamish Fall Fingerling'</v>
      </c>
      <c r="AE318" s="93">
        <f>VLOOKUP(A318,Lookups!B$3:F$48,4,FALSE)</f>
        <v>7</v>
      </c>
      <c r="AF318" s="93" t="str">
        <f>VLOOKUP(A318,Lookups!B$3:F$48,5,FALSE)</f>
        <v>PS</v>
      </c>
      <c r="AG318" s="93" t="str">
        <f t="shared" si="75"/>
        <v>yes</v>
      </c>
      <c r="AH318" s="93">
        <f>VLOOKUP(A318,Lookups!B$3:F$48,3,FALSE)</f>
        <v>43</v>
      </c>
      <c r="AI318" s="117">
        <f t="shared" si="76"/>
        <v>1.7125837676842889E-2</v>
      </c>
      <c r="AJ318" s="117">
        <f t="shared" si="77"/>
        <v>0</v>
      </c>
      <c r="AK318" s="117">
        <f t="shared" si="78"/>
        <v>0.12509307520476545</v>
      </c>
      <c r="AL318" s="117">
        <f t="shared" si="79"/>
        <v>8.637379002233804E-2</v>
      </c>
      <c r="AM318" s="117">
        <f t="shared" si="80"/>
        <v>3.052866716306776E-2</v>
      </c>
      <c r="AN318" s="117">
        <f t="shared" si="81"/>
        <v>9.6798212956068497E-3</v>
      </c>
      <c r="AO318" s="117">
        <f t="shared" si="82"/>
        <v>5.7334326135517498E-2</v>
      </c>
      <c r="AP318" s="117">
        <f t="shared" si="83"/>
        <v>2.6805658972449738E-2</v>
      </c>
      <c r="AQ318" s="117">
        <f t="shared" si="84"/>
        <v>0.61876396128071487</v>
      </c>
      <c r="AR318" s="117">
        <f t="shared" si="85"/>
        <v>2.8294862248696945E-2</v>
      </c>
      <c r="AS318" t="str">
        <f t="shared" si="86"/>
        <v>2011STL</v>
      </c>
    </row>
    <row r="319" spans="1:45" x14ac:dyDescent="0.25">
      <c r="A319" t="s">
        <v>732</v>
      </c>
      <c r="B319" s="64">
        <v>2012</v>
      </c>
      <c r="C319">
        <v>1091</v>
      </c>
      <c r="D319" s="116" t="s">
        <v>43</v>
      </c>
      <c r="E319" s="63">
        <v>1.5582034830430799E-2</v>
      </c>
      <c r="F319" s="63">
        <v>2.7497708524289641E-3</v>
      </c>
      <c r="G319" s="63">
        <v>0</v>
      </c>
      <c r="H319" s="63">
        <v>2.7497708524289641E-3</v>
      </c>
      <c r="I319" s="63">
        <v>0</v>
      </c>
      <c r="J319" s="63">
        <v>3.9413382218148482E-2</v>
      </c>
      <c r="K319" s="63">
        <v>3.3913840513290557E-2</v>
      </c>
      <c r="L319" s="63">
        <v>0</v>
      </c>
      <c r="M319" s="63">
        <v>6.6911090742438131E-2</v>
      </c>
      <c r="N319" s="63">
        <v>0</v>
      </c>
      <c r="O319" s="63">
        <v>0</v>
      </c>
      <c r="P319" s="63">
        <v>4.5829514207149404E-3</v>
      </c>
      <c r="Q319" s="63">
        <v>2.7497708524289641E-3</v>
      </c>
      <c r="R319" s="63">
        <v>0</v>
      </c>
      <c r="S319" s="63">
        <v>0</v>
      </c>
      <c r="T319" s="63">
        <v>0</v>
      </c>
      <c r="U319" s="63">
        <v>0</v>
      </c>
      <c r="V319" s="63">
        <v>4.9495875343721352E-2</v>
      </c>
      <c r="W319" s="63">
        <v>0</v>
      </c>
      <c r="X319" s="63">
        <v>1.3748854262144821E-2</v>
      </c>
      <c r="Y319" s="63">
        <v>0</v>
      </c>
      <c r="Z319" s="63">
        <v>7.974335472043996E-2</v>
      </c>
      <c r="AA319" s="63">
        <v>0.68835930339138407</v>
      </c>
      <c r="AB319" s="93" t="str">
        <f t="shared" si="73"/>
        <v>a09on</v>
      </c>
      <c r="AC319" s="93" t="str">
        <f t="shared" si="74"/>
        <v>STL</v>
      </c>
      <c r="AD319" s="93" t="str">
        <f>"'"&amp;VLOOKUP(A319,Lookups!B$3:F$48,2,FALSE)&amp;"'"</f>
        <v>'Stillaguamish Fall Fingerling'</v>
      </c>
      <c r="AE319" s="93">
        <f>VLOOKUP(A319,Lookups!B$3:F$48,4,FALSE)</f>
        <v>7</v>
      </c>
      <c r="AF319" s="93" t="str">
        <f>VLOOKUP(A319,Lookups!B$3:F$48,5,FALSE)</f>
        <v>PS</v>
      </c>
      <c r="AG319" s="93" t="str">
        <f t="shared" si="75"/>
        <v>yes</v>
      </c>
      <c r="AH319" s="93">
        <f>VLOOKUP(A319,Lookups!B$3:F$48,3,FALSE)</f>
        <v>43</v>
      </c>
      <c r="AI319" s="117">
        <f t="shared" si="76"/>
        <v>1.8331805682859761E-2</v>
      </c>
      <c r="AJ319" s="117">
        <f t="shared" si="77"/>
        <v>2.7497708524289641E-3</v>
      </c>
      <c r="AK319" s="117">
        <f t="shared" si="78"/>
        <v>7.3327222731439046E-2</v>
      </c>
      <c r="AL319" s="117">
        <f t="shared" si="79"/>
        <v>6.6911090742438131E-2</v>
      </c>
      <c r="AM319" s="117">
        <f t="shared" si="80"/>
        <v>4.5829514207149404E-3</v>
      </c>
      <c r="AN319" s="117">
        <f t="shared" si="81"/>
        <v>2.7497708524289641E-3</v>
      </c>
      <c r="AO319" s="117">
        <f t="shared" si="82"/>
        <v>4.9495875343721352E-2</v>
      </c>
      <c r="AP319" s="117">
        <f t="shared" si="83"/>
        <v>1.3748854262144821E-2</v>
      </c>
      <c r="AQ319" s="117">
        <f t="shared" si="84"/>
        <v>0.68835930339138407</v>
      </c>
      <c r="AR319" s="117">
        <f t="shared" si="85"/>
        <v>7.974335472043996E-2</v>
      </c>
      <c r="AS319" t="str">
        <f t="shared" si="86"/>
        <v>2012STL</v>
      </c>
    </row>
    <row r="320" spans="1:45" x14ac:dyDescent="0.25">
      <c r="A320" t="s">
        <v>732</v>
      </c>
      <c r="B320" s="64">
        <v>2013</v>
      </c>
      <c r="C320" t="s">
        <v>40</v>
      </c>
      <c r="E320" s="63" t="s">
        <v>28</v>
      </c>
      <c r="F320" s="63" t="s">
        <v>28</v>
      </c>
      <c r="G320" s="63" t="s">
        <v>28</v>
      </c>
      <c r="H320" s="63" t="s">
        <v>28</v>
      </c>
      <c r="I320" s="63" t="s">
        <v>28</v>
      </c>
      <c r="J320" s="63" t="s">
        <v>28</v>
      </c>
      <c r="K320" s="63" t="s">
        <v>28</v>
      </c>
      <c r="L320" s="63" t="s">
        <v>28</v>
      </c>
      <c r="M320" s="63" t="s">
        <v>28</v>
      </c>
      <c r="N320" s="63" t="s">
        <v>28</v>
      </c>
      <c r="O320" s="63" t="s">
        <v>28</v>
      </c>
      <c r="P320" s="63" t="s">
        <v>28</v>
      </c>
      <c r="Q320" s="63" t="s">
        <v>28</v>
      </c>
      <c r="R320" s="63" t="s">
        <v>28</v>
      </c>
      <c r="S320" s="63" t="s">
        <v>28</v>
      </c>
      <c r="T320" s="63" t="s">
        <v>28</v>
      </c>
      <c r="U320" s="63" t="s">
        <v>28</v>
      </c>
      <c r="V320" s="63" t="s">
        <v>28</v>
      </c>
      <c r="W320" s="63" t="s">
        <v>28</v>
      </c>
      <c r="X320" s="63" t="s">
        <v>28</v>
      </c>
      <c r="Y320" s="63" t="s">
        <v>28</v>
      </c>
      <c r="Z320" s="63" t="s">
        <v>28</v>
      </c>
      <c r="AA320" s="63" t="s">
        <v>28</v>
      </c>
      <c r="AB320" s="93" t="str">
        <f t="shared" si="73"/>
        <v>a09on</v>
      </c>
      <c r="AC320" s="93" t="str">
        <f t="shared" si="74"/>
        <v>STL</v>
      </c>
      <c r="AD320" s="93" t="str">
        <f>"'"&amp;VLOOKUP(A320,Lookups!B$3:F$48,2,FALSE)&amp;"'"</f>
        <v>'Stillaguamish Fall Fingerling'</v>
      </c>
      <c r="AE320" s="93">
        <f>VLOOKUP(A320,Lookups!B$3:F$48,4,FALSE)</f>
        <v>7</v>
      </c>
      <c r="AF320" s="93" t="str">
        <f>VLOOKUP(A320,Lookups!B$3:F$48,5,FALSE)</f>
        <v>PS</v>
      </c>
      <c r="AG320" s="93" t="str">
        <f t="shared" si="75"/>
        <v>no</v>
      </c>
      <c r="AH320" s="93">
        <f>VLOOKUP(A320,Lookups!B$3:F$48,3,FALSE)</f>
        <v>43</v>
      </c>
      <c r="AI320" s="117">
        <f t="shared" si="76"/>
        <v>0</v>
      </c>
      <c r="AJ320" s="117">
        <f t="shared" si="77"/>
        <v>0</v>
      </c>
      <c r="AK320" s="117">
        <f t="shared" si="78"/>
        <v>0</v>
      </c>
      <c r="AL320" s="117">
        <f t="shared" si="79"/>
        <v>0</v>
      </c>
      <c r="AM320" s="117">
        <f t="shared" si="80"/>
        <v>0</v>
      </c>
      <c r="AN320" s="117">
        <f t="shared" si="81"/>
        <v>0</v>
      </c>
      <c r="AO320" s="117">
        <f t="shared" si="82"/>
        <v>0</v>
      </c>
      <c r="AP320" s="117">
        <f t="shared" si="83"/>
        <v>0</v>
      </c>
      <c r="AQ320" s="117">
        <f t="shared" si="84"/>
        <v>0</v>
      </c>
      <c r="AR320" s="117">
        <f t="shared" si="85"/>
        <v>0</v>
      </c>
      <c r="AS320" t="str">
        <f t="shared" si="86"/>
        <v>2013STL</v>
      </c>
    </row>
    <row r="321" spans="1:45" x14ac:dyDescent="0.25">
      <c r="A321" t="s">
        <v>730</v>
      </c>
      <c r="B321" s="64">
        <v>1979</v>
      </c>
      <c r="C321" t="s">
        <v>40</v>
      </c>
      <c r="E321" s="63" t="s">
        <v>28</v>
      </c>
      <c r="F321" s="63" t="s">
        <v>28</v>
      </c>
      <c r="G321" s="63" t="s">
        <v>28</v>
      </c>
      <c r="H321" s="63" t="s">
        <v>28</v>
      </c>
      <c r="I321" s="63" t="s">
        <v>28</v>
      </c>
      <c r="J321" s="63" t="s">
        <v>28</v>
      </c>
      <c r="K321" s="63" t="s">
        <v>28</v>
      </c>
      <c r="L321" s="63" t="s">
        <v>28</v>
      </c>
      <c r="M321" s="63" t="s">
        <v>28</v>
      </c>
      <c r="N321" s="63" t="s">
        <v>28</v>
      </c>
      <c r="O321" s="63" t="s">
        <v>28</v>
      </c>
      <c r="P321" s="63" t="s">
        <v>28</v>
      </c>
      <c r="Q321" s="63" t="s">
        <v>28</v>
      </c>
      <c r="R321" s="63" t="s">
        <v>28</v>
      </c>
      <c r="S321" s="63" t="s">
        <v>28</v>
      </c>
      <c r="T321" s="63" t="s">
        <v>28</v>
      </c>
      <c r="U321" s="63" t="s">
        <v>28</v>
      </c>
      <c r="V321" s="63" t="s">
        <v>28</v>
      </c>
      <c r="W321" s="63" t="s">
        <v>28</v>
      </c>
      <c r="X321" s="63" t="s">
        <v>28</v>
      </c>
      <c r="Y321" s="63" t="s">
        <v>28</v>
      </c>
      <c r="Z321" s="63" t="s">
        <v>28</v>
      </c>
      <c r="AA321" s="63" t="s">
        <v>28</v>
      </c>
      <c r="AB321" s="93" t="str">
        <f t="shared" si="73"/>
        <v>pre99</v>
      </c>
      <c r="AC321" s="93" t="str">
        <f t="shared" si="74"/>
        <v>SSF</v>
      </c>
      <c r="AD321" s="93" t="str">
        <f>"'"&amp;VLOOKUP(A321,Lookups!B$3:F$48,2,FALSE)&amp;"'"</f>
        <v>'Skagit Summer Fingerling'</v>
      </c>
      <c r="AE321" s="93">
        <f>VLOOKUP(A321,Lookups!B$3:F$48,4,FALSE)</f>
        <v>7</v>
      </c>
      <c r="AF321" s="93" t="str">
        <f>VLOOKUP(A321,Lookups!B$3:F$48,5,FALSE)</f>
        <v>PS</v>
      </c>
      <c r="AG321" s="93" t="str">
        <f t="shared" si="75"/>
        <v>no</v>
      </c>
      <c r="AH321" s="93">
        <f>VLOOKUP(A321,Lookups!B$3:F$48,3,FALSE)</f>
        <v>41</v>
      </c>
      <c r="AI321" s="117">
        <f t="shared" si="76"/>
        <v>0</v>
      </c>
      <c r="AJ321" s="117">
        <f t="shared" si="77"/>
        <v>0</v>
      </c>
      <c r="AK321" s="117">
        <f t="shared" si="78"/>
        <v>0</v>
      </c>
      <c r="AL321" s="117">
        <f t="shared" si="79"/>
        <v>0</v>
      </c>
      <c r="AM321" s="117">
        <f t="shared" si="80"/>
        <v>0</v>
      </c>
      <c r="AN321" s="117">
        <f t="shared" si="81"/>
        <v>0</v>
      </c>
      <c r="AO321" s="117">
        <f t="shared" si="82"/>
        <v>0</v>
      </c>
      <c r="AP321" s="117">
        <f t="shared" si="83"/>
        <v>0</v>
      </c>
      <c r="AQ321" s="117">
        <f t="shared" si="84"/>
        <v>0</v>
      </c>
      <c r="AR321" s="117">
        <f t="shared" si="85"/>
        <v>0</v>
      </c>
      <c r="AS321" t="str">
        <f t="shared" si="86"/>
        <v>1979SSF</v>
      </c>
    </row>
    <row r="322" spans="1:45" x14ac:dyDescent="0.25">
      <c r="A322" t="s">
        <v>730</v>
      </c>
      <c r="B322" s="64">
        <v>1980</v>
      </c>
      <c r="C322" t="s">
        <v>40</v>
      </c>
      <c r="E322" s="63" t="s">
        <v>28</v>
      </c>
      <c r="F322" s="63" t="s">
        <v>28</v>
      </c>
      <c r="G322" s="63" t="s">
        <v>28</v>
      </c>
      <c r="H322" s="63" t="s">
        <v>28</v>
      </c>
      <c r="I322" s="63" t="s">
        <v>28</v>
      </c>
      <c r="J322" s="63" t="s">
        <v>28</v>
      </c>
      <c r="K322" s="63" t="s">
        <v>28</v>
      </c>
      <c r="L322" s="63" t="s">
        <v>28</v>
      </c>
      <c r="M322" s="63" t="s">
        <v>28</v>
      </c>
      <c r="N322" s="63" t="s">
        <v>28</v>
      </c>
      <c r="O322" s="63" t="s">
        <v>28</v>
      </c>
      <c r="P322" s="63" t="s">
        <v>28</v>
      </c>
      <c r="Q322" s="63" t="s">
        <v>28</v>
      </c>
      <c r="R322" s="63" t="s">
        <v>28</v>
      </c>
      <c r="S322" s="63" t="s">
        <v>28</v>
      </c>
      <c r="T322" s="63" t="s">
        <v>28</v>
      </c>
      <c r="U322" s="63" t="s">
        <v>28</v>
      </c>
      <c r="V322" s="63" t="s">
        <v>28</v>
      </c>
      <c r="W322" s="63" t="s">
        <v>28</v>
      </c>
      <c r="X322" s="63" t="s">
        <v>28</v>
      </c>
      <c r="Y322" s="63" t="s">
        <v>28</v>
      </c>
      <c r="Z322" s="63" t="s">
        <v>28</v>
      </c>
      <c r="AA322" s="63" t="s">
        <v>28</v>
      </c>
      <c r="AB322" s="93" t="str">
        <f t="shared" si="73"/>
        <v>pre99</v>
      </c>
      <c r="AC322" s="93" t="str">
        <f t="shared" si="74"/>
        <v>SSF</v>
      </c>
      <c r="AD322" s="93" t="str">
        <f>"'"&amp;VLOOKUP(A322,Lookups!B$3:F$48,2,FALSE)&amp;"'"</f>
        <v>'Skagit Summer Fingerling'</v>
      </c>
      <c r="AE322" s="93">
        <f>VLOOKUP(A322,Lookups!B$3:F$48,4,FALSE)</f>
        <v>7</v>
      </c>
      <c r="AF322" s="93" t="str">
        <f>VLOOKUP(A322,Lookups!B$3:F$48,5,FALSE)</f>
        <v>PS</v>
      </c>
      <c r="AG322" s="93" t="str">
        <f t="shared" si="75"/>
        <v>no</v>
      </c>
      <c r="AH322" s="93">
        <f>VLOOKUP(A322,Lookups!B$3:F$48,3,FALSE)</f>
        <v>41</v>
      </c>
      <c r="AI322" s="117">
        <f t="shared" si="76"/>
        <v>0</v>
      </c>
      <c r="AJ322" s="117">
        <f t="shared" si="77"/>
        <v>0</v>
      </c>
      <c r="AK322" s="117">
        <f t="shared" si="78"/>
        <v>0</v>
      </c>
      <c r="AL322" s="117">
        <f t="shared" si="79"/>
        <v>0</v>
      </c>
      <c r="AM322" s="117">
        <f t="shared" si="80"/>
        <v>0</v>
      </c>
      <c r="AN322" s="117">
        <f t="shared" si="81"/>
        <v>0</v>
      </c>
      <c r="AO322" s="117">
        <f t="shared" si="82"/>
        <v>0</v>
      </c>
      <c r="AP322" s="117">
        <f t="shared" si="83"/>
        <v>0</v>
      </c>
      <c r="AQ322" s="117">
        <f t="shared" si="84"/>
        <v>0</v>
      </c>
      <c r="AR322" s="117">
        <f t="shared" si="85"/>
        <v>0</v>
      </c>
      <c r="AS322" t="str">
        <f t="shared" si="86"/>
        <v>1980SSF</v>
      </c>
    </row>
    <row r="323" spans="1:45" x14ac:dyDescent="0.25">
      <c r="A323" t="s">
        <v>730</v>
      </c>
      <c r="B323" s="64">
        <v>1981</v>
      </c>
      <c r="C323" t="s">
        <v>40</v>
      </c>
      <c r="E323" s="63" t="s">
        <v>28</v>
      </c>
      <c r="F323" s="63" t="s">
        <v>28</v>
      </c>
      <c r="G323" s="63" t="s">
        <v>28</v>
      </c>
      <c r="H323" s="63" t="s">
        <v>28</v>
      </c>
      <c r="I323" s="63" t="s">
        <v>28</v>
      </c>
      <c r="J323" s="63" t="s">
        <v>28</v>
      </c>
      <c r="K323" s="63" t="s">
        <v>28</v>
      </c>
      <c r="L323" s="63" t="s">
        <v>28</v>
      </c>
      <c r="M323" s="63" t="s">
        <v>28</v>
      </c>
      <c r="N323" s="63" t="s">
        <v>28</v>
      </c>
      <c r="O323" s="63" t="s">
        <v>28</v>
      </c>
      <c r="P323" s="63" t="s">
        <v>28</v>
      </c>
      <c r="Q323" s="63" t="s">
        <v>28</v>
      </c>
      <c r="R323" s="63" t="s">
        <v>28</v>
      </c>
      <c r="S323" s="63" t="s">
        <v>28</v>
      </c>
      <c r="T323" s="63" t="s">
        <v>28</v>
      </c>
      <c r="U323" s="63" t="s">
        <v>28</v>
      </c>
      <c r="V323" s="63" t="s">
        <v>28</v>
      </c>
      <c r="W323" s="63" t="s">
        <v>28</v>
      </c>
      <c r="X323" s="63" t="s">
        <v>28</v>
      </c>
      <c r="Y323" s="63" t="s">
        <v>28</v>
      </c>
      <c r="Z323" s="63" t="s">
        <v>28</v>
      </c>
      <c r="AA323" s="63" t="s">
        <v>28</v>
      </c>
      <c r="AB323" s="93" t="str">
        <f t="shared" si="73"/>
        <v>pre99</v>
      </c>
      <c r="AC323" s="93" t="str">
        <f t="shared" si="74"/>
        <v>SSF</v>
      </c>
      <c r="AD323" s="93" t="str">
        <f>"'"&amp;VLOOKUP(A323,Lookups!B$3:F$48,2,FALSE)&amp;"'"</f>
        <v>'Skagit Summer Fingerling'</v>
      </c>
      <c r="AE323" s="93">
        <f>VLOOKUP(A323,Lookups!B$3:F$48,4,FALSE)</f>
        <v>7</v>
      </c>
      <c r="AF323" s="93" t="str">
        <f>VLOOKUP(A323,Lookups!B$3:F$48,5,FALSE)</f>
        <v>PS</v>
      </c>
      <c r="AG323" s="93" t="str">
        <f t="shared" si="75"/>
        <v>no</v>
      </c>
      <c r="AH323" s="93">
        <f>VLOOKUP(A323,Lookups!B$3:F$48,3,FALSE)</f>
        <v>41</v>
      </c>
      <c r="AI323" s="117">
        <f t="shared" si="76"/>
        <v>0</v>
      </c>
      <c r="AJ323" s="117">
        <f t="shared" si="77"/>
        <v>0</v>
      </c>
      <c r="AK323" s="117">
        <f t="shared" si="78"/>
        <v>0</v>
      </c>
      <c r="AL323" s="117">
        <f t="shared" si="79"/>
        <v>0</v>
      </c>
      <c r="AM323" s="117">
        <f t="shared" si="80"/>
        <v>0</v>
      </c>
      <c r="AN323" s="117">
        <f t="shared" si="81"/>
        <v>0</v>
      </c>
      <c r="AO323" s="117">
        <f t="shared" si="82"/>
        <v>0</v>
      </c>
      <c r="AP323" s="117">
        <f t="shared" si="83"/>
        <v>0</v>
      </c>
      <c r="AQ323" s="117">
        <f t="shared" si="84"/>
        <v>0</v>
      </c>
      <c r="AR323" s="117">
        <f t="shared" si="85"/>
        <v>0</v>
      </c>
      <c r="AS323" t="str">
        <f t="shared" si="86"/>
        <v>1981SSF</v>
      </c>
    </row>
    <row r="324" spans="1:45" x14ac:dyDescent="0.25">
      <c r="A324" t="s">
        <v>730</v>
      </c>
      <c r="B324" s="64">
        <v>1982</v>
      </c>
      <c r="C324" t="s">
        <v>40</v>
      </c>
      <c r="E324" s="63" t="s">
        <v>28</v>
      </c>
      <c r="F324" s="63" t="s">
        <v>28</v>
      </c>
      <c r="G324" s="63" t="s">
        <v>28</v>
      </c>
      <c r="H324" s="63" t="s">
        <v>28</v>
      </c>
      <c r="I324" s="63" t="s">
        <v>28</v>
      </c>
      <c r="J324" s="63" t="s">
        <v>28</v>
      </c>
      <c r="K324" s="63" t="s">
        <v>28</v>
      </c>
      <c r="L324" s="63" t="s">
        <v>28</v>
      </c>
      <c r="M324" s="63" t="s">
        <v>28</v>
      </c>
      <c r="N324" s="63" t="s">
        <v>28</v>
      </c>
      <c r="O324" s="63" t="s">
        <v>28</v>
      </c>
      <c r="P324" s="63" t="s">
        <v>28</v>
      </c>
      <c r="Q324" s="63" t="s">
        <v>28</v>
      </c>
      <c r="R324" s="63" t="s">
        <v>28</v>
      </c>
      <c r="S324" s="63" t="s">
        <v>28</v>
      </c>
      <c r="T324" s="63" t="s">
        <v>28</v>
      </c>
      <c r="U324" s="63" t="s">
        <v>28</v>
      </c>
      <c r="V324" s="63" t="s">
        <v>28</v>
      </c>
      <c r="W324" s="63" t="s">
        <v>28</v>
      </c>
      <c r="X324" s="63" t="s">
        <v>28</v>
      </c>
      <c r="Y324" s="63" t="s">
        <v>28</v>
      </c>
      <c r="Z324" s="63" t="s">
        <v>28</v>
      </c>
      <c r="AA324" s="63" t="s">
        <v>28</v>
      </c>
      <c r="AB324" s="93" t="str">
        <f t="shared" si="73"/>
        <v>pre99</v>
      </c>
      <c r="AC324" s="93" t="str">
        <f t="shared" si="74"/>
        <v>SSF</v>
      </c>
      <c r="AD324" s="93" t="str">
        <f>"'"&amp;VLOOKUP(A324,Lookups!B$3:F$48,2,FALSE)&amp;"'"</f>
        <v>'Skagit Summer Fingerling'</v>
      </c>
      <c r="AE324" s="93">
        <f>VLOOKUP(A324,Lookups!B$3:F$48,4,FALSE)</f>
        <v>7</v>
      </c>
      <c r="AF324" s="93" t="str">
        <f>VLOOKUP(A324,Lookups!B$3:F$48,5,FALSE)</f>
        <v>PS</v>
      </c>
      <c r="AG324" s="93" t="str">
        <f t="shared" si="75"/>
        <v>no</v>
      </c>
      <c r="AH324" s="93">
        <f>VLOOKUP(A324,Lookups!B$3:F$48,3,FALSE)</f>
        <v>41</v>
      </c>
      <c r="AI324" s="117">
        <f t="shared" si="76"/>
        <v>0</v>
      </c>
      <c r="AJ324" s="117">
        <f t="shared" si="77"/>
        <v>0</v>
      </c>
      <c r="AK324" s="117">
        <f t="shared" si="78"/>
        <v>0</v>
      </c>
      <c r="AL324" s="117">
        <f t="shared" si="79"/>
        <v>0</v>
      </c>
      <c r="AM324" s="117">
        <f t="shared" si="80"/>
        <v>0</v>
      </c>
      <c r="AN324" s="117">
        <f t="shared" si="81"/>
        <v>0</v>
      </c>
      <c r="AO324" s="117">
        <f t="shared" si="82"/>
        <v>0</v>
      </c>
      <c r="AP324" s="117">
        <f t="shared" si="83"/>
        <v>0</v>
      </c>
      <c r="AQ324" s="117">
        <f t="shared" si="84"/>
        <v>0</v>
      </c>
      <c r="AR324" s="117">
        <f t="shared" si="85"/>
        <v>0</v>
      </c>
      <c r="AS324" t="str">
        <f t="shared" si="86"/>
        <v>1982SSF</v>
      </c>
    </row>
    <row r="325" spans="1:45" x14ac:dyDescent="0.25">
      <c r="A325" t="s">
        <v>730</v>
      </c>
      <c r="B325" s="64">
        <v>1983</v>
      </c>
      <c r="C325" t="s">
        <v>40</v>
      </c>
      <c r="E325" s="63" t="s">
        <v>28</v>
      </c>
      <c r="F325" s="63" t="s">
        <v>28</v>
      </c>
      <c r="G325" s="63" t="s">
        <v>28</v>
      </c>
      <c r="H325" s="63" t="s">
        <v>28</v>
      </c>
      <c r="I325" s="63" t="s">
        <v>28</v>
      </c>
      <c r="J325" s="63" t="s">
        <v>28</v>
      </c>
      <c r="K325" s="63" t="s">
        <v>28</v>
      </c>
      <c r="L325" s="63" t="s">
        <v>28</v>
      </c>
      <c r="M325" s="63" t="s">
        <v>28</v>
      </c>
      <c r="N325" s="63" t="s">
        <v>28</v>
      </c>
      <c r="O325" s="63" t="s">
        <v>28</v>
      </c>
      <c r="P325" s="63" t="s">
        <v>28</v>
      </c>
      <c r="Q325" s="63" t="s">
        <v>28</v>
      </c>
      <c r="R325" s="63" t="s">
        <v>28</v>
      </c>
      <c r="S325" s="63" t="s">
        <v>28</v>
      </c>
      <c r="T325" s="63" t="s">
        <v>28</v>
      </c>
      <c r="U325" s="63" t="s">
        <v>28</v>
      </c>
      <c r="V325" s="63" t="s">
        <v>28</v>
      </c>
      <c r="W325" s="63" t="s">
        <v>28</v>
      </c>
      <c r="X325" s="63" t="s">
        <v>28</v>
      </c>
      <c r="Y325" s="63" t="s">
        <v>28</v>
      </c>
      <c r="Z325" s="63" t="s">
        <v>28</v>
      </c>
      <c r="AA325" s="63" t="s">
        <v>28</v>
      </c>
      <c r="AB325" s="93" t="str">
        <f t="shared" si="73"/>
        <v>pre99</v>
      </c>
      <c r="AC325" s="93" t="str">
        <f t="shared" si="74"/>
        <v>SSF</v>
      </c>
      <c r="AD325" s="93" t="str">
        <f>"'"&amp;VLOOKUP(A325,Lookups!B$3:F$48,2,FALSE)&amp;"'"</f>
        <v>'Skagit Summer Fingerling'</v>
      </c>
      <c r="AE325" s="93">
        <f>VLOOKUP(A325,Lookups!B$3:F$48,4,FALSE)</f>
        <v>7</v>
      </c>
      <c r="AF325" s="93" t="str">
        <f>VLOOKUP(A325,Lookups!B$3:F$48,5,FALSE)</f>
        <v>PS</v>
      </c>
      <c r="AG325" s="93" t="str">
        <f t="shared" si="75"/>
        <v>no</v>
      </c>
      <c r="AH325" s="93">
        <f>VLOOKUP(A325,Lookups!B$3:F$48,3,FALSE)</f>
        <v>41</v>
      </c>
      <c r="AI325" s="117">
        <f t="shared" si="76"/>
        <v>0</v>
      </c>
      <c r="AJ325" s="117">
        <f t="shared" si="77"/>
        <v>0</v>
      </c>
      <c r="AK325" s="117">
        <f t="shared" si="78"/>
        <v>0</v>
      </c>
      <c r="AL325" s="117">
        <f t="shared" si="79"/>
        <v>0</v>
      </c>
      <c r="AM325" s="117">
        <f t="shared" si="80"/>
        <v>0</v>
      </c>
      <c r="AN325" s="117">
        <f t="shared" si="81"/>
        <v>0</v>
      </c>
      <c r="AO325" s="117">
        <f t="shared" si="82"/>
        <v>0</v>
      </c>
      <c r="AP325" s="117">
        <f t="shared" si="83"/>
        <v>0</v>
      </c>
      <c r="AQ325" s="117">
        <f t="shared" si="84"/>
        <v>0</v>
      </c>
      <c r="AR325" s="117">
        <f t="shared" si="85"/>
        <v>0</v>
      </c>
      <c r="AS325" t="str">
        <f t="shared" si="86"/>
        <v>1983SSF</v>
      </c>
    </row>
    <row r="326" spans="1:45" x14ac:dyDescent="0.25">
      <c r="A326" t="s">
        <v>730</v>
      </c>
      <c r="B326" s="64">
        <v>1984</v>
      </c>
      <c r="C326" t="s">
        <v>40</v>
      </c>
      <c r="E326" s="63" t="s">
        <v>28</v>
      </c>
      <c r="F326" s="63" t="s">
        <v>28</v>
      </c>
      <c r="G326" s="63" t="s">
        <v>28</v>
      </c>
      <c r="H326" s="63" t="s">
        <v>28</v>
      </c>
      <c r="I326" s="63" t="s">
        <v>28</v>
      </c>
      <c r="J326" s="63" t="s">
        <v>28</v>
      </c>
      <c r="K326" s="63" t="s">
        <v>28</v>
      </c>
      <c r="L326" s="63" t="s">
        <v>28</v>
      </c>
      <c r="M326" s="63" t="s">
        <v>28</v>
      </c>
      <c r="N326" s="63" t="s">
        <v>28</v>
      </c>
      <c r="O326" s="63" t="s">
        <v>28</v>
      </c>
      <c r="P326" s="63" t="s">
        <v>28</v>
      </c>
      <c r="Q326" s="63" t="s">
        <v>28</v>
      </c>
      <c r="R326" s="63" t="s">
        <v>28</v>
      </c>
      <c r="S326" s="63" t="s">
        <v>28</v>
      </c>
      <c r="T326" s="63" t="s">
        <v>28</v>
      </c>
      <c r="U326" s="63" t="s">
        <v>28</v>
      </c>
      <c r="V326" s="63" t="s">
        <v>28</v>
      </c>
      <c r="W326" s="63" t="s">
        <v>28</v>
      </c>
      <c r="X326" s="63" t="s">
        <v>28</v>
      </c>
      <c r="Y326" s="63" t="s">
        <v>28</v>
      </c>
      <c r="Z326" s="63" t="s">
        <v>28</v>
      </c>
      <c r="AA326" s="63" t="s">
        <v>28</v>
      </c>
      <c r="AB326" s="93" t="str">
        <f t="shared" si="73"/>
        <v>pre99</v>
      </c>
      <c r="AC326" s="93" t="str">
        <f t="shared" si="74"/>
        <v>SSF</v>
      </c>
      <c r="AD326" s="93" t="str">
        <f>"'"&amp;VLOOKUP(A326,Lookups!B$3:F$48,2,FALSE)&amp;"'"</f>
        <v>'Skagit Summer Fingerling'</v>
      </c>
      <c r="AE326" s="93">
        <f>VLOOKUP(A326,Lookups!B$3:F$48,4,FALSE)</f>
        <v>7</v>
      </c>
      <c r="AF326" s="93" t="str">
        <f>VLOOKUP(A326,Lookups!B$3:F$48,5,FALSE)</f>
        <v>PS</v>
      </c>
      <c r="AG326" s="93" t="str">
        <f t="shared" si="75"/>
        <v>no</v>
      </c>
      <c r="AH326" s="93">
        <f>VLOOKUP(A326,Lookups!B$3:F$48,3,FALSE)</f>
        <v>41</v>
      </c>
      <c r="AI326" s="117">
        <f t="shared" si="76"/>
        <v>0</v>
      </c>
      <c r="AJ326" s="117">
        <f t="shared" si="77"/>
        <v>0</v>
      </c>
      <c r="AK326" s="117">
        <f t="shared" si="78"/>
        <v>0</v>
      </c>
      <c r="AL326" s="117">
        <f t="shared" si="79"/>
        <v>0</v>
      </c>
      <c r="AM326" s="117">
        <f t="shared" si="80"/>
        <v>0</v>
      </c>
      <c r="AN326" s="117">
        <f t="shared" si="81"/>
        <v>0</v>
      </c>
      <c r="AO326" s="117">
        <f t="shared" si="82"/>
        <v>0</v>
      </c>
      <c r="AP326" s="117">
        <f t="shared" si="83"/>
        <v>0</v>
      </c>
      <c r="AQ326" s="117">
        <f t="shared" si="84"/>
        <v>0</v>
      </c>
      <c r="AR326" s="117">
        <f t="shared" si="85"/>
        <v>0</v>
      </c>
      <c r="AS326" t="str">
        <f t="shared" si="86"/>
        <v>1984SSF</v>
      </c>
    </row>
    <row r="327" spans="1:45" x14ac:dyDescent="0.25">
      <c r="A327" t="s">
        <v>730</v>
      </c>
      <c r="B327" s="64">
        <v>1985</v>
      </c>
      <c r="C327" t="s">
        <v>40</v>
      </c>
      <c r="E327" s="63" t="s">
        <v>28</v>
      </c>
      <c r="F327" s="63" t="s">
        <v>28</v>
      </c>
      <c r="G327" s="63" t="s">
        <v>28</v>
      </c>
      <c r="H327" s="63" t="s">
        <v>28</v>
      </c>
      <c r="I327" s="63" t="s">
        <v>28</v>
      </c>
      <c r="J327" s="63" t="s">
        <v>28</v>
      </c>
      <c r="K327" s="63" t="s">
        <v>28</v>
      </c>
      <c r="L327" s="63" t="s">
        <v>28</v>
      </c>
      <c r="M327" s="63" t="s">
        <v>28</v>
      </c>
      <c r="N327" s="63" t="s">
        <v>28</v>
      </c>
      <c r="O327" s="63" t="s">
        <v>28</v>
      </c>
      <c r="P327" s="63" t="s">
        <v>28</v>
      </c>
      <c r="Q327" s="63" t="s">
        <v>28</v>
      </c>
      <c r="R327" s="63" t="s">
        <v>28</v>
      </c>
      <c r="S327" s="63" t="s">
        <v>28</v>
      </c>
      <c r="T327" s="63" t="s">
        <v>28</v>
      </c>
      <c r="U327" s="63" t="s">
        <v>28</v>
      </c>
      <c r="V327" s="63" t="s">
        <v>28</v>
      </c>
      <c r="W327" s="63" t="s">
        <v>28</v>
      </c>
      <c r="X327" s="63" t="s">
        <v>28</v>
      </c>
      <c r="Y327" s="63" t="s">
        <v>28</v>
      </c>
      <c r="Z327" s="63" t="s">
        <v>28</v>
      </c>
      <c r="AA327" s="63" t="s">
        <v>28</v>
      </c>
      <c r="AB327" s="93" t="str">
        <f t="shared" si="73"/>
        <v>pre99</v>
      </c>
      <c r="AC327" s="93" t="str">
        <f t="shared" si="74"/>
        <v>SSF</v>
      </c>
      <c r="AD327" s="93" t="str">
        <f>"'"&amp;VLOOKUP(A327,Lookups!B$3:F$48,2,FALSE)&amp;"'"</f>
        <v>'Skagit Summer Fingerling'</v>
      </c>
      <c r="AE327" s="93">
        <f>VLOOKUP(A327,Lookups!B$3:F$48,4,FALSE)</f>
        <v>7</v>
      </c>
      <c r="AF327" s="93" t="str">
        <f>VLOOKUP(A327,Lookups!B$3:F$48,5,FALSE)</f>
        <v>PS</v>
      </c>
      <c r="AG327" s="93" t="str">
        <f t="shared" si="75"/>
        <v>no</v>
      </c>
      <c r="AH327" s="93">
        <f>VLOOKUP(A327,Lookups!B$3:F$48,3,FALSE)</f>
        <v>41</v>
      </c>
      <c r="AI327" s="117">
        <f t="shared" si="76"/>
        <v>0</v>
      </c>
      <c r="AJ327" s="117">
        <f t="shared" si="77"/>
        <v>0</v>
      </c>
      <c r="AK327" s="117">
        <f t="shared" si="78"/>
        <v>0</v>
      </c>
      <c r="AL327" s="117">
        <f t="shared" si="79"/>
        <v>0</v>
      </c>
      <c r="AM327" s="117">
        <f t="shared" si="80"/>
        <v>0</v>
      </c>
      <c r="AN327" s="117">
        <f t="shared" si="81"/>
        <v>0</v>
      </c>
      <c r="AO327" s="117">
        <f t="shared" si="82"/>
        <v>0</v>
      </c>
      <c r="AP327" s="117">
        <f t="shared" si="83"/>
        <v>0</v>
      </c>
      <c r="AQ327" s="117">
        <f t="shared" si="84"/>
        <v>0</v>
      </c>
      <c r="AR327" s="117">
        <f t="shared" si="85"/>
        <v>0</v>
      </c>
      <c r="AS327" t="str">
        <f t="shared" si="86"/>
        <v>1985SSF</v>
      </c>
    </row>
    <row r="328" spans="1:45" x14ac:dyDescent="0.25">
      <c r="A328" t="s">
        <v>730</v>
      </c>
      <c r="B328" s="64">
        <v>1986</v>
      </c>
      <c r="C328" t="s">
        <v>40</v>
      </c>
      <c r="E328" s="63" t="s">
        <v>28</v>
      </c>
      <c r="F328" s="63" t="s">
        <v>28</v>
      </c>
      <c r="G328" s="63" t="s">
        <v>28</v>
      </c>
      <c r="H328" s="63" t="s">
        <v>28</v>
      </c>
      <c r="I328" s="63" t="s">
        <v>28</v>
      </c>
      <c r="J328" s="63" t="s">
        <v>28</v>
      </c>
      <c r="K328" s="63" t="s">
        <v>28</v>
      </c>
      <c r="L328" s="63" t="s">
        <v>28</v>
      </c>
      <c r="M328" s="63" t="s">
        <v>28</v>
      </c>
      <c r="N328" s="63" t="s">
        <v>28</v>
      </c>
      <c r="O328" s="63" t="s">
        <v>28</v>
      </c>
      <c r="P328" s="63" t="s">
        <v>28</v>
      </c>
      <c r="Q328" s="63" t="s">
        <v>28</v>
      </c>
      <c r="R328" s="63" t="s">
        <v>28</v>
      </c>
      <c r="S328" s="63" t="s">
        <v>28</v>
      </c>
      <c r="T328" s="63" t="s">
        <v>28</v>
      </c>
      <c r="U328" s="63" t="s">
        <v>28</v>
      </c>
      <c r="V328" s="63" t="s">
        <v>28</v>
      </c>
      <c r="W328" s="63" t="s">
        <v>28</v>
      </c>
      <c r="X328" s="63" t="s">
        <v>28</v>
      </c>
      <c r="Y328" s="63" t="s">
        <v>28</v>
      </c>
      <c r="Z328" s="63" t="s">
        <v>28</v>
      </c>
      <c r="AA328" s="63" t="s">
        <v>28</v>
      </c>
      <c r="AB328" s="93" t="str">
        <f t="shared" si="73"/>
        <v>pre99</v>
      </c>
      <c r="AC328" s="93" t="str">
        <f t="shared" si="74"/>
        <v>SSF</v>
      </c>
      <c r="AD328" s="93" t="str">
        <f>"'"&amp;VLOOKUP(A328,Lookups!B$3:F$48,2,FALSE)&amp;"'"</f>
        <v>'Skagit Summer Fingerling'</v>
      </c>
      <c r="AE328" s="93">
        <f>VLOOKUP(A328,Lookups!B$3:F$48,4,FALSE)</f>
        <v>7</v>
      </c>
      <c r="AF328" s="93" t="str">
        <f>VLOOKUP(A328,Lookups!B$3:F$48,5,FALSE)</f>
        <v>PS</v>
      </c>
      <c r="AG328" s="93" t="str">
        <f t="shared" si="75"/>
        <v>no</v>
      </c>
      <c r="AH328" s="93">
        <f>VLOOKUP(A328,Lookups!B$3:F$48,3,FALSE)</f>
        <v>41</v>
      </c>
      <c r="AI328" s="117">
        <f t="shared" si="76"/>
        <v>0</v>
      </c>
      <c r="AJ328" s="117">
        <f t="shared" si="77"/>
        <v>0</v>
      </c>
      <c r="AK328" s="117">
        <f t="shared" si="78"/>
        <v>0</v>
      </c>
      <c r="AL328" s="117">
        <f t="shared" si="79"/>
        <v>0</v>
      </c>
      <c r="AM328" s="117">
        <f t="shared" si="80"/>
        <v>0</v>
      </c>
      <c r="AN328" s="117">
        <f t="shared" si="81"/>
        <v>0</v>
      </c>
      <c r="AO328" s="117">
        <f t="shared" si="82"/>
        <v>0</v>
      </c>
      <c r="AP328" s="117">
        <f t="shared" si="83"/>
        <v>0</v>
      </c>
      <c r="AQ328" s="117">
        <f t="shared" si="84"/>
        <v>0</v>
      </c>
      <c r="AR328" s="117">
        <f t="shared" si="85"/>
        <v>0</v>
      </c>
      <c r="AS328" t="str">
        <f t="shared" si="86"/>
        <v>1986SSF</v>
      </c>
    </row>
    <row r="329" spans="1:45" x14ac:dyDescent="0.25">
      <c r="A329" t="s">
        <v>730</v>
      </c>
      <c r="B329" s="64">
        <v>1987</v>
      </c>
      <c r="C329" t="s">
        <v>40</v>
      </c>
      <c r="E329" s="63" t="s">
        <v>28</v>
      </c>
      <c r="F329" s="63" t="s">
        <v>28</v>
      </c>
      <c r="G329" s="63" t="s">
        <v>28</v>
      </c>
      <c r="H329" s="63" t="s">
        <v>28</v>
      </c>
      <c r="I329" s="63" t="s">
        <v>28</v>
      </c>
      <c r="J329" s="63" t="s">
        <v>28</v>
      </c>
      <c r="K329" s="63" t="s">
        <v>28</v>
      </c>
      <c r="L329" s="63" t="s">
        <v>28</v>
      </c>
      <c r="M329" s="63" t="s">
        <v>28</v>
      </c>
      <c r="N329" s="63" t="s">
        <v>28</v>
      </c>
      <c r="O329" s="63" t="s">
        <v>28</v>
      </c>
      <c r="P329" s="63" t="s">
        <v>28</v>
      </c>
      <c r="Q329" s="63" t="s">
        <v>28</v>
      </c>
      <c r="R329" s="63" t="s">
        <v>28</v>
      </c>
      <c r="S329" s="63" t="s">
        <v>28</v>
      </c>
      <c r="T329" s="63" t="s">
        <v>28</v>
      </c>
      <c r="U329" s="63" t="s">
        <v>28</v>
      </c>
      <c r="V329" s="63" t="s">
        <v>28</v>
      </c>
      <c r="W329" s="63" t="s">
        <v>28</v>
      </c>
      <c r="X329" s="63" t="s">
        <v>28</v>
      </c>
      <c r="Y329" s="63" t="s">
        <v>28</v>
      </c>
      <c r="Z329" s="63" t="s">
        <v>28</v>
      </c>
      <c r="AA329" s="63" t="s">
        <v>28</v>
      </c>
      <c r="AB329" s="93" t="str">
        <f t="shared" si="73"/>
        <v>pre99</v>
      </c>
      <c r="AC329" s="93" t="str">
        <f t="shared" si="74"/>
        <v>SSF</v>
      </c>
      <c r="AD329" s="93" t="str">
        <f>"'"&amp;VLOOKUP(A329,Lookups!B$3:F$48,2,FALSE)&amp;"'"</f>
        <v>'Skagit Summer Fingerling'</v>
      </c>
      <c r="AE329" s="93">
        <f>VLOOKUP(A329,Lookups!B$3:F$48,4,FALSE)</f>
        <v>7</v>
      </c>
      <c r="AF329" s="93" t="str">
        <f>VLOOKUP(A329,Lookups!B$3:F$48,5,FALSE)</f>
        <v>PS</v>
      </c>
      <c r="AG329" s="93" t="str">
        <f t="shared" si="75"/>
        <v>no</v>
      </c>
      <c r="AH329" s="93">
        <f>VLOOKUP(A329,Lookups!B$3:F$48,3,FALSE)</f>
        <v>41</v>
      </c>
      <c r="AI329" s="117">
        <f t="shared" si="76"/>
        <v>0</v>
      </c>
      <c r="AJ329" s="117">
        <f t="shared" si="77"/>
        <v>0</v>
      </c>
      <c r="AK329" s="117">
        <f t="shared" si="78"/>
        <v>0</v>
      </c>
      <c r="AL329" s="117">
        <f t="shared" si="79"/>
        <v>0</v>
      </c>
      <c r="AM329" s="117">
        <f t="shared" si="80"/>
        <v>0</v>
      </c>
      <c r="AN329" s="117">
        <f t="shared" si="81"/>
        <v>0</v>
      </c>
      <c r="AO329" s="117">
        <f t="shared" si="82"/>
        <v>0</v>
      </c>
      <c r="AP329" s="117">
        <f t="shared" si="83"/>
        <v>0</v>
      </c>
      <c r="AQ329" s="117">
        <f t="shared" si="84"/>
        <v>0</v>
      </c>
      <c r="AR329" s="117">
        <f t="shared" si="85"/>
        <v>0</v>
      </c>
      <c r="AS329" t="str">
        <f t="shared" si="86"/>
        <v>1987SSF</v>
      </c>
    </row>
    <row r="330" spans="1:45" x14ac:dyDescent="0.25">
      <c r="A330" t="s">
        <v>730</v>
      </c>
      <c r="B330" s="64">
        <v>1988</v>
      </c>
      <c r="C330" t="s">
        <v>40</v>
      </c>
      <c r="E330" s="63" t="s">
        <v>28</v>
      </c>
      <c r="F330" s="63" t="s">
        <v>28</v>
      </c>
      <c r="G330" s="63" t="s">
        <v>28</v>
      </c>
      <c r="H330" s="63" t="s">
        <v>28</v>
      </c>
      <c r="I330" s="63" t="s">
        <v>28</v>
      </c>
      <c r="J330" s="63" t="s">
        <v>28</v>
      </c>
      <c r="K330" s="63" t="s">
        <v>28</v>
      </c>
      <c r="L330" s="63" t="s">
        <v>28</v>
      </c>
      <c r="M330" s="63" t="s">
        <v>28</v>
      </c>
      <c r="N330" s="63" t="s">
        <v>28</v>
      </c>
      <c r="O330" s="63" t="s">
        <v>28</v>
      </c>
      <c r="P330" s="63" t="s">
        <v>28</v>
      </c>
      <c r="Q330" s="63" t="s">
        <v>28</v>
      </c>
      <c r="R330" s="63" t="s">
        <v>28</v>
      </c>
      <c r="S330" s="63" t="s">
        <v>28</v>
      </c>
      <c r="T330" s="63" t="s">
        <v>28</v>
      </c>
      <c r="U330" s="63" t="s">
        <v>28</v>
      </c>
      <c r="V330" s="63" t="s">
        <v>28</v>
      </c>
      <c r="W330" s="63" t="s">
        <v>28</v>
      </c>
      <c r="X330" s="63" t="s">
        <v>28</v>
      </c>
      <c r="Y330" s="63" t="s">
        <v>28</v>
      </c>
      <c r="Z330" s="63" t="s">
        <v>28</v>
      </c>
      <c r="AA330" s="63" t="s">
        <v>28</v>
      </c>
      <c r="AB330" s="93" t="str">
        <f t="shared" si="73"/>
        <v>pre99</v>
      </c>
      <c r="AC330" s="93" t="str">
        <f t="shared" si="74"/>
        <v>SSF</v>
      </c>
      <c r="AD330" s="93" t="str">
        <f>"'"&amp;VLOOKUP(A330,Lookups!B$3:F$48,2,FALSE)&amp;"'"</f>
        <v>'Skagit Summer Fingerling'</v>
      </c>
      <c r="AE330" s="93">
        <f>VLOOKUP(A330,Lookups!B$3:F$48,4,FALSE)</f>
        <v>7</v>
      </c>
      <c r="AF330" s="93" t="str">
        <f>VLOOKUP(A330,Lookups!B$3:F$48,5,FALSE)</f>
        <v>PS</v>
      </c>
      <c r="AG330" s="93" t="str">
        <f t="shared" si="75"/>
        <v>no</v>
      </c>
      <c r="AH330" s="93">
        <f>VLOOKUP(A330,Lookups!B$3:F$48,3,FALSE)</f>
        <v>41</v>
      </c>
      <c r="AI330" s="117">
        <f t="shared" si="76"/>
        <v>0</v>
      </c>
      <c r="AJ330" s="117">
        <f t="shared" si="77"/>
        <v>0</v>
      </c>
      <c r="AK330" s="117">
        <f t="shared" si="78"/>
        <v>0</v>
      </c>
      <c r="AL330" s="117">
        <f t="shared" si="79"/>
        <v>0</v>
      </c>
      <c r="AM330" s="117">
        <f t="shared" si="80"/>
        <v>0</v>
      </c>
      <c r="AN330" s="117">
        <f t="shared" si="81"/>
        <v>0</v>
      </c>
      <c r="AO330" s="117">
        <f t="shared" si="82"/>
        <v>0</v>
      </c>
      <c r="AP330" s="117">
        <f t="shared" si="83"/>
        <v>0</v>
      </c>
      <c r="AQ330" s="117">
        <f t="shared" si="84"/>
        <v>0</v>
      </c>
      <c r="AR330" s="117">
        <f t="shared" si="85"/>
        <v>0</v>
      </c>
      <c r="AS330" t="str">
        <f t="shared" si="86"/>
        <v>1988SSF</v>
      </c>
    </row>
    <row r="331" spans="1:45" x14ac:dyDescent="0.25">
      <c r="A331" t="s">
        <v>730</v>
      </c>
      <c r="B331" s="64">
        <v>1989</v>
      </c>
      <c r="C331" t="s">
        <v>40</v>
      </c>
      <c r="E331" s="63" t="s">
        <v>28</v>
      </c>
      <c r="F331" s="63" t="s">
        <v>28</v>
      </c>
      <c r="G331" s="63" t="s">
        <v>28</v>
      </c>
      <c r="H331" s="63" t="s">
        <v>28</v>
      </c>
      <c r="I331" s="63" t="s">
        <v>28</v>
      </c>
      <c r="J331" s="63" t="s">
        <v>28</v>
      </c>
      <c r="K331" s="63" t="s">
        <v>28</v>
      </c>
      <c r="L331" s="63" t="s">
        <v>28</v>
      </c>
      <c r="M331" s="63" t="s">
        <v>28</v>
      </c>
      <c r="N331" s="63" t="s">
        <v>28</v>
      </c>
      <c r="O331" s="63" t="s">
        <v>28</v>
      </c>
      <c r="P331" s="63" t="s">
        <v>28</v>
      </c>
      <c r="Q331" s="63" t="s">
        <v>28</v>
      </c>
      <c r="R331" s="63" t="s">
        <v>28</v>
      </c>
      <c r="S331" s="63" t="s">
        <v>28</v>
      </c>
      <c r="T331" s="63" t="s">
        <v>28</v>
      </c>
      <c r="U331" s="63" t="s">
        <v>28</v>
      </c>
      <c r="V331" s="63" t="s">
        <v>28</v>
      </c>
      <c r="W331" s="63" t="s">
        <v>28</v>
      </c>
      <c r="X331" s="63" t="s">
        <v>28</v>
      </c>
      <c r="Y331" s="63" t="s">
        <v>28</v>
      </c>
      <c r="Z331" s="63" t="s">
        <v>28</v>
      </c>
      <c r="AA331" s="63" t="s">
        <v>28</v>
      </c>
      <c r="AB331" s="93" t="str">
        <f t="shared" si="73"/>
        <v>pre99</v>
      </c>
      <c r="AC331" s="93" t="str">
        <f t="shared" si="74"/>
        <v>SSF</v>
      </c>
      <c r="AD331" s="93" t="str">
        <f>"'"&amp;VLOOKUP(A331,Lookups!B$3:F$48,2,FALSE)&amp;"'"</f>
        <v>'Skagit Summer Fingerling'</v>
      </c>
      <c r="AE331" s="93">
        <f>VLOOKUP(A331,Lookups!B$3:F$48,4,FALSE)</f>
        <v>7</v>
      </c>
      <c r="AF331" s="93" t="str">
        <f>VLOOKUP(A331,Lookups!B$3:F$48,5,FALSE)</f>
        <v>PS</v>
      </c>
      <c r="AG331" s="93" t="str">
        <f t="shared" si="75"/>
        <v>no</v>
      </c>
      <c r="AH331" s="93">
        <f>VLOOKUP(A331,Lookups!B$3:F$48,3,FALSE)</f>
        <v>41</v>
      </c>
      <c r="AI331" s="117">
        <f t="shared" si="76"/>
        <v>0</v>
      </c>
      <c r="AJ331" s="117">
        <f t="shared" si="77"/>
        <v>0</v>
      </c>
      <c r="AK331" s="117">
        <f t="shared" si="78"/>
        <v>0</v>
      </c>
      <c r="AL331" s="117">
        <f t="shared" si="79"/>
        <v>0</v>
      </c>
      <c r="AM331" s="117">
        <f t="shared" si="80"/>
        <v>0</v>
      </c>
      <c r="AN331" s="117">
        <f t="shared" si="81"/>
        <v>0</v>
      </c>
      <c r="AO331" s="117">
        <f t="shared" si="82"/>
        <v>0</v>
      </c>
      <c r="AP331" s="117">
        <f t="shared" si="83"/>
        <v>0</v>
      </c>
      <c r="AQ331" s="117">
        <f t="shared" si="84"/>
        <v>0</v>
      </c>
      <c r="AR331" s="117">
        <f t="shared" si="85"/>
        <v>0</v>
      </c>
      <c r="AS331" t="str">
        <f t="shared" si="86"/>
        <v>1989SSF</v>
      </c>
    </row>
    <row r="332" spans="1:45" x14ac:dyDescent="0.25">
      <c r="A332" t="s">
        <v>730</v>
      </c>
      <c r="B332" s="64">
        <v>1990</v>
      </c>
      <c r="C332" t="s">
        <v>40</v>
      </c>
      <c r="E332" s="63" t="s">
        <v>28</v>
      </c>
      <c r="F332" s="63" t="s">
        <v>28</v>
      </c>
      <c r="G332" s="63" t="s">
        <v>28</v>
      </c>
      <c r="H332" s="63" t="s">
        <v>28</v>
      </c>
      <c r="I332" s="63" t="s">
        <v>28</v>
      </c>
      <c r="J332" s="63" t="s">
        <v>28</v>
      </c>
      <c r="K332" s="63" t="s">
        <v>28</v>
      </c>
      <c r="L332" s="63" t="s">
        <v>28</v>
      </c>
      <c r="M332" s="63" t="s">
        <v>28</v>
      </c>
      <c r="N332" s="63" t="s">
        <v>28</v>
      </c>
      <c r="O332" s="63" t="s">
        <v>28</v>
      </c>
      <c r="P332" s="63" t="s">
        <v>28</v>
      </c>
      <c r="Q332" s="63" t="s">
        <v>28</v>
      </c>
      <c r="R332" s="63" t="s">
        <v>28</v>
      </c>
      <c r="S332" s="63" t="s">
        <v>28</v>
      </c>
      <c r="T332" s="63" t="s">
        <v>28</v>
      </c>
      <c r="U332" s="63" t="s">
        <v>28</v>
      </c>
      <c r="V332" s="63" t="s">
        <v>28</v>
      </c>
      <c r="W332" s="63" t="s">
        <v>28</v>
      </c>
      <c r="X332" s="63" t="s">
        <v>28</v>
      </c>
      <c r="Y332" s="63" t="s">
        <v>28</v>
      </c>
      <c r="Z332" s="63" t="s">
        <v>28</v>
      </c>
      <c r="AA332" s="63" t="s">
        <v>28</v>
      </c>
      <c r="AB332" s="93" t="str">
        <f t="shared" si="73"/>
        <v>pre99</v>
      </c>
      <c r="AC332" s="93" t="str">
        <f t="shared" si="74"/>
        <v>SSF</v>
      </c>
      <c r="AD332" s="93" t="str">
        <f>"'"&amp;VLOOKUP(A332,Lookups!B$3:F$48,2,FALSE)&amp;"'"</f>
        <v>'Skagit Summer Fingerling'</v>
      </c>
      <c r="AE332" s="93">
        <f>VLOOKUP(A332,Lookups!B$3:F$48,4,FALSE)</f>
        <v>7</v>
      </c>
      <c r="AF332" s="93" t="str">
        <f>VLOOKUP(A332,Lookups!B$3:F$48,5,FALSE)</f>
        <v>PS</v>
      </c>
      <c r="AG332" s="93" t="str">
        <f t="shared" si="75"/>
        <v>no</v>
      </c>
      <c r="AH332" s="93">
        <f>VLOOKUP(A332,Lookups!B$3:F$48,3,FALSE)</f>
        <v>41</v>
      </c>
      <c r="AI332" s="117">
        <f t="shared" si="76"/>
        <v>0</v>
      </c>
      <c r="AJ332" s="117">
        <f t="shared" si="77"/>
        <v>0</v>
      </c>
      <c r="AK332" s="117">
        <f t="shared" si="78"/>
        <v>0</v>
      </c>
      <c r="AL332" s="117">
        <f t="shared" si="79"/>
        <v>0</v>
      </c>
      <c r="AM332" s="117">
        <f t="shared" si="80"/>
        <v>0</v>
      </c>
      <c r="AN332" s="117">
        <f t="shared" si="81"/>
        <v>0</v>
      </c>
      <c r="AO332" s="117">
        <f t="shared" si="82"/>
        <v>0</v>
      </c>
      <c r="AP332" s="117">
        <f t="shared" si="83"/>
        <v>0</v>
      </c>
      <c r="AQ332" s="117">
        <f t="shared" si="84"/>
        <v>0</v>
      </c>
      <c r="AR332" s="117">
        <f t="shared" si="85"/>
        <v>0</v>
      </c>
      <c r="AS332" t="str">
        <f t="shared" si="86"/>
        <v>1990SSF</v>
      </c>
    </row>
    <row r="333" spans="1:45" x14ac:dyDescent="0.25">
      <c r="A333" t="s">
        <v>730</v>
      </c>
      <c r="B333" s="64">
        <v>1991</v>
      </c>
      <c r="C333" t="s">
        <v>40</v>
      </c>
      <c r="E333" s="63" t="s">
        <v>28</v>
      </c>
      <c r="F333" s="63" t="s">
        <v>28</v>
      </c>
      <c r="G333" s="63" t="s">
        <v>28</v>
      </c>
      <c r="H333" s="63" t="s">
        <v>28</v>
      </c>
      <c r="I333" s="63" t="s">
        <v>28</v>
      </c>
      <c r="J333" s="63" t="s">
        <v>28</v>
      </c>
      <c r="K333" s="63" t="s">
        <v>28</v>
      </c>
      <c r="L333" s="63" t="s">
        <v>28</v>
      </c>
      <c r="M333" s="63" t="s">
        <v>28</v>
      </c>
      <c r="N333" s="63" t="s">
        <v>28</v>
      </c>
      <c r="O333" s="63" t="s">
        <v>28</v>
      </c>
      <c r="P333" s="63" t="s">
        <v>28</v>
      </c>
      <c r="Q333" s="63" t="s">
        <v>28</v>
      </c>
      <c r="R333" s="63" t="s">
        <v>28</v>
      </c>
      <c r="S333" s="63" t="s">
        <v>28</v>
      </c>
      <c r="T333" s="63" t="s">
        <v>28</v>
      </c>
      <c r="U333" s="63" t="s">
        <v>28</v>
      </c>
      <c r="V333" s="63" t="s">
        <v>28</v>
      </c>
      <c r="W333" s="63" t="s">
        <v>28</v>
      </c>
      <c r="X333" s="63" t="s">
        <v>28</v>
      </c>
      <c r="Y333" s="63" t="s">
        <v>28</v>
      </c>
      <c r="Z333" s="63" t="s">
        <v>28</v>
      </c>
      <c r="AA333" s="63" t="s">
        <v>28</v>
      </c>
      <c r="AB333" s="93" t="str">
        <f t="shared" si="73"/>
        <v>pre99</v>
      </c>
      <c r="AC333" s="93" t="str">
        <f t="shared" si="74"/>
        <v>SSF</v>
      </c>
      <c r="AD333" s="93" t="str">
        <f>"'"&amp;VLOOKUP(A333,Lookups!B$3:F$48,2,FALSE)&amp;"'"</f>
        <v>'Skagit Summer Fingerling'</v>
      </c>
      <c r="AE333" s="93">
        <f>VLOOKUP(A333,Lookups!B$3:F$48,4,FALSE)</f>
        <v>7</v>
      </c>
      <c r="AF333" s="93" t="str">
        <f>VLOOKUP(A333,Lookups!B$3:F$48,5,FALSE)</f>
        <v>PS</v>
      </c>
      <c r="AG333" s="93" t="str">
        <f t="shared" si="75"/>
        <v>no</v>
      </c>
      <c r="AH333" s="93">
        <f>VLOOKUP(A333,Lookups!B$3:F$48,3,FALSE)</f>
        <v>41</v>
      </c>
      <c r="AI333" s="117">
        <f t="shared" si="76"/>
        <v>0</v>
      </c>
      <c r="AJ333" s="117">
        <f t="shared" si="77"/>
        <v>0</v>
      </c>
      <c r="AK333" s="117">
        <f t="shared" si="78"/>
        <v>0</v>
      </c>
      <c r="AL333" s="117">
        <f t="shared" si="79"/>
        <v>0</v>
      </c>
      <c r="AM333" s="117">
        <f t="shared" si="80"/>
        <v>0</v>
      </c>
      <c r="AN333" s="117">
        <f t="shared" si="81"/>
        <v>0</v>
      </c>
      <c r="AO333" s="117">
        <f t="shared" si="82"/>
        <v>0</v>
      </c>
      <c r="AP333" s="117">
        <f t="shared" si="83"/>
        <v>0</v>
      </c>
      <c r="AQ333" s="117">
        <f t="shared" si="84"/>
        <v>0</v>
      </c>
      <c r="AR333" s="117">
        <f t="shared" si="85"/>
        <v>0</v>
      </c>
      <c r="AS333" t="str">
        <f t="shared" si="86"/>
        <v>1991SSF</v>
      </c>
    </row>
    <row r="334" spans="1:45" x14ac:dyDescent="0.25">
      <c r="A334" t="s">
        <v>730</v>
      </c>
      <c r="B334" s="64">
        <v>1992</v>
      </c>
      <c r="C334" t="s">
        <v>40</v>
      </c>
      <c r="E334" s="63" t="s">
        <v>28</v>
      </c>
      <c r="F334" s="63" t="s">
        <v>28</v>
      </c>
      <c r="G334" s="63" t="s">
        <v>28</v>
      </c>
      <c r="H334" s="63" t="s">
        <v>28</v>
      </c>
      <c r="I334" s="63" t="s">
        <v>28</v>
      </c>
      <c r="J334" s="63" t="s">
        <v>28</v>
      </c>
      <c r="K334" s="63" t="s">
        <v>28</v>
      </c>
      <c r="L334" s="63" t="s">
        <v>28</v>
      </c>
      <c r="M334" s="63" t="s">
        <v>28</v>
      </c>
      <c r="N334" s="63" t="s">
        <v>28</v>
      </c>
      <c r="O334" s="63" t="s">
        <v>28</v>
      </c>
      <c r="P334" s="63" t="s">
        <v>28</v>
      </c>
      <c r="Q334" s="63" t="s">
        <v>28</v>
      </c>
      <c r="R334" s="63" t="s">
        <v>28</v>
      </c>
      <c r="S334" s="63" t="s">
        <v>28</v>
      </c>
      <c r="T334" s="63" t="s">
        <v>28</v>
      </c>
      <c r="U334" s="63" t="s">
        <v>28</v>
      </c>
      <c r="V334" s="63" t="s">
        <v>28</v>
      </c>
      <c r="W334" s="63" t="s">
        <v>28</v>
      </c>
      <c r="X334" s="63" t="s">
        <v>28</v>
      </c>
      <c r="Y334" s="63" t="s">
        <v>28</v>
      </c>
      <c r="Z334" s="63" t="s">
        <v>28</v>
      </c>
      <c r="AA334" s="63" t="s">
        <v>28</v>
      </c>
      <c r="AB334" s="93" t="str">
        <f t="shared" si="73"/>
        <v>pre99</v>
      </c>
      <c r="AC334" s="93" t="str">
        <f t="shared" si="74"/>
        <v>SSF</v>
      </c>
      <c r="AD334" s="93" t="str">
        <f>"'"&amp;VLOOKUP(A334,Lookups!B$3:F$48,2,FALSE)&amp;"'"</f>
        <v>'Skagit Summer Fingerling'</v>
      </c>
      <c r="AE334" s="93">
        <f>VLOOKUP(A334,Lookups!B$3:F$48,4,FALSE)</f>
        <v>7</v>
      </c>
      <c r="AF334" s="93" t="str">
        <f>VLOOKUP(A334,Lookups!B$3:F$48,5,FALSE)</f>
        <v>PS</v>
      </c>
      <c r="AG334" s="93" t="str">
        <f t="shared" si="75"/>
        <v>no</v>
      </c>
      <c r="AH334" s="93">
        <f>VLOOKUP(A334,Lookups!B$3:F$48,3,FALSE)</f>
        <v>41</v>
      </c>
      <c r="AI334" s="117">
        <f t="shared" si="76"/>
        <v>0</v>
      </c>
      <c r="AJ334" s="117">
        <f t="shared" si="77"/>
        <v>0</v>
      </c>
      <c r="AK334" s="117">
        <f t="shared" si="78"/>
        <v>0</v>
      </c>
      <c r="AL334" s="117">
        <f t="shared" si="79"/>
        <v>0</v>
      </c>
      <c r="AM334" s="117">
        <f t="shared" si="80"/>
        <v>0</v>
      </c>
      <c r="AN334" s="117">
        <f t="shared" si="81"/>
        <v>0</v>
      </c>
      <c r="AO334" s="117">
        <f t="shared" si="82"/>
        <v>0</v>
      </c>
      <c r="AP334" s="117">
        <f t="shared" si="83"/>
        <v>0</v>
      </c>
      <c r="AQ334" s="117">
        <f t="shared" si="84"/>
        <v>0</v>
      </c>
      <c r="AR334" s="117">
        <f t="shared" si="85"/>
        <v>0</v>
      </c>
      <c r="AS334" t="str">
        <f t="shared" si="86"/>
        <v>1992SSF</v>
      </c>
    </row>
    <row r="335" spans="1:45" x14ac:dyDescent="0.25">
      <c r="A335" t="s">
        <v>730</v>
      </c>
      <c r="B335" s="64">
        <v>1993</v>
      </c>
      <c r="C335" t="s">
        <v>40</v>
      </c>
      <c r="E335" s="63" t="s">
        <v>28</v>
      </c>
      <c r="F335" s="63" t="s">
        <v>28</v>
      </c>
      <c r="G335" s="63" t="s">
        <v>28</v>
      </c>
      <c r="H335" s="63" t="s">
        <v>28</v>
      </c>
      <c r="I335" s="63" t="s">
        <v>28</v>
      </c>
      <c r="J335" s="63" t="s">
        <v>28</v>
      </c>
      <c r="K335" s="63" t="s">
        <v>28</v>
      </c>
      <c r="L335" s="63" t="s">
        <v>28</v>
      </c>
      <c r="M335" s="63" t="s">
        <v>28</v>
      </c>
      <c r="N335" s="63" t="s">
        <v>28</v>
      </c>
      <c r="O335" s="63" t="s">
        <v>28</v>
      </c>
      <c r="P335" s="63" t="s">
        <v>28</v>
      </c>
      <c r="Q335" s="63" t="s">
        <v>28</v>
      </c>
      <c r="R335" s="63" t="s">
        <v>28</v>
      </c>
      <c r="S335" s="63" t="s">
        <v>28</v>
      </c>
      <c r="T335" s="63" t="s">
        <v>28</v>
      </c>
      <c r="U335" s="63" t="s">
        <v>28</v>
      </c>
      <c r="V335" s="63" t="s">
        <v>28</v>
      </c>
      <c r="W335" s="63" t="s">
        <v>28</v>
      </c>
      <c r="X335" s="63" t="s">
        <v>28</v>
      </c>
      <c r="Y335" s="63" t="s">
        <v>28</v>
      </c>
      <c r="Z335" s="63" t="s">
        <v>28</v>
      </c>
      <c r="AA335" s="63" t="s">
        <v>28</v>
      </c>
      <c r="AB335" s="93" t="str">
        <f t="shared" si="73"/>
        <v>pre99</v>
      </c>
      <c r="AC335" s="93" t="str">
        <f t="shared" si="74"/>
        <v>SSF</v>
      </c>
      <c r="AD335" s="93" t="str">
        <f>"'"&amp;VLOOKUP(A335,Lookups!B$3:F$48,2,FALSE)&amp;"'"</f>
        <v>'Skagit Summer Fingerling'</v>
      </c>
      <c r="AE335" s="93">
        <f>VLOOKUP(A335,Lookups!B$3:F$48,4,FALSE)</f>
        <v>7</v>
      </c>
      <c r="AF335" s="93" t="str">
        <f>VLOOKUP(A335,Lookups!B$3:F$48,5,FALSE)</f>
        <v>PS</v>
      </c>
      <c r="AG335" s="93" t="str">
        <f t="shared" si="75"/>
        <v>no</v>
      </c>
      <c r="AH335" s="93">
        <f>VLOOKUP(A335,Lookups!B$3:F$48,3,FALSE)</f>
        <v>41</v>
      </c>
      <c r="AI335" s="117">
        <f t="shared" si="76"/>
        <v>0</v>
      </c>
      <c r="AJ335" s="117">
        <f t="shared" si="77"/>
        <v>0</v>
      </c>
      <c r="AK335" s="117">
        <f t="shared" si="78"/>
        <v>0</v>
      </c>
      <c r="AL335" s="117">
        <f t="shared" si="79"/>
        <v>0</v>
      </c>
      <c r="AM335" s="117">
        <f t="shared" si="80"/>
        <v>0</v>
      </c>
      <c r="AN335" s="117">
        <f t="shared" si="81"/>
        <v>0</v>
      </c>
      <c r="AO335" s="117">
        <f t="shared" si="82"/>
        <v>0</v>
      </c>
      <c r="AP335" s="117">
        <f t="shared" si="83"/>
        <v>0</v>
      </c>
      <c r="AQ335" s="117">
        <f t="shared" si="84"/>
        <v>0</v>
      </c>
      <c r="AR335" s="117">
        <f t="shared" si="85"/>
        <v>0</v>
      </c>
      <c r="AS335" t="str">
        <f t="shared" si="86"/>
        <v>1993SSF</v>
      </c>
    </row>
    <row r="336" spans="1:45" x14ac:dyDescent="0.25">
      <c r="A336" t="s">
        <v>730</v>
      </c>
      <c r="B336" s="64">
        <v>1994</v>
      </c>
      <c r="C336" t="s">
        <v>40</v>
      </c>
      <c r="E336" s="63" t="s">
        <v>28</v>
      </c>
      <c r="F336" s="63" t="s">
        <v>28</v>
      </c>
      <c r="G336" s="63" t="s">
        <v>28</v>
      </c>
      <c r="H336" s="63" t="s">
        <v>28</v>
      </c>
      <c r="I336" s="63" t="s">
        <v>28</v>
      </c>
      <c r="J336" s="63" t="s">
        <v>28</v>
      </c>
      <c r="K336" s="63" t="s">
        <v>28</v>
      </c>
      <c r="L336" s="63" t="s">
        <v>28</v>
      </c>
      <c r="M336" s="63" t="s">
        <v>28</v>
      </c>
      <c r="N336" s="63" t="s">
        <v>28</v>
      </c>
      <c r="O336" s="63" t="s">
        <v>28</v>
      </c>
      <c r="P336" s="63" t="s">
        <v>28</v>
      </c>
      <c r="Q336" s="63" t="s">
        <v>28</v>
      </c>
      <c r="R336" s="63" t="s">
        <v>28</v>
      </c>
      <c r="S336" s="63" t="s">
        <v>28</v>
      </c>
      <c r="T336" s="63" t="s">
        <v>28</v>
      </c>
      <c r="U336" s="63" t="s">
        <v>28</v>
      </c>
      <c r="V336" s="63" t="s">
        <v>28</v>
      </c>
      <c r="W336" s="63" t="s">
        <v>28</v>
      </c>
      <c r="X336" s="63" t="s">
        <v>28</v>
      </c>
      <c r="Y336" s="63" t="s">
        <v>28</v>
      </c>
      <c r="Z336" s="63" t="s">
        <v>28</v>
      </c>
      <c r="AA336" s="63" t="s">
        <v>28</v>
      </c>
      <c r="AB336" s="93" t="str">
        <f t="shared" si="73"/>
        <v>pre99</v>
      </c>
      <c r="AC336" s="93" t="str">
        <f t="shared" si="74"/>
        <v>SSF</v>
      </c>
      <c r="AD336" s="93" t="str">
        <f>"'"&amp;VLOOKUP(A336,Lookups!B$3:F$48,2,FALSE)&amp;"'"</f>
        <v>'Skagit Summer Fingerling'</v>
      </c>
      <c r="AE336" s="93">
        <f>VLOOKUP(A336,Lookups!B$3:F$48,4,FALSE)</f>
        <v>7</v>
      </c>
      <c r="AF336" s="93" t="str">
        <f>VLOOKUP(A336,Lookups!B$3:F$48,5,FALSE)</f>
        <v>PS</v>
      </c>
      <c r="AG336" s="93" t="str">
        <f t="shared" si="75"/>
        <v>no</v>
      </c>
      <c r="AH336" s="93">
        <f>VLOOKUP(A336,Lookups!B$3:F$48,3,FALSE)</f>
        <v>41</v>
      </c>
      <c r="AI336" s="117">
        <f t="shared" si="76"/>
        <v>0</v>
      </c>
      <c r="AJ336" s="117">
        <f t="shared" si="77"/>
        <v>0</v>
      </c>
      <c r="AK336" s="117">
        <f t="shared" si="78"/>
        <v>0</v>
      </c>
      <c r="AL336" s="117">
        <f t="shared" si="79"/>
        <v>0</v>
      </c>
      <c r="AM336" s="117">
        <f t="shared" si="80"/>
        <v>0</v>
      </c>
      <c r="AN336" s="117">
        <f t="shared" si="81"/>
        <v>0</v>
      </c>
      <c r="AO336" s="117">
        <f t="shared" si="82"/>
        <v>0</v>
      </c>
      <c r="AP336" s="117">
        <f t="shared" si="83"/>
        <v>0</v>
      </c>
      <c r="AQ336" s="117">
        <f t="shared" si="84"/>
        <v>0</v>
      </c>
      <c r="AR336" s="117">
        <f t="shared" si="85"/>
        <v>0</v>
      </c>
      <c r="AS336" t="str">
        <f t="shared" si="86"/>
        <v>1994SSF</v>
      </c>
    </row>
    <row r="337" spans="1:45" x14ac:dyDescent="0.25">
      <c r="A337" t="s">
        <v>730</v>
      </c>
      <c r="B337" s="64">
        <v>1995</v>
      </c>
      <c r="C337" t="s">
        <v>40</v>
      </c>
      <c r="E337" s="63" t="s">
        <v>28</v>
      </c>
      <c r="F337" s="63" t="s">
        <v>28</v>
      </c>
      <c r="G337" s="63" t="s">
        <v>28</v>
      </c>
      <c r="H337" s="63" t="s">
        <v>28</v>
      </c>
      <c r="I337" s="63" t="s">
        <v>28</v>
      </c>
      <c r="J337" s="63" t="s">
        <v>28</v>
      </c>
      <c r="K337" s="63" t="s">
        <v>28</v>
      </c>
      <c r="L337" s="63" t="s">
        <v>28</v>
      </c>
      <c r="M337" s="63" t="s">
        <v>28</v>
      </c>
      <c r="N337" s="63" t="s">
        <v>28</v>
      </c>
      <c r="O337" s="63" t="s">
        <v>28</v>
      </c>
      <c r="P337" s="63" t="s">
        <v>28</v>
      </c>
      <c r="Q337" s="63" t="s">
        <v>28</v>
      </c>
      <c r="R337" s="63" t="s">
        <v>28</v>
      </c>
      <c r="S337" s="63" t="s">
        <v>28</v>
      </c>
      <c r="T337" s="63" t="s">
        <v>28</v>
      </c>
      <c r="U337" s="63" t="s">
        <v>28</v>
      </c>
      <c r="V337" s="63" t="s">
        <v>28</v>
      </c>
      <c r="W337" s="63" t="s">
        <v>28</v>
      </c>
      <c r="X337" s="63" t="s">
        <v>28</v>
      </c>
      <c r="Y337" s="63" t="s">
        <v>28</v>
      </c>
      <c r="Z337" s="63" t="s">
        <v>28</v>
      </c>
      <c r="AA337" s="63" t="s">
        <v>28</v>
      </c>
      <c r="AB337" s="93" t="str">
        <f t="shared" si="73"/>
        <v>pre99</v>
      </c>
      <c r="AC337" s="93" t="str">
        <f t="shared" si="74"/>
        <v>SSF</v>
      </c>
      <c r="AD337" s="93" t="str">
        <f>"'"&amp;VLOOKUP(A337,Lookups!B$3:F$48,2,FALSE)&amp;"'"</f>
        <v>'Skagit Summer Fingerling'</v>
      </c>
      <c r="AE337" s="93">
        <f>VLOOKUP(A337,Lookups!B$3:F$48,4,FALSE)</f>
        <v>7</v>
      </c>
      <c r="AF337" s="93" t="str">
        <f>VLOOKUP(A337,Lookups!B$3:F$48,5,FALSE)</f>
        <v>PS</v>
      </c>
      <c r="AG337" s="93" t="str">
        <f t="shared" si="75"/>
        <v>no</v>
      </c>
      <c r="AH337" s="93">
        <f>VLOOKUP(A337,Lookups!B$3:F$48,3,FALSE)</f>
        <v>41</v>
      </c>
      <c r="AI337" s="117">
        <f t="shared" si="76"/>
        <v>0</v>
      </c>
      <c r="AJ337" s="117">
        <f t="shared" si="77"/>
        <v>0</v>
      </c>
      <c r="AK337" s="117">
        <f t="shared" si="78"/>
        <v>0</v>
      </c>
      <c r="AL337" s="117">
        <f t="shared" si="79"/>
        <v>0</v>
      </c>
      <c r="AM337" s="117">
        <f t="shared" si="80"/>
        <v>0</v>
      </c>
      <c r="AN337" s="117">
        <f t="shared" si="81"/>
        <v>0</v>
      </c>
      <c r="AO337" s="117">
        <f t="shared" si="82"/>
        <v>0</v>
      </c>
      <c r="AP337" s="117">
        <f t="shared" si="83"/>
        <v>0</v>
      </c>
      <c r="AQ337" s="117">
        <f t="shared" si="84"/>
        <v>0</v>
      </c>
      <c r="AR337" s="117">
        <f t="shared" si="85"/>
        <v>0</v>
      </c>
      <c r="AS337" t="str">
        <f t="shared" si="86"/>
        <v>1995SSF</v>
      </c>
    </row>
    <row r="338" spans="1:45" x14ac:dyDescent="0.25">
      <c r="A338" t="s">
        <v>730</v>
      </c>
      <c r="B338" s="64">
        <v>1996</v>
      </c>
      <c r="C338">
        <v>5</v>
      </c>
      <c r="D338" s="116">
        <v>2</v>
      </c>
      <c r="E338" s="63" t="s">
        <v>26</v>
      </c>
      <c r="F338" s="63" t="s">
        <v>27</v>
      </c>
      <c r="G338" s="63" t="s">
        <v>28</v>
      </c>
      <c r="H338" s="63" t="s">
        <v>28</v>
      </c>
      <c r="I338" s="63" t="s">
        <v>28</v>
      </c>
      <c r="J338" s="63" t="s">
        <v>28</v>
      </c>
      <c r="K338" s="63" t="s">
        <v>28</v>
      </c>
      <c r="L338" s="63" t="s">
        <v>28</v>
      </c>
      <c r="M338" s="63" t="s">
        <v>28</v>
      </c>
      <c r="N338" s="63" t="s">
        <v>28</v>
      </c>
      <c r="O338" s="63" t="s">
        <v>28</v>
      </c>
      <c r="P338" s="63" t="s">
        <v>28</v>
      </c>
      <c r="Q338" s="63" t="s">
        <v>28</v>
      </c>
      <c r="R338" s="63" t="s">
        <v>28</v>
      </c>
      <c r="S338" s="63" t="s">
        <v>28</v>
      </c>
      <c r="T338" s="63" t="s">
        <v>28</v>
      </c>
      <c r="U338" s="63" t="s">
        <v>28</v>
      </c>
      <c r="V338" s="63" t="s">
        <v>28</v>
      </c>
      <c r="W338" s="63" t="s">
        <v>28</v>
      </c>
      <c r="X338" s="63" t="s">
        <v>28</v>
      </c>
      <c r="Y338" s="63" t="s">
        <v>28</v>
      </c>
      <c r="Z338" s="63" t="s">
        <v>28</v>
      </c>
      <c r="AA338" s="63" t="s">
        <v>28</v>
      </c>
      <c r="AB338" s="93" t="str">
        <f t="shared" si="73"/>
        <v>pre99</v>
      </c>
      <c r="AC338" s="93" t="str">
        <f t="shared" si="74"/>
        <v>SSF</v>
      </c>
      <c r="AD338" s="93" t="str">
        <f>"'"&amp;VLOOKUP(A338,Lookups!B$3:F$48,2,FALSE)&amp;"'"</f>
        <v>'Skagit Summer Fingerling'</v>
      </c>
      <c r="AE338" s="93">
        <f>VLOOKUP(A338,Lookups!B$3:F$48,4,FALSE)</f>
        <v>7</v>
      </c>
      <c r="AF338" s="93" t="str">
        <f>VLOOKUP(A338,Lookups!B$3:F$48,5,FALSE)</f>
        <v>PS</v>
      </c>
      <c r="AG338" s="93" t="str">
        <f t="shared" si="75"/>
        <v>no</v>
      </c>
      <c r="AH338" s="93">
        <f>VLOOKUP(A338,Lookups!B$3:F$48,3,FALSE)</f>
        <v>41</v>
      </c>
      <c r="AI338" s="117">
        <f t="shared" si="76"/>
        <v>0</v>
      </c>
      <c r="AJ338" s="117">
        <f t="shared" si="77"/>
        <v>0</v>
      </c>
      <c r="AK338" s="117">
        <f t="shared" si="78"/>
        <v>0</v>
      </c>
      <c r="AL338" s="117">
        <f t="shared" si="79"/>
        <v>0</v>
      </c>
      <c r="AM338" s="117">
        <f t="shared" si="80"/>
        <v>0</v>
      </c>
      <c r="AN338" s="117">
        <f t="shared" si="81"/>
        <v>0</v>
      </c>
      <c r="AO338" s="117">
        <f t="shared" si="82"/>
        <v>0</v>
      </c>
      <c r="AP338" s="117">
        <f t="shared" si="83"/>
        <v>0</v>
      </c>
      <c r="AQ338" s="117">
        <f t="shared" si="84"/>
        <v>0</v>
      </c>
      <c r="AR338" s="117">
        <f t="shared" si="85"/>
        <v>0</v>
      </c>
      <c r="AS338" t="str">
        <f t="shared" si="86"/>
        <v>1996SSF</v>
      </c>
    </row>
    <row r="339" spans="1:45" x14ac:dyDescent="0.25">
      <c r="A339" t="s">
        <v>730</v>
      </c>
      <c r="B339" s="64">
        <v>1997</v>
      </c>
      <c r="C339">
        <v>12</v>
      </c>
      <c r="D339" s="116" t="s">
        <v>41</v>
      </c>
      <c r="E339" s="63" t="s">
        <v>26</v>
      </c>
      <c r="F339" s="63" t="s">
        <v>27</v>
      </c>
      <c r="G339" s="63" t="s">
        <v>28</v>
      </c>
      <c r="H339" s="63" t="s">
        <v>28</v>
      </c>
      <c r="I339" s="63" t="s">
        <v>28</v>
      </c>
      <c r="J339" s="63" t="s">
        <v>28</v>
      </c>
      <c r="K339" s="63" t="s">
        <v>28</v>
      </c>
      <c r="L339" s="63" t="s">
        <v>28</v>
      </c>
      <c r="M339" s="63" t="s">
        <v>28</v>
      </c>
      <c r="N339" s="63" t="s">
        <v>28</v>
      </c>
      <c r="O339" s="63" t="s">
        <v>28</v>
      </c>
      <c r="P339" s="63" t="s">
        <v>28</v>
      </c>
      <c r="Q339" s="63" t="s">
        <v>28</v>
      </c>
      <c r="R339" s="63" t="s">
        <v>28</v>
      </c>
      <c r="S339" s="63" t="s">
        <v>28</v>
      </c>
      <c r="T339" s="63" t="s">
        <v>28</v>
      </c>
      <c r="U339" s="63" t="s">
        <v>28</v>
      </c>
      <c r="V339" s="63" t="s">
        <v>28</v>
      </c>
      <c r="W339" s="63" t="s">
        <v>28</v>
      </c>
      <c r="X339" s="63" t="s">
        <v>28</v>
      </c>
      <c r="Y339" s="63" t="s">
        <v>28</v>
      </c>
      <c r="Z339" s="63" t="s">
        <v>28</v>
      </c>
      <c r="AA339" s="63" t="s">
        <v>28</v>
      </c>
      <c r="AB339" s="93" t="str">
        <f t="shared" si="73"/>
        <v>pre99</v>
      </c>
      <c r="AC339" s="93" t="str">
        <f t="shared" si="74"/>
        <v>SSF</v>
      </c>
      <c r="AD339" s="93" t="str">
        <f>"'"&amp;VLOOKUP(A339,Lookups!B$3:F$48,2,FALSE)&amp;"'"</f>
        <v>'Skagit Summer Fingerling'</v>
      </c>
      <c r="AE339" s="93">
        <f>VLOOKUP(A339,Lookups!B$3:F$48,4,FALSE)</f>
        <v>7</v>
      </c>
      <c r="AF339" s="93" t="str">
        <f>VLOOKUP(A339,Lookups!B$3:F$48,5,FALSE)</f>
        <v>PS</v>
      </c>
      <c r="AG339" s="93" t="str">
        <f t="shared" si="75"/>
        <v>no</v>
      </c>
      <c r="AH339" s="93">
        <f>VLOOKUP(A339,Lookups!B$3:F$48,3,FALSE)</f>
        <v>41</v>
      </c>
      <c r="AI339" s="117">
        <f t="shared" si="76"/>
        <v>0</v>
      </c>
      <c r="AJ339" s="117">
        <f t="shared" si="77"/>
        <v>0</v>
      </c>
      <c r="AK339" s="117">
        <f t="shared" si="78"/>
        <v>0</v>
      </c>
      <c r="AL339" s="117">
        <f t="shared" si="79"/>
        <v>0</v>
      </c>
      <c r="AM339" s="117">
        <f t="shared" si="80"/>
        <v>0</v>
      </c>
      <c r="AN339" s="117">
        <f t="shared" si="81"/>
        <v>0</v>
      </c>
      <c r="AO339" s="117">
        <f t="shared" si="82"/>
        <v>0</v>
      </c>
      <c r="AP339" s="117">
        <f t="shared" si="83"/>
        <v>0</v>
      </c>
      <c r="AQ339" s="117">
        <f t="shared" si="84"/>
        <v>0</v>
      </c>
      <c r="AR339" s="117">
        <f t="shared" si="85"/>
        <v>0</v>
      </c>
      <c r="AS339" t="str">
        <f t="shared" si="86"/>
        <v>1997SSF</v>
      </c>
    </row>
    <row r="340" spans="1:45" x14ac:dyDescent="0.25">
      <c r="A340" t="s">
        <v>730</v>
      </c>
      <c r="B340" s="64">
        <v>1998</v>
      </c>
      <c r="C340">
        <v>182</v>
      </c>
      <c r="D340" s="116" t="s">
        <v>42</v>
      </c>
      <c r="E340" s="63">
        <v>3.8461538461538464E-2</v>
      </c>
      <c r="F340" s="63">
        <v>0</v>
      </c>
      <c r="G340" s="63">
        <v>0</v>
      </c>
      <c r="H340" s="63">
        <v>0</v>
      </c>
      <c r="I340" s="63">
        <v>0</v>
      </c>
      <c r="J340" s="63">
        <v>1.6483516483516484E-2</v>
      </c>
      <c r="K340" s="63">
        <v>6.5934065934065936E-2</v>
      </c>
      <c r="L340" s="63">
        <v>0</v>
      </c>
      <c r="M340" s="63">
        <v>3.2967032967032968E-2</v>
      </c>
      <c r="N340" s="63">
        <v>0</v>
      </c>
      <c r="O340" s="63">
        <v>0</v>
      </c>
      <c r="P340" s="63">
        <v>0</v>
      </c>
      <c r="Q340" s="63">
        <v>0</v>
      </c>
      <c r="R340" s="63">
        <v>0</v>
      </c>
      <c r="S340" s="63">
        <v>0</v>
      </c>
      <c r="T340" s="63">
        <v>0</v>
      </c>
      <c r="U340" s="63">
        <v>0</v>
      </c>
      <c r="V340" s="63">
        <v>1.6483516483516484E-2</v>
      </c>
      <c r="W340" s="63">
        <v>0</v>
      </c>
      <c r="X340" s="63">
        <v>0</v>
      </c>
      <c r="Y340" s="63">
        <v>0</v>
      </c>
      <c r="Z340" s="63">
        <v>0</v>
      </c>
      <c r="AA340" s="63">
        <v>0.82967032967032972</v>
      </c>
      <c r="AB340" s="93" t="str">
        <f t="shared" si="73"/>
        <v>pre99</v>
      </c>
      <c r="AC340" s="93" t="str">
        <f t="shared" si="74"/>
        <v>SSF</v>
      </c>
      <c r="AD340" s="93" t="str">
        <f>"'"&amp;VLOOKUP(A340,Lookups!B$3:F$48,2,FALSE)&amp;"'"</f>
        <v>'Skagit Summer Fingerling'</v>
      </c>
      <c r="AE340" s="93">
        <f>VLOOKUP(A340,Lookups!B$3:F$48,4,FALSE)</f>
        <v>7</v>
      </c>
      <c r="AF340" s="93" t="str">
        <f>VLOOKUP(A340,Lookups!B$3:F$48,5,FALSE)</f>
        <v>PS</v>
      </c>
      <c r="AG340" s="93" t="str">
        <f t="shared" si="75"/>
        <v>yes</v>
      </c>
      <c r="AH340" s="93">
        <f>VLOOKUP(A340,Lookups!B$3:F$48,3,FALSE)</f>
        <v>41</v>
      </c>
      <c r="AI340" s="117">
        <f t="shared" si="76"/>
        <v>3.8461538461538464E-2</v>
      </c>
      <c r="AJ340" s="117">
        <f t="shared" si="77"/>
        <v>0</v>
      </c>
      <c r="AK340" s="117">
        <f t="shared" si="78"/>
        <v>8.2417582417582416E-2</v>
      </c>
      <c r="AL340" s="117">
        <f t="shared" si="79"/>
        <v>3.2967032967032968E-2</v>
      </c>
      <c r="AM340" s="117">
        <f t="shared" si="80"/>
        <v>0</v>
      </c>
      <c r="AN340" s="117">
        <f t="shared" si="81"/>
        <v>0</v>
      </c>
      <c r="AO340" s="117">
        <f t="shared" si="82"/>
        <v>1.6483516483516484E-2</v>
      </c>
      <c r="AP340" s="117">
        <f t="shared" si="83"/>
        <v>0</v>
      </c>
      <c r="AQ340" s="117">
        <f t="shared" si="84"/>
        <v>0.82967032967032972</v>
      </c>
      <c r="AR340" s="117">
        <f t="shared" si="85"/>
        <v>0</v>
      </c>
      <c r="AS340" t="str">
        <f t="shared" si="86"/>
        <v>1998SSF</v>
      </c>
    </row>
    <row r="341" spans="1:45" x14ac:dyDescent="0.25">
      <c r="A341" t="s">
        <v>730</v>
      </c>
      <c r="B341" s="64">
        <v>1999</v>
      </c>
      <c r="C341">
        <v>189</v>
      </c>
      <c r="D341" s="116" t="s">
        <v>43</v>
      </c>
      <c r="E341" s="63">
        <v>0.10582010582010581</v>
      </c>
      <c r="F341" s="63">
        <v>5.2910052910052907E-3</v>
      </c>
      <c r="G341" s="63">
        <v>0</v>
      </c>
      <c r="H341" s="63">
        <v>0</v>
      </c>
      <c r="I341" s="63">
        <v>0</v>
      </c>
      <c r="J341" s="63">
        <v>0</v>
      </c>
      <c r="K341" s="63">
        <v>0.21164021164021163</v>
      </c>
      <c r="L341" s="63">
        <v>0</v>
      </c>
      <c r="M341" s="63">
        <v>0.1164021164021164</v>
      </c>
      <c r="N341" s="63">
        <v>0</v>
      </c>
      <c r="O341" s="63">
        <v>0</v>
      </c>
      <c r="P341" s="63">
        <v>0</v>
      </c>
      <c r="Q341" s="63">
        <v>0</v>
      </c>
      <c r="R341" s="63">
        <v>0</v>
      </c>
      <c r="S341" s="63">
        <v>0</v>
      </c>
      <c r="T341" s="63">
        <v>0</v>
      </c>
      <c r="U341" s="63">
        <v>0</v>
      </c>
      <c r="V341" s="63">
        <v>0</v>
      </c>
      <c r="W341" s="63">
        <v>0</v>
      </c>
      <c r="X341" s="63">
        <v>1.0582010582010581E-2</v>
      </c>
      <c r="Y341" s="63">
        <v>0</v>
      </c>
      <c r="Z341" s="63">
        <v>0</v>
      </c>
      <c r="AA341" s="63">
        <v>0.55026455026455023</v>
      </c>
      <c r="AB341" s="93" t="str">
        <f t="shared" si="73"/>
        <v>a99to08</v>
      </c>
      <c r="AC341" s="93" t="str">
        <f t="shared" si="74"/>
        <v>SSF</v>
      </c>
      <c r="AD341" s="93" t="str">
        <f>"'"&amp;VLOOKUP(A341,Lookups!B$3:F$48,2,FALSE)&amp;"'"</f>
        <v>'Skagit Summer Fingerling'</v>
      </c>
      <c r="AE341" s="93">
        <f>VLOOKUP(A341,Lookups!B$3:F$48,4,FALSE)</f>
        <v>7</v>
      </c>
      <c r="AF341" s="93" t="str">
        <f>VLOOKUP(A341,Lookups!B$3:F$48,5,FALSE)</f>
        <v>PS</v>
      </c>
      <c r="AG341" s="93" t="str">
        <f t="shared" si="75"/>
        <v>yes</v>
      </c>
      <c r="AH341" s="93">
        <f>VLOOKUP(A341,Lookups!B$3:F$48,3,FALSE)</f>
        <v>41</v>
      </c>
      <c r="AI341" s="117">
        <f t="shared" si="76"/>
        <v>0.1111111111111111</v>
      </c>
      <c r="AJ341" s="117">
        <f t="shared" si="77"/>
        <v>0</v>
      </c>
      <c r="AK341" s="117">
        <f t="shared" si="78"/>
        <v>0.21164021164021163</v>
      </c>
      <c r="AL341" s="117">
        <f t="shared" si="79"/>
        <v>0.1164021164021164</v>
      </c>
      <c r="AM341" s="117">
        <f t="shared" si="80"/>
        <v>0</v>
      </c>
      <c r="AN341" s="117">
        <f t="shared" si="81"/>
        <v>0</v>
      </c>
      <c r="AO341" s="117">
        <f t="shared" si="82"/>
        <v>0</v>
      </c>
      <c r="AP341" s="117">
        <f t="shared" si="83"/>
        <v>1.0582010582010581E-2</v>
      </c>
      <c r="AQ341" s="117">
        <f t="shared" si="84"/>
        <v>0.55026455026455023</v>
      </c>
      <c r="AR341" s="117">
        <f t="shared" si="85"/>
        <v>0</v>
      </c>
      <c r="AS341" t="str">
        <f t="shared" si="86"/>
        <v>1999SSF</v>
      </c>
    </row>
    <row r="342" spans="1:45" x14ac:dyDescent="0.25">
      <c r="A342" t="s">
        <v>730</v>
      </c>
      <c r="B342" s="64">
        <v>2000</v>
      </c>
      <c r="C342">
        <v>279</v>
      </c>
      <c r="D342" s="116" t="s">
        <v>43</v>
      </c>
      <c r="E342" s="63">
        <v>0.1039426523297491</v>
      </c>
      <c r="F342" s="63">
        <v>7.1684587813620072E-3</v>
      </c>
      <c r="G342" s="63">
        <v>0</v>
      </c>
      <c r="H342" s="63">
        <v>0</v>
      </c>
      <c r="I342" s="63">
        <v>0</v>
      </c>
      <c r="J342" s="63">
        <v>3.2258064516129031E-2</v>
      </c>
      <c r="K342" s="63">
        <v>7.5268817204301078E-2</v>
      </c>
      <c r="L342" s="63">
        <v>0</v>
      </c>
      <c r="M342" s="63">
        <v>0.10752688172043011</v>
      </c>
      <c r="N342" s="63">
        <v>0</v>
      </c>
      <c r="O342" s="63">
        <v>0</v>
      </c>
      <c r="P342" s="63">
        <v>0</v>
      </c>
      <c r="Q342" s="63">
        <v>0</v>
      </c>
      <c r="R342" s="63">
        <v>0</v>
      </c>
      <c r="S342" s="63">
        <v>0</v>
      </c>
      <c r="T342" s="63">
        <v>0</v>
      </c>
      <c r="U342" s="63">
        <v>0</v>
      </c>
      <c r="V342" s="63">
        <v>0.11827956989247312</v>
      </c>
      <c r="W342" s="63">
        <v>0</v>
      </c>
      <c r="X342" s="63">
        <v>1.7921146953405017E-2</v>
      </c>
      <c r="Y342" s="63">
        <v>0</v>
      </c>
      <c r="Z342" s="63">
        <v>3.5842293906810036E-3</v>
      </c>
      <c r="AA342" s="63">
        <v>0.53405017921146958</v>
      </c>
      <c r="AB342" s="93" t="str">
        <f t="shared" si="73"/>
        <v>a99to08</v>
      </c>
      <c r="AC342" s="93" t="str">
        <f t="shared" si="74"/>
        <v>SSF</v>
      </c>
      <c r="AD342" s="93" t="str">
        <f>"'"&amp;VLOOKUP(A342,Lookups!B$3:F$48,2,FALSE)&amp;"'"</f>
        <v>'Skagit Summer Fingerling'</v>
      </c>
      <c r="AE342" s="93">
        <f>VLOOKUP(A342,Lookups!B$3:F$48,4,FALSE)</f>
        <v>7</v>
      </c>
      <c r="AF342" s="93" t="str">
        <f>VLOOKUP(A342,Lookups!B$3:F$48,5,FALSE)</f>
        <v>PS</v>
      </c>
      <c r="AG342" s="93" t="str">
        <f t="shared" si="75"/>
        <v>yes</v>
      </c>
      <c r="AH342" s="93">
        <f>VLOOKUP(A342,Lookups!B$3:F$48,3,FALSE)</f>
        <v>41</v>
      </c>
      <c r="AI342" s="117">
        <f t="shared" si="76"/>
        <v>0.1111111111111111</v>
      </c>
      <c r="AJ342" s="117">
        <f t="shared" si="77"/>
        <v>0</v>
      </c>
      <c r="AK342" s="117">
        <f t="shared" si="78"/>
        <v>0.10752688172043011</v>
      </c>
      <c r="AL342" s="117">
        <f t="shared" si="79"/>
        <v>0.10752688172043011</v>
      </c>
      <c r="AM342" s="117">
        <f t="shared" si="80"/>
        <v>0</v>
      </c>
      <c r="AN342" s="117">
        <f t="shared" si="81"/>
        <v>0</v>
      </c>
      <c r="AO342" s="117">
        <f t="shared" si="82"/>
        <v>0.11827956989247312</v>
      </c>
      <c r="AP342" s="117">
        <f t="shared" si="83"/>
        <v>1.7921146953405017E-2</v>
      </c>
      <c r="AQ342" s="117">
        <f t="shared" si="84"/>
        <v>0.53405017921146958</v>
      </c>
      <c r="AR342" s="117">
        <f t="shared" si="85"/>
        <v>3.5842293906810036E-3</v>
      </c>
      <c r="AS342" t="str">
        <f t="shared" si="86"/>
        <v>2000SSF</v>
      </c>
    </row>
    <row r="343" spans="1:45" x14ac:dyDescent="0.25">
      <c r="A343" t="s">
        <v>730</v>
      </c>
      <c r="B343" s="64">
        <v>2001</v>
      </c>
      <c r="C343">
        <v>856</v>
      </c>
      <c r="D343" s="116" t="s">
        <v>43</v>
      </c>
      <c r="E343" s="63">
        <v>9.5794392523364483E-2</v>
      </c>
      <c r="F343" s="63">
        <v>2.6869158878504672E-2</v>
      </c>
      <c r="G343" s="63">
        <v>1.0514018691588784E-2</v>
      </c>
      <c r="H343" s="63">
        <v>0</v>
      </c>
      <c r="I343" s="63">
        <v>0</v>
      </c>
      <c r="J343" s="63">
        <v>8.6448598130841117E-2</v>
      </c>
      <c r="K343" s="63">
        <v>6.5420560747663545E-2</v>
      </c>
      <c r="L343" s="63">
        <v>0</v>
      </c>
      <c r="M343" s="63">
        <v>0.10163551401869159</v>
      </c>
      <c r="N343" s="63">
        <v>0</v>
      </c>
      <c r="O343" s="63">
        <v>0</v>
      </c>
      <c r="P343" s="63">
        <v>4.6728971962616819E-3</v>
      </c>
      <c r="Q343" s="63">
        <v>1.1682242990654205E-3</v>
      </c>
      <c r="R343" s="63">
        <v>0</v>
      </c>
      <c r="S343" s="63">
        <v>0</v>
      </c>
      <c r="T343" s="63">
        <v>0</v>
      </c>
      <c r="U343" s="63">
        <v>0</v>
      </c>
      <c r="V343" s="63">
        <v>2.6869158878504672E-2</v>
      </c>
      <c r="W343" s="63">
        <v>0</v>
      </c>
      <c r="X343" s="63">
        <v>7.0093457943925224E-3</v>
      </c>
      <c r="Y343" s="63">
        <v>0</v>
      </c>
      <c r="Z343" s="63">
        <v>1.6355140186915886E-2</v>
      </c>
      <c r="AA343" s="63">
        <v>0.55724299065420557</v>
      </c>
      <c r="AB343" s="93" t="str">
        <f t="shared" si="73"/>
        <v>a99to08</v>
      </c>
      <c r="AC343" s="93" t="str">
        <f t="shared" si="74"/>
        <v>SSF</v>
      </c>
      <c r="AD343" s="93" t="str">
        <f>"'"&amp;VLOOKUP(A343,Lookups!B$3:F$48,2,FALSE)&amp;"'"</f>
        <v>'Skagit Summer Fingerling'</v>
      </c>
      <c r="AE343" s="93">
        <f>VLOOKUP(A343,Lookups!B$3:F$48,4,FALSE)</f>
        <v>7</v>
      </c>
      <c r="AF343" s="93" t="str">
        <f>VLOOKUP(A343,Lookups!B$3:F$48,5,FALSE)</f>
        <v>PS</v>
      </c>
      <c r="AG343" s="93" t="str">
        <f t="shared" si="75"/>
        <v>yes</v>
      </c>
      <c r="AH343" s="93">
        <f>VLOOKUP(A343,Lookups!B$3:F$48,3,FALSE)</f>
        <v>41</v>
      </c>
      <c r="AI343" s="117">
        <f t="shared" si="76"/>
        <v>0.13317757009345793</v>
      </c>
      <c r="AJ343" s="117">
        <f t="shared" si="77"/>
        <v>0</v>
      </c>
      <c r="AK343" s="117">
        <f t="shared" si="78"/>
        <v>0.15186915887850466</v>
      </c>
      <c r="AL343" s="117">
        <f t="shared" si="79"/>
        <v>0.10163551401869159</v>
      </c>
      <c r="AM343" s="117">
        <f t="shared" si="80"/>
        <v>4.6728971962616819E-3</v>
      </c>
      <c r="AN343" s="117">
        <f t="shared" si="81"/>
        <v>1.1682242990654205E-3</v>
      </c>
      <c r="AO343" s="117">
        <f t="shared" si="82"/>
        <v>2.6869158878504672E-2</v>
      </c>
      <c r="AP343" s="117">
        <f t="shared" si="83"/>
        <v>7.0093457943925224E-3</v>
      </c>
      <c r="AQ343" s="117">
        <f t="shared" si="84"/>
        <v>0.55724299065420557</v>
      </c>
      <c r="AR343" s="117">
        <f t="shared" si="85"/>
        <v>1.6355140186915886E-2</v>
      </c>
      <c r="AS343" t="str">
        <f t="shared" si="86"/>
        <v>2001SSF</v>
      </c>
    </row>
    <row r="344" spans="1:45" x14ac:dyDescent="0.25">
      <c r="A344" t="s">
        <v>730</v>
      </c>
      <c r="B344" s="64">
        <v>2002</v>
      </c>
      <c r="C344">
        <v>2250</v>
      </c>
      <c r="D344" s="116" t="s">
        <v>43</v>
      </c>
      <c r="E344" s="63">
        <v>0.13288888888888889</v>
      </c>
      <c r="F344" s="63">
        <v>0</v>
      </c>
      <c r="G344" s="63">
        <v>8.8888888888888889E-3</v>
      </c>
      <c r="H344" s="63">
        <v>1.5555555555555555E-2</v>
      </c>
      <c r="I344" s="63">
        <v>4.8888888888888888E-3</v>
      </c>
      <c r="J344" s="63">
        <v>5.9111111111111107E-2</v>
      </c>
      <c r="K344" s="63">
        <v>1.8222222222222223E-2</v>
      </c>
      <c r="L344" s="63">
        <v>0</v>
      </c>
      <c r="M344" s="63">
        <v>4.8000000000000001E-2</v>
      </c>
      <c r="N344" s="63">
        <v>0</v>
      </c>
      <c r="O344" s="63">
        <v>2.4E-2</v>
      </c>
      <c r="P344" s="63">
        <v>4.4444444444444444E-3</v>
      </c>
      <c r="Q344" s="63">
        <v>1.3333333333333333E-3</v>
      </c>
      <c r="R344" s="63">
        <v>0</v>
      </c>
      <c r="S344" s="63">
        <v>0</v>
      </c>
      <c r="T344" s="63">
        <v>0</v>
      </c>
      <c r="U344" s="63">
        <v>0</v>
      </c>
      <c r="V344" s="63">
        <v>0</v>
      </c>
      <c r="W344" s="63">
        <v>0</v>
      </c>
      <c r="X344" s="63">
        <v>8.8888888888888889E-3</v>
      </c>
      <c r="Y344" s="63">
        <v>0</v>
      </c>
      <c r="Z344" s="63">
        <v>3.5555555555555556E-2</v>
      </c>
      <c r="AA344" s="63">
        <v>0.63822222222222225</v>
      </c>
      <c r="AB344" s="93" t="str">
        <f t="shared" si="73"/>
        <v>a99to08</v>
      </c>
      <c r="AC344" s="93" t="str">
        <f t="shared" si="74"/>
        <v>SSF</v>
      </c>
      <c r="AD344" s="93" t="str">
        <f>"'"&amp;VLOOKUP(A344,Lookups!B$3:F$48,2,FALSE)&amp;"'"</f>
        <v>'Skagit Summer Fingerling'</v>
      </c>
      <c r="AE344" s="93">
        <f>VLOOKUP(A344,Lookups!B$3:F$48,4,FALSE)</f>
        <v>7</v>
      </c>
      <c r="AF344" s="93" t="str">
        <f>VLOOKUP(A344,Lookups!B$3:F$48,5,FALSE)</f>
        <v>PS</v>
      </c>
      <c r="AG344" s="93" t="str">
        <f t="shared" si="75"/>
        <v>yes</v>
      </c>
      <c r="AH344" s="93">
        <f>VLOOKUP(A344,Lookups!B$3:F$48,3,FALSE)</f>
        <v>41</v>
      </c>
      <c r="AI344" s="117">
        <f t="shared" si="76"/>
        <v>0.14177777777777778</v>
      </c>
      <c r="AJ344" s="117">
        <f t="shared" si="77"/>
        <v>2.0444444444444446E-2</v>
      </c>
      <c r="AK344" s="117">
        <f t="shared" si="78"/>
        <v>7.7333333333333337E-2</v>
      </c>
      <c r="AL344" s="117">
        <f t="shared" si="79"/>
        <v>4.8000000000000001E-2</v>
      </c>
      <c r="AM344" s="117">
        <f t="shared" si="80"/>
        <v>2.8444444444444446E-2</v>
      </c>
      <c r="AN344" s="117">
        <f t="shared" si="81"/>
        <v>1.3333333333333333E-3</v>
      </c>
      <c r="AO344" s="117">
        <f t="shared" si="82"/>
        <v>0</v>
      </c>
      <c r="AP344" s="117">
        <f t="shared" si="83"/>
        <v>8.8888888888888889E-3</v>
      </c>
      <c r="AQ344" s="117">
        <f t="shared" si="84"/>
        <v>0.63822222222222225</v>
      </c>
      <c r="AR344" s="117">
        <f t="shared" si="85"/>
        <v>3.5555555555555556E-2</v>
      </c>
      <c r="AS344" t="str">
        <f t="shared" si="86"/>
        <v>2002SSF</v>
      </c>
    </row>
    <row r="345" spans="1:45" x14ac:dyDescent="0.25">
      <c r="A345" t="s">
        <v>730</v>
      </c>
      <c r="B345" s="64">
        <v>2003</v>
      </c>
      <c r="C345">
        <v>876</v>
      </c>
      <c r="D345" s="116" t="s">
        <v>43</v>
      </c>
      <c r="E345" s="63">
        <v>7.3059360730593603E-2</v>
      </c>
      <c r="F345" s="63">
        <v>1.1415525114155251E-3</v>
      </c>
      <c r="G345" s="63">
        <v>0</v>
      </c>
      <c r="H345" s="63">
        <v>4.1095890410958902E-2</v>
      </c>
      <c r="I345" s="63">
        <v>1.3698630136986301E-2</v>
      </c>
      <c r="J345" s="63">
        <v>0.10273972602739725</v>
      </c>
      <c r="K345" s="63">
        <v>4.4520547945205477E-2</v>
      </c>
      <c r="L345" s="63">
        <v>0</v>
      </c>
      <c r="M345" s="63">
        <v>8.9041095890410954E-2</v>
      </c>
      <c r="N345" s="63">
        <v>0</v>
      </c>
      <c r="O345" s="63">
        <v>2.2831050228310501E-3</v>
      </c>
      <c r="P345" s="63">
        <v>0</v>
      </c>
      <c r="Q345" s="63">
        <v>3.4246575342465752E-3</v>
      </c>
      <c r="R345" s="63">
        <v>3.4246575342465752E-3</v>
      </c>
      <c r="S345" s="63">
        <v>0</v>
      </c>
      <c r="T345" s="63">
        <v>0</v>
      </c>
      <c r="U345" s="63">
        <v>0</v>
      </c>
      <c r="V345" s="63">
        <v>5.7077625570776253E-3</v>
      </c>
      <c r="W345" s="63">
        <v>0</v>
      </c>
      <c r="X345" s="63">
        <v>6.8493150684931503E-3</v>
      </c>
      <c r="Y345" s="63">
        <v>0</v>
      </c>
      <c r="Z345" s="63">
        <v>0</v>
      </c>
      <c r="AA345" s="63">
        <v>0.61301369863013699</v>
      </c>
      <c r="AB345" s="93" t="str">
        <f t="shared" si="73"/>
        <v>a99to08</v>
      </c>
      <c r="AC345" s="93" t="str">
        <f t="shared" si="74"/>
        <v>SSF</v>
      </c>
      <c r="AD345" s="93" t="str">
        <f>"'"&amp;VLOOKUP(A345,Lookups!B$3:F$48,2,FALSE)&amp;"'"</f>
        <v>'Skagit Summer Fingerling'</v>
      </c>
      <c r="AE345" s="93">
        <f>VLOOKUP(A345,Lookups!B$3:F$48,4,FALSE)</f>
        <v>7</v>
      </c>
      <c r="AF345" s="93" t="str">
        <f>VLOOKUP(A345,Lookups!B$3:F$48,5,FALSE)</f>
        <v>PS</v>
      </c>
      <c r="AG345" s="93" t="str">
        <f t="shared" si="75"/>
        <v>yes</v>
      </c>
      <c r="AH345" s="93">
        <f>VLOOKUP(A345,Lookups!B$3:F$48,3,FALSE)</f>
        <v>41</v>
      </c>
      <c r="AI345" s="117">
        <f t="shared" si="76"/>
        <v>7.4200913242009128E-2</v>
      </c>
      <c r="AJ345" s="117">
        <f t="shared" si="77"/>
        <v>5.4794520547945202E-2</v>
      </c>
      <c r="AK345" s="117">
        <f t="shared" si="78"/>
        <v>0.14726027397260272</v>
      </c>
      <c r="AL345" s="117">
        <f t="shared" si="79"/>
        <v>8.9041095890410954E-2</v>
      </c>
      <c r="AM345" s="117">
        <f t="shared" si="80"/>
        <v>2.2831050228310501E-3</v>
      </c>
      <c r="AN345" s="117">
        <f t="shared" si="81"/>
        <v>6.8493150684931503E-3</v>
      </c>
      <c r="AO345" s="117">
        <f t="shared" si="82"/>
        <v>5.7077625570776253E-3</v>
      </c>
      <c r="AP345" s="117">
        <f t="shared" si="83"/>
        <v>6.8493150684931503E-3</v>
      </c>
      <c r="AQ345" s="117">
        <f t="shared" si="84"/>
        <v>0.61301369863013699</v>
      </c>
      <c r="AR345" s="117">
        <f t="shared" si="85"/>
        <v>0</v>
      </c>
      <c r="AS345" t="str">
        <f t="shared" si="86"/>
        <v>2003SSF</v>
      </c>
    </row>
    <row r="346" spans="1:45" x14ac:dyDescent="0.25">
      <c r="A346" t="s">
        <v>730</v>
      </c>
      <c r="B346" s="64">
        <v>2004</v>
      </c>
      <c r="C346">
        <v>826</v>
      </c>
      <c r="D346" s="116" t="s">
        <v>43</v>
      </c>
      <c r="E346" s="63">
        <v>5.6900726392251813E-2</v>
      </c>
      <c r="F346" s="63">
        <v>0</v>
      </c>
      <c r="G346" s="63">
        <v>0</v>
      </c>
      <c r="H346" s="63">
        <v>2.784503631961259E-2</v>
      </c>
      <c r="I346" s="63">
        <v>0</v>
      </c>
      <c r="J346" s="63">
        <v>0.11622276029055691</v>
      </c>
      <c r="K346" s="63">
        <v>1.3317191283292978E-2</v>
      </c>
      <c r="L346" s="63">
        <v>0</v>
      </c>
      <c r="M346" s="63">
        <v>1.5738498789346248E-2</v>
      </c>
      <c r="N346" s="63">
        <v>0</v>
      </c>
      <c r="O346" s="63">
        <v>0</v>
      </c>
      <c r="P346" s="63">
        <v>0</v>
      </c>
      <c r="Q346" s="63">
        <v>8.4745762711864406E-3</v>
      </c>
      <c r="R346" s="63">
        <v>0</v>
      </c>
      <c r="S346" s="63">
        <v>0</v>
      </c>
      <c r="T346" s="63">
        <v>0</v>
      </c>
      <c r="U346" s="63">
        <v>0</v>
      </c>
      <c r="V346" s="63">
        <v>6.0532687651331718E-3</v>
      </c>
      <c r="W346" s="63">
        <v>0</v>
      </c>
      <c r="X346" s="63">
        <v>9.6852300242130755E-3</v>
      </c>
      <c r="Y346" s="63">
        <v>0</v>
      </c>
      <c r="Z346" s="63">
        <v>0.10169491525423729</v>
      </c>
      <c r="AA346" s="63">
        <v>0.64406779661016944</v>
      </c>
      <c r="AB346" s="93" t="str">
        <f t="shared" si="73"/>
        <v>a99to08</v>
      </c>
      <c r="AC346" s="93" t="str">
        <f t="shared" si="74"/>
        <v>SSF</v>
      </c>
      <c r="AD346" s="93" t="str">
        <f>"'"&amp;VLOOKUP(A346,Lookups!B$3:F$48,2,FALSE)&amp;"'"</f>
        <v>'Skagit Summer Fingerling'</v>
      </c>
      <c r="AE346" s="93">
        <f>VLOOKUP(A346,Lookups!B$3:F$48,4,FALSE)</f>
        <v>7</v>
      </c>
      <c r="AF346" s="93" t="str">
        <f>VLOOKUP(A346,Lookups!B$3:F$48,5,FALSE)</f>
        <v>PS</v>
      </c>
      <c r="AG346" s="93" t="str">
        <f t="shared" si="75"/>
        <v>yes</v>
      </c>
      <c r="AH346" s="93">
        <f>VLOOKUP(A346,Lookups!B$3:F$48,3,FALSE)</f>
        <v>41</v>
      </c>
      <c r="AI346" s="117">
        <f t="shared" si="76"/>
        <v>5.6900726392251813E-2</v>
      </c>
      <c r="AJ346" s="117">
        <f t="shared" si="77"/>
        <v>2.784503631961259E-2</v>
      </c>
      <c r="AK346" s="117">
        <f t="shared" si="78"/>
        <v>0.1295399515738499</v>
      </c>
      <c r="AL346" s="117">
        <f t="shared" si="79"/>
        <v>1.5738498789346248E-2</v>
      </c>
      <c r="AM346" s="117">
        <f t="shared" si="80"/>
        <v>0</v>
      </c>
      <c r="AN346" s="117">
        <f t="shared" si="81"/>
        <v>8.4745762711864406E-3</v>
      </c>
      <c r="AO346" s="117">
        <f t="shared" si="82"/>
        <v>6.0532687651331718E-3</v>
      </c>
      <c r="AP346" s="117">
        <f t="shared" si="83"/>
        <v>9.6852300242130755E-3</v>
      </c>
      <c r="AQ346" s="117">
        <f t="shared" si="84"/>
        <v>0.64406779661016944</v>
      </c>
      <c r="AR346" s="117">
        <f t="shared" si="85"/>
        <v>0.10169491525423729</v>
      </c>
      <c r="AS346" t="str">
        <f t="shared" si="86"/>
        <v>2004SSF</v>
      </c>
    </row>
    <row r="347" spans="1:45" x14ac:dyDescent="0.25">
      <c r="A347" t="s">
        <v>730</v>
      </c>
      <c r="B347" s="64">
        <v>2005</v>
      </c>
      <c r="C347">
        <v>966</v>
      </c>
      <c r="D347" s="116" t="s">
        <v>43</v>
      </c>
      <c r="E347" s="63">
        <v>8.6956521739130432E-2</v>
      </c>
      <c r="F347" s="63">
        <v>3.105590062111801E-3</v>
      </c>
      <c r="G347" s="63">
        <v>0</v>
      </c>
      <c r="H347" s="63">
        <v>1.6563146997929608E-2</v>
      </c>
      <c r="I347" s="63">
        <v>2.2774327122153208E-2</v>
      </c>
      <c r="J347" s="63">
        <v>7.2463768115942018E-2</v>
      </c>
      <c r="K347" s="63">
        <v>4.4513457556935816E-2</v>
      </c>
      <c r="L347" s="63">
        <v>0</v>
      </c>
      <c r="M347" s="63">
        <v>5.6935817805383024E-2</v>
      </c>
      <c r="N347" s="63">
        <v>0</v>
      </c>
      <c r="O347" s="63">
        <v>4.140786749482402E-3</v>
      </c>
      <c r="P347" s="63">
        <v>0</v>
      </c>
      <c r="Q347" s="63">
        <v>0</v>
      </c>
      <c r="R347" s="63">
        <v>0</v>
      </c>
      <c r="S347" s="63">
        <v>0</v>
      </c>
      <c r="T347" s="63">
        <v>0</v>
      </c>
      <c r="U347" s="63">
        <v>0</v>
      </c>
      <c r="V347" s="63">
        <v>1.0351966873706004E-2</v>
      </c>
      <c r="W347" s="63">
        <v>0</v>
      </c>
      <c r="X347" s="63">
        <v>3.6231884057971016E-2</v>
      </c>
      <c r="Y347" s="63">
        <v>2.070393374741201E-3</v>
      </c>
      <c r="Z347" s="63">
        <v>5.175983436853002E-3</v>
      </c>
      <c r="AA347" s="63">
        <v>0.63871635610766042</v>
      </c>
      <c r="AB347" s="93" t="str">
        <f t="shared" si="73"/>
        <v>a99to08</v>
      </c>
      <c r="AC347" s="93" t="str">
        <f t="shared" si="74"/>
        <v>SSF</v>
      </c>
      <c r="AD347" s="93" t="str">
        <f>"'"&amp;VLOOKUP(A347,Lookups!B$3:F$48,2,FALSE)&amp;"'"</f>
        <v>'Skagit Summer Fingerling'</v>
      </c>
      <c r="AE347" s="93">
        <f>VLOOKUP(A347,Lookups!B$3:F$48,4,FALSE)</f>
        <v>7</v>
      </c>
      <c r="AF347" s="93" t="str">
        <f>VLOOKUP(A347,Lookups!B$3:F$48,5,FALSE)</f>
        <v>PS</v>
      </c>
      <c r="AG347" s="93" t="str">
        <f t="shared" si="75"/>
        <v>yes</v>
      </c>
      <c r="AH347" s="93">
        <f>VLOOKUP(A347,Lookups!B$3:F$48,3,FALSE)</f>
        <v>41</v>
      </c>
      <c r="AI347" s="117">
        <f t="shared" si="76"/>
        <v>9.0062111801242239E-2</v>
      </c>
      <c r="AJ347" s="117">
        <f t="shared" si="77"/>
        <v>3.9337474120082816E-2</v>
      </c>
      <c r="AK347" s="117">
        <f t="shared" si="78"/>
        <v>0.11697722567287783</v>
      </c>
      <c r="AL347" s="117">
        <f t="shared" si="79"/>
        <v>5.6935817805383024E-2</v>
      </c>
      <c r="AM347" s="117">
        <f t="shared" si="80"/>
        <v>4.140786749482402E-3</v>
      </c>
      <c r="AN347" s="117">
        <f t="shared" si="81"/>
        <v>0</v>
      </c>
      <c r="AO347" s="117">
        <f t="shared" si="82"/>
        <v>1.0351966873706004E-2</v>
      </c>
      <c r="AP347" s="117">
        <f t="shared" si="83"/>
        <v>3.8302277432712216E-2</v>
      </c>
      <c r="AQ347" s="117">
        <f t="shared" si="84"/>
        <v>0.63871635610766042</v>
      </c>
      <c r="AR347" s="117">
        <f t="shared" si="85"/>
        <v>5.175983436853002E-3</v>
      </c>
      <c r="AS347" t="str">
        <f t="shared" si="86"/>
        <v>2005SSF</v>
      </c>
    </row>
    <row r="348" spans="1:45" x14ac:dyDescent="0.25">
      <c r="A348" t="s">
        <v>730</v>
      </c>
      <c r="B348" s="64">
        <v>2006</v>
      </c>
      <c r="C348">
        <v>1398</v>
      </c>
      <c r="D348" s="116" t="s">
        <v>43</v>
      </c>
      <c r="E348" s="63">
        <v>3.5765379113018594E-2</v>
      </c>
      <c r="F348" s="63">
        <v>1.2160228898426323E-2</v>
      </c>
      <c r="G348" s="63">
        <v>2.1459227467811159E-3</v>
      </c>
      <c r="H348" s="63">
        <v>6.4377682403433476E-3</v>
      </c>
      <c r="I348" s="63">
        <v>9.2989985693848354E-3</v>
      </c>
      <c r="J348" s="63">
        <v>4.2203147353361947E-2</v>
      </c>
      <c r="K348" s="63">
        <v>3.5050071530758224E-2</v>
      </c>
      <c r="L348" s="63">
        <v>0</v>
      </c>
      <c r="M348" s="63">
        <v>4.9356223175965663E-2</v>
      </c>
      <c r="N348" s="63">
        <v>0</v>
      </c>
      <c r="O348" s="63">
        <v>2.1459227467811159E-3</v>
      </c>
      <c r="P348" s="63">
        <v>0</v>
      </c>
      <c r="Q348" s="63">
        <v>4.2918454935622317E-3</v>
      </c>
      <c r="R348" s="63">
        <v>0</v>
      </c>
      <c r="S348" s="63">
        <v>0</v>
      </c>
      <c r="T348" s="63">
        <v>0</v>
      </c>
      <c r="U348" s="63">
        <v>0</v>
      </c>
      <c r="V348" s="63">
        <v>6.4377682403433476E-3</v>
      </c>
      <c r="W348" s="63">
        <v>0</v>
      </c>
      <c r="X348" s="63">
        <v>3.2904148783977114E-2</v>
      </c>
      <c r="Y348" s="63">
        <v>0</v>
      </c>
      <c r="Z348" s="63">
        <v>5.0071530758226037E-3</v>
      </c>
      <c r="AA348" s="63">
        <v>0.75679542203147354</v>
      </c>
      <c r="AB348" s="93" t="str">
        <f t="shared" si="73"/>
        <v>a99to08</v>
      </c>
      <c r="AC348" s="93" t="str">
        <f t="shared" si="74"/>
        <v>SSF</v>
      </c>
      <c r="AD348" s="93" t="str">
        <f>"'"&amp;VLOOKUP(A348,Lookups!B$3:F$48,2,FALSE)&amp;"'"</f>
        <v>'Skagit Summer Fingerling'</v>
      </c>
      <c r="AE348" s="93">
        <f>VLOOKUP(A348,Lookups!B$3:F$48,4,FALSE)</f>
        <v>7</v>
      </c>
      <c r="AF348" s="93" t="str">
        <f>VLOOKUP(A348,Lookups!B$3:F$48,5,FALSE)</f>
        <v>PS</v>
      </c>
      <c r="AG348" s="93" t="str">
        <f t="shared" si="75"/>
        <v>yes</v>
      </c>
      <c r="AH348" s="93">
        <f>VLOOKUP(A348,Lookups!B$3:F$48,3,FALSE)</f>
        <v>41</v>
      </c>
      <c r="AI348" s="117">
        <f t="shared" si="76"/>
        <v>5.0071530758226034E-2</v>
      </c>
      <c r="AJ348" s="117">
        <f t="shared" si="77"/>
        <v>1.5736766809728183E-2</v>
      </c>
      <c r="AK348" s="117">
        <f t="shared" si="78"/>
        <v>7.7253218884120178E-2</v>
      </c>
      <c r="AL348" s="117">
        <f t="shared" si="79"/>
        <v>4.9356223175965663E-2</v>
      </c>
      <c r="AM348" s="117">
        <f t="shared" si="80"/>
        <v>2.1459227467811159E-3</v>
      </c>
      <c r="AN348" s="117">
        <f t="shared" si="81"/>
        <v>4.2918454935622317E-3</v>
      </c>
      <c r="AO348" s="117">
        <f t="shared" si="82"/>
        <v>6.4377682403433476E-3</v>
      </c>
      <c r="AP348" s="117">
        <f t="shared" si="83"/>
        <v>3.2904148783977114E-2</v>
      </c>
      <c r="AQ348" s="117">
        <f t="shared" si="84"/>
        <v>0.75679542203147354</v>
      </c>
      <c r="AR348" s="117">
        <f t="shared" si="85"/>
        <v>5.0071530758226037E-3</v>
      </c>
      <c r="AS348" t="str">
        <f t="shared" si="86"/>
        <v>2006SSF</v>
      </c>
    </row>
    <row r="349" spans="1:45" x14ac:dyDescent="0.25">
      <c r="A349" t="s">
        <v>730</v>
      </c>
      <c r="B349" s="64">
        <v>2007</v>
      </c>
      <c r="C349">
        <v>1466</v>
      </c>
      <c r="D349" s="116" t="s">
        <v>43</v>
      </c>
      <c r="E349" s="63">
        <v>6.2073669849931783E-2</v>
      </c>
      <c r="F349" s="63">
        <v>8.1855388813096858E-3</v>
      </c>
      <c r="G349" s="63">
        <v>2.0463847203274215E-3</v>
      </c>
      <c r="H349" s="63">
        <v>1.0231923601637109E-2</v>
      </c>
      <c r="I349" s="63">
        <v>6.1391541609822648E-3</v>
      </c>
      <c r="J349" s="63">
        <v>8.7994542974079132E-2</v>
      </c>
      <c r="K349" s="63">
        <v>3.751705320600273E-2</v>
      </c>
      <c r="L349" s="63">
        <v>0</v>
      </c>
      <c r="M349" s="63">
        <v>6.8212824010914046E-3</v>
      </c>
      <c r="N349" s="63">
        <v>0</v>
      </c>
      <c r="O349" s="63">
        <v>6.8212824010914052E-4</v>
      </c>
      <c r="P349" s="63">
        <v>3.4106412005457027E-3</v>
      </c>
      <c r="Q349" s="63">
        <v>9.5497953615279671E-3</v>
      </c>
      <c r="R349" s="63">
        <v>0</v>
      </c>
      <c r="S349" s="63">
        <v>0</v>
      </c>
      <c r="T349" s="63">
        <v>0</v>
      </c>
      <c r="U349" s="63">
        <v>0</v>
      </c>
      <c r="V349" s="63">
        <v>6.1391541609822648E-3</v>
      </c>
      <c r="W349" s="63">
        <v>0</v>
      </c>
      <c r="X349" s="63">
        <v>3.0013642564802184E-2</v>
      </c>
      <c r="Y349" s="63">
        <v>0</v>
      </c>
      <c r="Z349" s="63">
        <v>7.5034106412005461E-3</v>
      </c>
      <c r="AA349" s="63">
        <v>0.72169167803547063</v>
      </c>
      <c r="AB349" s="93" t="str">
        <f t="shared" si="73"/>
        <v>a99to08</v>
      </c>
      <c r="AC349" s="93" t="str">
        <f t="shared" si="74"/>
        <v>SSF</v>
      </c>
      <c r="AD349" s="93" t="str">
        <f>"'"&amp;VLOOKUP(A349,Lookups!B$3:F$48,2,FALSE)&amp;"'"</f>
        <v>'Skagit Summer Fingerling'</v>
      </c>
      <c r="AE349" s="93">
        <f>VLOOKUP(A349,Lookups!B$3:F$48,4,FALSE)</f>
        <v>7</v>
      </c>
      <c r="AF349" s="93" t="str">
        <f>VLOOKUP(A349,Lookups!B$3:F$48,5,FALSE)</f>
        <v>PS</v>
      </c>
      <c r="AG349" s="93" t="str">
        <f t="shared" si="75"/>
        <v>yes</v>
      </c>
      <c r="AH349" s="93">
        <f>VLOOKUP(A349,Lookups!B$3:F$48,3,FALSE)</f>
        <v>41</v>
      </c>
      <c r="AI349" s="117">
        <f t="shared" si="76"/>
        <v>7.2305593451568895E-2</v>
      </c>
      <c r="AJ349" s="117">
        <f t="shared" si="77"/>
        <v>1.6371077762619375E-2</v>
      </c>
      <c r="AK349" s="117">
        <f t="shared" si="78"/>
        <v>0.12551159618008187</v>
      </c>
      <c r="AL349" s="117">
        <f t="shared" si="79"/>
        <v>6.8212824010914046E-3</v>
      </c>
      <c r="AM349" s="117">
        <f t="shared" si="80"/>
        <v>4.0927694406548429E-3</v>
      </c>
      <c r="AN349" s="117">
        <f t="shared" si="81"/>
        <v>9.5497953615279671E-3</v>
      </c>
      <c r="AO349" s="117">
        <f t="shared" si="82"/>
        <v>6.1391541609822648E-3</v>
      </c>
      <c r="AP349" s="117">
        <f t="shared" si="83"/>
        <v>3.0013642564802184E-2</v>
      </c>
      <c r="AQ349" s="117">
        <f t="shared" si="84"/>
        <v>0.72169167803547063</v>
      </c>
      <c r="AR349" s="117">
        <f t="shared" si="85"/>
        <v>7.5034106412005461E-3</v>
      </c>
      <c r="AS349" t="str">
        <f t="shared" si="86"/>
        <v>2007SSF</v>
      </c>
    </row>
    <row r="350" spans="1:45" x14ac:dyDescent="0.25">
      <c r="A350" t="s">
        <v>730</v>
      </c>
      <c r="B350" s="64">
        <v>2008</v>
      </c>
      <c r="C350">
        <v>1123</v>
      </c>
      <c r="D350" s="116" t="s">
        <v>43</v>
      </c>
      <c r="E350" s="63">
        <v>5.6099732858414963E-2</v>
      </c>
      <c r="F350" s="63">
        <v>0</v>
      </c>
      <c r="G350" s="63">
        <v>0</v>
      </c>
      <c r="H350" s="63">
        <v>1.4247551202137132E-2</v>
      </c>
      <c r="I350" s="63">
        <v>9.7951914514692786E-3</v>
      </c>
      <c r="J350" s="63">
        <v>5.2537845057880672E-2</v>
      </c>
      <c r="K350" s="63">
        <v>5.8771148708815675E-2</v>
      </c>
      <c r="L350" s="63">
        <v>0</v>
      </c>
      <c r="M350" s="63">
        <v>2.3152270703472838E-2</v>
      </c>
      <c r="N350" s="63">
        <v>0</v>
      </c>
      <c r="O350" s="63">
        <v>0</v>
      </c>
      <c r="P350" s="63">
        <v>3.5618878005342831E-3</v>
      </c>
      <c r="Q350" s="63">
        <v>0</v>
      </c>
      <c r="R350" s="63">
        <v>0</v>
      </c>
      <c r="S350" s="63">
        <v>0</v>
      </c>
      <c r="T350" s="63">
        <v>0</v>
      </c>
      <c r="U350" s="63">
        <v>0</v>
      </c>
      <c r="V350" s="63">
        <v>1.5138023152270703E-2</v>
      </c>
      <c r="W350" s="63">
        <v>0</v>
      </c>
      <c r="X350" s="63">
        <v>0.18343722172751559</v>
      </c>
      <c r="Y350" s="63">
        <v>0</v>
      </c>
      <c r="Z350" s="63">
        <v>1.6028495102404273E-2</v>
      </c>
      <c r="AA350" s="63">
        <v>0.56723063223508463</v>
      </c>
      <c r="AB350" s="93" t="str">
        <f t="shared" si="73"/>
        <v>a99to08</v>
      </c>
      <c r="AC350" s="93" t="str">
        <f t="shared" si="74"/>
        <v>SSF</v>
      </c>
      <c r="AD350" s="93" t="str">
        <f>"'"&amp;VLOOKUP(A350,Lookups!B$3:F$48,2,FALSE)&amp;"'"</f>
        <v>'Skagit Summer Fingerling'</v>
      </c>
      <c r="AE350" s="93">
        <f>VLOOKUP(A350,Lookups!B$3:F$48,4,FALSE)</f>
        <v>7</v>
      </c>
      <c r="AF350" s="93" t="str">
        <f>VLOOKUP(A350,Lookups!B$3:F$48,5,FALSE)</f>
        <v>PS</v>
      </c>
      <c r="AG350" s="93" t="str">
        <f t="shared" si="75"/>
        <v>yes</v>
      </c>
      <c r="AH350" s="93">
        <f>VLOOKUP(A350,Lookups!B$3:F$48,3,FALSE)</f>
        <v>41</v>
      </c>
      <c r="AI350" s="117">
        <f t="shared" si="76"/>
        <v>5.6099732858414963E-2</v>
      </c>
      <c r="AJ350" s="117">
        <f t="shared" si="77"/>
        <v>2.4042742653606411E-2</v>
      </c>
      <c r="AK350" s="117">
        <f t="shared" si="78"/>
        <v>0.11130899376669634</v>
      </c>
      <c r="AL350" s="117">
        <f t="shared" si="79"/>
        <v>2.3152270703472838E-2</v>
      </c>
      <c r="AM350" s="117">
        <f t="shared" si="80"/>
        <v>3.5618878005342831E-3</v>
      </c>
      <c r="AN350" s="117">
        <f t="shared" si="81"/>
        <v>0</v>
      </c>
      <c r="AO350" s="117">
        <f t="shared" si="82"/>
        <v>1.5138023152270703E-2</v>
      </c>
      <c r="AP350" s="117">
        <f t="shared" si="83"/>
        <v>0.18343722172751559</v>
      </c>
      <c r="AQ350" s="117">
        <f t="shared" si="84"/>
        <v>0.56723063223508463</v>
      </c>
      <c r="AR350" s="117">
        <f t="shared" si="85"/>
        <v>1.6028495102404273E-2</v>
      </c>
      <c r="AS350" t="str">
        <f t="shared" si="86"/>
        <v>2008SSF</v>
      </c>
    </row>
    <row r="351" spans="1:45" x14ac:dyDescent="0.25">
      <c r="A351" t="s">
        <v>730</v>
      </c>
      <c r="B351" s="64">
        <v>2009</v>
      </c>
      <c r="C351">
        <v>860</v>
      </c>
      <c r="D351" s="116" t="s">
        <v>43</v>
      </c>
      <c r="E351" s="63">
        <v>7.6744186046511634E-2</v>
      </c>
      <c r="F351" s="63">
        <v>9.3023255813953487E-3</v>
      </c>
      <c r="G351" s="63">
        <v>8.1395348837209301E-3</v>
      </c>
      <c r="H351" s="63">
        <v>1.627906976744186E-2</v>
      </c>
      <c r="I351" s="63">
        <v>0</v>
      </c>
      <c r="J351" s="63">
        <v>3.604651162790698E-2</v>
      </c>
      <c r="K351" s="63">
        <v>8.8372093023255813E-2</v>
      </c>
      <c r="L351" s="63">
        <v>0</v>
      </c>
      <c r="M351" s="63">
        <v>4.3023255813953484E-2</v>
      </c>
      <c r="N351" s="63">
        <v>0</v>
      </c>
      <c r="O351" s="63">
        <v>0</v>
      </c>
      <c r="P351" s="63">
        <v>1.1627906976744186E-2</v>
      </c>
      <c r="Q351" s="63">
        <v>2.3255813953488372E-3</v>
      </c>
      <c r="R351" s="63">
        <v>0</v>
      </c>
      <c r="S351" s="63">
        <v>0</v>
      </c>
      <c r="T351" s="63">
        <v>0</v>
      </c>
      <c r="U351" s="63">
        <v>0</v>
      </c>
      <c r="V351" s="63">
        <v>2.9069767441860465E-2</v>
      </c>
      <c r="W351" s="63">
        <v>0</v>
      </c>
      <c r="X351" s="63">
        <v>0.35116279069767442</v>
      </c>
      <c r="Y351" s="63">
        <v>0</v>
      </c>
      <c r="Z351" s="63">
        <v>1.1627906976744186E-2</v>
      </c>
      <c r="AA351" s="63">
        <v>0.31627906976744186</v>
      </c>
      <c r="AB351" s="93" t="str">
        <f t="shared" si="73"/>
        <v>a09on</v>
      </c>
      <c r="AC351" s="93" t="str">
        <f t="shared" si="74"/>
        <v>SSF</v>
      </c>
      <c r="AD351" s="93" t="str">
        <f>"'"&amp;VLOOKUP(A351,Lookups!B$3:F$48,2,FALSE)&amp;"'"</f>
        <v>'Skagit Summer Fingerling'</v>
      </c>
      <c r="AE351" s="93">
        <f>VLOOKUP(A351,Lookups!B$3:F$48,4,FALSE)</f>
        <v>7</v>
      </c>
      <c r="AF351" s="93" t="str">
        <f>VLOOKUP(A351,Lookups!B$3:F$48,5,FALSE)</f>
        <v>PS</v>
      </c>
      <c r="AG351" s="93" t="str">
        <f t="shared" si="75"/>
        <v>yes</v>
      </c>
      <c r="AH351" s="93">
        <f>VLOOKUP(A351,Lookups!B$3:F$48,3,FALSE)</f>
        <v>41</v>
      </c>
      <c r="AI351" s="117">
        <f t="shared" si="76"/>
        <v>9.4186046511627916E-2</v>
      </c>
      <c r="AJ351" s="117">
        <f t="shared" si="77"/>
        <v>1.627906976744186E-2</v>
      </c>
      <c r="AK351" s="117">
        <f t="shared" si="78"/>
        <v>0.12441860465116279</v>
      </c>
      <c r="AL351" s="117">
        <f t="shared" si="79"/>
        <v>4.3023255813953484E-2</v>
      </c>
      <c r="AM351" s="117">
        <f t="shared" si="80"/>
        <v>1.1627906976744186E-2</v>
      </c>
      <c r="AN351" s="117">
        <f t="shared" si="81"/>
        <v>2.3255813953488372E-3</v>
      </c>
      <c r="AO351" s="117">
        <f t="shared" si="82"/>
        <v>2.9069767441860465E-2</v>
      </c>
      <c r="AP351" s="117">
        <f t="shared" si="83"/>
        <v>0.35116279069767442</v>
      </c>
      <c r="AQ351" s="117">
        <f t="shared" si="84"/>
        <v>0.31627906976744186</v>
      </c>
      <c r="AR351" s="117">
        <f t="shared" si="85"/>
        <v>1.1627906976744186E-2</v>
      </c>
      <c r="AS351" t="str">
        <f t="shared" si="86"/>
        <v>2009SSF</v>
      </c>
    </row>
    <row r="352" spans="1:45" x14ac:dyDescent="0.25">
      <c r="A352" t="s">
        <v>730</v>
      </c>
      <c r="B352" s="64">
        <v>2010</v>
      </c>
      <c r="C352">
        <v>570</v>
      </c>
      <c r="D352" s="116" t="s">
        <v>43</v>
      </c>
      <c r="E352" s="63">
        <v>8.4210526315789472E-2</v>
      </c>
      <c r="F352" s="63">
        <v>5.263157894736842E-3</v>
      </c>
      <c r="G352" s="63">
        <v>1.7543859649122807E-3</v>
      </c>
      <c r="H352" s="63">
        <v>1.5789473684210527E-2</v>
      </c>
      <c r="I352" s="63">
        <v>0</v>
      </c>
      <c r="J352" s="63">
        <v>4.5614035087719301E-2</v>
      </c>
      <c r="K352" s="63">
        <v>4.2105263157894736E-2</v>
      </c>
      <c r="L352" s="63">
        <v>0</v>
      </c>
      <c r="M352" s="63">
        <v>3.5087719298245612E-2</v>
      </c>
      <c r="N352" s="63">
        <v>0</v>
      </c>
      <c r="O352" s="63">
        <v>5.263157894736842E-3</v>
      </c>
      <c r="P352" s="63">
        <v>3.5087719298245612E-2</v>
      </c>
      <c r="Q352" s="63">
        <v>7.0175438596491229E-3</v>
      </c>
      <c r="R352" s="63">
        <v>0</v>
      </c>
      <c r="S352" s="63">
        <v>0</v>
      </c>
      <c r="T352" s="63">
        <v>0</v>
      </c>
      <c r="U352" s="63">
        <v>0</v>
      </c>
      <c r="V352" s="63">
        <v>3.3333333333333333E-2</v>
      </c>
      <c r="W352" s="63">
        <v>0</v>
      </c>
      <c r="X352" s="63">
        <v>8.0701754385964913E-2</v>
      </c>
      <c r="Y352" s="63">
        <v>1.0526315789473684E-2</v>
      </c>
      <c r="Z352" s="63">
        <v>3.6842105263157891E-2</v>
      </c>
      <c r="AA352" s="63">
        <v>0.56140350877192979</v>
      </c>
      <c r="AB352" s="93" t="str">
        <f t="shared" si="73"/>
        <v>a09on</v>
      </c>
      <c r="AC352" s="93" t="str">
        <f t="shared" si="74"/>
        <v>SSF</v>
      </c>
      <c r="AD352" s="93" t="str">
        <f>"'"&amp;VLOOKUP(A352,Lookups!B$3:F$48,2,FALSE)&amp;"'"</f>
        <v>'Skagit Summer Fingerling'</v>
      </c>
      <c r="AE352" s="93">
        <f>VLOOKUP(A352,Lookups!B$3:F$48,4,FALSE)</f>
        <v>7</v>
      </c>
      <c r="AF352" s="93" t="str">
        <f>VLOOKUP(A352,Lookups!B$3:F$48,5,FALSE)</f>
        <v>PS</v>
      </c>
      <c r="AG352" s="93" t="str">
        <f t="shared" si="75"/>
        <v>yes</v>
      </c>
      <c r="AH352" s="93">
        <f>VLOOKUP(A352,Lookups!B$3:F$48,3,FALSE)</f>
        <v>41</v>
      </c>
      <c r="AI352" s="117">
        <f t="shared" si="76"/>
        <v>9.1228070175438603E-2</v>
      </c>
      <c r="AJ352" s="117">
        <f t="shared" si="77"/>
        <v>1.5789473684210527E-2</v>
      </c>
      <c r="AK352" s="117">
        <f t="shared" si="78"/>
        <v>8.771929824561403E-2</v>
      </c>
      <c r="AL352" s="117">
        <f t="shared" si="79"/>
        <v>3.5087719298245612E-2</v>
      </c>
      <c r="AM352" s="117">
        <f t="shared" si="80"/>
        <v>4.0350877192982457E-2</v>
      </c>
      <c r="AN352" s="117">
        <f t="shared" si="81"/>
        <v>7.0175438596491229E-3</v>
      </c>
      <c r="AO352" s="117">
        <f t="shared" si="82"/>
        <v>3.3333333333333333E-2</v>
      </c>
      <c r="AP352" s="117">
        <f t="shared" si="83"/>
        <v>9.1228070175438603E-2</v>
      </c>
      <c r="AQ352" s="117">
        <f t="shared" si="84"/>
        <v>0.56140350877192979</v>
      </c>
      <c r="AR352" s="117">
        <f t="shared" si="85"/>
        <v>3.6842105263157891E-2</v>
      </c>
      <c r="AS352" t="str">
        <f t="shared" si="86"/>
        <v>2010SSF</v>
      </c>
    </row>
    <row r="353" spans="1:45" x14ac:dyDescent="0.25">
      <c r="A353" t="s">
        <v>730</v>
      </c>
      <c r="B353" s="64">
        <v>2011</v>
      </c>
      <c r="C353">
        <v>526</v>
      </c>
      <c r="D353" s="116" t="s">
        <v>43</v>
      </c>
      <c r="E353" s="63">
        <v>5.5133079847908745E-2</v>
      </c>
      <c r="F353" s="63">
        <v>0</v>
      </c>
      <c r="G353" s="63">
        <v>5.7034220532319393E-3</v>
      </c>
      <c r="H353" s="63">
        <v>0</v>
      </c>
      <c r="I353" s="63">
        <v>0</v>
      </c>
      <c r="J353" s="63">
        <v>7.0342205323193921E-2</v>
      </c>
      <c r="K353" s="63">
        <v>6.8441064638783272E-2</v>
      </c>
      <c r="L353" s="63">
        <v>0</v>
      </c>
      <c r="M353" s="63">
        <v>6.0836501901140684E-2</v>
      </c>
      <c r="N353" s="63">
        <v>0</v>
      </c>
      <c r="O353" s="63">
        <v>0</v>
      </c>
      <c r="P353" s="63">
        <v>7.6045627376425855E-3</v>
      </c>
      <c r="Q353" s="63">
        <v>1.1406844106463879E-2</v>
      </c>
      <c r="R353" s="63">
        <v>0</v>
      </c>
      <c r="S353" s="63">
        <v>0</v>
      </c>
      <c r="T353" s="63">
        <v>0</v>
      </c>
      <c r="U353" s="63">
        <v>0</v>
      </c>
      <c r="V353" s="63">
        <v>6.8441064638783272E-2</v>
      </c>
      <c r="W353" s="63">
        <v>0</v>
      </c>
      <c r="X353" s="63">
        <v>0.20912547528517111</v>
      </c>
      <c r="Y353" s="63">
        <v>0</v>
      </c>
      <c r="Z353" s="63">
        <v>2.2813688212927757E-2</v>
      </c>
      <c r="AA353" s="63">
        <v>0.42015209125475284</v>
      </c>
      <c r="AB353" s="93" t="str">
        <f t="shared" si="73"/>
        <v>a09on</v>
      </c>
      <c r="AC353" s="93" t="str">
        <f t="shared" si="74"/>
        <v>SSF</v>
      </c>
      <c r="AD353" s="93" t="str">
        <f>"'"&amp;VLOOKUP(A353,Lookups!B$3:F$48,2,FALSE)&amp;"'"</f>
        <v>'Skagit Summer Fingerling'</v>
      </c>
      <c r="AE353" s="93">
        <f>VLOOKUP(A353,Lookups!B$3:F$48,4,FALSE)</f>
        <v>7</v>
      </c>
      <c r="AF353" s="93" t="str">
        <f>VLOOKUP(A353,Lookups!B$3:F$48,5,FALSE)</f>
        <v>PS</v>
      </c>
      <c r="AG353" s="93" t="str">
        <f t="shared" si="75"/>
        <v>yes</v>
      </c>
      <c r="AH353" s="93">
        <f>VLOOKUP(A353,Lookups!B$3:F$48,3,FALSE)</f>
        <v>41</v>
      </c>
      <c r="AI353" s="117">
        <f t="shared" si="76"/>
        <v>6.0836501901140684E-2</v>
      </c>
      <c r="AJ353" s="117">
        <f t="shared" si="77"/>
        <v>0</v>
      </c>
      <c r="AK353" s="117">
        <f t="shared" si="78"/>
        <v>0.13878326996197721</v>
      </c>
      <c r="AL353" s="117">
        <f t="shared" si="79"/>
        <v>6.0836501901140684E-2</v>
      </c>
      <c r="AM353" s="117">
        <f t="shared" si="80"/>
        <v>7.6045627376425855E-3</v>
      </c>
      <c r="AN353" s="117">
        <f t="shared" si="81"/>
        <v>1.1406844106463879E-2</v>
      </c>
      <c r="AO353" s="117">
        <f t="shared" si="82"/>
        <v>6.8441064638783272E-2</v>
      </c>
      <c r="AP353" s="117">
        <f t="shared" si="83"/>
        <v>0.20912547528517111</v>
      </c>
      <c r="AQ353" s="117">
        <f t="shared" si="84"/>
        <v>0.42015209125475284</v>
      </c>
      <c r="AR353" s="117">
        <f t="shared" si="85"/>
        <v>2.2813688212927757E-2</v>
      </c>
      <c r="AS353" t="str">
        <f t="shared" si="86"/>
        <v>2011SSF</v>
      </c>
    </row>
    <row r="354" spans="1:45" x14ac:dyDescent="0.25">
      <c r="A354" t="s">
        <v>730</v>
      </c>
      <c r="B354" s="64">
        <v>2012</v>
      </c>
      <c r="C354">
        <v>541</v>
      </c>
      <c r="D354" s="116" t="s">
        <v>43</v>
      </c>
      <c r="E354" s="63">
        <v>8.8724584103512E-2</v>
      </c>
      <c r="F354" s="63">
        <v>1.4787430683918669E-2</v>
      </c>
      <c r="G354" s="63">
        <v>0</v>
      </c>
      <c r="H354" s="63">
        <v>1.6635859519408502E-2</v>
      </c>
      <c r="I354" s="63">
        <v>3.6968576709796672E-3</v>
      </c>
      <c r="J354" s="63">
        <v>2.7726432532347505E-2</v>
      </c>
      <c r="K354" s="63">
        <v>2.4029574861367836E-2</v>
      </c>
      <c r="L354" s="63">
        <v>0</v>
      </c>
      <c r="M354" s="63">
        <v>3.6968576709796676E-2</v>
      </c>
      <c r="N354" s="63">
        <v>0</v>
      </c>
      <c r="O354" s="63">
        <v>0</v>
      </c>
      <c r="P354" s="63">
        <v>0</v>
      </c>
      <c r="Q354" s="63">
        <v>0</v>
      </c>
      <c r="R354" s="63">
        <v>3.6968576709796672E-3</v>
      </c>
      <c r="S354" s="63">
        <v>0</v>
      </c>
      <c r="T354" s="63">
        <v>0</v>
      </c>
      <c r="U354" s="63">
        <v>0</v>
      </c>
      <c r="V354" s="63">
        <v>1.1090573012939002E-2</v>
      </c>
      <c r="W354" s="63">
        <v>0</v>
      </c>
      <c r="X354" s="63">
        <v>2.7726432532347505E-2</v>
      </c>
      <c r="Y354" s="63">
        <v>0</v>
      </c>
      <c r="Z354" s="63">
        <v>3.1423290203327174E-2</v>
      </c>
      <c r="AA354" s="63">
        <v>0.71349353049907582</v>
      </c>
      <c r="AB354" s="93" t="str">
        <f t="shared" si="73"/>
        <v>a09on</v>
      </c>
      <c r="AC354" s="93" t="str">
        <f t="shared" si="74"/>
        <v>SSF</v>
      </c>
      <c r="AD354" s="93" t="str">
        <f>"'"&amp;VLOOKUP(A354,Lookups!B$3:F$48,2,FALSE)&amp;"'"</f>
        <v>'Skagit Summer Fingerling'</v>
      </c>
      <c r="AE354" s="93">
        <f>VLOOKUP(A354,Lookups!B$3:F$48,4,FALSE)</f>
        <v>7</v>
      </c>
      <c r="AF354" s="93" t="str">
        <f>VLOOKUP(A354,Lookups!B$3:F$48,5,FALSE)</f>
        <v>PS</v>
      </c>
      <c r="AG354" s="93" t="str">
        <f t="shared" si="75"/>
        <v>yes</v>
      </c>
      <c r="AH354" s="93">
        <f>VLOOKUP(A354,Lookups!B$3:F$48,3,FALSE)</f>
        <v>41</v>
      </c>
      <c r="AI354" s="117">
        <f t="shared" si="76"/>
        <v>0.10351201478743066</v>
      </c>
      <c r="AJ354" s="117">
        <f t="shared" si="77"/>
        <v>2.0332717190388171E-2</v>
      </c>
      <c r="AK354" s="117">
        <f t="shared" si="78"/>
        <v>5.1756007393715345E-2</v>
      </c>
      <c r="AL354" s="117">
        <f t="shared" si="79"/>
        <v>3.6968576709796676E-2</v>
      </c>
      <c r="AM354" s="117">
        <f t="shared" si="80"/>
        <v>0</v>
      </c>
      <c r="AN354" s="117">
        <f t="shared" si="81"/>
        <v>3.6968576709796672E-3</v>
      </c>
      <c r="AO354" s="117">
        <f t="shared" si="82"/>
        <v>1.1090573012939002E-2</v>
      </c>
      <c r="AP354" s="117">
        <f t="shared" si="83"/>
        <v>2.7726432532347505E-2</v>
      </c>
      <c r="AQ354" s="117">
        <f t="shared" si="84"/>
        <v>0.71349353049907582</v>
      </c>
      <c r="AR354" s="117">
        <f t="shared" si="85"/>
        <v>3.1423290203327174E-2</v>
      </c>
      <c r="AS354" t="str">
        <f t="shared" si="86"/>
        <v>2012SSF</v>
      </c>
    </row>
    <row r="355" spans="1:45" x14ac:dyDescent="0.25">
      <c r="A355" t="s">
        <v>730</v>
      </c>
      <c r="B355" s="64">
        <v>2013</v>
      </c>
      <c r="C355" t="s">
        <v>40</v>
      </c>
      <c r="E355" s="63" t="s">
        <v>28</v>
      </c>
      <c r="F355" s="63" t="s">
        <v>28</v>
      </c>
      <c r="G355" s="63" t="s">
        <v>28</v>
      </c>
      <c r="H355" s="63" t="s">
        <v>28</v>
      </c>
      <c r="I355" s="63" t="s">
        <v>28</v>
      </c>
      <c r="J355" s="63" t="s">
        <v>28</v>
      </c>
      <c r="K355" s="63" t="s">
        <v>28</v>
      </c>
      <c r="L355" s="63" t="s">
        <v>28</v>
      </c>
      <c r="M355" s="63" t="s">
        <v>28</v>
      </c>
      <c r="N355" s="63" t="s">
        <v>28</v>
      </c>
      <c r="O355" s="63" t="s">
        <v>28</v>
      </c>
      <c r="P355" s="63" t="s">
        <v>28</v>
      </c>
      <c r="Q355" s="63" t="s">
        <v>28</v>
      </c>
      <c r="R355" s="63" t="s">
        <v>28</v>
      </c>
      <c r="S355" s="63" t="s">
        <v>28</v>
      </c>
      <c r="T355" s="63" t="s">
        <v>28</v>
      </c>
      <c r="U355" s="63" t="s">
        <v>28</v>
      </c>
      <c r="V355" s="63" t="s">
        <v>28</v>
      </c>
      <c r="W355" s="63" t="s">
        <v>28</v>
      </c>
      <c r="X355" s="63" t="s">
        <v>28</v>
      </c>
      <c r="Y355" s="63" t="s">
        <v>28</v>
      </c>
      <c r="Z355" s="63" t="s">
        <v>28</v>
      </c>
      <c r="AA355" s="63" t="s">
        <v>28</v>
      </c>
      <c r="AB355" s="93" t="str">
        <f t="shared" si="73"/>
        <v>a09on</v>
      </c>
      <c r="AC355" s="93" t="str">
        <f t="shared" si="74"/>
        <v>SSF</v>
      </c>
      <c r="AD355" s="93" t="str">
        <f>"'"&amp;VLOOKUP(A355,Lookups!B$3:F$48,2,FALSE)&amp;"'"</f>
        <v>'Skagit Summer Fingerling'</v>
      </c>
      <c r="AE355" s="93">
        <f>VLOOKUP(A355,Lookups!B$3:F$48,4,FALSE)</f>
        <v>7</v>
      </c>
      <c r="AF355" s="93" t="str">
        <f>VLOOKUP(A355,Lookups!B$3:F$48,5,FALSE)</f>
        <v>PS</v>
      </c>
      <c r="AG355" s="93" t="str">
        <f t="shared" si="75"/>
        <v>no</v>
      </c>
      <c r="AH355" s="93">
        <f>VLOOKUP(A355,Lookups!B$3:F$48,3,FALSE)</f>
        <v>41</v>
      </c>
      <c r="AI355" s="117">
        <f t="shared" si="76"/>
        <v>0</v>
      </c>
      <c r="AJ355" s="117">
        <f t="shared" si="77"/>
        <v>0</v>
      </c>
      <c r="AK355" s="117">
        <f t="shared" si="78"/>
        <v>0</v>
      </c>
      <c r="AL355" s="117">
        <f t="shared" si="79"/>
        <v>0</v>
      </c>
      <c r="AM355" s="117">
        <f t="shared" si="80"/>
        <v>0</v>
      </c>
      <c r="AN355" s="117">
        <f t="shared" si="81"/>
        <v>0</v>
      </c>
      <c r="AO355" s="117">
        <f t="shared" si="82"/>
        <v>0</v>
      </c>
      <c r="AP355" s="117">
        <f t="shared" si="83"/>
        <v>0</v>
      </c>
      <c r="AQ355" s="117">
        <f t="shared" si="84"/>
        <v>0</v>
      </c>
      <c r="AR355" s="117">
        <f t="shared" si="85"/>
        <v>0</v>
      </c>
      <c r="AS355" t="str">
        <f t="shared" si="86"/>
        <v>2013SSF</v>
      </c>
    </row>
    <row r="356" spans="1:45" x14ac:dyDescent="0.25">
      <c r="A356" t="s">
        <v>728</v>
      </c>
      <c r="B356" s="64">
        <v>1979</v>
      </c>
      <c r="C356">
        <v>479</v>
      </c>
      <c r="D356" s="116" t="s">
        <v>41</v>
      </c>
      <c r="E356" s="63" t="s">
        <v>26</v>
      </c>
      <c r="F356" s="63" t="s">
        <v>27</v>
      </c>
      <c r="G356" s="63" t="s">
        <v>28</v>
      </c>
      <c r="H356" s="63" t="s">
        <v>28</v>
      </c>
      <c r="I356" s="63" t="s">
        <v>28</v>
      </c>
      <c r="J356" s="63" t="s">
        <v>28</v>
      </c>
      <c r="K356" s="63" t="s">
        <v>28</v>
      </c>
      <c r="L356" s="63" t="s">
        <v>28</v>
      </c>
      <c r="M356" s="63" t="s">
        <v>28</v>
      </c>
      <c r="N356" s="63" t="s">
        <v>28</v>
      </c>
      <c r="O356" s="63" t="s">
        <v>28</v>
      </c>
      <c r="P356" s="63" t="s">
        <v>28</v>
      </c>
      <c r="Q356" s="63" t="s">
        <v>28</v>
      </c>
      <c r="R356" s="63" t="s">
        <v>28</v>
      </c>
      <c r="S356" s="63" t="s">
        <v>28</v>
      </c>
      <c r="T356" s="63" t="s">
        <v>28</v>
      </c>
      <c r="U356" s="63" t="s">
        <v>28</v>
      </c>
      <c r="V356" s="63" t="s">
        <v>28</v>
      </c>
      <c r="W356" s="63" t="s">
        <v>28</v>
      </c>
      <c r="X356" s="63" t="s">
        <v>28</v>
      </c>
      <c r="Y356" s="63" t="s">
        <v>28</v>
      </c>
      <c r="Z356" s="63" t="s">
        <v>28</v>
      </c>
      <c r="AA356" s="63" t="s">
        <v>28</v>
      </c>
      <c r="AB356" s="93" t="str">
        <f t="shared" si="73"/>
        <v>pre99</v>
      </c>
      <c r="AC356" s="93" t="str">
        <f t="shared" si="74"/>
        <v>SRH</v>
      </c>
      <c r="AD356" s="93" t="str">
        <f>"'"&amp;VLOOKUP(A356,Lookups!B$3:F$48,2,FALSE)&amp;"'"</f>
        <v>'Salmon River'</v>
      </c>
      <c r="AE356" s="93">
        <f>VLOOKUP(A356,Lookups!B$3:F$48,4,FALSE)</f>
        <v>9</v>
      </c>
      <c r="AF356" s="93" t="str">
        <f>VLOOKUP(A356,Lookups!B$3:F$48,5,FALSE)</f>
        <v>ORcst</v>
      </c>
      <c r="AG356" s="93" t="str">
        <f t="shared" si="75"/>
        <v>no</v>
      </c>
      <c r="AH356" s="93">
        <f>VLOOKUP(A356,Lookups!B$3:F$48,3,FALSE)</f>
        <v>40</v>
      </c>
      <c r="AI356" s="117">
        <f t="shared" si="76"/>
        <v>0</v>
      </c>
      <c r="AJ356" s="117">
        <f t="shared" si="77"/>
        <v>0</v>
      </c>
      <c r="AK356" s="117">
        <f t="shared" si="78"/>
        <v>0</v>
      </c>
      <c r="AL356" s="117">
        <f t="shared" si="79"/>
        <v>0</v>
      </c>
      <c r="AM356" s="117">
        <f t="shared" si="80"/>
        <v>0</v>
      </c>
      <c r="AN356" s="117">
        <f t="shared" si="81"/>
        <v>0</v>
      </c>
      <c r="AO356" s="117">
        <f t="shared" si="82"/>
        <v>0</v>
      </c>
      <c r="AP356" s="117">
        <f t="shared" si="83"/>
        <v>0</v>
      </c>
      <c r="AQ356" s="117">
        <f t="shared" si="84"/>
        <v>0</v>
      </c>
      <c r="AR356" s="117">
        <f t="shared" si="85"/>
        <v>0</v>
      </c>
      <c r="AS356" t="str">
        <f t="shared" si="86"/>
        <v>1979SRH</v>
      </c>
    </row>
    <row r="357" spans="1:45" x14ac:dyDescent="0.25">
      <c r="A357" t="s">
        <v>728</v>
      </c>
      <c r="B357" s="64">
        <v>1980</v>
      </c>
      <c r="C357">
        <v>852</v>
      </c>
      <c r="D357" s="116" t="s">
        <v>42</v>
      </c>
      <c r="E357" s="63">
        <v>0.2981220657276995</v>
      </c>
      <c r="F357" s="63">
        <v>0</v>
      </c>
      <c r="G357" s="63">
        <v>8.2159624413145546E-3</v>
      </c>
      <c r="H357" s="63">
        <v>0.10328638497652583</v>
      </c>
      <c r="I357" s="63">
        <v>0</v>
      </c>
      <c r="J357" s="63">
        <v>7.8638497652582171E-2</v>
      </c>
      <c r="K357" s="63">
        <v>0</v>
      </c>
      <c r="L357" s="63">
        <v>0</v>
      </c>
      <c r="M357" s="63">
        <v>0</v>
      </c>
      <c r="N357" s="63">
        <v>1.1737089201877934E-2</v>
      </c>
      <c r="O357" s="63">
        <v>1.2910798122065727E-2</v>
      </c>
      <c r="P357" s="63">
        <v>0</v>
      </c>
      <c r="Q357" s="63">
        <v>0</v>
      </c>
      <c r="R357" s="63">
        <v>0</v>
      </c>
      <c r="S357" s="63">
        <v>9.3896713615023476E-3</v>
      </c>
      <c r="T357" s="63">
        <v>1.1737089201877935E-3</v>
      </c>
      <c r="U357" s="63">
        <v>0</v>
      </c>
      <c r="V357" s="63">
        <v>0</v>
      </c>
      <c r="W357" s="63">
        <v>0</v>
      </c>
      <c r="X357" s="63">
        <v>0</v>
      </c>
      <c r="Y357" s="63">
        <v>0.16314553990610328</v>
      </c>
      <c r="Z357" s="63">
        <v>0</v>
      </c>
      <c r="AA357" s="63">
        <v>0.31338028169014087</v>
      </c>
      <c r="AB357" s="93" t="str">
        <f t="shared" si="73"/>
        <v>pre99</v>
      </c>
      <c r="AC357" s="93" t="str">
        <f t="shared" si="74"/>
        <v>SRH</v>
      </c>
      <c r="AD357" s="93" t="str">
        <f>"'"&amp;VLOOKUP(A357,Lookups!B$3:F$48,2,FALSE)&amp;"'"</f>
        <v>'Salmon River'</v>
      </c>
      <c r="AE357" s="93">
        <f>VLOOKUP(A357,Lookups!B$3:F$48,4,FALSE)</f>
        <v>9</v>
      </c>
      <c r="AF357" s="93" t="str">
        <f>VLOOKUP(A357,Lookups!B$3:F$48,5,FALSE)</f>
        <v>ORcst</v>
      </c>
      <c r="AG357" s="93" t="str">
        <f t="shared" si="75"/>
        <v>yes</v>
      </c>
      <c r="AH357" s="93">
        <f>VLOOKUP(A357,Lookups!B$3:F$48,3,FALSE)</f>
        <v>40</v>
      </c>
      <c r="AI357" s="117">
        <f t="shared" si="76"/>
        <v>0.30633802816901406</v>
      </c>
      <c r="AJ357" s="117">
        <f t="shared" si="77"/>
        <v>0.10328638497652583</v>
      </c>
      <c r="AK357" s="117">
        <f t="shared" si="78"/>
        <v>7.8638497652582171E-2</v>
      </c>
      <c r="AL357" s="117">
        <f t="shared" si="79"/>
        <v>0</v>
      </c>
      <c r="AM357" s="117">
        <f t="shared" si="80"/>
        <v>2.464788732394366E-2</v>
      </c>
      <c r="AN357" s="117">
        <f t="shared" si="81"/>
        <v>1.0563380281690141E-2</v>
      </c>
      <c r="AO357" s="117">
        <f t="shared" si="82"/>
        <v>0</v>
      </c>
      <c r="AP357" s="117">
        <f t="shared" si="83"/>
        <v>0.16314553990610328</v>
      </c>
      <c r="AQ357" s="117">
        <f t="shared" si="84"/>
        <v>0.31338028169014087</v>
      </c>
      <c r="AR357" s="117">
        <f t="shared" si="85"/>
        <v>0</v>
      </c>
      <c r="AS357" t="str">
        <f t="shared" si="86"/>
        <v>1980SRH</v>
      </c>
    </row>
    <row r="358" spans="1:45" x14ac:dyDescent="0.25">
      <c r="A358" t="s">
        <v>728</v>
      </c>
      <c r="B358" s="64">
        <v>1981</v>
      </c>
      <c r="C358">
        <v>784</v>
      </c>
      <c r="D358" s="116" t="s">
        <v>43</v>
      </c>
      <c r="E358" s="63">
        <v>0.22704081632653061</v>
      </c>
      <c r="F358" s="63">
        <v>0</v>
      </c>
      <c r="G358" s="63">
        <v>5.1020408163265302E-3</v>
      </c>
      <c r="H358" s="63">
        <v>0.23979591836734693</v>
      </c>
      <c r="I358" s="63">
        <v>0</v>
      </c>
      <c r="J358" s="63">
        <v>3.4438775510204078E-2</v>
      </c>
      <c r="K358" s="63">
        <v>6.3775510204081634E-3</v>
      </c>
      <c r="L358" s="63">
        <v>0</v>
      </c>
      <c r="M358" s="63">
        <v>0</v>
      </c>
      <c r="N358" s="63">
        <v>5.1020408163265302E-3</v>
      </c>
      <c r="O358" s="63">
        <v>2.1683673469387755E-2</v>
      </c>
      <c r="P358" s="63">
        <v>0</v>
      </c>
      <c r="Q358" s="63">
        <v>2.5510204081632651E-3</v>
      </c>
      <c r="R358" s="63">
        <v>0</v>
      </c>
      <c r="S358" s="63">
        <v>3.8265306122448979E-3</v>
      </c>
      <c r="T358" s="63">
        <v>6.3775510204081634E-3</v>
      </c>
      <c r="U358" s="63">
        <v>0</v>
      </c>
      <c r="V358" s="63">
        <v>0</v>
      </c>
      <c r="W358" s="63">
        <v>0</v>
      </c>
      <c r="X358" s="63">
        <v>0</v>
      </c>
      <c r="Y358" s="63">
        <v>0.16581632653061223</v>
      </c>
      <c r="Z358" s="63">
        <v>0</v>
      </c>
      <c r="AA358" s="63">
        <v>0.28188775510204084</v>
      </c>
      <c r="AB358" s="93" t="str">
        <f t="shared" si="73"/>
        <v>pre99</v>
      </c>
      <c r="AC358" s="93" t="str">
        <f t="shared" si="74"/>
        <v>SRH</v>
      </c>
      <c r="AD358" s="93" t="str">
        <f>"'"&amp;VLOOKUP(A358,Lookups!B$3:F$48,2,FALSE)&amp;"'"</f>
        <v>'Salmon River'</v>
      </c>
      <c r="AE358" s="93">
        <f>VLOOKUP(A358,Lookups!B$3:F$48,4,FALSE)</f>
        <v>9</v>
      </c>
      <c r="AF358" s="93" t="str">
        <f>VLOOKUP(A358,Lookups!B$3:F$48,5,FALSE)</f>
        <v>ORcst</v>
      </c>
      <c r="AG358" s="93" t="str">
        <f t="shared" si="75"/>
        <v>yes</v>
      </c>
      <c r="AH358" s="93">
        <f>VLOOKUP(A358,Lookups!B$3:F$48,3,FALSE)</f>
        <v>40</v>
      </c>
      <c r="AI358" s="117">
        <f t="shared" si="76"/>
        <v>0.23214285714285715</v>
      </c>
      <c r="AJ358" s="117">
        <f t="shared" si="77"/>
        <v>0.23979591836734693</v>
      </c>
      <c r="AK358" s="117">
        <f t="shared" si="78"/>
        <v>4.0816326530612242E-2</v>
      </c>
      <c r="AL358" s="117">
        <f t="shared" si="79"/>
        <v>0</v>
      </c>
      <c r="AM358" s="117">
        <f t="shared" si="80"/>
        <v>2.6785714285714284E-2</v>
      </c>
      <c r="AN358" s="117">
        <f t="shared" si="81"/>
        <v>1.2755102040816327E-2</v>
      </c>
      <c r="AO358" s="117">
        <f t="shared" si="82"/>
        <v>0</v>
      </c>
      <c r="AP358" s="117">
        <f t="shared" si="83"/>
        <v>0.16581632653061223</v>
      </c>
      <c r="AQ358" s="117">
        <f t="shared" si="84"/>
        <v>0.28188775510204084</v>
      </c>
      <c r="AR358" s="117">
        <f t="shared" si="85"/>
        <v>0</v>
      </c>
      <c r="AS358" t="str">
        <f t="shared" si="86"/>
        <v>1981SRH</v>
      </c>
    </row>
    <row r="359" spans="1:45" x14ac:dyDescent="0.25">
      <c r="A359" t="s">
        <v>728</v>
      </c>
      <c r="B359" s="64">
        <v>1982</v>
      </c>
      <c r="C359">
        <v>745</v>
      </c>
      <c r="D359" s="116" t="s">
        <v>44</v>
      </c>
      <c r="E359" s="63">
        <v>0.10067114093959731</v>
      </c>
      <c r="F359" s="63">
        <v>1.3422818791946308E-2</v>
      </c>
      <c r="G359" s="63">
        <v>5.3691275167785232E-3</v>
      </c>
      <c r="H359" s="63">
        <v>0.11946308724832215</v>
      </c>
      <c r="I359" s="63">
        <v>0</v>
      </c>
      <c r="J359" s="63">
        <v>6.174496644295302E-2</v>
      </c>
      <c r="K359" s="63">
        <v>0</v>
      </c>
      <c r="L359" s="63">
        <v>0</v>
      </c>
      <c r="M359" s="63">
        <v>0</v>
      </c>
      <c r="N359" s="63">
        <v>8.0536912751677861E-3</v>
      </c>
      <c r="O359" s="63">
        <v>2.6845637583892616E-3</v>
      </c>
      <c r="P359" s="63">
        <v>0</v>
      </c>
      <c r="Q359" s="63">
        <v>0</v>
      </c>
      <c r="R359" s="63">
        <v>6.7114093959731542E-3</v>
      </c>
      <c r="S359" s="63">
        <v>8.0536912751677861E-3</v>
      </c>
      <c r="T359" s="63">
        <v>1.3422818791946308E-3</v>
      </c>
      <c r="U359" s="63">
        <v>0</v>
      </c>
      <c r="V359" s="63">
        <v>0</v>
      </c>
      <c r="W359" s="63">
        <v>0</v>
      </c>
      <c r="X359" s="63">
        <v>0</v>
      </c>
      <c r="Y359" s="63">
        <v>0.25100671140939596</v>
      </c>
      <c r="Z359" s="63">
        <v>0</v>
      </c>
      <c r="AA359" s="63">
        <v>0.42147651006711412</v>
      </c>
      <c r="AB359" s="93" t="str">
        <f t="shared" si="73"/>
        <v>pre99</v>
      </c>
      <c r="AC359" s="93" t="str">
        <f t="shared" si="74"/>
        <v>SRH</v>
      </c>
      <c r="AD359" s="93" t="str">
        <f>"'"&amp;VLOOKUP(A359,Lookups!B$3:F$48,2,FALSE)&amp;"'"</f>
        <v>'Salmon River'</v>
      </c>
      <c r="AE359" s="93">
        <f>VLOOKUP(A359,Lookups!B$3:F$48,4,FALSE)</f>
        <v>9</v>
      </c>
      <c r="AF359" s="93" t="str">
        <f>VLOOKUP(A359,Lookups!B$3:F$48,5,FALSE)</f>
        <v>ORcst</v>
      </c>
      <c r="AG359" s="93" t="str">
        <f t="shared" si="75"/>
        <v>yes</v>
      </c>
      <c r="AH359" s="93">
        <f>VLOOKUP(A359,Lookups!B$3:F$48,3,FALSE)</f>
        <v>40</v>
      </c>
      <c r="AI359" s="117">
        <f t="shared" si="76"/>
        <v>0.11946308724832214</v>
      </c>
      <c r="AJ359" s="117">
        <f t="shared" si="77"/>
        <v>0.11946308724832215</v>
      </c>
      <c r="AK359" s="117">
        <f t="shared" si="78"/>
        <v>6.174496644295302E-2</v>
      </c>
      <c r="AL359" s="117">
        <f t="shared" si="79"/>
        <v>0</v>
      </c>
      <c r="AM359" s="117">
        <f t="shared" si="80"/>
        <v>1.0738255033557048E-2</v>
      </c>
      <c r="AN359" s="117">
        <f t="shared" si="81"/>
        <v>1.6107382550335572E-2</v>
      </c>
      <c r="AO359" s="117">
        <f t="shared" si="82"/>
        <v>0</v>
      </c>
      <c r="AP359" s="117">
        <f t="shared" si="83"/>
        <v>0.25100671140939596</v>
      </c>
      <c r="AQ359" s="117">
        <f t="shared" si="84"/>
        <v>0.42147651006711412</v>
      </c>
      <c r="AR359" s="117">
        <f t="shared" si="85"/>
        <v>0</v>
      </c>
      <c r="AS359" t="str">
        <f t="shared" si="86"/>
        <v>1982SRH</v>
      </c>
    </row>
    <row r="360" spans="1:45" x14ac:dyDescent="0.25">
      <c r="A360" t="s">
        <v>728</v>
      </c>
      <c r="B360" s="64">
        <v>1983</v>
      </c>
      <c r="C360">
        <v>663</v>
      </c>
      <c r="D360" s="116" t="s">
        <v>31</v>
      </c>
      <c r="E360" s="63">
        <v>0.19306184012066366</v>
      </c>
      <c r="F360" s="63">
        <v>4.5248868778280547E-3</v>
      </c>
      <c r="G360" s="63">
        <v>0</v>
      </c>
      <c r="H360" s="63">
        <v>0.13423831070889894</v>
      </c>
      <c r="I360" s="63">
        <v>0</v>
      </c>
      <c r="J360" s="63">
        <v>6.485671191553545E-2</v>
      </c>
      <c r="K360" s="63">
        <v>0</v>
      </c>
      <c r="L360" s="63">
        <v>0</v>
      </c>
      <c r="M360" s="63">
        <v>0</v>
      </c>
      <c r="N360" s="63">
        <v>4.5248868778280547E-3</v>
      </c>
      <c r="O360" s="63">
        <v>0</v>
      </c>
      <c r="P360" s="63">
        <v>0</v>
      </c>
      <c r="Q360" s="63">
        <v>0</v>
      </c>
      <c r="R360" s="63">
        <v>6.0331825037707393E-3</v>
      </c>
      <c r="S360" s="63">
        <v>0</v>
      </c>
      <c r="T360" s="63">
        <v>0</v>
      </c>
      <c r="U360" s="63">
        <v>0</v>
      </c>
      <c r="V360" s="63">
        <v>0</v>
      </c>
      <c r="W360" s="63">
        <v>0</v>
      </c>
      <c r="X360" s="63">
        <v>0</v>
      </c>
      <c r="Y360" s="63">
        <v>0.21870286576168929</v>
      </c>
      <c r="Z360" s="63">
        <v>0</v>
      </c>
      <c r="AA360" s="63">
        <v>0.37405731523378583</v>
      </c>
      <c r="AB360" s="93" t="str">
        <f t="shared" si="73"/>
        <v>pre99</v>
      </c>
      <c r="AC360" s="93" t="str">
        <f t="shared" si="74"/>
        <v>SRH</v>
      </c>
      <c r="AD360" s="93" t="str">
        <f>"'"&amp;VLOOKUP(A360,Lookups!B$3:F$48,2,FALSE)&amp;"'"</f>
        <v>'Salmon River'</v>
      </c>
      <c r="AE360" s="93">
        <f>VLOOKUP(A360,Lookups!B$3:F$48,4,FALSE)</f>
        <v>9</v>
      </c>
      <c r="AF360" s="93" t="str">
        <f>VLOOKUP(A360,Lookups!B$3:F$48,5,FALSE)</f>
        <v>ORcst</v>
      </c>
      <c r="AG360" s="93" t="str">
        <f t="shared" si="75"/>
        <v>yes</v>
      </c>
      <c r="AH360" s="93">
        <f>VLOOKUP(A360,Lookups!B$3:F$48,3,FALSE)</f>
        <v>40</v>
      </c>
      <c r="AI360" s="117">
        <f t="shared" si="76"/>
        <v>0.19758672699849172</v>
      </c>
      <c r="AJ360" s="117">
        <f t="shared" si="77"/>
        <v>0.13423831070889894</v>
      </c>
      <c r="AK360" s="117">
        <f t="shared" si="78"/>
        <v>6.485671191553545E-2</v>
      </c>
      <c r="AL360" s="117">
        <f t="shared" si="79"/>
        <v>0</v>
      </c>
      <c r="AM360" s="117">
        <f t="shared" si="80"/>
        <v>4.5248868778280547E-3</v>
      </c>
      <c r="AN360" s="117">
        <f t="shared" si="81"/>
        <v>6.0331825037707393E-3</v>
      </c>
      <c r="AO360" s="117">
        <f t="shared" si="82"/>
        <v>0</v>
      </c>
      <c r="AP360" s="117">
        <f t="shared" si="83"/>
        <v>0.21870286576168929</v>
      </c>
      <c r="AQ360" s="117">
        <f t="shared" si="84"/>
        <v>0.37405731523378583</v>
      </c>
      <c r="AR360" s="117">
        <f t="shared" si="85"/>
        <v>0</v>
      </c>
      <c r="AS360" t="str">
        <f t="shared" si="86"/>
        <v>1983SRH</v>
      </c>
    </row>
    <row r="361" spans="1:45" x14ac:dyDescent="0.25">
      <c r="A361" t="s">
        <v>728</v>
      </c>
      <c r="B361" s="64">
        <v>1984</v>
      </c>
      <c r="C361">
        <v>789</v>
      </c>
      <c r="D361" s="116" t="s">
        <v>92</v>
      </c>
      <c r="E361" s="63">
        <v>0.12040557667934094</v>
      </c>
      <c r="F361" s="63">
        <v>0</v>
      </c>
      <c r="G361" s="63">
        <v>0</v>
      </c>
      <c r="H361" s="63">
        <v>0.16983523447401774</v>
      </c>
      <c r="I361" s="63">
        <v>0</v>
      </c>
      <c r="J361" s="63">
        <v>3.2953105196451206E-2</v>
      </c>
      <c r="K361" s="63">
        <v>0</v>
      </c>
      <c r="L361" s="63">
        <v>0</v>
      </c>
      <c r="M361" s="63">
        <v>0</v>
      </c>
      <c r="N361" s="63">
        <v>3.0418250950570342E-2</v>
      </c>
      <c r="O361" s="63">
        <v>1.1406844106463879E-2</v>
      </c>
      <c r="P361" s="63">
        <v>0</v>
      </c>
      <c r="Q361" s="63">
        <v>0</v>
      </c>
      <c r="R361" s="63">
        <v>0</v>
      </c>
      <c r="S361" s="63">
        <v>2.5348542458808617E-3</v>
      </c>
      <c r="T361" s="63">
        <v>2.5348542458808617E-3</v>
      </c>
      <c r="U361" s="63">
        <v>0</v>
      </c>
      <c r="V361" s="63">
        <v>0</v>
      </c>
      <c r="W361" s="63">
        <v>0</v>
      </c>
      <c r="X361" s="63">
        <v>2.5348542458808617E-3</v>
      </c>
      <c r="Y361" s="63">
        <v>0.21926489226869456</v>
      </c>
      <c r="Z361" s="63">
        <v>0</v>
      </c>
      <c r="AA361" s="63">
        <v>0.40811153358681873</v>
      </c>
      <c r="AB361" s="93" t="str">
        <f t="shared" si="73"/>
        <v>pre99</v>
      </c>
      <c r="AC361" s="93" t="str">
        <f t="shared" si="74"/>
        <v>SRH</v>
      </c>
      <c r="AD361" s="93" t="str">
        <f>"'"&amp;VLOOKUP(A361,Lookups!B$3:F$48,2,FALSE)&amp;"'"</f>
        <v>'Salmon River'</v>
      </c>
      <c r="AE361" s="93">
        <f>VLOOKUP(A361,Lookups!B$3:F$48,4,FALSE)</f>
        <v>9</v>
      </c>
      <c r="AF361" s="93" t="str">
        <f>VLOOKUP(A361,Lookups!B$3:F$48,5,FALSE)</f>
        <v>ORcst</v>
      </c>
      <c r="AG361" s="93" t="str">
        <f t="shared" si="75"/>
        <v>yes</v>
      </c>
      <c r="AH361" s="93">
        <f>VLOOKUP(A361,Lookups!B$3:F$48,3,FALSE)</f>
        <v>40</v>
      </c>
      <c r="AI361" s="117">
        <f t="shared" si="76"/>
        <v>0.12040557667934094</v>
      </c>
      <c r="AJ361" s="117">
        <f t="shared" si="77"/>
        <v>0.16983523447401774</v>
      </c>
      <c r="AK361" s="117">
        <f t="shared" si="78"/>
        <v>3.2953105196451206E-2</v>
      </c>
      <c r="AL361" s="117">
        <f t="shared" si="79"/>
        <v>0</v>
      </c>
      <c r="AM361" s="117">
        <f t="shared" si="80"/>
        <v>4.1825095057034217E-2</v>
      </c>
      <c r="AN361" s="117">
        <f t="shared" si="81"/>
        <v>5.0697084917617234E-3</v>
      </c>
      <c r="AO361" s="117">
        <f t="shared" si="82"/>
        <v>0</v>
      </c>
      <c r="AP361" s="117">
        <f t="shared" si="83"/>
        <v>0.22179974651457543</v>
      </c>
      <c r="AQ361" s="117">
        <f t="shared" si="84"/>
        <v>0.40811153358681873</v>
      </c>
      <c r="AR361" s="117">
        <f t="shared" si="85"/>
        <v>0</v>
      </c>
      <c r="AS361" t="str">
        <f t="shared" si="86"/>
        <v>1984SRH</v>
      </c>
    </row>
    <row r="362" spans="1:45" x14ac:dyDescent="0.25">
      <c r="A362" t="s">
        <v>728</v>
      </c>
      <c r="B362" s="64">
        <v>1985</v>
      </c>
      <c r="C362">
        <v>387</v>
      </c>
      <c r="D362" s="116" t="s">
        <v>93</v>
      </c>
      <c r="E362" s="63">
        <v>0.26098191214470284</v>
      </c>
      <c r="F362" s="63">
        <v>1.8087855297157621E-2</v>
      </c>
      <c r="G362" s="63">
        <v>0</v>
      </c>
      <c r="H362" s="63">
        <v>0.23255813953488372</v>
      </c>
      <c r="I362" s="63">
        <v>0</v>
      </c>
      <c r="J362" s="63">
        <v>2.3255813953488372E-2</v>
      </c>
      <c r="K362" s="63">
        <v>0</v>
      </c>
      <c r="L362" s="63">
        <v>0</v>
      </c>
      <c r="M362" s="63">
        <v>0</v>
      </c>
      <c r="N362" s="63">
        <v>1.5503875968992248E-2</v>
      </c>
      <c r="O362" s="63">
        <v>2.5839793281653748E-3</v>
      </c>
      <c r="P362" s="63">
        <v>0</v>
      </c>
      <c r="Q362" s="63">
        <v>0</v>
      </c>
      <c r="R362" s="63">
        <v>0</v>
      </c>
      <c r="S362" s="63">
        <v>0</v>
      </c>
      <c r="T362" s="63">
        <v>0</v>
      </c>
      <c r="U362" s="63">
        <v>0</v>
      </c>
      <c r="V362" s="63">
        <v>0</v>
      </c>
      <c r="W362" s="63">
        <v>0</v>
      </c>
      <c r="X362" s="63">
        <v>0</v>
      </c>
      <c r="Y362" s="63">
        <v>0.12661498708010335</v>
      </c>
      <c r="Z362" s="63">
        <v>0</v>
      </c>
      <c r="AA362" s="63">
        <v>0.32041343669250644</v>
      </c>
      <c r="AB362" s="93" t="str">
        <f t="shared" ref="AB362:AB425" si="87">IF(B362&gt;=2009,"a09on",IF(B362&gt;=1999,"a99to08","pre99"))</f>
        <v>pre99</v>
      </c>
      <c r="AC362" s="93" t="str">
        <f t="shared" ref="AC362:AC425" si="88">A362</f>
        <v>SRH</v>
      </c>
      <c r="AD362" s="93" t="str">
        <f>"'"&amp;VLOOKUP(A362,Lookups!B$3:F$48,2,FALSE)&amp;"'"</f>
        <v>'Salmon River'</v>
      </c>
      <c r="AE362" s="93">
        <f>VLOOKUP(A362,Lookups!B$3:F$48,4,FALSE)</f>
        <v>9</v>
      </c>
      <c r="AF362" s="93" t="str">
        <f>VLOOKUP(A362,Lookups!B$3:F$48,5,FALSE)</f>
        <v>ORcst</v>
      </c>
      <c r="AG362" s="93" t="str">
        <f t="shared" ref="AG362:AG425" si="89">IF(SUM(AI362:AR362)=0,"no","yes")</f>
        <v>yes</v>
      </c>
      <c r="AH362" s="93">
        <f>VLOOKUP(A362,Lookups!B$3:F$48,3,FALSE)</f>
        <v>40</v>
      </c>
      <c r="AI362" s="117">
        <f t="shared" ref="AI362:AI425" si="90">SUM(E362:G362)</f>
        <v>0.27906976744186046</v>
      </c>
      <c r="AJ362" s="117">
        <f t="shared" ref="AJ362:AJ425" si="91">SUM(H362:I362)</f>
        <v>0.23255813953488372</v>
      </c>
      <c r="AK362" s="117">
        <f t="shared" ref="AK362:AK425" si="92">SUM(J362:K362)</f>
        <v>2.3255813953488372E-2</v>
      </c>
      <c r="AL362" s="117">
        <f t="shared" ref="AL362:AL425" si="93">SUM(L362:M362)</f>
        <v>0</v>
      </c>
      <c r="AM362" s="117">
        <f t="shared" ref="AM362:AM425" si="94">SUM(N362:P362)</f>
        <v>1.8087855297157621E-2</v>
      </c>
      <c r="AN362" s="117">
        <f t="shared" ref="AN362:AN425" si="95">SUM(Q362:T362)</f>
        <v>0</v>
      </c>
      <c r="AO362" s="117">
        <f t="shared" ref="AO362:AO425" si="96">SUM(U362:V362)</f>
        <v>0</v>
      </c>
      <c r="AP362" s="117">
        <f t="shared" ref="AP362:AP425" si="97">SUM(W362:Y362)</f>
        <v>0.12661498708010335</v>
      </c>
      <c r="AQ362" s="117">
        <f t="shared" ref="AQ362:AQ425" si="98">SUM(AA362)</f>
        <v>0.32041343669250644</v>
      </c>
      <c r="AR362" s="117">
        <f t="shared" ref="AR362:AR425" si="99">SUM(Z362)</f>
        <v>0</v>
      </c>
      <c r="AS362" t="str">
        <f t="shared" ref="AS362:AS425" si="100">B362&amp;A362</f>
        <v>1985SRH</v>
      </c>
    </row>
    <row r="363" spans="1:45" x14ac:dyDescent="0.25">
      <c r="A363" t="s">
        <v>728</v>
      </c>
      <c r="B363" s="64">
        <v>1986</v>
      </c>
      <c r="C363">
        <v>545</v>
      </c>
      <c r="D363" s="116" t="s">
        <v>94</v>
      </c>
      <c r="E363" s="63">
        <v>0.19633027522935781</v>
      </c>
      <c r="F363" s="63">
        <v>0</v>
      </c>
      <c r="G363" s="63">
        <v>0</v>
      </c>
      <c r="H363" s="63">
        <v>0.14495412844036698</v>
      </c>
      <c r="I363" s="63">
        <v>0</v>
      </c>
      <c r="J363" s="63">
        <v>2.7522935779816515E-2</v>
      </c>
      <c r="K363" s="63">
        <v>0</v>
      </c>
      <c r="L363" s="63">
        <v>0</v>
      </c>
      <c r="M363" s="63">
        <v>0</v>
      </c>
      <c r="N363" s="63">
        <v>3.1192660550458717E-2</v>
      </c>
      <c r="O363" s="63">
        <v>3.669724770642202E-3</v>
      </c>
      <c r="P363" s="63">
        <v>0</v>
      </c>
      <c r="Q363" s="63">
        <v>0</v>
      </c>
      <c r="R363" s="63">
        <v>0</v>
      </c>
      <c r="S363" s="63">
        <v>1.834862385321101E-3</v>
      </c>
      <c r="T363" s="63">
        <v>3.669724770642202E-3</v>
      </c>
      <c r="U363" s="63">
        <v>0</v>
      </c>
      <c r="V363" s="63">
        <v>0</v>
      </c>
      <c r="W363" s="63">
        <v>0</v>
      </c>
      <c r="X363" s="63">
        <v>0</v>
      </c>
      <c r="Y363" s="63">
        <v>0.3688073394495413</v>
      </c>
      <c r="Z363" s="63">
        <v>0</v>
      </c>
      <c r="AA363" s="63">
        <v>0.22201834862385322</v>
      </c>
      <c r="AB363" s="93" t="str">
        <f t="shared" si="87"/>
        <v>pre99</v>
      </c>
      <c r="AC363" s="93" t="str">
        <f t="shared" si="88"/>
        <v>SRH</v>
      </c>
      <c r="AD363" s="93" t="str">
        <f>"'"&amp;VLOOKUP(A363,Lookups!B$3:F$48,2,FALSE)&amp;"'"</f>
        <v>'Salmon River'</v>
      </c>
      <c r="AE363" s="93">
        <f>VLOOKUP(A363,Lookups!B$3:F$48,4,FALSE)</f>
        <v>9</v>
      </c>
      <c r="AF363" s="93" t="str">
        <f>VLOOKUP(A363,Lookups!B$3:F$48,5,FALSE)</f>
        <v>ORcst</v>
      </c>
      <c r="AG363" s="93" t="str">
        <f t="shared" si="89"/>
        <v>yes</v>
      </c>
      <c r="AH363" s="93">
        <f>VLOOKUP(A363,Lookups!B$3:F$48,3,FALSE)</f>
        <v>40</v>
      </c>
      <c r="AI363" s="117">
        <f t="shared" si="90"/>
        <v>0.19633027522935781</v>
      </c>
      <c r="AJ363" s="117">
        <f t="shared" si="91"/>
        <v>0.14495412844036698</v>
      </c>
      <c r="AK363" s="117">
        <f t="shared" si="92"/>
        <v>2.7522935779816515E-2</v>
      </c>
      <c r="AL363" s="117">
        <f t="shared" si="93"/>
        <v>0</v>
      </c>
      <c r="AM363" s="117">
        <f t="shared" si="94"/>
        <v>3.4862385321100919E-2</v>
      </c>
      <c r="AN363" s="117">
        <f t="shared" si="95"/>
        <v>5.5045871559633031E-3</v>
      </c>
      <c r="AO363" s="117">
        <f t="shared" si="96"/>
        <v>0</v>
      </c>
      <c r="AP363" s="117">
        <f t="shared" si="97"/>
        <v>0.3688073394495413</v>
      </c>
      <c r="AQ363" s="117">
        <f t="shared" si="98"/>
        <v>0.22201834862385322</v>
      </c>
      <c r="AR363" s="117">
        <f t="shared" si="99"/>
        <v>0</v>
      </c>
      <c r="AS363" t="str">
        <f t="shared" si="100"/>
        <v>1986SRH</v>
      </c>
    </row>
    <row r="364" spans="1:45" x14ac:dyDescent="0.25">
      <c r="A364" t="s">
        <v>728</v>
      </c>
      <c r="B364" s="64">
        <v>1987</v>
      </c>
      <c r="C364">
        <v>833</v>
      </c>
      <c r="D364" s="116" t="s">
        <v>43</v>
      </c>
      <c r="E364" s="63">
        <v>0.15246098439375749</v>
      </c>
      <c r="F364" s="63">
        <v>0</v>
      </c>
      <c r="G364" s="63">
        <v>0</v>
      </c>
      <c r="H364" s="63">
        <v>0.14645858343337334</v>
      </c>
      <c r="I364" s="63">
        <v>0</v>
      </c>
      <c r="J364" s="63">
        <v>2.5210084033613446E-2</v>
      </c>
      <c r="K364" s="63">
        <v>0</v>
      </c>
      <c r="L364" s="63">
        <v>0</v>
      </c>
      <c r="M364" s="63">
        <v>0</v>
      </c>
      <c r="N364" s="63">
        <v>4.8019207683073226E-3</v>
      </c>
      <c r="O364" s="63">
        <v>0</v>
      </c>
      <c r="P364" s="63">
        <v>0</v>
      </c>
      <c r="Q364" s="63">
        <v>0</v>
      </c>
      <c r="R364" s="63">
        <v>2.4009603841536613E-3</v>
      </c>
      <c r="S364" s="63">
        <v>2.1608643457382955E-2</v>
      </c>
      <c r="T364" s="63">
        <v>6.0024009603841539E-3</v>
      </c>
      <c r="U364" s="63">
        <v>0</v>
      </c>
      <c r="V364" s="63">
        <v>0</v>
      </c>
      <c r="W364" s="63">
        <v>0</v>
      </c>
      <c r="X364" s="63">
        <v>0</v>
      </c>
      <c r="Y364" s="63">
        <v>0.22448979591836735</v>
      </c>
      <c r="Z364" s="63">
        <v>0</v>
      </c>
      <c r="AA364" s="63">
        <v>0.41656662665066024</v>
      </c>
      <c r="AB364" s="93" t="str">
        <f t="shared" si="87"/>
        <v>pre99</v>
      </c>
      <c r="AC364" s="93" t="str">
        <f t="shared" si="88"/>
        <v>SRH</v>
      </c>
      <c r="AD364" s="93" t="str">
        <f>"'"&amp;VLOOKUP(A364,Lookups!B$3:F$48,2,FALSE)&amp;"'"</f>
        <v>'Salmon River'</v>
      </c>
      <c r="AE364" s="93">
        <f>VLOOKUP(A364,Lookups!B$3:F$48,4,FALSE)</f>
        <v>9</v>
      </c>
      <c r="AF364" s="93" t="str">
        <f>VLOOKUP(A364,Lookups!B$3:F$48,5,FALSE)</f>
        <v>ORcst</v>
      </c>
      <c r="AG364" s="93" t="str">
        <f t="shared" si="89"/>
        <v>yes</v>
      </c>
      <c r="AH364" s="93">
        <f>VLOOKUP(A364,Lookups!B$3:F$48,3,FALSE)</f>
        <v>40</v>
      </c>
      <c r="AI364" s="117">
        <f t="shared" si="90"/>
        <v>0.15246098439375749</v>
      </c>
      <c r="AJ364" s="117">
        <f t="shared" si="91"/>
        <v>0.14645858343337334</v>
      </c>
      <c r="AK364" s="117">
        <f t="shared" si="92"/>
        <v>2.5210084033613446E-2</v>
      </c>
      <c r="AL364" s="117">
        <f t="shared" si="93"/>
        <v>0</v>
      </c>
      <c r="AM364" s="117">
        <f t="shared" si="94"/>
        <v>4.8019207683073226E-3</v>
      </c>
      <c r="AN364" s="117">
        <f t="shared" si="95"/>
        <v>3.0012004801920768E-2</v>
      </c>
      <c r="AO364" s="117">
        <f t="shared" si="96"/>
        <v>0</v>
      </c>
      <c r="AP364" s="117">
        <f t="shared" si="97"/>
        <v>0.22448979591836735</v>
      </c>
      <c r="AQ364" s="117">
        <f t="shared" si="98"/>
        <v>0.41656662665066024</v>
      </c>
      <c r="AR364" s="117">
        <f t="shared" si="99"/>
        <v>0</v>
      </c>
      <c r="AS364" t="str">
        <f t="shared" si="100"/>
        <v>1987SRH</v>
      </c>
    </row>
    <row r="365" spans="1:45" x14ac:dyDescent="0.25">
      <c r="A365" t="s">
        <v>728</v>
      </c>
      <c r="B365" s="64">
        <v>1988</v>
      </c>
      <c r="C365">
        <v>1343</v>
      </c>
      <c r="D365" s="116" t="s">
        <v>44</v>
      </c>
      <c r="E365" s="63">
        <v>0.12732688011913626</v>
      </c>
      <c r="F365" s="63">
        <v>1.0424422933730455E-2</v>
      </c>
      <c r="G365" s="63">
        <v>0</v>
      </c>
      <c r="H365" s="63">
        <v>7.2226358897989576E-2</v>
      </c>
      <c r="I365" s="63">
        <v>0</v>
      </c>
      <c r="J365" s="63">
        <v>4.3186895011169027E-2</v>
      </c>
      <c r="K365" s="63">
        <v>0</v>
      </c>
      <c r="L365" s="63">
        <v>0</v>
      </c>
      <c r="M365" s="63">
        <v>0</v>
      </c>
      <c r="N365" s="63">
        <v>7.446016381236039E-3</v>
      </c>
      <c r="O365" s="63">
        <v>0</v>
      </c>
      <c r="P365" s="63">
        <v>0</v>
      </c>
      <c r="Q365" s="63">
        <v>4.4676098287416231E-3</v>
      </c>
      <c r="R365" s="63">
        <v>0</v>
      </c>
      <c r="S365" s="63">
        <v>4.4676098287416231E-3</v>
      </c>
      <c r="T365" s="63">
        <v>1.4147431124348473E-2</v>
      </c>
      <c r="U365" s="63">
        <v>0</v>
      </c>
      <c r="V365" s="63">
        <v>0</v>
      </c>
      <c r="W365" s="63">
        <v>0</v>
      </c>
      <c r="X365" s="63">
        <v>0</v>
      </c>
      <c r="Y365" s="63">
        <v>0.14147431124348472</v>
      </c>
      <c r="Z365" s="63">
        <v>7.4460163812360388E-4</v>
      </c>
      <c r="AA365" s="63">
        <v>0.57408786299329861</v>
      </c>
      <c r="AB365" s="93" t="str">
        <f t="shared" si="87"/>
        <v>pre99</v>
      </c>
      <c r="AC365" s="93" t="str">
        <f t="shared" si="88"/>
        <v>SRH</v>
      </c>
      <c r="AD365" s="93" t="str">
        <f>"'"&amp;VLOOKUP(A365,Lookups!B$3:F$48,2,FALSE)&amp;"'"</f>
        <v>'Salmon River'</v>
      </c>
      <c r="AE365" s="93">
        <f>VLOOKUP(A365,Lookups!B$3:F$48,4,FALSE)</f>
        <v>9</v>
      </c>
      <c r="AF365" s="93" t="str">
        <f>VLOOKUP(A365,Lookups!B$3:F$48,5,FALSE)</f>
        <v>ORcst</v>
      </c>
      <c r="AG365" s="93" t="str">
        <f t="shared" si="89"/>
        <v>yes</v>
      </c>
      <c r="AH365" s="93">
        <f>VLOOKUP(A365,Lookups!B$3:F$48,3,FALSE)</f>
        <v>40</v>
      </c>
      <c r="AI365" s="117">
        <f t="shared" si="90"/>
        <v>0.1377513030528667</v>
      </c>
      <c r="AJ365" s="117">
        <f t="shared" si="91"/>
        <v>7.2226358897989576E-2</v>
      </c>
      <c r="AK365" s="117">
        <f t="shared" si="92"/>
        <v>4.3186895011169027E-2</v>
      </c>
      <c r="AL365" s="117">
        <f t="shared" si="93"/>
        <v>0</v>
      </c>
      <c r="AM365" s="117">
        <f t="shared" si="94"/>
        <v>7.446016381236039E-3</v>
      </c>
      <c r="AN365" s="117">
        <f t="shared" si="95"/>
        <v>2.3082650781831721E-2</v>
      </c>
      <c r="AO365" s="117">
        <f t="shared" si="96"/>
        <v>0</v>
      </c>
      <c r="AP365" s="117">
        <f t="shared" si="97"/>
        <v>0.14147431124348472</v>
      </c>
      <c r="AQ365" s="117">
        <f t="shared" si="98"/>
        <v>0.57408786299329861</v>
      </c>
      <c r="AR365" s="117">
        <f t="shared" si="99"/>
        <v>7.4460163812360388E-4</v>
      </c>
      <c r="AS365" t="str">
        <f t="shared" si="100"/>
        <v>1988SRH</v>
      </c>
    </row>
    <row r="366" spans="1:45" x14ac:dyDescent="0.25">
      <c r="A366" t="s">
        <v>728</v>
      </c>
      <c r="B366" s="64">
        <v>1989</v>
      </c>
      <c r="C366">
        <v>1348</v>
      </c>
      <c r="D366" s="116" t="s">
        <v>44</v>
      </c>
      <c r="E366" s="63">
        <v>0.15207715133531158</v>
      </c>
      <c r="F366" s="63">
        <v>0</v>
      </c>
      <c r="G366" s="63">
        <v>0</v>
      </c>
      <c r="H366" s="63">
        <v>0.14465875370919881</v>
      </c>
      <c r="I366" s="63">
        <v>0</v>
      </c>
      <c r="J366" s="63">
        <v>3.9317507418397624E-2</v>
      </c>
      <c r="K366" s="63">
        <v>0</v>
      </c>
      <c r="L366" s="63">
        <v>0</v>
      </c>
      <c r="M366" s="63">
        <v>0</v>
      </c>
      <c r="N366" s="63">
        <v>0</v>
      </c>
      <c r="O366" s="63">
        <v>7.4183976261127599E-3</v>
      </c>
      <c r="P366" s="63">
        <v>0</v>
      </c>
      <c r="Q366" s="63">
        <v>0</v>
      </c>
      <c r="R366" s="63">
        <v>0</v>
      </c>
      <c r="S366" s="63">
        <v>2.7448071216617211E-2</v>
      </c>
      <c r="T366" s="63">
        <v>2.225519287833828E-3</v>
      </c>
      <c r="U366" s="63">
        <v>0</v>
      </c>
      <c r="V366" s="63">
        <v>1.483679525222552E-3</v>
      </c>
      <c r="W366" s="63">
        <v>0</v>
      </c>
      <c r="X366" s="63">
        <v>0</v>
      </c>
      <c r="Y366" s="63">
        <v>0.228486646884273</v>
      </c>
      <c r="Z366" s="63">
        <v>2.225519287833828E-3</v>
      </c>
      <c r="AA366" s="63">
        <v>0.39465875370919884</v>
      </c>
      <c r="AB366" s="93" t="str">
        <f t="shared" si="87"/>
        <v>pre99</v>
      </c>
      <c r="AC366" s="93" t="str">
        <f t="shared" si="88"/>
        <v>SRH</v>
      </c>
      <c r="AD366" s="93" t="str">
        <f>"'"&amp;VLOOKUP(A366,Lookups!B$3:F$48,2,FALSE)&amp;"'"</f>
        <v>'Salmon River'</v>
      </c>
      <c r="AE366" s="93">
        <f>VLOOKUP(A366,Lookups!B$3:F$48,4,FALSE)</f>
        <v>9</v>
      </c>
      <c r="AF366" s="93" t="str">
        <f>VLOOKUP(A366,Lookups!B$3:F$48,5,FALSE)</f>
        <v>ORcst</v>
      </c>
      <c r="AG366" s="93" t="str">
        <f t="shared" si="89"/>
        <v>yes</v>
      </c>
      <c r="AH366" s="93">
        <f>VLOOKUP(A366,Lookups!B$3:F$48,3,FALSE)</f>
        <v>40</v>
      </c>
      <c r="AI366" s="117">
        <f t="shared" si="90"/>
        <v>0.15207715133531158</v>
      </c>
      <c r="AJ366" s="117">
        <f t="shared" si="91"/>
        <v>0.14465875370919881</v>
      </c>
      <c r="AK366" s="117">
        <f t="shared" si="92"/>
        <v>3.9317507418397624E-2</v>
      </c>
      <c r="AL366" s="117">
        <f t="shared" si="93"/>
        <v>0</v>
      </c>
      <c r="AM366" s="117">
        <f t="shared" si="94"/>
        <v>7.4183976261127599E-3</v>
      </c>
      <c r="AN366" s="117">
        <f t="shared" si="95"/>
        <v>2.967359050445104E-2</v>
      </c>
      <c r="AO366" s="117">
        <f t="shared" si="96"/>
        <v>1.483679525222552E-3</v>
      </c>
      <c r="AP366" s="117">
        <f t="shared" si="97"/>
        <v>0.228486646884273</v>
      </c>
      <c r="AQ366" s="117">
        <f t="shared" si="98"/>
        <v>0.39465875370919884</v>
      </c>
      <c r="AR366" s="117">
        <f t="shared" si="99"/>
        <v>2.225519287833828E-3</v>
      </c>
      <c r="AS366" t="str">
        <f t="shared" si="100"/>
        <v>1989SRH</v>
      </c>
    </row>
    <row r="367" spans="1:45" x14ac:dyDescent="0.25">
      <c r="A367" t="s">
        <v>728</v>
      </c>
      <c r="B367" s="64">
        <v>1990</v>
      </c>
      <c r="C367">
        <v>1662</v>
      </c>
      <c r="D367" s="116" t="s">
        <v>44</v>
      </c>
      <c r="E367" s="63">
        <v>0.16425992779783394</v>
      </c>
      <c r="F367" s="63">
        <v>1.8652226233453671E-2</v>
      </c>
      <c r="G367" s="63">
        <v>0</v>
      </c>
      <c r="H367" s="63">
        <v>0.11793020457280386</v>
      </c>
      <c r="I367" s="63">
        <v>1.3838748495788207E-2</v>
      </c>
      <c r="J367" s="63">
        <v>7.0998796630565589E-2</v>
      </c>
      <c r="K367" s="63">
        <v>0</v>
      </c>
      <c r="L367" s="63">
        <v>0</v>
      </c>
      <c r="M367" s="63">
        <v>0</v>
      </c>
      <c r="N367" s="63">
        <v>2.4067388688327317E-3</v>
      </c>
      <c r="O367" s="63">
        <v>7.2202166064981952E-3</v>
      </c>
      <c r="P367" s="63">
        <v>0</v>
      </c>
      <c r="Q367" s="63">
        <v>1.444043321299639E-2</v>
      </c>
      <c r="R367" s="63">
        <v>2.4067388688327317E-3</v>
      </c>
      <c r="S367" s="63">
        <v>1.263537906137184E-2</v>
      </c>
      <c r="T367" s="63">
        <v>1.022864019253911E-2</v>
      </c>
      <c r="U367" s="63">
        <v>0</v>
      </c>
      <c r="V367" s="63">
        <v>0</v>
      </c>
      <c r="W367" s="63">
        <v>0</v>
      </c>
      <c r="X367" s="63">
        <v>0</v>
      </c>
      <c r="Y367" s="63">
        <v>0.22743682310469315</v>
      </c>
      <c r="Z367" s="63">
        <v>0</v>
      </c>
      <c r="AA367" s="63">
        <v>0.33754512635379064</v>
      </c>
      <c r="AB367" s="93" t="str">
        <f t="shared" si="87"/>
        <v>pre99</v>
      </c>
      <c r="AC367" s="93" t="str">
        <f t="shared" si="88"/>
        <v>SRH</v>
      </c>
      <c r="AD367" s="93" t="str">
        <f>"'"&amp;VLOOKUP(A367,Lookups!B$3:F$48,2,FALSE)&amp;"'"</f>
        <v>'Salmon River'</v>
      </c>
      <c r="AE367" s="93">
        <f>VLOOKUP(A367,Lookups!B$3:F$48,4,FALSE)</f>
        <v>9</v>
      </c>
      <c r="AF367" s="93" t="str">
        <f>VLOOKUP(A367,Lookups!B$3:F$48,5,FALSE)</f>
        <v>ORcst</v>
      </c>
      <c r="AG367" s="93" t="str">
        <f t="shared" si="89"/>
        <v>yes</v>
      </c>
      <c r="AH367" s="93">
        <f>VLOOKUP(A367,Lookups!B$3:F$48,3,FALSE)</f>
        <v>40</v>
      </c>
      <c r="AI367" s="117">
        <f t="shared" si="90"/>
        <v>0.1829121540312876</v>
      </c>
      <c r="AJ367" s="117">
        <f t="shared" si="91"/>
        <v>0.13176895306859207</v>
      </c>
      <c r="AK367" s="117">
        <f t="shared" si="92"/>
        <v>7.0998796630565589E-2</v>
      </c>
      <c r="AL367" s="117">
        <f t="shared" si="93"/>
        <v>0</v>
      </c>
      <c r="AM367" s="117">
        <f t="shared" si="94"/>
        <v>9.6269554753309269E-3</v>
      </c>
      <c r="AN367" s="117">
        <f t="shared" si="95"/>
        <v>3.9711191335740068E-2</v>
      </c>
      <c r="AO367" s="117">
        <f t="shared" si="96"/>
        <v>0</v>
      </c>
      <c r="AP367" s="117">
        <f t="shared" si="97"/>
        <v>0.22743682310469315</v>
      </c>
      <c r="AQ367" s="117">
        <f t="shared" si="98"/>
        <v>0.33754512635379064</v>
      </c>
      <c r="AR367" s="117">
        <f t="shared" si="99"/>
        <v>0</v>
      </c>
      <c r="AS367" t="str">
        <f t="shared" si="100"/>
        <v>1990SRH</v>
      </c>
    </row>
    <row r="368" spans="1:45" x14ac:dyDescent="0.25">
      <c r="A368" t="s">
        <v>728</v>
      </c>
      <c r="B368" s="64">
        <v>1991</v>
      </c>
      <c r="C368">
        <v>2710</v>
      </c>
      <c r="D368" s="116" t="s">
        <v>44</v>
      </c>
      <c r="E368" s="63">
        <v>0.22177121771217712</v>
      </c>
      <c r="F368" s="63">
        <v>0</v>
      </c>
      <c r="G368" s="63">
        <v>5.1660516605166054E-3</v>
      </c>
      <c r="H368" s="63">
        <v>0.15608856088560885</v>
      </c>
      <c r="I368" s="63">
        <v>8.1180811808118074E-3</v>
      </c>
      <c r="J368" s="63">
        <v>5.6457564575645755E-2</v>
      </c>
      <c r="K368" s="63">
        <v>0</v>
      </c>
      <c r="L368" s="63">
        <v>0</v>
      </c>
      <c r="M368" s="63">
        <v>0</v>
      </c>
      <c r="N368" s="63">
        <v>7.3800738007380072E-4</v>
      </c>
      <c r="O368" s="63">
        <v>6.6420664206642069E-3</v>
      </c>
      <c r="P368" s="63">
        <v>0</v>
      </c>
      <c r="Q368" s="63">
        <v>1.4760147601476014E-3</v>
      </c>
      <c r="R368" s="63">
        <v>0</v>
      </c>
      <c r="S368" s="63">
        <v>0</v>
      </c>
      <c r="T368" s="63">
        <v>1.1070110701107011E-3</v>
      </c>
      <c r="U368" s="63">
        <v>0</v>
      </c>
      <c r="V368" s="63">
        <v>2.2140221402214021E-3</v>
      </c>
      <c r="W368" s="63">
        <v>0</v>
      </c>
      <c r="X368" s="63">
        <v>0</v>
      </c>
      <c r="Y368" s="63">
        <v>0.21734317343173432</v>
      </c>
      <c r="Z368" s="63">
        <v>2.1771217712177122E-2</v>
      </c>
      <c r="AA368" s="63">
        <v>0.30110701107011068</v>
      </c>
      <c r="AB368" s="93" t="str">
        <f t="shared" si="87"/>
        <v>pre99</v>
      </c>
      <c r="AC368" s="93" t="str">
        <f t="shared" si="88"/>
        <v>SRH</v>
      </c>
      <c r="AD368" s="93" t="str">
        <f>"'"&amp;VLOOKUP(A368,Lookups!B$3:F$48,2,FALSE)&amp;"'"</f>
        <v>'Salmon River'</v>
      </c>
      <c r="AE368" s="93">
        <f>VLOOKUP(A368,Lookups!B$3:F$48,4,FALSE)</f>
        <v>9</v>
      </c>
      <c r="AF368" s="93" t="str">
        <f>VLOOKUP(A368,Lookups!B$3:F$48,5,FALSE)</f>
        <v>ORcst</v>
      </c>
      <c r="AG368" s="93" t="str">
        <f t="shared" si="89"/>
        <v>yes</v>
      </c>
      <c r="AH368" s="93">
        <f>VLOOKUP(A368,Lookups!B$3:F$48,3,FALSE)</f>
        <v>40</v>
      </c>
      <c r="AI368" s="117">
        <f t="shared" si="90"/>
        <v>0.22693726937269373</v>
      </c>
      <c r="AJ368" s="117">
        <f t="shared" si="91"/>
        <v>0.16420664206642066</v>
      </c>
      <c r="AK368" s="117">
        <f t="shared" si="92"/>
        <v>5.6457564575645755E-2</v>
      </c>
      <c r="AL368" s="117">
        <f t="shared" si="93"/>
        <v>0</v>
      </c>
      <c r="AM368" s="117">
        <f t="shared" si="94"/>
        <v>7.380073800738008E-3</v>
      </c>
      <c r="AN368" s="117">
        <f t="shared" si="95"/>
        <v>2.5830258302583023E-3</v>
      </c>
      <c r="AO368" s="117">
        <f t="shared" si="96"/>
        <v>2.2140221402214021E-3</v>
      </c>
      <c r="AP368" s="117">
        <f t="shared" si="97"/>
        <v>0.21734317343173432</v>
      </c>
      <c r="AQ368" s="117">
        <f t="shared" si="98"/>
        <v>0.30110701107011068</v>
      </c>
      <c r="AR368" s="117">
        <f t="shared" si="99"/>
        <v>2.1771217712177122E-2</v>
      </c>
      <c r="AS368" t="str">
        <f t="shared" si="100"/>
        <v>1991SRH</v>
      </c>
    </row>
    <row r="369" spans="1:45" x14ac:dyDescent="0.25">
      <c r="A369" t="s">
        <v>728</v>
      </c>
      <c r="B369" s="64">
        <v>1992</v>
      </c>
      <c r="C369">
        <v>3091</v>
      </c>
      <c r="D369" s="116" t="s">
        <v>44</v>
      </c>
      <c r="E369" s="63">
        <v>4.0439987059204138E-2</v>
      </c>
      <c r="F369" s="63">
        <v>2.8469750889679714E-2</v>
      </c>
      <c r="G369" s="63">
        <v>0</v>
      </c>
      <c r="H369" s="63">
        <v>7.5056615981882888E-2</v>
      </c>
      <c r="I369" s="63">
        <v>1.7793594306049824E-2</v>
      </c>
      <c r="J369" s="63">
        <v>0.15205435134260756</v>
      </c>
      <c r="K369" s="63">
        <v>0</v>
      </c>
      <c r="L369" s="63">
        <v>0</v>
      </c>
      <c r="M369" s="63">
        <v>1.2940795858945326E-3</v>
      </c>
      <c r="N369" s="63">
        <v>8.4115173083144611E-3</v>
      </c>
      <c r="O369" s="63">
        <v>2.9116790682626984E-3</v>
      </c>
      <c r="P369" s="63">
        <v>0</v>
      </c>
      <c r="Q369" s="63">
        <v>6.470397929472663E-4</v>
      </c>
      <c r="R369" s="63">
        <v>1.9411193788417987E-3</v>
      </c>
      <c r="S369" s="63">
        <v>1.6823034616628922E-2</v>
      </c>
      <c r="T369" s="63">
        <v>2.5881591717890652E-3</v>
      </c>
      <c r="U369" s="63">
        <v>0</v>
      </c>
      <c r="V369" s="63">
        <v>1.6175994823681655E-3</v>
      </c>
      <c r="W369" s="63">
        <v>0</v>
      </c>
      <c r="X369" s="63">
        <v>0</v>
      </c>
      <c r="Y369" s="63">
        <v>0.15270139113555484</v>
      </c>
      <c r="Z369" s="63">
        <v>9.7055968942089935E-4</v>
      </c>
      <c r="AA369" s="63">
        <v>0.49627952119055324</v>
      </c>
      <c r="AB369" s="93" t="str">
        <f t="shared" si="87"/>
        <v>pre99</v>
      </c>
      <c r="AC369" s="93" t="str">
        <f t="shared" si="88"/>
        <v>SRH</v>
      </c>
      <c r="AD369" s="93" t="str">
        <f>"'"&amp;VLOOKUP(A369,Lookups!B$3:F$48,2,FALSE)&amp;"'"</f>
        <v>'Salmon River'</v>
      </c>
      <c r="AE369" s="93">
        <f>VLOOKUP(A369,Lookups!B$3:F$48,4,FALSE)</f>
        <v>9</v>
      </c>
      <c r="AF369" s="93" t="str">
        <f>VLOOKUP(A369,Lookups!B$3:F$48,5,FALSE)</f>
        <v>ORcst</v>
      </c>
      <c r="AG369" s="93" t="str">
        <f t="shared" si="89"/>
        <v>yes</v>
      </c>
      <c r="AH369" s="93">
        <f>VLOOKUP(A369,Lookups!B$3:F$48,3,FALSE)</f>
        <v>40</v>
      </c>
      <c r="AI369" s="117">
        <f t="shared" si="90"/>
        <v>6.8909737948883859E-2</v>
      </c>
      <c r="AJ369" s="117">
        <f t="shared" si="91"/>
        <v>9.2850210287932708E-2</v>
      </c>
      <c r="AK369" s="117">
        <f t="shared" si="92"/>
        <v>0.15205435134260756</v>
      </c>
      <c r="AL369" s="117">
        <f t="shared" si="93"/>
        <v>1.2940795858945326E-3</v>
      </c>
      <c r="AM369" s="117">
        <f t="shared" si="94"/>
        <v>1.1323196376577159E-2</v>
      </c>
      <c r="AN369" s="117">
        <f t="shared" si="95"/>
        <v>2.1999352960207053E-2</v>
      </c>
      <c r="AO369" s="117">
        <f t="shared" si="96"/>
        <v>1.6175994823681655E-3</v>
      </c>
      <c r="AP369" s="117">
        <f t="shared" si="97"/>
        <v>0.15270139113555484</v>
      </c>
      <c r="AQ369" s="117">
        <f t="shared" si="98"/>
        <v>0.49627952119055324</v>
      </c>
      <c r="AR369" s="117">
        <f t="shared" si="99"/>
        <v>9.7055968942089935E-4</v>
      </c>
      <c r="AS369" t="str">
        <f t="shared" si="100"/>
        <v>1992SRH</v>
      </c>
    </row>
    <row r="370" spans="1:45" x14ac:dyDescent="0.25">
      <c r="A370" t="s">
        <v>728</v>
      </c>
      <c r="B370" s="64">
        <v>1993</v>
      </c>
      <c r="C370">
        <v>2611</v>
      </c>
      <c r="D370" s="116" t="s">
        <v>44</v>
      </c>
      <c r="E370" s="63">
        <v>9.4982765224052079E-2</v>
      </c>
      <c r="F370" s="63">
        <v>4.5959402527767142E-3</v>
      </c>
      <c r="G370" s="63">
        <v>1.5319800842589046E-3</v>
      </c>
      <c r="H370" s="63">
        <v>0.15702795863653773</v>
      </c>
      <c r="I370" s="63">
        <v>8.8088854844887016E-3</v>
      </c>
      <c r="J370" s="63">
        <v>0.17043278437380313</v>
      </c>
      <c r="K370" s="63">
        <v>0</v>
      </c>
      <c r="L370" s="63">
        <v>0</v>
      </c>
      <c r="M370" s="63">
        <v>0</v>
      </c>
      <c r="N370" s="63">
        <v>1.9149751053236309E-3</v>
      </c>
      <c r="O370" s="63">
        <v>3.0639601685178092E-3</v>
      </c>
      <c r="P370" s="63">
        <v>0</v>
      </c>
      <c r="Q370" s="63">
        <v>4.2129452317119873E-3</v>
      </c>
      <c r="R370" s="63">
        <v>1.1489850631941786E-3</v>
      </c>
      <c r="S370" s="63">
        <v>2.3745691306013023E-2</v>
      </c>
      <c r="T370" s="63">
        <v>0</v>
      </c>
      <c r="U370" s="63">
        <v>0</v>
      </c>
      <c r="V370" s="63">
        <v>0</v>
      </c>
      <c r="W370" s="63">
        <v>0</v>
      </c>
      <c r="X370" s="63">
        <v>0</v>
      </c>
      <c r="Y370" s="63">
        <v>0.21294523171198773</v>
      </c>
      <c r="Z370" s="63">
        <v>3.8299502106472615E-4</v>
      </c>
      <c r="AA370" s="63">
        <v>0.31520490233626963</v>
      </c>
      <c r="AB370" s="93" t="str">
        <f t="shared" si="87"/>
        <v>pre99</v>
      </c>
      <c r="AC370" s="93" t="str">
        <f t="shared" si="88"/>
        <v>SRH</v>
      </c>
      <c r="AD370" s="93" t="str">
        <f>"'"&amp;VLOOKUP(A370,Lookups!B$3:F$48,2,FALSE)&amp;"'"</f>
        <v>'Salmon River'</v>
      </c>
      <c r="AE370" s="93">
        <f>VLOOKUP(A370,Lookups!B$3:F$48,4,FALSE)</f>
        <v>9</v>
      </c>
      <c r="AF370" s="93" t="str">
        <f>VLOOKUP(A370,Lookups!B$3:F$48,5,FALSE)</f>
        <v>ORcst</v>
      </c>
      <c r="AG370" s="93" t="str">
        <f t="shared" si="89"/>
        <v>yes</v>
      </c>
      <c r="AH370" s="93">
        <f>VLOOKUP(A370,Lookups!B$3:F$48,3,FALSE)</f>
        <v>40</v>
      </c>
      <c r="AI370" s="117">
        <f t="shared" si="90"/>
        <v>0.1011106855610877</v>
      </c>
      <c r="AJ370" s="117">
        <f t="shared" si="91"/>
        <v>0.16583684412102645</v>
      </c>
      <c r="AK370" s="117">
        <f t="shared" si="92"/>
        <v>0.17043278437380313</v>
      </c>
      <c r="AL370" s="117">
        <f t="shared" si="93"/>
        <v>0</v>
      </c>
      <c r="AM370" s="117">
        <f t="shared" si="94"/>
        <v>4.9789352738414403E-3</v>
      </c>
      <c r="AN370" s="117">
        <f t="shared" si="95"/>
        <v>2.910762160091919E-2</v>
      </c>
      <c r="AO370" s="117">
        <f t="shared" si="96"/>
        <v>0</v>
      </c>
      <c r="AP370" s="117">
        <f t="shared" si="97"/>
        <v>0.21294523171198773</v>
      </c>
      <c r="AQ370" s="117">
        <f t="shared" si="98"/>
        <v>0.31520490233626963</v>
      </c>
      <c r="AR370" s="117">
        <f t="shared" si="99"/>
        <v>3.8299502106472615E-4</v>
      </c>
      <c r="AS370" t="str">
        <f t="shared" si="100"/>
        <v>1993SRH</v>
      </c>
    </row>
    <row r="371" spans="1:45" x14ac:dyDescent="0.25">
      <c r="A371" t="s">
        <v>728</v>
      </c>
      <c r="B371" s="64">
        <v>1994</v>
      </c>
      <c r="C371">
        <v>4450</v>
      </c>
      <c r="D371" s="116" t="s">
        <v>44</v>
      </c>
      <c r="E371" s="63">
        <v>0.13730337078651683</v>
      </c>
      <c r="F371" s="63">
        <v>4.4943820224719105E-3</v>
      </c>
      <c r="G371" s="63">
        <v>8.3146067415730343E-3</v>
      </c>
      <c r="H371" s="63">
        <v>0.14606741573033707</v>
      </c>
      <c r="I371" s="63">
        <v>1.8426966292134833E-2</v>
      </c>
      <c r="J371" s="63">
        <v>4.7191011235955059E-2</v>
      </c>
      <c r="K371" s="63">
        <v>0</v>
      </c>
      <c r="L371" s="63">
        <v>0</v>
      </c>
      <c r="M371" s="63">
        <v>0</v>
      </c>
      <c r="N371" s="63">
        <v>1.7977528089887641E-3</v>
      </c>
      <c r="O371" s="63">
        <v>8.9887640449438206E-4</v>
      </c>
      <c r="P371" s="63">
        <v>0</v>
      </c>
      <c r="Q371" s="63">
        <v>0</v>
      </c>
      <c r="R371" s="63">
        <v>0</v>
      </c>
      <c r="S371" s="63">
        <v>1.1685393258426966E-2</v>
      </c>
      <c r="T371" s="63">
        <v>4.4943820224719105E-3</v>
      </c>
      <c r="U371" s="63">
        <v>0</v>
      </c>
      <c r="V371" s="63">
        <v>0</v>
      </c>
      <c r="W371" s="63">
        <v>0</v>
      </c>
      <c r="X371" s="63">
        <v>0</v>
      </c>
      <c r="Y371" s="63">
        <v>0.15842696629213482</v>
      </c>
      <c r="Z371" s="63">
        <v>1.1460674157303371E-2</v>
      </c>
      <c r="AA371" s="63">
        <v>0.449438202247191</v>
      </c>
      <c r="AB371" s="93" t="str">
        <f t="shared" si="87"/>
        <v>pre99</v>
      </c>
      <c r="AC371" s="93" t="str">
        <f t="shared" si="88"/>
        <v>SRH</v>
      </c>
      <c r="AD371" s="93" t="str">
        <f>"'"&amp;VLOOKUP(A371,Lookups!B$3:F$48,2,FALSE)&amp;"'"</f>
        <v>'Salmon River'</v>
      </c>
      <c r="AE371" s="93">
        <f>VLOOKUP(A371,Lookups!B$3:F$48,4,FALSE)</f>
        <v>9</v>
      </c>
      <c r="AF371" s="93" t="str">
        <f>VLOOKUP(A371,Lookups!B$3:F$48,5,FALSE)</f>
        <v>ORcst</v>
      </c>
      <c r="AG371" s="93" t="str">
        <f t="shared" si="89"/>
        <v>yes</v>
      </c>
      <c r="AH371" s="93">
        <f>VLOOKUP(A371,Lookups!B$3:F$48,3,FALSE)</f>
        <v>40</v>
      </c>
      <c r="AI371" s="117">
        <f t="shared" si="90"/>
        <v>0.15011235955056176</v>
      </c>
      <c r="AJ371" s="117">
        <f t="shared" si="91"/>
        <v>0.16449438202247191</v>
      </c>
      <c r="AK371" s="117">
        <f t="shared" si="92"/>
        <v>4.7191011235955059E-2</v>
      </c>
      <c r="AL371" s="117">
        <f t="shared" si="93"/>
        <v>0</v>
      </c>
      <c r="AM371" s="117">
        <f t="shared" si="94"/>
        <v>2.696629213483146E-3</v>
      </c>
      <c r="AN371" s="117">
        <f t="shared" si="95"/>
        <v>1.6179775280898877E-2</v>
      </c>
      <c r="AO371" s="117">
        <f t="shared" si="96"/>
        <v>0</v>
      </c>
      <c r="AP371" s="117">
        <f t="shared" si="97"/>
        <v>0.15842696629213482</v>
      </c>
      <c r="AQ371" s="117">
        <f t="shared" si="98"/>
        <v>0.449438202247191</v>
      </c>
      <c r="AR371" s="117">
        <f t="shared" si="99"/>
        <v>1.1460674157303371E-2</v>
      </c>
      <c r="AS371" t="str">
        <f t="shared" si="100"/>
        <v>1994SRH</v>
      </c>
    </row>
    <row r="372" spans="1:45" x14ac:dyDescent="0.25">
      <c r="A372" t="s">
        <v>728</v>
      </c>
      <c r="B372" s="64">
        <v>1995</v>
      </c>
      <c r="C372">
        <v>4153</v>
      </c>
      <c r="D372" s="116" t="s">
        <v>44</v>
      </c>
      <c r="E372" s="63">
        <v>8.9814591861305082E-2</v>
      </c>
      <c r="F372" s="63">
        <v>1.2039489525644113E-3</v>
      </c>
      <c r="G372" s="63">
        <v>3.8526366482061159E-3</v>
      </c>
      <c r="H372" s="63">
        <v>6.0438237418733443E-2</v>
      </c>
      <c r="I372" s="63">
        <v>1.1076330363592584E-2</v>
      </c>
      <c r="J372" s="63">
        <v>1.1076330363592584E-2</v>
      </c>
      <c r="K372" s="63">
        <v>1.6855285335901757E-3</v>
      </c>
      <c r="L372" s="63">
        <v>0</v>
      </c>
      <c r="M372" s="63">
        <v>0</v>
      </c>
      <c r="N372" s="63">
        <v>1.2039489525644113E-3</v>
      </c>
      <c r="O372" s="63">
        <v>7.2236937153864669E-4</v>
      </c>
      <c r="P372" s="63">
        <v>0</v>
      </c>
      <c r="Q372" s="63">
        <v>0</v>
      </c>
      <c r="R372" s="63">
        <v>0</v>
      </c>
      <c r="S372" s="63">
        <v>1.4447387430772936E-3</v>
      </c>
      <c r="T372" s="63">
        <v>4.8157958102576449E-4</v>
      </c>
      <c r="U372" s="63">
        <v>0</v>
      </c>
      <c r="V372" s="63">
        <v>0</v>
      </c>
      <c r="W372" s="63">
        <v>0</v>
      </c>
      <c r="X372" s="63">
        <v>0</v>
      </c>
      <c r="Y372" s="63">
        <v>0.25908981459186131</v>
      </c>
      <c r="Z372" s="63">
        <v>4.6472429568986277E-2</v>
      </c>
      <c r="AA372" s="63">
        <v>0.51143751504936186</v>
      </c>
      <c r="AB372" s="93" t="str">
        <f t="shared" si="87"/>
        <v>pre99</v>
      </c>
      <c r="AC372" s="93" t="str">
        <f t="shared" si="88"/>
        <v>SRH</v>
      </c>
      <c r="AD372" s="93" t="str">
        <f>"'"&amp;VLOOKUP(A372,Lookups!B$3:F$48,2,FALSE)&amp;"'"</f>
        <v>'Salmon River'</v>
      </c>
      <c r="AE372" s="93">
        <f>VLOOKUP(A372,Lookups!B$3:F$48,4,FALSE)</f>
        <v>9</v>
      </c>
      <c r="AF372" s="93" t="str">
        <f>VLOOKUP(A372,Lookups!B$3:F$48,5,FALSE)</f>
        <v>ORcst</v>
      </c>
      <c r="AG372" s="93" t="str">
        <f t="shared" si="89"/>
        <v>yes</v>
      </c>
      <c r="AH372" s="93">
        <f>VLOOKUP(A372,Lookups!B$3:F$48,3,FALSE)</f>
        <v>40</v>
      </c>
      <c r="AI372" s="117">
        <f t="shared" si="90"/>
        <v>9.4871177462075615E-2</v>
      </c>
      <c r="AJ372" s="117">
        <f t="shared" si="91"/>
        <v>7.1514567782326025E-2</v>
      </c>
      <c r="AK372" s="117">
        <f t="shared" si="92"/>
        <v>1.276185889718276E-2</v>
      </c>
      <c r="AL372" s="117">
        <f t="shared" si="93"/>
        <v>0</v>
      </c>
      <c r="AM372" s="117">
        <f t="shared" si="94"/>
        <v>1.926318324103058E-3</v>
      </c>
      <c r="AN372" s="117">
        <f t="shared" si="95"/>
        <v>1.926318324103058E-3</v>
      </c>
      <c r="AO372" s="117">
        <f t="shared" si="96"/>
        <v>0</v>
      </c>
      <c r="AP372" s="117">
        <f t="shared" si="97"/>
        <v>0.25908981459186131</v>
      </c>
      <c r="AQ372" s="117">
        <f t="shared" si="98"/>
        <v>0.51143751504936186</v>
      </c>
      <c r="AR372" s="117">
        <f t="shared" si="99"/>
        <v>4.6472429568986277E-2</v>
      </c>
      <c r="AS372" t="str">
        <f t="shared" si="100"/>
        <v>1995SRH</v>
      </c>
    </row>
    <row r="373" spans="1:45" x14ac:dyDescent="0.25">
      <c r="A373" t="s">
        <v>728</v>
      </c>
      <c r="B373" s="64">
        <v>1996</v>
      </c>
      <c r="C373">
        <v>2281</v>
      </c>
      <c r="D373" s="116" t="s">
        <v>44</v>
      </c>
      <c r="E373" s="63">
        <v>0.17886891714160455</v>
      </c>
      <c r="F373" s="63">
        <v>0</v>
      </c>
      <c r="G373" s="63">
        <v>0</v>
      </c>
      <c r="H373" s="63">
        <v>2.3235423060061378E-2</v>
      </c>
      <c r="I373" s="63">
        <v>0</v>
      </c>
      <c r="J373" s="63">
        <v>5.6992547128452437E-3</v>
      </c>
      <c r="K373" s="63">
        <v>0</v>
      </c>
      <c r="L373" s="63">
        <v>0</v>
      </c>
      <c r="M373" s="63">
        <v>0</v>
      </c>
      <c r="N373" s="63">
        <v>0</v>
      </c>
      <c r="O373" s="63">
        <v>0</v>
      </c>
      <c r="P373" s="63">
        <v>0</v>
      </c>
      <c r="Q373" s="63">
        <v>3.0688294607628232E-3</v>
      </c>
      <c r="R373" s="63">
        <v>0</v>
      </c>
      <c r="S373" s="63">
        <v>3.2441911442349848E-2</v>
      </c>
      <c r="T373" s="63">
        <v>7.8912757562472607E-3</v>
      </c>
      <c r="U373" s="63">
        <v>0</v>
      </c>
      <c r="V373" s="63">
        <v>0</v>
      </c>
      <c r="W373" s="63">
        <v>0</v>
      </c>
      <c r="X373" s="63">
        <v>0</v>
      </c>
      <c r="Y373" s="63">
        <v>0.47873739587900044</v>
      </c>
      <c r="Z373" s="63">
        <v>3.0688294607628232E-3</v>
      </c>
      <c r="AA373" s="63">
        <v>0.26698816308636564</v>
      </c>
      <c r="AB373" s="93" t="str">
        <f t="shared" si="87"/>
        <v>pre99</v>
      </c>
      <c r="AC373" s="93" t="str">
        <f t="shared" si="88"/>
        <v>SRH</v>
      </c>
      <c r="AD373" s="93" t="str">
        <f>"'"&amp;VLOOKUP(A373,Lookups!B$3:F$48,2,FALSE)&amp;"'"</f>
        <v>'Salmon River'</v>
      </c>
      <c r="AE373" s="93">
        <f>VLOOKUP(A373,Lookups!B$3:F$48,4,FALSE)</f>
        <v>9</v>
      </c>
      <c r="AF373" s="93" t="str">
        <f>VLOOKUP(A373,Lookups!B$3:F$48,5,FALSE)</f>
        <v>ORcst</v>
      </c>
      <c r="AG373" s="93" t="str">
        <f t="shared" si="89"/>
        <v>yes</v>
      </c>
      <c r="AH373" s="93">
        <f>VLOOKUP(A373,Lookups!B$3:F$48,3,FALSE)</f>
        <v>40</v>
      </c>
      <c r="AI373" s="117">
        <f t="shared" si="90"/>
        <v>0.17886891714160455</v>
      </c>
      <c r="AJ373" s="117">
        <f t="shared" si="91"/>
        <v>2.3235423060061378E-2</v>
      </c>
      <c r="AK373" s="117">
        <f t="shared" si="92"/>
        <v>5.6992547128452437E-3</v>
      </c>
      <c r="AL373" s="117">
        <f t="shared" si="93"/>
        <v>0</v>
      </c>
      <c r="AM373" s="117">
        <f t="shared" si="94"/>
        <v>0</v>
      </c>
      <c r="AN373" s="117">
        <f t="shared" si="95"/>
        <v>4.3402016659359936E-2</v>
      </c>
      <c r="AO373" s="117">
        <f t="shared" si="96"/>
        <v>0</v>
      </c>
      <c r="AP373" s="117">
        <f t="shared" si="97"/>
        <v>0.47873739587900044</v>
      </c>
      <c r="AQ373" s="117">
        <f t="shared" si="98"/>
        <v>0.26698816308636564</v>
      </c>
      <c r="AR373" s="117">
        <f t="shared" si="99"/>
        <v>3.0688294607628232E-3</v>
      </c>
      <c r="AS373" t="str">
        <f t="shared" si="100"/>
        <v>1996SRH</v>
      </c>
    </row>
    <row r="374" spans="1:45" x14ac:dyDescent="0.25">
      <c r="A374" t="s">
        <v>728</v>
      </c>
      <c r="B374" s="64">
        <v>1997</v>
      </c>
      <c r="C374">
        <v>4602</v>
      </c>
      <c r="D374" s="116" t="s">
        <v>44</v>
      </c>
      <c r="E374" s="63">
        <v>0.28661451542807476</v>
      </c>
      <c r="F374" s="63">
        <v>0</v>
      </c>
      <c r="G374" s="63">
        <v>1.4776184267709691E-2</v>
      </c>
      <c r="H374" s="63">
        <v>3.0638852672750978E-2</v>
      </c>
      <c r="I374" s="63">
        <v>3.6940460669274227E-3</v>
      </c>
      <c r="J374" s="63">
        <v>1.738374619730552E-3</v>
      </c>
      <c r="K374" s="63">
        <v>0</v>
      </c>
      <c r="L374" s="63">
        <v>0</v>
      </c>
      <c r="M374" s="63">
        <v>0</v>
      </c>
      <c r="N374" s="63">
        <v>1.0864841373315949E-3</v>
      </c>
      <c r="O374" s="63">
        <v>0</v>
      </c>
      <c r="P374" s="63">
        <v>0</v>
      </c>
      <c r="Q374" s="63">
        <v>0</v>
      </c>
      <c r="R374" s="63">
        <v>6.5189048239895696E-4</v>
      </c>
      <c r="S374" s="63">
        <v>1.1951325510647544E-2</v>
      </c>
      <c r="T374" s="63">
        <v>8.6918730986527601E-4</v>
      </c>
      <c r="U374" s="63">
        <v>0</v>
      </c>
      <c r="V374" s="63">
        <v>0</v>
      </c>
      <c r="W374" s="63">
        <v>0</v>
      </c>
      <c r="X374" s="63">
        <v>0</v>
      </c>
      <c r="Y374" s="63">
        <v>0.18057366362451108</v>
      </c>
      <c r="Z374" s="63">
        <v>1.521077792264233E-3</v>
      </c>
      <c r="AA374" s="63">
        <v>0.46588439808778792</v>
      </c>
      <c r="AB374" s="93" t="str">
        <f t="shared" si="87"/>
        <v>pre99</v>
      </c>
      <c r="AC374" s="93" t="str">
        <f t="shared" si="88"/>
        <v>SRH</v>
      </c>
      <c r="AD374" s="93" t="str">
        <f>"'"&amp;VLOOKUP(A374,Lookups!B$3:F$48,2,FALSE)&amp;"'"</f>
        <v>'Salmon River'</v>
      </c>
      <c r="AE374" s="93">
        <f>VLOOKUP(A374,Lookups!B$3:F$48,4,FALSE)</f>
        <v>9</v>
      </c>
      <c r="AF374" s="93" t="str">
        <f>VLOOKUP(A374,Lookups!B$3:F$48,5,FALSE)</f>
        <v>ORcst</v>
      </c>
      <c r="AG374" s="93" t="str">
        <f t="shared" si="89"/>
        <v>yes</v>
      </c>
      <c r="AH374" s="93">
        <f>VLOOKUP(A374,Lookups!B$3:F$48,3,FALSE)</f>
        <v>40</v>
      </c>
      <c r="AI374" s="117">
        <f t="shared" si="90"/>
        <v>0.30139069969578447</v>
      </c>
      <c r="AJ374" s="117">
        <f t="shared" si="91"/>
        <v>3.4332898739678402E-2</v>
      </c>
      <c r="AK374" s="117">
        <f t="shared" si="92"/>
        <v>1.738374619730552E-3</v>
      </c>
      <c r="AL374" s="117">
        <f t="shared" si="93"/>
        <v>0</v>
      </c>
      <c r="AM374" s="117">
        <f t="shared" si="94"/>
        <v>1.0864841373315949E-3</v>
      </c>
      <c r="AN374" s="117">
        <f t="shared" si="95"/>
        <v>1.3472403302911776E-2</v>
      </c>
      <c r="AO374" s="117">
        <f t="shared" si="96"/>
        <v>0</v>
      </c>
      <c r="AP374" s="117">
        <f t="shared" si="97"/>
        <v>0.18057366362451108</v>
      </c>
      <c r="AQ374" s="117">
        <f t="shared" si="98"/>
        <v>0.46588439808778792</v>
      </c>
      <c r="AR374" s="117">
        <f t="shared" si="99"/>
        <v>1.521077792264233E-3</v>
      </c>
      <c r="AS374" t="str">
        <f t="shared" si="100"/>
        <v>1997SRH</v>
      </c>
    </row>
    <row r="375" spans="1:45" x14ac:dyDescent="0.25">
      <c r="A375" t="s">
        <v>728</v>
      </c>
      <c r="B375" s="64">
        <v>1998</v>
      </c>
      <c r="C375">
        <v>3596</v>
      </c>
      <c r="D375" s="116" t="s">
        <v>44</v>
      </c>
      <c r="E375" s="63">
        <v>9.2046718576195771E-2</v>
      </c>
      <c r="F375" s="63">
        <v>6.3959955506117912E-3</v>
      </c>
      <c r="G375" s="63">
        <v>3.615127919911012E-3</v>
      </c>
      <c r="H375" s="63">
        <v>9.4549499443826471E-2</v>
      </c>
      <c r="I375" s="63">
        <v>1.6129032258064516E-2</v>
      </c>
      <c r="J375" s="63">
        <v>0</v>
      </c>
      <c r="K375" s="63">
        <v>0</v>
      </c>
      <c r="L375" s="63">
        <v>0</v>
      </c>
      <c r="M375" s="63">
        <v>0</v>
      </c>
      <c r="N375" s="63">
        <v>0</v>
      </c>
      <c r="O375" s="63">
        <v>0</v>
      </c>
      <c r="P375" s="63">
        <v>0</v>
      </c>
      <c r="Q375" s="63">
        <v>0</v>
      </c>
      <c r="R375" s="63">
        <v>0</v>
      </c>
      <c r="S375" s="63">
        <v>1.3904338153503894E-3</v>
      </c>
      <c r="T375" s="63">
        <v>8.3426028921023358E-3</v>
      </c>
      <c r="U375" s="63">
        <v>0</v>
      </c>
      <c r="V375" s="63">
        <v>0</v>
      </c>
      <c r="W375" s="63">
        <v>0</v>
      </c>
      <c r="X375" s="63">
        <v>0</v>
      </c>
      <c r="Y375" s="63">
        <v>0.2772525027808676</v>
      </c>
      <c r="Z375" s="63">
        <v>4.4493882091212458E-3</v>
      </c>
      <c r="AA375" s="63">
        <v>0.49582869855394884</v>
      </c>
      <c r="AB375" s="93" t="str">
        <f t="shared" si="87"/>
        <v>pre99</v>
      </c>
      <c r="AC375" s="93" t="str">
        <f t="shared" si="88"/>
        <v>SRH</v>
      </c>
      <c r="AD375" s="93" t="str">
        <f>"'"&amp;VLOOKUP(A375,Lookups!B$3:F$48,2,FALSE)&amp;"'"</f>
        <v>'Salmon River'</v>
      </c>
      <c r="AE375" s="93">
        <f>VLOOKUP(A375,Lookups!B$3:F$48,4,FALSE)</f>
        <v>9</v>
      </c>
      <c r="AF375" s="93" t="str">
        <f>VLOOKUP(A375,Lookups!B$3:F$48,5,FALSE)</f>
        <v>ORcst</v>
      </c>
      <c r="AG375" s="93" t="str">
        <f t="shared" si="89"/>
        <v>yes</v>
      </c>
      <c r="AH375" s="93">
        <f>VLOOKUP(A375,Lookups!B$3:F$48,3,FALSE)</f>
        <v>40</v>
      </c>
      <c r="AI375" s="117">
        <f t="shared" si="90"/>
        <v>0.10205784204671858</v>
      </c>
      <c r="AJ375" s="117">
        <f t="shared" si="91"/>
        <v>0.11067853170189099</v>
      </c>
      <c r="AK375" s="117">
        <f t="shared" si="92"/>
        <v>0</v>
      </c>
      <c r="AL375" s="117">
        <f t="shared" si="93"/>
        <v>0</v>
      </c>
      <c r="AM375" s="117">
        <f t="shared" si="94"/>
        <v>0</v>
      </c>
      <c r="AN375" s="117">
        <f t="shared" si="95"/>
        <v>9.7330367074527253E-3</v>
      </c>
      <c r="AO375" s="117">
        <f t="shared" si="96"/>
        <v>0</v>
      </c>
      <c r="AP375" s="117">
        <f t="shared" si="97"/>
        <v>0.2772525027808676</v>
      </c>
      <c r="AQ375" s="117">
        <f t="shared" si="98"/>
        <v>0.49582869855394884</v>
      </c>
      <c r="AR375" s="117">
        <f t="shared" si="99"/>
        <v>4.4493882091212458E-3</v>
      </c>
      <c r="AS375" t="str">
        <f t="shared" si="100"/>
        <v>1998SRH</v>
      </c>
    </row>
    <row r="376" spans="1:45" x14ac:dyDescent="0.25">
      <c r="A376" t="s">
        <v>728</v>
      </c>
      <c r="B376" s="64">
        <v>1999</v>
      </c>
      <c r="C376">
        <v>2348</v>
      </c>
      <c r="D376" s="116" t="s">
        <v>44</v>
      </c>
      <c r="E376" s="63">
        <v>0.15971039182282792</v>
      </c>
      <c r="F376" s="63">
        <v>8.5178875638841568E-4</v>
      </c>
      <c r="G376" s="63">
        <v>0</v>
      </c>
      <c r="H376" s="63">
        <v>5.1533219761499147E-2</v>
      </c>
      <c r="I376" s="63">
        <v>4.6422487223168656E-2</v>
      </c>
      <c r="J376" s="63">
        <v>0</v>
      </c>
      <c r="K376" s="63">
        <v>0</v>
      </c>
      <c r="L376" s="63">
        <v>0</v>
      </c>
      <c r="M376" s="63">
        <v>0</v>
      </c>
      <c r="N376" s="63">
        <v>0</v>
      </c>
      <c r="O376" s="63">
        <v>0</v>
      </c>
      <c r="P376" s="63">
        <v>0</v>
      </c>
      <c r="Q376" s="63">
        <v>1.2776831345826234E-3</v>
      </c>
      <c r="R376" s="63">
        <v>8.5178875638841568E-4</v>
      </c>
      <c r="S376" s="63">
        <v>2.981260647359455E-3</v>
      </c>
      <c r="T376" s="63">
        <v>1.0221465076660987E-2</v>
      </c>
      <c r="U376" s="63">
        <v>0</v>
      </c>
      <c r="V376" s="63">
        <v>0</v>
      </c>
      <c r="W376" s="63">
        <v>0</v>
      </c>
      <c r="X376" s="63">
        <v>0</v>
      </c>
      <c r="Y376" s="63">
        <v>0.32921635434412266</v>
      </c>
      <c r="Z376" s="63">
        <v>4.6848381601362864E-3</v>
      </c>
      <c r="AA376" s="63">
        <v>0.39224872231686542</v>
      </c>
      <c r="AB376" s="93" t="str">
        <f t="shared" si="87"/>
        <v>a99to08</v>
      </c>
      <c r="AC376" s="93" t="str">
        <f t="shared" si="88"/>
        <v>SRH</v>
      </c>
      <c r="AD376" s="93" t="str">
        <f>"'"&amp;VLOOKUP(A376,Lookups!B$3:F$48,2,FALSE)&amp;"'"</f>
        <v>'Salmon River'</v>
      </c>
      <c r="AE376" s="93">
        <f>VLOOKUP(A376,Lookups!B$3:F$48,4,FALSE)</f>
        <v>9</v>
      </c>
      <c r="AF376" s="93" t="str">
        <f>VLOOKUP(A376,Lookups!B$3:F$48,5,FALSE)</f>
        <v>ORcst</v>
      </c>
      <c r="AG376" s="93" t="str">
        <f t="shared" si="89"/>
        <v>yes</v>
      </c>
      <c r="AH376" s="93">
        <f>VLOOKUP(A376,Lookups!B$3:F$48,3,FALSE)</f>
        <v>40</v>
      </c>
      <c r="AI376" s="117">
        <f t="shared" si="90"/>
        <v>0.16056218057921634</v>
      </c>
      <c r="AJ376" s="117">
        <f t="shared" si="91"/>
        <v>9.7955706984667795E-2</v>
      </c>
      <c r="AK376" s="117">
        <f t="shared" si="92"/>
        <v>0</v>
      </c>
      <c r="AL376" s="117">
        <f t="shared" si="93"/>
        <v>0</v>
      </c>
      <c r="AM376" s="117">
        <f t="shared" si="94"/>
        <v>0</v>
      </c>
      <c r="AN376" s="117">
        <f t="shared" si="95"/>
        <v>1.5332197614991482E-2</v>
      </c>
      <c r="AO376" s="117">
        <f t="shared" si="96"/>
        <v>0</v>
      </c>
      <c r="AP376" s="117">
        <f t="shared" si="97"/>
        <v>0.32921635434412266</v>
      </c>
      <c r="AQ376" s="117">
        <f t="shared" si="98"/>
        <v>0.39224872231686542</v>
      </c>
      <c r="AR376" s="117">
        <f t="shared" si="99"/>
        <v>4.6848381601362864E-3</v>
      </c>
      <c r="AS376" t="str">
        <f t="shared" si="100"/>
        <v>1999SRH</v>
      </c>
    </row>
    <row r="377" spans="1:45" x14ac:dyDescent="0.25">
      <c r="A377" t="s">
        <v>728</v>
      </c>
      <c r="B377" s="64">
        <v>2000</v>
      </c>
      <c r="C377">
        <v>2848</v>
      </c>
      <c r="D377" s="116" t="s">
        <v>44</v>
      </c>
      <c r="E377" s="63">
        <v>0.15519662921348315</v>
      </c>
      <c r="F377" s="63">
        <v>0</v>
      </c>
      <c r="G377" s="63">
        <v>5.9691011235955055E-3</v>
      </c>
      <c r="H377" s="63">
        <v>3.125E-2</v>
      </c>
      <c r="I377" s="63">
        <v>1.5800561797752809E-2</v>
      </c>
      <c r="J377" s="63">
        <v>0</v>
      </c>
      <c r="K377" s="63">
        <v>0</v>
      </c>
      <c r="L377" s="63">
        <v>0</v>
      </c>
      <c r="M377" s="63">
        <v>0</v>
      </c>
      <c r="N377" s="63">
        <v>0</v>
      </c>
      <c r="O377" s="63">
        <v>0</v>
      </c>
      <c r="P377" s="63">
        <v>0</v>
      </c>
      <c r="Q377" s="63">
        <v>7.0224719101123594E-4</v>
      </c>
      <c r="R377" s="63">
        <v>0</v>
      </c>
      <c r="S377" s="63">
        <v>2.8089887640449437E-3</v>
      </c>
      <c r="T377" s="63">
        <v>1.1938202247191011E-2</v>
      </c>
      <c r="U377" s="63">
        <v>0</v>
      </c>
      <c r="V377" s="63">
        <v>0</v>
      </c>
      <c r="W377" s="63">
        <v>0</v>
      </c>
      <c r="X377" s="63">
        <v>0</v>
      </c>
      <c r="Y377" s="63">
        <v>0.2033005617977528</v>
      </c>
      <c r="Z377" s="63">
        <v>2.8089887640449437E-3</v>
      </c>
      <c r="AA377" s="63">
        <v>0.5702247191011236</v>
      </c>
      <c r="AB377" s="93" t="str">
        <f t="shared" si="87"/>
        <v>a99to08</v>
      </c>
      <c r="AC377" s="93" t="str">
        <f t="shared" si="88"/>
        <v>SRH</v>
      </c>
      <c r="AD377" s="93" t="str">
        <f>"'"&amp;VLOOKUP(A377,Lookups!B$3:F$48,2,FALSE)&amp;"'"</f>
        <v>'Salmon River'</v>
      </c>
      <c r="AE377" s="93">
        <f>VLOOKUP(A377,Lookups!B$3:F$48,4,FALSE)</f>
        <v>9</v>
      </c>
      <c r="AF377" s="93" t="str">
        <f>VLOOKUP(A377,Lookups!B$3:F$48,5,FALSE)</f>
        <v>ORcst</v>
      </c>
      <c r="AG377" s="93" t="str">
        <f t="shared" si="89"/>
        <v>yes</v>
      </c>
      <c r="AH377" s="93">
        <f>VLOOKUP(A377,Lookups!B$3:F$48,3,FALSE)</f>
        <v>40</v>
      </c>
      <c r="AI377" s="117">
        <f t="shared" si="90"/>
        <v>0.16116573033707865</v>
      </c>
      <c r="AJ377" s="117">
        <f t="shared" si="91"/>
        <v>4.7050561797752813E-2</v>
      </c>
      <c r="AK377" s="117">
        <f t="shared" si="92"/>
        <v>0</v>
      </c>
      <c r="AL377" s="117">
        <f t="shared" si="93"/>
        <v>0</v>
      </c>
      <c r="AM377" s="117">
        <f t="shared" si="94"/>
        <v>0</v>
      </c>
      <c r="AN377" s="117">
        <f t="shared" si="95"/>
        <v>1.5449438202247191E-2</v>
      </c>
      <c r="AO377" s="117">
        <f t="shared" si="96"/>
        <v>0</v>
      </c>
      <c r="AP377" s="117">
        <f t="shared" si="97"/>
        <v>0.2033005617977528</v>
      </c>
      <c r="AQ377" s="117">
        <f t="shared" si="98"/>
        <v>0.5702247191011236</v>
      </c>
      <c r="AR377" s="117">
        <f t="shared" si="99"/>
        <v>2.8089887640449437E-3</v>
      </c>
      <c r="AS377" t="str">
        <f t="shared" si="100"/>
        <v>2000SRH</v>
      </c>
    </row>
    <row r="378" spans="1:45" x14ac:dyDescent="0.25">
      <c r="A378" t="s">
        <v>728</v>
      </c>
      <c r="B378" s="64">
        <v>2001</v>
      </c>
      <c r="C378">
        <v>3887</v>
      </c>
      <c r="D378" s="116" t="s">
        <v>44</v>
      </c>
      <c r="E378" s="63">
        <v>0.14972986879341393</v>
      </c>
      <c r="F378" s="63">
        <v>0</v>
      </c>
      <c r="G378" s="63">
        <v>8.7471057370722919E-3</v>
      </c>
      <c r="H378" s="63">
        <v>3.4473887316696684E-2</v>
      </c>
      <c r="I378" s="63">
        <v>1.595060457936712E-2</v>
      </c>
      <c r="J378" s="63">
        <v>3.6017494211474143E-3</v>
      </c>
      <c r="K378" s="63">
        <v>1.2863390789812194E-3</v>
      </c>
      <c r="L378" s="63">
        <v>0</v>
      </c>
      <c r="M378" s="63">
        <v>0</v>
      </c>
      <c r="N378" s="63">
        <v>0</v>
      </c>
      <c r="O378" s="63">
        <v>0</v>
      </c>
      <c r="P378" s="63">
        <v>0</v>
      </c>
      <c r="Q378" s="63">
        <v>1.0290712631849757E-3</v>
      </c>
      <c r="R378" s="63">
        <v>1.8008747105737071E-3</v>
      </c>
      <c r="S378" s="63">
        <v>2.3154103421661951E-2</v>
      </c>
      <c r="T378" s="63">
        <v>1.3120658605608439E-2</v>
      </c>
      <c r="U378" s="63">
        <v>0</v>
      </c>
      <c r="V378" s="63">
        <v>0</v>
      </c>
      <c r="W378" s="63">
        <v>0</v>
      </c>
      <c r="X378" s="63">
        <v>0</v>
      </c>
      <c r="Y378" s="63">
        <v>0.25752508361204013</v>
      </c>
      <c r="Z378" s="63">
        <v>3.8590172369436584E-3</v>
      </c>
      <c r="AA378" s="63">
        <v>0.48572163622330844</v>
      </c>
      <c r="AB378" s="93" t="str">
        <f t="shared" si="87"/>
        <v>a99to08</v>
      </c>
      <c r="AC378" s="93" t="str">
        <f t="shared" si="88"/>
        <v>SRH</v>
      </c>
      <c r="AD378" s="93" t="str">
        <f>"'"&amp;VLOOKUP(A378,Lookups!B$3:F$48,2,FALSE)&amp;"'"</f>
        <v>'Salmon River'</v>
      </c>
      <c r="AE378" s="93">
        <f>VLOOKUP(A378,Lookups!B$3:F$48,4,FALSE)</f>
        <v>9</v>
      </c>
      <c r="AF378" s="93" t="str">
        <f>VLOOKUP(A378,Lookups!B$3:F$48,5,FALSE)</f>
        <v>ORcst</v>
      </c>
      <c r="AG378" s="93" t="str">
        <f t="shared" si="89"/>
        <v>yes</v>
      </c>
      <c r="AH378" s="93">
        <f>VLOOKUP(A378,Lookups!B$3:F$48,3,FALSE)</f>
        <v>40</v>
      </c>
      <c r="AI378" s="117">
        <f t="shared" si="90"/>
        <v>0.15847697453048623</v>
      </c>
      <c r="AJ378" s="117">
        <f t="shared" si="91"/>
        <v>5.0424491896063808E-2</v>
      </c>
      <c r="AK378" s="117">
        <f t="shared" si="92"/>
        <v>4.8880885001286335E-3</v>
      </c>
      <c r="AL378" s="117">
        <f t="shared" si="93"/>
        <v>0</v>
      </c>
      <c r="AM378" s="117">
        <f t="shared" si="94"/>
        <v>0</v>
      </c>
      <c r="AN378" s="117">
        <f t="shared" si="95"/>
        <v>3.9104708001029068E-2</v>
      </c>
      <c r="AO378" s="117">
        <f t="shared" si="96"/>
        <v>0</v>
      </c>
      <c r="AP378" s="117">
        <f t="shared" si="97"/>
        <v>0.25752508361204013</v>
      </c>
      <c r="AQ378" s="117">
        <f t="shared" si="98"/>
        <v>0.48572163622330844</v>
      </c>
      <c r="AR378" s="117">
        <f t="shared" si="99"/>
        <v>3.8590172369436584E-3</v>
      </c>
      <c r="AS378" t="str">
        <f t="shared" si="100"/>
        <v>2001SRH</v>
      </c>
    </row>
    <row r="379" spans="1:45" x14ac:dyDescent="0.25">
      <c r="A379" t="s">
        <v>728</v>
      </c>
      <c r="B379" s="64">
        <v>2002</v>
      </c>
      <c r="C379">
        <v>5206</v>
      </c>
      <c r="D379" s="116" t="s">
        <v>44</v>
      </c>
      <c r="E379" s="63">
        <v>0.20015366884364194</v>
      </c>
      <c r="F379" s="63">
        <v>0</v>
      </c>
      <c r="G379" s="63">
        <v>1.0372646945831733E-2</v>
      </c>
      <c r="H379" s="63">
        <v>7.2416442566269695E-2</v>
      </c>
      <c r="I379" s="63">
        <v>2.3818670764502496E-2</v>
      </c>
      <c r="J379" s="63">
        <v>9.6043027276219745E-4</v>
      </c>
      <c r="K379" s="63">
        <v>0</v>
      </c>
      <c r="L379" s="63">
        <v>0</v>
      </c>
      <c r="M379" s="63">
        <v>0</v>
      </c>
      <c r="N379" s="63">
        <v>0</v>
      </c>
      <c r="O379" s="63">
        <v>0</v>
      </c>
      <c r="P379" s="63">
        <v>0</v>
      </c>
      <c r="Q379" s="63">
        <v>1.536688436419516E-3</v>
      </c>
      <c r="R379" s="63">
        <v>2.4971187091817133E-3</v>
      </c>
      <c r="S379" s="63">
        <v>1.2485593545908566E-2</v>
      </c>
      <c r="T379" s="63">
        <v>1.4982712255090281E-2</v>
      </c>
      <c r="U379" s="63">
        <v>0</v>
      </c>
      <c r="V379" s="63">
        <v>0</v>
      </c>
      <c r="W379" s="63">
        <v>0</v>
      </c>
      <c r="X379" s="63">
        <v>0</v>
      </c>
      <c r="Y379" s="63">
        <v>0.32520169035728008</v>
      </c>
      <c r="Z379" s="63">
        <v>4.6100653092585476E-3</v>
      </c>
      <c r="AA379" s="63">
        <v>0.33096427199385325</v>
      </c>
      <c r="AB379" s="93" t="str">
        <f t="shared" si="87"/>
        <v>a99to08</v>
      </c>
      <c r="AC379" s="93" t="str">
        <f t="shared" si="88"/>
        <v>SRH</v>
      </c>
      <c r="AD379" s="93" t="str">
        <f>"'"&amp;VLOOKUP(A379,Lookups!B$3:F$48,2,FALSE)&amp;"'"</f>
        <v>'Salmon River'</v>
      </c>
      <c r="AE379" s="93">
        <f>VLOOKUP(A379,Lookups!B$3:F$48,4,FALSE)</f>
        <v>9</v>
      </c>
      <c r="AF379" s="93" t="str">
        <f>VLOOKUP(A379,Lookups!B$3:F$48,5,FALSE)</f>
        <v>ORcst</v>
      </c>
      <c r="AG379" s="93" t="str">
        <f t="shared" si="89"/>
        <v>yes</v>
      </c>
      <c r="AH379" s="93">
        <f>VLOOKUP(A379,Lookups!B$3:F$48,3,FALSE)</f>
        <v>40</v>
      </c>
      <c r="AI379" s="117">
        <f t="shared" si="90"/>
        <v>0.21052631578947367</v>
      </c>
      <c r="AJ379" s="117">
        <f t="shared" si="91"/>
        <v>9.6235113330772198E-2</v>
      </c>
      <c r="AK379" s="117">
        <f t="shared" si="92"/>
        <v>9.6043027276219745E-4</v>
      </c>
      <c r="AL379" s="117">
        <f t="shared" si="93"/>
        <v>0</v>
      </c>
      <c r="AM379" s="117">
        <f t="shared" si="94"/>
        <v>0</v>
      </c>
      <c r="AN379" s="117">
        <f t="shared" si="95"/>
        <v>3.1502112946600075E-2</v>
      </c>
      <c r="AO379" s="117">
        <f t="shared" si="96"/>
        <v>0</v>
      </c>
      <c r="AP379" s="117">
        <f t="shared" si="97"/>
        <v>0.32520169035728008</v>
      </c>
      <c r="AQ379" s="117">
        <f t="shared" si="98"/>
        <v>0.33096427199385325</v>
      </c>
      <c r="AR379" s="117">
        <f t="shared" si="99"/>
        <v>4.6100653092585476E-3</v>
      </c>
      <c r="AS379" t="str">
        <f t="shared" si="100"/>
        <v>2002SRH</v>
      </c>
    </row>
    <row r="380" spans="1:45" x14ac:dyDescent="0.25">
      <c r="A380" t="s">
        <v>728</v>
      </c>
      <c r="B380" s="64">
        <v>2003</v>
      </c>
      <c r="C380">
        <v>5027</v>
      </c>
      <c r="D380" s="116" t="s">
        <v>44</v>
      </c>
      <c r="E380" s="63">
        <v>0.14103839267953053</v>
      </c>
      <c r="F380" s="63">
        <v>1.4123731848020689E-2</v>
      </c>
      <c r="G380" s="63">
        <v>5.967774020290432E-3</v>
      </c>
      <c r="H380" s="63">
        <v>6.2263775611696839E-2</v>
      </c>
      <c r="I380" s="63">
        <v>1.7903322060871293E-2</v>
      </c>
      <c r="J380" s="63">
        <v>0</v>
      </c>
      <c r="K380" s="63">
        <v>1.9892580067634772E-3</v>
      </c>
      <c r="L380" s="63">
        <v>0</v>
      </c>
      <c r="M380" s="63">
        <v>0</v>
      </c>
      <c r="N380" s="63">
        <v>0</v>
      </c>
      <c r="O380" s="63">
        <v>0</v>
      </c>
      <c r="P380" s="63">
        <v>0</v>
      </c>
      <c r="Q380" s="63">
        <v>0</v>
      </c>
      <c r="R380" s="63">
        <v>1.9892580067634772E-3</v>
      </c>
      <c r="S380" s="63">
        <v>1.3328028645315298E-2</v>
      </c>
      <c r="T380" s="63">
        <v>2.347324447980903E-2</v>
      </c>
      <c r="U380" s="63">
        <v>0</v>
      </c>
      <c r="V380" s="63">
        <v>0</v>
      </c>
      <c r="W380" s="63">
        <v>0</v>
      </c>
      <c r="X380" s="63">
        <v>0</v>
      </c>
      <c r="Y380" s="63">
        <v>0.32962005172070818</v>
      </c>
      <c r="Z380" s="63">
        <v>2.7849612094688683E-3</v>
      </c>
      <c r="AA380" s="63">
        <v>0.3855182017107619</v>
      </c>
      <c r="AB380" s="93" t="str">
        <f t="shared" si="87"/>
        <v>a99to08</v>
      </c>
      <c r="AC380" s="93" t="str">
        <f t="shared" si="88"/>
        <v>SRH</v>
      </c>
      <c r="AD380" s="93" t="str">
        <f>"'"&amp;VLOOKUP(A380,Lookups!B$3:F$48,2,FALSE)&amp;"'"</f>
        <v>'Salmon River'</v>
      </c>
      <c r="AE380" s="93">
        <f>VLOOKUP(A380,Lookups!B$3:F$48,4,FALSE)</f>
        <v>9</v>
      </c>
      <c r="AF380" s="93" t="str">
        <f>VLOOKUP(A380,Lookups!B$3:F$48,5,FALSE)</f>
        <v>ORcst</v>
      </c>
      <c r="AG380" s="93" t="str">
        <f t="shared" si="89"/>
        <v>yes</v>
      </c>
      <c r="AH380" s="93">
        <f>VLOOKUP(A380,Lookups!B$3:F$48,3,FALSE)</f>
        <v>40</v>
      </c>
      <c r="AI380" s="117">
        <f t="shared" si="90"/>
        <v>0.16112989854784165</v>
      </c>
      <c r="AJ380" s="117">
        <f t="shared" si="91"/>
        <v>8.0167097672568133E-2</v>
      </c>
      <c r="AK380" s="117">
        <f t="shared" si="92"/>
        <v>1.9892580067634772E-3</v>
      </c>
      <c r="AL380" s="117">
        <f t="shared" si="93"/>
        <v>0</v>
      </c>
      <c r="AM380" s="117">
        <f t="shared" si="94"/>
        <v>0</v>
      </c>
      <c r="AN380" s="117">
        <f t="shared" si="95"/>
        <v>3.8790531131887809E-2</v>
      </c>
      <c r="AO380" s="117">
        <f t="shared" si="96"/>
        <v>0</v>
      </c>
      <c r="AP380" s="117">
        <f t="shared" si="97"/>
        <v>0.32962005172070818</v>
      </c>
      <c r="AQ380" s="117">
        <f t="shared" si="98"/>
        <v>0.3855182017107619</v>
      </c>
      <c r="AR380" s="117">
        <f t="shared" si="99"/>
        <v>2.7849612094688683E-3</v>
      </c>
      <c r="AS380" t="str">
        <f t="shared" si="100"/>
        <v>2003SRH</v>
      </c>
    </row>
    <row r="381" spans="1:45" x14ac:dyDescent="0.25">
      <c r="A381" t="s">
        <v>728</v>
      </c>
      <c r="B381" s="64">
        <v>2004</v>
      </c>
      <c r="C381">
        <v>5390</v>
      </c>
      <c r="D381" s="116" t="s">
        <v>44</v>
      </c>
      <c r="E381" s="63">
        <v>0.18831168831168832</v>
      </c>
      <c r="F381" s="63">
        <v>1.3729128014842301E-2</v>
      </c>
      <c r="G381" s="63">
        <v>8.1632653061224497E-3</v>
      </c>
      <c r="H381" s="63">
        <v>7.3283858998144713E-2</v>
      </c>
      <c r="I381" s="63">
        <v>4.2857142857142858E-2</v>
      </c>
      <c r="J381" s="63">
        <v>2.0222634508348793E-2</v>
      </c>
      <c r="K381" s="63">
        <v>0</v>
      </c>
      <c r="L381" s="63">
        <v>0</v>
      </c>
      <c r="M381" s="63">
        <v>0</v>
      </c>
      <c r="N381" s="63">
        <v>0</v>
      </c>
      <c r="O381" s="63">
        <v>0</v>
      </c>
      <c r="P381" s="63">
        <v>0</v>
      </c>
      <c r="Q381" s="63">
        <v>3.8961038961038961E-3</v>
      </c>
      <c r="R381" s="63">
        <v>3.7105751391465676E-4</v>
      </c>
      <c r="S381" s="63">
        <v>1.2987012987012987E-3</v>
      </c>
      <c r="T381" s="63">
        <v>8.7198515769944338E-3</v>
      </c>
      <c r="U381" s="63">
        <v>0</v>
      </c>
      <c r="V381" s="63">
        <v>0</v>
      </c>
      <c r="W381" s="63">
        <v>0</v>
      </c>
      <c r="X381" s="63">
        <v>0</v>
      </c>
      <c r="Y381" s="63">
        <v>0.22894248608534323</v>
      </c>
      <c r="Z381" s="63">
        <v>5.5658627087198519E-4</v>
      </c>
      <c r="AA381" s="63">
        <v>0.40964749536178108</v>
      </c>
      <c r="AB381" s="93" t="str">
        <f t="shared" si="87"/>
        <v>a99to08</v>
      </c>
      <c r="AC381" s="93" t="str">
        <f t="shared" si="88"/>
        <v>SRH</v>
      </c>
      <c r="AD381" s="93" t="str">
        <f>"'"&amp;VLOOKUP(A381,Lookups!B$3:F$48,2,FALSE)&amp;"'"</f>
        <v>'Salmon River'</v>
      </c>
      <c r="AE381" s="93">
        <f>VLOOKUP(A381,Lookups!B$3:F$48,4,FALSE)</f>
        <v>9</v>
      </c>
      <c r="AF381" s="93" t="str">
        <f>VLOOKUP(A381,Lookups!B$3:F$48,5,FALSE)</f>
        <v>ORcst</v>
      </c>
      <c r="AG381" s="93" t="str">
        <f t="shared" si="89"/>
        <v>yes</v>
      </c>
      <c r="AH381" s="93">
        <f>VLOOKUP(A381,Lookups!B$3:F$48,3,FALSE)</f>
        <v>40</v>
      </c>
      <c r="AI381" s="117">
        <f t="shared" si="90"/>
        <v>0.21020408163265308</v>
      </c>
      <c r="AJ381" s="117">
        <f t="shared" si="91"/>
        <v>0.11614100185528757</v>
      </c>
      <c r="AK381" s="117">
        <f t="shared" si="92"/>
        <v>2.0222634508348793E-2</v>
      </c>
      <c r="AL381" s="117">
        <f t="shared" si="93"/>
        <v>0</v>
      </c>
      <c r="AM381" s="117">
        <f t="shared" si="94"/>
        <v>0</v>
      </c>
      <c r="AN381" s="117">
        <f t="shared" si="95"/>
        <v>1.4285714285714285E-2</v>
      </c>
      <c r="AO381" s="117">
        <f t="shared" si="96"/>
        <v>0</v>
      </c>
      <c r="AP381" s="117">
        <f t="shared" si="97"/>
        <v>0.22894248608534323</v>
      </c>
      <c r="AQ381" s="117">
        <f t="shared" si="98"/>
        <v>0.40964749536178108</v>
      </c>
      <c r="AR381" s="117">
        <f t="shared" si="99"/>
        <v>5.5658627087198519E-4</v>
      </c>
      <c r="AS381" t="str">
        <f t="shared" si="100"/>
        <v>2004SRH</v>
      </c>
    </row>
    <row r="382" spans="1:45" x14ac:dyDescent="0.25">
      <c r="A382" t="s">
        <v>728</v>
      </c>
      <c r="B382" s="64">
        <v>2005</v>
      </c>
      <c r="C382">
        <v>5032</v>
      </c>
      <c r="D382" s="116" t="s">
        <v>44</v>
      </c>
      <c r="E382" s="63">
        <v>0.19276629570747217</v>
      </c>
      <c r="F382" s="63">
        <v>0</v>
      </c>
      <c r="G382" s="63">
        <v>1.192368839427663E-2</v>
      </c>
      <c r="H382" s="63">
        <v>8.1478537360890307E-2</v>
      </c>
      <c r="I382" s="63">
        <v>5.0476947535771068E-2</v>
      </c>
      <c r="J382" s="63">
        <v>2.3052464228934817E-2</v>
      </c>
      <c r="K382" s="63">
        <v>1.589825119236884E-3</v>
      </c>
      <c r="L382" s="63">
        <v>0</v>
      </c>
      <c r="M382" s="63">
        <v>0</v>
      </c>
      <c r="N382" s="63">
        <v>0</v>
      </c>
      <c r="O382" s="63">
        <v>0</v>
      </c>
      <c r="P382" s="63">
        <v>0</v>
      </c>
      <c r="Q382" s="63">
        <v>4.9682034976152624E-3</v>
      </c>
      <c r="R382" s="63">
        <v>2.9809220985691576E-3</v>
      </c>
      <c r="S382" s="63">
        <v>7.3529411764705881E-3</v>
      </c>
      <c r="T382" s="63">
        <v>8.14785373608903E-3</v>
      </c>
      <c r="U382" s="63">
        <v>0</v>
      </c>
      <c r="V382" s="63">
        <v>0</v>
      </c>
      <c r="W382" s="63">
        <v>0</v>
      </c>
      <c r="X382" s="63">
        <v>7.9491255961844202E-4</v>
      </c>
      <c r="Y382" s="63">
        <v>0.3410174880763116</v>
      </c>
      <c r="Z382" s="63">
        <v>2.3847376788553257E-3</v>
      </c>
      <c r="AA382" s="63">
        <v>0.27106518282988873</v>
      </c>
      <c r="AB382" s="93" t="str">
        <f t="shared" si="87"/>
        <v>a99to08</v>
      </c>
      <c r="AC382" s="93" t="str">
        <f t="shared" si="88"/>
        <v>SRH</v>
      </c>
      <c r="AD382" s="93" t="str">
        <f>"'"&amp;VLOOKUP(A382,Lookups!B$3:F$48,2,FALSE)&amp;"'"</f>
        <v>'Salmon River'</v>
      </c>
      <c r="AE382" s="93">
        <f>VLOOKUP(A382,Lookups!B$3:F$48,4,FALSE)</f>
        <v>9</v>
      </c>
      <c r="AF382" s="93" t="str">
        <f>VLOOKUP(A382,Lookups!B$3:F$48,5,FALSE)</f>
        <v>ORcst</v>
      </c>
      <c r="AG382" s="93" t="str">
        <f t="shared" si="89"/>
        <v>yes</v>
      </c>
      <c r="AH382" s="93">
        <f>VLOOKUP(A382,Lookups!B$3:F$48,3,FALSE)</f>
        <v>40</v>
      </c>
      <c r="AI382" s="117">
        <f t="shared" si="90"/>
        <v>0.2046899841017488</v>
      </c>
      <c r="AJ382" s="117">
        <f t="shared" si="91"/>
        <v>0.13195548489666137</v>
      </c>
      <c r="AK382" s="117">
        <f t="shared" si="92"/>
        <v>2.4642289348171701E-2</v>
      </c>
      <c r="AL382" s="117">
        <f t="shared" si="93"/>
        <v>0</v>
      </c>
      <c r="AM382" s="117">
        <f t="shared" si="94"/>
        <v>0</v>
      </c>
      <c r="AN382" s="117">
        <f t="shared" si="95"/>
        <v>2.3449920508744039E-2</v>
      </c>
      <c r="AO382" s="117">
        <f t="shared" si="96"/>
        <v>0</v>
      </c>
      <c r="AP382" s="117">
        <f t="shared" si="97"/>
        <v>0.34181240063593005</v>
      </c>
      <c r="AQ382" s="117">
        <f t="shared" si="98"/>
        <v>0.27106518282988873</v>
      </c>
      <c r="AR382" s="117">
        <f t="shared" si="99"/>
        <v>2.3847376788553257E-3</v>
      </c>
      <c r="AS382" t="str">
        <f t="shared" si="100"/>
        <v>2005SRH</v>
      </c>
    </row>
    <row r="383" spans="1:45" x14ac:dyDescent="0.25">
      <c r="A383" t="s">
        <v>728</v>
      </c>
      <c r="B383" s="64">
        <v>2006</v>
      </c>
      <c r="C383">
        <v>2052</v>
      </c>
      <c r="D383" s="116" t="s">
        <v>44</v>
      </c>
      <c r="E383" s="63">
        <v>0.24902534113060426</v>
      </c>
      <c r="F383" s="63">
        <v>0</v>
      </c>
      <c r="G383" s="63">
        <v>1.7543859649122806E-2</v>
      </c>
      <c r="H383" s="63">
        <v>0.11988304093567251</v>
      </c>
      <c r="I383" s="63">
        <v>5.9454191033138398E-2</v>
      </c>
      <c r="J383" s="63">
        <v>1.8518518518518517E-2</v>
      </c>
      <c r="K383" s="63">
        <v>2.3391812865497075E-2</v>
      </c>
      <c r="L383" s="63">
        <v>0</v>
      </c>
      <c r="M383" s="63">
        <v>0</v>
      </c>
      <c r="N383" s="63">
        <v>0</v>
      </c>
      <c r="O383" s="63">
        <v>0</v>
      </c>
      <c r="P383" s="63">
        <v>0</v>
      </c>
      <c r="Q383" s="63">
        <v>9.7465886939571145E-4</v>
      </c>
      <c r="R383" s="63">
        <v>1.4619883040935672E-3</v>
      </c>
      <c r="S383" s="63">
        <v>9.2592592592592587E-3</v>
      </c>
      <c r="T383" s="63">
        <v>2.6803118908382065E-2</v>
      </c>
      <c r="U383" s="63">
        <v>0</v>
      </c>
      <c r="V383" s="63">
        <v>0</v>
      </c>
      <c r="W383" s="63">
        <v>0</v>
      </c>
      <c r="X383" s="63">
        <v>0</v>
      </c>
      <c r="Y383" s="63">
        <v>0.27680311890838205</v>
      </c>
      <c r="Z383" s="63">
        <v>5.8479532163742687E-3</v>
      </c>
      <c r="AA383" s="63">
        <v>0.19103313840155944</v>
      </c>
      <c r="AB383" s="93" t="str">
        <f t="shared" si="87"/>
        <v>a99to08</v>
      </c>
      <c r="AC383" s="93" t="str">
        <f t="shared" si="88"/>
        <v>SRH</v>
      </c>
      <c r="AD383" s="93" t="str">
        <f>"'"&amp;VLOOKUP(A383,Lookups!B$3:F$48,2,FALSE)&amp;"'"</f>
        <v>'Salmon River'</v>
      </c>
      <c r="AE383" s="93">
        <f>VLOOKUP(A383,Lookups!B$3:F$48,4,FALSE)</f>
        <v>9</v>
      </c>
      <c r="AF383" s="93" t="str">
        <f>VLOOKUP(A383,Lookups!B$3:F$48,5,FALSE)</f>
        <v>ORcst</v>
      </c>
      <c r="AG383" s="93" t="str">
        <f t="shared" si="89"/>
        <v>yes</v>
      </c>
      <c r="AH383" s="93">
        <f>VLOOKUP(A383,Lookups!B$3:F$48,3,FALSE)</f>
        <v>40</v>
      </c>
      <c r="AI383" s="117">
        <f t="shared" si="90"/>
        <v>0.26656920077972707</v>
      </c>
      <c r="AJ383" s="117">
        <f t="shared" si="91"/>
        <v>0.17933723196881091</v>
      </c>
      <c r="AK383" s="117">
        <f t="shared" si="92"/>
        <v>4.1910331384015592E-2</v>
      </c>
      <c r="AL383" s="117">
        <f t="shared" si="93"/>
        <v>0</v>
      </c>
      <c r="AM383" s="117">
        <f t="shared" si="94"/>
        <v>0</v>
      </c>
      <c r="AN383" s="117">
        <f t="shared" si="95"/>
        <v>3.8499025341130602E-2</v>
      </c>
      <c r="AO383" s="117">
        <f t="shared" si="96"/>
        <v>0</v>
      </c>
      <c r="AP383" s="117">
        <f t="shared" si="97"/>
        <v>0.27680311890838205</v>
      </c>
      <c r="AQ383" s="117">
        <f t="shared" si="98"/>
        <v>0.19103313840155944</v>
      </c>
      <c r="AR383" s="117">
        <f t="shared" si="99"/>
        <v>5.8479532163742687E-3</v>
      </c>
      <c r="AS383" t="str">
        <f t="shared" si="100"/>
        <v>2006SRH</v>
      </c>
    </row>
    <row r="384" spans="1:45" x14ac:dyDescent="0.25">
      <c r="A384" t="s">
        <v>728</v>
      </c>
      <c r="B384" s="64">
        <v>2007</v>
      </c>
      <c r="C384">
        <v>1006</v>
      </c>
      <c r="D384" s="116" t="s">
        <v>44</v>
      </c>
      <c r="E384" s="63">
        <v>0.21073558648111332</v>
      </c>
      <c r="F384" s="63">
        <v>0</v>
      </c>
      <c r="G384" s="63">
        <v>1.3916500994035786E-2</v>
      </c>
      <c r="H384" s="63">
        <v>9.8409542743538761E-2</v>
      </c>
      <c r="I384" s="63">
        <v>6.7594433399602388E-2</v>
      </c>
      <c r="J384" s="63">
        <v>1.9880715705765406E-3</v>
      </c>
      <c r="K384" s="63">
        <v>1.8886679920477135E-2</v>
      </c>
      <c r="L384" s="63">
        <v>0</v>
      </c>
      <c r="M384" s="63">
        <v>0</v>
      </c>
      <c r="N384" s="63">
        <v>0</v>
      </c>
      <c r="O384" s="63">
        <v>0</v>
      </c>
      <c r="P384" s="63">
        <v>0</v>
      </c>
      <c r="Q384" s="63">
        <v>0</v>
      </c>
      <c r="R384" s="63">
        <v>1.9880715705765406E-3</v>
      </c>
      <c r="S384" s="63">
        <v>0</v>
      </c>
      <c r="T384" s="63">
        <v>1.9880715705765406E-3</v>
      </c>
      <c r="U384" s="63">
        <v>0</v>
      </c>
      <c r="V384" s="63">
        <v>0</v>
      </c>
      <c r="W384" s="63">
        <v>0</v>
      </c>
      <c r="X384" s="63">
        <v>0</v>
      </c>
      <c r="Y384" s="63">
        <v>0.19284294234592445</v>
      </c>
      <c r="Z384" s="63">
        <v>2.982107355864811E-3</v>
      </c>
      <c r="AA384" s="63">
        <v>0.38866799204771374</v>
      </c>
      <c r="AB384" s="93" t="str">
        <f t="shared" si="87"/>
        <v>a99to08</v>
      </c>
      <c r="AC384" s="93" t="str">
        <f t="shared" si="88"/>
        <v>SRH</v>
      </c>
      <c r="AD384" s="93" t="str">
        <f>"'"&amp;VLOOKUP(A384,Lookups!B$3:F$48,2,FALSE)&amp;"'"</f>
        <v>'Salmon River'</v>
      </c>
      <c r="AE384" s="93">
        <f>VLOOKUP(A384,Lookups!B$3:F$48,4,FALSE)</f>
        <v>9</v>
      </c>
      <c r="AF384" s="93" t="str">
        <f>VLOOKUP(A384,Lookups!B$3:F$48,5,FALSE)</f>
        <v>ORcst</v>
      </c>
      <c r="AG384" s="93" t="str">
        <f t="shared" si="89"/>
        <v>yes</v>
      </c>
      <c r="AH384" s="93">
        <f>VLOOKUP(A384,Lookups!B$3:F$48,3,FALSE)</f>
        <v>40</v>
      </c>
      <c r="AI384" s="117">
        <f t="shared" si="90"/>
        <v>0.22465208747514911</v>
      </c>
      <c r="AJ384" s="117">
        <f t="shared" si="91"/>
        <v>0.16600397614314116</v>
      </c>
      <c r="AK384" s="117">
        <f t="shared" si="92"/>
        <v>2.0874751491053677E-2</v>
      </c>
      <c r="AL384" s="117">
        <f t="shared" si="93"/>
        <v>0</v>
      </c>
      <c r="AM384" s="117">
        <f t="shared" si="94"/>
        <v>0</v>
      </c>
      <c r="AN384" s="117">
        <f t="shared" si="95"/>
        <v>3.9761431411530811E-3</v>
      </c>
      <c r="AO384" s="117">
        <f t="shared" si="96"/>
        <v>0</v>
      </c>
      <c r="AP384" s="117">
        <f t="shared" si="97"/>
        <v>0.19284294234592445</v>
      </c>
      <c r="AQ384" s="117">
        <f t="shared" si="98"/>
        <v>0.38866799204771374</v>
      </c>
      <c r="AR384" s="117">
        <f t="shared" si="99"/>
        <v>2.982107355864811E-3</v>
      </c>
      <c r="AS384" t="str">
        <f t="shared" si="100"/>
        <v>2007SRH</v>
      </c>
    </row>
    <row r="385" spans="1:45" x14ac:dyDescent="0.25">
      <c r="A385" t="s">
        <v>728</v>
      </c>
      <c r="B385" s="64">
        <v>2008</v>
      </c>
      <c r="C385">
        <v>1935</v>
      </c>
      <c r="D385" s="116" t="s">
        <v>44</v>
      </c>
      <c r="E385" s="63">
        <v>0.1571059431524548</v>
      </c>
      <c r="F385" s="63">
        <v>0</v>
      </c>
      <c r="G385" s="63">
        <v>1.4470284237726097E-2</v>
      </c>
      <c r="H385" s="63">
        <v>6.7700258397932811E-2</v>
      </c>
      <c r="I385" s="63">
        <v>4.8062015503875968E-2</v>
      </c>
      <c r="J385" s="63">
        <v>6.2015503875968991E-3</v>
      </c>
      <c r="K385" s="63">
        <v>1.0852713178294573E-2</v>
      </c>
      <c r="L385" s="63">
        <v>0</v>
      </c>
      <c r="M385" s="63">
        <v>1.0335917312661498E-3</v>
      </c>
      <c r="N385" s="63">
        <v>0</v>
      </c>
      <c r="O385" s="63">
        <v>2.5839793281653748E-3</v>
      </c>
      <c r="P385" s="63">
        <v>0</v>
      </c>
      <c r="Q385" s="63">
        <v>7.2351421188630487E-3</v>
      </c>
      <c r="R385" s="63">
        <v>1.0335917312661498E-3</v>
      </c>
      <c r="S385" s="63">
        <v>2.0671834625322996E-3</v>
      </c>
      <c r="T385" s="63">
        <v>5.6847545219638239E-3</v>
      </c>
      <c r="U385" s="63">
        <v>5.1679586563307489E-4</v>
      </c>
      <c r="V385" s="63">
        <v>0</v>
      </c>
      <c r="W385" s="63">
        <v>0</v>
      </c>
      <c r="X385" s="63">
        <v>0</v>
      </c>
      <c r="Y385" s="63">
        <v>0.15710594315245477</v>
      </c>
      <c r="Z385" s="63">
        <v>1.0335917312661498E-3</v>
      </c>
      <c r="AA385" s="63">
        <v>0.51731266149870803</v>
      </c>
      <c r="AB385" s="93" t="str">
        <f t="shared" si="87"/>
        <v>a99to08</v>
      </c>
      <c r="AC385" s="93" t="str">
        <f t="shared" si="88"/>
        <v>SRH</v>
      </c>
      <c r="AD385" s="93" t="str">
        <f>"'"&amp;VLOOKUP(A385,Lookups!B$3:F$48,2,FALSE)&amp;"'"</f>
        <v>'Salmon River'</v>
      </c>
      <c r="AE385" s="93">
        <f>VLOOKUP(A385,Lookups!B$3:F$48,4,FALSE)</f>
        <v>9</v>
      </c>
      <c r="AF385" s="93" t="str">
        <f>VLOOKUP(A385,Lookups!B$3:F$48,5,FALSE)</f>
        <v>ORcst</v>
      </c>
      <c r="AG385" s="93" t="str">
        <f t="shared" si="89"/>
        <v>yes</v>
      </c>
      <c r="AH385" s="93">
        <f>VLOOKUP(A385,Lookups!B$3:F$48,3,FALSE)</f>
        <v>40</v>
      </c>
      <c r="AI385" s="117">
        <f t="shared" si="90"/>
        <v>0.17157622739018089</v>
      </c>
      <c r="AJ385" s="117">
        <f t="shared" si="91"/>
        <v>0.11576227390180878</v>
      </c>
      <c r="AK385" s="117">
        <f t="shared" si="92"/>
        <v>1.7054263565891473E-2</v>
      </c>
      <c r="AL385" s="117">
        <f t="shared" si="93"/>
        <v>1.0335917312661498E-3</v>
      </c>
      <c r="AM385" s="117">
        <f t="shared" si="94"/>
        <v>2.5839793281653748E-3</v>
      </c>
      <c r="AN385" s="117">
        <f t="shared" si="95"/>
        <v>1.602067183462532E-2</v>
      </c>
      <c r="AO385" s="117">
        <f t="shared" si="96"/>
        <v>5.1679586563307489E-4</v>
      </c>
      <c r="AP385" s="117">
        <f t="shared" si="97"/>
        <v>0.15710594315245477</v>
      </c>
      <c r="AQ385" s="117">
        <f t="shared" si="98"/>
        <v>0.51731266149870803</v>
      </c>
      <c r="AR385" s="117">
        <f t="shared" si="99"/>
        <v>1.0335917312661498E-3</v>
      </c>
      <c r="AS385" t="str">
        <f t="shared" si="100"/>
        <v>2008SRH</v>
      </c>
    </row>
    <row r="386" spans="1:45" x14ac:dyDescent="0.25">
      <c r="A386" t="s">
        <v>728</v>
      </c>
      <c r="B386" s="64">
        <v>2009</v>
      </c>
      <c r="C386">
        <v>2584</v>
      </c>
      <c r="D386" s="116" t="s">
        <v>44</v>
      </c>
      <c r="E386" s="63">
        <v>0.18459752321981424</v>
      </c>
      <c r="F386" s="63">
        <v>9.6749226006191957E-3</v>
      </c>
      <c r="G386" s="63">
        <v>1.7414860681114551E-2</v>
      </c>
      <c r="H386" s="63">
        <v>0.13119195046439627</v>
      </c>
      <c r="I386" s="63">
        <v>3.637770897832817E-2</v>
      </c>
      <c r="J386" s="63">
        <v>3.0959752321981426E-3</v>
      </c>
      <c r="K386" s="63">
        <v>3.4829721362229101E-3</v>
      </c>
      <c r="L386" s="63">
        <v>0</v>
      </c>
      <c r="M386" s="63">
        <v>0</v>
      </c>
      <c r="N386" s="63">
        <v>0</v>
      </c>
      <c r="O386" s="63">
        <v>0</v>
      </c>
      <c r="P386" s="63">
        <v>0</v>
      </c>
      <c r="Q386" s="63">
        <v>1.934984520123839E-3</v>
      </c>
      <c r="R386" s="63">
        <v>2.7089783281733747E-3</v>
      </c>
      <c r="S386" s="63">
        <v>0</v>
      </c>
      <c r="T386" s="63">
        <v>5.0309597523219814E-3</v>
      </c>
      <c r="U386" s="63">
        <v>0</v>
      </c>
      <c r="V386" s="63">
        <v>0</v>
      </c>
      <c r="W386" s="63">
        <v>0</v>
      </c>
      <c r="X386" s="63">
        <v>0</v>
      </c>
      <c r="Y386" s="63">
        <v>0.25348297213622289</v>
      </c>
      <c r="Z386" s="63">
        <v>4.6439628482972135E-3</v>
      </c>
      <c r="AA386" s="63">
        <v>0.34636222910216719</v>
      </c>
      <c r="AB386" s="93" t="str">
        <f t="shared" si="87"/>
        <v>a09on</v>
      </c>
      <c r="AC386" s="93" t="str">
        <f t="shared" si="88"/>
        <v>SRH</v>
      </c>
      <c r="AD386" s="93" t="str">
        <f>"'"&amp;VLOOKUP(A386,Lookups!B$3:F$48,2,FALSE)&amp;"'"</f>
        <v>'Salmon River'</v>
      </c>
      <c r="AE386" s="93">
        <f>VLOOKUP(A386,Lookups!B$3:F$48,4,FALSE)</f>
        <v>9</v>
      </c>
      <c r="AF386" s="93" t="str">
        <f>VLOOKUP(A386,Lookups!B$3:F$48,5,FALSE)</f>
        <v>ORcst</v>
      </c>
      <c r="AG386" s="93" t="str">
        <f t="shared" si="89"/>
        <v>yes</v>
      </c>
      <c r="AH386" s="93">
        <f>VLOOKUP(A386,Lookups!B$3:F$48,3,FALSE)</f>
        <v>40</v>
      </c>
      <c r="AI386" s="117">
        <f t="shared" si="90"/>
        <v>0.21168730650154799</v>
      </c>
      <c r="AJ386" s="117">
        <f t="shared" si="91"/>
        <v>0.16756965944272445</v>
      </c>
      <c r="AK386" s="117">
        <f t="shared" si="92"/>
        <v>6.5789473684210523E-3</v>
      </c>
      <c r="AL386" s="117">
        <f t="shared" si="93"/>
        <v>0</v>
      </c>
      <c r="AM386" s="117">
        <f t="shared" si="94"/>
        <v>0</v>
      </c>
      <c r="AN386" s="117">
        <f t="shared" si="95"/>
        <v>9.6749226006191957E-3</v>
      </c>
      <c r="AO386" s="117">
        <f t="shared" si="96"/>
        <v>0</v>
      </c>
      <c r="AP386" s="117">
        <f t="shared" si="97"/>
        <v>0.25348297213622289</v>
      </c>
      <c r="AQ386" s="117">
        <f t="shared" si="98"/>
        <v>0.34636222910216719</v>
      </c>
      <c r="AR386" s="117">
        <f t="shared" si="99"/>
        <v>4.6439628482972135E-3</v>
      </c>
      <c r="AS386" t="str">
        <f t="shared" si="100"/>
        <v>2009SRH</v>
      </c>
    </row>
    <row r="387" spans="1:45" x14ac:dyDescent="0.25">
      <c r="A387" t="s">
        <v>728</v>
      </c>
      <c r="B387" s="64">
        <v>2010</v>
      </c>
      <c r="C387">
        <v>4127</v>
      </c>
      <c r="D387" s="116" t="s">
        <v>44</v>
      </c>
      <c r="E387" s="63">
        <v>0.12478798158468621</v>
      </c>
      <c r="F387" s="63">
        <v>0</v>
      </c>
      <c r="G387" s="63">
        <v>1.4780712381875455E-2</v>
      </c>
      <c r="H387" s="63">
        <v>6.8330506421129145E-2</v>
      </c>
      <c r="I387" s="63">
        <v>1.4538405621516841E-2</v>
      </c>
      <c r="J387" s="63">
        <v>0</v>
      </c>
      <c r="K387" s="63">
        <v>0</v>
      </c>
      <c r="L387" s="63">
        <v>0</v>
      </c>
      <c r="M387" s="63">
        <v>2.665374363944754E-3</v>
      </c>
      <c r="N387" s="63">
        <v>0</v>
      </c>
      <c r="O387" s="63">
        <v>0</v>
      </c>
      <c r="P387" s="63">
        <v>0</v>
      </c>
      <c r="Q387" s="63">
        <v>3.1499878846619821E-3</v>
      </c>
      <c r="R387" s="63">
        <v>3.3922946450205961E-3</v>
      </c>
      <c r="S387" s="63">
        <v>2.1807608432275259E-3</v>
      </c>
      <c r="T387" s="63">
        <v>2.665374363944754E-3</v>
      </c>
      <c r="U387" s="63">
        <v>4.8461352071722802E-4</v>
      </c>
      <c r="V387" s="63">
        <v>0</v>
      </c>
      <c r="W387" s="63">
        <v>0</v>
      </c>
      <c r="X387" s="63">
        <v>0</v>
      </c>
      <c r="Y387" s="63">
        <v>0.43615216864550521</v>
      </c>
      <c r="Z387" s="63">
        <v>1.21153380179307E-3</v>
      </c>
      <c r="AA387" s="63">
        <v>0.32566028592197721</v>
      </c>
      <c r="AB387" s="93" t="str">
        <f t="shared" si="87"/>
        <v>a09on</v>
      </c>
      <c r="AC387" s="93" t="str">
        <f t="shared" si="88"/>
        <v>SRH</v>
      </c>
      <c r="AD387" s="93" t="str">
        <f>"'"&amp;VLOOKUP(A387,Lookups!B$3:F$48,2,FALSE)&amp;"'"</f>
        <v>'Salmon River'</v>
      </c>
      <c r="AE387" s="93">
        <f>VLOOKUP(A387,Lookups!B$3:F$48,4,FALSE)</f>
        <v>9</v>
      </c>
      <c r="AF387" s="93" t="str">
        <f>VLOOKUP(A387,Lookups!B$3:F$48,5,FALSE)</f>
        <v>ORcst</v>
      </c>
      <c r="AG387" s="93" t="str">
        <f t="shared" si="89"/>
        <v>yes</v>
      </c>
      <c r="AH387" s="93">
        <f>VLOOKUP(A387,Lookups!B$3:F$48,3,FALSE)</f>
        <v>40</v>
      </c>
      <c r="AI387" s="117">
        <f t="shared" si="90"/>
        <v>0.13956869396656166</v>
      </c>
      <c r="AJ387" s="117">
        <f t="shared" si="91"/>
        <v>8.2868912042645987E-2</v>
      </c>
      <c r="AK387" s="117">
        <f t="shared" si="92"/>
        <v>0</v>
      </c>
      <c r="AL387" s="117">
        <f t="shared" si="93"/>
        <v>2.665374363944754E-3</v>
      </c>
      <c r="AM387" s="117">
        <f t="shared" si="94"/>
        <v>0</v>
      </c>
      <c r="AN387" s="117">
        <f t="shared" si="95"/>
        <v>1.1388417736854858E-2</v>
      </c>
      <c r="AO387" s="117">
        <f t="shared" si="96"/>
        <v>4.8461352071722802E-4</v>
      </c>
      <c r="AP387" s="117">
        <f t="shared" si="97"/>
        <v>0.43615216864550521</v>
      </c>
      <c r="AQ387" s="117">
        <f t="shared" si="98"/>
        <v>0.32566028592197721</v>
      </c>
      <c r="AR387" s="117">
        <f t="shared" si="99"/>
        <v>1.21153380179307E-3</v>
      </c>
      <c r="AS387" t="str">
        <f t="shared" si="100"/>
        <v>2010SRH</v>
      </c>
    </row>
    <row r="388" spans="1:45" x14ac:dyDescent="0.25">
      <c r="A388" t="s">
        <v>728</v>
      </c>
      <c r="B388" s="64">
        <v>2011</v>
      </c>
      <c r="C388">
        <v>5374</v>
      </c>
      <c r="D388" s="116" t="s">
        <v>44</v>
      </c>
      <c r="E388" s="63">
        <v>0.11071827316710085</v>
      </c>
      <c r="F388" s="63">
        <v>0</v>
      </c>
      <c r="G388" s="63">
        <v>7.0710829921845925E-3</v>
      </c>
      <c r="H388" s="63">
        <v>5.8243394119836249E-2</v>
      </c>
      <c r="I388" s="63">
        <v>2.3074060290286566E-2</v>
      </c>
      <c r="J388" s="63">
        <v>2.084108671380722E-2</v>
      </c>
      <c r="K388" s="63">
        <v>1.4700409378489021E-2</v>
      </c>
      <c r="L388" s="63">
        <v>0</v>
      </c>
      <c r="M388" s="63">
        <v>0</v>
      </c>
      <c r="N388" s="63">
        <v>0</v>
      </c>
      <c r="O388" s="63">
        <v>0</v>
      </c>
      <c r="P388" s="63">
        <v>0</v>
      </c>
      <c r="Q388" s="63">
        <v>1.4328247115742463E-2</v>
      </c>
      <c r="R388" s="63">
        <v>5.5824339411983627E-3</v>
      </c>
      <c r="S388" s="63">
        <v>3.1633792333457386E-3</v>
      </c>
      <c r="T388" s="63">
        <v>7.4432452549311502E-3</v>
      </c>
      <c r="U388" s="63">
        <v>0</v>
      </c>
      <c r="V388" s="63">
        <v>0</v>
      </c>
      <c r="W388" s="63">
        <v>0</v>
      </c>
      <c r="X388" s="63">
        <v>0</v>
      </c>
      <c r="Y388" s="63">
        <v>0.32192035727577223</v>
      </c>
      <c r="Z388" s="63">
        <v>1.6747301823595087E-3</v>
      </c>
      <c r="AA388" s="63">
        <v>0.41123930033494605</v>
      </c>
      <c r="AB388" s="93" t="str">
        <f t="shared" si="87"/>
        <v>a09on</v>
      </c>
      <c r="AC388" s="93" t="str">
        <f t="shared" si="88"/>
        <v>SRH</v>
      </c>
      <c r="AD388" s="93" t="str">
        <f>"'"&amp;VLOOKUP(A388,Lookups!B$3:F$48,2,FALSE)&amp;"'"</f>
        <v>'Salmon River'</v>
      </c>
      <c r="AE388" s="93">
        <f>VLOOKUP(A388,Lookups!B$3:F$48,4,FALSE)</f>
        <v>9</v>
      </c>
      <c r="AF388" s="93" t="str">
        <f>VLOOKUP(A388,Lookups!B$3:F$48,5,FALSE)</f>
        <v>ORcst</v>
      </c>
      <c r="AG388" s="93" t="str">
        <f t="shared" si="89"/>
        <v>yes</v>
      </c>
      <c r="AH388" s="93">
        <f>VLOOKUP(A388,Lookups!B$3:F$48,3,FALSE)</f>
        <v>40</v>
      </c>
      <c r="AI388" s="117">
        <f t="shared" si="90"/>
        <v>0.11778935615928544</v>
      </c>
      <c r="AJ388" s="117">
        <f t="shared" si="91"/>
        <v>8.1317454410122808E-2</v>
      </c>
      <c r="AK388" s="117">
        <f t="shared" si="92"/>
        <v>3.5541496092296239E-2</v>
      </c>
      <c r="AL388" s="117">
        <f t="shared" si="93"/>
        <v>0</v>
      </c>
      <c r="AM388" s="117">
        <f t="shared" si="94"/>
        <v>0</v>
      </c>
      <c r="AN388" s="117">
        <f t="shared" si="95"/>
        <v>3.0517305545217716E-2</v>
      </c>
      <c r="AO388" s="117">
        <f t="shared" si="96"/>
        <v>0</v>
      </c>
      <c r="AP388" s="117">
        <f t="shared" si="97"/>
        <v>0.32192035727577223</v>
      </c>
      <c r="AQ388" s="117">
        <f t="shared" si="98"/>
        <v>0.41123930033494605</v>
      </c>
      <c r="AR388" s="117">
        <f t="shared" si="99"/>
        <v>1.6747301823595087E-3</v>
      </c>
      <c r="AS388" t="str">
        <f t="shared" si="100"/>
        <v>2011SRH</v>
      </c>
    </row>
    <row r="389" spans="1:45" x14ac:dyDescent="0.25">
      <c r="A389" t="s">
        <v>728</v>
      </c>
      <c r="B389" s="64">
        <v>2012</v>
      </c>
      <c r="C389">
        <v>4254</v>
      </c>
      <c r="D389" s="116" t="s">
        <v>44</v>
      </c>
      <c r="E389" s="63">
        <v>0.16220028208744711</v>
      </c>
      <c r="F389" s="63">
        <v>3.2910202162670429E-3</v>
      </c>
      <c r="G389" s="63">
        <v>4.7014574518100608E-3</v>
      </c>
      <c r="H389" s="63">
        <v>8.7212035731076637E-2</v>
      </c>
      <c r="I389" s="63">
        <v>2.1861777150916785E-2</v>
      </c>
      <c r="J389" s="63">
        <v>1.763046544428773E-2</v>
      </c>
      <c r="K389" s="63">
        <v>2.139163140573578E-2</v>
      </c>
      <c r="L389" s="63">
        <v>0</v>
      </c>
      <c r="M389" s="63">
        <v>0</v>
      </c>
      <c r="N389" s="63">
        <v>0</v>
      </c>
      <c r="O389" s="63">
        <v>0</v>
      </c>
      <c r="P389" s="63">
        <v>0</v>
      </c>
      <c r="Q389" s="63">
        <v>3.996238834038552E-2</v>
      </c>
      <c r="R389" s="63">
        <v>4.7014574518100608E-3</v>
      </c>
      <c r="S389" s="63">
        <v>1.1753643629525152E-3</v>
      </c>
      <c r="T389" s="63">
        <v>2.3037141513869298E-2</v>
      </c>
      <c r="U389" s="63">
        <v>0</v>
      </c>
      <c r="V389" s="63">
        <v>1.4104372355430183E-3</v>
      </c>
      <c r="W389" s="63">
        <v>0</v>
      </c>
      <c r="X389" s="63">
        <v>0</v>
      </c>
      <c r="Y389" s="63">
        <v>0.25293841090738128</v>
      </c>
      <c r="Z389" s="63">
        <v>4.4663845792195581E-3</v>
      </c>
      <c r="AA389" s="63">
        <v>0.35401974612129761</v>
      </c>
      <c r="AB389" s="93" t="str">
        <f t="shared" si="87"/>
        <v>a09on</v>
      </c>
      <c r="AC389" s="93" t="str">
        <f t="shared" si="88"/>
        <v>SRH</v>
      </c>
      <c r="AD389" s="93" t="str">
        <f>"'"&amp;VLOOKUP(A389,Lookups!B$3:F$48,2,FALSE)&amp;"'"</f>
        <v>'Salmon River'</v>
      </c>
      <c r="AE389" s="93">
        <f>VLOOKUP(A389,Lookups!B$3:F$48,4,FALSE)</f>
        <v>9</v>
      </c>
      <c r="AF389" s="93" t="str">
        <f>VLOOKUP(A389,Lookups!B$3:F$48,5,FALSE)</f>
        <v>ORcst</v>
      </c>
      <c r="AG389" s="93" t="str">
        <f t="shared" si="89"/>
        <v>yes</v>
      </c>
      <c r="AH389" s="93">
        <f>VLOOKUP(A389,Lookups!B$3:F$48,3,FALSE)</f>
        <v>40</v>
      </c>
      <c r="AI389" s="117">
        <f t="shared" si="90"/>
        <v>0.1701927597555242</v>
      </c>
      <c r="AJ389" s="117">
        <f t="shared" si="91"/>
        <v>0.10907381288199341</v>
      </c>
      <c r="AK389" s="117">
        <f t="shared" si="92"/>
        <v>3.9022096850023509E-2</v>
      </c>
      <c r="AL389" s="117">
        <f t="shared" si="93"/>
        <v>0</v>
      </c>
      <c r="AM389" s="117">
        <f t="shared" si="94"/>
        <v>0</v>
      </c>
      <c r="AN389" s="117">
        <f t="shared" si="95"/>
        <v>6.8876351669017399E-2</v>
      </c>
      <c r="AO389" s="117">
        <f t="shared" si="96"/>
        <v>1.4104372355430183E-3</v>
      </c>
      <c r="AP389" s="117">
        <f t="shared" si="97"/>
        <v>0.25293841090738128</v>
      </c>
      <c r="AQ389" s="117">
        <f t="shared" si="98"/>
        <v>0.35401974612129761</v>
      </c>
      <c r="AR389" s="117">
        <f t="shared" si="99"/>
        <v>4.4663845792195581E-3</v>
      </c>
      <c r="AS389" t="str">
        <f t="shared" si="100"/>
        <v>2012SRH</v>
      </c>
    </row>
    <row r="390" spans="1:45" x14ac:dyDescent="0.25">
      <c r="A390" t="s">
        <v>728</v>
      </c>
      <c r="B390" s="64">
        <v>2013</v>
      </c>
      <c r="C390" t="s">
        <v>40</v>
      </c>
      <c r="E390" s="63" t="s">
        <v>28</v>
      </c>
      <c r="F390" s="63" t="s">
        <v>28</v>
      </c>
      <c r="G390" s="63" t="s">
        <v>28</v>
      </c>
      <c r="H390" s="63" t="s">
        <v>28</v>
      </c>
      <c r="I390" s="63" t="s">
        <v>28</v>
      </c>
      <c r="J390" s="63" t="s">
        <v>28</v>
      </c>
      <c r="K390" s="63" t="s">
        <v>28</v>
      </c>
      <c r="L390" s="63" t="s">
        <v>28</v>
      </c>
      <c r="M390" s="63" t="s">
        <v>28</v>
      </c>
      <c r="N390" s="63" t="s">
        <v>28</v>
      </c>
      <c r="O390" s="63" t="s">
        <v>28</v>
      </c>
      <c r="P390" s="63" t="s">
        <v>28</v>
      </c>
      <c r="Q390" s="63" t="s">
        <v>28</v>
      </c>
      <c r="R390" s="63" t="s">
        <v>28</v>
      </c>
      <c r="S390" s="63" t="s">
        <v>28</v>
      </c>
      <c r="T390" s="63" t="s">
        <v>28</v>
      </c>
      <c r="U390" s="63" t="s">
        <v>28</v>
      </c>
      <c r="V390" s="63" t="s">
        <v>28</v>
      </c>
      <c r="W390" s="63" t="s">
        <v>28</v>
      </c>
      <c r="X390" s="63" t="s">
        <v>28</v>
      </c>
      <c r="Y390" s="63" t="s">
        <v>28</v>
      </c>
      <c r="Z390" s="63" t="s">
        <v>28</v>
      </c>
      <c r="AA390" s="63" t="s">
        <v>28</v>
      </c>
      <c r="AB390" s="93" t="str">
        <f t="shared" si="87"/>
        <v>a09on</v>
      </c>
      <c r="AC390" s="93" t="str">
        <f t="shared" si="88"/>
        <v>SRH</v>
      </c>
      <c r="AD390" s="93" t="str">
        <f>"'"&amp;VLOOKUP(A390,Lookups!B$3:F$48,2,FALSE)&amp;"'"</f>
        <v>'Salmon River'</v>
      </c>
      <c r="AE390" s="93">
        <f>VLOOKUP(A390,Lookups!B$3:F$48,4,FALSE)</f>
        <v>9</v>
      </c>
      <c r="AF390" s="93" t="str">
        <f>VLOOKUP(A390,Lookups!B$3:F$48,5,FALSE)</f>
        <v>ORcst</v>
      </c>
      <c r="AG390" s="93" t="str">
        <f t="shared" si="89"/>
        <v>no</v>
      </c>
      <c r="AH390" s="93">
        <f>VLOOKUP(A390,Lookups!B$3:F$48,3,FALSE)</f>
        <v>40</v>
      </c>
      <c r="AI390" s="117">
        <f t="shared" si="90"/>
        <v>0</v>
      </c>
      <c r="AJ390" s="117">
        <f t="shared" si="91"/>
        <v>0</v>
      </c>
      <c r="AK390" s="117">
        <f t="shared" si="92"/>
        <v>0</v>
      </c>
      <c r="AL390" s="117">
        <f t="shared" si="93"/>
        <v>0</v>
      </c>
      <c r="AM390" s="117">
        <f t="shared" si="94"/>
        <v>0</v>
      </c>
      <c r="AN390" s="117">
        <f t="shared" si="95"/>
        <v>0</v>
      </c>
      <c r="AO390" s="117">
        <f t="shared" si="96"/>
        <v>0</v>
      </c>
      <c r="AP390" s="117">
        <f t="shared" si="97"/>
        <v>0</v>
      </c>
      <c r="AQ390" s="117">
        <f t="shared" si="98"/>
        <v>0</v>
      </c>
      <c r="AR390" s="117">
        <f t="shared" si="99"/>
        <v>0</v>
      </c>
      <c r="AS390" t="str">
        <f t="shared" si="100"/>
        <v>2013SRH</v>
      </c>
    </row>
    <row r="391" spans="1:45" x14ac:dyDescent="0.25">
      <c r="A391" t="s">
        <v>824</v>
      </c>
      <c r="B391" s="64">
        <v>1979</v>
      </c>
      <c r="C391" t="s">
        <v>40</v>
      </c>
      <c r="E391" s="63" t="s">
        <v>28</v>
      </c>
      <c r="F391" s="63" t="s">
        <v>28</v>
      </c>
      <c r="G391" s="63" t="s">
        <v>28</v>
      </c>
      <c r="H391" s="63" t="s">
        <v>28</v>
      </c>
      <c r="I391" s="63" t="s">
        <v>28</v>
      </c>
      <c r="J391" s="63" t="s">
        <v>28</v>
      </c>
      <c r="K391" s="63" t="s">
        <v>28</v>
      </c>
      <c r="L391" s="63" t="s">
        <v>28</v>
      </c>
      <c r="M391" s="63" t="s">
        <v>28</v>
      </c>
      <c r="N391" s="63" t="s">
        <v>28</v>
      </c>
      <c r="O391" s="63" t="s">
        <v>28</v>
      </c>
      <c r="P391" s="63" t="s">
        <v>28</v>
      </c>
      <c r="Q391" s="63" t="s">
        <v>28</v>
      </c>
      <c r="R391" s="63" t="s">
        <v>28</v>
      </c>
      <c r="S391" s="63" t="s">
        <v>28</v>
      </c>
      <c r="T391" s="63" t="s">
        <v>28</v>
      </c>
      <c r="U391" s="63" t="s">
        <v>28</v>
      </c>
      <c r="V391" s="63" t="s">
        <v>28</v>
      </c>
      <c r="W391" s="63" t="s">
        <v>28</v>
      </c>
      <c r="X391" s="63" t="s">
        <v>28</v>
      </c>
      <c r="Y391" s="63" t="s">
        <v>28</v>
      </c>
      <c r="Z391" s="63" t="s">
        <v>28</v>
      </c>
      <c r="AA391" s="63" t="s">
        <v>28</v>
      </c>
      <c r="AB391" s="93" t="str">
        <f t="shared" si="87"/>
        <v>pre99</v>
      </c>
      <c r="AC391" s="93" t="str">
        <f t="shared" si="88"/>
        <v>SQP</v>
      </c>
      <c r="AD391" s="93" t="e">
        <f>"'"&amp;VLOOKUP(A391,Lookups!B$3:F$48,2,FALSE)&amp;"'"</f>
        <v>#N/A</v>
      </c>
      <c r="AE391" s="93" t="e">
        <f>VLOOKUP(A391,Lookups!B$3:F$48,4,FALSE)</f>
        <v>#N/A</v>
      </c>
      <c r="AF391" s="93" t="e">
        <f>VLOOKUP(A391,Lookups!B$3:F$48,5,FALSE)</f>
        <v>#N/A</v>
      </c>
      <c r="AG391" s="93" t="str">
        <f t="shared" si="89"/>
        <v>no</v>
      </c>
      <c r="AH391" s="93" t="e">
        <f>VLOOKUP(A391,Lookups!B$3:F$48,3,FALSE)</f>
        <v>#N/A</v>
      </c>
      <c r="AI391" s="117">
        <f t="shared" si="90"/>
        <v>0</v>
      </c>
      <c r="AJ391" s="117">
        <f t="shared" si="91"/>
        <v>0</v>
      </c>
      <c r="AK391" s="117">
        <f t="shared" si="92"/>
        <v>0</v>
      </c>
      <c r="AL391" s="117">
        <f t="shared" si="93"/>
        <v>0</v>
      </c>
      <c r="AM391" s="117">
        <f t="shared" si="94"/>
        <v>0</v>
      </c>
      <c r="AN391" s="117">
        <f t="shared" si="95"/>
        <v>0</v>
      </c>
      <c r="AO391" s="117">
        <f t="shared" si="96"/>
        <v>0</v>
      </c>
      <c r="AP391" s="117">
        <f t="shared" si="97"/>
        <v>0</v>
      </c>
      <c r="AQ391" s="117">
        <f t="shared" si="98"/>
        <v>0</v>
      </c>
      <c r="AR391" s="117">
        <f t="shared" si="99"/>
        <v>0</v>
      </c>
      <c r="AS391" t="str">
        <f t="shared" si="100"/>
        <v>1979SQP</v>
      </c>
    </row>
    <row r="392" spans="1:45" x14ac:dyDescent="0.25">
      <c r="A392" t="s">
        <v>824</v>
      </c>
      <c r="B392" s="64">
        <v>1980</v>
      </c>
      <c r="C392" t="s">
        <v>40</v>
      </c>
      <c r="E392" s="63" t="s">
        <v>28</v>
      </c>
      <c r="F392" s="63" t="s">
        <v>28</v>
      </c>
      <c r="G392" s="63" t="s">
        <v>28</v>
      </c>
      <c r="H392" s="63" t="s">
        <v>28</v>
      </c>
      <c r="I392" s="63" t="s">
        <v>28</v>
      </c>
      <c r="J392" s="63" t="s">
        <v>28</v>
      </c>
      <c r="K392" s="63" t="s">
        <v>28</v>
      </c>
      <c r="L392" s="63" t="s">
        <v>28</v>
      </c>
      <c r="M392" s="63" t="s">
        <v>28</v>
      </c>
      <c r="N392" s="63" t="s">
        <v>28</v>
      </c>
      <c r="O392" s="63" t="s">
        <v>28</v>
      </c>
      <c r="P392" s="63" t="s">
        <v>28</v>
      </c>
      <c r="Q392" s="63" t="s">
        <v>28</v>
      </c>
      <c r="R392" s="63" t="s">
        <v>28</v>
      </c>
      <c r="S392" s="63" t="s">
        <v>28</v>
      </c>
      <c r="T392" s="63" t="s">
        <v>28</v>
      </c>
      <c r="U392" s="63" t="s">
        <v>28</v>
      </c>
      <c r="V392" s="63" t="s">
        <v>28</v>
      </c>
      <c r="W392" s="63" t="s">
        <v>28</v>
      </c>
      <c r="X392" s="63" t="s">
        <v>28</v>
      </c>
      <c r="Y392" s="63" t="s">
        <v>28</v>
      </c>
      <c r="Z392" s="63" t="s">
        <v>28</v>
      </c>
      <c r="AA392" s="63" t="s">
        <v>28</v>
      </c>
      <c r="AB392" s="93" t="str">
        <f t="shared" si="87"/>
        <v>pre99</v>
      </c>
      <c r="AC392" s="93" t="str">
        <f t="shared" si="88"/>
        <v>SQP</v>
      </c>
      <c r="AD392" s="93" t="e">
        <f>"'"&amp;VLOOKUP(A392,Lookups!B$3:F$48,2,FALSE)&amp;"'"</f>
        <v>#N/A</v>
      </c>
      <c r="AE392" s="93" t="e">
        <f>VLOOKUP(A392,Lookups!B$3:F$48,4,FALSE)</f>
        <v>#N/A</v>
      </c>
      <c r="AF392" s="93" t="e">
        <f>VLOOKUP(A392,Lookups!B$3:F$48,5,FALSE)</f>
        <v>#N/A</v>
      </c>
      <c r="AG392" s="93" t="str">
        <f t="shared" si="89"/>
        <v>no</v>
      </c>
      <c r="AH392" s="93" t="e">
        <f>VLOOKUP(A392,Lookups!B$3:F$48,3,FALSE)</f>
        <v>#N/A</v>
      </c>
      <c r="AI392" s="117">
        <f t="shared" si="90"/>
        <v>0</v>
      </c>
      <c r="AJ392" s="117">
        <f t="shared" si="91"/>
        <v>0</v>
      </c>
      <c r="AK392" s="117">
        <f t="shared" si="92"/>
        <v>0</v>
      </c>
      <c r="AL392" s="117">
        <f t="shared" si="93"/>
        <v>0</v>
      </c>
      <c r="AM392" s="117">
        <f t="shared" si="94"/>
        <v>0</v>
      </c>
      <c r="AN392" s="117">
        <f t="shared" si="95"/>
        <v>0</v>
      </c>
      <c r="AO392" s="117">
        <f t="shared" si="96"/>
        <v>0</v>
      </c>
      <c r="AP392" s="117">
        <f t="shared" si="97"/>
        <v>0</v>
      </c>
      <c r="AQ392" s="117">
        <f t="shared" si="98"/>
        <v>0</v>
      </c>
      <c r="AR392" s="117">
        <f t="shared" si="99"/>
        <v>0</v>
      </c>
      <c r="AS392" t="str">
        <f t="shared" si="100"/>
        <v>1980SQP</v>
      </c>
    </row>
    <row r="393" spans="1:45" x14ac:dyDescent="0.25">
      <c r="A393" t="s">
        <v>824</v>
      </c>
      <c r="B393" s="64">
        <v>1981</v>
      </c>
      <c r="C393" t="s">
        <v>40</v>
      </c>
      <c r="E393" s="63" t="s">
        <v>28</v>
      </c>
      <c r="F393" s="63" t="s">
        <v>28</v>
      </c>
      <c r="G393" s="63" t="s">
        <v>28</v>
      </c>
      <c r="H393" s="63" t="s">
        <v>28</v>
      </c>
      <c r="I393" s="63" t="s">
        <v>28</v>
      </c>
      <c r="J393" s="63" t="s">
        <v>28</v>
      </c>
      <c r="K393" s="63" t="s">
        <v>28</v>
      </c>
      <c r="L393" s="63" t="s">
        <v>28</v>
      </c>
      <c r="M393" s="63" t="s">
        <v>28</v>
      </c>
      <c r="N393" s="63" t="s">
        <v>28</v>
      </c>
      <c r="O393" s="63" t="s">
        <v>28</v>
      </c>
      <c r="P393" s="63" t="s">
        <v>28</v>
      </c>
      <c r="Q393" s="63" t="s">
        <v>28</v>
      </c>
      <c r="R393" s="63" t="s">
        <v>28</v>
      </c>
      <c r="S393" s="63" t="s">
        <v>28</v>
      </c>
      <c r="T393" s="63" t="s">
        <v>28</v>
      </c>
      <c r="U393" s="63" t="s">
        <v>28</v>
      </c>
      <c r="V393" s="63" t="s">
        <v>28</v>
      </c>
      <c r="W393" s="63" t="s">
        <v>28</v>
      </c>
      <c r="X393" s="63" t="s">
        <v>28</v>
      </c>
      <c r="Y393" s="63" t="s">
        <v>28</v>
      </c>
      <c r="Z393" s="63" t="s">
        <v>28</v>
      </c>
      <c r="AA393" s="63" t="s">
        <v>28</v>
      </c>
      <c r="AB393" s="93" t="str">
        <f t="shared" si="87"/>
        <v>pre99</v>
      </c>
      <c r="AC393" s="93" t="str">
        <f t="shared" si="88"/>
        <v>SQP</v>
      </c>
      <c r="AD393" s="93" t="e">
        <f>"'"&amp;VLOOKUP(A393,Lookups!B$3:F$48,2,FALSE)&amp;"'"</f>
        <v>#N/A</v>
      </c>
      <c r="AE393" s="93" t="e">
        <f>VLOOKUP(A393,Lookups!B$3:F$48,4,FALSE)</f>
        <v>#N/A</v>
      </c>
      <c r="AF393" s="93" t="e">
        <f>VLOOKUP(A393,Lookups!B$3:F$48,5,FALSE)</f>
        <v>#N/A</v>
      </c>
      <c r="AG393" s="93" t="str">
        <f t="shared" si="89"/>
        <v>no</v>
      </c>
      <c r="AH393" s="93" t="e">
        <f>VLOOKUP(A393,Lookups!B$3:F$48,3,FALSE)</f>
        <v>#N/A</v>
      </c>
      <c r="AI393" s="117">
        <f t="shared" si="90"/>
        <v>0</v>
      </c>
      <c r="AJ393" s="117">
        <f t="shared" si="91"/>
        <v>0</v>
      </c>
      <c r="AK393" s="117">
        <f t="shared" si="92"/>
        <v>0</v>
      </c>
      <c r="AL393" s="117">
        <f t="shared" si="93"/>
        <v>0</v>
      </c>
      <c r="AM393" s="117">
        <f t="shared" si="94"/>
        <v>0</v>
      </c>
      <c r="AN393" s="117">
        <f t="shared" si="95"/>
        <v>0</v>
      </c>
      <c r="AO393" s="117">
        <f t="shared" si="96"/>
        <v>0</v>
      </c>
      <c r="AP393" s="117">
        <f t="shared" si="97"/>
        <v>0</v>
      </c>
      <c r="AQ393" s="117">
        <f t="shared" si="98"/>
        <v>0</v>
      </c>
      <c r="AR393" s="117">
        <f t="shared" si="99"/>
        <v>0</v>
      </c>
      <c r="AS393" t="str">
        <f t="shared" si="100"/>
        <v>1981SQP</v>
      </c>
    </row>
    <row r="394" spans="1:45" x14ac:dyDescent="0.25">
      <c r="A394" t="s">
        <v>824</v>
      </c>
      <c r="B394" s="64">
        <v>1982</v>
      </c>
      <c r="C394" t="s">
        <v>40</v>
      </c>
      <c r="E394" s="63" t="s">
        <v>28</v>
      </c>
      <c r="F394" s="63" t="s">
        <v>28</v>
      </c>
      <c r="G394" s="63" t="s">
        <v>28</v>
      </c>
      <c r="H394" s="63" t="s">
        <v>28</v>
      </c>
      <c r="I394" s="63" t="s">
        <v>28</v>
      </c>
      <c r="J394" s="63" t="s">
        <v>28</v>
      </c>
      <c r="K394" s="63" t="s">
        <v>28</v>
      </c>
      <c r="L394" s="63" t="s">
        <v>28</v>
      </c>
      <c r="M394" s="63" t="s">
        <v>28</v>
      </c>
      <c r="N394" s="63" t="s">
        <v>28</v>
      </c>
      <c r="O394" s="63" t="s">
        <v>28</v>
      </c>
      <c r="P394" s="63" t="s">
        <v>28</v>
      </c>
      <c r="Q394" s="63" t="s">
        <v>28</v>
      </c>
      <c r="R394" s="63" t="s">
        <v>28</v>
      </c>
      <c r="S394" s="63" t="s">
        <v>28</v>
      </c>
      <c r="T394" s="63" t="s">
        <v>28</v>
      </c>
      <c r="U394" s="63" t="s">
        <v>28</v>
      </c>
      <c r="V394" s="63" t="s">
        <v>28</v>
      </c>
      <c r="W394" s="63" t="s">
        <v>28</v>
      </c>
      <c r="X394" s="63" t="s">
        <v>28</v>
      </c>
      <c r="Y394" s="63" t="s">
        <v>28</v>
      </c>
      <c r="Z394" s="63" t="s">
        <v>28</v>
      </c>
      <c r="AA394" s="63" t="s">
        <v>28</v>
      </c>
      <c r="AB394" s="93" t="str">
        <f t="shared" si="87"/>
        <v>pre99</v>
      </c>
      <c r="AC394" s="93" t="str">
        <f t="shared" si="88"/>
        <v>SQP</v>
      </c>
      <c r="AD394" s="93" t="e">
        <f>"'"&amp;VLOOKUP(A394,Lookups!B$3:F$48,2,FALSE)&amp;"'"</f>
        <v>#N/A</v>
      </c>
      <c r="AE394" s="93" t="e">
        <f>VLOOKUP(A394,Lookups!B$3:F$48,4,FALSE)</f>
        <v>#N/A</v>
      </c>
      <c r="AF394" s="93" t="e">
        <f>VLOOKUP(A394,Lookups!B$3:F$48,5,FALSE)</f>
        <v>#N/A</v>
      </c>
      <c r="AG394" s="93" t="str">
        <f t="shared" si="89"/>
        <v>no</v>
      </c>
      <c r="AH394" s="93" t="e">
        <f>VLOOKUP(A394,Lookups!B$3:F$48,3,FALSE)</f>
        <v>#N/A</v>
      </c>
      <c r="AI394" s="117">
        <f t="shared" si="90"/>
        <v>0</v>
      </c>
      <c r="AJ394" s="117">
        <f t="shared" si="91"/>
        <v>0</v>
      </c>
      <c r="AK394" s="117">
        <f t="shared" si="92"/>
        <v>0</v>
      </c>
      <c r="AL394" s="117">
        <f t="shared" si="93"/>
        <v>0</v>
      </c>
      <c r="AM394" s="117">
        <f t="shared" si="94"/>
        <v>0</v>
      </c>
      <c r="AN394" s="117">
        <f t="shared" si="95"/>
        <v>0</v>
      </c>
      <c r="AO394" s="117">
        <f t="shared" si="96"/>
        <v>0</v>
      </c>
      <c r="AP394" s="117">
        <f t="shared" si="97"/>
        <v>0</v>
      </c>
      <c r="AQ394" s="117">
        <f t="shared" si="98"/>
        <v>0</v>
      </c>
      <c r="AR394" s="117">
        <f t="shared" si="99"/>
        <v>0</v>
      </c>
      <c r="AS394" t="str">
        <f t="shared" si="100"/>
        <v>1982SQP</v>
      </c>
    </row>
    <row r="395" spans="1:45" x14ac:dyDescent="0.25">
      <c r="A395" t="s">
        <v>824</v>
      </c>
      <c r="B395" s="64">
        <v>1983</v>
      </c>
      <c r="C395" t="s">
        <v>40</v>
      </c>
      <c r="E395" s="63" t="s">
        <v>28</v>
      </c>
      <c r="F395" s="63" t="s">
        <v>28</v>
      </c>
      <c r="G395" s="63" t="s">
        <v>28</v>
      </c>
      <c r="H395" s="63" t="s">
        <v>28</v>
      </c>
      <c r="I395" s="63" t="s">
        <v>28</v>
      </c>
      <c r="J395" s="63" t="s">
        <v>28</v>
      </c>
      <c r="K395" s="63" t="s">
        <v>28</v>
      </c>
      <c r="L395" s="63" t="s">
        <v>28</v>
      </c>
      <c r="M395" s="63" t="s">
        <v>28</v>
      </c>
      <c r="N395" s="63" t="s">
        <v>28</v>
      </c>
      <c r="O395" s="63" t="s">
        <v>28</v>
      </c>
      <c r="P395" s="63" t="s">
        <v>28</v>
      </c>
      <c r="Q395" s="63" t="s">
        <v>28</v>
      </c>
      <c r="R395" s="63" t="s">
        <v>28</v>
      </c>
      <c r="S395" s="63" t="s">
        <v>28</v>
      </c>
      <c r="T395" s="63" t="s">
        <v>28</v>
      </c>
      <c r="U395" s="63" t="s">
        <v>28</v>
      </c>
      <c r="V395" s="63" t="s">
        <v>28</v>
      </c>
      <c r="W395" s="63" t="s">
        <v>28</v>
      </c>
      <c r="X395" s="63" t="s">
        <v>28</v>
      </c>
      <c r="Y395" s="63" t="s">
        <v>28</v>
      </c>
      <c r="Z395" s="63" t="s">
        <v>28</v>
      </c>
      <c r="AA395" s="63" t="s">
        <v>28</v>
      </c>
      <c r="AB395" s="93" t="str">
        <f t="shared" si="87"/>
        <v>pre99</v>
      </c>
      <c r="AC395" s="93" t="str">
        <f t="shared" si="88"/>
        <v>SQP</v>
      </c>
      <c r="AD395" s="93" t="e">
        <f>"'"&amp;VLOOKUP(A395,Lookups!B$3:F$48,2,FALSE)&amp;"'"</f>
        <v>#N/A</v>
      </c>
      <c r="AE395" s="93" t="e">
        <f>VLOOKUP(A395,Lookups!B$3:F$48,4,FALSE)</f>
        <v>#N/A</v>
      </c>
      <c r="AF395" s="93" t="e">
        <f>VLOOKUP(A395,Lookups!B$3:F$48,5,FALSE)</f>
        <v>#N/A</v>
      </c>
      <c r="AG395" s="93" t="str">
        <f t="shared" si="89"/>
        <v>no</v>
      </c>
      <c r="AH395" s="93" t="e">
        <f>VLOOKUP(A395,Lookups!B$3:F$48,3,FALSE)</f>
        <v>#N/A</v>
      </c>
      <c r="AI395" s="117">
        <f t="shared" si="90"/>
        <v>0</v>
      </c>
      <c r="AJ395" s="117">
        <f t="shared" si="91"/>
        <v>0</v>
      </c>
      <c r="AK395" s="117">
        <f t="shared" si="92"/>
        <v>0</v>
      </c>
      <c r="AL395" s="117">
        <f t="shared" si="93"/>
        <v>0</v>
      </c>
      <c r="AM395" s="117">
        <f t="shared" si="94"/>
        <v>0</v>
      </c>
      <c r="AN395" s="117">
        <f t="shared" si="95"/>
        <v>0</v>
      </c>
      <c r="AO395" s="117">
        <f t="shared" si="96"/>
        <v>0</v>
      </c>
      <c r="AP395" s="117">
        <f t="shared" si="97"/>
        <v>0</v>
      </c>
      <c r="AQ395" s="117">
        <f t="shared" si="98"/>
        <v>0</v>
      </c>
      <c r="AR395" s="117">
        <f t="shared" si="99"/>
        <v>0</v>
      </c>
      <c r="AS395" t="str">
        <f t="shared" si="100"/>
        <v>1983SQP</v>
      </c>
    </row>
    <row r="396" spans="1:45" x14ac:dyDescent="0.25">
      <c r="A396" t="s">
        <v>824</v>
      </c>
      <c r="B396" s="64">
        <v>1984</v>
      </c>
      <c r="C396" t="s">
        <v>40</v>
      </c>
      <c r="E396" s="63" t="s">
        <v>28</v>
      </c>
      <c r="F396" s="63" t="s">
        <v>28</v>
      </c>
      <c r="G396" s="63" t="s">
        <v>28</v>
      </c>
      <c r="H396" s="63" t="s">
        <v>28</v>
      </c>
      <c r="I396" s="63" t="s">
        <v>28</v>
      </c>
      <c r="J396" s="63" t="s">
        <v>28</v>
      </c>
      <c r="K396" s="63" t="s">
        <v>28</v>
      </c>
      <c r="L396" s="63" t="s">
        <v>28</v>
      </c>
      <c r="M396" s="63" t="s">
        <v>28</v>
      </c>
      <c r="N396" s="63" t="s">
        <v>28</v>
      </c>
      <c r="O396" s="63" t="s">
        <v>28</v>
      </c>
      <c r="P396" s="63" t="s">
        <v>28</v>
      </c>
      <c r="Q396" s="63" t="s">
        <v>28</v>
      </c>
      <c r="R396" s="63" t="s">
        <v>28</v>
      </c>
      <c r="S396" s="63" t="s">
        <v>28</v>
      </c>
      <c r="T396" s="63" t="s">
        <v>28</v>
      </c>
      <c r="U396" s="63" t="s">
        <v>28</v>
      </c>
      <c r="V396" s="63" t="s">
        <v>28</v>
      </c>
      <c r="W396" s="63" t="s">
        <v>28</v>
      </c>
      <c r="X396" s="63" t="s">
        <v>28</v>
      </c>
      <c r="Y396" s="63" t="s">
        <v>28</v>
      </c>
      <c r="Z396" s="63" t="s">
        <v>28</v>
      </c>
      <c r="AA396" s="63" t="s">
        <v>28</v>
      </c>
      <c r="AB396" s="93" t="str">
        <f t="shared" si="87"/>
        <v>pre99</v>
      </c>
      <c r="AC396" s="93" t="str">
        <f t="shared" si="88"/>
        <v>SQP</v>
      </c>
      <c r="AD396" s="93" t="e">
        <f>"'"&amp;VLOOKUP(A396,Lookups!B$3:F$48,2,FALSE)&amp;"'"</f>
        <v>#N/A</v>
      </c>
      <c r="AE396" s="93" t="e">
        <f>VLOOKUP(A396,Lookups!B$3:F$48,4,FALSE)</f>
        <v>#N/A</v>
      </c>
      <c r="AF396" s="93" t="e">
        <f>VLOOKUP(A396,Lookups!B$3:F$48,5,FALSE)</f>
        <v>#N/A</v>
      </c>
      <c r="AG396" s="93" t="str">
        <f t="shared" si="89"/>
        <v>no</v>
      </c>
      <c r="AH396" s="93" t="e">
        <f>VLOOKUP(A396,Lookups!B$3:F$48,3,FALSE)</f>
        <v>#N/A</v>
      </c>
      <c r="AI396" s="117">
        <f t="shared" si="90"/>
        <v>0</v>
      </c>
      <c r="AJ396" s="117">
        <f t="shared" si="91"/>
        <v>0</v>
      </c>
      <c r="AK396" s="117">
        <f t="shared" si="92"/>
        <v>0</v>
      </c>
      <c r="AL396" s="117">
        <f t="shared" si="93"/>
        <v>0</v>
      </c>
      <c r="AM396" s="117">
        <f t="shared" si="94"/>
        <v>0</v>
      </c>
      <c r="AN396" s="117">
        <f t="shared" si="95"/>
        <v>0</v>
      </c>
      <c r="AO396" s="117">
        <f t="shared" si="96"/>
        <v>0</v>
      </c>
      <c r="AP396" s="117">
        <f t="shared" si="97"/>
        <v>0</v>
      </c>
      <c r="AQ396" s="117">
        <f t="shared" si="98"/>
        <v>0</v>
      </c>
      <c r="AR396" s="117">
        <f t="shared" si="99"/>
        <v>0</v>
      </c>
      <c r="AS396" t="str">
        <f t="shared" si="100"/>
        <v>1984SQP</v>
      </c>
    </row>
    <row r="397" spans="1:45" x14ac:dyDescent="0.25">
      <c r="A397" t="s">
        <v>824</v>
      </c>
      <c r="B397" s="64">
        <v>1985</v>
      </c>
      <c r="C397" t="s">
        <v>40</v>
      </c>
      <c r="E397" s="63" t="s">
        <v>28</v>
      </c>
      <c r="F397" s="63" t="s">
        <v>28</v>
      </c>
      <c r="G397" s="63" t="s">
        <v>28</v>
      </c>
      <c r="H397" s="63" t="s">
        <v>28</v>
      </c>
      <c r="I397" s="63" t="s">
        <v>28</v>
      </c>
      <c r="J397" s="63" t="s">
        <v>28</v>
      </c>
      <c r="K397" s="63" t="s">
        <v>28</v>
      </c>
      <c r="L397" s="63" t="s">
        <v>28</v>
      </c>
      <c r="M397" s="63" t="s">
        <v>28</v>
      </c>
      <c r="N397" s="63" t="s">
        <v>28</v>
      </c>
      <c r="O397" s="63" t="s">
        <v>28</v>
      </c>
      <c r="P397" s="63" t="s">
        <v>28</v>
      </c>
      <c r="Q397" s="63" t="s">
        <v>28</v>
      </c>
      <c r="R397" s="63" t="s">
        <v>28</v>
      </c>
      <c r="S397" s="63" t="s">
        <v>28</v>
      </c>
      <c r="T397" s="63" t="s">
        <v>28</v>
      </c>
      <c r="U397" s="63" t="s">
        <v>28</v>
      </c>
      <c r="V397" s="63" t="s">
        <v>28</v>
      </c>
      <c r="W397" s="63" t="s">
        <v>28</v>
      </c>
      <c r="X397" s="63" t="s">
        <v>28</v>
      </c>
      <c r="Y397" s="63" t="s">
        <v>28</v>
      </c>
      <c r="Z397" s="63" t="s">
        <v>28</v>
      </c>
      <c r="AA397" s="63" t="s">
        <v>28</v>
      </c>
      <c r="AB397" s="93" t="str">
        <f t="shared" si="87"/>
        <v>pre99</v>
      </c>
      <c r="AC397" s="93" t="str">
        <f t="shared" si="88"/>
        <v>SQP</v>
      </c>
      <c r="AD397" s="93" t="e">
        <f>"'"&amp;VLOOKUP(A397,Lookups!B$3:F$48,2,FALSE)&amp;"'"</f>
        <v>#N/A</v>
      </c>
      <c r="AE397" s="93" t="e">
        <f>VLOOKUP(A397,Lookups!B$3:F$48,4,FALSE)</f>
        <v>#N/A</v>
      </c>
      <c r="AF397" s="93" t="e">
        <f>VLOOKUP(A397,Lookups!B$3:F$48,5,FALSE)</f>
        <v>#N/A</v>
      </c>
      <c r="AG397" s="93" t="str">
        <f t="shared" si="89"/>
        <v>no</v>
      </c>
      <c r="AH397" s="93" t="e">
        <f>VLOOKUP(A397,Lookups!B$3:F$48,3,FALSE)</f>
        <v>#N/A</v>
      </c>
      <c r="AI397" s="117">
        <f t="shared" si="90"/>
        <v>0</v>
      </c>
      <c r="AJ397" s="117">
        <f t="shared" si="91"/>
        <v>0</v>
      </c>
      <c r="AK397" s="117">
        <f t="shared" si="92"/>
        <v>0</v>
      </c>
      <c r="AL397" s="117">
        <f t="shared" si="93"/>
        <v>0</v>
      </c>
      <c r="AM397" s="117">
        <f t="shared" si="94"/>
        <v>0</v>
      </c>
      <c r="AN397" s="117">
        <f t="shared" si="95"/>
        <v>0</v>
      </c>
      <c r="AO397" s="117">
        <f t="shared" si="96"/>
        <v>0</v>
      </c>
      <c r="AP397" s="117">
        <f t="shared" si="97"/>
        <v>0</v>
      </c>
      <c r="AQ397" s="117">
        <f t="shared" si="98"/>
        <v>0</v>
      </c>
      <c r="AR397" s="117">
        <f t="shared" si="99"/>
        <v>0</v>
      </c>
      <c r="AS397" t="str">
        <f t="shared" si="100"/>
        <v>1985SQP</v>
      </c>
    </row>
    <row r="398" spans="1:45" x14ac:dyDescent="0.25">
      <c r="A398" t="s">
        <v>824</v>
      </c>
      <c r="B398" s="64">
        <v>1986</v>
      </c>
      <c r="C398" t="s">
        <v>40</v>
      </c>
      <c r="E398" s="63" t="s">
        <v>28</v>
      </c>
      <c r="F398" s="63" t="s">
        <v>28</v>
      </c>
      <c r="G398" s="63" t="s">
        <v>28</v>
      </c>
      <c r="H398" s="63" t="s">
        <v>28</v>
      </c>
      <c r="I398" s="63" t="s">
        <v>28</v>
      </c>
      <c r="J398" s="63" t="s">
        <v>28</v>
      </c>
      <c r="K398" s="63" t="s">
        <v>28</v>
      </c>
      <c r="L398" s="63" t="s">
        <v>28</v>
      </c>
      <c r="M398" s="63" t="s">
        <v>28</v>
      </c>
      <c r="N398" s="63" t="s">
        <v>28</v>
      </c>
      <c r="O398" s="63" t="s">
        <v>28</v>
      </c>
      <c r="P398" s="63" t="s">
        <v>28</v>
      </c>
      <c r="Q398" s="63" t="s">
        <v>28</v>
      </c>
      <c r="R398" s="63" t="s">
        <v>28</v>
      </c>
      <c r="S398" s="63" t="s">
        <v>28</v>
      </c>
      <c r="T398" s="63" t="s">
        <v>28</v>
      </c>
      <c r="U398" s="63" t="s">
        <v>28</v>
      </c>
      <c r="V398" s="63" t="s">
        <v>28</v>
      </c>
      <c r="W398" s="63" t="s">
        <v>28</v>
      </c>
      <c r="X398" s="63" t="s">
        <v>28</v>
      </c>
      <c r="Y398" s="63" t="s">
        <v>28</v>
      </c>
      <c r="Z398" s="63" t="s">
        <v>28</v>
      </c>
      <c r="AA398" s="63" t="s">
        <v>28</v>
      </c>
      <c r="AB398" s="93" t="str">
        <f t="shared" si="87"/>
        <v>pre99</v>
      </c>
      <c r="AC398" s="93" t="str">
        <f t="shared" si="88"/>
        <v>SQP</v>
      </c>
      <c r="AD398" s="93" t="e">
        <f>"'"&amp;VLOOKUP(A398,Lookups!B$3:F$48,2,FALSE)&amp;"'"</f>
        <v>#N/A</v>
      </c>
      <c r="AE398" s="93" t="e">
        <f>VLOOKUP(A398,Lookups!B$3:F$48,4,FALSE)</f>
        <v>#N/A</v>
      </c>
      <c r="AF398" s="93" t="e">
        <f>VLOOKUP(A398,Lookups!B$3:F$48,5,FALSE)</f>
        <v>#N/A</v>
      </c>
      <c r="AG398" s="93" t="str">
        <f t="shared" si="89"/>
        <v>no</v>
      </c>
      <c r="AH398" s="93" t="e">
        <f>VLOOKUP(A398,Lookups!B$3:F$48,3,FALSE)</f>
        <v>#N/A</v>
      </c>
      <c r="AI398" s="117">
        <f t="shared" si="90"/>
        <v>0</v>
      </c>
      <c r="AJ398" s="117">
        <f t="shared" si="91"/>
        <v>0</v>
      </c>
      <c r="AK398" s="117">
        <f t="shared" si="92"/>
        <v>0</v>
      </c>
      <c r="AL398" s="117">
        <f t="shared" si="93"/>
        <v>0</v>
      </c>
      <c r="AM398" s="117">
        <f t="shared" si="94"/>
        <v>0</v>
      </c>
      <c r="AN398" s="117">
        <f t="shared" si="95"/>
        <v>0</v>
      </c>
      <c r="AO398" s="117">
        <f t="shared" si="96"/>
        <v>0</v>
      </c>
      <c r="AP398" s="117">
        <f t="shared" si="97"/>
        <v>0</v>
      </c>
      <c r="AQ398" s="117">
        <f t="shared" si="98"/>
        <v>0</v>
      </c>
      <c r="AR398" s="117">
        <f t="shared" si="99"/>
        <v>0</v>
      </c>
      <c r="AS398" t="str">
        <f t="shared" si="100"/>
        <v>1986SQP</v>
      </c>
    </row>
    <row r="399" spans="1:45" x14ac:dyDescent="0.25">
      <c r="A399" t="s">
        <v>824</v>
      </c>
      <c r="B399" s="64">
        <v>1987</v>
      </c>
      <c r="C399" t="s">
        <v>40</v>
      </c>
      <c r="E399" s="63" t="s">
        <v>28</v>
      </c>
      <c r="F399" s="63" t="s">
        <v>28</v>
      </c>
      <c r="G399" s="63" t="s">
        <v>28</v>
      </c>
      <c r="H399" s="63" t="s">
        <v>28</v>
      </c>
      <c r="I399" s="63" t="s">
        <v>28</v>
      </c>
      <c r="J399" s="63" t="s">
        <v>28</v>
      </c>
      <c r="K399" s="63" t="s">
        <v>28</v>
      </c>
      <c r="L399" s="63" t="s">
        <v>28</v>
      </c>
      <c r="M399" s="63" t="s">
        <v>28</v>
      </c>
      <c r="N399" s="63" t="s">
        <v>28</v>
      </c>
      <c r="O399" s="63" t="s">
        <v>28</v>
      </c>
      <c r="P399" s="63" t="s">
        <v>28</v>
      </c>
      <c r="Q399" s="63" t="s">
        <v>28</v>
      </c>
      <c r="R399" s="63" t="s">
        <v>28</v>
      </c>
      <c r="S399" s="63" t="s">
        <v>28</v>
      </c>
      <c r="T399" s="63" t="s">
        <v>28</v>
      </c>
      <c r="U399" s="63" t="s">
        <v>28</v>
      </c>
      <c r="V399" s="63" t="s">
        <v>28</v>
      </c>
      <c r="W399" s="63" t="s">
        <v>28</v>
      </c>
      <c r="X399" s="63" t="s">
        <v>28</v>
      </c>
      <c r="Y399" s="63" t="s">
        <v>28</v>
      </c>
      <c r="Z399" s="63" t="s">
        <v>28</v>
      </c>
      <c r="AA399" s="63" t="s">
        <v>28</v>
      </c>
      <c r="AB399" s="93" t="str">
        <f t="shared" si="87"/>
        <v>pre99</v>
      </c>
      <c r="AC399" s="93" t="str">
        <f t="shared" si="88"/>
        <v>SQP</v>
      </c>
      <c r="AD399" s="93" t="e">
        <f>"'"&amp;VLOOKUP(A399,Lookups!B$3:F$48,2,FALSE)&amp;"'"</f>
        <v>#N/A</v>
      </c>
      <c r="AE399" s="93" t="e">
        <f>VLOOKUP(A399,Lookups!B$3:F$48,4,FALSE)</f>
        <v>#N/A</v>
      </c>
      <c r="AF399" s="93" t="e">
        <f>VLOOKUP(A399,Lookups!B$3:F$48,5,FALSE)</f>
        <v>#N/A</v>
      </c>
      <c r="AG399" s="93" t="str">
        <f t="shared" si="89"/>
        <v>no</v>
      </c>
      <c r="AH399" s="93" t="e">
        <f>VLOOKUP(A399,Lookups!B$3:F$48,3,FALSE)</f>
        <v>#N/A</v>
      </c>
      <c r="AI399" s="117">
        <f t="shared" si="90"/>
        <v>0</v>
      </c>
      <c r="AJ399" s="117">
        <f t="shared" si="91"/>
        <v>0</v>
      </c>
      <c r="AK399" s="117">
        <f t="shared" si="92"/>
        <v>0</v>
      </c>
      <c r="AL399" s="117">
        <f t="shared" si="93"/>
        <v>0</v>
      </c>
      <c r="AM399" s="117">
        <f t="shared" si="94"/>
        <v>0</v>
      </c>
      <c r="AN399" s="117">
        <f t="shared" si="95"/>
        <v>0</v>
      </c>
      <c r="AO399" s="117">
        <f t="shared" si="96"/>
        <v>0</v>
      </c>
      <c r="AP399" s="117">
        <f t="shared" si="97"/>
        <v>0</v>
      </c>
      <c r="AQ399" s="117">
        <f t="shared" si="98"/>
        <v>0</v>
      </c>
      <c r="AR399" s="117">
        <f t="shared" si="99"/>
        <v>0</v>
      </c>
      <c r="AS399" t="str">
        <f t="shared" si="100"/>
        <v>1987SQP</v>
      </c>
    </row>
    <row r="400" spans="1:45" x14ac:dyDescent="0.25">
      <c r="A400" t="s">
        <v>824</v>
      </c>
      <c r="B400" s="64">
        <v>1988</v>
      </c>
      <c r="C400">
        <v>193</v>
      </c>
      <c r="D400" s="116">
        <v>2</v>
      </c>
      <c r="E400" s="63" t="s">
        <v>26</v>
      </c>
      <c r="F400" s="63" t="s">
        <v>27</v>
      </c>
      <c r="G400" s="63" t="s">
        <v>28</v>
      </c>
      <c r="H400" s="63" t="s">
        <v>28</v>
      </c>
      <c r="I400" s="63" t="s">
        <v>28</v>
      </c>
      <c r="J400" s="63" t="s">
        <v>28</v>
      </c>
      <c r="K400" s="63" t="s">
        <v>28</v>
      </c>
      <c r="L400" s="63" t="s">
        <v>28</v>
      </c>
      <c r="M400" s="63" t="s">
        <v>28</v>
      </c>
      <c r="N400" s="63" t="s">
        <v>28</v>
      </c>
      <c r="O400" s="63" t="s">
        <v>28</v>
      </c>
      <c r="P400" s="63" t="s">
        <v>28</v>
      </c>
      <c r="Q400" s="63" t="s">
        <v>28</v>
      </c>
      <c r="R400" s="63" t="s">
        <v>28</v>
      </c>
      <c r="S400" s="63" t="s">
        <v>28</v>
      </c>
      <c r="T400" s="63" t="s">
        <v>28</v>
      </c>
      <c r="U400" s="63" t="s">
        <v>28</v>
      </c>
      <c r="V400" s="63" t="s">
        <v>28</v>
      </c>
      <c r="W400" s="63" t="s">
        <v>28</v>
      </c>
      <c r="X400" s="63" t="s">
        <v>28</v>
      </c>
      <c r="Y400" s="63" t="s">
        <v>28</v>
      </c>
      <c r="Z400" s="63" t="s">
        <v>28</v>
      </c>
      <c r="AA400" s="63" t="s">
        <v>28</v>
      </c>
      <c r="AB400" s="93" t="str">
        <f t="shared" si="87"/>
        <v>pre99</v>
      </c>
      <c r="AC400" s="93" t="str">
        <f t="shared" si="88"/>
        <v>SQP</v>
      </c>
      <c r="AD400" s="93" t="e">
        <f>"'"&amp;VLOOKUP(A400,Lookups!B$3:F$48,2,FALSE)&amp;"'"</f>
        <v>#N/A</v>
      </c>
      <c r="AE400" s="93" t="e">
        <f>VLOOKUP(A400,Lookups!B$3:F$48,4,FALSE)</f>
        <v>#N/A</v>
      </c>
      <c r="AF400" s="93" t="e">
        <f>VLOOKUP(A400,Lookups!B$3:F$48,5,FALSE)</f>
        <v>#N/A</v>
      </c>
      <c r="AG400" s="93" t="str">
        <f t="shared" si="89"/>
        <v>no</v>
      </c>
      <c r="AH400" s="93" t="e">
        <f>VLOOKUP(A400,Lookups!B$3:F$48,3,FALSE)</f>
        <v>#N/A</v>
      </c>
      <c r="AI400" s="117">
        <f t="shared" si="90"/>
        <v>0</v>
      </c>
      <c r="AJ400" s="117">
        <f t="shared" si="91"/>
        <v>0</v>
      </c>
      <c r="AK400" s="117">
        <f t="shared" si="92"/>
        <v>0</v>
      </c>
      <c r="AL400" s="117">
        <f t="shared" si="93"/>
        <v>0</v>
      </c>
      <c r="AM400" s="117">
        <f t="shared" si="94"/>
        <v>0</v>
      </c>
      <c r="AN400" s="117">
        <f t="shared" si="95"/>
        <v>0</v>
      </c>
      <c r="AO400" s="117">
        <f t="shared" si="96"/>
        <v>0</v>
      </c>
      <c r="AP400" s="117">
        <f t="shared" si="97"/>
        <v>0</v>
      </c>
      <c r="AQ400" s="117">
        <f t="shared" si="98"/>
        <v>0</v>
      </c>
      <c r="AR400" s="117">
        <f t="shared" si="99"/>
        <v>0</v>
      </c>
      <c r="AS400" t="str">
        <f t="shared" si="100"/>
        <v>1988SQP</v>
      </c>
    </row>
    <row r="401" spans="1:45" x14ac:dyDescent="0.25">
      <c r="A401" t="s">
        <v>824</v>
      </c>
      <c r="B401" s="64">
        <v>1989</v>
      </c>
      <c r="C401">
        <v>1023</v>
      </c>
      <c r="D401" s="116" t="s">
        <v>41</v>
      </c>
      <c r="E401" s="63" t="s">
        <v>26</v>
      </c>
      <c r="F401" s="63" t="s">
        <v>27</v>
      </c>
      <c r="G401" s="63" t="s">
        <v>28</v>
      </c>
      <c r="H401" s="63" t="s">
        <v>28</v>
      </c>
      <c r="I401" s="63" t="s">
        <v>28</v>
      </c>
      <c r="J401" s="63" t="s">
        <v>28</v>
      </c>
      <c r="K401" s="63" t="s">
        <v>28</v>
      </c>
      <c r="L401" s="63" t="s">
        <v>28</v>
      </c>
      <c r="M401" s="63" t="s">
        <v>28</v>
      </c>
      <c r="N401" s="63" t="s">
        <v>28</v>
      </c>
      <c r="O401" s="63" t="s">
        <v>28</v>
      </c>
      <c r="P401" s="63" t="s">
        <v>28</v>
      </c>
      <c r="Q401" s="63" t="s">
        <v>28</v>
      </c>
      <c r="R401" s="63" t="s">
        <v>28</v>
      </c>
      <c r="S401" s="63" t="s">
        <v>28</v>
      </c>
      <c r="T401" s="63" t="s">
        <v>28</v>
      </c>
      <c r="U401" s="63" t="s">
        <v>28</v>
      </c>
      <c r="V401" s="63" t="s">
        <v>28</v>
      </c>
      <c r="W401" s="63" t="s">
        <v>28</v>
      </c>
      <c r="X401" s="63" t="s">
        <v>28</v>
      </c>
      <c r="Y401" s="63" t="s">
        <v>28</v>
      </c>
      <c r="Z401" s="63" t="s">
        <v>28</v>
      </c>
      <c r="AA401" s="63" t="s">
        <v>28</v>
      </c>
      <c r="AB401" s="93" t="str">
        <f t="shared" si="87"/>
        <v>pre99</v>
      </c>
      <c r="AC401" s="93" t="str">
        <f t="shared" si="88"/>
        <v>SQP</v>
      </c>
      <c r="AD401" s="93" t="e">
        <f>"'"&amp;VLOOKUP(A401,Lookups!B$3:F$48,2,FALSE)&amp;"'"</f>
        <v>#N/A</v>
      </c>
      <c r="AE401" s="93" t="e">
        <f>VLOOKUP(A401,Lookups!B$3:F$48,4,FALSE)</f>
        <v>#N/A</v>
      </c>
      <c r="AF401" s="93" t="e">
        <f>VLOOKUP(A401,Lookups!B$3:F$48,5,FALSE)</f>
        <v>#N/A</v>
      </c>
      <c r="AG401" s="93" t="str">
        <f t="shared" si="89"/>
        <v>no</v>
      </c>
      <c r="AH401" s="93" t="e">
        <f>VLOOKUP(A401,Lookups!B$3:F$48,3,FALSE)</f>
        <v>#N/A</v>
      </c>
      <c r="AI401" s="117">
        <f t="shared" si="90"/>
        <v>0</v>
      </c>
      <c r="AJ401" s="117">
        <f t="shared" si="91"/>
        <v>0</v>
      </c>
      <c r="AK401" s="117">
        <f t="shared" si="92"/>
        <v>0</v>
      </c>
      <c r="AL401" s="117">
        <f t="shared" si="93"/>
        <v>0</v>
      </c>
      <c r="AM401" s="117">
        <f t="shared" si="94"/>
        <v>0</v>
      </c>
      <c r="AN401" s="117">
        <f t="shared" si="95"/>
        <v>0</v>
      </c>
      <c r="AO401" s="117">
        <f t="shared" si="96"/>
        <v>0</v>
      </c>
      <c r="AP401" s="117">
        <f t="shared" si="97"/>
        <v>0</v>
      </c>
      <c r="AQ401" s="117">
        <f t="shared" si="98"/>
        <v>0</v>
      </c>
      <c r="AR401" s="117">
        <f t="shared" si="99"/>
        <v>0</v>
      </c>
      <c r="AS401" t="str">
        <f t="shared" si="100"/>
        <v>1989SQP</v>
      </c>
    </row>
    <row r="402" spans="1:45" x14ac:dyDescent="0.25">
      <c r="A402" t="s">
        <v>824</v>
      </c>
      <c r="B402" s="64">
        <v>1990</v>
      </c>
      <c r="C402">
        <v>1733</v>
      </c>
      <c r="D402" s="116" t="s">
        <v>42</v>
      </c>
      <c r="E402" s="63">
        <v>0</v>
      </c>
      <c r="F402" s="63">
        <v>0</v>
      </c>
      <c r="G402" s="63">
        <v>0</v>
      </c>
      <c r="H402" s="63">
        <v>0</v>
      </c>
      <c r="I402" s="63">
        <v>0</v>
      </c>
      <c r="J402" s="63">
        <v>3.2890940565493361E-2</v>
      </c>
      <c r="K402" s="63">
        <v>5.1933064050779E-3</v>
      </c>
      <c r="L402" s="63">
        <v>0</v>
      </c>
      <c r="M402" s="63">
        <v>9.2325447201384893E-3</v>
      </c>
      <c r="N402" s="63">
        <v>0</v>
      </c>
      <c r="O402" s="63">
        <v>1.0963646855164454E-2</v>
      </c>
      <c r="P402" s="63">
        <v>0</v>
      </c>
      <c r="Q402" s="63">
        <v>4.0969417195614539E-2</v>
      </c>
      <c r="R402" s="63">
        <v>4.0392383150605884E-3</v>
      </c>
      <c r="S402" s="63">
        <v>0</v>
      </c>
      <c r="T402" s="63">
        <v>0</v>
      </c>
      <c r="U402" s="63">
        <v>0</v>
      </c>
      <c r="V402" s="63">
        <v>0.54529717253317944</v>
      </c>
      <c r="W402" s="63">
        <v>0</v>
      </c>
      <c r="X402" s="63">
        <v>0.32602423542989034</v>
      </c>
      <c r="Y402" s="63">
        <v>0</v>
      </c>
      <c r="Z402" s="63">
        <v>6.3473744950952107E-3</v>
      </c>
      <c r="AA402" s="63">
        <v>1.9042123485285632E-2</v>
      </c>
      <c r="AB402" s="93" t="str">
        <f t="shared" si="87"/>
        <v>pre99</v>
      </c>
      <c r="AC402" s="93" t="str">
        <f t="shared" si="88"/>
        <v>SQP</v>
      </c>
      <c r="AD402" s="93" t="e">
        <f>"'"&amp;VLOOKUP(A402,Lookups!B$3:F$48,2,FALSE)&amp;"'"</f>
        <v>#N/A</v>
      </c>
      <c r="AE402" s="93" t="e">
        <f>VLOOKUP(A402,Lookups!B$3:F$48,4,FALSE)</f>
        <v>#N/A</v>
      </c>
      <c r="AF402" s="93" t="e">
        <f>VLOOKUP(A402,Lookups!B$3:F$48,5,FALSE)</f>
        <v>#N/A</v>
      </c>
      <c r="AG402" s="93" t="str">
        <f t="shared" si="89"/>
        <v>yes</v>
      </c>
      <c r="AH402" s="93" t="e">
        <f>VLOOKUP(A402,Lookups!B$3:F$48,3,FALSE)</f>
        <v>#N/A</v>
      </c>
      <c r="AI402" s="117">
        <f t="shared" si="90"/>
        <v>0</v>
      </c>
      <c r="AJ402" s="117">
        <f t="shared" si="91"/>
        <v>0</v>
      </c>
      <c r="AK402" s="117">
        <f t="shared" si="92"/>
        <v>3.8084246970571264E-2</v>
      </c>
      <c r="AL402" s="117">
        <f t="shared" si="93"/>
        <v>9.2325447201384893E-3</v>
      </c>
      <c r="AM402" s="117">
        <f t="shared" si="94"/>
        <v>1.0963646855164454E-2</v>
      </c>
      <c r="AN402" s="117">
        <f t="shared" si="95"/>
        <v>4.5008655510675129E-2</v>
      </c>
      <c r="AO402" s="117">
        <f t="shared" si="96"/>
        <v>0.54529717253317944</v>
      </c>
      <c r="AP402" s="117">
        <f t="shared" si="97"/>
        <v>0.32602423542989034</v>
      </c>
      <c r="AQ402" s="117">
        <f t="shared" si="98"/>
        <v>1.9042123485285632E-2</v>
      </c>
      <c r="AR402" s="117">
        <f t="shared" si="99"/>
        <v>6.3473744950952107E-3</v>
      </c>
      <c r="AS402" t="str">
        <f t="shared" si="100"/>
        <v>1990SQP</v>
      </c>
    </row>
    <row r="403" spans="1:45" x14ac:dyDescent="0.25">
      <c r="A403" t="s">
        <v>824</v>
      </c>
      <c r="B403" s="64">
        <v>1991</v>
      </c>
      <c r="C403">
        <v>927</v>
      </c>
      <c r="D403" s="116" t="s">
        <v>43</v>
      </c>
      <c r="E403" s="63">
        <v>0</v>
      </c>
      <c r="F403" s="63">
        <v>0</v>
      </c>
      <c r="G403" s="63">
        <v>0</v>
      </c>
      <c r="H403" s="63">
        <v>0</v>
      </c>
      <c r="I403" s="63">
        <v>0</v>
      </c>
      <c r="J403" s="63">
        <v>4.5307443365695796E-2</v>
      </c>
      <c r="K403" s="63">
        <v>0</v>
      </c>
      <c r="L403" s="63">
        <v>4.3149946062567418E-3</v>
      </c>
      <c r="M403" s="63">
        <v>1.2944983818770227E-2</v>
      </c>
      <c r="N403" s="63">
        <v>0</v>
      </c>
      <c r="O403" s="63">
        <v>4.3149946062567418E-3</v>
      </c>
      <c r="P403" s="63">
        <v>0</v>
      </c>
      <c r="Q403" s="63">
        <v>8.8457389428263214E-2</v>
      </c>
      <c r="R403" s="63">
        <v>3.2362459546925568E-3</v>
      </c>
      <c r="S403" s="63">
        <v>0</v>
      </c>
      <c r="T403" s="63">
        <v>0</v>
      </c>
      <c r="U403" s="63">
        <v>0</v>
      </c>
      <c r="V403" s="63">
        <v>0.48112189859762672</v>
      </c>
      <c r="W403" s="63">
        <v>0</v>
      </c>
      <c r="X403" s="63">
        <v>0.32793959007551238</v>
      </c>
      <c r="Y403" s="63">
        <v>0</v>
      </c>
      <c r="Z403" s="63">
        <v>1.2944983818770227E-2</v>
      </c>
      <c r="AA403" s="63">
        <v>1.9417475728155338E-2</v>
      </c>
      <c r="AB403" s="93" t="str">
        <f t="shared" si="87"/>
        <v>pre99</v>
      </c>
      <c r="AC403" s="93" t="str">
        <f t="shared" si="88"/>
        <v>SQP</v>
      </c>
      <c r="AD403" s="93" t="e">
        <f>"'"&amp;VLOOKUP(A403,Lookups!B$3:F$48,2,FALSE)&amp;"'"</f>
        <v>#N/A</v>
      </c>
      <c r="AE403" s="93" t="e">
        <f>VLOOKUP(A403,Lookups!B$3:F$48,4,FALSE)</f>
        <v>#N/A</v>
      </c>
      <c r="AF403" s="93" t="e">
        <f>VLOOKUP(A403,Lookups!B$3:F$48,5,FALSE)</f>
        <v>#N/A</v>
      </c>
      <c r="AG403" s="93" t="str">
        <f t="shared" si="89"/>
        <v>yes</v>
      </c>
      <c r="AH403" s="93" t="e">
        <f>VLOOKUP(A403,Lookups!B$3:F$48,3,FALSE)</f>
        <v>#N/A</v>
      </c>
      <c r="AI403" s="117">
        <f t="shared" si="90"/>
        <v>0</v>
      </c>
      <c r="AJ403" s="117">
        <f t="shared" si="91"/>
        <v>0</v>
      </c>
      <c r="AK403" s="117">
        <f t="shared" si="92"/>
        <v>4.5307443365695796E-2</v>
      </c>
      <c r="AL403" s="117">
        <f t="shared" si="93"/>
        <v>1.7259978425026967E-2</v>
      </c>
      <c r="AM403" s="117">
        <f t="shared" si="94"/>
        <v>4.3149946062567418E-3</v>
      </c>
      <c r="AN403" s="117">
        <f t="shared" si="95"/>
        <v>9.1693635382955774E-2</v>
      </c>
      <c r="AO403" s="117">
        <f t="shared" si="96"/>
        <v>0.48112189859762672</v>
      </c>
      <c r="AP403" s="117">
        <f t="shared" si="97"/>
        <v>0.32793959007551238</v>
      </c>
      <c r="AQ403" s="117">
        <f t="shared" si="98"/>
        <v>1.9417475728155338E-2</v>
      </c>
      <c r="AR403" s="117">
        <f t="shared" si="99"/>
        <v>1.2944983818770227E-2</v>
      </c>
      <c r="AS403" t="str">
        <f t="shared" si="100"/>
        <v>1991SQP</v>
      </c>
    </row>
    <row r="404" spans="1:45" x14ac:dyDescent="0.25">
      <c r="A404" t="s">
        <v>824</v>
      </c>
      <c r="B404" s="64">
        <v>1992</v>
      </c>
      <c r="C404">
        <v>817</v>
      </c>
      <c r="D404" s="116" t="s">
        <v>43</v>
      </c>
      <c r="E404" s="63">
        <v>0</v>
      </c>
      <c r="F404" s="63">
        <v>0</v>
      </c>
      <c r="G404" s="63">
        <v>0</v>
      </c>
      <c r="H404" s="63">
        <v>0</v>
      </c>
      <c r="I404" s="63">
        <v>0</v>
      </c>
      <c r="J404" s="63">
        <v>1.346389228886169E-2</v>
      </c>
      <c r="K404" s="63">
        <v>3.6719706242350062E-3</v>
      </c>
      <c r="L404" s="63">
        <v>3.6719706242350062E-3</v>
      </c>
      <c r="M404" s="63">
        <v>2.5703794369645046E-2</v>
      </c>
      <c r="N404" s="63">
        <v>0</v>
      </c>
      <c r="O404" s="63">
        <v>1.4687882496940025E-2</v>
      </c>
      <c r="P404" s="63">
        <v>0</v>
      </c>
      <c r="Q404" s="63">
        <v>4.2839657282741736E-2</v>
      </c>
      <c r="R404" s="63">
        <v>2.4479804161566705E-3</v>
      </c>
      <c r="S404" s="63">
        <v>0</v>
      </c>
      <c r="T404" s="63">
        <v>0</v>
      </c>
      <c r="U404" s="63">
        <v>0</v>
      </c>
      <c r="V404" s="63">
        <v>0.58384332925336602</v>
      </c>
      <c r="W404" s="63">
        <v>0</v>
      </c>
      <c r="X404" s="63">
        <v>0.26560587515299877</v>
      </c>
      <c r="Y404" s="63">
        <v>0</v>
      </c>
      <c r="Z404" s="63">
        <v>8.5679314565483469E-3</v>
      </c>
      <c r="AA404" s="63">
        <v>3.5495716034271728E-2</v>
      </c>
      <c r="AB404" s="93" t="str">
        <f t="shared" si="87"/>
        <v>pre99</v>
      </c>
      <c r="AC404" s="93" t="str">
        <f t="shared" si="88"/>
        <v>SQP</v>
      </c>
      <c r="AD404" s="93" t="e">
        <f>"'"&amp;VLOOKUP(A404,Lookups!B$3:F$48,2,FALSE)&amp;"'"</f>
        <v>#N/A</v>
      </c>
      <c r="AE404" s="93" t="e">
        <f>VLOOKUP(A404,Lookups!B$3:F$48,4,FALSE)</f>
        <v>#N/A</v>
      </c>
      <c r="AF404" s="93" t="e">
        <f>VLOOKUP(A404,Lookups!B$3:F$48,5,FALSE)</f>
        <v>#N/A</v>
      </c>
      <c r="AG404" s="93" t="str">
        <f t="shared" si="89"/>
        <v>yes</v>
      </c>
      <c r="AH404" s="93" t="e">
        <f>VLOOKUP(A404,Lookups!B$3:F$48,3,FALSE)</f>
        <v>#N/A</v>
      </c>
      <c r="AI404" s="117">
        <f t="shared" si="90"/>
        <v>0</v>
      </c>
      <c r="AJ404" s="117">
        <f t="shared" si="91"/>
        <v>0</v>
      </c>
      <c r="AK404" s="117">
        <f t="shared" si="92"/>
        <v>1.7135862913096697E-2</v>
      </c>
      <c r="AL404" s="117">
        <f t="shared" si="93"/>
        <v>2.9375764993880053E-2</v>
      </c>
      <c r="AM404" s="117">
        <f t="shared" si="94"/>
        <v>1.4687882496940025E-2</v>
      </c>
      <c r="AN404" s="117">
        <f t="shared" si="95"/>
        <v>4.5287637698898403E-2</v>
      </c>
      <c r="AO404" s="117">
        <f t="shared" si="96"/>
        <v>0.58384332925336602</v>
      </c>
      <c r="AP404" s="117">
        <f t="shared" si="97"/>
        <v>0.26560587515299877</v>
      </c>
      <c r="AQ404" s="117">
        <f t="shared" si="98"/>
        <v>3.5495716034271728E-2</v>
      </c>
      <c r="AR404" s="117">
        <f t="shared" si="99"/>
        <v>8.5679314565483469E-3</v>
      </c>
      <c r="AS404" t="str">
        <f t="shared" si="100"/>
        <v>1992SQP</v>
      </c>
    </row>
    <row r="405" spans="1:45" x14ac:dyDescent="0.25">
      <c r="A405" t="s">
        <v>824</v>
      </c>
      <c r="B405" s="64">
        <v>1993</v>
      </c>
      <c r="C405">
        <v>335</v>
      </c>
      <c r="D405" s="116" t="s">
        <v>30</v>
      </c>
      <c r="E405" s="63">
        <v>0</v>
      </c>
      <c r="F405" s="63">
        <v>0</v>
      </c>
      <c r="G405" s="63">
        <v>0</v>
      </c>
      <c r="H405" s="63">
        <v>0</v>
      </c>
      <c r="I405" s="63">
        <v>0</v>
      </c>
      <c r="J405" s="63">
        <v>9.5522388059701493E-2</v>
      </c>
      <c r="K405" s="63">
        <v>2.3880597014925373E-2</v>
      </c>
      <c r="L405" s="63">
        <v>0</v>
      </c>
      <c r="M405" s="63">
        <v>6.8656716417910449E-2</v>
      </c>
      <c r="N405" s="63">
        <v>0</v>
      </c>
      <c r="O405" s="63">
        <v>2.3880597014925373E-2</v>
      </c>
      <c r="P405" s="63">
        <v>0</v>
      </c>
      <c r="Q405" s="63">
        <v>0.11044776119402985</v>
      </c>
      <c r="R405" s="63">
        <v>5.9701492537313433E-3</v>
      </c>
      <c r="S405" s="63">
        <v>0</v>
      </c>
      <c r="T405" s="63">
        <v>0</v>
      </c>
      <c r="U405" s="63">
        <v>0</v>
      </c>
      <c r="V405" s="63">
        <v>0.46268656716417911</v>
      </c>
      <c r="W405" s="63">
        <v>0</v>
      </c>
      <c r="X405" s="63">
        <v>4.1791044776119404E-2</v>
      </c>
      <c r="Y405" s="63">
        <v>0</v>
      </c>
      <c r="Z405" s="63">
        <v>4.7761194029850747E-2</v>
      </c>
      <c r="AA405" s="63">
        <v>0.11940298507462686</v>
      </c>
      <c r="AB405" s="93" t="str">
        <f t="shared" si="87"/>
        <v>pre99</v>
      </c>
      <c r="AC405" s="93" t="str">
        <f t="shared" si="88"/>
        <v>SQP</v>
      </c>
      <c r="AD405" s="93" t="e">
        <f>"'"&amp;VLOOKUP(A405,Lookups!B$3:F$48,2,FALSE)&amp;"'"</f>
        <v>#N/A</v>
      </c>
      <c r="AE405" s="93" t="e">
        <f>VLOOKUP(A405,Lookups!B$3:F$48,4,FALSE)</f>
        <v>#N/A</v>
      </c>
      <c r="AF405" s="93" t="e">
        <f>VLOOKUP(A405,Lookups!B$3:F$48,5,FALSE)</f>
        <v>#N/A</v>
      </c>
      <c r="AG405" s="93" t="str">
        <f t="shared" si="89"/>
        <v>yes</v>
      </c>
      <c r="AH405" s="93" t="e">
        <f>VLOOKUP(A405,Lookups!B$3:F$48,3,FALSE)</f>
        <v>#N/A</v>
      </c>
      <c r="AI405" s="117">
        <f t="shared" si="90"/>
        <v>0</v>
      </c>
      <c r="AJ405" s="117">
        <f t="shared" si="91"/>
        <v>0</v>
      </c>
      <c r="AK405" s="117">
        <f t="shared" si="92"/>
        <v>0.11940298507462686</v>
      </c>
      <c r="AL405" s="117">
        <f t="shared" si="93"/>
        <v>6.8656716417910449E-2</v>
      </c>
      <c r="AM405" s="117">
        <f t="shared" si="94"/>
        <v>2.3880597014925373E-2</v>
      </c>
      <c r="AN405" s="117">
        <f t="shared" si="95"/>
        <v>0.1164179104477612</v>
      </c>
      <c r="AO405" s="117">
        <f t="shared" si="96"/>
        <v>0.46268656716417911</v>
      </c>
      <c r="AP405" s="117">
        <f t="shared" si="97"/>
        <v>4.1791044776119404E-2</v>
      </c>
      <c r="AQ405" s="117">
        <f t="shared" si="98"/>
        <v>0.11940298507462686</v>
      </c>
      <c r="AR405" s="117">
        <f t="shared" si="99"/>
        <v>4.7761194029850747E-2</v>
      </c>
      <c r="AS405" t="str">
        <f t="shared" si="100"/>
        <v>1993SQP</v>
      </c>
    </row>
    <row r="406" spans="1:45" x14ac:dyDescent="0.25">
      <c r="A406" t="s">
        <v>824</v>
      </c>
      <c r="B406" s="64">
        <v>1994</v>
      </c>
      <c r="C406">
        <v>175</v>
      </c>
      <c r="D406" s="116" t="s">
        <v>62</v>
      </c>
      <c r="E406" s="63">
        <v>0</v>
      </c>
      <c r="F406" s="63">
        <v>0</v>
      </c>
      <c r="G406" s="63">
        <v>0</v>
      </c>
      <c r="H406" s="63">
        <v>0</v>
      </c>
      <c r="I406" s="63">
        <v>0</v>
      </c>
      <c r="J406" s="63">
        <v>0.2628571428571429</v>
      </c>
      <c r="K406" s="63">
        <v>5.1428571428571428E-2</v>
      </c>
      <c r="L406" s="63">
        <v>0</v>
      </c>
      <c r="M406" s="63">
        <v>6.2857142857142861E-2</v>
      </c>
      <c r="N406" s="63">
        <v>0</v>
      </c>
      <c r="O406" s="63">
        <v>4.5714285714285714E-2</v>
      </c>
      <c r="P406" s="63">
        <v>0</v>
      </c>
      <c r="Q406" s="63">
        <v>6.2857142857142861E-2</v>
      </c>
      <c r="R406" s="63">
        <v>0</v>
      </c>
      <c r="S406" s="63">
        <v>0</v>
      </c>
      <c r="T406" s="63">
        <v>0</v>
      </c>
      <c r="U406" s="63">
        <v>0</v>
      </c>
      <c r="V406" s="63">
        <v>6.8571428571428575E-2</v>
      </c>
      <c r="W406" s="63">
        <v>0</v>
      </c>
      <c r="X406" s="63">
        <v>0.22285714285714286</v>
      </c>
      <c r="Y406" s="63">
        <v>0</v>
      </c>
      <c r="Z406" s="63">
        <v>3.4285714285714287E-2</v>
      </c>
      <c r="AA406" s="63">
        <v>0.18857142857142858</v>
      </c>
      <c r="AB406" s="93" t="str">
        <f t="shared" si="87"/>
        <v>pre99</v>
      </c>
      <c r="AC406" s="93" t="str">
        <f t="shared" si="88"/>
        <v>SQP</v>
      </c>
      <c r="AD406" s="93" t="e">
        <f>"'"&amp;VLOOKUP(A406,Lookups!B$3:F$48,2,FALSE)&amp;"'"</f>
        <v>#N/A</v>
      </c>
      <c r="AE406" s="93" t="e">
        <f>VLOOKUP(A406,Lookups!B$3:F$48,4,FALSE)</f>
        <v>#N/A</v>
      </c>
      <c r="AF406" s="93" t="e">
        <f>VLOOKUP(A406,Lookups!B$3:F$48,5,FALSE)</f>
        <v>#N/A</v>
      </c>
      <c r="AG406" s="93" t="str">
        <f t="shared" si="89"/>
        <v>yes</v>
      </c>
      <c r="AH406" s="93" t="e">
        <f>VLOOKUP(A406,Lookups!B$3:F$48,3,FALSE)</f>
        <v>#N/A</v>
      </c>
      <c r="AI406" s="117">
        <f t="shared" si="90"/>
        <v>0</v>
      </c>
      <c r="AJ406" s="117">
        <f t="shared" si="91"/>
        <v>0</v>
      </c>
      <c r="AK406" s="117">
        <f t="shared" si="92"/>
        <v>0.31428571428571433</v>
      </c>
      <c r="AL406" s="117">
        <f t="shared" si="93"/>
        <v>6.2857142857142861E-2</v>
      </c>
      <c r="AM406" s="117">
        <f t="shared" si="94"/>
        <v>4.5714285714285714E-2</v>
      </c>
      <c r="AN406" s="117">
        <f t="shared" si="95"/>
        <v>6.2857142857142861E-2</v>
      </c>
      <c r="AO406" s="117">
        <f t="shared" si="96"/>
        <v>6.8571428571428575E-2</v>
      </c>
      <c r="AP406" s="117">
        <f t="shared" si="97"/>
        <v>0.22285714285714286</v>
      </c>
      <c r="AQ406" s="117">
        <f t="shared" si="98"/>
        <v>0.18857142857142858</v>
      </c>
      <c r="AR406" s="117">
        <f t="shared" si="99"/>
        <v>3.4285714285714287E-2</v>
      </c>
      <c r="AS406" t="str">
        <f t="shared" si="100"/>
        <v>1994SQP</v>
      </c>
    </row>
    <row r="407" spans="1:45" x14ac:dyDescent="0.25">
      <c r="A407" t="s">
        <v>824</v>
      </c>
      <c r="B407" s="64">
        <v>1995</v>
      </c>
      <c r="C407">
        <v>219</v>
      </c>
      <c r="D407" s="116" t="s">
        <v>61</v>
      </c>
      <c r="E407" s="63">
        <v>0</v>
      </c>
      <c r="F407" s="63">
        <v>0</v>
      </c>
      <c r="G407" s="63">
        <v>0</v>
      </c>
      <c r="H407" s="63">
        <v>0</v>
      </c>
      <c r="I407" s="63">
        <v>0</v>
      </c>
      <c r="J407" s="63">
        <v>4.5662100456621002E-3</v>
      </c>
      <c r="K407" s="63">
        <v>0</v>
      </c>
      <c r="L407" s="63">
        <v>0</v>
      </c>
      <c r="M407" s="63">
        <v>9.1324200913242004E-3</v>
      </c>
      <c r="N407" s="63">
        <v>0</v>
      </c>
      <c r="O407" s="63">
        <v>0</v>
      </c>
      <c r="P407" s="63">
        <v>0</v>
      </c>
      <c r="Q407" s="63">
        <v>0</v>
      </c>
      <c r="R407" s="63">
        <v>0</v>
      </c>
      <c r="S407" s="63">
        <v>0</v>
      </c>
      <c r="T407" s="63">
        <v>0</v>
      </c>
      <c r="U407" s="63">
        <v>0</v>
      </c>
      <c r="V407" s="63">
        <v>0.69406392694063923</v>
      </c>
      <c r="W407" s="63">
        <v>0</v>
      </c>
      <c r="X407" s="63">
        <v>0.23287671232876711</v>
      </c>
      <c r="Y407" s="63">
        <v>0</v>
      </c>
      <c r="Z407" s="63">
        <v>1.8264840182648401E-2</v>
      </c>
      <c r="AA407" s="63">
        <v>4.1095890410958902E-2</v>
      </c>
      <c r="AB407" s="93" t="str">
        <f t="shared" si="87"/>
        <v>pre99</v>
      </c>
      <c r="AC407" s="93" t="str">
        <f t="shared" si="88"/>
        <v>SQP</v>
      </c>
      <c r="AD407" s="93" t="e">
        <f>"'"&amp;VLOOKUP(A407,Lookups!B$3:F$48,2,FALSE)&amp;"'"</f>
        <v>#N/A</v>
      </c>
      <c r="AE407" s="93" t="e">
        <f>VLOOKUP(A407,Lookups!B$3:F$48,4,FALSE)</f>
        <v>#N/A</v>
      </c>
      <c r="AF407" s="93" t="e">
        <f>VLOOKUP(A407,Lookups!B$3:F$48,5,FALSE)</f>
        <v>#N/A</v>
      </c>
      <c r="AG407" s="93" t="str">
        <f t="shared" si="89"/>
        <v>yes</v>
      </c>
      <c r="AH407" s="93" t="e">
        <f>VLOOKUP(A407,Lookups!B$3:F$48,3,FALSE)</f>
        <v>#N/A</v>
      </c>
      <c r="AI407" s="117">
        <f t="shared" si="90"/>
        <v>0</v>
      </c>
      <c r="AJ407" s="117">
        <f t="shared" si="91"/>
        <v>0</v>
      </c>
      <c r="AK407" s="117">
        <f t="shared" si="92"/>
        <v>4.5662100456621002E-3</v>
      </c>
      <c r="AL407" s="117">
        <f t="shared" si="93"/>
        <v>9.1324200913242004E-3</v>
      </c>
      <c r="AM407" s="117">
        <f t="shared" si="94"/>
        <v>0</v>
      </c>
      <c r="AN407" s="117">
        <f t="shared" si="95"/>
        <v>0</v>
      </c>
      <c r="AO407" s="117">
        <f t="shared" si="96"/>
        <v>0.69406392694063923</v>
      </c>
      <c r="AP407" s="117">
        <f t="shared" si="97"/>
        <v>0.23287671232876711</v>
      </c>
      <c r="AQ407" s="117">
        <f t="shared" si="98"/>
        <v>4.1095890410958902E-2</v>
      </c>
      <c r="AR407" s="117">
        <f t="shared" si="99"/>
        <v>1.8264840182648401E-2</v>
      </c>
      <c r="AS407" t="str">
        <f t="shared" si="100"/>
        <v>1995SQP</v>
      </c>
    </row>
    <row r="408" spans="1:45" x14ac:dyDescent="0.25">
      <c r="A408" t="s">
        <v>824</v>
      </c>
      <c r="B408" s="64">
        <v>1996</v>
      </c>
      <c r="C408">
        <v>419</v>
      </c>
      <c r="D408" s="116" t="s">
        <v>42</v>
      </c>
      <c r="E408" s="63">
        <v>0</v>
      </c>
      <c r="F408" s="63">
        <v>0</v>
      </c>
      <c r="G408" s="63">
        <v>0</v>
      </c>
      <c r="H408" s="63">
        <v>0</v>
      </c>
      <c r="I408" s="63">
        <v>0</v>
      </c>
      <c r="J408" s="63">
        <v>2.3866348448687352E-3</v>
      </c>
      <c r="K408" s="63">
        <v>0</v>
      </c>
      <c r="L408" s="63">
        <v>0</v>
      </c>
      <c r="M408" s="63">
        <v>1.9093078758949882E-2</v>
      </c>
      <c r="N408" s="63">
        <v>0</v>
      </c>
      <c r="O408" s="63">
        <v>0</v>
      </c>
      <c r="P408" s="63">
        <v>0</v>
      </c>
      <c r="Q408" s="63">
        <v>2.3866348448687352E-3</v>
      </c>
      <c r="R408" s="63">
        <v>0</v>
      </c>
      <c r="S408" s="63">
        <v>2.3866348448687352E-3</v>
      </c>
      <c r="T408" s="63">
        <v>0</v>
      </c>
      <c r="U408" s="63">
        <v>0</v>
      </c>
      <c r="V408" s="63">
        <v>0.8949880668257757</v>
      </c>
      <c r="W408" s="63">
        <v>0</v>
      </c>
      <c r="X408" s="63">
        <v>5.4892601431980909E-2</v>
      </c>
      <c r="Y408" s="63">
        <v>2.3866348448687352E-3</v>
      </c>
      <c r="Z408" s="63">
        <v>7.1599045346062056E-3</v>
      </c>
      <c r="AA408" s="63">
        <v>1.4319809069212411E-2</v>
      </c>
      <c r="AB408" s="93" t="str">
        <f t="shared" si="87"/>
        <v>pre99</v>
      </c>
      <c r="AC408" s="93" t="str">
        <f t="shared" si="88"/>
        <v>SQP</v>
      </c>
      <c r="AD408" s="93" t="e">
        <f>"'"&amp;VLOOKUP(A408,Lookups!B$3:F$48,2,FALSE)&amp;"'"</f>
        <v>#N/A</v>
      </c>
      <c r="AE408" s="93" t="e">
        <f>VLOOKUP(A408,Lookups!B$3:F$48,4,FALSE)</f>
        <v>#N/A</v>
      </c>
      <c r="AF408" s="93" t="e">
        <f>VLOOKUP(A408,Lookups!B$3:F$48,5,FALSE)</f>
        <v>#N/A</v>
      </c>
      <c r="AG408" s="93" t="str">
        <f t="shared" si="89"/>
        <v>yes</v>
      </c>
      <c r="AH408" s="93" t="e">
        <f>VLOOKUP(A408,Lookups!B$3:F$48,3,FALSE)</f>
        <v>#N/A</v>
      </c>
      <c r="AI408" s="117">
        <f t="shared" si="90"/>
        <v>0</v>
      </c>
      <c r="AJ408" s="117">
        <f t="shared" si="91"/>
        <v>0</v>
      </c>
      <c r="AK408" s="117">
        <f t="shared" si="92"/>
        <v>2.3866348448687352E-3</v>
      </c>
      <c r="AL408" s="117">
        <f t="shared" si="93"/>
        <v>1.9093078758949882E-2</v>
      </c>
      <c r="AM408" s="117">
        <f t="shared" si="94"/>
        <v>0</v>
      </c>
      <c r="AN408" s="117">
        <f t="shared" si="95"/>
        <v>4.7732696897374704E-3</v>
      </c>
      <c r="AO408" s="117">
        <f t="shared" si="96"/>
        <v>0.8949880668257757</v>
      </c>
      <c r="AP408" s="117">
        <f t="shared" si="97"/>
        <v>5.7279236276849645E-2</v>
      </c>
      <c r="AQ408" s="117">
        <f t="shared" si="98"/>
        <v>1.4319809069212411E-2</v>
      </c>
      <c r="AR408" s="117">
        <f t="shared" si="99"/>
        <v>7.1599045346062056E-3</v>
      </c>
      <c r="AS408" t="str">
        <f t="shared" si="100"/>
        <v>1996SQP</v>
      </c>
    </row>
    <row r="409" spans="1:45" x14ac:dyDescent="0.25">
      <c r="A409" t="s">
        <v>824</v>
      </c>
      <c r="B409" s="64">
        <v>1997</v>
      </c>
      <c r="C409">
        <v>226</v>
      </c>
      <c r="D409" s="116" t="s">
        <v>43</v>
      </c>
      <c r="E409" s="63">
        <v>0</v>
      </c>
      <c r="F409" s="63">
        <v>0</v>
      </c>
      <c r="G409" s="63">
        <v>0</v>
      </c>
      <c r="H409" s="63">
        <v>0</v>
      </c>
      <c r="I409" s="63">
        <v>0</v>
      </c>
      <c r="J409" s="63">
        <v>2.6548672566371681E-2</v>
      </c>
      <c r="K409" s="63">
        <v>0</v>
      </c>
      <c r="L409" s="63">
        <v>0</v>
      </c>
      <c r="M409" s="63">
        <v>0</v>
      </c>
      <c r="N409" s="63">
        <v>0</v>
      </c>
      <c r="O409" s="63">
        <v>0</v>
      </c>
      <c r="P409" s="63">
        <v>0</v>
      </c>
      <c r="Q409" s="63">
        <v>0</v>
      </c>
      <c r="R409" s="63">
        <v>0</v>
      </c>
      <c r="S409" s="63">
        <v>2.2123893805309734E-2</v>
      </c>
      <c r="T409" s="63">
        <v>0</v>
      </c>
      <c r="U409" s="63">
        <v>0</v>
      </c>
      <c r="V409" s="63">
        <v>0.88053097345132747</v>
      </c>
      <c r="W409" s="63">
        <v>0</v>
      </c>
      <c r="X409" s="63">
        <v>6.637168141592921E-2</v>
      </c>
      <c r="Y409" s="63">
        <v>0</v>
      </c>
      <c r="Z409" s="63">
        <v>0</v>
      </c>
      <c r="AA409" s="63">
        <v>4.4247787610619468E-3</v>
      </c>
      <c r="AB409" s="93" t="str">
        <f t="shared" si="87"/>
        <v>pre99</v>
      </c>
      <c r="AC409" s="93" t="str">
        <f t="shared" si="88"/>
        <v>SQP</v>
      </c>
      <c r="AD409" s="93" t="e">
        <f>"'"&amp;VLOOKUP(A409,Lookups!B$3:F$48,2,FALSE)&amp;"'"</f>
        <v>#N/A</v>
      </c>
      <c r="AE409" s="93" t="e">
        <f>VLOOKUP(A409,Lookups!B$3:F$48,4,FALSE)</f>
        <v>#N/A</v>
      </c>
      <c r="AF409" s="93" t="e">
        <f>VLOOKUP(A409,Lookups!B$3:F$48,5,FALSE)</f>
        <v>#N/A</v>
      </c>
      <c r="AG409" s="93" t="str">
        <f t="shared" si="89"/>
        <v>yes</v>
      </c>
      <c r="AH409" s="93" t="e">
        <f>VLOOKUP(A409,Lookups!B$3:F$48,3,FALSE)</f>
        <v>#N/A</v>
      </c>
      <c r="AI409" s="117">
        <f t="shared" si="90"/>
        <v>0</v>
      </c>
      <c r="AJ409" s="117">
        <f t="shared" si="91"/>
        <v>0</v>
      </c>
      <c r="AK409" s="117">
        <f t="shared" si="92"/>
        <v>2.6548672566371681E-2</v>
      </c>
      <c r="AL409" s="117">
        <f t="shared" si="93"/>
        <v>0</v>
      </c>
      <c r="AM409" s="117">
        <f t="shared" si="94"/>
        <v>0</v>
      </c>
      <c r="AN409" s="117">
        <f t="shared" si="95"/>
        <v>2.2123893805309734E-2</v>
      </c>
      <c r="AO409" s="117">
        <f t="shared" si="96"/>
        <v>0.88053097345132747</v>
      </c>
      <c r="AP409" s="117">
        <f t="shared" si="97"/>
        <v>6.637168141592921E-2</v>
      </c>
      <c r="AQ409" s="117">
        <f t="shared" si="98"/>
        <v>4.4247787610619468E-3</v>
      </c>
      <c r="AR409" s="117">
        <f t="shared" si="99"/>
        <v>0</v>
      </c>
      <c r="AS409" t="str">
        <f t="shared" si="100"/>
        <v>1997SQP</v>
      </c>
    </row>
    <row r="410" spans="1:45" x14ac:dyDescent="0.25">
      <c r="A410" t="s">
        <v>824</v>
      </c>
      <c r="B410" s="64">
        <v>1998</v>
      </c>
      <c r="C410">
        <v>130</v>
      </c>
      <c r="D410" s="116" t="s">
        <v>30</v>
      </c>
      <c r="E410" s="63">
        <v>0</v>
      </c>
      <c r="F410" s="63">
        <v>0</v>
      </c>
      <c r="G410" s="63">
        <v>0</v>
      </c>
      <c r="H410" s="63">
        <v>0</v>
      </c>
      <c r="I410" s="63">
        <v>0</v>
      </c>
      <c r="J410" s="63">
        <v>0</v>
      </c>
      <c r="K410" s="63">
        <v>0</v>
      </c>
      <c r="L410" s="63">
        <v>0</v>
      </c>
      <c r="M410" s="63">
        <v>0</v>
      </c>
      <c r="N410" s="63">
        <v>0</v>
      </c>
      <c r="O410" s="63">
        <v>0</v>
      </c>
      <c r="P410" s="63">
        <v>0</v>
      </c>
      <c r="Q410" s="63">
        <v>0</v>
      </c>
      <c r="R410" s="63">
        <v>0</v>
      </c>
      <c r="S410" s="63">
        <v>2.3076923076923078E-2</v>
      </c>
      <c r="T410" s="63">
        <v>0</v>
      </c>
      <c r="U410" s="63">
        <v>0</v>
      </c>
      <c r="V410" s="63">
        <v>0.93076923076923079</v>
      </c>
      <c r="W410" s="63">
        <v>0</v>
      </c>
      <c r="X410" s="63">
        <v>2.3076923076923078E-2</v>
      </c>
      <c r="Y410" s="63">
        <v>0</v>
      </c>
      <c r="Z410" s="63">
        <v>7.6923076923076927E-3</v>
      </c>
      <c r="AA410" s="63">
        <v>1.5384615384615385E-2</v>
      </c>
      <c r="AB410" s="93" t="str">
        <f t="shared" si="87"/>
        <v>pre99</v>
      </c>
      <c r="AC410" s="93" t="str">
        <f t="shared" si="88"/>
        <v>SQP</v>
      </c>
      <c r="AD410" s="93" t="e">
        <f>"'"&amp;VLOOKUP(A410,Lookups!B$3:F$48,2,FALSE)&amp;"'"</f>
        <v>#N/A</v>
      </c>
      <c r="AE410" s="93" t="e">
        <f>VLOOKUP(A410,Lookups!B$3:F$48,4,FALSE)</f>
        <v>#N/A</v>
      </c>
      <c r="AF410" s="93" t="e">
        <f>VLOOKUP(A410,Lookups!B$3:F$48,5,FALSE)</f>
        <v>#N/A</v>
      </c>
      <c r="AG410" s="93" t="str">
        <f t="shared" si="89"/>
        <v>yes</v>
      </c>
      <c r="AH410" s="93" t="e">
        <f>VLOOKUP(A410,Lookups!B$3:F$48,3,FALSE)</f>
        <v>#N/A</v>
      </c>
      <c r="AI410" s="117">
        <f t="shared" si="90"/>
        <v>0</v>
      </c>
      <c r="AJ410" s="117">
        <f t="shared" si="91"/>
        <v>0</v>
      </c>
      <c r="AK410" s="117">
        <f t="shared" si="92"/>
        <v>0</v>
      </c>
      <c r="AL410" s="117">
        <f t="shared" si="93"/>
        <v>0</v>
      </c>
      <c r="AM410" s="117">
        <f t="shared" si="94"/>
        <v>0</v>
      </c>
      <c r="AN410" s="117">
        <f t="shared" si="95"/>
        <v>2.3076923076923078E-2</v>
      </c>
      <c r="AO410" s="117">
        <f t="shared" si="96"/>
        <v>0.93076923076923079</v>
      </c>
      <c r="AP410" s="117">
        <f t="shared" si="97"/>
        <v>2.3076923076923078E-2</v>
      </c>
      <c r="AQ410" s="117">
        <f t="shared" si="98"/>
        <v>1.5384615384615385E-2</v>
      </c>
      <c r="AR410" s="117">
        <f t="shared" si="99"/>
        <v>7.6923076923076927E-3</v>
      </c>
      <c r="AS410" t="str">
        <f t="shared" si="100"/>
        <v>1998SQP</v>
      </c>
    </row>
    <row r="411" spans="1:45" x14ac:dyDescent="0.25">
      <c r="A411" t="s">
        <v>824</v>
      </c>
      <c r="B411" s="64">
        <v>1999</v>
      </c>
      <c r="C411">
        <v>182</v>
      </c>
      <c r="D411" s="116" t="s">
        <v>62</v>
      </c>
      <c r="E411" s="63">
        <v>0</v>
      </c>
      <c r="F411" s="63">
        <v>0</v>
      </c>
      <c r="G411" s="63">
        <v>0</v>
      </c>
      <c r="H411" s="63">
        <v>0</v>
      </c>
      <c r="I411" s="63">
        <v>0</v>
      </c>
      <c r="J411" s="63">
        <v>2.197802197802198E-2</v>
      </c>
      <c r="K411" s="63">
        <v>0</v>
      </c>
      <c r="L411" s="63">
        <v>0</v>
      </c>
      <c r="M411" s="63">
        <v>1.098901098901099E-2</v>
      </c>
      <c r="N411" s="63">
        <v>0</v>
      </c>
      <c r="O411" s="63">
        <v>0</v>
      </c>
      <c r="P411" s="63">
        <v>0</v>
      </c>
      <c r="Q411" s="63">
        <v>5.4945054945054949E-3</v>
      </c>
      <c r="R411" s="63">
        <v>0</v>
      </c>
      <c r="S411" s="63">
        <v>5.4945054945054949E-3</v>
      </c>
      <c r="T411" s="63">
        <v>0</v>
      </c>
      <c r="U411" s="63">
        <v>0</v>
      </c>
      <c r="V411" s="63">
        <v>0.9285714285714286</v>
      </c>
      <c r="W411" s="63">
        <v>0</v>
      </c>
      <c r="X411" s="63">
        <v>5.4945054945054949E-3</v>
      </c>
      <c r="Y411" s="63">
        <v>0</v>
      </c>
      <c r="Z411" s="63">
        <v>1.098901098901099E-2</v>
      </c>
      <c r="AA411" s="63">
        <v>1.098901098901099E-2</v>
      </c>
      <c r="AB411" s="93" t="str">
        <f t="shared" si="87"/>
        <v>a99to08</v>
      </c>
      <c r="AC411" s="93" t="str">
        <f t="shared" si="88"/>
        <v>SQP</v>
      </c>
      <c r="AD411" s="93" t="e">
        <f>"'"&amp;VLOOKUP(A411,Lookups!B$3:F$48,2,FALSE)&amp;"'"</f>
        <v>#N/A</v>
      </c>
      <c r="AE411" s="93" t="e">
        <f>VLOOKUP(A411,Lookups!B$3:F$48,4,FALSE)</f>
        <v>#N/A</v>
      </c>
      <c r="AF411" s="93" t="e">
        <f>VLOOKUP(A411,Lookups!B$3:F$48,5,FALSE)</f>
        <v>#N/A</v>
      </c>
      <c r="AG411" s="93" t="str">
        <f t="shared" si="89"/>
        <v>yes</v>
      </c>
      <c r="AH411" s="93" t="e">
        <f>VLOOKUP(A411,Lookups!B$3:F$48,3,FALSE)</f>
        <v>#N/A</v>
      </c>
      <c r="AI411" s="117">
        <f t="shared" si="90"/>
        <v>0</v>
      </c>
      <c r="AJ411" s="117">
        <f t="shared" si="91"/>
        <v>0</v>
      </c>
      <c r="AK411" s="117">
        <f t="shared" si="92"/>
        <v>2.197802197802198E-2</v>
      </c>
      <c r="AL411" s="117">
        <f t="shared" si="93"/>
        <v>1.098901098901099E-2</v>
      </c>
      <c r="AM411" s="117">
        <f t="shared" si="94"/>
        <v>0</v>
      </c>
      <c r="AN411" s="117">
        <f t="shared" si="95"/>
        <v>1.098901098901099E-2</v>
      </c>
      <c r="AO411" s="117">
        <f t="shared" si="96"/>
        <v>0.9285714285714286</v>
      </c>
      <c r="AP411" s="117">
        <f t="shared" si="97"/>
        <v>5.4945054945054949E-3</v>
      </c>
      <c r="AQ411" s="117">
        <f t="shared" si="98"/>
        <v>1.098901098901099E-2</v>
      </c>
      <c r="AR411" s="117">
        <f t="shared" si="99"/>
        <v>1.098901098901099E-2</v>
      </c>
      <c r="AS411" t="str">
        <f t="shared" si="100"/>
        <v>1999SQP</v>
      </c>
    </row>
    <row r="412" spans="1:45" x14ac:dyDescent="0.25">
      <c r="A412" t="s">
        <v>824</v>
      </c>
      <c r="B412" s="64">
        <v>2000</v>
      </c>
      <c r="C412">
        <v>366</v>
      </c>
      <c r="D412" s="116" t="s">
        <v>116</v>
      </c>
      <c r="E412" s="63" t="s">
        <v>26</v>
      </c>
      <c r="F412" s="63" t="s">
        <v>27</v>
      </c>
      <c r="G412" s="63" t="s">
        <v>28</v>
      </c>
      <c r="H412" s="63" t="s">
        <v>28</v>
      </c>
      <c r="I412" s="63" t="s">
        <v>28</v>
      </c>
      <c r="J412" s="63" t="s">
        <v>28</v>
      </c>
      <c r="K412" s="63" t="s">
        <v>28</v>
      </c>
      <c r="L412" s="63" t="s">
        <v>28</v>
      </c>
      <c r="M412" s="63" t="s">
        <v>28</v>
      </c>
      <c r="N412" s="63" t="s">
        <v>28</v>
      </c>
      <c r="O412" s="63" t="s">
        <v>28</v>
      </c>
      <c r="P412" s="63" t="s">
        <v>28</v>
      </c>
      <c r="Q412" s="63" t="s">
        <v>28</v>
      </c>
      <c r="R412" s="63" t="s">
        <v>28</v>
      </c>
      <c r="S412" s="63" t="s">
        <v>28</v>
      </c>
      <c r="T412" s="63" t="s">
        <v>28</v>
      </c>
      <c r="U412" s="63" t="s">
        <v>28</v>
      </c>
      <c r="V412" s="63" t="s">
        <v>28</v>
      </c>
      <c r="W412" s="63" t="s">
        <v>28</v>
      </c>
      <c r="X412" s="63" t="s">
        <v>28</v>
      </c>
      <c r="Y412" s="63" t="s">
        <v>28</v>
      </c>
      <c r="Z412" s="63" t="s">
        <v>28</v>
      </c>
      <c r="AA412" s="63" t="s">
        <v>28</v>
      </c>
      <c r="AB412" s="93" t="str">
        <f t="shared" si="87"/>
        <v>a99to08</v>
      </c>
      <c r="AC412" s="93" t="str">
        <f t="shared" si="88"/>
        <v>SQP</v>
      </c>
      <c r="AD412" s="93" t="e">
        <f>"'"&amp;VLOOKUP(A412,Lookups!B$3:F$48,2,FALSE)&amp;"'"</f>
        <v>#N/A</v>
      </c>
      <c r="AE412" s="93" t="e">
        <f>VLOOKUP(A412,Lookups!B$3:F$48,4,FALSE)</f>
        <v>#N/A</v>
      </c>
      <c r="AF412" s="93" t="e">
        <f>VLOOKUP(A412,Lookups!B$3:F$48,5,FALSE)</f>
        <v>#N/A</v>
      </c>
      <c r="AG412" s="93" t="str">
        <f t="shared" si="89"/>
        <v>no</v>
      </c>
      <c r="AH412" s="93" t="e">
        <f>VLOOKUP(A412,Lookups!B$3:F$48,3,FALSE)</f>
        <v>#N/A</v>
      </c>
      <c r="AI412" s="117">
        <f t="shared" si="90"/>
        <v>0</v>
      </c>
      <c r="AJ412" s="117">
        <f t="shared" si="91"/>
        <v>0</v>
      </c>
      <c r="AK412" s="117">
        <f t="shared" si="92"/>
        <v>0</v>
      </c>
      <c r="AL412" s="117">
        <f t="shared" si="93"/>
        <v>0</v>
      </c>
      <c r="AM412" s="117">
        <f t="shared" si="94"/>
        <v>0</v>
      </c>
      <c r="AN412" s="117">
        <f t="shared" si="95"/>
        <v>0</v>
      </c>
      <c r="AO412" s="117">
        <f t="shared" si="96"/>
        <v>0</v>
      </c>
      <c r="AP412" s="117">
        <f t="shared" si="97"/>
        <v>0</v>
      </c>
      <c r="AQ412" s="117">
        <f t="shared" si="98"/>
        <v>0</v>
      </c>
      <c r="AR412" s="117">
        <f t="shared" si="99"/>
        <v>0</v>
      </c>
      <c r="AS412" t="str">
        <f t="shared" si="100"/>
        <v>2000SQP</v>
      </c>
    </row>
    <row r="413" spans="1:45" x14ac:dyDescent="0.25">
      <c r="A413" t="s">
        <v>824</v>
      </c>
      <c r="B413" s="64">
        <v>2001</v>
      </c>
      <c r="C413">
        <v>226</v>
      </c>
      <c r="D413" s="116">
        <v>4</v>
      </c>
      <c r="E413" s="63" t="s">
        <v>26</v>
      </c>
      <c r="F413" s="63" t="s">
        <v>27</v>
      </c>
      <c r="G413" s="63" t="s">
        <v>28</v>
      </c>
      <c r="H413" s="63" t="s">
        <v>28</v>
      </c>
      <c r="I413" s="63" t="s">
        <v>28</v>
      </c>
      <c r="J413" s="63" t="s">
        <v>28</v>
      </c>
      <c r="K413" s="63" t="s">
        <v>28</v>
      </c>
      <c r="L413" s="63" t="s">
        <v>28</v>
      </c>
      <c r="M413" s="63" t="s">
        <v>28</v>
      </c>
      <c r="N413" s="63" t="s">
        <v>28</v>
      </c>
      <c r="O413" s="63" t="s">
        <v>28</v>
      </c>
      <c r="P413" s="63" t="s">
        <v>28</v>
      </c>
      <c r="Q413" s="63" t="s">
        <v>28</v>
      </c>
      <c r="R413" s="63" t="s">
        <v>28</v>
      </c>
      <c r="S413" s="63" t="s">
        <v>28</v>
      </c>
      <c r="T413" s="63" t="s">
        <v>28</v>
      </c>
      <c r="U413" s="63" t="s">
        <v>28</v>
      </c>
      <c r="V413" s="63" t="s">
        <v>28</v>
      </c>
      <c r="W413" s="63" t="s">
        <v>28</v>
      </c>
      <c r="X413" s="63" t="s">
        <v>28</v>
      </c>
      <c r="Y413" s="63" t="s">
        <v>28</v>
      </c>
      <c r="Z413" s="63" t="s">
        <v>28</v>
      </c>
      <c r="AA413" s="63" t="s">
        <v>28</v>
      </c>
      <c r="AB413" s="93" t="str">
        <f t="shared" si="87"/>
        <v>a99to08</v>
      </c>
      <c r="AC413" s="93" t="str">
        <f t="shared" si="88"/>
        <v>SQP</v>
      </c>
      <c r="AD413" s="93" t="e">
        <f>"'"&amp;VLOOKUP(A413,Lookups!B$3:F$48,2,FALSE)&amp;"'"</f>
        <v>#N/A</v>
      </c>
      <c r="AE413" s="93" t="e">
        <f>VLOOKUP(A413,Lookups!B$3:F$48,4,FALSE)</f>
        <v>#N/A</v>
      </c>
      <c r="AF413" s="93" t="e">
        <f>VLOOKUP(A413,Lookups!B$3:F$48,5,FALSE)</f>
        <v>#N/A</v>
      </c>
      <c r="AG413" s="93" t="str">
        <f t="shared" si="89"/>
        <v>no</v>
      </c>
      <c r="AH413" s="93" t="e">
        <f>VLOOKUP(A413,Lookups!B$3:F$48,3,FALSE)</f>
        <v>#N/A</v>
      </c>
      <c r="AI413" s="117">
        <f t="shared" si="90"/>
        <v>0</v>
      </c>
      <c r="AJ413" s="117">
        <f t="shared" si="91"/>
        <v>0</v>
      </c>
      <c r="AK413" s="117">
        <f t="shared" si="92"/>
        <v>0</v>
      </c>
      <c r="AL413" s="117">
        <f t="shared" si="93"/>
        <v>0</v>
      </c>
      <c r="AM413" s="117">
        <f t="shared" si="94"/>
        <v>0</v>
      </c>
      <c r="AN413" s="117">
        <f t="shared" si="95"/>
        <v>0</v>
      </c>
      <c r="AO413" s="117">
        <f t="shared" si="96"/>
        <v>0</v>
      </c>
      <c r="AP413" s="117">
        <f t="shared" si="97"/>
        <v>0</v>
      </c>
      <c r="AQ413" s="117">
        <f t="shared" si="98"/>
        <v>0</v>
      </c>
      <c r="AR413" s="117">
        <f t="shared" si="99"/>
        <v>0</v>
      </c>
      <c r="AS413" t="str">
        <f t="shared" si="100"/>
        <v>2001SQP</v>
      </c>
    </row>
    <row r="414" spans="1:45" x14ac:dyDescent="0.25">
      <c r="A414" t="s">
        <v>824</v>
      </c>
      <c r="B414" s="64">
        <v>2002</v>
      </c>
      <c r="C414" t="s">
        <v>40</v>
      </c>
      <c r="E414" s="63" t="s">
        <v>28</v>
      </c>
      <c r="F414" s="63" t="s">
        <v>28</v>
      </c>
      <c r="G414" s="63" t="s">
        <v>28</v>
      </c>
      <c r="H414" s="63" t="s">
        <v>28</v>
      </c>
      <c r="I414" s="63" t="s">
        <v>28</v>
      </c>
      <c r="J414" s="63" t="s">
        <v>28</v>
      </c>
      <c r="K414" s="63" t="s">
        <v>28</v>
      </c>
      <c r="L414" s="63" t="s">
        <v>28</v>
      </c>
      <c r="M414" s="63" t="s">
        <v>28</v>
      </c>
      <c r="N414" s="63" t="s">
        <v>28</v>
      </c>
      <c r="O414" s="63" t="s">
        <v>28</v>
      </c>
      <c r="P414" s="63" t="s">
        <v>28</v>
      </c>
      <c r="Q414" s="63" t="s">
        <v>28</v>
      </c>
      <c r="R414" s="63" t="s">
        <v>28</v>
      </c>
      <c r="S414" s="63" t="s">
        <v>28</v>
      </c>
      <c r="T414" s="63" t="s">
        <v>28</v>
      </c>
      <c r="U414" s="63" t="s">
        <v>28</v>
      </c>
      <c r="V414" s="63" t="s">
        <v>28</v>
      </c>
      <c r="W414" s="63" t="s">
        <v>28</v>
      </c>
      <c r="X414" s="63" t="s">
        <v>28</v>
      </c>
      <c r="Y414" s="63" t="s">
        <v>28</v>
      </c>
      <c r="Z414" s="63" t="s">
        <v>28</v>
      </c>
      <c r="AA414" s="63" t="s">
        <v>28</v>
      </c>
      <c r="AB414" s="93" t="str">
        <f t="shared" si="87"/>
        <v>a99to08</v>
      </c>
      <c r="AC414" s="93" t="str">
        <f t="shared" si="88"/>
        <v>SQP</v>
      </c>
      <c r="AD414" s="93" t="e">
        <f>"'"&amp;VLOOKUP(A414,Lookups!B$3:F$48,2,FALSE)&amp;"'"</f>
        <v>#N/A</v>
      </c>
      <c r="AE414" s="93" t="e">
        <f>VLOOKUP(A414,Lookups!B$3:F$48,4,FALSE)</f>
        <v>#N/A</v>
      </c>
      <c r="AF414" s="93" t="e">
        <f>VLOOKUP(A414,Lookups!B$3:F$48,5,FALSE)</f>
        <v>#N/A</v>
      </c>
      <c r="AG414" s="93" t="str">
        <f t="shared" si="89"/>
        <v>no</v>
      </c>
      <c r="AH414" s="93" t="e">
        <f>VLOOKUP(A414,Lookups!B$3:F$48,3,FALSE)</f>
        <v>#N/A</v>
      </c>
      <c r="AI414" s="117">
        <f t="shared" si="90"/>
        <v>0</v>
      </c>
      <c r="AJ414" s="117">
        <f t="shared" si="91"/>
        <v>0</v>
      </c>
      <c r="AK414" s="117">
        <f t="shared" si="92"/>
        <v>0</v>
      </c>
      <c r="AL414" s="117">
        <f t="shared" si="93"/>
        <v>0</v>
      </c>
      <c r="AM414" s="117">
        <f t="shared" si="94"/>
        <v>0</v>
      </c>
      <c r="AN414" s="117">
        <f t="shared" si="95"/>
        <v>0</v>
      </c>
      <c r="AO414" s="117">
        <f t="shared" si="96"/>
        <v>0</v>
      </c>
      <c r="AP414" s="117">
        <f t="shared" si="97"/>
        <v>0</v>
      </c>
      <c r="AQ414" s="117">
        <f t="shared" si="98"/>
        <v>0</v>
      </c>
      <c r="AR414" s="117">
        <f t="shared" si="99"/>
        <v>0</v>
      </c>
      <c r="AS414" t="str">
        <f t="shared" si="100"/>
        <v>2002SQP</v>
      </c>
    </row>
    <row r="415" spans="1:45" x14ac:dyDescent="0.25">
      <c r="A415" t="s">
        <v>824</v>
      </c>
      <c r="B415" s="64">
        <v>2003</v>
      </c>
      <c r="C415" t="s">
        <v>40</v>
      </c>
      <c r="E415" s="63" t="s">
        <v>28</v>
      </c>
      <c r="F415" s="63" t="s">
        <v>28</v>
      </c>
      <c r="G415" s="63" t="s">
        <v>28</v>
      </c>
      <c r="H415" s="63" t="s">
        <v>28</v>
      </c>
      <c r="I415" s="63" t="s">
        <v>28</v>
      </c>
      <c r="J415" s="63" t="s">
        <v>28</v>
      </c>
      <c r="K415" s="63" t="s">
        <v>28</v>
      </c>
      <c r="L415" s="63" t="s">
        <v>28</v>
      </c>
      <c r="M415" s="63" t="s">
        <v>28</v>
      </c>
      <c r="N415" s="63" t="s">
        <v>28</v>
      </c>
      <c r="O415" s="63" t="s">
        <v>28</v>
      </c>
      <c r="P415" s="63" t="s">
        <v>28</v>
      </c>
      <c r="Q415" s="63" t="s">
        <v>28</v>
      </c>
      <c r="R415" s="63" t="s">
        <v>28</v>
      </c>
      <c r="S415" s="63" t="s">
        <v>28</v>
      </c>
      <c r="T415" s="63" t="s">
        <v>28</v>
      </c>
      <c r="U415" s="63" t="s">
        <v>28</v>
      </c>
      <c r="V415" s="63" t="s">
        <v>28</v>
      </c>
      <c r="W415" s="63" t="s">
        <v>28</v>
      </c>
      <c r="X415" s="63" t="s">
        <v>28</v>
      </c>
      <c r="Y415" s="63" t="s">
        <v>28</v>
      </c>
      <c r="Z415" s="63" t="s">
        <v>28</v>
      </c>
      <c r="AA415" s="63" t="s">
        <v>28</v>
      </c>
      <c r="AB415" s="93" t="str">
        <f t="shared" si="87"/>
        <v>a99to08</v>
      </c>
      <c r="AC415" s="93" t="str">
        <f t="shared" si="88"/>
        <v>SQP</v>
      </c>
      <c r="AD415" s="93" t="e">
        <f>"'"&amp;VLOOKUP(A415,Lookups!B$3:F$48,2,FALSE)&amp;"'"</f>
        <v>#N/A</v>
      </c>
      <c r="AE415" s="93" t="e">
        <f>VLOOKUP(A415,Lookups!B$3:F$48,4,FALSE)</f>
        <v>#N/A</v>
      </c>
      <c r="AF415" s="93" t="e">
        <f>VLOOKUP(A415,Lookups!B$3:F$48,5,FALSE)</f>
        <v>#N/A</v>
      </c>
      <c r="AG415" s="93" t="str">
        <f t="shared" si="89"/>
        <v>no</v>
      </c>
      <c r="AH415" s="93" t="e">
        <f>VLOOKUP(A415,Lookups!B$3:F$48,3,FALSE)</f>
        <v>#N/A</v>
      </c>
      <c r="AI415" s="117">
        <f t="shared" si="90"/>
        <v>0</v>
      </c>
      <c r="AJ415" s="117">
        <f t="shared" si="91"/>
        <v>0</v>
      </c>
      <c r="AK415" s="117">
        <f t="shared" si="92"/>
        <v>0</v>
      </c>
      <c r="AL415" s="117">
        <f t="shared" si="93"/>
        <v>0</v>
      </c>
      <c r="AM415" s="117">
        <f t="shared" si="94"/>
        <v>0</v>
      </c>
      <c r="AN415" s="117">
        <f t="shared" si="95"/>
        <v>0</v>
      </c>
      <c r="AO415" s="117">
        <f t="shared" si="96"/>
        <v>0</v>
      </c>
      <c r="AP415" s="117">
        <f t="shared" si="97"/>
        <v>0</v>
      </c>
      <c r="AQ415" s="117">
        <f t="shared" si="98"/>
        <v>0</v>
      </c>
      <c r="AR415" s="117">
        <f t="shared" si="99"/>
        <v>0</v>
      </c>
      <c r="AS415" t="str">
        <f t="shared" si="100"/>
        <v>2003SQP</v>
      </c>
    </row>
    <row r="416" spans="1:45" x14ac:dyDescent="0.25">
      <c r="A416" t="s">
        <v>824</v>
      </c>
      <c r="B416" s="64">
        <v>2004</v>
      </c>
      <c r="C416" t="s">
        <v>40</v>
      </c>
      <c r="E416" s="63" t="s">
        <v>28</v>
      </c>
      <c r="F416" s="63" t="s">
        <v>28</v>
      </c>
      <c r="G416" s="63" t="s">
        <v>28</v>
      </c>
      <c r="H416" s="63" t="s">
        <v>28</v>
      </c>
      <c r="I416" s="63" t="s">
        <v>28</v>
      </c>
      <c r="J416" s="63" t="s">
        <v>28</v>
      </c>
      <c r="K416" s="63" t="s">
        <v>28</v>
      </c>
      <c r="L416" s="63" t="s">
        <v>28</v>
      </c>
      <c r="M416" s="63" t="s">
        <v>28</v>
      </c>
      <c r="N416" s="63" t="s">
        <v>28</v>
      </c>
      <c r="O416" s="63" t="s">
        <v>28</v>
      </c>
      <c r="P416" s="63" t="s">
        <v>28</v>
      </c>
      <c r="Q416" s="63" t="s">
        <v>28</v>
      </c>
      <c r="R416" s="63" t="s">
        <v>28</v>
      </c>
      <c r="S416" s="63" t="s">
        <v>28</v>
      </c>
      <c r="T416" s="63" t="s">
        <v>28</v>
      </c>
      <c r="U416" s="63" t="s">
        <v>28</v>
      </c>
      <c r="V416" s="63" t="s">
        <v>28</v>
      </c>
      <c r="W416" s="63" t="s">
        <v>28</v>
      </c>
      <c r="X416" s="63" t="s">
        <v>28</v>
      </c>
      <c r="Y416" s="63" t="s">
        <v>28</v>
      </c>
      <c r="Z416" s="63" t="s">
        <v>28</v>
      </c>
      <c r="AA416" s="63" t="s">
        <v>28</v>
      </c>
      <c r="AB416" s="93" t="str">
        <f t="shared" si="87"/>
        <v>a99to08</v>
      </c>
      <c r="AC416" s="93" t="str">
        <f t="shared" si="88"/>
        <v>SQP</v>
      </c>
      <c r="AD416" s="93" t="e">
        <f>"'"&amp;VLOOKUP(A416,Lookups!B$3:F$48,2,FALSE)&amp;"'"</f>
        <v>#N/A</v>
      </c>
      <c r="AE416" s="93" t="e">
        <f>VLOOKUP(A416,Lookups!B$3:F$48,4,FALSE)</f>
        <v>#N/A</v>
      </c>
      <c r="AF416" s="93" t="e">
        <f>VLOOKUP(A416,Lookups!B$3:F$48,5,FALSE)</f>
        <v>#N/A</v>
      </c>
      <c r="AG416" s="93" t="str">
        <f t="shared" si="89"/>
        <v>no</v>
      </c>
      <c r="AH416" s="93" t="e">
        <f>VLOOKUP(A416,Lookups!B$3:F$48,3,FALSE)</f>
        <v>#N/A</v>
      </c>
      <c r="AI416" s="117">
        <f t="shared" si="90"/>
        <v>0</v>
      </c>
      <c r="AJ416" s="117">
        <f t="shared" si="91"/>
        <v>0</v>
      </c>
      <c r="AK416" s="117">
        <f t="shared" si="92"/>
        <v>0</v>
      </c>
      <c r="AL416" s="117">
        <f t="shared" si="93"/>
        <v>0</v>
      </c>
      <c r="AM416" s="117">
        <f t="shared" si="94"/>
        <v>0</v>
      </c>
      <c r="AN416" s="117">
        <f t="shared" si="95"/>
        <v>0</v>
      </c>
      <c r="AO416" s="117">
        <f t="shared" si="96"/>
        <v>0</v>
      </c>
      <c r="AP416" s="117">
        <f t="shared" si="97"/>
        <v>0</v>
      </c>
      <c r="AQ416" s="117">
        <f t="shared" si="98"/>
        <v>0</v>
      </c>
      <c r="AR416" s="117">
        <f t="shared" si="99"/>
        <v>0</v>
      </c>
      <c r="AS416" t="str">
        <f t="shared" si="100"/>
        <v>2004SQP</v>
      </c>
    </row>
    <row r="417" spans="1:45" x14ac:dyDescent="0.25">
      <c r="A417" t="s">
        <v>824</v>
      </c>
      <c r="B417" s="64">
        <v>2005</v>
      </c>
      <c r="C417" t="s">
        <v>40</v>
      </c>
      <c r="E417" s="63" t="s">
        <v>28</v>
      </c>
      <c r="F417" s="63" t="s">
        <v>28</v>
      </c>
      <c r="G417" s="63" t="s">
        <v>28</v>
      </c>
      <c r="H417" s="63" t="s">
        <v>28</v>
      </c>
      <c r="I417" s="63" t="s">
        <v>28</v>
      </c>
      <c r="J417" s="63" t="s">
        <v>28</v>
      </c>
      <c r="K417" s="63" t="s">
        <v>28</v>
      </c>
      <c r="L417" s="63" t="s">
        <v>28</v>
      </c>
      <c r="M417" s="63" t="s">
        <v>28</v>
      </c>
      <c r="N417" s="63" t="s">
        <v>28</v>
      </c>
      <c r="O417" s="63" t="s">
        <v>28</v>
      </c>
      <c r="P417" s="63" t="s">
        <v>28</v>
      </c>
      <c r="Q417" s="63" t="s">
        <v>28</v>
      </c>
      <c r="R417" s="63" t="s">
        <v>28</v>
      </c>
      <c r="S417" s="63" t="s">
        <v>28</v>
      </c>
      <c r="T417" s="63" t="s">
        <v>28</v>
      </c>
      <c r="U417" s="63" t="s">
        <v>28</v>
      </c>
      <c r="V417" s="63" t="s">
        <v>28</v>
      </c>
      <c r="W417" s="63" t="s">
        <v>28</v>
      </c>
      <c r="X417" s="63" t="s">
        <v>28</v>
      </c>
      <c r="Y417" s="63" t="s">
        <v>28</v>
      </c>
      <c r="Z417" s="63" t="s">
        <v>28</v>
      </c>
      <c r="AA417" s="63" t="s">
        <v>28</v>
      </c>
      <c r="AB417" s="93" t="str">
        <f t="shared" si="87"/>
        <v>a99to08</v>
      </c>
      <c r="AC417" s="93" t="str">
        <f t="shared" si="88"/>
        <v>SQP</v>
      </c>
      <c r="AD417" s="93" t="e">
        <f>"'"&amp;VLOOKUP(A417,Lookups!B$3:F$48,2,FALSE)&amp;"'"</f>
        <v>#N/A</v>
      </c>
      <c r="AE417" s="93" t="e">
        <f>VLOOKUP(A417,Lookups!B$3:F$48,4,FALSE)</f>
        <v>#N/A</v>
      </c>
      <c r="AF417" s="93" t="e">
        <f>VLOOKUP(A417,Lookups!B$3:F$48,5,FALSE)</f>
        <v>#N/A</v>
      </c>
      <c r="AG417" s="93" t="str">
        <f t="shared" si="89"/>
        <v>no</v>
      </c>
      <c r="AH417" s="93" t="e">
        <f>VLOOKUP(A417,Lookups!B$3:F$48,3,FALSE)</f>
        <v>#N/A</v>
      </c>
      <c r="AI417" s="117">
        <f t="shared" si="90"/>
        <v>0</v>
      </c>
      <c r="AJ417" s="117">
        <f t="shared" si="91"/>
        <v>0</v>
      </c>
      <c r="AK417" s="117">
        <f t="shared" si="92"/>
        <v>0</v>
      </c>
      <c r="AL417" s="117">
        <f t="shared" si="93"/>
        <v>0</v>
      </c>
      <c r="AM417" s="117">
        <f t="shared" si="94"/>
        <v>0</v>
      </c>
      <c r="AN417" s="117">
        <f t="shared" si="95"/>
        <v>0</v>
      </c>
      <c r="AO417" s="117">
        <f t="shared" si="96"/>
        <v>0</v>
      </c>
      <c r="AP417" s="117">
        <f t="shared" si="97"/>
        <v>0</v>
      </c>
      <c r="AQ417" s="117">
        <f t="shared" si="98"/>
        <v>0</v>
      </c>
      <c r="AR417" s="117">
        <f t="shared" si="99"/>
        <v>0</v>
      </c>
      <c r="AS417" t="str">
        <f t="shared" si="100"/>
        <v>2005SQP</v>
      </c>
    </row>
    <row r="418" spans="1:45" x14ac:dyDescent="0.25">
      <c r="A418" t="s">
        <v>824</v>
      </c>
      <c r="B418" s="64">
        <v>2006</v>
      </c>
      <c r="C418" t="s">
        <v>40</v>
      </c>
      <c r="E418" s="63" t="s">
        <v>28</v>
      </c>
      <c r="F418" s="63" t="s">
        <v>28</v>
      </c>
      <c r="G418" s="63" t="s">
        <v>28</v>
      </c>
      <c r="H418" s="63" t="s">
        <v>28</v>
      </c>
      <c r="I418" s="63" t="s">
        <v>28</v>
      </c>
      <c r="J418" s="63" t="s">
        <v>28</v>
      </c>
      <c r="K418" s="63" t="s">
        <v>28</v>
      </c>
      <c r="L418" s="63" t="s">
        <v>28</v>
      </c>
      <c r="M418" s="63" t="s">
        <v>28</v>
      </c>
      <c r="N418" s="63" t="s">
        <v>28</v>
      </c>
      <c r="O418" s="63" t="s">
        <v>28</v>
      </c>
      <c r="P418" s="63" t="s">
        <v>28</v>
      </c>
      <c r="Q418" s="63" t="s">
        <v>28</v>
      </c>
      <c r="R418" s="63" t="s">
        <v>28</v>
      </c>
      <c r="S418" s="63" t="s">
        <v>28</v>
      </c>
      <c r="T418" s="63" t="s">
        <v>28</v>
      </c>
      <c r="U418" s="63" t="s">
        <v>28</v>
      </c>
      <c r="V418" s="63" t="s">
        <v>28</v>
      </c>
      <c r="W418" s="63" t="s">
        <v>28</v>
      </c>
      <c r="X418" s="63" t="s">
        <v>28</v>
      </c>
      <c r="Y418" s="63" t="s">
        <v>28</v>
      </c>
      <c r="Z418" s="63" t="s">
        <v>28</v>
      </c>
      <c r="AA418" s="63" t="s">
        <v>28</v>
      </c>
      <c r="AB418" s="93" t="str">
        <f t="shared" si="87"/>
        <v>a99to08</v>
      </c>
      <c r="AC418" s="93" t="str">
        <f t="shared" si="88"/>
        <v>SQP</v>
      </c>
      <c r="AD418" s="93" t="e">
        <f>"'"&amp;VLOOKUP(A418,Lookups!B$3:F$48,2,FALSE)&amp;"'"</f>
        <v>#N/A</v>
      </c>
      <c r="AE418" s="93" t="e">
        <f>VLOOKUP(A418,Lookups!B$3:F$48,4,FALSE)</f>
        <v>#N/A</v>
      </c>
      <c r="AF418" s="93" t="e">
        <f>VLOOKUP(A418,Lookups!B$3:F$48,5,FALSE)</f>
        <v>#N/A</v>
      </c>
      <c r="AG418" s="93" t="str">
        <f t="shared" si="89"/>
        <v>no</v>
      </c>
      <c r="AH418" s="93" t="e">
        <f>VLOOKUP(A418,Lookups!B$3:F$48,3,FALSE)</f>
        <v>#N/A</v>
      </c>
      <c r="AI418" s="117">
        <f t="shared" si="90"/>
        <v>0</v>
      </c>
      <c r="AJ418" s="117">
        <f t="shared" si="91"/>
        <v>0</v>
      </c>
      <c r="AK418" s="117">
        <f t="shared" si="92"/>
        <v>0</v>
      </c>
      <c r="AL418" s="117">
        <f t="shared" si="93"/>
        <v>0</v>
      </c>
      <c r="AM418" s="117">
        <f t="shared" si="94"/>
        <v>0</v>
      </c>
      <c r="AN418" s="117">
        <f t="shared" si="95"/>
        <v>0</v>
      </c>
      <c r="AO418" s="117">
        <f t="shared" si="96"/>
        <v>0</v>
      </c>
      <c r="AP418" s="117">
        <f t="shared" si="97"/>
        <v>0</v>
      </c>
      <c r="AQ418" s="117">
        <f t="shared" si="98"/>
        <v>0</v>
      </c>
      <c r="AR418" s="117">
        <f t="shared" si="99"/>
        <v>0</v>
      </c>
      <c r="AS418" t="str">
        <f t="shared" si="100"/>
        <v>2006SQP</v>
      </c>
    </row>
    <row r="419" spans="1:45" x14ac:dyDescent="0.25">
      <c r="A419" t="s">
        <v>824</v>
      </c>
      <c r="B419" s="64">
        <v>2007</v>
      </c>
      <c r="C419" t="s">
        <v>40</v>
      </c>
      <c r="E419" s="63" t="s">
        <v>28</v>
      </c>
      <c r="F419" s="63" t="s">
        <v>28</v>
      </c>
      <c r="G419" s="63" t="s">
        <v>28</v>
      </c>
      <c r="H419" s="63" t="s">
        <v>28</v>
      </c>
      <c r="I419" s="63" t="s">
        <v>28</v>
      </c>
      <c r="J419" s="63" t="s">
        <v>28</v>
      </c>
      <c r="K419" s="63" t="s">
        <v>28</v>
      </c>
      <c r="L419" s="63" t="s">
        <v>28</v>
      </c>
      <c r="M419" s="63" t="s">
        <v>28</v>
      </c>
      <c r="N419" s="63" t="s">
        <v>28</v>
      </c>
      <c r="O419" s="63" t="s">
        <v>28</v>
      </c>
      <c r="P419" s="63" t="s">
        <v>28</v>
      </c>
      <c r="Q419" s="63" t="s">
        <v>28</v>
      </c>
      <c r="R419" s="63" t="s">
        <v>28</v>
      </c>
      <c r="S419" s="63" t="s">
        <v>28</v>
      </c>
      <c r="T419" s="63" t="s">
        <v>28</v>
      </c>
      <c r="U419" s="63" t="s">
        <v>28</v>
      </c>
      <c r="V419" s="63" t="s">
        <v>28</v>
      </c>
      <c r="W419" s="63" t="s">
        <v>28</v>
      </c>
      <c r="X419" s="63" t="s">
        <v>28</v>
      </c>
      <c r="Y419" s="63" t="s">
        <v>28</v>
      </c>
      <c r="Z419" s="63" t="s">
        <v>28</v>
      </c>
      <c r="AA419" s="63" t="s">
        <v>28</v>
      </c>
      <c r="AB419" s="93" t="str">
        <f t="shared" si="87"/>
        <v>a99to08</v>
      </c>
      <c r="AC419" s="93" t="str">
        <f t="shared" si="88"/>
        <v>SQP</v>
      </c>
      <c r="AD419" s="93" t="e">
        <f>"'"&amp;VLOOKUP(A419,Lookups!B$3:F$48,2,FALSE)&amp;"'"</f>
        <v>#N/A</v>
      </c>
      <c r="AE419" s="93" t="e">
        <f>VLOOKUP(A419,Lookups!B$3:F$48,4,FALSE)</f>
        <v>#N/A</v>
      </c>
      <c r="AF419" s="93" t="e">
        <f>VLOOKUP(A419,Lookups!B$3:F$48,5,FALSE)</f>
        <v>#N/A</v>
      </c>
      <c r="AG419" s="93" t="str">
        <f t="shared" si="89"/>
        <v>no</v>
      </c>
      <c r="AH419" s="93" t="e">
        <f>VLOOKUP(A419,Lookups!B$3:F$48,3,FALSE)</f>
        <v>#N/A</v>
      </c>
      <c r="AI419" s="117">
        <f t="shared" si="90"/>
        <v>0</v>
      </c>
      <c r="AJ419" s="117">
        <f t="shared" si="91"/>
        <v>0</v>
      </c>
      <c r="AK419" s="117">
        <f t="shared" si="92"/>
        <v>0</v>
      </c>
      <c r="AL419" s="117">
        <f t="shared" si="93"/>
        <v>0</v>
      </c>
      <c r="AM419" s="117">
        <f t="shared" si="94"/>
        <v>0</v>
      </c>
      <c r="AN419" s="117">
        <f t="shared" si="95"/>
        <v>0</v>
      </c>
      <c r="AO419" s="117">
        <f t="shared" si="96"/>
        <v>0</v>
      </c>
      <c r="AP419" s="117">
        <f t="shared" si="97"/>
        <v>0</v>
      </c>
      <c r="AQ419" s="117">
        <f t="shared" si="98"/>
        <v>0</v>
      </c>
      <c r="AR419" s="117">
        <f t="shared" si="99"/>
        <v>0</v>
      </c>
      <c r="AS419" t="str">
        <f t="shared" si="100"/>
        <v>2007SQP</v>
      </c>
    </row>
    <row r="420" spans="1:45" x14ac:dyDescent="0.25">
      <c r="A420" t="s">
        <v>824</v>
      </c>
      <c r="B420" s="64">
        <v>2008</v>
      </c>
      <c r="C420" t="s">
        <v>40</v>
      </c>
      <c r="E420" s="63" t="s">
        <v>28</v>
      </c>
      <c r="F420" s="63" t="s">
        <v>28</v>
      </c>
      <c r="G420" s="63" t="s">
        <v>28</v>
      </c>
      <c r="H420" s="63" t="s">
        <v>28</v>
      </c>
      <c r="I420" s="63" t="s">
        <v>28</v>
      </c>
      <c r="J420" s="63" t="s">
        <v>28</v>
      </c>
      <c r="K420" s="63" t="s">
        <v>28</v>
      </c>
      <c r="L420" s="63" t="s">
        <v>28</v>
      </c>
      <c r="M420" s="63" t="s">
        <v>28</v>
      </c>
      <c r="N420" s="63" t="s">
        <v>28</v>
      </c>
      <c r="O420" s="63" t="s">
        <v>28</v>
      </c>
      <c r="P420" s="63" t="s">
        <v>28</v>
      </c>
      <c r="Q420" s="63" t="s">
        <v>28</v>
      </c>
      <c r="R420" s="63" t="s">
        <v>28</v>
      </c>
      <c r="S420" s="63" t="s">
        <v>28</v>
      </c>
      <c r="T420" s="63" t="s">
        <v>28</v>
      </c>
      <c r="U420" s="63" t="s">
        <v>28</v>
      </c>
      <c r="V420" s="63" t="s">
        <v>28</v>
      </c>
      <c r="W420" s="63" t="s">
        <v>28</v>
      </c>
      <c r="X420" s="63" t="s">
        <v>28</v>
      </c>
      <c r="Y420" s="63" t="s">
        <v>28</v>
      </c>
      <c r="Z420" s="63" t="s">
        <v>28</v>
      </c>
      <c r="AA420" s="63" t="s">
        <v>28</v>
      </c>
      <c r="AB420" s="93" t="str">
        <f t="shared" si="87"/>
        <v>a99to08</v>
      </c>
      <c r="AC420" s="93" t="str">
        <f t="shared" si="88"/>
        <v>SQP</v>
      </c>
      <c r="AD420" s="93" t="e">
        <f>"'"&amp;VLOOKUP(A420,Lookups!B$3:F$48,2,FALSE)&amp;"'"</f>
        <v>#N/A</v>
      </c>
      <c r="AE420" s="93" t="e">
        <f>VLOOKUP(A420,Lookups!B$3:F$48,4,FALSE)</f>
        <v>#N/A</v>
      </c>
      <c r="AF420" s="93" t="e">
        <f>VLOOKUP(A420,Lookups!B$3:F$48,5,FALSE)</f>
        <v>#N/A</v>
      </c>
      <c r="AG420" s="93" t="str">
        <f t="shared" si="89"/>
        <v>no</v>
      </c>
      <c r="AH420" s="93" t="e">
        <f>VLOOKUP(A420,Lookups!B$3:F$48,3,FALSE)</f>
        <v>#N/A</v>
      </c>
      <c r="AI420" s="117">
        <f t="shared" si="90"/>
        <v>0</v>
      </c>
      <c r="AJ420" s="117">
        <f t="shared" si="91"/>
        <v>0</v>
      </c>
      <c r="AK420" s="117">
        <f t="shared" si="92"/>
        <v>0</v>
      </c>
      <c r="AL420" s="117">
        <f t="shared" si="93"/>
        <v>0</v>
      </c>
      <c r="AM420" s="117">
        <f t="shared" si="94"/>
        <v>0</v>
      </c>
      <c r="AN420" s="117">
        <f t="shared" si="95"/>
        <v>0</v>
      </c>
      <c r="AO420" s="117">
        <f t="shared" si="96"/>
        <v>0</v>
      </c>
      <c r="AP420" s="117">
        <f t="shared" si="97"/>
        <v>0</v>
      </c>
      <c r="AQ420" s="117">
        <f t="shared" si="98"/>
        <v>0</v>
      </c>
      <c r="AR420" s="117">
        <f t="shared" si="99"/>
        <v>0</v>
      </c>
      <c r="AS420" t="str">
        <f t="shared" si="100"/>
        <v>2008SQP</v>
      </c>
    </row>
    <row r="421" spans="1:45" x14ac:dyDescent="0.25">
      <c r="A421" t="s">
        <v>824</v>
      </c>
      <c r="B421" s="64">
        <v>2009</v>
      </c>
      <c r="C421" t="s">
        <v>40</v>
      </c>
      <c r="E421" s="63" t="s">
        <v>28</v>
      </c>
      <c r="F421" s="63" t="s">
        <v>28</v>
      </c>
      <c r="G421" s="63" t="s">
        <v>28</v>
      </c>
      <c r="H421" s="63" t="s">
        <v>28</v>
      </c>
      <c r="I421" s="63" t="s">
        <v>28</v>
      </c>
      <c r="J421" s="63" t="s">
        <v>28</v>
      </c>
      <c r="K421" s="63" t="s">
        <v>28</v>
      </c>
      <c r="L421" s="63" t="s">
        <v>28</v>
      </c>
      <c r="M421" s="63" t="s">
        <v>28</v>
      </c>
      <c r="N421" s="63" t="s">
        <v>28</v>
      </c>
      <c r="O421" s="63" t="s">
        <v>28</v>
      </c>
      <c r="P421" s="63" t="s">
        <v>28</v>
      </c>
      <c r="Q421" s="63" t="s">
        <v>28</v>
      </c>
      <c r="R421" s="63" t="s">
        <v>28</v>
      </c>
      <c r="S421" s="63" t="s">
        <v>28</v>
      </c>
      <c r="T421" s="63" t="s">
        <v>28</v>
      </c>
      <c r="U421" s="63" t="s">
        <v>28</v>
      </c>
      <c r="V421" s="63" t="s">
        <v>28</v>
      </c>
      <c r="W421" s="63" t="s">
        <v>28</v>
      </c>
      <c r="X421" s="63" t="s">
        <v>28</v>
      </c>
      <c r="Y421" s="63" t="s">
        <v>28</v>
      </c>
      <c r="Z421" s="63" t="s">
        <v>28</v>
      </c>
      <c r="AA421" s="63" t="s">
        <v>28</v>
      </c>
      <c r="AB421" s="93" t="str">
        <f t="shared" si="87"/>
        <v>a09on</v>
      </c>
      <c r="AC421" s="93" t="str">
        <f t="shared" si="88"/>
        <v>SQP</v>
      </c>
      <c r="AD421" s="93" t="e">
        <f>"'"&amp;VLOOKUP(A421,Lookups!B$3:F$48,2,FALSE)&amp;"'"</f>
        <v>#N/A</v>
      </c>
      <c r="AE421" s="93" t="e">
        <f>VLOOKUP(A421,Lookups!B$3:F$48,4,FALSE)</f>
        <v>#N/A</v>
      </c>
      <c r="AF421" s="93" t="e">
        <f>VLOOKUP(A421,Lookups!B$3:F$48,5,FALSE)</f>
        <v>#N/A</v>
      </c>
      <c r="AG421" s="93" t="str">
        <f t="shared" si="89"/>
        <v>no</v>
      </c>
      <c r="AH421" s="93" t="e">
        <f>VLOOKUP(A421,Lookups!B$3:F$48,3,FALSE)</f>
        <v>#N/A</v>
      </c>
      <c r="AI421" s="117">
        <f t="shared" si="90"/>
        <v>0</v>
      </c>
      <c r="AJ421" s="117">
        <f t="shared" si="91"/>
        <v>0</v>
      </c>
      <c r="AK421" s="117">
        <f t="shared" si="92"/>
        <v>0</v>
      </c>
      <c r="AL421" s="117">
        <f t="shared" si="93"/>
        <v>0</v>
      </c>
      <c r="AM421" s="117">
        <f t="shared" si="94"/>
        <v>0</v>
      </c>
      <c r="AN421" s="117">
        <f t="shared" si="95"/>
        <v>0</v>
      </c>
      <c r="AO421" s="117">
        <f t="shared" si="96"/>
        <v>0</v>
      </c>
      <c r="AP421" s="117">
        <f t="shared" si="97"/>
        <v>0</v>
      </c>
      <c r="AQ421" s="117">
        <f t="shared" si="98"/>
        <v>0</v>
      </c>
      <c r="AR421" s="117">
        <f t="shared" si="99"/>
        <v>0</v>
      </c>
      <c r="AS421" t="str">
        <f t="shared" si="100"/>
        <v>2009SQP</v>
      </c>
    </row>
    <row r="422" spans="1:45" x14ac:dyDescent="0.25">
      <c r="A422" t="s">
        <v>824</v>
      </c>
      <c r="B422" s="64">
        <v>2010</v>
      </c>
      <c r="C422" t="s">
        <v>40</v>
      </c>
      <c r="E422" s="63" t="s">
        <v>28</v>
      </c>
      <c r="F422" s="63" t="s">
        <v>28</v>
      </c>
      <c r="G422" s="63" t="s">
        <v>28</v>
      </c>
      <c r="H422" s="63" t="s">
        <v>28</v>
      </c>
      <c r="I422" s="63" t="s">
        <v>28</v>
      </c>
      <c r="J422" s="63" t="s">
        <v>28</v>
      </c>
      <c r="K422" s="63" t="s">
        <v>28</v>
      </c>
      <c r="L422" s="63" t="s">
        <v>28</v>
      </c>
      <c r="M422" s="63" t="s">
        <v>28</v>
      </c>
      <c r="N422" s="63" t="s">
        <v>28</v>
      </c>
      <c r="O422" s="63" t="s">
        <v>28</v>
      </c>
      <c r="P422" s="63" t="s">
        <v>28</v>
      </c>
      <c r="Q422" s="63" t="s">
        <v>28</v>
      </c>
      <c r="R422" s="63" t="s">
        <v>28</v>
      </c>
      <c r="S422" s="63" t="s">
        <v>28</v>
      </c>
      <c r="T422" s="63" t="s">
        <v>28</v>
      </c>
      <c r="U422" s="63" t="s">
        <v>28</v>
      </c>
      <c r="V422" s="63" t="s">
        <v>28</v>
      </c>
      <c r="W422" s="63" t="s">
        <v>28</v>
      </c>
      <c r="X422" s="63" t="s">
        <v>28</v>
      </c>
      <c r="Y422" s="63" t="s">
        <v>28</v>
      </c>
      <c r="Z422" s="63" t="s">
        <v>28</v>
      </c>
      <c r="AA422" s="63" t="s">
        <v>28</v>
      </c>
      <c r="AB422" s="93" t="str">
        <f t="shared" si="87"/>
        <v>a09on</v>
      </c>
      <c r="AC422" s="93" t="str">
        <f t="shared" si="88"/>
        <v>SQP</v>
      </c>
      <c r="AD422" s="93" t="e">
        <f>"'"&amp;VLOOKUP(A422,Lookups!B$3:F$48,2,FALSE)&amp;"'"</f>
        <v>#N/A</v>
      </c>
      <c r="AE422" s="93" t="e">
        <f>VLOOKUP(A422,Lookups!B$3:F$48,4,FALSE)</f>
        <v>#N/A</v>
      </c>
      <c r="AF422" s="93" t="e">
        <f>VLOOKUP(A422,Lookups!B$3:F$48,5,FALSE)</f>
        <v>#N/A</v>
      </c>
      <c r="AG422" s="93" t="str">
        <f t="shared" si="89"/>
        <v>no</v>
      </c>
      <c r="AH422" s="93" t="e">
        <f>VLOOKUP(A422,Lookups!B$3:F$48,3,FALSE)</f>
        <v>#N/A</v>
      </c>
      <c r="AI422" s="117">
        <f t="shared" si="90"/>
        <v>0</v>
      </c>
      <c r="AJ422" s="117">
        <f t="shared" si="91"/>
        <v>0</v>
      </c>
      <c r="AK422" s="117">
        <f t="shared" si="92"/>
        <v>0</v>
      </c>
      <c r="AL422" s="117">
        <f t="shared" si="93"/>
        <v>0</v>
      </c>
      <c r="AM422" s="117">
        <f t="shared" si="94"/>
        <v>0</v>
      </c>
      <c r="AN422" s="117">
        <f t="shared" si="95"/>
        <v>0</v>
      </c>
      <c r="AO422" s="117">
        <f t="shared" si="96"/>
        <v>0</v>
      </c>
      <c r="AP422" s="117">
        <f t="shared" si="97"/>
        <v>0</v>
      </c>
      <c r="AQ422" s="117">
        <f t="shared" si="98"/>
        <v>0</v>
      </c>
      <c r="AR422" s="117">
        <f t="shared" si="99"/>
        <v>0</v>
      </c>
      <c r="AS422" t="str">
        <f t="shared" si="100"/>
        <v>2010SQP</v>
      </c>
    </row>
    <row r="423" spans="1:45" x14ac:dyDescent="0.25">
      <c r="A423" t="s">
        <v>824</v>
      </c>
      <c r="B423" s="64">
        <v>2011</v>
      </c>
      <c r="C423" t="s">
        <v>40</v>
      </c>
      <c r="E423" s="63" t="s">
        <v>28</v>
      </c>
      <c r="F423" s="63" t="s">
        <v>28</v>
      </c>
      <c r="G423" s="63" t="s">
        <v>28</v>
      </c>
      <c r="H423" s="63" t="s">
        <v>28</v>
      </c>
      <c r="I423" s="63" t="s">
        <v>28</v>
      </c>
      <c r="J423" s="63" t="s">
        <v>28</v>
      </c>
      <c r="K423" s="63" t="s">
        <v>28</v>
      </c>
      <c r="L423" s="63" t="s">
        <v>28</v>
      </c>
      <c r="M423" s="63" t="s">
        <v>28</v>
      </c>
      <c r="N423" s="63" t="s">
        <v>28</v>
      </c>
      <c r="O423" s="63" t="s">
        <v>28</v>
      </c>
      <c r="P423" s="63" t="s">
        <v>28</v>
      </c>
      <c r="Q423" s="63" t="s">
        <v>28</v>
      </c>
      <c r="R423" s="63" t="s">
        <v>28</v>
      </c>
      <c r="S423" s="63" t="s">
        <v>28</v>
      </c>
      <c r="T423" s="63" t="s">
        <v>28</v>
      </c>
      <c r="U423" s="63" t="s">
        <v>28</v>
      </c>
      <c r="V423" s="63" t="s">
        <v>28</v>
      </c>
      <c r="W423" s="63" t="s">
        <v>28</v>
      </c>
      <c r="X423" s="63" t="s">
        <v>28</v>
      </c>
      <c r="Y423" s="63" t="s">
        <v>28</v>
      </c>
      <c r="Z423" s="63" t="s">
        <v>28</v>
      </c>
      <c r="AA423" s="63" t="s">
        <v>28</v>
      </c>
      <c r="AB423" s="93" t="str">
        <f t="shared" si="87"/>
        <v>a09on</v>
      </c>
      <c r="AC423" s="93" t="str">
        <f t="shared" si="88"/>
        <v>SQP</v>
      </c>
      <c r="AD423" s="93" t="e">
        <f>"'"&amp;VLOOKUP(A423,Lookups!B$3:F$48,2,FALSE)&amp;"'"</f>
        <v>#N/A</v>
      </c>
      <c r="AE423" s="93" t="e">
        <f>VLOOKUP(A423,Lookups!B$3:F$48,4,FALSE)</f>
        <v>#N/A</v>
      </c>
      <c r="AF423" s="93" t="e">
        <f>VLOOKUP(A423,Lookups!B$3:F$48,5,FALSE)</f>
        <v>#N/A</v>
      </c>
      <c r="AG423" s="93" t="str">
        <f t="shared" si="89"/>
        <v>no</v>
      </c>
      <c r="AH423" s="93" t="e">
        <f>VLOOKUP(A423,Lookups!B$3:F$48,3,FALSE)</f>
        <v>#N/A</v>
      </c>
      <c r="AI423" s="117">
        <f t="shared" si="90"/>
        <v>0</v>
      </c>
      <c r="AJ423" s="117">
        <f t="shared" si="91"/>
        <v>0</v>
      </c>
      <c r="AK423" s="117">
        <f t="shared" si="92"/>
        <v>0</v>
      </c>
      <c r="AL423" s="117">
        <f t="shared" si="93"/>
        <v>0</v>
      </c>
      <c r="AM423" s="117">
        <f t="shared" si="94"/>
        <v>0</v>
      </c>
      <c r="AN423" s="117">
        <f t="shared" si="95"/>
        <v>0</v>
      </c>
      <c r="AO423" s="117">
        <f t="shared" si="96"/>
        <v>0</v>
      </c>
      <c r="AP423" s="117">
        <f t="shared" si="97"/>
        <v>0</v>
      </c>
      <c r="AQ423" s="117">
        <f t="shared" si="98"/>
        <v>0</v>
      </c>
      <c r="AR423" s="117">
        <f t="shared" si="99"/>
        <v>0</v>
      </c>
      <c r="AS423" t="str">
        <f t="shared" si="100"/>
        <v>2011SQP</v>
      </c>
    </row>
    <row r="424" spans="1:45" x14ac:dyDescent="0.25">
      <c r="A424" t="s">
        <v>824</v>
      </c>
      <c r="B424" s="64">
        <v>2012</v>
      </c>
      <c r="C424" t="s">
        <v>40</v>
      </c>
      <c r="E424" s="63" t="s">
        <v>28</v>
      </c>
      <c r="F424" s="63" t="s">
        <v>28</v>
      </c>
      <c r="G424" s="63" t="s">
        <v>28</v>
      </c>
      <c r="H424" s="63" t="s">
        <v>28</v>
      </c>
      <c r="I424" s="63" t="s">
        <v>28</v>
      </c>
      <c r="J424" s="63" t="s">
        <v>28</v>
      </c>
      <c r="K424" s="63" t="s">
        <v>28</v>
      </c>
      <c r="L424" s="63" t="s">
        <v>28</v>
      </c>
      <c r="M424" s="63" t="s">
        <v>28</v>
      </c>
      <c r="N424" s="63" t="s">
        <v>28</v>
      </c>
      <c r="O424" s="63" t="s">
        <v>28</v>
      </c>
      <c r="P424" s="63" t="s">
        <v>28</v>
      </c>
      <c r="Q424" s="63" t="s">
        <v>28</v>
      </c>
      <c r="R424" s="63" t="s">
        <v>28</v>
      </c>
      <c r="S424" s="63" t="s">
        <v>28</v>
      </c>
      <c r="T424" s="63" t="s">
        <v>28</v>
      </c>
      <c r="U424" s="63" t="s">
        <v>28</v>
      </c>
      <c r="V424" s="63" t="s">
        <v>28</v>
      </c>
      <c r="W424" s="63" t="s">
        <v>28</v>
      </c>
      <c r="X424" s="63" t="s">
        <v>28</v>
      </c>
      <c r="Y424" s="63" t="s">
        <v>28</v>
      </c>
      <c r="Z424" s="63" t="s">
        <v>28</v>
      </c>
      <c r="AA424" s="63" t="s">
        <v>28</v>
      </c>
      <c r="AB424" s="93" t="str">
        <f t="shared" si="87"/>
        <v>a09on</v>
      </c>
      <c r="AC424" s="93" t="str">
        <f t="shared" si="88"/>
        <v>SQP</v>
      </c>
      <c r="AD424" s="93" t="e">
        <f>"'"&amp;VLOOKUP(A424,Lookups!B$3:F$48,2,FALSE)&amp;"'"</f>
        <v>#N/A</v>
      </c>
      <c r="AE424" s="93" t="e">
        <f>VLOOKUP(A424,Lookups!B$3:F$48,4,FALSE)</f>
        <v>#N/A</v>
      </c>
      <c r="AF424" s="93" t="e">
        <f>VLOOKUP(A424,Lookups!B$3:F$48,5,FALSE)</f>
        <v>#N/A</v>
      </c>
      <c r="AG424" s="93" t="str">
        <f t="shared" si="89"/>
        <v>no</v>
      </c>
      <c r="AH424" s="93" t="e">
        <f>VLOOKUP(A424,Lookups!B$3:F$48,3,FALSE)</f>
        <v>#N/A</v>
      </c>
      <c r="AI424" s="117">
        <f t="shared" si="90"/>
        <v>0</v>
      </c>
      <c r="AJ424" s="117">
        <f t="shared" si="91"/>
        <v>0</v>
      </c>
      <c r="AK424" s="117">
        <f t="shared" si="92"/>
        <v>0</v>
      </c>
      <c r="AL424" s="117">
        <f t="shared" si="93"/>
        <v>0</v>
      </c>
      <c r="AM424" s="117">
        <f t="shared" si="94"/>
        <v>0</v>
      </c>
      <c r="AN424" s="117">
        <f t="shared" si="95"/>
        <v>0</v>
      </c>
      <c r="AO424" s="117">
        <f t="shared" si="96"/>
        <v>0</v>
      </c>
      <c r="AP424" s="117">
        <f t="shared" si="97"/>
        <v>0</v>
      </c>
      <c r="AQ424" s="117">
        <f t="shared" si="98"/>
        <v>0</v>
      </c>
      <c r="AR424" s="117">
        <f t="shared" si="99"/>
        <v>0</v>
      </c>
      <c r="AS424" t="str">
        <f t="shared" si="100"/>
        <v>2012SQP</v>
      </c>
    </row>
    <row r="425" spans="1:45" x14ac:dyDescent="0.25">
      <c r="A425" t="s">
        <v>824</v>
      </c>
      <c r="B425" s="64">
        <v>2013</v>
      </c>
      <c r="C425" t="s">
        <v>40</v>
      </c>
      <c r="E425" s="63" t="s">
        <v>28</v>
      </c>
      <c r="F425" s="63" t="s">
        <v>28</v>
      </c>
      <c r="G425" s="63" t="s">
        <v>28</v>
      </c>
      <c r="H425" s="63" t="s">
        <v>28</v>
      </c>
      <c r="I425" s="63" t="s">
        <v>28</v>
      </c>
      <c r="J425" s="63" t="s">
        <v>28</v>
      </c>
      <c r="K425" s="63" t="s">
        <v>28</v>
      </c>
      <c r="L425" s="63" t="s">
        <v>28</v>
      </c>
      <c r="M425" s="63" t="s">
        <v>28</v>
      </c>
      <c r="N425" s="63" t="s">
        <v>28</v>
      </c>
      <c r="O425" s="63" t="s">
        <v>28</v>
      </c>
      <c r="P425" s="63" t="s">
        <v>28</v>
      </c>
      <c r="Q425" s="63" t="s">
        <v>28</v>
      </c>
      <c r="R425" s="63" t="s">
        <v>28</v>
      </c>
      <c r="S425" s="63" t="s">
        <v>28</v>
      </c>
      <c r="T425" s="63" t="s">
        <v>28</v>
      </c>
      <c r="U425" s="63" t="s">
        <v>28</v>
      </c>
      <c r="V425" s="63" t="s">
        <v>28</v>
      </c>
      <c r="W425" s="63" t="s">
        <v>28</v>
      </c>
      <c r="X425" s="63" t="s">
        <v>28</v>
      </c>
      <c r="Y425" s="63" t="s">
        <v>28</v>
      </c>
      <c r="Z425" s="63" t="s">
        <v>28</v>
      </c>
      <c r="AA425" s="63" t="s">
        <v>28</v>
      </c>
      <c r="AB425" s="93" t="str">
        <f t="shared" si="87"/>
        <v>a09on</v>
      </c>
      <c r="AC425" s="93" t="str">
        <f t="shared" si="88"/>
        <v>SQP</v>
      </c>
      <c r="AD425" s="93" t="e">
        <f>"'"&amp;VLOOKUP(A425,Lookups!B$3:F$48,2,FALSE)&amp;"'"</f>
        <v>#N/A</v>
      </c>
      <c r="AE425" s="93" t="e">
        <f>VLOOKUP(A425,Lookups!B$3:F$48,4,FALSE)</f>
        <v>#N/A</v>
      </c>
      <c r="AF425" s="93" t="e">
        <f>VLOOKUP(A425,Lookups!B$3:F$48,5,FALSE)</f>
        <v>#N/A</v>
      </c>
      <c r="AG425" s="93" t="str">
        <f t="shared" si="89"/>
        <v>no</v>
      </c>
      <c r="AH425" s="93" t="e">
        <f>VLOOKUP(A425,Lookups!B$3:F$48,3,FALSE)</f>
        <v>#N/A</v>
      </c>
      <c r="AI425" s="117">
        <f t="shared" si="90"/>
        <v>0</v>
      </c>
      <c r="AJ425" s="117">
        <f t="shared" si="91"/>
        <v>0</v>
      </c>
      <c r="AK425" s="117">
        <f t="shared" si="92"/>
        <v>0</v>
      </c>
      <c r="AL425" s="117">
        <f t="shared" si="93"/>
        <v>0</v>
      </c>
      <c r="AM425" s="117">
        <f t="shared" si="94"/>
        <v>0</v>
      </c>
      <c r="AN425" s="117">
        <f t="shared" si="95"/>
        <v>0</v>
      </c>
      <c r="AO425" s="117">
        <f t="shared" si="96"/>
        <v>0</v>
      </c>
      <c r="AP425" s="117">
        <f t="shared" si="97"/>
        <v>0</v>
      </c>
      <c r="AQ425" s="117">
        <f t="shared" si="98"/>
        <v>0</v>
      </c>
      <c r="AR425" s="117">
        <f t="shared" si="99"/>
        <v>0</v>
      </c>
      <c r="AS425" t="str">
        <f t="shared" si="100"/>
        <v>2013SQP</v>
      </c>
    </row>
    <row r="426" spans="1:45" x14ac:dyDescent="0.25">
      <c r="A426" t="s">
        <v>726</v>
      </c>
      <c r="B426" s="64">
        <v>1979</v>
      </c>
      <c r="C426" t="s">
        <v>40</v>
      </c>
      <c r="E426" s="63" t="s">
        <v>28</v>
      </c>
      <c r="F426" s="63" t="s">
        <v>28</v>
      </c>
      <c r="G426" s="63" t="s">
        <v>28</v>
      </c>
      <c r="H426" s="63" t="s">
        <v>28</v>
      </c>
      <c r="I426" s="63" t="s">
        <v>28</v>
      </c>
      <c r="J426" s="63" t="s">
        <v>28</v>
      </c>
      <c r="K426" s="63" t="s">
        <v>28</v>
      </c>
      <c r="L426" s="63" t="s">
        <v>28</v>
      </c>
      <c r="M426" s="63" t="s">
        <v>28</v>
      </c>
      <c r="N426" s="63" t="s">
        <v>28</v>
      </c>
      <c r="O426" s="63" t="s">
        <v>28</v>
      </c>
      <c r="P426" s="63" t="s">
        <v>28</v>
      </c>
      <c r="Q426" s="63" t="s">
        <v>28</v>
      </c>
      <c r="R426" s="63" t="s">
        <v>28</v>
      </c>
      <c r="S426" s="63" t="s">
        <v>28</v>
      </c>
      <c r="T426" s="63" t="s">
        <v>28</v>
      </c>
      <c r="U426" s="63" t="s">
        <v>28</v>
      </c>
      <c r="V426" s="63" t="s">
        <v>28</v>
      </c>
      <c r="W426" s="63" t="s">
        <v>28</v>
      </c>
      <c r="X426" s="63" t="s">
        <v>28</v>
      </c>
      <c r="Y426" s="63" t="s">
        <v>28</v>
      </c>
      <c r="Z426" s="63" t="s">
        <v>28</v>
      </c>
      <c r="AA426" s="63" t="s">
        <v>28</v>
      </c>
      <c r="AB426" s="93" t="str">
        <f t="shared" ref="AB426:AB489" si="101">IF(B426&gt;=2009,"a09on",IF(B426&gt;=1999,"a99to08","pre99"))</f>
        <v>pre99</v>
      </c>
      <c r="AC426" s="93" t="str">
        <f t="shared" ref="AC426:AC489" si="102">A426</f>
        <v>SPY</v>
      </c>
      <c r="AD426" s="93" t="str">
        <f>"'"&amp;VLOOKUP(A426,Lookups!B$3:F$48,2,FALSE)&amp;"'"</f>
        <v>'South Puget Sound Fall Yearling'</v>
      </c>
      <c r="AE426" s="93">
        <f>VLOOKUP(A426,Lookups!B$3:F$48,4,FALSE)</f>
        <v>7</v>
      </c>
      <c r="AF426" s="93" t="str">
        <f>VLOOKUP(A426,Lookups!B$3:F$48,5,FALSE)</f>
        <v>PS</v>
      </c>
      <c r="AG426" s="93" t="str">
        <f t="shared" ref="AG426:AG489" si="103">IF(SUM(AI426:AR426)=0,"no","yes")</f>
        <v>no</v>
      </c>
      <c r="AH426" s="93">
        <f>VLOOKUP(A426,Lookups!B$3:F$48,3,FALSE)</f>
        <v>38</v>
      </c>
      <c r="AI426" s="117">
        <f t="shared" ref="AI426:AI489" si="104">SUM(E426:G426)</f>
        <v>0</v>
      </c>
      <c r="AJ426" s="117">
        <f t="shared" ref="AJ426:AJ489" si="105">SUM(H426:I426)</f>
        <v>0</v>
      </c>
      <c r="AK426" s="117">
        <f t="shared" ref="AK426:AK489" si="106">SUM(J426:K426)</f>
        <v>0</v>
      </c>
      <c r="AL426" s="117">
        <f t="shared" ref="AL426:AL489" si="107">SUM(L426:M426)</f>
        <v>0</v>
      </c>
      <c r="AM426" s="117">
        <f t="shared" ref="AM426:AM489" si="108">SUM(N426:P426)</f>
        <v>0</v>
      </c>
      <c r="AN426" s="117">
        <f t="shared" ref="AN426:AN489" si="109">SUM(Q426:T426)</f>
        <v>0</v>
      </c>
      <c r="AO426" s="117">
        <f t="shared" ref="AO426:AO489" si="110">SUM(U426:V426)</f>
        <v>0</v>
      </c>
      <c r="AP426" s="117">
        <f t="shared" ref="AP426:AP489" si="111">SUM(W426:Y426)</f>
        <v>0</v>
      </c>
      <c r="AQ426" s="117">
        <f t="shared" ref="AQ426:AQ489" si="112">SUM(AA426)</f>
        <v>0</v>
      </c>
      <c r="AR426" s="117">
        <f t="shared" ref="AR426:AR489" si="113">SUM(Z426)</f>
        <v>0</v>
      </c>
      <c r="AS426" t="str">
        <f t="shared" ref="AS426:AS489" si="114">B426&amp;A426</f>
        <v>1979SPY</v>
      </c>
    </row>
    <row r="427" spans="1:45" x14ac:dyDescent="0.25">
      <c r="A427" t="s">
        <v>726</v>
      </c>
      <c r="B427" s="64">
        <v>1980</v>
      </c>
      <c r="C427">
        <v>19</v>
      </c>
      <c r="D427" s="116">
        <v>2</v>
      </c>
      <c r="E427" s="63" t="s">
        <v>26</v>
      </c>
      <c r="F427" s="63" t="s">
        <v>27</v>
      </c>
      <c r="G427" s="63" t="s">
        <v>28</v>
      </c>
      <c r="H427" s="63" t="s">
        <v>28</v>
      </c>
      <c r="I427" s="63" t="s">
        <v>28</v>
      </c>
      <c r="J427" s="63" t="s">
        <v>28</v>
      </c>
      <c r="K427" s="63" t="s">
        <v>28</v>
      </c>
      <c r="L427" s="63" t="s">
        <v>28</v>
      </c>
      <c r="M427" s="63" t="s">
        <v>28</v>
      </c>
      <c r="N427" s="63" t="s">
        <v>28</v>
      </c>
      <c r="O427" s="63" t="s">
        <v>28</v>
      </c>
      <c r="P427" s="63" t="s">
        <v>28</v>
      </c>
      <c r="Q427" s="63" t="s">
        <v>28</v>
      </c>
      <c r="R427" s="63" t="s">
        <v>28</v>
      </c>
      <c r="S427" s="63" t="s">
        <v>28</v>
      </c>
      <c r="T427" s="63" t="s">
        <v>28</v>
      </c>
      <c r="U427" s="63" t="s">
        <v>28</v>
      </c>
      <c r="V427" s="63" t="s">
        <v>28</v>
      </c>
      <c r="W427" s="63" t="s">
        <v>28</v>
      </c>
      <c r="X427" s="63" t="s">
        <v>28</v>
      </c>
      <c r="Y427" s="63" t="s">
        <v>28</v>
      </c>
      <c r="Z427" s="63" t="s">
        <v>28</v>
      </c>
      <c r="AA427" s="63" t="s">
        <v>28</v>
      </c>
      <c r="AB427" s="93" t="str">
        <f t="shared" si="101"/>
        <v>pre99</v>
      </c>
      <c r="AC427" s="93" t="str">
        <f t="shared" si="102"/>
        <v>SPY</v>
      </c>
      <c r="AD427" s="93" t="str">
        <f>"'"&amp;VLOOKUP(A427,Lookups!B$3:F$48,2,FALSE)&amp;"'"</f>
        <v>'South Puget Sound Fall Yearling'</v>
      </c>
      <c r="AE427" s="93">
        <f>VLOOKUP(A427,Lookups!B$3:F$48,4,FALSE)</f>
        <v>7</v>
      </c>
      <c r="AF427" s="93" t="str">
        <f>VLOOKUP(A427,Lookups!B$3:F$48,5,FALSE)</f>
        <v>PS</v>
      </c>
      <c r="AG427" s="93" t="str">
        <f t="shared" si="103"/>
        <v>no</v>
      </c>
      <c r="AH427" s="93">
        <f>VLOOKUP(A427,Lookups!B$3:F$48,3,FALSE)</f>
        <v>38</v>
      </c>
      <c r="AI427" s="117">
        <f t="shared" si="104"/>
        <v>0</v>
      </c>
      <c r="AJ427" s="117">
        <f t="shared" si="105"/>
        <v>0</v>
      </c>
      <c r="AK427" s="117">
        <f t="shared" si="106"/>
        <v>0</v>
      </c>
      <c r="AL427" s="117">
        <f t="shared" si="107"/>
        <v>0</v>
      </c>
      <c r="AM427" s="117">
        <f t="shared" si="108"/>
        <v>0</v>
      </c>
      <c r="AN427" s="117">
        <f t="shared" si="109"/>
        <v>0</v>
      </c>
      <c r="AO427" s="117">
        <f t="shared" si="110"/>
        <v>0</v>
      </c>
      <c r="AP427" s="117">
        <f t="shared" si="111"/>
        <v>0</v>
      </c>
      <c r="AQ427" s="117">
        <f t="shared" si="112"/>
        <v>0</v>
      </c>
      <c r="AR427" s="117">
        <f t="shared" si="113"/>
        <v>0</v>
      </c>
      <c r="AS427" t="str">
        <f t="shared" si="114"/>
        <v>1980SPY</v>
      </c>
    </row>
    <row r="428" spans="1:45" x14ac:dyDescent="0.25">
      <c r="A428" t="s">
        <v>726</v>
      </c>
      <c r="B428" s="64">
        <v>1981</v>
      </c>
      <c r="C428">
        <v>163</v>
      </c>
      <c r="D428" s="116" t="s">
        <v>41</v>
      </c>
      <c r="E428" s="63" t="s">
        <v>26</v>
      </c>
      <c r="F428" s="63" t="s">
        <v>27</v>
      </c>
      <c r="G428" s="63" t="s">
        <v>28</v>
      </c>
      <c r="H428" s="63" t="s">
        <v>28</v>
      </c>
      <c r="I428" s="63" t="s">
        <v>28</v>
      </c>
      <c r="J428" s="63" t="s">
        <v>28</v>
      </c>
      <c r="K428" s="63" t="s">
        <v>28</v>
      </c>
      <c r="L428" s="63" t="s">
        <v>28</v>
      </c>
      <c r="M428" s="63" t="s">
        <v>28</v>
      </c>
      <c r="N428" s="63" t="s">
        <v>28</v>
      </c>
      <c r="O428" s="63" t="s">
        <v>28</v>
      </c>
      <c r="P428" s="63" t="s">
        <v>28</v>
      </c>
      <c r="Q428" s="63" t="s">
        <v>28</v>
      </c>
      <c r="R428" s="63" t="s">
        <v>28</v>
      </c>
      <c r="S428" s="63" t="s">
        <v>28</v>
      </c>
      <c r="T428" s="63" t="s">
        <v>28</v>
      </c>
      <c r="U428" s="63" t="s">
        <v>28</v>
      </c>
      <c r="V428" s="63" t="s">
        <v>28</v>
      </c>
      <c r="W428" s="63" t="s">
        <v>28</v>
      </c>
      <c r="X428" s="63" t="s">
        <v>28</v>
      </c>
      <c r="Y428" s="63" t="s">
        <v>28</v>
      </c>
      <c r="Z428" s="63" t="s">
        <v>28</v>
      </c>
      <c r="AA428" s="63" t="s">
        <v>28</v>
      </c>
      <c r="AB428" s="93" t="str">
        <f t="shared" si="101"/>
        <v>pre99</v>
      </c>
      <c r="AC428" s="93" t="str">
        <f t="shared" si="102"/>
        <v>SPY</v>
      </c>
      <c r="AD428" s="93" t="str">
        <f>"'"&amp;VLOOKUP(A428,Lookups!B$3:F$48,2,FALSE)&amp;"'"</f>
        <v>'South Puget Sound Fall Yearling'</v>
      </c>
      <c r="AE428" s="93">
        <f>VLOOKUP(A428,Lookups!B$3:F$48,4,FALSE)</f>
        <v>7</v>
      </c>
      <c r="AF428" s="93" t="str">
        <f>VLOOKUP(A428,Lookups!B$3:F$48,5,FALSE)</f>
        <v>PS</v>
      </c>
      <c r="AG428" s="93" t="str">
        <f t="shared" si="103"/>
        <v>no</v>
      </c>
      <c r="AH428" s="93">
        <f>VLOOKUP(A428,Lookups!B$3:F$48,3,FALSE)</f>
        <v>38</v>
      </c>
      <c r="AI428" s="117">
        <f t="shared" si="104"/>
        <v>0</v>
      </c>
      <c r="AJ428" s="117">
        <f t="shared" si="105"/>
        <v>0</v>
      </c>
      <c r="AK428" s="117">
        <f t="shared" si="106"/>
        <v>0</v>
      </c>
      <c r="AL428" s="117">
        <f t="shared" si="107"/>
        <v>0</v>
      </c>
      <c r="AM428" s="117">
        <f t="shared" si="108"/>
        <v>0</v>
      </c>
      <c r="AN428" s="117">
        <f t="shared" si="109"/>
        <v>0</v>
      </c>
      <c r="AO428" s="117">
        <f t="shared" si="110"/>
        <v>0</v>
      </c>
      <c r="AP428" s="117">
        <f t="shared" si="111"/>
        <v>0</v>
      </c>
      <c r="AQ428" s="117">
        <f t="shared" si="112"/>
        <v>0</v>
      </c>
      <c r="AR428" s="117">
        <f t="shared" si="113"/>
        <v>0</v>
      </c>
      <c r="AS428" t="str">
        <f t="shared" si="114"/>
        <v>1981SPY</v>
      </c>
    </row>
    <row r="429" spans="1:45" x14ac:dyDescent="0.25">
      <c r="A429" t="s">
        <v>726</v>
      </c>
      <c r="B429" s="64">
        <v>1982</v>
      </c>
      <c r="C429">
        <v>337</v>
      </c>
      <c r="D429" s="116" t="s">
        <v>42</v>
      </c>
      <c r="E429" s="63">
        <v>0</v>
      </c>
      <c r="F429" s="63">
        <v>0</v>
      </c>
      <c r="G429" s="63">
        <v>0</v>
      </c>
      <c r="H429" s="63">
        <v>0</v>
      </c>
      <c r="I429" s="63">
        <v>0</v>
      </c>
      <c r="J429" s="63">
        <v>3.5608308605341248E-2</v>
      </c>
      <c r="K429" s="63">
        <v>0</v>
      </c>
      <c r="L429" s="63">
        <v>0</v>
      </c>
      <c r="M429" s="63">
        <v>2.3738872403560832E-2</v>
      </c>
      <c r="N429" s="63">
        <v>2.3738872403560832E-2</v>
      </c>
      <c r="O429" s="63">
        <v>0</v>
      </c>
      <c r="P429" s="63">
        <v>0</v>
      </c>
      <c r="Q429" s="63">
        <v>8.9020771513353119E-3</v>
      </c>
      <c r="R429" s="63">
        <v>0</v>
      </c>
      <c r="S429" s="63">
        <v>0</v>
      </c>
      <c r="T429" s="63">
        <v>0</v>
      </c>
      <c r="U429" s="63">
        <v>0</v>
      </c>
      <c r="V429" s="63">
        <v>0.67655786350148361</v>
      </c>
      <c r="W429" s="63">
        <v>0</v>
      </c>
      <c r="X429" s="63">
        <v>0.14540059347181009</v>
      </c>
      <c r="Y429" s="63">
        <v>1.483679525222552E-2</v>
      </c>
      <c r="Z429" s="63">
        <v>0</v>
      </c>
      <c r="AA429" s="63">
        <v>7.1216617210682495E-2</v>
      </c>
      <c r="AB429" s="93" t="str">
        <f t="shared" si="101"/>
        <v>pre99</v>
      </c>
      <c r="AC429" s="93" t="str">
        <f t="shared" si="102"/>
        <v>SPY</v>
      </c>
      <c r="AD429" s="93" t="str">
        <f>"'"&amp;VLOOKUP(A429,Lookups!B$3:F$48,2,FALSE)&amp;"'"</f>
        <v>'South Puget Sound Fall Yearling'</v>
      </c>
      <c r="AE429" s="93">
        <f>VLOOKUP(A429,Lookups!B$3:F$48,4,FALSE)</f>
        <v>7</v>
      </c>
      <c r="AF429" s="93" t="str">
        <f>VLOOKUP(A429,Lookups!B$3:F$48,5,FALSE)</f>
        <v>PS</v>
      </c>
      <c r="AG429" s="93" t="str">
        <f t="shared" si="103"/>
        <v>yes</v>
      </c>
      <c r="AH429" s="93">
        <f>VLOOKUP(A429,Lookups!B$3:F$48,3,FALSE)</f>
        <v>38</v>
      </c>
      <c r="AI429" s="117">
        <f t="shared" si="104"/>
        <v>0</v>
      </c>
      <c r="AJ429" s="117">
        <f t="shared" si="105"/>
        <v>0</v>
      </c>
      <c r="AK429" s="117">
        <f t="shared" si="106"/>
        <v>3.5608308605341248E-2</v>
      </c>
      <c r="AL429" s="117">
        <f t="shared" si="107"/>
        <v>2.3738872403560832E-2</v>
      </c>
      <c r="AM429" s="117">
        <f t="shared" si="108"/>
        <v>2.3738872403560832E-2</v>
      </c>
      <c r="AN429" s="117">
        <f t="shared" si="109"/>
        <v>8.9020771513353119E-3</v>
      </c>
      <c r="AO429" s="117">
        <f t="shared" si="110"/>
        <v>0.67655786350148361</v>
      </c>
      <c r="AP429" s="117">
        <f t="shared" si="111"/>
        <v>0.16023738872403562</v>
      </c>
      <c r="AQ429" s="117">
        <f t="shared" si="112"/>
        <v>7.1216617210682495E-2</v>
      </c>
      <c r="AR429" s="117">
        <f t="shared" si="113"/>
        <v>0</v>
      </c>
      <c r="AS429" t="str">
        <f t="shared" si="114"/>
        <v>1982SPY</v>
      </c>
    </row>
    <row r="430" spans="1:45" x14ac:dyDescent="0.25">
      <c r="A430" t="s">
        <v>726</v>
      </c>
      <c r="B430" s="64">
        <v>1983</v>
      </c>
      <c r="C430">
        <v>463</v>
      </c>
      <c r="D430" s="116" t="s">
        <v>43</v>
      </c>
      <c r="E430" s="63">
        <v>0</v>
      </c>
      <c r="F430" s="63">
        <v>0</v>
      </c>
      <c r="G430" s="63">
        <v>0</v>
      </c>
      <c r="H430" s="63">
        <v>0</v>
      </c>
      <c r="I430" s="63">
        <v>0</v>
      </c>
      <c r="J430" s="63">
        <v>5.8315334773218146E-2</v>
      </c>
      <c r="K430" s="63">
        <v>0</v>
      </c>
      <c r="L430" s="63">
        <v>0</v>
      </c>
      <c r="M430" s="63">
        <v>4.3196544276457886E-3</v>
      </c>
      <c r="N430" s="63">
        <v>1.7278617710583154E-2</v>
      </c>
      <c r="O430" s="63">
        <v>0</v>
      </c>
      <c r="P430" s="63">
        <v>0</v>
      </c>
      <c r="Q430" s="63">
        <v>0</v>
      </c>
      <c r="R430" s="63">
        <v>0</v>
      </c>
      <c r="S430" s="63">
        <v>0</v>
      </c>
      <c r="T430" s="63">
        <v>0</v>
      </c>
      <c r="U430" s="63">
        <v>0</v>
      </c>
      <c r="V430" s="63">
        <v>0.78185745140388774</v>
      </c>
      <c r="W430" s="63">
        <v>0</v>
      </c>
      <c r="X430" s="63">
        <v>8.8552915766738668E-2</v>
      </c>
      <c r="Y430" s="63">
        <v>0</v>
      </c>
      <c r="Z430" s="63">
        <v>0</v>
      </c>
      <c r="AA430" s="63">
        <v>4.9676025917926567E-2</v>
      </c>
      <c r="AB430" s="93" t="str">
        <f t="shared" si="101"/>
        <v>pre99</v>
      </c>
      <c r="AC430" s="93" t="str">
        <f t="shared" si="102"/>
        <v>SPY</v>
      </c>
      <c r="AD430" s="93" t="str">
        <f>"'"&amp;VLOOKUP(A430,Lookups!B$3:F$48,2,FALSE)&amp;"'"</f>
        <v>'South Puget Sound Fall Yearling'</v>
      </c>
      <c r="AE430" s="93">
        <f>VLOOKUP(A430,Lookups!B$3:F$48,4,FALSE)</f>
        <v>7</v>
      </c>
      <c r="AF430" s="93" t="str">
        <f>VLOOKUP(A430,Lookups!B$3:F$48,5,FALSE)</f>
        <v>PS</v>
      </c>
      <c r="AG430" s="93" t="str">
        <f t="shared" si="103"/>
        <v>yes</v>
      </c>
      <c r="AH430" s="93">
        <f>VLOOKUP(A430,Lookups!B$3:F$48,3,FALSE)</f>
        <v>38</v>
      </c>
      <c r="AI430" s="117">
        <f t="shared" si="104"/>
        <v>0</v>
      </c>
      <c r="AJ430" s="117">
        <f t="shared" si="105"/>
        <v>0</v>
      </c>
      <c r="AK430" s="117">
        <f t="shared" si="106"/>
        <v>5.8315334773218146E-2</v>
      </c>
      <c r="AL430" s="117">
        <f t="shared" si="107"/>
        <v>4.3196544276457886E-3</v>
      </c>
      <c r="AM430" s="117">
        <f t="shared" si="108"/>
        <v>1.7278617710583154E-2</v>
      </c>
      <c r="AN430" s="117">
        <f t="shared" si="109"/>
        <v>0</v>
      </c>
      <c r="AO430" s="117">
        <f t="shared" si="110"/>
        <v>0.78185745140388774</v>
      </c>
      <c r="AP430" s="117">
        <f t="shared" si="111"/>
        <v>8.8552915766738668E-2</v>
      </c>
      <c r="AQ430" s="117">
        <f t="shared" si="112"/>
        <v>4.9676025917926567E-2</v>
      </c>
      <c r="AR430" s="117">
        <f t="shared" si="113"/>
        <v>0</v>
      </c>
      <c r="AS430" t="str">
        <f t="shared" si="114"/>
        <v>1983SPY</v>
      </c>
    </row>
    <row r="431" spans="1:45" x14ac:dyDescent="0.25">
      <c r="A431" t="s">
        <v>726</v>
      </c>
      <c r="B431" s="64">
        <v>1984</v>
      </c>
      <c r="C431">
        <v>265</v>
      </c>
      <c r="D431" s="116" t="s">
        <v>30</v>
      </c>
      <c r="E431" s="63">
        <v>0</v>
      </c>
      <c r="F431" s="63">
        <v>0</v>
      </c>
      <c r="G431" s="63">
        <v>0</v>
      </c>
      <c r="H431" s="63">
        <v>0</v>
      </c>
      <c r="I431" s="63">
        <v>0</v>
      </c>
      <c r="J431" s="63">
        <v>6.7924528301886791E-2</v>
      </c>
      <c r="K431" s="63">
        <v>0</v>
      </c>
      <c r="L431" s="63">
        <v>0</v>
      </c>
      <c r="M431" s="63">
        <v>1.8867924528301886E-2</v>
      </c>
      <c r="N431" s="63">
        <v>0</v>
      </c>
      <c r="O431" s="63">
        <v>0</v>
      </c>
      <c r="P431" s="63">
        <v>0</v>
      </c>
      <c r="Q431" s="63">
        <v>0</v>
      </c>
      <c r="R431" s="63">
        <v>0</v>
      </c>
      <c r="S431" s="63">
        <v>0</v>
      </c>
      <c r="T431" s="63">
        <v>0</v>
      </c>
      <c r="U431" s="63">
        <v>0</v>
      </c>
      <c r="V431" s="63">
        <v>0.46037735849056605</v>
      </c>
      <c r="W431" s="63">
        <v>0</v>
      </c>
      <c r="X431" s="63">
        <v>0.32075471698113206</v>
      </c>
      <c r="Y431" s="63">
        <v>0</v>
      </c>
      <c r="Z431" s="63">
        <v>0</v>
      </c>
      <c r="AA431" s="63">
        <v>0.13207547169811321</v>
      </c>
      <c r="AB431" s="93" t="str">
        <f t="shared" si="101"/>
        <v>pre99</v>
      </c>
      <c r="AC431" s="93" t="str">
        <f t="shared" si="102"/>
        <v>SPY</v>
      </c>
      <c r="AD431" s="93" t="str">
        <f>"'"&amp;VLOOKUP(A431,Lookups!B$3:F$48,2,FALSE)&amp;"'"</f>
        <v>'South Puget Sound Fall Yearling'</v>
      </c>
      <c r="AE431" s="93">
        <f>VLOOKUP(A431,Lookups!B$3:F$48,4,FALSE)</f>
        <v>7</v>
      </c>
      <c r="AF431" s="93" t="str">
        <f>VLOOKUP(A431,Lookups!B$3:F$48,5,FALSE)</f>
        <v>PS</v>
      </c>
      <c r="AG431" s="93" t="str">
        <f t="shared" si="103"/>
        <v>yes</v>
      </c>
      <c r="AH431" s="93">
        <f>VLOOKUP(A431,Lookups!B$3:F$48,3,FALSE)</f>
        <v>38</v>
      </c>
      <c r="AI431" s="117">
        <f t="shared" si="104"/>
        <v>0</v>
      </c>
      <c r="AJ431" s="117">
        <f t="shared" si="105"/>
        <v>0</v>
      </c>
      <c r="AK431" s="117">
        <f t="shared" si="106"/>
        <v>6.7924528301886791E-2</v>
      </c>
      <c r="AL431" s="117">
        <f t="shared" si="107"/>
        <v>1.8867924528301886E-2</v>
      </c>
      <c r="AM431" s="117">
        <f t="shared" si="108"/>
        <v>0</v>
      </c>
      <c r="AN431" s="117">
        <f t="shared" si="109"/>
        <v>0</v>
      </c>
      <c r="AO431" s="117">
        <f t="shared" si="110"/>
        <v>0.46037735849056605</v>
      </c>
      <c r="AP431" s="117">
        <f t="shared" si="111"/>
        <v>0.32075471698113206</v>
      </c>
      <c r="AQ431" s="117">
        <f t="shared" si="112"/>
        <v>0.13207547169811321</v>
      </c>
      <c r="AR431" s="117">
        <f t="shared" si="113"/>
        <v>0</v>
      </c>
      <c r="AS431" t="str">
        <f t="shared" si="114"/>
        <v>1984SPY</v>
      </c>
    </row>
    <row r="432" spans="1:45" x14ac:dyDescent="0.25">
      <c r="A432" t="s">
        <v>726</v>
      </c>
      <c r="B432" s="64">
        <v>1985</v>
      </c>
      <c r="C432">
        <v>71</v>
      </c>
      <c r="D432" s="116" t="s">
        <v>78</v>
      </c>
      <c r="E432" s="63" t="s">
        <v>26</v>
      </c>
      <c r="F432" s="63" t="s">
        <v>27</v>
      </c>
      <c r="G432" s="63" t="s">
        <v>28</v>
      </c>
      <c r="H432" s="63" t="s">
        <v>28</v>
      </c>
      <c r="I432" s="63" t="s">
        <v>28</v>
      </c>
      <c r="J432" s="63" t="s">
        <v>28</v>
      </c>
      <c r="K432" s="63" t="s">
        <v>28</v>
      </c>
      <c r="L432" s="63" t="s">
        <v>28</v>
      </c>
      <c r="M432" s="63" t="s">
        <v>28</v>
      </c>
      <c r="N432" s="63" t="s">
        <v>28</v>
      </c>
      <c r="O432" s="63" t="s">
        <v>28</v>
      </c>
      <c r="P432" s="63" t="s">
        <v>28</v>
      </c>
      <c r="Q432" s="63" t="s">
        <v>28</v>
      </c>
      <c r="R432" s="63" t="s">
        <v>28</v>
      </c>
      <c r="S432" s="63" t="s">
        <v>28</v>
      </c>
      <c r="T432" s="63" t="s">
        <v>28</v>
      </c>
      <c r="U432" s="63" t="s">
        <v>28</v>
      </c>
      <c r="V432" s="63" t="s">
        <v>28</v>
      </c>
      <c r="W432" s="63" t="s">
        <v>28</v>
      </c>
      <c r="X432" s="63" t="s">
        <v>28</v>
      </c>
      <c r="Y432" s="63" t="s">
        <v>28</v>
      </c>
      <c r="Z432" s="63" t="s">
        <v>28</v>
      </c>
      <c r="AA432" s="63" t="s">
        <v>28</v>
      </c>
      <c r="AB432" s="93" t="str">
        <f t="shared" si="101"/>
        <v>pre99</v>
      </c>
      <c r="AC432" s="93" t="str">
        <f t="shared" si="102"/>
        <v>SPY</v>
      </c>
      <c r="AD432" s="93" t="str">
        <f>"'"&amp;VLOOKUP(A432,Lookups!B$3:F$48,2,FALSE)&amp;"'"</f>
        <v>'South Puget Sound Fall Yearling'</v>
      </c>
      <c r="AE432" s="93">
        <f>VLOOKUP(A432,Lookups!B$3:F$48,4,FALSE)</f>
        <v>7</v>
      </c>
      <c r="AF432" s="93" t="str">
        <f>VLOOKUP(A432,Lookups!B$3:F$48,5,FALSE)</f>
        <v>PS</v>
      </c>
      <c r="AG432" s="93" t="str">
        <f t="shared" si="103"/>
        <v>no</v>
      </c>
      <c r="AH432" s="93">
        <f>VLOOKUP(A432,Lookups!B$3:F$48,3,FALSE)</f>
        <v>38</v>
      </c>
      <c r="AI432" s="117">
        <f t="shared" si="104"/>
        <v>0</v>
      </c>
      <c r="AJ432" s="117">
        <f t="shared" si="105"/>
        <v>0</v>
      </c>
      <c r="AK432" s="117">
        <f t="shared" si="106"/>
        <v>0</v>
      </c>
      <c r="AL432" s="117">
        <f t="shared" si="107"/>
        <v>0</v>
      </c>
      <c r="AM432" s="117">
        <f t="shared" si="108"/>
        <v>0</v>
      </c>
      <c r="AN432" s="117">
        <f t="shared" si="109"/>
        <v>0</v>
      </c>
      <c r="AO432" s="117">
        <f t="shared" si="110"/>
        <v>0</v>
      </c>
      <c r="AP432" s="117">
        <f t="shared" si="111"/>
        <v>0</v>
      </c>
      <c r="AQ432" s="117">
        <f t="shared" si="112"/>
        <v>0</v>
      </c>
      <c r="AR432" s="117">
        <f t="shared" si="113"/>
        <v>0</v>
      </c>
      <c r="AS432" t="str">
        <f t="shared" si="114"/>
        <v>1985SPY</v>
      </c>
    </row>
    <row r="433" spans="1:45" x14ac:dyDescent="0.25">
      <c r="A433" t="s">
        <v>726</v>
      </c>
      <c r="B433" s="64">
        <v>1986</v>
      </c>
      <c r="C433" t="s">
        <v>40</v>
      </c>
      <c r="E433" s="63" t="s">
        <v>28</v>
      </c>
      <c r="F433" s="63" t="s">
        <v>28</v>
      </c>
      <c r="G433" s="63" t="s">
        <v>28</v>
      </c>
      <c r="H433" s="63" t="s">
        <v>28</v>
      </c>
      <c r="I433" s="63" t="s">
        <v>28</v>
      </c>
      <c r="J433" s="63" t="s">
        <v>28</v>
      </c>
      <c r="K433" s="63" t="s">
        <v>28</v>
      </c>
      <c r="L433" s="63" t="s">
        <v>28</v>
      </c>
      <c r="M433" s="63" t="s">
        <v>28</v>
      </c>
      <c r="N433" s="63" t="s">
        <v>28</v>
      </c>
      <c r="O433" s="63" t="s">
        <v>28</v>
      </c>
      <c r="P433" s="63" t="s">
        <v>28</v>
      </c>
      <c r="Q433" s="63" t="s">
        <v>28</v>
      </c>
      <c r="R433" s="63" t="s">
        <v>28</v>
      </c>
      <c r="S433" s="63" t="s">
        <v>28</v>
      </c>
      <c r="T433" s="63" t="s">
        <v>28</v>
      </c>
      <c r="U433" s="63" t="s">
        <v>28</v>
      </c>
      <c r="V433" s="63" t="s">
        <v>28</v>
      </c>
      <c r="W433" s="63" t="s">
        <v>28</v>
      </c>
      <c r="X433" s="63" t="s">
        <v>28</v>
      </c>
      <c r="Y433" s="63" t="s">
        <v>28</v>
      </c>
      <c r="Z433" s="63" t="s">
        <v>28</v>
      </c>
      <c r="AA433" s="63" t="s">
        <v>28</v>
      </c>
      <c r="AB433" s="93" t="str">
        <f t="shared" si="101"/>
        <v>pre99</v>
      </c>
      <c r="AC433" s="93" t="str">
        <f t="shared" si="102"/>
        <v>SPY</v>
      </c>
      <c r="AD433" s="93" t="str">
        <f>"'"&amp;VLOOKUP(A433,Lookups!B$3:F$48,2,FALSE)&amp;"'"</f>
        <v>'South Puget Sound Fall Yearling'</v>
      </c>
      <c r="AE433" s="93">
        <f>VLOOKUP(A433,Lookups!B$3:F$48,4,FALSE)</f>
        <v>7</v>
      </c>
      <c r="AF433" s="93" t="str">
        <f>VLOOKUP(A433,Lookups!B$3:F$48,5,FALSE)</f>
        <v>PS</v>
      </c>
      <c r="AG433" s="93" t="str">
        <f t="shared" si="103"/>
        <v>no</v>
      </c>
      <c r="AH433" s="93">
        <f>VLOOKUP(A433,Lookups!B$3:F$48,3,FALSE)</f>
        <v>38</v>
      </c>
      <c r="AI433" s="117">
        <f t="shared" si="104"/>
        <v>0</v>
      </c>
      <c r="AJ433" s="117">
        <f t="shared" si="105"/>
        <v>0</v>
      </c>
      <c r="AK433" s="117">
        <f t="shared" si="106"/>
        <v>0</v>
      </c>
      <c r="AL433" s="117">
        <f t="shared" si="107"/>
        <v>0</v>
      </c>
      <c r="AM433" s="117">
        <f t="shared" si="108"/>
        <v>0</v>
      </c>
      <c r="AN433" s="117">
        <f t="shared" si="109"/>
        <v>0</v>
      </c>
      <c r="AO433" s="117">
        <f t="shared" si="110"/>
        <v>0</v>
      </c>
      <c r="AP433" s="117">
        <f t="shared" si="111"/>
        <v>0</v>
      </c>
      <c r="AQ433" s="117">
        <f t="shared" si="112"/>
        <v>0</v>
      </c>
      <c r="AR433" s="117">
        <f t="shared" si="113"/>
        <v>0</v>
      </c>
      <c r="AS433" t="str">
        <f t="shared" si="114"/>
        <v>1986SPY</v>
      </c>
    </row>
    <row r="434" spans="1:45" x14ac:dyDescent="0.25">
      <c r="A434" t="s">
        <v>726</v>
      </c>
      <c r="B434" s="64">
        <v>1987</v>
      </c>
      <c r="C434" t="s">
        <v>40</v>
      </c>
      <c r="E434" s="63" t="s">
        <v>28</v>
      </c>
      <c r="F434" s="63" t="s">
        <v>28</v>
      </c>
      <c r="G434" s="63" t="s">
        <v>28</v>
      </c>
      <c r="H434" s="63" t="s">
        <v>28</v>
      </c>
      <c r="I434" s="63" t="s">
        <v>28</v>
      </c>
      <c r="J434" s="63" t="s">
        <v>28</v>
      </c>
      <c r="K434" s="63" t="s">
        <v>28</v>
      </c>
      <c r="L434" s="63" t="s">
        <v>28</v>
      </c>
      <c r="M434" s="63" t="s">
        <v>28</v>
      </c>
      <c r="N434" s="63" t="s">
        <v>28</v>
      </c>
      <c r="O434" s="63" t="s">
        <v>28</v>
      </c>
      <c r="P434" s="63" t="s">
        <v>28</v>
      </c>
      <c r="Q434" s="63" t="s">
        <v>28</v>
      </c>
      <c r="R434" s="63" t="s">
        <v>28</v>
      </c>
      <c r="S434" s="63" t="s">
        <v>28</v>
      </c>
      <c r="T434" s="63" t="s">
        <v>28</v>
      </c>
      <c r="U434" s="63" t="s">
        <v>28</v>
      </c>
      <c r="V434" s="63" t="s">
        <v>28</v>
      </c>
      <c r="W434" s="63" t="s">
        <v>28</v>
      </c>
      <c r="X434" s="63" t="s">
        <v>28</v>
      </c>
      <c r="Y434" s="63" t="s">
        <v>28</v>
      </c>
      <c r="Z434" s="63" t="s">
        <v>28</v>
      </c>
      <c r="AA434" s="63" t="s">
        <v>28</v>
      </c>
      <c r="AB434" s="93" t="str">
        <f t="shared" si="101"/>
        <v>pre99</v>
      </c>
      <c r="AC434" s="93" t="str">
        <f t="shared" si="102"/>
        <v>SPY</v>
      </c>
      <c r="AD434" s="93" t="str">
        <f>"'"&amp;VLOOKUP(A434,Lookups!B$3:F$48,2,FALSE)&amp;"'"</f>
        <v>'South Puget Sound Fall Yearling'</v>
      </c>
      <c r="AE434" s="93">
        <f>VLOOKUP(A434,Lookups!B$3:F$48,4,FALSE)</f>
        <v>7</v>
      </c>
      <c r="AF434" s="93" t="str">
        <f>VLOOKUP(A434,Lookups!B$3:F$48,5,FALSE)</f>
        <v>PS</v>
      </c>
      <c r="AG434" s="93" t="str">
        <f t="shared" si="103"/>
        <v>no</v>
      </c>
      <c r="AH434" s="93">
        <f>VLOOKUP(A434,Lookups!B$3:F$48,3,FALSE)</f>
        <v>38</v>
      </c>
      <c r="AI434" s="117">
        <f t="shared" si="104"/>
        <v>0</v>
      </c>
      <c r="AJ434" s="117">
        <f t="shared" si="105"/>
        <v>0</v>
      </c>
      <c r="AK434" s="117">
        <f t="shared" si="106"/>
        <v>0</v>
      </c>
      <c r="AL434" s="117">
        <f t="shared" si="107"/>
        <v>0</v>
      </c>
      <c r="AM434" s="117">
        <f t="shared" si="108"/>
        <v>0</v>
      </c>
      <c r="AN434" s="117">
        <f t="shared" si="109"/>
        <v>0</v>
      </c>
      <c r="AO434" s="117">
        <f t="shared" si="110"/>
        <v>0</v>
      </c>
      <c r="AP434" s="117">
        <f t="shared" si="111"/>
        <v>0</v>
      </c>
      <c r="AQ434" s="117">
        <f t="shared" si="112"/>
        <v>0</v>
      </c>
      <c r="AR434" s="117">
        <f t="shared" si="113"/>
        <v>0</v>
      </c>
      <c r="AS434" t="str">
        <f t="shared" si="114"/>
        <v>1987SPY</v>
      </c>
    </row>
    <row r="435" spans="1:45" x14ac:dyDescent="0.25">
      <c r="A435" t="s">
        <v>726</v>
      </c>
      <c r="B435" s="64">
        <v>1988</v>
      </c>
      <c r="C435">
        <v>146</v>
      </c>
      <c r="D435" s="116">
        <v>2</v>
      </c>
      <c r="E435" s="63" t="s">
        <v>26</v>
      </c>
      <c r="F435" s="63" t="s">
        <v>27</v>
      </c>
      <c r="G435" s="63" t="s">
        <v>28</v>
      </c>
      <c r="H435" s="63" t="s">
        <v>28</v>
      </c>
      <c r="I435" s="63" t="s">
        <v>28</v>
      </c>
      <c r="J435" s="63" t="s">
        <v>28</v>
      </c>
      <c r="K435" s="63" t="s">
        <v>28</v>
      </c>
      <c r="L435" s="63" t="s">
        <v>28</v>
      </c>
      <c r="M435" s="63" t="s">
        <v>28</v>
      </c>
      <c r="N435" s="63" t="s">
        <v>28</v>
      </c>
      <c r="O435" s="63" t="s">
        <v>28</v>
      </c>
      <c r="P435" s="63" t="s">
        <v>28</v>
      </c>
      <c r="Q435" s="63" t="s">
        <v>28</v>
      </c>
      <c r="R435" s="63" t="s">
        <v>28</v>
      </c>
      <c r="S435" s="63" t="s">
        <v>28</v>
      </c>
      <c r="T435" s="63" t="s">
        <v>28</v>
      </c>
      <c r="U435" s="63" t="s">
        <v>28</v>
      </c>
      <c r="V435" s="63" t="s">
        <v>28</v>
      </c>
      <c r="W435" s="63" t="s">
        <v>28</v>
      </c>
      <c r="X435" s="63" t="s">
        <v>28</v>
      </c>
      <c r="Y435" s="63" t="s">
        <v>28</v>
      </c>
      <c r="Z435" s="63" t="s">
        <v>28</v>
      </c>
      <c r="AA435" s="63" t="s">
        <v>28</v>
      </c>
      <c r="AB435" s="93" t="str">
        <f t="shared" si="101"/>
        <v>pre99</v>
      </c>
      <c r="AC435" s="93" t="str">
        <f t="shared" si="102"/>
        <v>SPY</v>
      </c>
      <c r="AD435" s="93" t="str">
        <f>"'"&amp;VLOOKUP(A435,Lookups!B$3:F$48,2,FALSE)&amp;"'"</f>
        <v>'South Puget Sound Fall Yearling'</v>
      </c>
      <c r="AE435" s="93">
        <f>VLOOKUP(A435,Lookups!B$3:F$48,4,FALSE)</f>
        <v>7</v>
      </c>
      <c r="AF435" s="93" t="str">
        <f>VLOOKUP(A435,Lookups!B$3:F$48,5,FALSE)</f>
        <v>PS</v>
      </c>
      <c r="AG435" s="93" t="str">
        <f t="shared" si="103"/>
        <v>no</v>
      </c>
      <c r="AH435" s="93">
        <f>VLOOKUP(A435,Lookups!B$3:F$48,3,FALSE)</f>
        <v>38</v>
      </c>
      <c r="AI435" s="117">
        <f t="shared" si="104"/>
        <v>0</v>
      </c>
      <c r="AJ435" s="117">
        <f t="shared" si="105"/>
        <v>0</v>
      </c>
      <c r="AK435" s="117">
        <f t="shared" si="106"/>
        <v>0</v>
      </c>
      <c r="AL435" s="117">
        <f t="shared" si="107"/>
        <v>0</v>
      </c>
      <c r="AM435" s="117">
        <f t="shared" si="108"/>
        <v>0</v>
      </c>
      <c r="AN435" s="117">
        <f t="shared" si="109"/>
        <v>0</v>
      </c>
      <c r="AO435" s="117">
        <f t="shared" si="110"/>
        <v>0</v>
      </c>
      <c r="AP435" s="117">
        <f t="shared" si="111"/>
        <v>0</v>
      </c>
      <c r="AQ435" s="117">
        <f t="shared" si="112"/>
        <v>0</v>
      </c>
      <c r="AR435" s="117">
        <f t="shared" si="113"/>
        <v>0</v>
      </c>
      <c r="AS435" t="str">
        <f t="shared" si="114"/>
        <v>1988SPY</v>
      </c>
    </row>
    <row r="436" spans="1:45" x14ac:dyDescent="0.25">
      <c r="A436" t="s">
        <v>726</v>
      </c>
      <c r="B436" s="64">
        <v>1989</v>
      </c>
      <c r="C436">
        <v>744</v>
      </c>
      <c r="D436" s="116" t="s">
        <v>41</v>
      </c>
      <c r="E436" s="63" t="s">
        <v>26</v>
      </c>
      <c r="F436" s="63" t="s">
        <v>27</v>
      </c>
      <c r="G436" s="63" t="s">
        <v>28</v>
      </c>
      <c r="H436" s="63" t="s">
        <v>28</v>
      </c>
      <c r="I436" s="63" t="s">
        <v>28</v>
      </c>
      <c r="J436" s="63" t="s">
        <v>28</v>
      </c>
      <c r="K436" s="63" t="s">
        <v>28</v>
      </c>
      <c r="L436" s="63" t="s">
        <v>28</v>
      </c>
      <c r="M436" s="63" t="s">
        <v>28</v>
      </c>
      <c r="N436" s="63" t="s">
        <v>28</v>
      </c>
      <c r="O436" s="63" t="s">
        <v>28</v>
      </c>
      <c r="P436" s="63" t="s">
        <v>28</v>
      </c>
      <c r="Q436" s="63" t="s">
        <v>28</v>
      </c>
      <c r="R436" s="63" t="s">
        <v>28</v>
      </c>
      <c r="S436" s="63" t="s">
        <v>28</v>
      </c>
      <c r="T436" s="63" t="s">
        <v>28</v>
      </c>
      <c r="U436" s="63" t="s">
        <v>28</v>
      </c>
      <c r="V436" s="63" t="s">
        <v>28</v>
      </c>
      <c r="W436" s="63" t="s">
        <v>28</v>
      </c>
      <c r="X436" s="63" t="s">
        <v>28</v>
      </c>
      <c r="Y436" s="63" t="s">
        <v>28</v>
      </c>
      <c r="Z436" s="63" t="s">
        <v>28</v>
      </c>
      <c r="AA436" s="63" t="s">
        <v>28</v>
      </c>
      <c r="AB436" s="93" t="str">
        <f t="shared" si="101"/>
        <v>pre99</v>
      </c>
      <c r="AC436" s="93" t="str">
        <f t="shared" si="102"/>
        <v>SPY</v>
      </c>
      <c r="AD436" s="93" t="str">
        <f>"'"&amp;VLOOKUP(A436,Lookups!B$3:F$48,2,FALSE)&amp;"'"</f>
        <v>'South Puget Sound Fall Yearling'</v>
      </c>
      <c r="AE436" s="93">
        <f>VLOOKUP(A436,Lookups!B$3:F$48,4,FALSE)</f>
        <v>7</v>
      </c>
      <c r="AF436" s="93" t="str">
        <f>VLOOKUP(A436,Lookups!B$3:F$48,5,FALSE)</f>
        <v>PS</v>
      </c>
      <c r="AG436" s="93" t="str">
        <f t="shared" si="103"/>
        <v>no</v>
      </c>
      <c r="AH436" s="93">
        <f>VLOOKUP(A436,Lookups!B$3:F$48,3,FALSE)</f>
        <v>38</v>
      </c>
      <c r="AI436" s="117">
        <f t="shared" si="104"/>
        <v>0</v>
      </c>
      <c r="AJ436" s="117">
        <f t="shared" si="105"/>
        <v>0</v>
      </c>
      <c r="AK436" s="117">
        <f t="shared" si="106"/>
        <v>0</v>
      </c>
      <c r="AL436" s="117">
        <f t="shared" si="107"/>
        <v>0</v>
      </c>
      <c r="AM436" s="117">
        <f t="shared" si="108"/>
        <v>0</v>
      </c>
      <c r="AN436" s="117">
        <f t="shared" si="109"/>
        <v>0</v>
      </c>
      <c r="AO436" s="117">
        <f t="shared" si="110"/>
        <v>0</v>
      </c>
      <c r="AP436" s="117">
        <f t="shared" si="111"/>
        <v>0</v>
      </c>
      <c r="AQ436" s="117">
        <f t="shared" si="112"/>
        <v>0</v>
      </c>
      <c r="AR436" s="117">
        <f t="shared" si="113"/>
        <v>0</v>
      </c>
      <c r="AS436" t="str">
        <f t="shared" si="114"/>
        <v>1989SPY</v>
      </c>
    </row>
    <row r="437" spans="1:45" x14ac:dyDescent="0.25">
      <c r="A437" t="s">
        <v>726</v>
      </c>
      <c r="B437" s="64">
        <v>1990</v>
      </c>
      <c r="C437">
        <v>1431</v>
      </c>
      <c r="D437" s="116" t="s">
        <v>42</v>
      </c>
      <c r="E437" s="63">
        <v>0</v>
      </c>
      <c r="F437" s="63">
        <v>0</v>
      </c>
      <c r="G437" s="63">
        <v>0</v>
      </c>
      <c r="H437" s="63">
        <v>0</v>
      </c>
      <c r="I437" s="63">
        <v>0</v>
      </c>
      <c r="J437" s="63">
        <v>7.6869322152341019E-3</v>
      </c>
      <c r="K437" s="63">
        <v>0</v>
      </c>
      <c r="L437" s="63">
        <v>0</v>
      </c>
      <c r="M437" s="63">
        <v>6.9881201956673651E-4</v>
      </c>
      <c r="N437" s="63">
        <v>1.397624039133473E-3</v>
      </c>
      <c r="O437" s="63">
        <v>4.8916841369671558E-3</v>
      </c>
      <c r="P437" s="63">
        <v>0</v>
      </c>
      <c r="Q437" s="63">
        <v>1.5373864430468204E-2</v>
      </c>
      <c r="R437" s="63">
        <v>6.9881201956673651E-4</v>
      </c>
      <c r="S437" s="63">
        <v>0</v>
      </c>
      <c r="T437" s="63">
        <v>0</v>
      </c>
      <c r="U437" s="63">
        <v>0</v>
      </c>
      <c r="V437" s="63">
        <v>0.54996505939902163</v>
      </c>
      <c r="W437" s="63">
        <v>0</v>
      </c>
      <c r="X437" s="63">
        <v>0.31516422082459816</v>
      </c>
      <c r="Y437" s="63">
        <v>6.2893081761006293E-3</v>
      </c>
      <c r="Z437" s="63">
        <v>6.9881201956673651E-4</v>
      </c>
      <c r="AA437" s="63">
        <v>9.7134870719776376E-2</v>
      </c>
      <c r="AB437" s="93" t="str">
        <f t="shared" si="101"/>
        <v>pre99</v>
      </c>
      <c r="AC437" s="93" t="str">
        <f t="shared" si="102"/>
        <v>SPY</v>
      </c>
      <c r="AD437" s="93" t="str">
        <f>"'"&amp;VLOOKUP(A437,Lookups!B$3:F$48,2,FALSE)&amp;"'"</f>
        <v>'South Puget Sound Fall Yearling'</v>
      </c>
      <c r="AE437" s="93">
        <f>VLOOKUP(A437,Lookups!B$3:F$48,4,FALSE)</f>
        <v>7</v>
      </c>
      <c r="AF437" s="93" t="str">
        <f>VLOOKUP(A437,Lookups!B$3:F$48,5,FALSE)</f>
        <v>PS</v>
      </c>
      <c r="AG437" s="93" t="str">
        <f t="shared" si="103"/>
        <v>yes</v>
      </c>
      <c r="AH437" s="93">
        <f>VLOOKUP(A437,Lookups!B$3:F$48,3,FALSE)</f>
        <v>38</v>
      </c>
      <c r="AI437" s="117">
        <f t="shared" si="104"/>
        <v>0</v>
      </c>
      <c r="AJ437" s="117">
        <f t="shared" si="105"/>
        <v>0</v>
      </c>
      <c r="AK437" s="117">
        <f t="shared" si="106"/>
        <v>7.6869322152341019E-3</v>
      </c>
      <c r="AL437" s="117">
        <f t="shared" si="107"/>
        <v>6.9881201956673651E-4</v>
      </c>
      <c r="AM437" s="117">
        <f t="shared" si="108"/>
        <v>6.2893081761006293E-3</v>
      </c>
      <c r="AN437" s="117">
        <f t="shared" si="109"/>
        <v>1.6072676450034941E-2</v>
      </c>
      <c r="AO437" s="117">
        <f t="shared" si="110"/>
        <v>0.54996505939902163</v>
      </c>
      <c r="AP437" s="117">
        <f t="shared" si="111"/>
        <v>0.32145352900069879</v>
      </c>
      <c r="AQ437" s="117">
        <f t="shared" si="112"/>
        <v>9.7134870719776376E-2</v>
      </c>
      <c r="AR437" s="117">
        <f t="shared" si="113"/>
        <v>6.9881201956673651E-4</v>
      </c>
      <c r="AS437" t="str">
        <f t="shared" si="114"/>
        <v>1990SPY</v>
      </c>
    </row>
    <row r="438" spans="1:45" x14ac:dyDescent="0.25">
      <c r="A438" t="s">
        <v>726</v>
      </c>
      <c r="B438" s="64">
        <v>1991</v>
      </c>
      <c r="C438">
        <v>1235</v>
      </c>
      <c r="D438" s="116" t="s">
        <v>43</v>
      </c>
      <c r="E438" s="63">
        <v>0</v>
      </c>
      <c r="F438" s="63">
        <v>0</v>
      </c>
      <c r="G438" s="63">
        <v>0</v>
      </c>
      <c r="H438" s="63">
        <v>0</v>
      </c>
      <c r="I438" s="63">
        <v>0</v>
      </c>
      <c r="J438" s="63">
        <v>5.3441295546558701E-2</v>
      </c>
      <c r="K438" s="63">
        <v>0</v>
      </c>
      <c r="L438" s="63">
        <v>0</v>
      </c>
      <c r="M438" s="63">
        <v>6.4777327935222669E-3</v>
      </c>
      <c r="N438" s="63">
        <v>0</v>
      </c>
      <c r="O438" s="63">
        <v>0</v>
      </c>
      <c r="P438" s="63">
        <v>0</v>
      </c>
      <c r="Q438" s="63">
        <v>2.8340080971659919E-2</v>
      </c>
      <c r="R438" s="63">
        <v>0</v>
      </c>
      <c r="S438" s="63">
        <v>6.4777327935222669E-3</v>
      </c>
      <c r="T438" s="63">
        <v>0</v>
      </c>
      <c r="U438" s="63">
        <v>0</v>
      </c>
      <c r="V438" s="63">
        <v>0.62186234817813757</v>
      </c>
      <c r="W438" s="63">
        <v>0</v>
      </c>
      <c r="X438" s="63">
        <v>0.11497975708502024</v>
      </c>
      <c r="Y438" s="63">
        <v>4.048582995951417E-3</v>
      </c>
      <c r="Z438" s="63">
        <v>1.6194331983805667E-3</v>
      </c>
      <c r="AA438" s="63">
        <v>0.16275303643724695</v>
      </c>
      <c r="AB438" s="93" t="str">
        <f t="shared" si="101"/>
        <v>pre99</v>
      </c>
      <c r="AC438" s="93" t="str">
        <f t="shared" si="102"/>
        <v>SPY</v>
      </c>
      <c r="AD438" s="93" t="str">
        <f>"'"&amp;VLOOKUP(A438,Lookups!B$3:F$48,2,FALSE)&amp;"'"</f>
        <v>'South Puget Sound Fall Yearling'</v>
      </c>
      <c r="AE438" s="93">
        <f>VLOOKUP(A438,Lookups!B$3:F$48,4,FALSE)</f>
        <v>7</v>
      </c>
      <c r="AF438" s="93" t="str">
        <f>VLOOKUP(A438,Lookups!B$3:F$48,5,FALSE)</f>
        <v>PS</v>
      </c>
      <c r="AG438" s="93" t="str">
        <f t="shared" si="103"/>
        <v>yes</v>
      </c>
      <c r="AH438" s="93">
        <f>VLOOKUP(A438,Lookups!B$3:F$48,3,FALSE)</f>
        <v>38</v>
      </c>
      <c r="AI438" s="117">
        <f t="shared" si="104"/>
        <v>0</v>
      </c>
      <c r="AJ438" s="117">
        <f t="shared" si="105"/>
        <v>0</v>
      </c>
      <c r="AK438" s="117">
        <f t="shared" si="106"/>
        <v>5.3441295546558701E-2</v>
      </c>
      <c r="AL438" s="117">
        <f t="shared" si="107"/>
        <v>6.4777327935222669E-3</v>
      </c>
      <c r="AM438" s="117">
        <f t="shared" si="108"/>
        <v>0</v>
      </c>
      <c r="AN438" s="117">
        <f t="shared" si="109"/>
        <v>3.4817813765182185E-2</v>
      </c>
      <c r="AO438" s="117">
        <f t="shared" si="110"/>
        <v>0.62186234817813757</v>
      </c>
      <c r="AP438" s="117">
        <f t="shared" si="111"/>
        <v>0.11902834008097166</v>
      </c>
      <c r="AQ438" s="117">
        <f t="shared" si="112"/>
        <v>0.16275303643724695</v>
      </c>
      <c r="AR438" s="117">
        <f t="shared" si="113"/>
        <v>1.6194331983805667E-3</v>
      </c>
      <c r="AS438" t="str">
        <f t="shared" si="114"/>
        <v>1991SPY</v>
      </c>
    </row>
    <row r="439" spans="1:45" x14ac:dyDescent="0.25">
      <c r="A439" t="s">
        <v>726</v>
      </c>
      <c r="B439" s="64">
        <v>1992</v>
      </c>
      <c r="C439">
        <v>592</v>
      </c>
      <c r="D439" s="116" t="s">
        <v>43</v>
      </c>
      <c r="E439" s="63">
        <v>0</v>
      </c>
      <c r="F439" s="63">
        <v>0</v>
      </c>
      <c r="G439" s="63">
        <v>0</v>
      </c>
      <c r="H439" s="63">
        <v>0</v>
      </c>
      <c r="I439" s="63">
        <v>0</v>
      </c>
      <c r="J439" s="63">
        <v>4.72972972972973E-2</v>
      </c>
      <c r="K439" s="63">
        <v>1.0135135135135136E-2</v>
      </c>
      <c r="L439" s="63">
        <v>0</v>
      </c>
      <c r="M439" s="63">
        <v>8.4459459459459464E-3</v>
      </c>
      <c r="N439" s="63">
        <v>0</v>
      </c>
      <c r="O439" s="63">
        <v>0</v>
      </c>
      <c r="P439" s="63">
        <v>0</v>
      </c>
      <c r="Q439" s="63">
        <v>4.5608108108108107E-2</v>
      </c>
      <c r="R439" s="63">
        <v>6.7567567567567571E-3</v>
      </c>
      <c r="S439" s="63">
        <v>0</v>
      </c>
      <c r="T439" s="63">
        <v>0</v>
      </c>
      <c r="U439" s="63">
        <v>0</v>
      </c>
      <c r="V439" s="63">
        <v>0.51182432432432434</v>
      </c>
      <c r="W439" s="63">
        <v>0</v>
      </c>
      <c r="X439" s="63">
        <v>0.26858108108108103</v>
      </c>
      <c r="Y439" s="63">
        <v>0</v>
      </c>
      <c r="Z439" s="63">
        <v>1.6891891891891893E-3</v>
      </c>
      <c r="AA439" s="63">
        <v>9.9662162162162157E-2</v>
      </c>
      <c r="AB439" s="93" t="str">
        <f t="shared" si="101"/>
        <v>pre99</v>
      </c>
      <c r="AC439" s="93" t="str">
        <f t="shared" si="102"/>
        <v>SPY</v>
      </c>
      <c r="AD439" s="93" t="str">
        <f>"'"&amp;VLOOKUP(A439,Lookups!B$3:F$48,2,FALSE)&amp;"'"</f>
        <v>'South Puget Sound Fall Yearling'</v>
      </c>
      <c r="AE439" s="93">
        <f>VLOOKUP(A439,Lookups!B$3:F$48,4,FALSE)</f>
        <v>7</v>
      </c>
      <c r="AF439" s="93" t="str">
        <f>VLOOKUP(A439,Lookups!B$3:F$48,5,FALSE)</f>
        <v>PS</v>
      </c>
      <c r="AG439" s="93" t="str">
        <f t="shared" si="103"/>
        <v>yes</v>
      </c>
      <c r="AH439" s="93">
        <f>VLOOKUP(A439,Lookups!B$3:F$48,3,FALSE)</f>
        <v>38</v>
      </c>
      <c r="AI439" s="117">
        <f t="shared" si="104"/>
        <v>0</v>
      </c>
      <c r="AJ439" s="117">
        <f t="shared" si="105"/>
        <v>0</v>
      </c>
      <c r="AK439" s="117">
        <f t="shared" si="106"/>
        <v>5.7432432432432436E-2</v>
      </c>
      <c r="AL439" s="117">
        <f t="shared" si="107"/>
        <v>8.4459459459459464E-3</v>
      </c>
      <c r="AM439" s="117">
        <f t="shared" si="108"/>
        <v>0</v>
      </c>
      <c r="AN439" s="117">
        <f t="shared" si="109"/>
        <v>5.2364864864864864E-2</v>
      </c>
      <c r="AO439" s="117">
        <f t="shared" si="110"/>
        <v>0.51182432432432434</v>
      </c>
      <c r="AP439" s="117">
        <f t="shared" si="111"/>
        <v>0.26858108108108103</v>
      </c>
      <c r="AQ439" s="117">
        <f t="shared" si="112"/>
        <v>9.9662162162162157E-2</v>
      </c>
      <c r="AR439" s="117">
        <f t="shared" si="113"/>
        <v>1.6891891891891893E-3</v>
      </c>
      <c r="AS439" t="str">
        <f t="shared" si="114"/>
        <v>1992SPY</v>
      </c>
    </row>
    <row r="440" spans="1:45" x14ac:dyDescent="0.25">
      <c r="A440" t="s">
        <v>726</v>
      </c>
      <c r="B440" s="64">
        <v>1993</v>
      </c>
      <c r="C440">
        <v>474</v>
      </c>
      <c r="D440" s="116" t="s">
        <v>43</v>
      </c>
      <c r="E440" s="63">
        <v>0</v>
      </c>
      <c r="F440" s="63">
        <v>0</v>
      </c>
      <c r="G440" s="63">
        <v>0</v>
      </c>
      <c r="H440" s="63">
        <v>0</v>
      </c>
      <c r="I440" s="63">
        <v>0</v>
      </c>
      <c r="J440" s="63">
        <v>1.2658227848101266E-2</v>
      </c>
      <c r="K440" s="63">
        <v>0</v>
      </c>
      <c r="L440" s="63">
        <v>0</v>
      </c>
      <c r="M440" s="63">
        <v>1.8987341772151899E-2</v>
      </c>
      <c r="N440" s="63">
        <v>0</v>
      </c>
      <c r="O440" s="63">
        <v>0</v>
      </c>
      <c r="P440" s="63">
        <v>0</v>
      </c>
      <c r="Q440" s="63">
        <v>1.2658227848101266E-2</v>
      </c>
      <c r="R440" s="63">
        <v>0</v>
      </c>
      <c r="S440" s="63">
        <v>0</v>
      </c>
      <c r="T440" s="63">
        <v>0</v>
      </c>
      <c r="U440" s="63">
        <v>0</v>
      </c>
      <c r="V440" s="63">
        <v>0.69620253164556967</v>
      </c>
      <c r="W440" s="63">
        <v>0</v>
      </c>
      <c r="X440" s="63">
        <v>7.3839662447257384E-2</v>
      </c>
      <c r="Y440" s="63">
        <v>2.1097046413502109E-2</v>
      </c>
      <c r="Z440" s="63">
        <v>2.1097046413502108E-3</v>
      </c>
      <c r="AA440" s="63">
        <v>0.16244725738396623</v>
      </c>
      <c r="AB440" s="93" t="str">
        <f t="shared" si="101"/>
        <v>pre99</v>
      </c>
      <c r="AC440" s="93" t="str">
        <f t="shared" si="102"/>
        <v>SPY</v>
      </c>
      <c r="AD440" s="93" t="str">
        <f>"'"&amp;VLOOKUP(A440,Lookups!B$3:F$48,2,FALSE)&amp;"'"</f>
        <v>'South Puget Sound Fall Yearling'</v>
      </c>
      <c r="AE440" s="93">
        <f>VLOOKUP(A440,Lookups!B$3:F$48,4,FALSE)</f>
        <v>7</v>
      </c>
      <c r="AF440" s="93" t="str">
        <f>VLOOKUP(A440,Lookups!B$3:F$48,5,FALSE)</f>
        <v>PS</v>
      </c>
      <c r="AG440" s="93" t="str">
        <f t="shared" si="103"/>
        <v>yes</v>
      </c>
      <c r="AH440" s="93">
        <f>VLOOKUP(A440,Lookups!B$3:F$48,3,FALSE)</f>
        <v>38</v>
      </c>
      <c r="AI440" s="117">
        <f t="shared" si="104"/>
        <v>0</v>
      </c>
      <c r="AJ440" s="117">
        <f t="shared" si="105"/>
        <v>0</v>
      </c>
      <c r="AK440" s="117">
        <f t="shared" si="106"/>
        <v>1.2658227848101266E-2</v>
      </c>
      <c r="AL440" s="117">
        <f t="shared" si="107"/>
        <v>1.8987341772151899E-2</v>
      </c>
      <c r="AM440" s="117">
        <f t="shared" si="108"/>
        <v>0</v>
      </c>
      <c r="AN440" s="117">
        <f t="shared" si="109"/>
        <v>1.2658227848101266E-2</v>
      </c>
      <c r="AO440" s="117">
        <f t="shared" si="110"/>
        <v>0.69620253164556967</v>
      </c>
      <c r="AP440" s="117">
        <f t="shared" si="111"/>
        <v>9.49367088607595E-2</v>
      </c>
      <c r="AQ440" s="117">
        <f t="shared" si="112"/>
        <v>0.16244725738396623</v>
      </c>
      <c r="AR440" s="117">
        <f t="shared" si="113"/>
        <v>2.1097046413502108E-3</v>
      </c>
      <c r="AS440" t="str">
        <f t="shared" si="114"/>
        <v>1993SPY</v>
      </c>
    </row>
    <row r="441" spans="1:45" x14ac:dyDescent="0.25">
      <c r="A441" t="s">
        <v>726</v>
      </c>
      <c r="B441" s="64">
        <v>1994</v>
      </c>
      <c r="C441">
        <v>807</v>
      </c>
      <c r="D441" s="116" t="s">
        <v>43</v>
      </c>
      <c r="E441" s="63">
        <v>0</v>
      </c>
      <c r="F441" s="63">
        <v>0</v>
      </c>
      <c r="G441" s="63">
        <v>0</v>
      </c>
      <c r="H441" s="63">
        <v>0</v>
      </c>
      <c r="I441" s="63">
        <v>0</v>
      </c>
      <c r="J441" s="63">
        <v>9.9132589838909543E-3</v>
      </c>
      <c r="K441" s="63">
        <v>6.1957868649318466E-3</v>
      </c>
      <c r="L441" s="63">
        <v>0</v>
      </c>
      <c r="M441" s="63">
        <v>8.6741016109045856E-3</v>
      </c>
      <c r="N441" s="63">
        <v>0</v>
      </c>
      <c r="O441" s="63">
        <v>2.2304832713754649E-2</v>
      </c>
      <c r="P441" s="63">
        <v>0</v>
      </c>
      <c r="Q441" s="63">
        <v>0</v>
      </c>
      <c r="R441" s="63">
        <v>0</v>
      </c>
      <c r="S441" s="63">
        <v>0</v>
      </c>
      <c r="T441" s="63">
        <v>0</v>
      </c>
      <c r="U441" s="63">
        <v>0</v>
      </c>
      <c r="V441" s="63">
        <v>0.62701363073110283</v>
      </c>
      <c r="W441" s="63">
        <v>0</v>
      </c>
      <c r="X441" s="63">
        <v>0.16480793060718713</v>
      </c>
      <c r="Y441" s="63">
        <v>0</v>
      </c>
      <c r="Z441" s="63">
        <v>0</v>
      </c>
      <c r="AA441" s="63">
        <v>0.16109045848822801</v>
      </c>
      <c r="AB441" s="93" t="str">
        <f t="shared" si="101"/>
        <v>pre99</v>
      </c>
      <c r="AC441" s="93" t="str">
        <f t="shared" si="102"/>
        <v>SPY</v>
      </c>
      <c r="AD441" s="93" t="str">
        <f>"'"&amp;VLOOKUP(A441,Lookups!B$3:F$48,2,FALSE)&amp;"'"</f>
        <v>'South Puget Sound Fall Yearling'</v>
      </c>
      <c r="AE441" s="93">
        <f>VLOOKUP(A441,Lookups!B$3:F$48,4,FALSE)</f>
        <v>7</v>
      </c>
      <c r="AF441" s="93" t="str">
        <f>VLOOKUP(A441,Lookups!B$3:F$48,5,FALSE)</f>
        <v>PS</v>
      </c>
      <c r="AG441" s="93" t="str">
        <f t="shared" si="103"/>
        <v>yes</v>
      </c>
      <c r="AH441" s="93">
        <f>VLOOKUP(A441,Lookups!B$3:F$48,3,FALSE)</f>
        <v>38</v>
      </c>
      <c r="AI441" s="117">
        <f t="shared" si="104"/>
        <v>0</v>
      </c>
      <c r="AJ441" s="117">
        <f t="shared" si="105"/>
        <v>0</v>
      </c>
      <c r="AK441" s="117">
        <f t="shared" si="106"/>
        <v>1.6109045848822799E-2</v>
      </c>
      <c r="AL441" s="117">
        <f t="shared" si="107"/>
        <v>8.6741016109045856E-3</v>
      </c>
      <c r="AM441" s="117">
        <f t="shared" si="108"/>
        <v>2.2304832713754649E-2</v>
      </c>
      <c r="AN441" s="117">
        <f t="shared" si="109"/>
        <v>0</v>
      </c>
      <c r="AO441" s="117">
        <f t="shared" si="110"/>
        <v>0.62701363073110283</v>
      </c>
      <c r="AP441" s="117">
        <f t="shared" si="111"/>
        <v>0.16480793060718713</v>
      </c>
      <c r="AQ441" s="117">
        <f t="shared" si="112"/>
        <v>0.16109045848822801</v>
      </c>
      <c r="AR441" s="117">
        <f t="shared" si="113"/>
        <v>0</v>
      </c>
      <c r="AS441" t="str">
        <f t="shared" si="114"/>
        <v>1994SPY</v>
      </c>
    </row>
    <row r="442" spans="1:45" x14ac:dyDescent="0.25">
      <c r="A442" t="s">
        <v>726</v>
      </c>
      <c r="B442" s="64">
        <v>1995</v>
      </c>
      <c r="C442">
        <v>732</v>
      </c>
      <c r="D442" s="116" t="s">
        <v>43</v>
      </c>
      <c r="E442" s="63">
        <v>0</v>
      </c>
      <c r="F442" s="63">
        <v>0</v>
      </c>
      <c r="G442" s="63">
        <v>0</v>
      </c>
      <c r="H442" s="63">
        <v>0</v>
      </c>
      <c r="I442" s="63">
        <v>0</v>
      </c>
      <c r="J442" s="63">
        <v>5.3278688524590161E-2</v>
      </c>
      <c r="K442" s="63">
        <v>1.5027322404371584E-2</v>
      </c>
      <c r="L442" s="63">
        <v>0</v>
      </c>
      <c r="M442" s="63">
        <v>2.5956284153005466E-2</v>
      </c>
      <c r="N442" s="63">
        <v>0</v>
      </c>
      <c r="O442" s="63">
        <v>0</v>
      </c>
      <c r="P442" s="63">
        <v>0</v>
      </c>
      <c r="Q442" s="63">
        <v>2.7322404371584699E-3</v>
      </c>
      <c r="R442" s="63">
        <v>0</v>
      </c>
      <c r="S442" s="63">
        <v>0</v>
      </c>
      <c r="T442" s="63">
        <v>0</v>
      </c>
      <c r="U442" s="63">
        <v>0</v>
      </c>
      <c r="V442" s="63">
        <v>0.72404371584699456</v>
      </c>
      <c r="W442" s="63">
        <v>0</v>
      </c>
      <c r="X442" s="63">
        <v>8.8797814207650275E-2</v>
      </c>
      <c r="Y442" s="63">
        <v>1.5027322404371584E-2</v>
      </c>
      <c r="Z442" s="63">
        <v>1.366120218579235E-3</v>
      </c>
      <c r="AA442" s="63">
        <v>7.3770491803278687E-2</v>
      </c>
      <c r="AB442" s="93" t="str">
        <f t="shared" si="101"/>
        <v>pre99</v>
      </c>
      <c r="AC442" s="93" t="str">
        <f t="shared" si="102"/>
        <v>SPY</v>
      </c>
      <c r="AD442" s="93" t="str">
        <f>"'"&amp;VLOOKUP(A442,Lookups!B$3:F$48,2,FALSE)&amp;"'"</f>
        <v>'South Puget Sound Fall Yearling'</v>
      </c>
      <c r="AE442" s="93">
        <f>VLOOKUP(A442,Lookups!B$3:F$48,4,FALSE)</f>
        <v>7</v>
      </c>
      <c r="AF442" s="93" t="str">
        <f>VLOOKUP(A442,Lookups!B$3:F$48,5,FALSE)</f>
        <v>PS</v>
      </c>
      <c r="AG442" s="93" t="str">
        <f t="shared" si="103"/>
        <v>yes</v>
      </c>
      <c r="AH442" s="93">
        <f>VLOOKUP(A442,Lookups!B$3:F$48,3,FALSE)</f>
        <v>38</v>
      </c>
      <c r="AI442" s="117">
        <f t="shared" si="104"/>
        <v>0</v>
      </c>
      <c r="AJ442" s="117">
        <f t="shared" si="105"/>
        <v>0</v>
      </c>
      <c r="AK442" s="117">
        <f t="shared" si="106"/>
        <v>6.8306010928961741E-2</v>
      </c>
      <c r="AL442" s="117">
        <f t="shared" si="107"/>
        <v>2.5956284153005466E-2</v>
      </c>
      <c r="AM442" s="117">
        <f t="shared" si="108"/>
        <v>0</v>
      </c>
      <c r="AN442" s="117">
        <f t="shared" si="109"/>
        <v>2.7322404371584699E-3</v>
      </c>
      <c r="AO442" s="117">
        <f t="shared" si="110"/>
        <v>0.72404371584699456</v>
      </c>
      <c r="AP442" s="117">
        <f t="shared" si="111"/>
        <v>0.10382513661202186</v>
      </c>
      <c r="AQ442" s="117">
        <f t="shared" si="112"/>
        <v>7.3770491803278687E-2</v>
      </c>
      <c r="AR442" s="117">
        <f t="shared" si="113"/>
        <v>1.366120218579235E-3</v>
      </c>
      <c r="AS442" t="str">
        <f t="shared" si="114"/>
        <v>1995SPY</v>
      </c>
    </row>
    <row r="443" spans="1:45" x14ac:dyDescent="0.25">
      <c r="A443" t="s">
        <v>726</v>
      </c>
      <c r="B443" s="64">
        <v>1996</v>
      </c>
      <c r="C443">
        <v>792</v>
      </c>
      <c r="D443" s="116" t="s">
        <v>43</v>
      </c>
      <c r="E443" s="63">
        <v>0</v>
      </c>
      <c r="F443" s="63">
        <v>0</v>
      </c>
      <c r="G443" s="63">
        <v>0</v>
      </c>
      <c r="H443" s="63">
        <v>0</v>
      </c>
      <c r="I443" s="63">
        <v>0</v>
      </c>
      <c r="J443" s="63">
        <v>1.2626262626262627E-3</v>
      </c>
      <c r="K443" s="63">
        <v>1.1363636363636364E-2</v>
      </c>
      <c r="L443" s="63">
        <v>0</v>
      </c>
      <c r="M443" s="63">
        <v>1.7676767676767676E-2</v>
      </c>
      <c r="N443" s="63">
        <v>0</v>
      </c>
      <c r="O443" s="63">
        <v>0</v>
      </c>
      <c r="P443" s="63">
        <v>0</v>
      </c>
      <c r="Q443" s="63">
        <v>1.2626262626262627E-3</v>
      </c>
      <c r="R443" s="63">
        <v>0</v>
      </c>
      <c r="S443" s="63">
        <v>0</v>
      </c>
      <c r="T443" s="63">
        <v>0</v>
      </c>
      <c r="U443" s="63">
        <v>0</v>
      </c>
      <c r="V443" s="63">
        <v>0.90404040404040398</v>
      </c>
      <c r="W443" s="63">
        <v>0</v>
      </c>
      <c r="X443" s="63">
        <v>2.904040404040404E-2</v>
      </c>
      <c r="Y443" s="63">
        <v>6.313131313131313E-3</v>
      </c>
      <c r="Z443" s="63">
        <v>0</v>
      </c>
      <c r="AA443" s="63">
        <v>2.904040404040404E-2</v>
      </c>
      <c r="AB443" s="93" t="str">
        <f t="shared" si="101"/>
        <v>pre99</v>
      </c>
      <c r="AC443" s="93" t="str">
        <f t="shared" si="102"/>
        <v>SPY</v>
      </c>
      <c r="AD443" s="93" t="str">
        <f>"'"&amp;VLOOKUP(A443,Lookups!B$3:F$48,2,FALSE)&amp;"'"</f>
        <v>'South Puget Sound Fall Yearling'</v>
      </c>
      <c r="AE443" s="93">
        <f>VLOOKUP(A443,Lookups!B$3:F$48,4,FALSE)</f>
        <v>7</v>
      </c>
      <c r="AF443" s="93" t="str">
        <f>VLOOKUP(A443,Lookups!B$3:F$48,5,FALSE)</f>
        <v>PS</v>
      </c>
      <c r="AG443" s="93" t="str">
        <f t="shared" si="103"/>
        <v>yes</v>
      </c>
      <c r="AH443" s="93">
        <f>VLOOKUP(A443,Lookups!B$3:F$48,3,FALSE)</f>
        <v>38</v>
      </c>
      <c r="AI443" s="117">
        <f t="shared" si="104"/>
        <v>0</v>
      </c>
      <c r="AJ443" s="117">
        <f t="shared" si="105"/>
        <v>0</v>
      </c>
      <c r="AK443" s="117">
        <f t="shared" si="106"/>
        <v>1.2626262626262626E-2</v>
      </c>
      <c r="AL443" s="117">
        <f t="shared" si="107"/>
        <v>1.7676767676767676E-2</v>
      </c>
      <c r="AM443" s="117">
        <f t="shared" si="108"/>
        <v>0</v>
      </c>
      <c r="AN443" s="117">
        <f t="shared" si="109"/>
        <v>1.2626262626262627E-3</v>
      </c>
      <c r="AO443" s="117">
        <f t="shared" si="110"/>
        <v>0.90404040404040398</v>
      </c>
      <c r="AP443" s="117">
        <f t="shared" si="111"/>
        <v>3.5353535353535352E-2</v>
      </c>
      <c r="AQ443" s="117">
        <f t="shared" si="112"/>
        <v>2.904040404040404E-2</v>
      </c>
      <c r="AR443" s="117">
        <f t="shared" si="113"/>
        <v>0</v>
      </c>
      <c r="AS443" t="str">
        <f t="shared" si="114"/>
        <v>1996SPY</v>
      </c>
    </row>
    <row r="444" spans="1:45" x14ac:dyDescent="0.25">
      <c r="A444" t="s">
        <v>726</v>
      </c>
      <c r="B444" s="64">
        <v>1997</v>
      </c>
      <c r="C444">
        <v>584</v>
      </c>
      <c r="D444" s="116" t="s">
        <v>43</v>
      </c>
      <c r="E444" s="63">
        <v>0</v>
      </c>
      <c r="F444" s="63">
        <v>0</v>
      </c>
      <c r="G444" s="63">
        <v>0</v>
      </c>
      <c r="H444" s="63">
        <v>0</v>
      </c>
      <c r="I444" s="63">
        <v>0</v>
      </c>
      <c r="J444" s="63">
        <v>1.5410958904109588E-2</v>
      </c>
      <c r="K444" s="63">
        <v>3.4246575342465752E-3</v>
      </c>
      <c r="L444" s="63">
        <v>0</v>
      </c>
      <c r="M444" s="63">
        <v>1.0273972602739725E-2</v>
      </c>
      <c r="N444" s="63">
        <v>0</v>
      </c>
      <c r="O444" s="63">
        <v>0</v>
      </c>
      <c r="P444" s="63">
        <v>0</v>
      </c>
      <c r="Q444" s="63">
        <v>5.1369863013698627E-3</v>
      </c>
      <c r="R444" s="63">
        <v>2.0547945205479451E-2</v>
      </c>
      <c r="S444" s="63">
        <v>6.8493150684931503E-3</v>
      </c>
      <c r="T444" s="63">
        <v>0</v>
      </c>
      <c r="U444" s="63">
        <v>0</v>
      </c>
      <c r="V444" s="63">
        <v>0.69863013698630139</v>
      </c>
      <c r="W444" s="63">
        <v>0</v>
      </c>
      <c r="X444" s="63">
        <v>3.4246575342465752E-2</v>
      </c>
      <c r="Y444" s="63">
        <v>0</v>
      </c>
      <c r="Z444" s="63">
        <v>0</v>
      </c>
      <c r="AA444" s="63">
        <v>0.20547945205479451</v>
      </c>
      <c r="AB444" s="93" t="str">
        <f t="shared" si="101"/>
        <v>pre99</v>
      </c>
      <c r="AC444" s="93" t="str">
        <f t="shared" si="102"/>
        <v>SPY</v>
      </c>
      <c r="AD444" s="93" t="str">
        <f>"'"&amp;VLOOKUP(A444,Lookups!B$3:F$48,2,FALSE)&amp;"'"</f>
        <v>'South Puget Sound Fall Yearling'</v>
      </c>
      <c r="AE444" s="93">
        <f>VLOOKUP(A444,Lookups!B$3:F$48,4,FALSE)</f>
        <v>7</v>
      </c>
      <c r="AF444" s="93" t="str">
        <f>VLOOKUP(A444,Lookups!B$3:F$48,5,FALSE)</f>
        <v>PS</v>
      </c>
      <c r="AG444" s="93" t="str">
        <f t="shared" si="103"/>
        <v>yes</v>
      </c>
      <c r="AH444" s="93">
        <f>VLOOKUP(A444,Lookups!B$3:F$48,3,FALSE)</f>
        <v>38</v>
      </c>
      <c r="AI444" s="117">
        <f t="shared" si="104"/>
        <v>0</v>
      </c>
      <c r="AJ444" s="117">
        <f t="shared" si="105"/>
        <v>0</v>
      </c>
      <c r="AK444" s="117">
        <f t="shared" si="106"/>
        <v>1.8835616438356163E-2</v>
      </c>
      <c r="AL444" s="117">
        <f t="shared" si="107"/>
        <v>1.0273972602739725E-2</v>
      </c>
      <c r="AM444" s="117">
        <f t="shared" si="108"/>
        <v>0</v>
      </c>
      <c r="AN444" s="117">
        <f t="shared" si="109"/>
        <v>3.2534246575342464E-2</v>
      </c>
      <c r="AO444" s="117">
        <f t="shared" si="110"/>
        <v>0.69863013698630139</v>
      </c>
      <c r="AP444" s="117">
        <f t="shared" si="111"/>
        <v>3.4246575342465752E-2</v>
      </c>
      <c r="AQ444" s="117">
        <f t="shared" si="112"/>
        <v>0.20547945205479451</v>
      </c>
      <c r="AR444" s="117">
        <f t="shared" si="113"/>
        <v>0</v>
      </c>
      <c r="AS444" t="str">
        <f t="shared" si="114"/>
        <v>1997SPY</v>
      </c>
    </row>
    <row r="445" spans="1:45" x14ac:dyDescent="0.25">
      <c r="A445" t="s">
        <v>726</v>
      </c>
      <c r="B445" s="64">
        <v>1998</v>
      </c>
      <c r="C445">
        <v>113</v>
      </c>
      <c r="D445" s="116" t="s">
        <v>43</v>
      </c>
      <c r="E445" s="63">
        <v>0</v>
      </c>
      <c r="F445" s="63">
        <v>0</v>
      </c>
      <c r="G445" s="63">
        <v>0</v>
      </c>
      <c r="H445" s="63">
        <v>0</v>
      </c>
      <c r="I445" s="63">
        <v>0</v>
      </c>
      <c r="J445" s="63">
        <v>0</v>
      </c>
      <c r="K445" s="63">
        <v>0</v>
      </c>
      <c r="L445" s="63">
        <v>0</v>
      </c>
      <c r="M445" s="63">
        <v>0</v>
      </c>
      <c r="N445" s="63">
        <v>0</v>
      </c>
      <c r="O445" s="63">
        <v>0</v>
      </c>
      <c r="P445" s="63">
        <v>0</v>
      </c>
      <c r="Q445" s="63">
        <v>1.7699115044247787E-2</v>
      </c>
      <c r="R445" s="63">
        <v>0</v>
      </c>
      <c r="S445" s="63">
        <v>0</v>
      </c>
      <c r="T445" s="63">
        <v>0</v>
      </c>
      <c r="U445" s="63">
        <v>0</v>
      </c>
      <c r="V445" s="63">
        <v>0.8584070796460177</v>
      </c>
      <c r="W445" s="63">
        <v>0</v>
      </c>
      <c r="X445" s="63">
        <v>4.4247787610619468E-2</v>
      </c>
      <c r="Y445" s="63">
        <v>0</v>
      </c>
      <c r="Z445" s="63">
        <v>0</v>
      </c>
      <c r="AA445" s="63">
        <v>7.9646017699115043E-2</v>
      </c>
      <c r="AB445" s="93" t="str">
        <f t="shared" si="101"/>
        <v>pre99</v>
      </c>
      <c r="AC445" s="93" t="str">
        <f t="shared" si="102"/>
        <v>SPY</v>
      </c>
      <c r="AD445" s="93" t="str">
        <f>"'"&amp;VLOOKUP(A445,Lookups!B$3:F$48,2,FALSE)&amp;"'"</f>
        <v>'South Puget Sound Fall Yearling'</v>
      </c>
      <c r="AE445" s="93">
        <f>VLOOKUP(A445,Lookups!B$3:F$48,4,FALSE)</f>
        <v>7</v>
      </c>
      <c r="AF445" s="93" t="str">
        <f>VLOOKUP(A445,Lookups!B$3:F$48,5,FALSE)</f>
        <v>PS</v>
      </c>
      <c r="AG445" s="93" t="str">
        <f t="shared" si="103"/>
        <v>yes</v>
      </c>
      <c r="AH445" s="93">
        <f>VLOOKUP(A445,Lookups!B$3:F$48,3,FALSE)</f>
        <v>38</v>
      </c>
      <c r="AI445" s="117">
        <f t="shared" si="104"/>
        <v>0</v>
      </c>
      <c r="AJ445" s="117">
        <f t="shared" si="105"/>
        <v>0</v>
      </c>
      <c r="AK445" s="117">
        <f t="shared" si="106"/>
        <v>0</v>
      </c>
      <c r="AL445" s="117">
        <f t="shared" si="107"/>
        <v>0</v>
      </c>
      <c r="AM445" s="117">
        <f t="shared" si="108"/>
        <v>0</v>
      </c>
      <c r="AN445" s="117">
        <f t="shared" si="109"/>
        <v>1.7699115044247787E-2</v>
      </c>
      <c r="AO445" s="117">
        <f t="shared" si="110"/>
        <v>0.8584070796460177</v>
      </c>
      <c r="AP445" s="117">
        <f t="shared" si="111"/>
        <v>4.4247787610619468E-2</v>
      </c>
      <c r="AQ445" s="117">
        <f t="shared" si="112"/>
        <v>7.9646017699115043E-2</v>
      </c>
      <c r="AR445" s="117">
        <f t="shared" si="113"/>
        <v>0</v>
      </c>
      <c r="AS445" t="str">
        <f t="shared" si="114"/>
        <v>1998SPY</v>
      </c>
    </row>
    <row r="446" spans="1:45" x14ac:dyDescent="0.25">
      <c r="A446" t="s">
        <v>726</v>
      </c>
      <c r="B446" s="64">
        <v>1999</v>
      </c>
      <c r="C446">
        <v>105</v>
      </c>
      <c r="D446" s="116" t="s">
        <v>43</v>
      </c>
      <c r="E446" s="63">
        <v>0</v>
      </c>
      <c r="F446" s="63">
        <v>0</v>
      </c>
      <c r="G446" s="63">
        <v>0</v>
      </c>
      <c r="H446" s="63">
        <v>0</v>
      </c>
      <c r="I446" s="63">
        <v>0</v>
      </c>
      <c r="J446" s="63">
        <v>0</v>
      </c>
      <c r="K446" s="63">
        <v>0</v>
      </c>
      <c r="L446" s="63">
        <v>0</v>
      </c>
      <c r="M446" s="63">
        <v>0.13333333333333333</v>
      </c>
      <c r="N446" s="63">
        <v>0</v>
      </c>
      <c r="O446" s="63">
        <v>0</v>
      </c>
      <c r="P446" s="63">
        <v>0</v>
      </c>
      <c r="Q446" s="63">
        <v>3.8095238095238099E-2</v>
      </c>
      <c r="R446" s="63">
        <v>0</v>
      </c>
      <c r="S446" s="63">
        <v>0</v>
      </c>
      <c r="T446" s="63">
        <v>0</v>
      </c>
      <c r="U446" s="63">
        <v>0</v>
      </c>
      <c r="V446" s="63">
        <v>0.8</v>
      </c>
      <c r="W446" s="63">
        <v>0</v>
      </c>
      <c r="X446" s="63">
        <v>9.5238095238095247E-3</v>
      </c>
      <c r="Y446" s="63">
        <v>0</v>
      </c>
      <c r="Z446" s="63">
        <v>0</v>
      </c>
      <c r="AA446" s="63">
        <v>1.9047619047619049E-2</v>
      </c>
      <c r="AB446" s="93" t="str">
        <f t="shared" si="101"/>
        <v>a99to08</v>
      </c>
      <c r="AC446" s="93" t="str">
        <f t="shared" si="102"/>
        <v>SPY</v>
      </c>
      <c r="AD446" s="93" t="str">
        <f>"'"&amp;VLOOKUP(A446,Lookups!B$3:F$48,2,FALSE)&amp;"'"</f>
        <v>'South Puget Sound Fall Yearling'</v>
      </c>
      <c r="AE446" s="93">
        <f>VLOOKUP(A446,Lookups!B$3:F$48,4,FALSE)</f>
        <v>7</v>
      </c>
      <c r="AF446" s="93" t="str">
        <f>VLOOKUP(A446,Lookups!B$3:F$48,5,FALSE)</f>
        <v>PS</v>
      </c>
      <c r="AG446" s="93" t="str">
        <f t="shared" si="103"/>
        <v>yes</v>
      </c>
      <c r="AH446" s="93">
        <f>VLOOKUP(A446,Lookups!B$3:F$48,3,FALSE)</f>
        <v>38</v>
      </c>
      <c r="AI446" s="117">
        <f t="shared" si="104"/>
        <v>0</v>
      </c>
      <c r="AJ446" s="117">
        <f t="shared" si="105"/>
        <v>0</v>
      </c>
      <c r="AK446" s="117">
        <f t="shared" si="106"/>
        <v>0</v>
      </c>
      <c r="AL446" s="117">
        <f t="shared" si="107"/>
        <v>0.13333333333333333</v>
      </c>
      <c r="AM446" s="117">
        <f t="shared" si="108"/>
        <v>0</v>
      </c>
      <c r="AN446" s="117">
        <f t="shared" si="109"/>
        <v>3.8095238095238099E-2</v>
      </c>
      <c r="AO446" s="117">
        <f t="shared" si="110"/>
        <v>0.8</v>
      </c>
      <c r="AP446" s="117">
        <f t="shared" si="111"/>
        <v>9.5238095238095247E-3</v>
      </c>
      <c r="AQ446" s="117">
        <f t="shared" si="112"/>
        <v>1.9047619047619049E-2</v>
      </c>
      <c r="AR446" s="117">
        <f t="shared" si="113"/>
        <v>0</v>
      </c>
      <c r="AS446" t="str">
        <f t="shared" si="114"/>
        <v>1999SPY</v>
      </c>
    </row>
    <row r="447" spans="1:45" x14ac:dyDescent="0.25">
      <c r="A447" t="s">
        <v>726</v>
      </c>
      <c r="B447" s="64">
        <v>2000</v>
      </c>
      <c r="C447">
        <v>95</v>
      </c>
      <c r="D447" s="116" t="s">
        <v>30</v>
      </c>
      <c r="E447" s="63">
        <v>0</v>
      </c>
      <c r="F447" s="63">
        <v>0</v>
      </c>
      <c r="G447" s="63">
        <v>0</v>
      </c>
      <c r="H447" s="63">
        <v>0</v>
      </c>
      <c r="I447" s="63">
        <v>0</v>
      </c>
      <c r="J447" s="63">
        <v>0</v>
      </c>
      <c r="K447" s="63">
        <v>5.2631578947368418E-2</v>
      </c>
      <c r="L447" s="63">
        <v>0</v>
      </c>
      <c r="M447" s="63">
        <v>0</v>
      </c>
      <c r="N447" s="63">
        <v>0</v>
      </c>
      <c r="O447" s="63">
        <v>0</v>
      </c>
      <c r="P447" s="63">
        <v>0</v>
      </c>
      <c r="Q447" s="63">
        <v>0</v>
      </c>
      <c r="R447" s="63">
        <v>0</v>
      </c>
      <c r="S447" s="63">
        <v>5.2631578947368418E-2</v>
      </c>
      <c r="T447" s="63">
        <v>0</v>
      </c>
      <c r="U447" s="63">
        <v>0</v>
      </c>
      <c r="V447" s="63">
        <v>0.74736842105263157</v>
      </c>
      <c r="W447" s="63">
        <v>0</v>
      </c>
      <c r="X447" s="63">
        <v>9.4736842105263161E-2</v>
      </c>
      <c r="Y447" s="63">
        <v>0</v>
      </c>
      <c r="Z447" s="63">
        <v>0</v>
      </c>
      <c r="AA447" s="63">
        <v>5.2631578947368418E-2</v>
      </c>
      <c r="AB447" s="93" t="str">
        <f t="shared" si="101"/>
        <v>a99to08</v>
      </c>
      <c r="AC447" s="93" t="str">
        <f t="shared" si="102"/>
        <v>SPY</v>
      </c>
      <c r="AD447" s="93" t="str">
        <f>"'"&amp;VLOOKUP(A447,Lookups!B$3:F$48,2,FALSE)&amp;"'"</f>
        <v>'South Puget Sound Fall Yearling'</v>
      </c>
      <c r="AE447" s="93">
        <f>VLOOKUP(A447,Lookups!B$3:F$48,4,FALSE)</f>
        <v>7</v>
      </c>
      <c r="AF447" s="93" t="str">
        <f>VLOOKUP(A447,Lookups!B$3:F$48,5,FALSE)</f>
        <v>PS</v>
      </c>
      <c r="AG447" s="93" t="str">
        <f t="shared" si="103"/>
        <v>yes</v>
      </c>
      <c r="AH447" s="93">
        <f>VLOOKUP(A447,Lookups!B$3:F$48,3,FALSE)</f>
        <v>38</v>
      </c>
      <c r="AI447" s="117">
        <f t="shared" si="104"/>
        <v>0</v>
      </c>
      <c r="AJ447" s="117">
        <f t="shared" si="105"/>
        <v>0</v>
      </c>
      <c r="AK447" s="117">
        <f t="shared" si="106"/>
        <v>5.2631578947368418E-2</v>
      </c>
      <c r="AL447" s="117">
        <f t="shared" si="107"/>
        <v>0</v>
      </c>
      <c r="AM447" s="117">
        <f t="shared" si="108"/>
        <v>0</v>
      </c>
      <c r="AN447" s="117">
        <f t="shared" si="109"/>
        <v>5.2631578947368418E-2</v>
      </c>
      <c r="AO447" s="117">
        <f t="shared" si="110"/>
        <v>0.74736842105263157</v>
      </c>
      <c r="AP447" s="117">
        <f t="shared" si="111"/>
        <v>9.4736842105263161E-2</v>
      </c>
      <c r="AQ447" s="117">
        <f t="shared" si="112"/>
        <v>5.2631578947368418E-2</v>
      </c>
      <c r="AR447" s="117">
        <f t="shared" si="113"/>
        <v>0</v>
      </c>
      <c r="AS447" t="str">
        <f t="shared" si="114"/>
        <v>2000SPY</v>
      </c>
    </row>
    <row r="448" spans="1:45" x14ac:dyDescent="0.25">
      <c r="A448" t="s">
        <v>726</v>
      </c>
      <c r="B448" s="64">
        <v>2001</v>
      </c>
      <c r="C448">
        <v>82</v>
      </c>
      <c r="D448" s="116" t="s">
        <v>62</v>
      </c>
      <c r="E448" s="63">
        <v>0</v>
      </c>
      <c r="F448" s="63">
        <v>0</v>
      </c>
      <c r="G448" s="63">
        <v>0</v>
      </c>
      <c r="H448" s="63">
        <v>0</v>
      </c>
      <c r="I448" s="63">
        <v>0</v>
      </c>
      <c r="J448" s="63">
        <v>3.6585365853658534E-2</v>
      </c>
      <c r="K448" s="63">
        <v>0</v>
      </c>
      <c r="L448" s="63">
        <v>0</v>
      </c>
      <c r="M448" s="63">
        <v>0</v>
      </c>
      <c r="N448" s="63">
        <v>0</v>
      </c>
      <c r="O448" s="63">
        <v>0</v>
      </c>
      <c r="P448" s="63">
        <v>0</v>
      </c>
      <c r="Q448" s="63">
        <v>2.4390243902439025E-2</v>
      </c>
      <c r="R448" s="63">
        <v>0</v>
      </c>
      <c r="S448" s="63">
        <v>0</v>
      </c>
      <c r="T448" s="63">
        <v>0</v>
      </c>
      <c r="U448" s="63">
        <v>0</v>
      </c>
      <c r="V448" s="63">
        <v>0.79268292682926833</v>
      </c>
      <c r="W448" s="63">
        <v>0</v>
      </c>
      <c r="X448" s="63">
        <v>0</v>
      </c>
      <c r="Y448" s="63">
        <v>0</v>
      </c>
      <c r="Z448" s="63">
        <v>0</v>
      </c>
      <c r="AA448" s="63">
        <v>0.14634146341463414</v>
      </c>
      <c r="AB448" s="93" t="str">
        <f t="shared" si="101"/>
        <v>a99to08</v>
      </c>
      <c r="AC448" s="93" t="str">
        <f t="shared" si="102"/>
        <v>SPY</v>
      </c>
      <c r="AD448" s="93" t="str">
        <f>"'"&amp;VLOOKUP(A448,Lookups!B$3:F$48,2,FALSE)&amp;"'"</f>
        <v>'South Puget Sound Fall Yearling'</v>
      </c>
      <c r="AE448" s="93">
        <f>VLOOKUP(A448,Lookups!B$3:F$48,4,FALSE)</f>
        <v>7</v>
      </c>
      <c r="AF448" s="93" t="str">
        <f>VLOOKUP(A448,Lookups!B$3:F$48,5,FALSE)</f>
        <v>PS</v>
      </c>
      <c r="AG448" s="93" t="str">
        <f t="shared" si="103"/>
        <v>yes</v>
      </c>
      <c r="AH448" s="93">
        <f>VLOOKUP(A448,Lookups!B$3:F$48,3,FALSE)</f>
        <v>38</v>
      </c>
      <c r="AI448" s="117">
        <f t="shared" si="104"/>
        <v>0</v>
      </c>
      <c r="AJ448" s="117">
        <f t="shared" si="105"/>
        <v>0</v>
      </c>
      <c r="AK448" s="117">
        <f t="shared" si="106"/>
        <v>3.6585365853658534E-2</v>
      </c>
      <c r="AL448" s="117">
        <f t="shared" si="107"/>
        <v>0</v>
      </c>
      <c r="AM448" s="117">
        <f t="shared" si="108"/>
        <v>0</v>
      </c>
      <c r="AN448" s="117">
        <f t="shared" si="109"/>
        <v>2.4390243902439025E-2</v>
      </c>
      <c r="AO448" s="117">
        <f t="shared" si="110"/>
        <v>0.79268292682926833</v>
      </c>
      <c r="AP448" s="117">
        <f t="shared" si="111"/>
        <v>0</v>
      </c>
      <c r="AQ448" s="117">
        <f t="shared" si="112"/>
        <v>0.14634146341463414</v>
      </c>
      <c r="AR448" s="117">
        <f t="shared" si="113"/>
        <v>0</v>
      </c>
      <c r="AS448" t="str">
        <f t="shared" si="114"/>
        <v>2001SPY</v>
      </c>
    </row>
    <row r="449" spans="1:45" x14ac:dyDescent="0.25">
      <c r="A449" t="s">
        <v>726</v>
      </c>
      <c r="B449" s="64">
        <v>2002</v>
      </c>
      <c r="C449">
        <v>10</v>
      </c>
      <c r="D449" s="116" t="s">
        <v>61</v>
      </c>
      <c r="E449" s="63" t="s">
        <v>26</v>
      </c>
      <c r="F449" s="63" t="s">
        <v>27</v>
      </c>
      <c r="G449" s="63" t="s">
        <v>28</v>
      </c>
      <c r="H449" s="63" t="s">
        <v>28</v>
      </c>
      <c r="I449" s="63" t="s">
        <v>28</v>
      </c>
      <c r="J449" s="63" t="s">
        <v>28</v>
      </c>
      <c r="K449" s="63" t="s">
        <v>28</v>
      </c>
      <c r="L449" s="63" t="s">
        <v>28</v>
      </c>
      <c r="M449" s="63" t="s">
        <v>28</v>
      </c>
      <c r="N449" s="63" t="s">
        <v>28</v>
      </c>
      <c r="O449" s="63" t="s">
        <v>28</v>
      </c>
      <c r="P449" s="63" t="s">
        <v>28</v>
      </c>
      <c r="Q449" s="63" t="s">
        <v>28</v>
      </c>
      <c r="R449" s="63" t="s">
        <v>28</v>
      </c>
      <c r="S449" s="63" t="s">
        <v>28</v>
      </c>
      <c r="T449" s="63" t="s">
        <v>28</v>
      </c>
      <c r="U449" s="63" t="s">
        <v>28</v>
      </c>
      <c r="V449" s="63" t="s">
        <v>28</v>
      </c>
      <c r="W449" s="63" t="s">
        <v>28</v>
      </c>
      <c r="X449" s="63" t="s">
        <v>28</v>
      </c>
      <c r="Y449" s="63" t="s">
        <v>28</v>
      </c>
      <c r="Z449" s="63" t="s">
        <v>28</v>
      </c>
      <c r="AA449" s="63" t="s">
        <v>28</v>
      </c>
      <c r="AB449" s="93" t="str">
        <f t="shared" si="101"/>
        <v>a99to08</v>
      </c>
      <c r="AC449" s="93" t="str">
        <f t="shared" si="102"/>
        <v>SPY</v>
      </c>
      <c r="AD449" s="93" t="str">
        <f>"'"&amp;VLOOKUP(A449,Lookups!B$3:F$48,2,FALSE)&amp;"'"</f>
        <v>'South Puget Sound Fall Yearling'</v>
      </c>
      <c r="AE449" s="93">
        <f>VLOOKUP(A449,Lookups!B$3:F$48,4,FALSE)</f>
        <v>7</v>
      </c>
      <c r="AF449" s="93" t="str">
        <f>VLOOKUP(A449,Lookups!B$3:F$48,5,FALSE)</f>
        <v>PS</v>
      </c>
      <c r="AG449" s="93" t="str">
        <f t="shared" si="103"/>
        <v>no</v>
      </c>
      <c r="AH449" s="93">
        <f>VLOOKUP(A449,Lookups!B$3:F$48,3,FALSE)</f>
        <v>38</v>
      </c>
      <c r="AI449" s="117">
        <f t="shared" si="104"/>
        <v>0</v>
      </c>
      <c r="AJ449" s="117">
        <f t="shared" si="105"/>
        <v>0</v>
      </c>
      <c r="AK449" s="117">
        <f t="shared" si="106"/>
        <v>0</v>
      </c>
      <c r="AL449" s="117">
        <f t="shared" si="107"/>
        <v>0</v>
      </c>
      <c r="AM449" s="117">
        <f t="shared" si="108"/>
        <v>0</v>
      </c>
      <c r="AN449" s="117">
        <f t="shared" si="109"/>
        <v>0</v>
      </c>
      <c r="AO449" s="117">
        <f t="shared" si="110"/>
        <v>0</v>
      </c>
      <c r="AP449" s="117">
        <f t="shared" si="111"/>
        <v>0</v>
      </c>
      <c r="AQ449" s="117">
        <f t="shared" si="112"/>
        <v>0</v>
      </c>
      <c r="AR449" s="117">
        <f t="shared" si="113"/>
        <v>0</v>
      </c>
      <c r="AS449" t="str">
        <f t="shared" si="114"/>
        <v>2002SPY</v>
      </c>
    </row>
    <row r="450" spans="1:45" x14ac:dyDescent="0.25">
      <c r="A450" t="s">
        <v>726</v>
      </c>
      <c r="B450" s="64">
        <v>2003</v>
      </c>
      <c r="C450">
        <v>7</v>
      </c>
      <c r="D450" s="116" t="s">
        <v>29</v>
      </c>
      <c r="E450" s="63" t="s">
        <v>26</v>
      </c>
      <c r="F450" s="63" t="s">
        <v>27</v>
      </c>
      <c r="G450" s="63" t="s">
        <v>28</v>
      </c>
      <c r="H450" s="63" t="s">
        <v>28</v>
      </c>
      <c r="I450" s="63" t="s">
        <v>28</v>
      </c>
      <c r="J450" s="63" t="s">
        <v>28</v>
      </c>
      <c r="K450" s="63" t="s">
        <v>28</v>
      </c>
      <c r="L450" s="63" t="s">
        <v>28</v>
      </c>
      <c r="M450" s="63" t="s">
        <v>28</v>
      </c>
      <c r="N450" s="63" t="s">
        <v>28</v>
      </c>
      <c r="O450" s="63" t="s">
        <v>28</v>
      </c>
      <c r="P450" s="63" t="s">
        <v>28</v>
      </c>
      <c r="Q450" s="63" t="s">
        <v>28</v>
      </c>
      <c r="R450" s="63" t="s">
        <v>28</v>
      </c>
      <c r="S450" s="63" t="s">
        <v>28</v>
      </c>
      <c r="T450" s="63" t="s">
        <v>28</v>
      </c>
      <c r="U450" s="63" t="s">
        <v>28</v>
      </c>
      <c r="V450" s="63" t="s">
        <v>28</v>
      </c>
      <c r="W450" s="63" t="s">
        <v>28</v>
      </c>
      <c r="X450" s="63" t="s">
        <v>28</v>
      </c>
      <c r="Y450" s="63" t="s">
        <v>28</v>
      </c>
      <c r="Z450" s="63" t="s">
        <v>28</v>
      </c>
      <c r="AA450" s="63" t="s">
        <v>28</v>
      </c>
      <c r="AB450" s="93" t="str">
        <f t="shared" si="101"/>
        <v>a99to08</v>
      </c>
      <c r="AC450" s="93" t="str">
        <f t="shared" si="102"/>
        <v>SPY</v>
      </c>
      <c r="AD450" s="93" t="str">
        <f>"'"&amp;VLOOKUP(A450,Lookups!B$3:F$48,2,FALSE)&amp;"'"</f>
        <v>'South Puget Sound Fall Yearling'</v>
      </c>
      <c r="AE450" s="93">
        <f>VLOOKUP(A450,Lookups!B$3:F$48,4,FALSE)</f>
        <v>7</v>
      </c>
      <c r="AF450" s="93" t="str">
        <f>VLOOKUP(A450,Lookups!B$3:F$48,5,FALSE)</f>
        <v>PS</v>
      </c>
      <c r="AG450" s="93" t="str">
        <f t="shared" si="103"/>
        <v>no</v>
      </c>
      <c r="AH450" s="93">
        <f>VLOOKUP(A450,Lookups!B$3:F$48,3,FALSE)</f>
        <v>38</v>
      </c>
      <c r="AI450" s="117">
        <f t="shared" si="104"/>
        <v>0</v>
      </c>
      <c r="AJ450" s="117">
        <f t="shared" si="105"/>
        <v>0</v>
      </c>
      <c r="AK450" s="117">
        <f t="shared" si="106"/>
        <v>0</v>
      </c>
      <c r="AL450" s="117">
        <f t="shared" si="107"/>
        <v>0</v>
      </c>
      <c r="AM450" s="117">
        <f t="shared" si="108"/>
        <v>0</v>
      </c>
      <c r="AN450" s="117">
        <f t="shared" si="109"/>
        <v>0</v>
      </c>
      <c r="AO450" s="117">
        <f t="shared" si="110"/>
        <v>0</v>
      </c>
      <c r="AP450" s="117">
        <f t="shared" si="111"/>
        <v>0</v>
      </c>
      <c r="AQ450" s="117">
        <f t="shared" si="112"/>
        <v>0</v>
      </c>
      <c r="AR450" s="117">
        <f t="shared" si="113"/>
        <v>0</v>
      </c>
      <c r="AS450" t="str">
        <f t="shared" si="114"/>
        <v>2003SPY</v>
      </c>
    </row>
    <row r="451" spans="1:45" x14ac:dyDescent="0.25">
      <c r="A451" t="s">
        <v>726</v>
      </c>
      <c r="B451" s="64">
        <v>2004</v>
      </c>
      <c r="C451">
        <v>263</v>
      </c>
      <c r="D451" s="116" t="s">
        <v>62</v>
      </c>
      <c r="E451" s="63">
        <v>0</v>
      </c>
      <c r="F451" s="63">
        <v>0</v>
      </c>
      <c r="G451" s="63">
        <v>0</v>
      </c>
      <c r="H451" s="63">
        <v>0</v>
      </c>
      <c r="I451" s="63">
        <v>0</v>
      </c>
      <c r="J451" s="63">
        <v>7.6045627376425855E-3</v>
      </c>
      <c r="K451" s="63">
        <v>3.8022813688212928E-3</v>
      </c>
      <c r="L451" s="63">
        <v>0</v>
      </c>
      <c r="M451" s="63">
        <v>0</v>
      </c>
      <c r="N451" s="63">
        <v>0</v>
      </c>
      <c r="O451" s="63">
        <v>0</v>
      </c>
      <c r="P451" s="63">
        <v>0</v>
      </c>
      <c r="Q451" s="63">
        <v>3.8022813688212928E-3</v>
      </c>
      <c r="R451" s="63">
        <v>0</v>
      </c>
      <c r="S451" s="63">
        <v>0</v>
      </c>
      <c r="T451" s="63">
        <v>0</v>
      </c>
      <c r="U451" s="63">
        <v>0</v>
      </c>
      <c r="V451" s="63">
        <v>0.38403041825095058</v>
      </c>
      <c r="W451" s="63">
        <v>0</v>
      </c>
      <c r="X451" s="63">
        <v>0.13307984790874525</v>
      </c>
      <c r="Y451" s="63">
        <v>0</v>
      </c>
      <c r="Z451" s="63">
        <v>1.1406844106463879E-2</v>
      </c>
      <c r="AA451" s="63">
        <v>0.45627376425855515</v>
      </c>
      <c r="AB451" s="93" t="str">
        <f t="shared" si="101"/>
        <v>a99to08</v>
      </c>
      <c r="AC451" s="93" t="str">
        <f t="shared" si="102"/>
        <v>SPY</v>
      </c>
      <c r="AD451" s="93" t="str">
        <f>"'"&amp;VLOOKUP(A451,Lookups!B$3:F$48,2,FALSE)&amp;"'"</f>
        <v>'South Puget Sound Fall Yearling'</v>
      </c>
      <c r="AE451" s="93">
        <f>VLOOKUP(A451,Lookups!B$3:F$48,4,FALSE)</f>
        <v>7</v>
      </c>
      <c r="AF451" s="93" t="str">
        <f>VLOOKUP(A451,Lookups!B$3:F$48,5,FALSE)</f>
        <v>PS</v>
      </c>
      <c r="AG451" s="93" t="str">
        <f t="shared" si="103"/>
        <v>yes</v>
      </c>
      <c r="AH451" s="93">
        <f>VLOOKUP(A451,Lookups!B$3:F$48,3,FALSE)</f>
        <v>38</v>
      </c>
      <c r="AI451" s="117">
        <f t="shared" si="104"/>
        <v>0</v>
      </c>
      <c r="AJ451" s="117">
        <f t="shared" si="105"/>
        <v>0</v>
      </c>
      <c r="AK451" s="117">
        <f t="shared" si="106"/>
        <v>1.1406844106463879E-2</v>
      </c>
      <c r="AL451" s="117">
        <f t="shared" si="107"/>
        <v>0</v>
      </c>
      <c r="AM451" s="117">
        <f t="shared" si="108"/>
        <v>0</v>
      </c>
      <c r="AN451" s="117">
        <f t="shared" si="109"/>
        <v>3.8022813688212928E-3</v>
      </c>
      <c r="AO451" s="117">
        <f t="shared" si="110"/>
        <v>0.38403041825095058</v>
      </c>
      <c r="AP451" s="117">
        <f t="shared" si="111"/>
        <v>0.13307984790874525</v>
      </c>
      <c r="AQ451" s="117">
        <f t="shared" si="112"/>
        <v>0.45627376425855515</v>
      </c>
      <c r="AR451" s="117">
        <f t="shared" si="113"/>
        <v>1.1406844106463879E-2</v>
      </c>
      <c r="AS451" t="str">
        <f t="shared" si="114"/>
        <v>2004SPY</v>
      </c>
    </row>
    <row r="452" spans="1:45" x14ac:dyDescent="0.25">
      <c r="A452" t="s">
        <v>726</v>
      </c>
      <c r="B452" s="64">
        <v>2005</v>
      </c>
      <c r="C452">
        <v>317</v>
      </c>
      <c r="D452" s="116" t="s">
        <v>61</v>
      </c>
      <c r="E452" s="63">
        <v>0</v>
      </c>
      <c r="F452" s="63">
        <v>0</v>
      </c>
      <c r="G452" s="63">
        <v>0</v>
      </c>
      <c r="H452" s="63">
        <v>0</v>
      </c>
      <c r="I452" s="63">
        <v>0</v>
      </c>
      <c r="J452" s="63">
        <v>0</v>
      </c>
      <c r="K452" s="63">
        <v>1.2618296529968454E-2</v>
      </c>
      <c r="L452" s="63">
        <v>0</v>
      </c>
      <c r="M452" s="63">
        <v>0</v>
      </c>
      <c r="N452" s="63">
        <v>0</v>
      </c>
      <c r="O452" s="63">
        <v>0</v>
      </c>
      <c r="P452" s="63">
        <v>0</v>
      </c>
      <c r="Q452" s="63">
        <v>9.4637223974763408E-3</v>
      </c>
      <c r="R452" s="63">
        <v>1.2618296529968454E-2</v>
      </c>
      <c r="S452" s="63">
        <v>0</v>
      </c>
      <c r="T452" s="63">
        <v>0</v>
      </c>
      <c r="U452" s="63">
        <v>0</v>
      </c>
      <c r="V452" s="63">
        <v>0.60567823343848581</v>
      </c>
      <c r="W452" s="63">
        <v>0</v>
      </c>
      <c r="X452" s="63">
        <v>0.16719242902208201</v>
      </c>
      <c r="Y452" s="63">
        <v>0</v>
      </c>
      <c r="Z452" s="63">
        <v>0</v>
      </c>
      <c r="AA452" s="63">
        <v>0.19242902208201892</v>
      </c>
      <c r="AB452" s="93" t="str">
        <f t="shared" si="101"/>
        <v>a99to08</v>
      </c>
      <c r="AC452" s="93" t="str">
        <f t="shared" si="102"/>
        <v>SPY</v>
      </c>
      <c r="AD452" s="93" t="str">
        <f>"'"&amp;VLOOKUP(A452,Lookups!B$3:F$48,2,FALSE)&amp;"'"</f>
        <v>'South Puget Sound Fall Yearling'</v>
      </c>
      <c r="AE452" s="93">
        <f>VLOOKUP(A452,Lookups!B$3:F$48,4,FALSE)</f>
        <v>7</v>
      </c>
      <c r="AF452" s="93" t="str">
        <f>VLOOKUP(A452,Lookups!B$3:F$48,5,FALSE)</f>
        <v>PS</v>
      </c>
      <c r="AG452" s="93" t="str">
        <f t="shared" si="103"/>
        <v>yes</v>
      </c>
      <c r="AH452" s="93">
        <f>VLOOKUP(A452,Lookups!B$3:F$48,3,FALSE)</f>
        <v>38</v>
      </c>
      <c r="AI452" s="117">
        <f t="shared" si="104"/>
        <v>0</v>
      </c>
      <c r="AJ452" s="117">
        <f t="shared" si="105"/>
        <v>0</v>
      </c>
      <c r="AK452" s="117">
        <f t="shared" si="106"/>
        <v>1.2618296529968454E-2</v>
      </c>
      <c r="AL452" s="117">
        <f t="shared" si="107"/>
        <v>0</v>
      </c>
      <c r="AM452" s="117">
        <f t="shared" si="108"/>
        <v>0</v>
      </c>
      <c r="AN452" s="117">
        <f t="shared" si="109"/>
        <v>2.2082018927444796E-2</v>
      </c>
      <c r="AO452" s="117">
        <f t="shared" si="110"/>
        <v>0.60567823343848581</v>
      </c>
      <c r="AP452" s="117">
        <f t="shared" si="111"/>
        <v>0.16719242902208201</v>
      </c>
      <c r="AQ452" s="117">
        <f t="shared" si="112"/>
        <v>0.19242902208201892</v>
      </c>
      <c r="AR452" s="117">
        <f t="shared" si="113"/>
        <v>0</v>
      </c>
      <c r="AS452" t="str">
        <f t="shared" si="114"/>
        <v>2005SPY</v>
      </c>
    </row>
    <row r="453" spans="1:45" x14ac:dyDescent="0.25">
      <c r="A453" t="s">
        <v>726</v>
      </c>
      <c r="B453" s="64">
        <v>2006</v>
      </c>
      <c r="C453">
        <v>422</v>
      </c>
      <c r="D453" s="116" t="s">
        <v>42</v>
      </c>
      <c r="E453" s="63">
        <v>0</v>
      </c>
      <c r="F453" s="63">
        <v>0</v>
      </c>
      <c r="G453" s="63">
        <v>0</v>
      </c>
      <c r="H453" s="63">
        <v>0</v>
      </c>
      <c r="I453" s="63">
        <v>0</v>
      </c>
      <c r="J453" s="63">
        <v>5.4502369668246446E-2</v>
      </c>
      <c r="K453" s="63">
        <v>3.0805687203791468E-2</v>
      </c>
      <c r="L453" s="63">
        <v>0</v>
      </c>
      <c r="M453" s="63">
        <v>0</v>
      </c>
      <c r="N453" s="63">
        <v>0</v>
      </c>
      <c r="O453" s="63">
        <v>0</v>
      </c>
      <c r="P453" s="63">
        <v>0</v>
      </c>
      <c r="Q453" s="63">
        <v>1.6587677725118485E-2</v>
      </c>
      <c r="R453" s="63">
        <v>0</v>
      </c>
      <c r="S453" s="63">
        <v>0</v>
      </c>
      <c r="T453" s="63">
        <v>0</v>
      </c>
      <c r="U453" s="63">
        <v>0</v>
      </c>
      <c r="V453" s="63">
        <v>0.523696682464455</v>
      </c>
      <c r="W453" s="63">
        <v>0</v>
      </c>
      <c r="X453" s="63">
        <v>0.18009478672985782</v>
      </c>
      <c r="Y453" s="63">
        <v>0</v>
      </c>
      <c r="Z453" s="63">
        <v>2.3696682464454978E-3</v>
      </c>
      <c r="AA453" s="63">
        <v>0.19194312796208532</v>
      </c>
      <c r="AB453" s="93" t="str">
        <f t="shared" si="101"/>
        <v>a99to08</v>
      </c>
      <c r="AC453" s="93" t="str">
        <f t="shared" si="102"/>
        <v>SPY</v>
      </c>
      <c r="AD453" s="93" t="str">
        <f>"'"&amp;VLOOKUP(A453,Lookups!B$3:F$48,2,FALSE)&amp;"'"</f>
        <v>'South Puget Sound Fall Yearling'</v>
      </c>
      <c r="AE453" s="93">
        <f>VLOOKUP(A453,Lookups!B$3:F$48,4,FALSE)</f>
        <v>7</v>
      </c>
      <c r="AF453" s="93" t="str">
        <f>VLOOKUP(A453,Lookups!B$3:F$48,5,FALSE)</f>
        <v>PS</v>
      </c>
      <c r="AG453" s="93" t="str">
        <f t="shared" si="103"/>
        <v>yes</v>
      </c>
      <c r="AH453" s="93">
        <f>VLOOKUP(A453,Lookups!B$3:F$48,3,FALSE)</f>
        <v>38</v>
      </c>
      <c r="AI453" s="117">
        <f t="shared" si="104"/>
        <v>0</v>
      </c>
      <c r="AJ453" s="117">
        <f t="shared" si="105"/>
        <v>0</v>
      </c>
      <c r="AK453" s="117">
        <f t="shared" si="106"/>
        <v>8.5308056872037907E-2</v>
      </c>
      <c r="AL453" s="117">
        <f t="shared" si="107"/>
        <v>0</v>
      </c>
      <c r="AM453" s="117">
        <f t="shared" si="108"/>
        <v>0</v>
      </c>
      <c r="AN453" s="117">
        <f t="shared" si="109"/>
        <v>1.6587677725118485E-2</v>
      </c>
      <c r="AO453" s="117">
        <f t="shared" si="110"/>
        <v>0.523696682464455</v>
      </c>
      <c r="AP453" s="117">
        <f t="shared" si="111"/>
        <v>0.18009478672985782</v>
      </c>
      <c r="AQ453" s="117">
        <f t="shared" si="112"/>
        <v>0.19194312796208532</v>
      </c>
      <c r="AR453" s="117">
        <f t="shared" si="113"/>
        <v>2.3696682464454978E-3</v>
      </c>
      <c r="AS453" t="str">
        <f t="shared" si="114"/>
        <v>2006SPY</v>
      </c>
    </row>
    <row r="454" spans="1:45" x14ac:dyDescent="0.25">
      <c r="A454" t="s">
        <v>726</v>
      </c>
      <c r="B454" s="64">
        <v>2007</v>
      </c>
      <c r="C454">
        <v>343</v>
      </c>
      <c r="D454" s="116" t="s">
        <v>43</v>
      </c>
      <c r="E454" s="63">
        <v>0</v>
      </c>
      <c r="F454" s="63">
        <v>0</v>
      </c>
      <c r="G454" s="63">
        <v>0</v>
      </c>
      <c r="H454" s="63">
        <v>0</v>
      </c>
      <c r="I454" s="63">
        <v>0</v>
      </c>
      <c r="J454" s="63">
        <v>3.7900874635568516E-2</v>
      </c>
      <c r="K454" s="63">
        <v>0</v>
      </c>
      <c r="L454" s="63">
        <v>0</v>
      </c>
      <c r="M454" s="63">
        <v>0</v>
      </c>
      <c r="N454" s="63">
        <v>0</v>
      </c>
      <c r="O454" s="63">
        <v>0</v>
      </c>
      <c r="P454" s="63">
        <v>0</v>
      </c>
      <c r="Q454" s="63">
        <v>1.1661807580174927E-2</v>
      </c>
      <c r="R454" s="63">
        <v>5.8309037900874635E-3</v>
      </c>
      <c r="S454" s="63">
        <v>0</v>
      </c>
      <c r="T454" s="63">
        <v>8.7463556851311956E-3</v>
      </c>
      <c r="U454" s="63">
        <v>0</v>
      </c>
      <c r="V454" s="63">
        <v>0.52769679300291539</v>
      </c>
      <c r="W454" s="63">
        <v>0</v>
      </c>
      <c r="X454" s="63">
        <v>0.19533527696793002</v>
      </c>
      <c r="Y454" s="63">
        <v>0</v>
      </c>
      <c r="Z454" s="63">
        <v>0</v>
      </c>
      <c r="AA454" s="63">
        <v>0.21282798833819241</v>
      </c>
      <c r="AB454" s="93" t="str">
        <f t="shared" si="101"/>
        <v>a99to08</v>
      </c>
      <c r="AC454" s="93" t="str">
        <f t="shared" si="102"/>
        <v>SPY</v>
      </c>
      <c r="AD454" s="93" t="str">
        <f>"'"&amp;VLOOKUP(A454,Lookups!B$3:F$48,2,FALSE)&amp;"'"</f>
        <v>'South Puget Sound Fall Yearling'</v>
      </c>
      <c r="AE454" s="93">
        <f>VLOOKUP(A454,Lookups!B$3:F$48,4,FALSE)</f>
        <v>7</v>
      </c>
      <c r="AF454" s="93" t="str">
        <f>VLOOKUP(A454,Lookups!B$3:F$48,5,FALSE)</f>
        <v>PS</v>
      </c>
      <c r="AG454" s="93" t="str">
        <f t="shared" si="103"/>
        <v>yes</v>
      </c>
      <c r="AH454" s="93">
        <f>VLOOKUP(A454,Lookups!B$3:F$48,3,FALSE)</f>
        <v>38</v>
      </c>
      <c r="AI454" s="117">
        <f t="shared" si="104"/>
        <v>0</v>
      </c>
      <c r="AJ454" s="117">
        <f t="shared" si="105"/>
        <v>0</v>
      </c>
      <c r="AK454" s="117">
        <f t="shared" si="106"/>
        <v>3.7900874635568516E-2</v>
      </c>
      <c r="AL454" s="117">
        <f t="shared" si="107"/>
        <v>0</v>
      </c>
      <c r="AM454" s="117">
        <f t="shared" si="108"/>
        <v>0</v>
      </c>
      <c r="AN454" s="117">
        <f t="shared" si="109"/>
        <v>2.6239067055393587E-2</v>
      </c>
      <c r="AO454" s="117">
        <f t="shared" si="110"/>
        <v>0.52769679300291539</v>
      </c>
      <c r="AP454" s="117">
        <f t="shared" si="111"/>
        <v>0.19533527696793002</v>
      </c>
      <c r="AQ454" s="117">
        <f t="shared" si="112"/>
        <v>0.21282798833819241</v>
      </c>
      <c r="AR454" s="117">
        <f t="shared" si="113"/>
        <v>0</v>
      </c>
      <c r="AS454" t="str">
        <f t="shared" si="114"/>
        <v>2007SPY</v>
      </c>
    </row>
    <row r="455" spans="1:45" x14ac:dyDescent="0.25">
      <c r="A455" t="s">
        <v>726</v>
      </c>
      <c r="B455" s="64">
        <v>2008</v>
      </c>
      <c r="C455">
        <v>137</v>
      </c>
      <c r="D455" s="116" t="s">
        <v>43</v>
      </c>
      <c r="E455" s="63">
        <v>0</v>
      </c>
      <c r="F455" s="63">
        <v>0</v>
      </c>
      <c r="G455" s="63">
        <v>0</v>
      </c>
      <c r="H455" s="63">
        <v>0</v>
      </c>
      <c r="I455" s="63">
        <v>0</v>
      </c>
      <c r="J455" s="63">
        <v>2.1897810218978103E-2</v>
      </c>
      <c r="K455" s="63">
        <v>0</v>
      </c>
      <c r="L455" s="63">
        <v>0</v>
      </c>
      <c r="M455" s="63">
        <v>0</v>
      </c>
      <c r="N455" s="63">
        <v>0</v>
      </c>
      <c r="O455" s="63">
        <v>0</v>
      </c>
      <c r="P455" s="63">
        <v>0</v>
      </c>
      <c r="Q455" s="63">
        <v>3.6496350364963501E-2</v>
      </c>
      <c r="R455" s="63">
        <v>0</v>
      </c>
      <c r="S455" s="63">
        <v>0</v>
      </c>
      <c r="T455" s="63">
        <v>0</v>
      </c>
      <c r="U455" s="63">
        <v>0</v>
      </c>
      <c r="V455" s="63">
        <v>0.47445255474452558</v>
      </c>
      <c r="W455" s="63">
        <v>0</v>
      </c>
      <c r="X455" s="63">
        <v>0.20437956204379562</v>
      </c>
      <c r="Y455" s="63">
        <v>0</v>
      </c>
      <c r="Z455" s="63">
        <v>7.2992700729927005E-3</v>
      </c>
      <c r="AA455" s="63">
        <v>0.25547445255474455</v>
      </c>
      <c r="AB455" s="93" t="str">
        <f t="shared" si="101"/>
        <v>a99to08</v>
      </c>
      <c r="AC455" s="93" t="str">
        <f t="shared" si="102"/>
        <v>SPY</v>
      </c>
      <c r="AD455" s="93" t="str">
        <f>"'"&amp;VLOOKUP(A455,Lookups!B$3:F$48,2,FALSE)&amp;"'"</f>
        <v>'South Puget Sound Fall Yearling'</v>
      </c>
      <c r="AE455" s="93">
        <f>VLOOKUP(A455,Lookups!B$3:F$48,4,FALSE)</f>
        <v>7</v>
      </c>
      <c r="AF455" s="93" t="str">
        <f>VLOOKUP(A455,Lookups!B$3:F$48,5,FALSE)</f>
        <v>PS</v>
      </c>
      <c r="AG455" s="93" t="str">
        <f t="shared" si="103"/>
        <v>yes</v>
      </c>
      <c r="AH455" s="93">
        <f>VLOOKUP(A455,Lookups!B$3:F$48,3,FALSE)</f>
        <v>38</v>
      </c>
      <c r="AI455" s="117">
        <f t="shared" si="104"/>
        <v>0</v>
      </c>
      <c r="AJ455" s="117">
        <f t="shared" si="105"/>
        <v>0</v>
      </c>
      <c r="AK455" s="117">
        <f t="shared" si="106"/>
        <v>2.1897810218978103E-2</v>
      </c>
      <c r="AL455" s="117">
        <f t="shared" si="107"/>
        <v>0</v>
      </c>
      <c r="AM455" s="117">
        <f t="shared" si="108"/>
        <v>0</v>
      </c>
      <c r="AN455" s="117">
        <f t="shared" si="109"/>
        <v>3.6496350364963501E-2</v>
      </c>
      <c r="AO455" s="117">
        <f t="shared" si="110"/>
        <v>0.47445255474452558</v>
      </c>
      <c r="AP455" s="117">
        <f t="shared" si="111"/>
        <v>0.20437956204379562</v>
      </c>
      <c r="AQ455" s="117">
        <f t="shared" si="112"/>
        <v>0.25547445255474455</v>
      </c>
      <c r="AR455" s="117">
        <f t="shared" si="113"/>
        <v>7.2992700729927005E-3</v>
      </c>
      <c r="AS455" t="str">
        <f t="shared" si="114"/>
        <v>2008SPY</v>
      </c>
    </row>
    <row r="456" spans="1:45" x14ac:dyDescent="0.25">
      <c r="A456" t="s">
        <v>726</v>
      </c>
      <c r="B456" s="64">
        <v>2009</v>
      </c>
      <c r="C456">
        <v>217</v>
      </c>
      <c r="D456" s="116" t="s">
        <v>43</v>
      </c>
      <c r="E456" s="63">
        <v>0</v>
      </c>
      <c r="F456" s="63">
        <v>0</v>
      </c>
      <c r="G456" s="63">
        <v>0</v>
      </c>
      <c r="H456" s="63">
        <v>0</v>
      </c>
      <c r="I456" s="63">
        <v>0</v>
      </c>
      <c r="J456" s="63">
        <v>0</v>
      </c>
      <c r="K456" s="63">
        <v>0.16129032258064516</v>
      </c>
      <c r="L456" s="63">
        <v>0</v>
      </c>
      <c r="M456" s="63">
        <v>0</v>
      </c>
      <c r="N456" s="63">
        <v>0</v>
      </c>
      <c r="O456" s="63">
        <v>0</v>
      </c>
      <c r="P456" s="63">
        <v>0</v>
      </c>
      <c r="Q456" s="63">
        <v>4.608294930875576E-3</v>
      </c>
      <c r="R456" s="63">
        <v>0</v>
      </c>
      <c r="S456" s="63">
        <v>0</v>
      </c>
      <c r="T456" s="63">
        <v>0</v>
      </c>
      <c r="U456" s="63">
        <v>0</v>
      </c>
      <c r="V456" s="63">
        <v>0.55760368663594473</v>
      </c>
      <c r="W456" s="63">
        <v>0</v>
      </c>
      <c r="X456" s="63">
        <v>5.5299539170506916E-2</v>
      </c>
      <c r="Y456" s="63">
        <v>6.9124423963133647E-2</v>
      </c>
      <c r="Z456" s="63">
        <v>0</v>
      </c>
      <c r="AA456" s="63">
        <v>0.15207373271889402</v>
      </c>
      <c r="AB456" s="93" t="str">
        <f t="shared" si="101"/>
        <v>a09on</v>
      </c>
      <c r="AC456" s="93" t="str">
        <f t="shared" si="102"/>
        <v>SPY</v>
      </c>
      <c r="AD456" s="93" t="str">
        <f>"'"&amp;VLOOKUP(A456,Lookups!B$3:F$48,2,FALSE)&amp;"'"</f>
        <v>'South Puget Sound Fall Yearling'</v>
      </c>
      <c r="AE456" s="93">
        <f>VLOOKUP(A456,Lookups!B$3:F$48,4,FALSE)</f>
        <v>7</v>
      </c>
      <c r="AF456" s="93" t="str">
        <f>VLOOKUP(A456,Lookups!B$3:F$48,5,FALSE)</f>
        <v>PS</v>
      </c>
      <c r="AG456" s="93" t="str">
        <f t="shared" si="103"/>
        <v>yes</v>
      </c>
      <c r="AH456" s="93">
        <f>VLOOKUP(A456,Lookups!B$3:F$48,3,FALSE)</f>
        <v>38</v>
      </c>
      <c r="AI456" s="117">
        <f t="shared" si="104"/>
        <v>0</v>
      </c>
      <c r="AJ456" s="117">
        <f t="shared" si="105"/>
        <v>0</v>
      </c>
      <c r="AK456" s="117">
        <f t="shared" si="106"/>
        <v>0.16129032258064516</v>
      </c>
      <c r="AL456" s="117">
        <f t="shared" si="107"/>
        <v>0</v>
      </c>
      <c r="AM456" s="117">
        <f t="shared" si="108"/>
        <v>0</v>
      </c>
      <c r="AN456" s="117">
        <f t="shared" si="109"/>
        <v>4.608294930875576E-3</v>
      </c>
      <c r="AO456" s="117">
        <f t="shared" si="110"/>
        <v>0.55760368663594473</v>
      </c>
      <c r="AP456" s="117">
        <f t="shared" si="111"/>
        <v>0.12442396313364057</v>
      </c>
      <c r="AQ456" s="117">
        <f t="shared" si="112"/>
        <v>0.15207373271889402</v>
      </c>
      <c r="AR456" s="117">
        <f t="shared" si="113"/>
        <v>0</v>
      </c>
      <c r="AS456" t="str">
        <f t="shared" si="114"/>
        <v>2009SPY</v>
      </c>
    </row>
    <row r="457" spans="1:45" x14ac:dyDescent="0.25">
      <c r="A457" t="s">
        <v>726</v>
      </c>
      <c r="B457" s="64">
        <v>2010</v>
      </c>
      <c r="C457">
        <v>181</v>
      </c>
      <c r="D457" s="116" t="s">
        <v>43</v>
      </c>
      <c r="E457" s="63">
        <v>0</v>
      </c>
      <c r="F457" s="63">
        <v>0</v>
      </c>
      <c r="G457" s="63">
        <v>0</v>
      </c>
      <c r="H457" s="63">
        <v>0</v>
      </c>
      <c r="I457" s="63">
        <v>0</v>
      </c>
      <c r="J457" s="63">
        <v>0</v>
      </c>
      <c r="K457" s="63">
        <v>1.6574585635359115E-2</v>
      </c>
      <c r="L457" s="63">
        <v>0</v>
      </c>
      <c r="M457" s="63">
        <v>3.8674033149171269E-2</v>
      </c>
      <c r="N457" s="63">
        <v>0</v>
      </c>
      <c r="O457" s="63">
        <v>0</v>
      </c>
      <c r="P457" s="63">
        <v>0</v>
      </c>
      <c r="Q457" s="63">
        <v>5.5248618784530384E-3</v>
      </c>
      <c r="R457" s="63">
        <v>1.6574585635359115E-2</v>
      </c>
      <c r="S457" s="63">
        <v>0</v>
      </c>
      <c r="T457" s="63">
        <v>0</v>
      </c>
      <c r="U457" s="63">
        <v>0</v>
      </c>
      <c r="V457" s="63">
        <v>0.32596685082872928</v>
      </c>
      <c r="W457" s="63">
        <v>0</v>
      </c>
      <c r="X457" s="63">
        <v>7.7348066298342538E-2</v>
      </c>
      <c r="Y457" s="63">
        <v>0</v>
      </c>
      <c r="Z457" s="63">
        <v>2.7624309392265192E-2</v>
      </c>
      <c r="AA457" s="63">
        <v>0.49171270718232046</v>
      </c>
      <c r="AB457" s="93" t="str">
        <f t="shared" si="101"/>
        <v>a09on</v>
      </c>
      <c r="AC457" s="93" t="str">
        <f t="shared" si="102"/>
        <v>SPY</v>
      </c>
      <c r="AD457" s="93" t="str">
        <f>"'"&amp;VLOOKUP(A457,Lookups!B$3:F$48,2,FALSE)&amp;"'"</f>
        <v>'South Puget Sound Fall Yearling'</v>
      </c>
      <c r="AE457" s="93">
        <f>VLOOKUP(A457,Lookups!B$3:F$48,4,FALSE)</f>
        <v>7</v>
      </c>
      <c r="AF457" s="93" t="str">
        <f>VLOOKUP(A457,Lookups!B$3:F$48,5,FALSE)</f>
        <v>PS</v>
      </c>
      <c r="AG457" s="93" t="str">
        <f t="shared" si="103"/>
        <v>yes</v>
      </c>
      <c r="AH457" s="93">
        <f>VLOOKUP(A457,Lookups!B$3:F$48,3,FALSE)</f>
        <v>38</v>
      </c>
      <c r="AI457" s="117">
        <f t="shared" si="104"/>
        <v>0</v>
      </c>
      <c r="AJ457" s="117">
        <f t="shared" si="105"/>
        <v>0</v>
      </c>
      <c r="AK457" s="117">
        <f t="shared" si="106"/>
        <v>1.6574585635359115E-2</v>
      </c>
      <c r="AL457" s="117">
        <f t="shared" si="107"/>
        <v>3.8674033149171269E-2</v>
      </c>
      <c r="AM457" s="117">
        <f t="shared" si="108"/>
        <v>0</v>
      </c>
      <c r="AN457" s="117">
        <f t="shared" si="109"/>
        <v>2.2099447513812154E-2</v>
      </c>
      <c r="AO457" s="117">
        <f t="shared" si="110"/>
        <v>0.32596685082872928</v>
      </c>
      <c r="AP457" s="117">
        <f t="shared" si="111"/>
        <v>7.7348066298342538E-2</v>
      </c>
      <c r="AQ457" s="117">
        <f t="shared" si="112"/>
        <v>0.49171270718232046</v>
      </c>
      <c r="AR457" s="117">
        <f t="shared" si="113"/>
        <v>2.7624309392265192E-2</v>
      </c>
      <c r="AS457" t="str">
        <f t="shared" si="114"/>
        <v>2010SPY</v>
      </c>
    </row>
    <row r="458" spans="1:45" x14ac:dyDescent="0.25">
      <c r="A458" t="s">
        <v>726</v>
      </c>
      <c r="B458" s="64">
        <v>2011</v>
      </c>
      <c r="C458">
        <v>220</v>
      </c>
      <c r="D458" s="116" t="s">
        <v>30</v>
      </c>
      <c r="E458" s="63">
        <v>0</v>
      </c>
      <c r="F458" s="63">
        <v>0</v>
      </c>
      <c r="G458" s="63">
        <v>0</v>
      </c>
      <c r="H458" s="63">
        <v>0</v>
      </c>
      <c r="I458" s="63">
        <v>0</v>
      </c>
      <c r="J458" s="63">
        <v>1.8181818181818181E-2</v>
      </c>
      <c r="K458" s="63">
        <v>0</v>
      </c>
      <c r="L458" s="63">
        <v>0</v>
      </c>
      <c r="M458" s="63">
        <v>0</v>
      </c>
      <c r="N458" s="63">
        <v>0</v>
      </c>
      <c r="O458" s="63">
        <v>0</v>
      </c>
      <c r="P458" s="63">
        <v>0</v>
      </c>
      <c r="Q458" s="63">
        <v>2.2727272727272728E-2</v>
      </c>
      <c r="R458" s="63">
        <v>4.5454545454545452E-3</v>
      </c>
      <c r="S458" s="63">
        <v>9.0909090909090905E-3</v>
      </c>
      <c r="T458" s="63">
        <v>0</v>
      </c>
      <c r="U458" s="63">
        <v>0</v>
      </c>
      <c r="V458" s="63">
        <v>0.6227272727272728</v>
      </c>
      <c r="W458" s="63">
        <v>0</v>
      </c>
      <c r="X458" s="63">
        <v>0.30909090909090908</v>
      </c>
      <c r="Y458" s="63">
        <v>0</v>
      </c>
      <c r="Z458" s="63">
        <v>0</v>
      </c>
      <c r="AA458" s="63">
        <v>1.3636363636363636E-2</v>
      </c>
      <c r="AB458" s="93" t="str">
        <f t="shared" si="101"/>
        <v>a09on</v>
      </c>
      <c r="AC458" s="93" t="str">
        <f t="shared" si="102"/>
        <v>SPY</v>
      </c>
      <c r="AD458" s="93" t="str">
        <f>"'"&amp;VLOOKUP(A458,Lookups!B$3:F$48,2,FALSE)&amp;"'"</f>
        <v>'South Puget Sound Fall Yearling'</v>
      </c>
      <c r="AE458" s="93">
        <f>VLOOKUP(A458,Lookups!B$3:F$48,4,FALSE)</f>
        <v>7</v>
      </c>
      <c r="AF458" s="93" t="str">
        <f>VLOOKUP(A458,Lookups!B$3:F$48,5,FALSE)</f>
        <v>PS</v>
      </c>
      <c r="AG458" s="93" t="str">
        <f t="shared" si="103"/>
        <v>yes</v>
      </c>
      <c r="AH458" s="93">
        <f>VLOOKUP(A458,Lookups!B$3:F$48,3,FALSE)</f>
        <v>38</v>
      </c>
      <c r="AI458" s="117">
        <f t="shared" si="104"/>
        <v>0</v>
      </c>
      <c r="AJ458" s="117">
        <f t="shared" si="105"/>
        <v>0</v>
      </c>
      <c r="AK458" s="117">
        <f t="shared" si="106"/>
        <v>1.8181818181818181E-2</v>
      </c>
      <c r="AL458" s="117">
        <f t="shared" si="107"/>
        <v>0</v>
      </c>
      <c r="AM458" s="117">
        <f t="shared" si="108"/>
        <v>0</v>
      </c>
      <c r="AN458" s="117">
        <f t="shared" si="109"/>
        <v>3.6363636363636362E-2</v>
      </c>
      <c r="AO458" s="117">
        <f t="shared" si="110"/>
        <v>0.6227272727272728</v>
      </c>
      <c r="AP458" s="117">
        <f t="shared" si="111"/>
        <v>0.30909090909090908</v>
      </c>
      <c r="AQ458" s="117">
        <f t="shared" si="112"/>
        <v>1.3636363636363636E-2</v>
      </c>
      <c r="AR458" s="117">
        <f t="shared" si="113"/>
        <v>0</v>
      </c>
      <c r="AS458" t="str">
        <f t="shared" si="114"/>
        <v>2011SPY</v>
      </c>
    </row>
    <row r="459" spans="1:45" x14ac:dyDescent="0.25">
      <c r="A459" t="s">
        <v>726</v>
      </c>
      <c r="B459" s="64">
        <v>2012</v>
      </c>
      <c r="C459">
        <v>209</v>
      </c>
      <c r="D459" s="116" t="s">
        <v>62</v>
      </c>
      <c r="E459" s="63">
        <v>0</v>
      </c>
      <c r="F459" s="63">
        <v>0</v>
      </c>
      <c r="G459" s="63">
        <v>0</v>
      </c>
      <c r="H459" s="63">
        <v>0</v>
      </c>
      <c r="I459" s="63">
        <v>0</v>
      </c>
      <c r="J459" s="63">
        <v>1.4354066985645933E-2</v>
      </c>
      <c r="K459" s="63">
        <v>5.7416267942583733E-2</v>
      </c>
      <c r="L459" s="63">
        <v>0</v>
      </c>
      <c r="M459" s="63">
        <v>2.8708133971291867E-2</v>
      </c>
      <c r="N459" s="63">
        <v>0</v>
      </c>
      <c r="O459" s="63">
        <v>0</v>
      </c>
      <c r="P459" s="63">
        <v>0</v>
      </c>
      <c r="Q459" s="63">
        <v>3.8277511961722487E-2</v>
      </c>
      <c r="R459" s="63">
        <v>3.8277511961722487E-2</v>
      </c>
      <c r="S459" s="63">
        <v>1.4354066985645933E-2</v>
      </c>
      <c r="T459" s="63">
        <v>0</v>
      </c>
      <c r="U459" s="63">
        <v>0</v>
      </c>
      <c r="V459" s="63">
        <v>0.44019138755980858</v>
      </c>
      <c r="W459" s="63">
        <v>0</v>
      </c>
      <c r="X459" s="63">
        <v>0.32535885167464113</v>
      </c>
      <c r="Y459" s="63">
        <v>0</v>
      </c>
      <c r="Z459" s="63">
        <v>0</v>
      </c>
      <c r="AA459" s="63">
        <v>4.3062200956937802E-2</v>
      </c>
      <c r="AB459" s="93" t="str">
        <f t="shared" si="101"/>
        <v>a09on</v>
      </c>
      <c r="AC459" s="93" t="str">
        <f t="shared" si="102"/>
        <v>SPY</v>
      </c>
      <c r="AD459" s="93" t="str">
        <f>"'"&amp;VLOOKUP(A459,Lookups!B$3:F$48,2,FALSE)&amp;"'"</f>
        <v>'South Puget Sound Fall Yearling'</v>
      </c>
      <c r="AE459" s="93">
        <f>VLOOKUP(A459,Lookups!B$3:F$48,4,FALSE)</f>
        <v>7</v>
      </c>
      <c r="AF459" s="93" t="str">
        <f>VLOOKUP(A459,Lookups!B$3:F$48,5,FALSE)</f>
        <v>PS</v>
      </c>
      <c r="AG459" s="93" t="str">
        <f t="shared" si="103"/>
        <v>yes</v>
      </c>
      <c r="AH459" s="93">
        <f>VLOOKUP(A459,Lookups!B$3:F$48,3,FALSE)</f>
        <v>38</v>
      </c>
      <c r="AI459" s="117">
        <f t="shared" si="104"/>
        <v>0</v>
      </c>
      <c r="AJ459" s="117">
        <f t="shared" si="105"/>
        <v>0</v>
      </c>
      <c r="AK459" s="117">
        <f t="shared" si="106"/>
        <v>7.1770334928229665E-2</v>
      </c>
      <c r="AL459" s="117">
        <f t="shared" si="107"/>
        <v>2.8708133971291867E-2</v>
      </c>
      <c r="AM459" s="117">
        <f t="shared" si="108"/>
        <v>0</v>
      </c>
      <c r="AN459" s="117">
        <f t="shared" si="109"/>
        <v>9.0909090909090912E-2</v>
      </c>
      <c r="AO459" s="117">
        <f t="shared" si="110"/>
        <v>0.44019138755980858</v>
      </c>
      <c r="AP459" s="117">
        <f t="shared" si="111"/>
        <v>0.32535885167464113</v>
      </c>
      <c r="AQ459" s="117">
        <f t="shared" si="112"/>
        <v>4.3062200956937802E-2</v>
      </c>
      <c r="AR459" s="117">
        <f t="shared" si="113"/>
        <v>0</v>
      </c>
      <c r="AS459" t="str">
        <f t="shared" si="114"/>
        <v>2012SPY</v>
      </c>
    </row>
    <row r="460" spans="1:45" x14ac:dyDescent="0.25">
      <c r="A460" t="s">
        <v>726</v>
      </c>
      <c r="B460" s="64">
        <v>2013</v>
      </c>
      <c r="C460" t="s">
        <v>40</v>
      </c>
      <c r="E460" s="63" t="s">
        <v>28</v>
      </c>
      <c r="F460" s="63" t="s">
        <v>28</v>
      </c>
      <c r="G460" s="63" t="s">
        <v>28</v>
      </c>
      <c r="H460" s="63" t="s">
        <v>28</v>
      </c>
      <c r="I460" s="63" t="s">
        <v>28</v>
      </c>
      <c r="J460" s="63" t="s">
        <v>28</v>
      </c>
      <c r="K460" s="63" t="s">
        <v>28</v>
      </c>
      <c r="L460" s="63" t="s">
        <v>28</v>
      </c>
      <c r="M460" s="63" t="s">
        <v>28</v>
      </c>
      <c r="N460" s="63" t="s">
        <v>28</v>
      </c>
      <c r="O460" s="63" t="s">
        <v>28</v>
      </c>
      <c r="P460" s="63" t="s">
        <v>28</v>
      </c>
      <c r="Q460" s="63" t="s">
        <v>28</v>
      </c>
      <c r="R460" s="63" t="s">
        <v>28</v>
      </c>
      <c r="S460" s="63" t="s">
        <v>28</v>
      </c>
      <c r="T460" s="63" t="s">
        <v>28</v>
      </c>
      <c r="U460" s="63" t="s">
        <v>28</v>
      </c>
      <c r="V460" s="63" t="s">
        <v>28</v>
      </c>
      <c r="W460" s="63" t="s">
        <v>28</v>
      </c>
      <c r="X460" s="63" t="s">
        <v>28</v>
      </c>
      <c r="Y460" s="63" t="s">
        <v>28</v>
      </c>
      <c r="Z460" s="63" t="s">
        <v>28</v>
      </c>
      <c r="AA460" s="63" t="s">
        <v>28</v>
      </c>
      <c r="AB460" s="93" t="str">
        <f t="shared" si="101"/>
        <v>a09on</v>
      </c>
      <c r="AC460" s="93" t="str">
        <f t="shared" si="102"/>
        <v>SPY</v>
      </c>
      <c r="AD460" s="93" t="str">
        <f>"'"&amp;VLOOKUP(A460,Lookups!B$3:F$48,2,FALSE)&amp;"'"</f>
        <v>'South Puget Sound Fall Yearling'</v>
      </c>
      <c r="AE460" s="93">
        <f>VLOOKUP(A460,Lookups!B$3:F$48,4,FALSE)</f>
        <v>7</v>
      </c>
      <c r="AF460" s="93" t="str">
        <f>VLOOKUP(A460,Lookups!B$3:F$48,5,FALSE)</f>
        <v>PS</v>
      </c>
      <c r="AG460" s="93" t="str">
        <f t="shared" si="103"/>
        <v>no</v>
      </c>
      <c r="AH460" s="93">
        <f>VLOOKUP(A460,Lookups!B$3:F$48,3,FALSE)</f>
        <v>38</v>
      </c>
      <c r="AI460" s="117">
        <f t="shared" si="104"/>
        <v>0</v>
      </c>
      <c r="AJ460" s="117">
        <f t="shared" si="105"/>
        <v>0</v>
      </c>
      <c r="AK460" s="117">
        <f t="shared" si="106"/>
        <v>0</v>
      </c>
      <c r="AL460" s="117">
        <f t="shared" si="107"/>
        <v>0</v>
      </c>
      <c r="AM460" s="117">
        <f t="shared" si="108"/>
        <v>0</v>
      </c>
      <c r="AN460" s="117">
        <f t="shared" si="109"/>
        <v>0</v>
      </c>
      <c r="AO460" s="117">
        <f t="shared" si="110"/>
        <v>0</v>
      </c>
      <c r="AP460" s="117">
        <f t="shared" si="111"/>
        <v>0</v>
      </c>
      <c r="AQ460" s="117">
        <f t="shared" si="112"/>
        <v>0</v>
      </c>
      <c r="AR460" s="117">
        <f t="shared" si="113"/>
        <v>0</v>
      </c>
      <c r="AS460" t="str">
        <f t="shared" si="114"/>
        <v>2013SPY</v>
      </c>
    </row>
    <row r="461" spans="1:45" x14ac:dyDescent="0.25">
      <c r="A461" t="s">
        <v>724</v>
      </c>
      <c r="B461" s="64">
        <v>1979</v>
      </c>
      <c r="C461">
        <v>1026</v>
      </c>
      <c r="D461" s="116" t="s">
        <v>78</v>
      </c>
      <c r="E461" s="63" t="s">
        <v>26</v>
      </c>
      <c r="F461" s="63" t="s">
        <v>27</v>
      </c>
      <c r="G461" s="63" t="s">
        <v>28</v>
      </c>
      <c r="H461" s="63" t="s">
        <v>28</v>
      </c>
      <c r="I461" s="63" t="s">
        <v>28</v>
      </c>
      <c r="J461" s="63" t="s">
        <v>28</v>
      </c>
      <c r="K461" s="63" t="s">
        <v>28</v>
      </c>
      <c r="L461" s="63" t="s">
        <v>28</v>
      </c>
      <c r="M461" s="63" t="s">
        <v>28</v>
      </c>
      <c r="N461" s="63" t="s">
        <v>28</v>
      </c>
      <c r="O461" s="63" t="s">
        <v>28</v>
      </c>
      <c r="P461" s="63" t="s">
        <v>28</v>
      </c>
      <c r="Q461" s="63" t="s">
        <v>28</v>
      </c>
      <c r="R461" s="63" t="s">
        <v>28</v>
      </c>
      <c r="S461" s="63" t="s">
        <v>28</v>
      </c>
      <c r="T461" s="63" t="s">
        <v>28</v>
      </c>
      <c r="U461" s="63" t="s">
        <v>28</v>
      </c>
      <c r="V461" s="63" t="s">
        <v>28</v>
      </c>
      <c r="W461" s="63" t="s">
        <v>28</v>
      </c>
      <c r="X461" s="63" t="s">
        <v>28</v>
      </c>
      <c r="Y461" s="63" t="s">
        <v>28</v>
      </c>
      <c r="Z461" s="63" t="s">
        <v>28</v>
      </c>
      <c r="AA461" s="63" t="s">
        <v>28</v>
      </c>
      <c r="AB461" s="93" t="str">
        <f t="shared" si="101"/>
        <v>pre99</v>
      </c>
      <c r="AC461" s="93" t="str">
        <f t="shared" si="102"/>
        <v>SPS</v>
      </c>
      <c r="AD461" s="93" t="str">
        <f>"'"&amp;VLOOKUP(A461,Lookups!B$3:F$48,2,FALSE)&amp;"'"</f>
        <v>'South Puget Sound Fall Fingerling'</v>
      </c>
      <c r="AE461" s="93">
        <f>VLOOKUP(A461,Lookups!B$3:F$48,4,FALSE)</f>
        <v>7</v>
      </c>
      <c r="AF461" s="93" t="str">
        <f>VLOOKUP(A461,Lookups!B$3:F$48,5,FALSE)</f>
        <v>PS</v>
      </c>
      <c r="AG461" s="93" t="str">
        <f t="shared" si="103"/>
        <v>no</v>
      </c>
      <c r="AH461" s="93">
        <f>VLOOKUP(A461,Lookups!B$3:F$48,3,FALSE)</f>
        <v>37</v>
      </c>
      <c r="AI461" s="117">
        <f t="shared" si="104"/>
        <v>0</v>
      </c>
      <c r="AJ461" s="117">
        <f t="shared" si="105"/>
        <v>0</v>
      </c>
      <c r="AK461" s="117">
        <f t="shared" si="106"/>
        <v>0</v>
      </c>
      <c r="AL461" s="117">
        <f t="shared" si="107"/>
        <v>0</v>
      </c>
      <c r="AM461" s="117">
        <f t="shared" si="108"/>
        <v>0</v>
      </c>
      <c r="AN461" s="117">
        <f t="shared" si="109"/>
        <v>0</v>
      </c>
      <c r="AO461" s="117">
        <f t="shared" si="110"/>
        <v>0</v>
      </c>
      <c r="AP461" s="117">
        <f t="shared" si="111"/>
        <v>0</v>
      </c>
      <c r="AQ461" s="117">
        <f t="shared" si="112"/>
        <v>0</v>
      </c>
      <c r="AR461" s="117">
        <f t="shared" si="113"/>
        <v>0</v>
      </c>
      <c r="AS461" t="str">
        <f t="shared" si="114"/>
        <v>1979SPS</v>
      </c>
    </row>
    <row r="462" spans="1:45" x14ac:dyDescent="0.25">
      <c r="A462" t="s">
        <v>724</v>
      </c>
      <c r="B462" s="64">
        <v>1980</v>
      </c>
      <c r="C462">
        <v>632</v>
      </c>
      <c r="D462" s="116" t="s">
        <v>82</v>
      </c>
      <c r="E462" s="63" t="s">
        <v>26</v>
      </c>
      <c r="F462" s="63" t="s">
        <v>27</v>
      </c>
      <c r="G462" s="63" t="s">
        <v>28</v>
      </c>
      <c r="H462" s="63" t="s">
        <v>28</v>
      </c>
      <c r="I462" s="63" t="s">
        <v>28</v>
      </c>
      <c r="J462" s="63" t="s">
        <v>28</v>
      </c>
      <c r="K462" s="63" t="s">
        <v>28</v>
      </c>
      <c r="L462" s="63" t="s">
        <v>28</v>
      </c>
      <c r="M462" s="63" t="s">
        <v>28</v>
      </c>
      <c r="N462" s="63" t="s">
        <v>28</v>
      </c>
      <c r="O462" s="63" t="s">
        <v>28</v>
      </c>
      <c r="P462" s="63" t="s">
        <v>28</v>
      </c>
      <c r="Q462" s="63" t="s">
        <v>28</v>
      </c>
      <c r="R462" s="63" t="s">
        <v>28</v>
      </c>
      <c r="S462" s="63" t="s">
        <v>28</v>
      </c>
      <c r="T462" s="63" t="s">
        <v>28</v>
      </c>
      <c r="U462" s="63" t="s">
        <v>28</v>
      </c>
      <c r="V462" s="63" t="s">
        <v>28</v>
      </c>
      <c r="W462" s="63" t="s">
        <v>28</v>
      </c>
      <c r="X462" s="63" t="s">
        <v>28</v>
      </c>
      <c r="Y462" s="63" t="s">
        <v>28</v>
      </c>
      <c r="Z462" s="63" t="s">
        <v>28</v>
      </c>
      <c r="AA462" s="63" t="s">
        <v>28</v>
      </c>
      <c r="AB462" s="93" t="str">
        <f t="shared" si="101"/>
        <v>pre99</v>
      </c>
      <c r="AC462" s="93" t="str">
        <f t="shared" si="102"/>
        <v>SPS</v>
      </c>
      <c r="AD462" s="93" t="str">
        <f>"'"&amp;VLOOKUP(A462,Lookups!B$3:F$48,2,FALSE)&amp;"'"</f>
        <v>'South Puget Sound Fall Fingerling'</v>
      </c>
      <c r="AE462" s="93">
        <f>VLOOKUP(A462,Lookups!B$3:F$48,4,FALSE)</f>
        <v>7</v>
      </c>
      <c r="AF462" s="93" t="str">
        <f>VLOOKUP(A462,Lookups!B$3:F$48,5,FALSE)</f>
        <v>PS</v>
      </c>
      <c r="AG462" s="93" t="str">
        <f t="shared" si="103"/>
        <v>no</v>
      </c>
      <c r="AH462" s="93">
        <f>VLOOKUP(A462,Lookups!B$3:F$48,3,FALSE)</f>
        <v>37</v>
      </c>
      <c r="AI462" s="117">
        <f t="shared" si="104"/>
        <v>0</v>
      </c>
      <c r="AJ462" s="117">
        <f t="shared" si="105"/>
        <v>0</v>
      </c>
      <c r="AK462" s="117">
        <f t="shared" si="106"/>
        <v>0</v>
      </c>
      <c r="AL462" s="117">
        <f t="shared" si="107"/>
        <v>0</v>
      </c>
      <c r="AM462" s="117">
        <f t="shared" si="108"/>
        <v>0</v>
      </c>
      <c r="AN462" s="117">
        <f t="shared" si="109"/>
        <v>0</v>
      </c>
      <c r="AO462" s="117">
        <f t="shared" si="110"/>
        <v>0</v>
      </c>
      <c r="AP462" s="117">
        <f t="shared" si="111"/>
        <v>0</v>
      </c>
      <c r="AQ462" s="117">
        <f t="shared" si="112"/>
        <v>0</v>
      </c>
      <c r="AR462" s="117">
        <f t="shared" si="113"/>
        <v>0</v>
      </c>
      <c r="AS462" t="str">
        <f t="shared" si="114"/>
        <v>1980SPS</v>
      </c>
    </row>
    <row r="463" spans="1:45" x14ac:dyDescent="0.25">
      <c r="A463" t="s">
        <v>724</v>
      </c>
      <c r="B463" s="64">
        <v>1981</v>
      </c>
      <c r="C463">
        <v>1288</v>
      </c>
      <c r="D463" s="116" t="s">
        <v>41</v>
      </c>
      <c r="E463" s="63" t="s">
        <v>26</v>
      </c>
      <c r="F463" s="63" t="s">
        <v>27</v>
      </c>
      <c r="G463" s="63" t="s">
        <v>28</v>
      </c>
      <c r="H463" s="63" t="s">
        <v>28</v>
      </c>
      <c r="I463" s="63" t="s">
        <v>28</v>
      </c>
      <c r="J463" s="63" t="s">
        <v>28</v>
      </c>
      <c r="K463" s="63" t="s">
        <v>28</v>
      </c>
      <c r="L463" s="63" t="s">
        <v>28</v>
      </c>
      <c r="M463" s="63" t="s">
        <v>28</v>
      </c>
      <c r="N463" s="63" t="s">
        <v>28</v>
      </c>
      <c r="O463" s="63" t="s">
        <v>28</v>
      </c>
      <c r="P463" s="63" t="s">
        <v>28</v>
      </c>
      <c r="Q463" s="63" t="s">
        <v>28</v>
      </c>
      <c r="R463" s="63" t="s">
        <v>28</v>
      </c>
      <c r="S463" s="63" t="s">
        <v>28</v>
      </c>
      <c r="T463" s="63" t="s">
        <v>28</v>
      </c>
      <c r="U463" s="63" t="s">
        <v>28</v>
      </c>
      <c r="V463" s="63" t="s">
        <v>28</v>
      </c>
      <c r="W463" s="63" t="s">
        <v>28</v>
      </c>
      <c r="X463" s="63" t="s">
        <v>28</v>
      </c>
      <c r="Y463" s="63" t="s">
        <v>28</v>
      </c>
      <c r="Z463" s="63" t="s">
        <v>28</v>
      </c>
      <c r="AA463" s="63" t="s">
        <v>28</v>
      </c>
      <c r="AB463" s="93" t="str">
        <f t="shared" si="101"/>
        <v>pre99</v>
      </c>
      <c r="AC463" s="93" t="str">
        <f t="shared" si="102"/>
        <v>SPS</v>
      </c>
      <c r="AD463" s="93" t="str">
        <f>"'"&amp;VLOOKUP(A463,Lookups!B$3:F$48,2,FALSE)&amp;"'"</f>
        <v>'South Puget Sound Fall Fingerling'</v>
      </c>
      <c r="AE463" s="93">
        <f>VLOOKUP(A463,Lookups!B$3:F$48,4,FALSE)</f>
        <v>7</v>
      </c>
      <c r="AF463" s="93" t="str">
        <f>VLOOKUP(A463,Lookups!B$3:F$48,5,FALSE)</f>
        <v>PS</v>
      </c>
      <c r="AG463" s="93" t="str">
        <f t="shared" si="103"/>
        <v>no</v>
      </c>
      <c r="AH463" s="93">
        <f>VLOOKUP(A463,Lookups!B$3:F$48,3,FALSE)</f>
        <v>37</v>
      </c>
      <c r="AI463" s="117">
        <f t="shared" si="104"/>
        <v>0</v>
      </c>
      <c r="AJ463" s="117">
        <f t="shared" si="105"/>
        <v>0</v>
      </c>
      <c r="AK463" s="117">
        <f t="shared" si="106"/>
        <v>0</v>
      </c>
      <c r="AL463" s="117">
        <f t="shared" si="107"/>
        <v>0</v>
      </c>
      <c r="AM463" s="117">
        <f t="shared" si="108"/>
        <v>0</v>
      </c>
      <c r="AN463" s="117">
        <f t="shared" si="109"/>
        <v>0</v>
      </c>
      <c r="AO463" s="117">
        <f t="shared" si="110"/>
        <v>0</v>
      </c>
      <c r="AP463" s="117">
        <f t="shared" si="111"/>
        <v>0</v>
      </c>
      <c r="AQ463" s="117">
        <f t="shared" si="112"/>
        <v>0</v>
      </c>
      <c r="AR463" s="117">
        <f t="shared" si="113"/>
        <v>0</v>
      </c>
      <c r="AS463" t="str">
        <f t="shared" si="114"/>
        <v>1981SPS</v>
      </c>
    </row>
    <row r="464" spans="1:45" x14ac:dyDescent="0.25">
      <c r="A464" t="s">
        <v>724</v>
      </c>
      <c r="B464" s="64">
        <v>1982</v>
      </c>
      <c r="C464">
        <v>3257</v>
      </c>
      <c r="D464" s="116" t="s">
        <v>42</v>
      </c>
      <c r="E464" s="63">
        <v>2.4562480810561868E-3</v>
      </c>
      <c r="F464" s="63">
        <v>6.140620202640467E-4</v>
      </c>
      <c r="G464" s="63">
        <v>3.0703101013202335E-4</v>
      </c>
      <c r="H464" s="63">
        <v>1.84218606079214E-3</v>
      </c>
      <c r="I464" s="63">
        <v>0</v>
      </c>
      <c r="J464" s="63">
        <v>0.22321154436598095</v>
      </c>
      <c r="K464" s="63">
        <v>9.2109303039606999E-4</v>
      </c>
      <c r="L464" s="63">
        <v>2.0878108688977586E-2</v>
      </c>
      <c r="M464" s="63">
        <v>0.11513662879950876</v>
      </c>
      <c r="N464" s="63">
        <v>9.2109303039606995E-3</v>
      </c>
      <c r="O464" s="63">
        <v>1.8114829597789376E-2</v>
      </c>
      <c r="P464" s="63">
        <v>0</v>
      </c>
      <c r="Q464" s="63">
        <v>2.6404666871354007E-2</v>
      </c>
      <c r="R464" s="63">
        <v>1.2281240405280934E-3</v>
      </c>
      <c r="S464" s="63">
        <v>3.0703101013202335E-4</v>
      </c>
      <c r="T464" s="63">
        <v>0</v>
      </c>
      <c r="U464" s="63">
        <v>0</v>
      </c>
      <c r="V464" s="63">
        <v>0.24378262204482654</v>
      </c>
      <c r="W464" s="63">
        <v>0</v>
      </c>
      <c r="X464" s="63">
        <v>0.24224746699416641</v>
      </c>
      <c r="Y464" s="63">
        <v>0</v>
      </c>
      <c r="Z464" s="63">
        <v>1.5351550506601166E-3</v>
      </c>
      <c r="AA464" s="63">
        <v>9.1802272029474982E-2</v>
      </c>
      <c r="AB464" s="93" t="str">
        <f t="shared" si="101"/>
        <v>pre99</v>
      </c>
      <c r="AC464" s="93" t="str">
        <f t="shared" si="102"/>
        <v>SPS</v>
      </c>
      <c r="AD464" s="93" t="str">
        <f>"'"&amp;VLOOKUP(A464,Lookups!B$3:F$48,2,FALSE)&amp;"'"</f>
        <v>'South Puget Sound Fall Fingerling'</v>
      </c>
      <c r="AE464" s="93">
        <f>VLOOKUP(A464,Lookups!B$3:F$48,4,FALSE)</f>
        <v>7</v>
      </c>
      <c r="AF464" s="93" t="str">
        <f>VLOOKUP(A464,Lookups!B$3:F$48,5,FALSE)</f>
        <v>PS</v>
      </c>
      <c r="AG464" s="93" t="str">
        <f t="shared" si="103"/>
        <v>yes</v>
      </c>
      <c r="AH464" s="93">
        <f>VLOOKUP(A464,Lookups!B$3:F$48,3,FALSE)</f>
        <v>37</v>
      </c>
      <c r="AI464" s="117">
        <f t="shared" si="104"/>
        <v>3.377341111452257E-3</v>
      </c>
      <c r="AJ464" s="117">
        <f t="shared" si="105"/>
        <v>1.84218606079214E-3</v>
      </c>
      <c r="AK464" s="117">
        <f t="shared" si="106"/>
        <v>0.22413263739637701</v>
      </c>
      <c r="AL464" s="117">
        <f t="shared" si="107"/>
        <v>0.13601473748848633</v>
      </c>
      <c r="AM464" s="117">
        <f t="shared" si="108"/>
        <v>2.7325759901750075E-2</v>
      </c>
      <c r="AN464" s="117">
        <f t="shared" si="109"/>
        <v>2.7939821922014121E-2</v>
      </c>
      <c r="AO464" s="117">
        <f t="shared" si="110"/>
        <v>0.24378262204482654</v>
      </c>
      <c r="AP464" s="117">
        <f t="shared" si="111"/>
        <v>0.24224746699416641</v>
      </c>
      <c r="AQ464" s="117">
        <f t="shared" si="112"/>
        <v>9.1802272029474982E-2</v>
      </c>
      <c r="AR464" s="117">
        <f t="shared" si="113"/>
        <v>1.5351550506601166E-3</v>
      </c>
      <c r="AS464" t="str">
        <f t="shared" si="114"/>
        <v>1982SPS</v>
      </c>
    </row>
    <row r="465" spans="1:45" x14ac:dyDescent="0.25">
      <c r="A465" t="s">
        <v>724</v>
      </c>
      <c r="B465" s="64">
        <v>1983</v>
      </c>
      <c r="C465">
        <v>5054</v>
      </c>
      <c r="D465" s="116" t="s">
        <v>43</v>
      </c>
      <c r="E465" s="63">
        <v>1.1871784724970321E-3</v>
      </c>
      <c r="F465" s="63">
        <v>0</v>
      </c>
      <c r="G465" s="63">
        <v>0</v>
      </c>
      <c r="H465" s="63">
        <v>6.5294815987336765E-3</v>
      </c>
      <c r="I465" s="63">
        <v>0</v>
      </c>
      <c r="J465" s="63">
        <v>0.17233874159081916</v>
      </c>
      <c r="K465" s="63">
        <v>2.3743569449940641E-3</v>
      </c>
      <c r="L465" s="63">
        <v>2.3743569449940641E-3</v>
      </c>
      <c r="M465" s="63">
        <v>4.214483577364464E-2</v>
      </c>
      <c r="N465" s="63">
        <v>1.7016224772457459E-2</v>
      </c>
      <c r="O465" s="63">
        <v>2.7107241788682228E-2</v>
      </c>
      <c r="P465" s="63">
        <v>0</v>
      </c>
      <c r="Q465" s="63">
        <v>1.5235457063711912E-2</v>
      </c>
      <c r="R465" s="63">
        <v>3.9572615749901069E-4</v>
      </c>
      <c r="S465" s="63">
        <v>5.9358923624851603E-4</v>
      </c>
      <c r="T465" s="63">
        <v>0</v>
      </c>
      <c r="U465" s="63">
        <v>0</v>
      </c>
      <c r="V465" s="63">
        <v>0.34566679857538579</v>
      </c>
      <c r="W465" s="63">
        <v>0</v>
      </c>
      <c r="X465" s="63">
        <v>0.25702413929560747</v>
      </c>
      <c r="Y465" s="63">
        <v>2.1764938662445586E-3</v>
      </c>
      <c r="Z465" s="63">
        <v>7.9145231499802137E-4</v>
      </c>
      <c r="AA465" s="63">
        <v>0.10704392560348239</v>
      </c>
      <c r="AB465" s="93" t="str">
        <f t="shared" si="101"/>
        <v>pre99</v>
      </c>
      <c r="AC465" s="93" t="str">
        <f t="shared" si="102"/>
        <v>SPS</v>
      </c>
      <c r="AD465" s="93" t="str">
        <f>"'"&amp;VLOOKUP(A465,Lookups!B$3:F$48,2,FALSE)&amp;"'"</f>
        <v>'South Puget Sound Fall Fingerling'</v>
      </c>
      <c r="AE465" s="93">
        <f>VLOOKUP(A465,Lookups!B$3:F$48,4,FALSE)</f>
        <v>7</v>
      </c>
      <c r="AF465" s="93" t="str">
        <f>VLOOKUP(A465,Lookups!B$3:F$48,5,FALSE)</f>
        <v>PS</v>
      </c>
      <c r="AG465" s="93" t="str">
        <f t="shared" si="103"/>
        <v>yes</v>
      </c>
      <c r="AH465" s="93">
        <f>VLOOKUP(A465,Lookups!B$3:F$48,3,FALSE)</f>
        <v>37</v>
      </c>
      <c r="AI465" s="117">
        <f t="shared" si="104"/>
        <v>1.1871784724970321E-3</v>
      </c>
      <c r="AJ465" s="117">
        <f t="shared" si="105"/>
        <v>6.5294815987336765E-3</v>
      </c>
      <c r="AK465" s="117">
        <f t="shared" si="106"/>
        <v>0.17471309853581324</v>
      </c>
      <c r="AL465" s="117">
        <f t="shared" si="107"/>
        <v>4.4519192718638703E-2</v>
      </c>
      <c r="AM465" s="117">
        <f t="shared" si="108"/>
        <v>4.412346656113969E-2</v>
      </c>
      <c r="AN465" s="117">
        <f t="shared" si="109"/>
        <v>1.6224772457459437E-2</v>
      </c>
      <c r="AO465" s="117">
        <f t="shared" si="110"/>
        <v>0.34566679857538579</v>
      </c>
      <c r="AP465" s="117">
        <f t="shared" si="111"/>
        <v>0.25920063316185205</v>
      </c>
      <c r="AQ465" s="117">
        <f t="shared" si="112"/>
        <v>0.10704392560348239</v>
      </c>
      <c r="AR465" s="117">
        <f t="shared" si="113"/>
        <v>7.9145231499802137E-4</v>
      </c>
      <c r="AS465" t="str">
        <f t="shared" si="114"/>
        <v>1983SPS</v>
      </c>
    </row>
    <row r="466" spans="1:45" x14ac:dyDescent="0.25">
      <c r="A466" t="s">
        <v>724</v>
      </c>
      <c r="B466" s="64">
        <v>1984</v>
      </c>
      <c r="C466">
        <v>4000</v>
      </c>
      <c r="D466" s="116" t="s">
        <v>43</v>
      </c>
      <c r="E466" s="63">
        <v>1.25E-3</v>
      </c>
      <c r="F466" s="63">
        <v>1.75E-3</v>
      </c>
      <c r="G466" s="63">
        <v>0</v>
      </c>
      <c r="H466" s="63">
        <v>7.0000000000000001E-3</v>
      </c>
      <c r="I466" s="63">
        <v>0</v>
      </c>
      <c r="J466" s="63">
        <v>0.21000000000000002</v>
      </c>
      <c r="K466" s="63">
        <v>2.7499999999999998E-3</v>
      </c>
      <c r="L466" s="63">
        <v>1.2500000000000001E-2</v>
      </c>
      <c r="M466" s="63">
        <v>7.2250000000000009E-2</v>
      </c>
      <c r="N466" s="63">
        <v>1.4500000000000001E-2</v>
      </c>
      <c r="O466" s="63">
        <v>8.7499999999999991E-3</v>
      </c>
      <c r="P466" s="63">
        <v>1.25E-3</v>
      </c>
      <c r="Q466" s="63">
        <v>1.375E-2</v>
      </c>
      <c r="R466" s="63">
        <v>5.0000000000000001E-4</v>
      </c>
      <c r="S466" s="63">
        <v>1.25E-3</v>
      </c>
      <c r="T466" s="63">
        <v>0</v>
      </c>
      <c r="U466" s="63">
        <v>0</v>
      </c>
      <c r="V466" s="63">
        <v>0.245</v>
      </c>
      <c r="W466" s="63">
        <v>0</v>
      </c>
      <c r="X466" s="63">
        <v>0.23774999999999999</v>
      </c>
      <c r="Y466" s="63">
        <v>2.5000000000000001E-3</v>
      </c>
      <c r="Z466" s="63">
        <v>3.7499999999999999E-3</v>
      </c>
      <c r="AA466" s="63">
        <v>0.16350000000000001</v>
      </c>
      <c r="AB466" s="93" t="str">
        <f t="shared" si="101"/>
        <v>pre99</v>
      </c>
      <c r="AC466" s="93" t="str">
        <f t="shared" si="102"/>
        <v>SPS</v>
      </c>
      <c r="AD466" s="93" t="str">
        <f>"'"&amp;VLOOKUP(A466,Lookups!B$3:F$48,2,FALSE)&amp;"'"</f>
        <v>'South Puget Sound Fall Fingerling'</v>
      </c>
      <c r="AE466" s="93">
        <f>VLOOKUP(A466,Lookups!B$3:F$48,4,FALSE)</f>
        <v>7</v>
      </c>
      <c r="AF466" s="93" t="str">
        <f>VLOOKUP(A466,Lookups!B$3:F$48,5,FALSE)</f>
        <v>PS</v>
      </c>
      <c r="AG466" s="93" t="str">
        <f t="shared" si="103"/>
        <v>yes</v>
      </c>
      <c r="AH466" s="93">
        <f>VLOOKUP(A466,Lookups!B$3:F$48,3,FALSE)</f>
        <v>37</v>
      </c>
      <c r="AI466" s="117">
        <f t="shared" si="104"/>
        <v>3.0000000000000001E-3</v>
      </c>
      <c r="AJ466" s="117">
        <f t="shared" si="105"/>
        <v>7.0000000000000001E-3</v>
      </c>
      <c r="AK466" s="117">
        <f t="shared" si="106"/>
        <v>0.21275000000000002</v>
      </c>
      <c r="AL466" s="117">
        <f t="shared" si="107"/>
        <v>8.4750000000000006E-2</v>
      </c>
      <c r="AM466" s="117">
        <f t="shared" si="108"/>
        <v>2.4500000000000001E-2</v>
      </c>
      <c r="AN466" s="117">
        <f t="shared" si="109"/>
        <v>1.55E-2</v>
      </c>
      <c r="AO466" s="117">
        <f t="shared" si="110"/>
        <v>0.245</v>
      </c>
      <c r="AP466" s="117">
        <f t="shared" si="111"/>
        <v>0.24024999999999999</v>
      </c>
      <c r="AQ466" s="117">
        <f t="shared" si="112"/>
        <v>0.16350000000000001</v>
      </c>
      <c r="AR466" s="117">
        <f t="shared" si="113"/>
        <v>3.7499999999999999E-3</v>
      </c>
      <c r="AS466" t="str">
        <f t="shared" si="114"/>
        <v>1984SPS</v>
      </c>
    </row>
    <row r="467" spans="1:45" x14ac:dyDescent="0.25">
      <c r="A467" t="s">
        <v>724</v>
      </c>
      <c r="B467" s="64">
        <v>1985</v>
      </c>
      <c r="C467">
        <v>1523</v>
      </c>
      <c r="D467" s="116" t="s">
        <v>43</v>
      </c>
      <c r="E467" s="63">
        <v>7.8791858174655297E-3</v>
      </c>
      <c r="F467" s="63">
        <v>0</v>
      </c>
      <c r="G467" s="63">
        <v>0</v>
      </c>
      <c r="H467" s="63">
        <v>0</v>
      </c>
      <c r="I467" s="63">
        <v>0</v>
      </c>
      <c r="J467" s="63">
        <v>0.18319107025607353</v>
      </c>
      <c r="K467" s="63">
        <v>7.8791858174655279E-3</v>
      </c>
      <c r="L467" s="63">
        <v>3.2829940906106371E-3</v>
      </c>
      <c r="M467" s="63">
        <v>6.3690085357846343E-2</v>
      </c>
      <c r="N467" s="63">
        <v>2.6263952724885093E-3</v>
      </c>
      <c r="O467" s="63">
        <v>1.9697964543663821E-2</v>
      </c>
      <c r="P467" s="63">
        <v>0</v>
      </c>
      <c r="Q467" s="63">
        <v>1.7071569271175313E-2</v>
      </c>
      <c r="R467" s="63">
        <v>0</v>
      </c>
      <c r="S467" s="63">
        <v>1.3131976362442547E-3</v>
      </c>
      <c r="T467" s="63">
        <v>0</v>
      </c>
      <c r="U467" s="63">
        <v>0</v>
      </c>
      <c r="V467" s="63">
        <v>0.20617202889034802</v>
      </c>
      <c r="W467" s="63">
        <v>0</v>
      </c>
      <c r="X467" s="63">
        <v>0.28562048588312539</v>
      </c>
      <c r="Y467" s="63">
        <v>0</v>
      </c>
      <c r="Z467" s="63">
        <v>3.2829940906106371E-3</v>
      </c>
      <c r="AA467" s="63">
        <v>0.19829284307288247</v>
      </c>
      <c r="AB467" s="93" t="str">
        <f t="shared" si="101"/>
        <v>pre99</v>
      </c>
      <c r="AC467" s="93" t="str">
        <f t="shared" si="102"/>
        <v>SPS</v>
      </c>
      <c r="AD467" s="93" t="str">
        <f>"'"&amp;VLOOKUP(A467,Lookups!B$3:F$48,2,FALSE)&amp;"'"</f>
        <v>'South Puget Sound Fall Fingerling'</v>
      </c>
      <c r="AE467" s="93">
        <f>VLOOKUP(A467,Lookups!B$3:F$48,4,FALSE)</f>
        <v>7</v>
      </c>
      <c r="AF467" s="93" t="str">
        <f>VLOOKUP(A467,Lookups!B$3:F$48,5,FALSE)</f>
        <v>PS</v>
      </c>
      <c r="AG467" s="93" t="str">
        <f t="shared" si="103"/>
        <v>yes</v>
      </c>
      <c r="AH467" s="93">
        <f>VLOOKUP(A467,Lookups!B$3:F$48,3,FALSE)</f>
        <v>37</v>
      </c>
      <c r="AI467" s="117">
        <f t="shared" si="104"/>
        <v>7.8791858174655297E-3</v>
      </c>
      <c r="AJ467" s="117">
        <f t="shared" si="105"/>
        <v>0</v>
      </c>
      <c r="AK467" s="117">
        <f t="shared" si="106"/>
        <v>0.19107025607353906</v>
      </c>
      <c r="AL467" s="117">
        <f t="shared" si="107"/>
        <v>6.6973079448456985E-2</v>
      </c>
      <c r="AM467" s="117">
        <f t="shared" si="108"/>
        <v>2.2324359816152328E-2</v>
      </c>
      <c r="AN467" s="117">
        <f t="shared" si="109"/>
        <v>1.8384766907419567E-2</v>
      </c>
      <c r="AO467" s="117">
        <f t="shared" si="110"/>
        <v>0.20617202889034802</v>
      </c>
      <c r="AP467" s="117">
        <f t="shared" si="111"/>
        <v>0.28562048588312539</v>
      </c>
      <c r="AQ467" s="117">
        <f t="shared" si="112"/>
        <v>0.19829284307288247</v>
      </c>
      <c r="AR467" s="117">
        <f t="shared" si="113"/>
        <v>3.2829940906106371E-3</v>
      </c>
      <c r="AS467" t="str">
        <f t="shared" si="114"/>
        <v>1985SPS</v>
      </c>
    </row>
    <row r="468" spans="1:45" x14ac:dyDescent="0.25">
      <c r="A468" t="s">
        <v>724</v>
      </c>
      <c r="B468" s="64">
        <v>1986</v>
      </c>
      <c r="C468">
        <v>558</v>
      </c>
      <c r="D468" s="116" t="s">
        <v>43</v>
      </c>
      <c r="E468" s="63">
        <v>0</v>
      </c>
      <c r="F468" s="63">
        <v>0</v>
      </c>
      <c r="G468" s="63">
        <v>0</v>
      </c>
      <c r="H468" s="63">
        <v>0</v>
      </c>
      <c r="I468" s="63">
        <v>0</v>
      </c>
      <c r="J468" s="63">
        <v>0.18637992831541217</v>
      </c>
      <c r="K468" s="63">
        <v>0</v>
      </c>
      <c r="L468" s="63">
        <v>0</v>
      </c>
      <c r="M468" s="63">
        <v>8.2437275985663083E-2</v>
      </c>
      <c r="N468" s="63">
        <v>0</v>
      </c>
      <c r="O468" s="63">
        <v>2.8673835125448029E-2</v>
      </c>
      <c r="P468" s="63">
        <v>0</v>
      </c>
      <c r="Q468" s="63">
        <v>3.9426523297491037E-2</v>
      </c>
      <c r="R468" s="63">
        <v>1.0752688172043012E-2</v>
      </c>
      <c r="S468" s="63">
        <v>0</v>
      </c>
      <c r="T468" s="63">
        <v>0</v>
      </c>
      <c r="U468" s="63">
        <v>0</v>
      </c>
      <c r="V468" s="63">
        <v>0.26523297491039427</v>
      </c>
      <c r="W468" s="63">
        <v>0</v>
      </c>
      <c r="X468" s="63">
        <v>9.6774193548387094E-2</v>
      </c>
      <c r="Y468" s="63">
        <v>0</v>
      </c>
      <c r="Z468" s="63">
        <v>0</v>
      </c>
      <c r="AA468" s="63">
        <v>0.29032258064516131</v>
      </c>
      <c r="AB468" s="93" t="str">
        <f t="shared" si="101"/>
        <v>pre99</v>
      </c>
      <c r="AC468" s="93" t="str">
        <f t="shared" si="102"/>
        <v>SPS</v>
      </c>
      <c r="AD468" s="93" t="str">
        <f>"'"&amp;VLOOKUP(A468,Lookups!B$3:F$48,2,FALSE)&amp;"'"</f>
        <v>'South Puget Sound Fall Fingerling'</v>
      </c>
      <c r="AE468" s="93">
        <f>VLOOKUP(A468,Lookups!B$3:F$48,4,FALSE)</f>
        <v>7</v>
      </c>
      <c r="AF468" s="93" t="str">
        <f>VLOOKUP(A468,Lookups!B$3:F$48,5,FALSE)</f>
        <v>PS</v>
      </c>
      <c r="AG468" s="93" t="str">
        <f t="shared" si="103"/>
        <v>yes</v>
      </c>
      <c r="AH468" s="93">
        <f>VLOOKUP(A468,Lookups!B$3:F$48,3,FALSE)</f>
        <v>37</v>
      </c>
      <c r="AI468" s="117">
        <f t="shared" si="104"/>
        <v>0</v>
      </c>
      <c r="AJ468" s="117">
        <f t="shared" si="105"/>
        <v>0</v>
      </c>
      <c r="AK468" s="117">
        <f t="shared" si="106"/>
        <v>0.18637992831541217</v>
      </c>
      <c r="AL468" s="117">
        <f t="shared" si="107"/>
        <v>8.2437275985663083E-2</v>
      </c>
      <c r="AM468" s="117">
        <f t="shared" si="108"/>
        <v>2.8673835125448029E-2</v>
      </c>
      <c r="AN468" s="117">
        <f t="shared" si="109"/>
        <v>5.0179211469534052E-2</v>
      </c>
      <c r="AO468" s="117">
        <f t="shared" si="110"/>
        <v>0.26523297491039427</v>
      </c>
      <c r="AP468" s="117">
        <f t="shared" si="111"/>
        <v>9.6774193548387094E-2</v>
      </c>
      <c r="AQ468" s="117">
        <f t="shared" si="112"/>
        <v>0.29032258064516131</v>
      </c>
      <c r="AR468" s="117">
        <f t="shared" si="113"/>
        <v>0</v>
      </c>
      <c r="AS468" t="str">
        <f t="shared" si="114"/>
        <v>1986SPS</v>
      </c>
    </row>
    <row r="469" spans="1:45" x14ac:dyDescent="0.25">
      <c r="A469" t="s">
        <v>724</v>
      </c>
      <c r="B469" s="64">
        <v>1987</v>
      </c>
      <c r="C469">
        <v>594</v>
      </c>
      <c r="D469" s="116" t="s">
        <v>43</v>
      </c>
      <c r="E469" s="63">
        <v>0</v>
      </c>
      <c r="F469" s="63">
        <v>0</v>
      </c>
      <c r="G469" s="63">
        <v>0</v>
      </c>
      <c r="H469" s="63">
        <v>0</v>
      </c>
      <c r="I469" s="63">
        <v>0</v>
      </c>
      <c r="J469" s="63">
        <v>0.20707070707070707</v>
      </c>
      <c r="K469" s="63">
        <v>0</v>
      </c>
      <c r="L469" s="63">
        <v>0</v>
      </c>
      <c r="M469" s="63">
        <v>0.12794612794612795</v>
      </c>
      <c r="N469" s="63">
        <v>0</v>
      </c>
      <c r="O469" s="63">
        <v>2.5252525252525252E-2</v>
      </c>
      <c r="P469" s="63">
        <v>0</v>
      </c>
      <c r="Q469" s="63">
        <v>8.7542087542087546E-2</v>
      </c>
      <c r="R469" s="63">
        <v>1.6835016835016834E-3</v>
      </c>
      <c r="S469" s="63">
        <v>0</v>
      </c>
      <c r="T469" s="63">
        <v>0</v>
      </c>
      <c r="U469" s="63">
        <v>0</v>
      </c>
      <c r="V469" s="63">
        <v>0.15151515151515152</v>
      </c>
      <c r="W469" s="63">
        <v>0</v>
      </c>
      <c r="X469" s="63">
        <v>0.11616161616161616</v>
      </c>
      <c r="Y469" s="63">
        <v>0</v>
      </c>
      <c r="Z469" s="63">
        <v>1.1784511784511785E-2</v>
      </c>
      <c r="AA469" s="63">
        <v>0.27104377104377103</v>
      </c>
      <c r="AB469" s="93" t="str">
        <f t="shared" si="101"/>
        <v>pre99</v>
      </c>
      <c r="AC469" s="93" t="str">
        <f t="shared" si="102"/>
        <v>SPS</v>
      </c>
      <c r="AD469" s="93" t="str">
        <f>"'"&amp;VLOOKUP(A469,Lookups!B$3:F$48,2,FALSE)&amp;"'"</f>
        <v>'South Puget Sound Fall Fingerling'</v>
      </c>
      <c r="AE469" s="93">
        <f>VLOOKUP(A469,Lookups!B$3:F$48,4,FALSE)</f>
        <v>7</v>
      </c>
      <c r="AF469" s="93" t="str">
        <f>VLOOKUP(A469,Lookups!B$3:F$48,5,FALSE)</f>
        <v>PS</v>
      </c>
      <c r="AG469" s="93" t="str">
        <f t="shared" si="103"/>
        <v>yes</v>
      </c>
      <c r="AH469" s="93">
        <f>VLOOKUP(A469,Lookups!B$3:F$48,3,FALSE)</f>
        <v>37</v>
      </c>
      <c r="AI469" s="117">
        <f t="shared" si="104"/>
        <v>0</v>
      </c>
      <c r="AJ469" s="117">
        <f t="shared" si="105"/>
        <v>0</v>
      </c>
      <c r="AK469" s="117">
        <f t="shared" si="106"/>
        <v>0.20707070707070707</v>
      </c>
      <c r="AL469" s="117">
        <f t="shared" si="107"/>
        <v>0.12794612794612795</v>
      </c>
      <c r="AM469" s="117">
        <f t="shared" si="108"/>
        <v>2.5252525252525252E-2</v>
      </c>
      <c r="AN469" s="117">
        <f t="shared" si="109"/>
        <v>8.9225589225589236E-2</v>
      </c>
      <c r="AO469" s="117">
        <f t="shared" si="110"/>
        <v>0.15151515151515152</v>
      </c>
      <c r="AP469" s="117">
        <f t="shared" si="111"/>
        <v>0.11616161616161616</v>
      </c>
      <c r="AQ469" s="117">
        <f t="shared" si="112"/>
        <v>0.27104377104377103</v>
      </c>
      <c r="AR469" s="117">
        <f t="shared" si="113"/>
        <v>1.1784511784511785E-2</v>
      </c>
      <c r="AS469" t="str">
        <f t="shared" si="114"/>
        <v>1987SPS</v>
      </c>
    </row>
    <row r="470" spans="1:45" x14ac:dyDescent="0.25">
      <c r="A470" t="s">
        <v>724</v>
      </c>
      <c r="B470" s="64">
        <v>1988</v>
      </c>
      <c r="C470">
        <v>2817</v>
      </c>
      <c r="D470" s="116" t="s">
        <v>43</v>
      </c>
      <c r="E470" s="63">
        <v>3.1948881789137379E-3</v>
      </c>
      <c r="F470" s="63">
        <v>0</v>
      </c>
      <c r="G470" s="63">
        <v>0</v>
      </c>
      <c r="H470" s="63">
        <v>1.774937877174299E-3</v>
      </c>
      <c r="I470" s="63">
        <v>0</v>
      </c>
      <c r="J470" s="63">
        <v>9.2296769613063545E-2</v>
      </c>
      <c r="K470" s="63">
        <v>3.052893148739794E-2</v>
      </c>
      <c r="L470" s="63">
        <v>1.4199503017394391E-3</v>
      </c>
      <c r="M470" s="63">
        <v>0.17500887468938586</v>
      </c>
      <c r="N470" s="63">
        <v>8.8746893858714943E-3</v>
      </c>
      <c r="O470" s="63">
        <v>3.1948881789137379E-2</v>
      </c>
      <c r="P470" s="63">
        <v>0</v>
      </c>
      <c r="Q470" s="63">
        <v>6.8157614483493084E-2</v>
      </c>
      <c r="R470" s="63">
        <v>3.9048633297834577E-3</v>
      </c>
      <c r="S470" s="63">
        <v>2.1299254526091589E-3</v>
      </c>
      <c r="T470" s="63">
        <v>7.0997515086971955E-4</v>
      </c>
      <c r="U470" s="63">
        <v>0</v>
      </c>
      <c r="V470" s="63">
        <v>0.20447284345047922</v>
      </c>
      <c r="W470" s="63">
        <v>0</v>
      </c>
      <c r="X470" s="63">
        <v>0.20198793042243524</v>
      </c>
      <c r="Y470" s="63">
        <v>0</v>
      </c>
      <c r="Z470" s="63">
        <v>1.774937877174299E-3</v>
      </c>
      <c r="AA470" s="63">
        <v>0.17181398651047214</v>
      </c>
      <c r="AB470" s="93" t="str">
        <f t="shared" si="101"/>
        <v>pre99</v>
      </c>
      <c r="AC470" s="93" t="str">
        <f t="shared" si="102"/>
        <v>SPS</v>
      </c>
      <c r="AD470" s="93" t="str">
        <f>"'"&amp;VLOOKUP(A470,Lookups!B$3:F$48,2,FALSE)&amp;"'"</f>
        <v>'South Puget Sound Fall Fingerling'</v>
      </c>
      <c r="AE470" s="93">
        <f>VLOOKUP(A470,Lookups!B$3:F$48,4,FALSE)</f>
        <v>7</v>
      </c>
      <c r="AF470" s="93" t="str">
        <f>VLOOKUP(A470,Lookups!B$3:F$48,5,FALSE)</f>
        <v>PS</v>
      </c>
      <c r="AG470" s="93" t="str">
        <f t="shared" si="103"/>
        <v>yes</v>
      </c>
      <c r="AH470" s="93">
        <f>VLOOKUP(A470,Lookups!B$3:F$48,3,FALSE)</f>
        <v>37</v>
      </c>
      <c r="AI470" s="117">
        <f t="shared" si="104"/>
        <v>3.1948881789137379E-3</v>
      </c>
      <c r="AJ470" s="117">
        <f t="shared" si="105"/>
        <v>1.774937877174299E-3</v>
      </c>
      <c r="AK470" s="117">
        <f t="shared" si="106"/>
        <v>0.12282570110046148</v>
      </c>
      <c r="AL470" s="117">
        <f t="shared" si="107"/>
        <v>0.1764288249911253</v>
      </c>
      <c r="AM470" s="117">
        <f t="shared" si="108"/>
        <v>4.0823571175008871E-2</v>
      </c>
      <c r="AN470" s="117">
        <f t="shared" si="109"/>
        <v>7.4902378416755427E-2</v>
      </c>
      <c r="AO470" s="117">
        <f t="shared" si="110"/>
        <v>0.20447284345047922</v>
      </c>
      <c r="AP470" s="117">
        <f t="shared" si="111"/>
        <v>0.20198793042243524</v>
      </c>
      <c r="AQ470" s="117">
        <f t="shared" si="112"/>
        <v>0.17181398651047214</v>
      </c>
      <c r="AR470" s="117">
        <f t="shared" si="113"/>
        <v>1.774937877174299E-3</v>
      </c>
      <c r="AS470" t="str">
        <f t="shared" si="114"/>
        <v>1988SPS</v>
      </c>
    </row>
    <row r="471" spans="1:45" x14ac:dyDescent="0.25">
      <c r="A471" t="s">
        <v>724</v>
      </c>
      <c r="B471" s="64">
        <v>1989</v>
      </c>
      <c r="C471">
        <v>5616</v>
      </c>
      <c r="D471" s="116" t="s">
        <v>43</v>
      </c>
      <c r="E471" s="63">
        <v>8.9031339031339033E-4</v>
      </c>
      <c r="F471" s="63">
        <v>0</v>
      </c>
      <c r="G471" s="63">
        <v>0</v>
      </c>
      <c r="H471" s="63">
        <v>3.205128205128205E-3</v>
      </c>
      <c r="I471" s="63">
        <v>0</v>
      </c>
      <c r="J471" s="63">
        <v>8.7962962962962965E-2</v>
      </c>
      <c r="K471" s="63">
        <v>2.4572649572649572E-2</v>
      </c>
      <c r="L471" s="63">
        <v>2.136752136752137E-3</v>
      </c>
      <c r="M471" s="63">
        <v>5.0213675213675216E-2</v>
      </c>
      <c r="N471" s="63">
        <v>3.9173789173789176E-3</v>
      </c>
      <c r="O471" s="63">
        <v>3.5434472934472938E-2</v>
      </c>
      <c r="P471" s="63">
        <v>0</v>
      </c>
      <c r="Q471" s="63">
        <v>0.11182336182336182</v>
      </c>
      <c r="R471" s="63">
        <v>3.205128205128205E-3</v>
      </c>
      <c r="S471" s="63">
        <v>9.7934472934472928E-3</v>
      </c>
      <c r="T471" s="63">
        <v>7.1225071225071229E-4</v>
      </c>
      <c r="U471" s="63">
        <v>0</v>
      </c>
      <c r="V471" s="63">
        <v>0.17165242165242167</v>
      </c>
      <c r="W471" s="63">
        <v>0</v>
      </c>
      <c r="X471" s="63">
        <v>0.20601851851851852</v>
      </c>
      <c r="Y471" s="63">
        <v>0</v>
      </c>
      <c r="Z471" s="63">
        <v>1.6025641025641025E-3</v>
      </c>
      <c r="AA471" s="63">
        <v>0.28685897435897434</v>
      </c>
      <c r="AB471" s="93" t="str">
        <f t="shared" si="101"/>
        <v>pre99</v>
      </c>
      <c r="AC471" s="93" t="str">
        <f t="shared" si="102"/>
        <v>SPS</v>
      </c>
      <c r="AD471" s="93" t="str">
        <f>"'"&amp;VLOOKUP(A471,Lookups!B$3:F$48,2,FALSE)&amp;"'"</f>
        <v>'South Puget Sound Fall Fingerling'</v>
      </c>
      <c r="AE471" s="93">
        <f>VLOOKUP(A471,Lookups!B$3:F$48,4,FALSE)</f>
        <v>7</v>
      </c>
      <c r="AF471" s="93" t="str">
        <f>VLOOKUP(A471,Lookups!B$3:F$48,5,FALSE)</f>
        <v>PS</v>
      </c>
      <c r="AG471" s="93" t="str">
        <f t="shared" si="103"/>
        <v>yes</v>
      </c>
      <c r="AH471" s="93">
        <f>VLOOKUP(A471,Lookups!B$3:F$48,3,FALSE)</f>
        <v>37</v>
      </c>
      <c r="AI471" s="117">
        <f t="shared" si="104"/>
        <v>8.9031339031339033E-4</v>
      </c>
      <c r="AJ471" s="117">
        <f t="shared" si="105"/>
        <v>3.205128205128205E-3</v>
      </c>
      <c r="AK471" s="117">
        <f t="shared" si="106"/>
        <v>0.11253561253561253</v>
      </c>
      <c r="AL471" s="117">
        <f t="shared" si="107"/>
        <v>5.2350427350427352E-2</v>
      </c>
      <c r="AM471" s="117">
        <f t="shared" si="108"/>
        <v>3.9351851851851853E-2</v>
      </c>
      <c r="AN471" s="117">
        <f t="shared" si="109"/>
        <v>0.12553418803418803</v>
      </c>
      <c r="AO471" s="117">
        <f t="shared" si="110"/>
        <v>0.17165242165242167</v>
      </c>
      <c r="AP471" s="117">
        <f t="shared" si="111"/>
        <v>0.20601851851851852</v>
      </c>
      <c r="AQ471" s="117">
        <f t="shared" si="112"/>
        <v>0.28685897435897434</v>
      </c>
      <c r="AR471" s="117">
        <f t="shared" si="113"/>
        <v>1.6025641025641025E-3</v>
      </c>
      <c r="AS471" t="str">
        <f t="shared" si="114"/>
        <v>1989SPS</v>
      </c>
    </row>
    <row r="472" spans="1:45" x14ac:dyDescent="0.25">
      <c r="A472" t="s">
        <v>724</v>
      </c>
      <c r="B472" s="64">
        <v>1990</v>
      </c>
      <c r="C472">
        <v>5952</v>
      </c>
      <c r="D472" s="116" t="s">
        <v>43</v>
      </c>
      <c r="E472" s="63">
        <v>0</v>
      </c>
      <c r="F472" s="63">
        <v>5.0403225806451612E-4</v>
      </c>
      <c r="G472" s="63">
        <v>6.7204301075268823E-4</v>
      </c>
      <c r="H472" s="63">
        <v>3.3602150537634409E-3</v>
      </c>
      <c r="I472" s="63">
        <v>0</v>
      </c>
      <c r="J472" s="63">
        <v>0.23773521505376344</v>
      </c>
      <c r="K472" s="63">
        <v>4.3010752688172046E-2</v>
      </c>
      <c r="L472" s="63">
        <v>2.5201612903225806E-3</v>
      </c>
      <c r="M472" s="63">
        <v>3.7298387096774195E-2</v>
      </c>
      <c r="N472" s="63">
        <v>2.8561827956989248E-3</v>
      </c>
      <c r="O472" s="63">
        <v>1.226478494623656E-2</v>
      </c>
      <c r="P472" s="63">
        <v>0</v>
      </c>
      <c r="Q472" s="63">
        <v>9.1397849462365593E-2</v>
      </c>
      <c r="R472" s="63">
        <v>4.0322580645161289E-3</v>
      </c>
      <c r="S472" s="63">
        <v>5.0403225806451612E-4</v>
      </c>
      <c r="T472" s="63">
        <v>0</v>
      </c>
      <c r="U472" s="63">
        <v>0</v>
      </c>
      <c r="V472" s="63">
        <v>0.13004032258064516</v>
      </c>
      <c r="W472" s="63">
        <v>0</v>
      </c>
      <c r="X472" s="63">
        <v>0.22446236559139787</v>
      </c>
      <c r="Y472" s="63">
        <v>4.7043010752688174E-3</v>
      </c>
      <c r="Z472" s="63">
        <v>1.5120967741935483E-3</v>
      </c>
      <c r="AA472" s="63">
        <v>0.203125</v>
      </c>
      <c r="AB472" s="93" t="str">
        <f t="shared" si="101"/>
        <v>pre99</v>
      </c>
      <c r="AC472" s="93" t="str">
        <f t="shared" si="102"/>
        <v>SPS</v>
      </c>
      <c r="AD472" s="93" t="str">
        <f>"'"&amp;VLOOKUP(A472,Lookups!B$3:F$48,2,FALSE)&amp;"'"</f>
        <v>'South Puget Sound Fall Fingerling'</v>
      </c>
      <c r="AE472" s="93">
        <f>VLOOKUP(A472,Lookups!B$3:F$48,4,FALSE)</f>
        <v>7</v>
      </c>
      <c r="AF472" s="93" t="str">
        <f>VLOOKUP(A472,Lookups!B$3:F$48,5,FALSE)</f>
        <v>PS</v>
      </c>
      <c r="AG472" s="93" t="str">
        <f t="shared" si="103"/>
        <v>yes</v>
      </c>
      <c r="AH472" s="93">
        <f>VLOOKUP(A472,Lookups!B$3:F$48,3,FALSE)</f>
        <v>37</v>
      </c>
      <c r="AI472" s="117">
        <f t="shared" si="104"/>
        <v>1.1760752688172043E-3</v>
      </c>
      <c r="AJ472" s="117">
        <f t="shared" si="105"/>
        <v>3.3602150537634409E-3</v>
      </c>
      <c r="AK472" s="117">
        <f t="shared" si="106"/>
        <v>0.2807459677419355</v>
      </c>
      <c r="AL472" s="117">
        <f t="shared" si="107"/>
        <v>3.9818548387096774E-2</v>
      </c>
      <c r="AM472" s="117">
        <f t="shared" si="108"/>
        <v>1.5120967741935484E-2</v>
      </c>
      <c r="AN472" s="117">
        <f t="shared" si="109"/>
        <v>9.5934139784946235E-2</v>
      </c>
      <c r="AO472" s="117">
        <f t="shared" si="110"/>
        <v>0.13004032258064516</v>
      </c>
      <c r="AP472" s="117">
        <f t="shared" si="111"/>
        <v>0.22916666666666669</v>
      </c>
      <c r="AQ472" s="117">
        <f t="shared" si="112"/>
        <v>0.203125</v>
      </c>
      <c r="AR472" s="117">
        <f t="shared" si="113"/>
        <v>1.5120967741935483E-3</v>
      </c>
      <c r="AS472" t="str">
        <f t="shared" si="114"/>
        <v>1990SPS</v>
      </c>
    </row>
    <row r="473" spans="1:45" x14ac:dyDescent="0.25">
      <c r="A473" t="s">
        <v>724</v>
      </c>
      <c r="B473" s="64">
        <v>1991</v>
      </c>
      <c r="C473">
        <v>1904</v>
      </c>
      <c r="D473" s="116" t="s">
        <v>43</v>
      </c>
      <c r="E473" s="63">
        <v>4.2016806722689082E-3</v>
      </c>
      <c r="F473" s="63">
        <v>0</v>
      </c>
      <c r="G473" s="63">
        <v>0</v>
      </c>
      <c r="H473" s="63">
        <v>0</v>
      </c>
      <c r="I473" s="63">
        <v>0</v>
      </c>
      <c r="J473" s="63">
        <v>0.16491596638655462</v>
      </c>
      <c r="K473" s="63">
        <v>2.6785714285714284E-2</v>
      </c>
      <c r="L473" s="63">
        <v>1.5756302521008404E-3</v>
      </c>
      <c r="M473" s="63">
        <v>1.7331932773109245E-2</v>
      </c>
      <c r="N473" s="63">
        <v>1.0504201680672268E-3</v>
      </c>
      <c r="O473" s="63">
        <v>9.4537815126050414E-3</v>
      </c>
      <c r="P473" s="63">
        <v>0</v>
      </c>
      <c r="Q473" s="63">
        <v>0.11292016806722689</v>
      </c>
      <c r="R473" s="63">
        <v>3.1512605042016808E-3</v>
      </c>
      <c r="S473" s="63">
        <v>8.9285714285714281E-3</v>
      </c>
      <c r="T473" s="63">
        <v>0</v>
      </c>
      <c r="U473" s="63">
        <v>0</v>
      </c>
      <c r="V473" s="63">
        <v>0.13918067226890757</v>
      </c>
      <c r="W473" s="63">
        <v>0</v>
      </c>
      <c r="X473" s="63">
        <v>0.25367647058823528</v>
      </c>
      <c r="Y473" s="63">
        <v>2.6260504201680674E-3</v>
      </c>
      <c r="Z473" s="63">
        <v>2.1008403361344537E-3</v>
      </c>
      <c r="AA473" s="63">
        <v>0.25210084033613445</v>
      </c>
      <c r="AB473" s="93" t="str">
        <f t="shared" si="101"/>
        <v>pre99</v>
      </c>
      <c r="AC473" s="93" t="str">
        <f t="shared" si="102"/>
        <v>SPS</v>
      </c>
      <c r="AD473" s="93" t="str">
        <f>"'"&amp;VLOOKUP(A473,Lookups!B$3:F$48,2,FALSE)&amp;"'"</f>
        <v>'South Puget Sound Fall Fingerling'</v>
      </c>
      <c r="AE473" s="93">
        <f>VLOOKUP(A473,Lookups!B$3:F$48,4,FALSE)</f>
        <v>7</v>
      </c>
      <c r="AF473" s="93" t="str">
        <f>VLOOKUP(A473,Lookups!B$3:F$48,5,FALSE)</f>
        <v>PS</v>
      </c>
      <c r="AG473" s="93" t="str">
        <f t="shared" si="103"/>
        <v>yes</v>
      </c>
      <c r="AH473" s="93">
        <f>VLOOKUP(A473,Lookups!B$3:F$48,3,FALSE)</f>
        <v>37</v>
      </c>
      <c r="AI473" s="117">
        <f t="shared" si="104"/>
        <v>4.2016806722689082E-3</v>
      </c>
      <c r="AJ473" s="117">
        <f t="shared" si="105"/>
        <v>0</v>
      </c>
      <c r="AK473" s="117">
        <f t="shared" si="106"/>
        <v>0.19170168067226889</v>
      </c>
      <c r="AL473" s="117">
        <f t="shared" si="107"/>
        <v>1.8907563025210086E-2</v>
      </c>
      <c r="AM473" s="117">
        <f t="shared" si="108"/>
        <v>1.0504201680672268E-2</v>
      </c>
      <c r="AN473" s="117">
        <f t="shared" si="109"/>
        <v>0.125</v>
      </c>
      <c r="AO473" s="117">
        <f t="shared" si="110"/>
        <v>0.13918067226890757</v>
      </c>
      <c r="AP473" s="117">
        <f t="shared" si="111"/>
        <v>0.25630252100840334</v>
      </c>
      <c r="AQ473" s="117">
        <f t="shared" si="112"/>
        <v>0.25210084033613445</v>
      </c>
      <c r="AR473" s="117">
        <f t="shared" si="113"/>
        <v>2.1008403361344537E-3</v>
      </c>
      <c r="AS473" t="str">
        <f t="shared" si="114"/>
        <v>1991SPS</v>
      </c>
    </row>
    <row r="474" spans="1:45" x14ac:dyDescent="0.25">
      <c r="A474" t="s">
        <v>724</v>
      </c>
      <c r="B474" s="64">
        <v>1992</v>
      </c>
      <c r="C474">
        <v>1623</v>
      </c>
      <c r="D474" s="116" t="s">
        <v>43</v>
      </c>
      <c r="E474" s="63">
        <v>5.5452865064695009E-3</v>
      </c>
      <c r="F474" s="63">
        <v>3.6968576709796672E-3</v>
      </c>
      <c r="G474" s="63">
        <v>0</v>
      </c>
      <c r="H474" s="63">
        <v>0</v>
      </c>
      <c r="I474" s="63">
        <v>0</v>
      </c>
      <c r="J474" s="63">
        <v>0.17190388170055451</v>
      </c>
      <c r="K474" s="63">
        <v>1.9716574245224893E-2</v>
      </c>
      <c r="L474" s="63">
        <v>3.0807147258163892E-3</v>
      </c>
      <c r="M474" s="63">
        <v>4.3130006161429452E-2</v>
      </c>
      <c r="N474" s="63">
        <v>8.6260012322858896E-3</v>
      </c>
      <c r="O474" s="63">
        <v>2.8342575477510783E-2</v>
      </c>
      <c r="P474" s="63">
        <v>0</v>
      </c>
      <c r="Q474" s="63">
        <v>8.3795440542205793E-2</v>
      </c>
      <c r="R474" s="63">
        <v>5.5452865064695009E-3</v>
      </c>
      <c r="S474" s="63">
        <v>5.5452865064695009E-3</v>
      </c>
      <c r="T474" s="63">
        <v>6.1614294516327791E-4</v>
      </c>
      <c r="U474" s="63">
        <v>0</v>
      </c>
      <c r="V474" s="63">
        <v>0.23166974738139251</v>
      </c>
      <c r="W474" s="63">
        <v>0</v>
      </c>
      <c r="X474" s="63">
        <v>0.2119531731361676</v>
      </c>
      <c r="Y474" s="63">
        <v>0</v>
      </c>
      <c r="Z474" s="63">
        <v>6.1614294516327791E-4</v>
      </c>
      <c r="AA474" s="63">
        <v>0.17621688231669747</v>
      </c>
      <c r="AB474" s="93" t="str">
        <f t="shared" si="101"/>
        <v>pre99</v>
      </c>
      <c r="AC474" s="93" t="str">
        <f t="shared" si="102"/>
        <v>SPS</v>
      </c>
      <c r="AD474" s="93" t="str">
        <f>"'"&amp;VLOOKUP(A474,Lookups!B$3:F$48,2,FALSE)&amp;"'"</f>
        <v>'South Puget Sound Fall Fingerling'</v>
      </c>
      <c r="AE474" s="93">
        <f>VLOOKUP(A474,Lookups!B$3:F$48,4,FALSE)</f>
        <v>7</v>
      </c>
      <c r="AF474" s="93" t="str">
        <f>VLOOKUP(A474,Lookups!B$3:F$48,5,FALSE)</f>
        <v>PS</v>
      </c>
      <c r="AG474" s="93" t="str">
        <f t="shared" si="103"/>
        <v>yes</v>
      </c>
      <c r="AH474" s="93">
        <f>VLOOKUP(A474,Lookups!B$3:F$48,3,FALSE)</f>
        <v>37</v>
      </c>
      <c r="AI474" s="117">
        <f t="shared" si="104"/>
        <v>9.2421441774491672E-3</v>
      </c>
      <c r="AJ474" s="117">
        <f t="shared" si="105"/>
        <v>0</v>
      </c>
      <c r="AK474" s="117">
        <f t="shared" si="106"/>
        <v>0.19162045594577939</v>
      </c>
      <c r="AL474" s="117">
        <f t="shared" si="107"/>
        <v>4.6210720887245843E-2</v>
      </c>
      <c r="AM474" s="117">
        <f t="shared" si="108"/>
        <v>3.6968576709796669E-2</v>
      </c>
      <c r="AN474" s="117">
        <f t="shared" si="109"/>
        <v>9.5502156500308077E-2</v>
      </c>
      <c r="AO474" s="117">
        <f t="shared" si="110"/>
        <v>0.23166974738139251</v>
      </c>
      <c r="AP474" s="117">
        <f t="shared" si="111"/>
        <v>0.2119531731361676</v>
      </c>
      <c r="AQ474" s="117">
        <f t="shared" si="112"/>
        <v>0.17621688231669747</v>
      </c>
      <c r="AR474" s="117">
        <f t="shared" si="113"/>
        <v>6.1614294516327791E-4</v>
      </c>
      <c r="AS474" t="str">
        <f t="shared" si="114"/>
        <v>1992SPS</v>
      </c>
    </row>
    <row r="475" spans="1:45" x14ac:dyDescent="0.25">
      <c r="A475" t="s">
        <v>724</v>
      </c>
      <c r="B475" s="64">
        <v>1993</v>
      </c>
      <c r="C475">
        <v>1616</v>
      </c>
      <c r="D475" s="116" t="s">
        <v>43</v>
      </c>
      <c r="E475" s="63">
        <v>2.4752475247524753E-3</v>
      </c>
      <c r="F475" s="63">
        <v>1.2376237623762376E-3</v>
      </c>
      <c r="G475" s="63">
        <v>0</v>
      </c>
      <c r="H475" s="63">
        <v>0</v>
      </c>
      <c r="I475" s="63">
        <v>0</v>
      </c>
      <c r="J475" s="63">
        <v>0.17945544554455445</v>
      </c>
      <c r="K475" s="63">
        <v>4.4554455445544552E-2</v>
      </c>
      <c r="L475" s="63">
        <v>9.9009900990099011E-3</v>
      </c>
      <c r="M475" s="63">
        <v>3.5891089108910888E-2</v>
      </c>
      <c r="N475" s="63">
        <v>1.2376237623762376E-3</v>
      </c>
      <c r="O475" s="63">
        <v>2.537128712871287E-2</v>
      </c>
      <c r="P475" s="63">
        <v>0</v>
      </c>
      <c r="Q475" s="63">
        <v>5.8168316831683171E-2</v>
      </c>
      <c r="R475" s="63">
        <v>1.8564356435643563E-3</v>
      </c>
      <c r="S475" s="63">
        <v>0</v>
      </c>
      <c r="T475" s="63">
        <v>0</v>
      </c>
      <c r="U475" s="63">
        <v>0</v>
      </c>
      <c r="V475" s="63">
        <v>0.2277227722772277</v>
      </c>
      <c r="W475" s="63">
        <v>0</v>
      </c>
      <c r="X475" s="63">
        <v>0.14789603960396039</v>
      </c>
      <c r="Y475" s="63">
        <v>0</v>
      </c>
      <c r="Z475" s="63">
        <v>1.2376237623762376E-3</v>
      </c>
      <c r="AA475" s="63">
        <v>0.26299504950495051</v>
      </c>
      <c r="AB475" s="93" t="str">
        <f t="shared" si="101"/>
        <v>pre99</v>
      </c>
      <c r="AC475" s="93" t="str">
        <f t="shared" si="102"/>
        <v>SPS</v>
      </c>
      <c r="AD475" s="93" t="str">
        <f>"'"&amp;VLOOKUP(A475,Lookups!B$3:F$48,2,FALSE)&amp;"'"</f>
        <v>'South Puget Sound Fall Fingerling'</v>
      </c>
      <c r="AE475" s="93">
        <f>VLOOKUP(A475,Lookups!B$3:F$48,4,FALSE)</f>
        <v>7</v>
      </c>
      <c r="AF475" s="93" t="str">
        <f>VLOOKUP(A475,Lookups!B$3:F$48,5,FALSE)</f>
        <v>PS</v>
      </c>
      <c r="AG475" s="93" t="str">
        <f t="shared" si="103"/>
        <v>yes</v>
      </c>
      <c r="AH475" s="93">
        <f>VLOOKUP(A475,Lookups!B$3:F$48,3,FALSE)</f>
        <v>37</v>
      </c>
      <c r="AI475" s="117">
        <f t="shared" si="104"/>
        <v>3.7128712871287127E-3</v>
      </c>
      <c r="AJ475" s="117">
        <f t="shared" si="105"/>
        <v>0</v>
      </c>
      <c r="AK475" s="117">
        <f t="shared" si="106"/>
        <v>0.22400990099009899</v>
      </c>
      <c r="AL475" s="117">
        <f t="shared" si="107"/>
        <v>4.5792079207920791E-2</v>
      </c>
      <c r="AM475" s="117">
        <f t="shared" si="108"/>
        <v>2.6608910891089108E-2</v>
      </c>
      <c r="AN475" s="117">
        <f t="shared" si="109"/>
        <v>6.0024752475247529E-2</v>
      </c>
      <c r="AO475" s="117">
        <f t="shared" si="110"/>
        <v>0.2277227722772277</v>
      </c>
      <c r="AP475" s="117">
        <f t="shared" si="111"/>
        <v>0.14789603960396039</v>
      </c>
      <c r="AQ475" s="117">
        <f t="shared" si="112"/>
        <v>0.26299504950495051</v>
      </c>
      <c r="AR475" s="117">
        <f t="shared" si="113"/>
        <v>1.2376237623762376E-3</v>
      </c>
      <c r="AS475" t="str">
        <f t="shared" si="114"/>
        <v>1993SPS</v>
      </c>
    </row>
    <row r="476" spans="1:45" x14ac:dyDescent="0.25">
      <c r="A476" t="s">
        <v>724</v>
      </c>
      <c r="B476" s="64">
        <v>1994</v>
      </c>
      <c r="C476">
        <v>1909</v>
      </c>
      <c r="D476" s="116" t="s">
        <v>43</v>
      </c>
      <c r="E476" s="63">
        <v>0</v>
      </c>
      <c r="F476" s="63">
        <v>0</v>
      </c>
      <c r="G476" s="63">
        <v>0</v>
      </c>
      <c r="H476" s="63">
        <v>5.2383446830801469E-3</v>
      </c>
      <c r="I476" s="63">
        <v>0</v>
      </c>
      <c r="J476" s="63">
        <v>9.3242535358826623E-2</v>
      </c>
      <c r="K476" s="63">
        <v>1.2048192771084338E-2</v>
      </c>
      <c r="L476" s="63">
        <v>0</v>
      </c>
      <c r="M476" s="63">
        <v>4.9240440020953381E-2</v>
      </c>
      <c r="N476" s="63">
        <v>0</v>
      </c>
      <c r="O476" s="63">
        <v>4.9764274489261393E-2</v>
      </c>
      <c r="P476" s="63">
        <v>0</v>
      </c>
      <c r="Q476" s="63">
        <v>6.2860136196961763E-3</v>
      </c>
      <c r="R476" s="63">
        <v>0</v>
      </c>
      <c r="S476" s="63">
        <v>0</v>
      </c>
      <c r="T476" s="63">
        <v>0</v>
      </c>
      <c r="U476" s="63">
        <v>0</v>
      </c>
      <c r="V476" s="63">
        <v>0.16448402304871662</v>
      </c>
      <c r="W476" s="63">
        <v>0</v>
      </c>
      <c r="X476" s="63">
        <v>0.15819800942902043</v>
      </c>
      <c r="Y476" s="63">
        <v>2.6191723415400735E-3</v>
      </c>
      <c r="Z476" s="63">
        <v>1.5715034049240441E-3</v>
      </c>
      <c r="AA476" s="63">
        <v>0.45730749083289679</v>
      </c>
      <c r="AB476" s="93" t="str">
        <f t="shared" si="101"/>
        <v>pre99</v>
      </c>
      <c r="AC476" s="93" t="str">
        <f t="shared" si="102"/>
        <v>SPS</v>
      </c>
      <c r="AD476" s="93" t="str">
        <f>"'"&amp;VLOOKUP(A476,Lookups!B$3:F$48,2,FALSE)&amp;"'"</f>
        <v>'South Puget Sound Fall Fingerling'</v>
      </c>
      <c r="AE476" s="93">
        <f>VLOOKUP(A476,Lookups!B$3:F$48,4,FALSE)</f>
        <v>7</v>
      </c>
      <c r="AF476" s="93" t="str">
        <f>VLOOKUP(A476,Lookups!B$3:F$48,5,FALSE)</f>
        <v>PS</v>
      </c>
      <c r="AG476" s="93" t="str">
        <f t="shared" si="103"/>
        <v>yes</v>
      </c>
      <c r="AH476" s="93">
        <f>VLOOKUP(A476,Lookups!B$3:F$48,3,FALSE)</f>
        <v>37</v>
      </c>
      <c r="AI476" s="117">
        <f t="shared" si="104"/>
        <v>0</v>
      </c>
      <c r="AJ476" s="117">
        <f t="shared" si="105"/>
        <v>5.2383446830801469E-3</v>
      </c>
      <c r="AK476" s="117">
        <f t="shared" si="106"/>
        <v>0.10529072812991096</v>
      </c>
      <c r="AL476" s="117">
        <f t="shared" si="107"/>
        <v>4.9240440020953381E-2</v>
      </c>
      <c r="AM476" s="117">
        <f t="shared" si="108"/>
        <v>4.9764274489261393E-2</v>
      </c>
      <c r="AN476" s="117">
        <f t="shared" si="109"/>
        <v>6.2860136196961763E-3</v>
      </c>
      <c r="AO476" s="117">
        <f t="shared" si="110"/>
        <v>0.16448402304871662</v>
      </c>
      <c r="AP476" s="117">
        <f t="shared" si="111"/>
        <v>0.16081718177056051</v>
      </c>
      <c r="AQ476" s="117">
        <f t="shared" si="112"/>
        <v>0.45730749083289679</v>
      </c>
      <c r="AR476" s="117">
        <f t="shared" si="113"/>
        <v>1.5715034049240441E-3</v>
      </c>
      <c r="AS476" t="str">
        <f t="shared" si="114"/>
        <v>1994SPS</v>
      </c>
    </row>
    <row r="477" spans="1:45" x14ac:dyDescent="0.25">
      <c r="A477" t="s">
        <v>724</v>
      </c>
      <c r="B477" s="64">
        <v>1995</v>
      </c>
      <c r="C477">
        <v>4012</v>
      </c>
      <c r="D477" s="116" t="s">
        <v>43</v>
      </c>
      <c r="E477" s="63">
        <v>1.9940179461615153E-3</v>
      </c>
      <c r="F477" s="63">
        <v>0</v>
      </c>
      <c r="G477" s="63">
        <v>0</v>
      </c>
      <c r="H477" s="63">
        <v>1.2462612163509472E-3</v>
      </c>
      <c r="I477" s="63">
        <v>0</v>
      </c>
      <c r="J477" s="63">
        <v>5.3589232303090727E-2</v>
      </c>
      <c r="K477" s="63">
        <v>1.1465603190428714E-2</v>
      </c>
      <c r="L477" s="63">
        <v>0</v>
      </c>
      <c r="M477" s="63">
        <v>2.5423728813559324E-2</v>
      </c>
      <c r="N477" s="63">
        <v>0</v>
      </c>
      <c r="O477" s="63">
        <v>1.6949152542372881E-2</v>
      </c>
      <c r="P477" s="63">
        <v>0</v>
      </c>
      <c r="Q477" s="63">
        <v>1.2462612163509471E-2</v>
      </c>
      <c r="R477" s="63">
        <v>0</v>
      </c>
      <c r="S477" s="63">
        <v>0</v>
      </c>
      <c r="T477" s="63">
        <v>0</v>
      </c>
      <c r="U477" s="63">
        <v>0</v>
      </c>
      <c r="V477" s="63">
        <v>0.17547357926221335</v>
      </c>
      <c r="W477" s="63">
        <v>0</v>
      </c>
      <c r="X477" s="63">
        <v>5.7577268195413756E-2</v>
      </c>
      <c r="Y477" s="63">
        <v>0</v>
      </c>
      <c r="Z477" s="63">
        <v>2.7417746759720836E-3</v>
      </c>
      <c r="AA477" s="63">
        <v>0.6410767696909272</v>
      </c>
      <c r="AB477" s="93" t="str">
        <f t="shared" si="101"/>
        <v>pre99</v>
      </c>
      <c r="AC477" s="93" t="str">
        <f t="shared" si="102"/>
        <v>SPS</v>
      </c>
      <c r="AD477" s="93" t="str">
        <f>"'"&amp;VLOOKUP(A477,Lookups!B$3:F$48,2,FALSE)&amp;"'"</f>
        <v>'South Puget Sound Fall Fingerling'</v>
      </c>
      <c r="AE477" s="93">
        <f>VLOOKUP(A477,Lookups!B$3:F$48,4,FALSE)</f>
        <v>7</v>
      </c>
      <c r="AF477" s="93" t="str">
        <f>VLOOKUP(A477,Lookups!B$3:F$48,5,FALSE)</f>
        <v>PS</v>
      </c>
      <c r="AG477" s="93" t="str">
        <f t="shared" si="103"/>
        <v>yes</v>
      </c>
      <c r="AH477" s="93">
        <f>VLOOKUP(A477,Lookups!B$3:F$48,3,FALSE)</f>
        <v>37</v>
      </c>
      <c r="AI477" s="117">
        <f t="shared" si="104"/>
        <v>1.9940179461615153E-3</v>
      </c>
      <c r="AJ477" s="117">
        <f t="shared" si="105"/>
        <v>1.2462612163509472E-3</v>
      </c>
      <c r="AK477" s="117">
        <f t="shared" si="106"/>
        <v>6.5054835493519439E-2</v>
      </c>
      <c r="AL477" s="117">
        <f t="shared" si="107"/>
        <v>2.5423728813559324E-2</v>
      </c>
      <c r="AM477" s="117">
        <f t="shared" si="108"/>
        <v>1.6949152542372881E-2</v>
      </c>
      <c r="AN477" s="117">
        <f t="shared" si="109"/>
        <v>1.2462612163509471E-2</v>
      </c>
      <c r="AO477" s="117">
        <f t="shared" si="110"/>
        <v>0.17547357926221335</v>
      </c>
      <c r="AP477" s="117">
        <f t="shared" si="111"/>
        <v>5.7577268195413756E-2</v>
      </c>
      <c r="AQ477" s="117">
        <f t="shared" si="112"/>
        <v>0.6410767696909272</v>
      </c>
      <c r="AR477" s="117">
        <f t="shared" si="113"/>
        <v>2.7417746759720836E-3</v>
      </c>
      <c r="AS477" t="str">
        <f t="shared" si="114"/>
        <v>1995SPS</v>
      </c>
    </row>
    <row r="478" spans="1:45" x14ac:dyDescent="0.25">
      <c r="A478" t="s">
        <v>724</v>
      </c>
      <c r="B478" s="64">
        <v>1996</v>
      </c>
      <c r="C478">
        <v>5219</v>
      </c>
      <c r="D478" s="116" t="s">
        <v>43</v>
      </c>
      <c r="E478" s="63">
        <v>1.3412531136232995E-3</v>
      </c>
      <c r="F478" s="63">
        <v>0</v>
      </c>
      <c r="G478" s="63">
        <v>0</v>
      </c>
      <c r="H478" s="63">
        <v>1.9160758766047136E-4</v>
      </c>
      <c r="I478" s="63">
        <v>0</v>
      </c>
      <c r="J478" s="63">
        <v>9.3887717953630972E-3</v>
      </c>
      <c r="K478" s="63">
        <v>1.7436290477102892E-2</v>
      </c>
      <c r="L478" s="63">
        <v>0</v>
      </c>
      <c r="M478" s="63">
        <v>4.9051542441080662E-2</v>
      </c>
      <c r="N478" s="63">
        <v>0</v>
      </c>
      <c r="O478" s="63">
        <v>5.365012454493198E-3</v>
      </c>
      <c r="P478" s="63">
        <v>3.8321517532094272E-4</v>
      </c>
      <c r="Q478" s="63">
        <v>2.5675416746503161E-2</v>
      </c>
      <c r="R478" s="63">
        <v>0</v>
      </c>
      <c r="S478" s="63">
        <v>2.1076834642651848E-3</v>
      </c>
      <c r="T478" s="63">
        <v>0</v>
      </c>
      <c r="U478" s="63">
        <v>0</v>
      </c>
      <c r="V478" s="63">
        <v>0.180494347576164</v>
      </c>
      <c r="W478" s="63">
        <v>0</v>
      </c>
      <c r="X478" s="63">
        <v>6.2655681164974136E-2</v>
      </c>
      <c r="Y478" s="63">
        <v>3.2573289902280132E-3</v>
      </c>
      <c r="Z478" s="63">
        <v>1.9160758766047135E-3</v>
      </c>
      <c r="AA478" s="63">
        <v>0.64073577313661623</v>
      </c>
      <c r="AB478" s="93" t="str">
        <f t="shared" si="101"/>
        <v>pre99</v>
      </c>
      <c r="AC478" s="93" t="str">
        <f t="shared" si="102"/>
        <v>SPS</v>
      </c>
      <c r="AD478" s="93" t="str">
        <f>"'"&amp;VLOOKUP(A478,Lookups!B$3:F$48,2,FALSE)&amp;"'"</f>
        <v>'South Puget Sound Fall Fingerling'</v>
      </c>
      <c r="AE478" s="93">
        <f>VLOOKUP(A478,Lookups!B$3:F$48,4,FALSE)</f>
        <v>7</v>
      </c>
      <c r="AF478" s="93" t="str">
        <f>VLOOKUP(A478,Lookups!B$3:F$48,5,FALSE)</f>
        <v>PS</v>
      </c>
      <c r="AG478" s="93" t="str">
        <f t="shared" si="103"/>
        <v>yes</v>
      </c>
      <c r="AH478" s="93">
        <f>VLOOKUP(A478,Lookups!B$3:F$48,3,FALSE)</f>
        <v>37</v>
      </c>
      <c r="AI478" s="117">
        <f t="shared" si="104"/>
        <v>1.3412531136232995E-3</v>
      </c>
      <c r="AJ478" s="117">
        <f t="shared" si="105"/>
        <v>1.9160758766047136E-4</v>
      </c>
      <c r="AK478" s="117">
        <f t="shared" si="106"/>
        <v>2.6825062272465991E-2</v>
      </c>
      <c r="AL478" s="117">
        <f t="shared" si="107"/>
        <v>4.9051542441080662E-2</v>
      </c>
      <c r="AM478" s="117">
        <f t="shared" si="108"/>
        <v>5.7482276298141408E-3</v>
      </c>
      <c r="AN478" s="117">
        <f t="shared" si="109"/>
        <v>2.7783100210768345E-2</v>
      </c>
      <c r="AO478" s="117">
        <f t="shared" si="110"/>
        <v>0.180494347576164</v>
      </c>
      <c r="AP478" s="117">
        <f t="shared" si="111"/>
        <v>6.5913010155202151E-2</v>
      </c>
      <c r="AQ478" s="117">
        <f t="shared" si="112"/>
        <v>0.64073577313661623</v>
      </c>
      <c r="AR478" s="117">
        <f t="shared" si="113"/>
        <v>1.9160758766047135E-3</v>
      </c>
      <c r="AS478" t="str">
        <f t="shared" si="114"/>
        <v>1996SPS</v>
      </c>
    </row>
    <row r="479" spans="1:45" x14ac:dyDescent="0.25">
      <c r="A479" t="s">
        <v>724</v>
      </c>
      <c r="B479" s="64">
        <v>1997</v>
      </c>
      <c r="C479">
        <v>2736</v>
      </c>
      <c r="D479" s="116" t="s">
        <v>43</v>
      </c>
      <c r="E479" s="63">
        <v>4.7514619883040933E-3</v>
      </c>
      <c r="F479" s="63">
        <v>0</v>
      </c>
      <c r="G479" s="63">
        <v>0</v>
      </c>
      <c r="H479" s="63">
        <v>5.4824561403508769E-3</v>
      </c>
      <c r="I479" s="63">
        <v>0</v>
      </c>
      <c r="J479" s="63">
        <v>6.5423976608187134E-2</v>
      </c>
      <c r="K479" s="63">
        <v>1.5350877192982455E-2</v>
      </c>
      <c r="L479" s="63">
        <v>0</v>
      </c>
      <c r="M479" s="63">
        <v>2.0102339181286549E-2</v>
      </c>
      <c r="N479" s="63">
        <v>0</v>
      </c>
      <c r="O479" s="63">
        <v>9.5029239766081866E-3</v>
      </c>
      <c r="P479" s="63">
        <v>0</v>
      </c>
      <c r="Q479" s="63">
        <v>1.2061403508771929E-2</v>
      </c>
      <c r="R479" s="63">
        <v>1.0964912280701754E-3</v>
      </c>
      <c r="S479" s="63">
        <v>3.2894736842105261E-3</v>
      </c>
      <c r="T479" s="63">
        <v>0</v>
      </c>
      <c r="U479" s="63">
        <v>0</v>
      </c>
      <c r="V479" s="63">
        <v>0.16081871345029239</v>
      </c>
      <c r="W479" s="63">
        <v>0</v>
      </c>
      <c r="X479" s="63">
        <v>2.7777777777777776E-2</v>
      </c>
      <c r="Y479" s="63">
        <v>1.827485380116959E-3</v>
      </c>
      <c r="Z479" s="63">
        <v>1.4619883040935672E-3</v>
      </c>
      <c r="AA479" s="63">
        <v>0.67105263157894735</v>
      </c>
      <c r="AB479" s="93" t="str">
        <f t="shared" si="101"/>
        <v>pre99</v>
      </c>
      <c r="AC479" s="93" t="str">
        <f t="shared" si="102"/>
        <v>SPS</v>
      </c>
      <c r="AD479" s="93" t="str">
        <f>"'"&amp;VLOOKUP(A479,Lookups!B$3:F$48,2,FALSE)&amp;"'"</f>
        <v>'South Puget Sound Fall Fingerling'</v>
      </c>
      <c r="AE479" s="93">
        <f>VLOOKUP(A479,Lookups!B$3:F$48,4,FALSE)</f>
        <v>7</v>
      </c>
      <c r="AF479" s="93" t="str">
        <f>VLOOKUP(A479,Lookups!B$3:F$48,5,FALSE)</f>
        <v>PS</v>
      </c>
      <c r="AG479" s="93" t="str">
        <f t="shared" si="103"/>
        <v>yes</v>
      </c>
      <c r="AH479" s="93">
        <f>VLOOKUP(A479,Lookups!B$3:F$48,3,FALSE)</f>
        <v>37</v>
      </c>
      <c r="AI479" s="117">
        <f t="shared" si="104"/>
        <v>4.7514619883040933E-3</v>
      </c>
      <c r="AJ479" s="117">
        <f t="shared" si="105"/>
        <v>5.4824561403508769E-3</v>
      </c>
      <c r="AK479" s="117">
        <f t="shared" si="106"/>
        <v>8.0774853801169583E-2</v>
      </c>
      <c r="AL479" s="117">
        <f t="shared" si="107"/>
        <v>2.0102339181286549E-2</v>
      </c>
      <c r="AM479" s="117">
        <f t="shared" si="108"/>
        <v>9.5029239766081866E-3</v>
      </c>
      <c r="AN479" s="117">
        <f t="shared" si="109"/>
        <v>1.6447368421052631E-2</v>
      </c>
      <c r="AO479" s="117">
        <f t="shared" si="110"/>
        <v>0.16081871345029239</v>
      </c>
      <c r="AP479" s="117">
        <f t="shared" si="111"/>
        <v>2.9605263157894735E-2</v>
      </c>
      <c r="AQ479" s="117">
        <f t="shared" si="112"/>
        <v>0.67105263157894735</v>
      </c>
      <c r="AR479" s="117">
        <f t="shared" si="113"/>
        <v>1.4619883040935672E-3</v>
      </c>
      <c r="AS479" t="str">
        <f t="shared" si="114"/>
        <v>1997SPS</v>
      </c>
    </row>
    <row r="480" spans="1:45" x14ac:dyDescent="0.25">
      <c r="A480" t="s">
        <v>724</v>
      </c>
      <c r="B480" s="64">
        <v>1998</v>
      </c>
      <c r="C480">
        <v>1910</v>
      </c>
      <c r="D480" s="116" t="s">
        <v>43</v>
      </c>
      <c r="E480" s="63">
        <v>1.4136125654450261E-2</v>
      </c>
      <c r="F480" s="63">
        <v>0</v>
      </c>
      <c r="G480" s="63">
        <v>0</v>
      </c>
      <c r="H480" s="63">
        <v>5.7591623036649213E-3</v>
      </c>
      <c r="I480" s="63">
        <v>0</v>
      </c>
      <c r="J480" s="63">
        <v>4.7120418848167539E-3</v>
      </c>
      <c r="K480" s="63">
        <v>1.4659685863874346E-2</v>
      </c>
      <c r="L480" s="63">
        <v>0</v>
      </c>
      <c r="M480" s="63">
        <v>2.4083769633507852E-2</v>
      </c>
      <c r="N480" s="63">
        <v>0</v>
      </c>
      <c r="O480" s="63">
        <v>0</v>
      </c>
      <c r="P480" s="63">
        <v>0</v>
      </c>
      <c r="Q480" s="63">
        <v>9.947643979057591E-3</v>
      </c>
      <c r="R480" s="63">
        <v>0</v>
      </c>
      <c r="S480" s="63">
        <v>0</v>
      </c>
      <c r="T480" s="63">
        <v>0</v>
      </c>
      <c r="U480" s="63">
        <v>0</v>
      </c>
      <c r="V480" s="63">
        <v>0.11465968586387434</v>
      </c>
      <c r="W480" s="63">
        <v>0</v>
      </c>
      <c r="X480" s="63">
        <v>8.1151832460732987E-2</v>
      </c>
      <c r="Y480" s="63">
        <v>5.235602094240838E-3</v>
      </c>
      <c r="Z480" s="63">
        <v>1.5706806282722514E-3</v>
      </c>
      <c r="AA480" s="63">
        <v>0.72408376963350785</v>
      </c>
      <c r="AB480" s="93" t="str">
        <f t="shared" si="101"/>
        <v>pre99</v>
      </c>
      <c r="AC480" s="93" t="str">
        <f t="shared" si="102"/>
        <v>SPS</v>
      </c>
      <c r="AD480" s="93" t="str">
        <f>"'"&amp;VLOOKUP(A480,Lookups!B$3:F$48,2,FALSE)&amp;"'"</f>
        <v>'South Puget Sound Fall Fingerling'</v>
      </c>
      <c r="AE480" s="93">
        <f>VLOOKUP(A480,Lookups!B$3:F$48,4,FALSE)</f>
        <v>7</v>
      </c>
      <c r="AF480" s="93" t="str">
        <f>VLOOKUP(A480,Lookups!B$3:F$48,5,FALSE)</f>
        <v>PS</v>
      </c>
      <c r="AG480" s="93" t="str">
        <f t="shared" si="103"/>
        <v>yes</v>
      </c>
      <c r="AH480" s="93">
        <f>VLOOKUP(A480,Lookups!B$3:F$48,3,FALSE)</f>
        <v>37</v>
      </c>
      <c r="AI480" s="117">
        <f t="shared" si="104"/>
        <v>1.4136125654450261E-2</v>
      </c>
      <c r="AJ480" s="117">
        <f t="shared" si="105"/>
        <v>5.7591623036649213E-3</v>
      </c>
      <c r="AK480" s="117">
        <f t="shared" si="106"/>
        <v>1.93717277486911E-2</v>
      </c>
      <c r="AL480" s="117">
        <f t="shared" si="107"/>
        <v>2.4083769633507852E-2</v>
      </c>
      <c r="AM480" s="117">
        <f t="shared" si="108"/>
        <v>0</v>
      </c>
      <c r="AN480" s="117">
        <f t="shared" si="109"/>
        <v>9.947643979057591E-3</v>
      </c>
      <c r="AO480" s="117">
        <f t="shared" si="110"/>
        <v>0.11465968586387434</v>
      </c>
      <c r="AP480" s="117">
        <f t="shared" si="111"/>
        <v>8.638743455497383E-2</v>
      </c>
      <c r="AQ480" s="117">
        <f t="shared" si="112"/>
        <v>0.72408376963350785</v>
      </c>
      <c r="AR480" s="117">
        <f t="shared" si="113"/>
        <v>1.5706806282722514E-3</v>
      </c>
      <c r="AS480" t="str">
        <f t="shared" si="114"/>
        <v>1998SPS</v>
      </c>
    </row>
    <row r="481" spans="1:45" x14ac:dyDescent="0.25">
      <c r="A481" t="s">
        <v>724</v>
      </c>
      <c r="B481" s="64">
        <v>1999</v>
      </c>
      <c r="C481">
        <v>2291</v>
      </c>
      <c r="D481" s="116" t="s">
        <v>43</v>
      </c>
      <c r="E481" s="63">
        <v>6.1108686163247484E-3</v>
      </c>
      <c r="F481" s="63">
        <v>0</v>
      </c>
      <c r="G481" s="63">
        <v>0</v>
      </c>
      <c r="H481" s="63">
        <v>2.6189436927106066E-3</v>
      </c>
      <c r="I481" s="63">
        <v>0</v>
      </c>
      <c r="J481" s="63">
        <v>6.9838498472282844E-3</v>
      </c>
      <c r="K481" s="63">
        <v>4.1903099083369706E-2</v>
      </c>
      <c r="L481" s="63">
        <v>0</v>
      </c>
      <c r="M481" s="63">
        <v>3.317328677433435E-2</v>
      </c>
      <c r="N481" s="63">
        <v>0</v>
      </c>
      <c r="O481" s="63">
        <v>0</v>
      </c>
      <c r="P481" s="63">
        <v>0</v>
      </c>
      <c r="Q481" s="63">
        <v>3.1427324312527281E-2</v>
      </c>
      <c r="R481" s="63">
        <v>3.0554343081623746E-3</v>
      </c>
      <c r="S481" s="63">
        <v>3.9284155390659102E-3</v>
      </c>
      <c r="T481" s="63">
        <v>0</v>
      </c>
      <c r="U481" s="63">
        <v>0</v>
      </c>
      <c r="V481" s="63">
        <v>7.5512876473155827E-2</v>
      </c>
      <c r="W481" s="63">
        <v>0</v>
      </c>
      <c r="X481" s="63">
        <v>9.2972501091226539E-2</v>
      </c>
      <c r="Y481" s="63">
        <v>0</v>
      </c>
      <c r="Z481" s="63">
        <v>1.7459624618070711E-3</v>
      </c>
      <c r="AA481" s="63">
        <v>0.70056743780008734</v>
      </c>
      <c r="AB481" s="93" t="str">
        <f t="shared" si="101"/>
        <v>a99to08</v>
      </c>
      <c r="AC481" s="93" t="str">
        <f t="shared" si="102"/>
        <v>SPS</v>
      </c>
      <c r="AD481" s="93" t="str">
        <f>"'"&amp;VLOOKUP(A481,Lookups!B$3:F$48,2,FALSE)&amp;"'"</f>
        <v>'South Puget Sound Fall Fingerling'</v>
      </c>
      <c r="AE481" s="93">
        <f>VLOOKUP(A481,Lookups!B$3:F$48,4,FALSE)</f>
        <v>7</v>
      </c>
      <c r="AF481" s="93" t="str">
        <f>VLOOKUP(A481,Lookups!B$3:F$48,5,FALSE)</f>
        <v>PS</v>
      </c>
      <c r="AG481" s="93" t="str">
        <f t="shared" si="103"/>
        <v>yes</v>
      </c>
      <c r="AH481" s="93">
        <f>VLOOKUP(A481,Lookups!B$3:F$48,3,FALSE)</f>
        <v>37</v>
      </c>
      <c r="AI481" s="117">
        <f t="shared" si="104"/>
        <v>6.1108686163247484E-3</v>
      </c>
      <c r="AJ481" s="117">
        <f t="shared" si="105"/>
        <v>2.6189436927106066E-3</v>
      </c>
      <c r="AK481" s="117">
        <f t="shared" si="106"/>
        <v>4.8886948930597987E-2</v>
      </c>
      <c r="AL481" s="117">
        <f t="shared" si="107"/>
        <v>3.317328677433435E-2</v>
      </c>
      <c r="AM481" s="117">
        <f t="shared" si="108"/>
        <v>0</v>
      </c>
      <c r="AN481" s="117">
        <f t="shared" si="109"/>
        <v>3.8411174159755562E-2</v>
      </c>
      <c r="AO481" s="117">
        <f t="shared" si="110"/>
        <v>7.5512876473155827E-2</v>
      </c>
      <c r="AP481" s="117">
        <f t="shared" si="111"/>
        <v>9.2972501091226539E-2</v>
      </c>
      <c r="AQ481" s="117">
        <f t="shared" si="112"/>
        <v>0.70056743780008734</v>
      </c>
      <c r="AR481" s="117">
        <f t="shared" si="113"/>
        <v>1.7459624618070711E-3</v>
      </c>
      <c r="AS481" t="str">
        <f t="shared" si="114"/>
        <v>1999SPS</v>
      </c>
    </row>
    <row r="482" spans="1:45" x14ac:dyDescent="0.25">
      <c r="A482" t="s">
        <v>724</v>
      </c>
      <c r="B482" s="64">
        <v>2000</v>
      </c>
      <c r="C482">
        <v>2551</v>
      </c>
      <c r="D482" s="116" t="s">
        <v>43</v>
      </c>
      <c r="E482" s="63">
        <v>3.9200313602508821E-3</v>
      </c>
      <c r="F482" s="63">
        <v>7.840062720501764E-4</v>
      </c>
      <c r="G482" s="63">
        <v>0</v>
      </c>
      <c r="H482" s="63">
        <v>0</v>
      </c>
      <c r="I482" s="63">
        <v>0</v>
      </c>
      <c r="J482" s="63">
        <v>9.800078400627206E-2</v>
      </c>
      <c r="K482" s="63">
        <v>4.5864366914935319E-2</v>
      </c>
      <c r="L482" s="63">
        <v>0</v>
      </c>
      <c r="M482" s="63">
        <v>2.7048216385731086E-2</v>
      </c>
      <c r="N482" s="63">
        <v>0</v>
      </c>
      <c r="O482" s="63">
        <v>0</v>
      </c>
      <c r="P482" s="63">
        <v>0</v>
      </c>
      <c r="Q482" s="63">
        <v>2.7440219521756176E-3</v>
      </c>
      <c r="R482" s="63">
        <v>2.3520188161505291E-3</v>
      </c>
      <c r="S482" s="63">
        <v>0</v>
      </c>
      <c r="T482" s="63">
        <v>0</v>
      </c>
      <c r="U482" s="63">
        <v>0</v>
      </c>
      <c r="V482" s="63">
        <v>0.13563308506468053</v>
      </c>
      <c r="W482" s="63">
        <v>0</v>
      </c>
      <c r="X482" s="63">
        <v>0.12191297530380243</v>
      </c>
      <c r="Y482" s="63">
        <v>0</v>
      </c>
      <c r="Z482" s="63">
        <v>3.9200313602508821E-3</v>
      </c>
      <c r="AA482" s="63">
        <v>0.55782046256370055</v>
      </c>
      <c r="AB482" s="93" t="str">
        <f t="shared" si="101"/>
        <v>a99to08</v>
      </c>
      <c r="AC482" s="93" t="str">
        <f t="shared" si="102"/>
        <v>SPS</v>
      </c>
      <c r="AD482" s="93" t="str">
        <f>"'"&amp;VLOOKUP(A482,Lookups!B$3:F$48,2,FALSE)&amp;"'"</f>
        <v>'South Puget Sound Fall Fingerling'</v>
      </c>
      <c r="AE482" s="93">
        <f>VLOOKUP(A482,Lookups!B$3:F$48,4,FALSE)</f>
        <v>7</v>
      </c>
      <c r="AF482" s="93" t="str">
        <f>VLOOKUP(A482,Lookups!B$3:F$48,5,FALSE)</f>
        <v>PS</v>
      </c>
      <c r="AG482" s="93" t="str">
        <f t="shared" si="103"/>
        <v>yes</v>
      </c>
      <c r="AH482" s="93">
        <f>VLOOKUP(A482,Lookups!B$3:F$48,3,FALSE)</f>
        <v>37</v>
      </c>
      <c r="AI482" s="117">
        <f t="shared" si="104"/>
        <v>4.7040376323010582E-3</v>
      </c>
      <c r="AJ482" s="117">
        <f t="shared" si="105"/>
        <v>0</v>
      </c>
      <c r="AK482" s="117">
        <f t="shared" si="106"/>
        <v>0.14386515092120739</v>
      </c>
      <c r="AL482" s="117">
        <f t="shared" si="107"/>
        <v>2.7048216385731086E-2</v>
      </c>
      <c r="AM482" s="117">
        <f t="shared" si="108"/>
        <v>0</v>
      </c>
      <c r="AN482" s="117">
        <f t="shared" si="109"/>
        <v>5.0960407683261471E-3</v>
      </c>
      <c r="AO482" s="117">
        <f t="shared" si="110"/>
        <v>0.13563308506468053</v>
      </c>
      <c r="AP482" s="117">
        <f t="shared" si="111"/>
        <v>0.12191297530380243</v>
      </c>
      <c r="AQ482" s="117">
        <f t="shared" si="112"/>
        <v>0.55782046256370055</v>
      </c>
      <c r="AR482" s="117">
        <f t="shared" si="113"/>
        <v>3.9200313602508821E-3</v>
      </c>
      <c r="AS482" t="str">
        <f t="shared" si="114"/>
        <v>2000SPS</v>
      </c>
    </row>
    <row r="483" spans="1:45" x14ac:dyDescent="0.25">
      <c r="A483" t="s">
        <v>724</v>
      </c>
      <c r="B483" s="64">
        <v>2001</v>
      </c>
      <c r="C483">
        <v>4163</v>
      </c>
      <c r="D483" s="116" t="s">
        <v>43</v>
      </c>
      <c r="E483" s="63">
        <v>1.2010569300984866E-3</v>
      </c>
      <c r="F483" s="63">
        <v>4.8042277203939464E-4</v>
      </c>
      <c r="G483" s="63">
        <v>0</v>
      </c>
      <c r="H483" s="63">
        <v>0</v>
      </c>
      <c r="I483" s="63">
        <v>0</v>
      </c>
      <c r="J483" s="63">
        <v>8.2152294018736499E-2</v>
      </c>
      <c r="K483" s="63">
        <v>3.338938265673793E-2</v>
      </c>
      <c r="L483" s="63">
        <v>0</v>
      </c>
      <c r="M483" s="63">
        <v>3.6992553447033387E-2</v>
      </c>
      <c r="N483" s="63">
        <v>0</v>
      </c>
      <c r="O483" s="63">
        <v>0</v>
      </c>
      <c r="P483" s="63">
        <v>0</v>
      </c>
      <c r="Q483" s="63">
        <v>3.2908959884698538E-2</v>
      </c>
      <c r="R483" s="63">
        <v>2.8825366322363681E-3</v>
      </c>
      <c r="S483" s="63">
        <v>1.345183761710305E-2</v>
      </c>
      <c r="T483" s="63">
        <v>7.2063415805909202E-4</v>
      </c>
      <c r="U483" s="63">
        <v>0</v>
      </c>
      <c r="V483" s="63">
        <v>0.13956281527744416</v>
      </c>
      <c r="W483" s="63">
        <v>0</v>
      </c>
      <c r="X483" s="63">
        <v>0.11001681479702137</v>
      </c>
      <c r="Y483" s="63">
        <v>0</v>
      </c>
      <c r="Z483" s="63">
        <v>3.3629594042757626E-3</v>
      </c>
      <c r="AA483" s="63">
        <v>0.54287773240451598</v>
      </c>
      <c r="AB483" s="93" t="str">
        <f t="shared" si="101"/>
        <v>a99to08</v>
      </c>
      <c r="AC483" s="93" t="str">
        <f t="shared" si="102"/>
        <v>SPS</v>
      </c>
      <c r="AD483" s="93" t="str">
        <f>"'"&amp;VLOOKUP(A483,Lookups!B$3:F$48,2,FALSE)&amp;"'"</f>
        <v>'South Puget Sound Fall Fingerling'</v>
      </c>
      <c r="AE483" s="93">
        <f>VLOOKUP(A483,Lookups!B$3:F$48,4,FALSE)</f>
        <v>7</v>
      </c>
      <c r="AF483" s="93" t="str">
        <f>VLOOKUP(A483,Lookups!B$3:F$48,5,FALSE)</f>
        <v>PS</v>
      </c>
      <c r="AG483" s="93" t="str">
        <f t="shared" si="103"/>
        <v>yes</v>
      </c>
      <c r="AH483" s="93">
        <f>VLOOKUP(A483,Lookups!B$3:F$48,3,FALSE)</f>
        <v>37</v>
      </c>
      <c r="AI483" s="117">
        <f t="shared" si="104"/>
        <v>1.6814797021378813E-3</v>
      </c>
      <c r="AJ483" s="117">
        <f t="shared" si="105"/>
        <v>0</v>
      </c>
      <c r="AK483" s="117">
        <f t="shared" si="106"/>
        <v>0.11554167667547444</v>
      </c>
      <c r="AL483" s="117">
        <f t="shared" si="107"/>
        <v>3.6992553447033387E-2</v>
      </c>
      <c r="AM483" s="117">
        <f t="shared" si="108"/>
        <v>0</v>
      </c>
      <c r="AN483" s="117">
        <f t="shared" si="109"/>
        <v>4.9963968292097045E-2</v>
      </c>
      <c r="AO483" s="117">
        <f t="shared" si="110"/>
        <v>0.13956281527744416</v>
      </c>
      <c r="AP483" s="117">
        <f t="shared" si="111"/>
        <v>0.11001681479702137</v>
      </c>
      <c r="AQ483" s="117">
        <f t="shared" si="112"/>
        <v>0.54287773240451598</v>
      </c>
      <c r="AR483" s="117">
        <f t="shared" si="113"/>
        <v>3.3629594042757626E-3</v>
      </c>
      <c r="AS483" t="str">
        <f t="shared" si="114"/>
        <v>2001SPS</v>
      </c>
    </row>
    <row r="484" spans="1:45" x14ac:dyDescent="0.25">
      <c r="A484" t="s">
        <v>724</v>
      </c>
      <c r="B484" s="64">
        <v>2002</v>
      </c>
      <c r="C484">
        <v>3654</v>
      </c>
      <c r="D484" s="116" t="s">
        <v>43</v>
      </c>
      <c r="E484" s="63">
        <v>8.4838533114395178E-3</v>
      </c>
      <c r="F484" s="63">
        <v>0</v>
      </c>
      <c r="G484" s="63">
        <v>0</v>
      </c>
      <c r="H484" s="63">
        <v>8.2101806239737278E-3</v>
      </c>
      <c r="I484" s="63">
        <v>0</v>
      </c>
      <c r="J484" s="63">
        <v>0.11083743842364531</v>
      </c>
      <c r="K484" s="63">
        <v>3.3661740558292283E-2</v>
      </c>
      <c r="L484" s="63">
        <v>0</v>
      </c>
      <c r="M484" s="63">
        <v>5.3366174055829232E-2</v>
      </c>
      <c r="N484" s="63">
        <v>0</v>
      </c>
      <c r="O484" s="63">
        <v>2.7367268746579091E-3</v>
      </c>
      <c r="P484" s="63">
        <v>0</v>
      </c>
      <c r="Q484" s="63">
        <v>3.5303776683087026E-2</v>
      </c>
      <c r="R484" s="63">
        <v>5.1997810618500274E-3</v>
      </c>
      <c r="S484" s="63">
        <v>8.2101806239737278E-3</v>
      </c>
      <c r="T484" s="63">
        <v>0</v>
      </c>
      <c r="U484" s="63">
        <v>0</v>
      </c>
      <c r="V484" s="63">
        <v>9.2501368363437336E-2</v>
      </c>
      <c r="W484" s="63">
        <v>0</v>
      </c>
      <c r="X484" s="63">
        <v>0.17651888341543515</v>
      </c>
      <c r="Y484" s="63">
        <v>0</v>
      </c>
      <c r="Z484" s="63">
        <v>1.6420361247947454E-3</v>
      </c>
      <c r="AA484" s="63">
        <v>0.46332785987958403</v>
      </c>
      <c r="AB484" s="93" t="str">
        <f t="shared" si="101"/>
        <v>a99to08</v>
      </c>
      <c r="AC484" s="93" t="str">
        <f t="shared" si="102"/>
        <v>SPS</v>
      </c>
      <c r="AD484" s="93" t="str">
        <f>"'"&amp;VLOOKUP(A484,Lookups!B$3:F$48,2,FALSE)&amp;"'"</f>
        <v>'South Puget Sound Fall Fingerling'</v>
      </c>
      <c r="AE484" s="93">
        <f>VLOOKUP(A484,Lookups!B$3:F$48,4,FALSE)</f>
        <v>7</v>
      </c>
      <c r="AF484" s="93" t="str">
        <f>VLOOKUP(A484,Lookups!B$3:F$48,5,FALSE)</f>
        <v>PS</v>
      </c>
      <c r="AG484" s="93" t="str">
        <f t="shared" si="103"/>
        <v>yes</v>
      </c>
      <c r="AH484" s="93">
        <f>VLOOKUP(A484,Lookups!B$3:F$48,3,FALSE)</f>
        <v>37</v>
      </c>
      <c r="AI484" s="117">
        <f t="shared" si="104"/>
        <v>8.4838533114395178E-3</v>
      </c>
      <c r="AJ484" s="117">
        <f t="shared" si="105"/>
        <v>8.2101806239737278E-3</v>
      </c>
      <c r="AK484" s="117">
        <f t="shared" si="106"/>
        <v>0.14449917898193759</v>
      </c>
      <c r="AL484" s="117">
        <f t="shared" si="107"/>
        <v>5.3366174055829232E-2</v>
      </c>
      <c r="AM484" s="117">
        <f t="shared" si="108"/>
        <v>2.7367268746579091E-3</v>
      </c>
      <c r="AN484" s="117">
        <f t="shared" si="109"/>
        <v>4.8713738368910783E-2</v>
      </c>
      <c r="AO484" s="117">
        <f t="shared" si="110"/>
        <v>9.2501368363437336E-2</v>
      </c>
      <c r="AP484" s="117">
        <f t="shared" si="111"/>
        <v>0.17651888341543515</v>
      </c>
      <c r="AQ484" s="117">
        <f t="shared" si="112"/>
        <v>0.46332785987958403</v>
      </c>
      <c r="AR484" s="117">
        <f t="shared" si="113"/>
        <v>1.6420361247947454E-3</v>
      </c>
      <c r="AS484" t="str">
        <f t="shared" si="114"/>
        <v>2002SPS</v>
      </c>
    </row>
    <row r="485" spans="1:45" x14ac:dyDescent="0.25">
      <c r="A485" t="s">
        <v>724</v>
      </c>
      <c r="B485" s="64">
        <v>2003</v>
      </c>
      <c r="C485">
        <v>2287</v>
      </c>
      <c r="D485" s="116" t="s">
        <v>43</v>
      </c>
      <c r="E485" s="63">
        <v>6.996064713598601E-3</v>
      </c>
      <c r="F485" s="63">
        <v>0</v>
      </c>
      <c r="G485" s="63">
        <v>0</v>
      </c>
      <c r="H485" s="63">
        <v>8.3078268473983381E-3</v>
      </c>
      <c r="I485" s="63">
        <v>0</v>
      </c>
      <c r="J485" s="63">
        <v>0.13467424573677306</v>
      </c>
      <c r="K485" s="63">
        <v>4.2850896370791432E-2</v>
      </c>
      <c r="L485" s="63">
        <v>0</v>
      </c>
      <c r="M485" s="63">
        <v>4.3288150415391344E-2</v>
      </c>
      <c r="N485" s="63">
        <v>0</v>
      </c>
      <c r="O485" s="63">
        <v>0</v>
      </c>
      <c r="P485" s="63">
        <v>0</v>
      </c>
      <c r="Q485" s="63">
        <v>4.1539134236991695E-2</v>
      </c>
      <c r="R485" s="63">
        <v>3.935286401399213E-3</v>
      </c>
      <c r="S485" s="63">
        <v>1.1368605159597726E-2</v>
      </c>
      <c r="T485" s="63">
        <v>0</v>
      </c>
      <c r="U485" s="63">
        <v>0</v>
      </c>
      <c r="V485" s="63">
        <v>0.12024486226497595</v>
      </c>
      <c r="W485" s="63">
        <v>0</v>
      </c>
      <c r="X485" s="63">
        <v>0.14079580236117184</v>
      </c>
      <c r="Y485" s="63">
        <v>0</v>
      </c>
      <c r="Z485" s="63">
        <v>1.3117621337997377E-3</v>
      </c>
      <c r="AA485" s="63">
        <v>0.44468736335811104</v>
      </c>
      <c r="AB485" s="93" t="str">
        <f t="shared" si="101"/>
        <v>a99to08</v>
      </c>
      <c r="AC485" s="93" t="str">
        <f t="shared" si="102"/>
        <v>SPS</v>
      </c>
      <c r="AD485" s="93" t="str">
        <f>"'"&amp;VLOOKUP(A485,Lookups!B$3:F$48,2,FALSE)&amp;"'"</f>
        <v>'South Puget Sound Fall Fingerling'</v>
      </c>
      <c r="AE485" s="93">
        <f>VLOOKUP(A485,Lookups!B$3:F$48,4,FALSE)</f>
        <v>7</v>
      </c>
      <c r="AF485" s="93" t="str">
        <f>VLOOKUP(A485,Lookups!B$3:F$48,5,FALSE)</f>
        <v>PS</v>
      </c>
      <c r="AG485" s="93" t="str">
        <f t="shared" si="103"/>
        <v>yes</v>
      </c>
      <c r="AH485" s="93">
        <f>VLOOKUP(A485,Lookups!B$3:F$48,3,FALSE)</f>
        <v>37</v>
      </c>
      <c r="AI485" s="117">
        <f t="shared" si="104"/>
        <v>6.996064713598601E-3</v>
      </c>
      <c r="AJ485" s="117">
        <f t="shared" si="105"/>
        <v>8.3078268473983381E-3</v>
      </c>
      <c r="AK485" s="117">
        <f t="shared" si="106"/>
        <v>0.17752514210756448</v>
      </c>
      <c r="AL485" s="117">
        <f t="shared" si="107"/>
        <v>4.3288150415391344E-2</v>
      </c>
      <c r="AM485" s="117">
        <f t="shared" si="108"/>
        <v>0</v>
      </c>
      <c r="AN485" s="117">
        <f t="shared" si="109"/>
        <v>5.6843025797988639E-2</v>
      </c>
      <c r="AO485" s="117">
        <f t="shared" si="110"/>
        <v>0.12024486226497595</v>
      </c>
      <c r="AP485" s="117">
        <f t="shared" si="111"/>
        <v>0.14079580236117184</v>
      </c>
      <c r="AQ485" s="117">
        <f t="shared" si="112"/>
        <v>0.44468736335811104</v>
      </c>
      <c r="AR485" s="117">
        <f t="shared" si="113"/>
        <v>1.3117621337997377E-3</v>
      </c>
      <c r="AS485" t="str">
        <f t="shared" si="114"/>
        <v>2003SPS</v>
      </c>
    </row>
    <row r="486" spans="1:45" x14ac:dyDescent="0.25">
      <c r="A486" t="s">
        <v>724</v>
      </c>
      <c r="B486" s="64">
        <v>2004</v>
      </c>
      <c r="C486">
        <v>1866</v>
      </c>
      <c r="D486" s="116" t="s">
        <v>43</v>
      </c>
      <c r="E486" s="63">
        <v>4.2872454448017148E-3</v>
      </c>
      <c r="F486" s="63">
        <v>1.0718113612004287E-3</v>
      </c>
      <c r="G486" s="63">
        <v>0</v>
      </c>
      <c r="H486" s="63">
        <v>6.4308681672025723E-3</v>
      </c>
      <c r="I486" s="63">
        <v>0</v>
      </c>
      <c r="J486" s="63">
        <v>0.18917470525187569</v>
      </c>
      <c r="K486" s="63">
        <v>5.0911039657020367E-2</v>
      </c>
      <c r="L486" s="63">
        <v>0</v>
      </c>
      <c r="M486" s="63">
        <v>3.8049303322615219E-2</v>
      </c>
      <c r="N486" s="63">
        <v>0</v>
      </c>
      <c r="O486" s="63">
        <v>0</v>
      </c>
      <c r="P486" s="63">
        <v>0</v>
      </c>
      <c r="Q486" s="63">
        <v>8.3601286173633438E-2</v>
      </c>
      <c r="R486" s="63">
        <v>9.6463022508038593E-3</v>
      </c>
      <c r="S486" s="63">
        <v>4.2872454448017148E-3</v>
      </c>
      <c r="T486" s="63">
        <v>0</v>
      </c>
      <c r="U486" s="63">
        <v>0</v>
      </c>
      <c r="V486" s="63">
        <v>0.13451232583065381</v>
      </c>
      <c r="W486" s="63">
        <v>0</v>
      </c>
      <c r="X486" s="63">
        <v>0.15809217577706325</v>
      </c>
      <c r="Y486" s="63">
        <v>0</v>
      </c>
      <c r="Z486" s="63">
        <v>3.7513397642015005E-3</v>
      </c>
      <c r="AA486" s="63">
        <v>0.3161843515541265</v>
      </c>
      <c r="AB486" s="93" t="str">
        <f t="shared" si="101"/>
        <v>a99to08</v>
      </c>
      <c r="AC486" s="93" t="str">
        <f t="shared" si="102"/>
        <v>SPS</v>
      </c>
      <c r="AD486" s="93" t="str">
        <f>"'"&amp;VLOOKUP(A486,Lookups!B$3:F$48,2,FALSE)&amp;"'"</f>
        <v>'South Puget Sound Fall Fingerling'</v>
      </c>
      <c r="AE486" s="93">
        <f>VLOOKUP(A486,Lookups!B$3:F$48,4,FALSE)</f>
        <v>7</v>
      </c>
      <c r="AF486" s="93" t="str">
        <f>VLOOKUP(A486,Lookups!B$3:F$48,5,FALSE)</f>
        <v>PS</v>
      </c>
      <c r="AG486" s="93" t="str">
        <f t="shared" si="103"/>
        <v>yes</v>
      </c>
      <c r="AH486" s="93">
        <f>VLOOKUP(A486,Lookups!B$3:F$48,3,FALSE)</f>
        <v>37</v>
      </c>
      <c r="AI486" s="117">
        <f t="shared" si="104"/>
        <v>5.3590568060021436E-3</v>
      </c>
      <c r="AJ486" s="117">
        <f t="shared" si="105"/>
        <v>6.4308681672025723E-3</v>
      </c>
      <c r="AK486" s="117">
        <f t="shared" si="106"/>
        <v>0.24008574490889606</v>
      </c>
      <c r="AL486" s="117">
        <f t="shared" si="107"/>
        <v>3.8049303322615219E-2</v>
      </c>
      <c r="AM486" s="117">
        <f t="shared" si="108"/>
        <v>0</v>
      </c>
      <c r="AN486" s="117">
        <f t="shared" si="109"/>
        <v>9.7534833869239015E-2</v>
      </c>
      <c r="AO486" s="117">
        <f t="shared" si="110"/>
        <v>0.13451232583065381</v>
      </c>
      <c r="AP486" s="117">
        <f t="shared" si="111"/>
        <v>0.15809217577706325</v>
      </c>
      <c r="AQ486" s="117">
        <f t="shared" si="112"/>
        <v>0.3161843515541265</v>
      </c>
      <c r="AR486" s="117">
        <f t="shared" si="113"/>
        <v>3.7513397642015005E-3</v>
      </c>
      <c r="AS486" t="str">
        <f t="shared" si="114"/>
        <v>2004SPS</v>
      </c>
    </row>
    <row r="487" spans="1:45" x14ac:dyDescent="0.25">
      <c r="A487" t="s">
        <v>724</v>
      </c>
      <c r="B487" s="64">
        <v>2005</v>
      </c>
      <c r="C487">
        <v>1760</v>
      </c>
      <c r="D487" s="116" t="s">
        <v>43</v>
      </c>
      <c r="E487" s="63">
        <v>0</v>
      </c>
      <c r="F487" s="63">
        <v>0</v>
      </c>
      <c r="G487" s="63">
        <v>0</v>
      </c>
      <c r="H487" s="63">
        <v>1.1363636363636363E-3</v>
      </c>
      <c r="I487" s="63">
        <v>0</v>
      </c>
      <c r="J487" s="63">
        <v>0.11079545454545456</v>
      </c>
      <c r="K487" s="63">
        <v>4.261363636363636E-2</v>
      </c>
      <c r="L487" s="63">
        <v>0</v>
      </c>
      <c r="M487" s="63">
        <v>6.1931818181818185E-2</v>
      </c>
      <c r="N487" s="63">
        <v>0</v>
      </c>
      <c r="O487" s="63">
        <v>0</v>
      </c>
      <c r="P487" s="63">
        <v>0</v>
      </c>
      <c r="Q487" s="63">
        <v>6.3068181818181815E-2</v>
      </c>
      <c r="R487" s="63">
        <v>1.2500000000000001E-2</v>
      </c>
      <c r="S487" s="63">
        <v>5.1136363636363636E-3</v>
      </c>
      <c r="T487" s="63">
        <v>0</v>
      </c>
      <c r="U487" s="63">
        <v>0</v>
      </c>
      <c r="V487" s="63">
        <v>0.1090909090909091</v>
      </c>
      <c r="W487" s="63">
        <v>0</v>
      </c>
      <c r="X487" s="63">
        <v>5.8522727272727275E-2</v>
      </c>
      <c r="Y487" s="63">
        <v>0</v>
      </c>
      <c r="Z487" s="63">
        <v>5.1136363636363636E-3</v>
      </c>
      <c r="AA487" s="63">
        <v>0.5301136363636364</v>
      </c>
      <c r="AB487" s="93" t="str">
        <f t="shared" si="101"/>
        <v>a99to08</v>
      </c>
      <c r="AC487" s="93" t="str">
        <f t="shared" si="102"/>
        <v>SPS</v>
      </c>
      <c r="AD487" s="93" t="str">
        <f>"'"&amp;VLOOKUP(A487,Lookups!B$3:F$48,2,FALSE)&amp;"'"</f>
        <v>'South Puget Sound Fall Fingerling'</v>
      </c>
      <c r="AE487" s="93">
        <f>VLOOKUP(A487,Lookups!B$3:F$48,4,FALSE)</f>
        <v>7</v>
      </c>
      <c r="AF487" s="93" t="str">
        <f>VLOOKUP(A487,Lookups!B$3:F$48,5,FALSE)</f>
        <v>PS</v>
      </c>
      <c r="AG487" s="93" t="str">
        <f t="shared" si="103"/>
        <v>yes</v>
      </c>
      <c r="AH487" s="93">
        <f>VLOOKUP(A487,Lookups!B$3:F$48,3,FALSE)</f>
        <v>37</v>
      </c>
      <c r="AI487" s="117">
        <f t="shared" si="104"/>
        <v>0</v>
      </c>
      <c r="AJ487" s="117">
        <f t="shared" si="105"/>
        <v>1.1363636363636363E-3</v>
      </c>
      <c r="AK487" s="117">
        <f t="shared" si="106"/>
        <v>0.15340909090909091</v>
      </c>
      <c r="AL487" s="117">
        <f t="shared" si="107"/>
        <v>6.1931818181818185E-2</v>
      </c>
      <c r="AM487" s="117">
        <f t="shared" si="108"/>
        <v>0</v>
      </c>
      <c r="AN487" s="117">
        <f t="shared" si="109"/>
        <v>8.0681818181818174E-2</v>
      </c>
      <c r="AO487" s="117">
        <f t="shared" si="110"/>
        <v>0.1090909090909091</v>
      </c>
      <c r="AP487" s="117">
        <f t="shared" si="111"/>
        <v>5.8522727272727275E-2</v>
      </c>
      <c r="AQ487" s="117">
        <f t="shared" si="112"/>
        <v>0.5301136363636364</v>
      </c>
      <c r="AR487" s="117">
        <f t="shared" si="113"/>
        <v>5.1136363636363636E-3</v>
      </c>
      <c r="AS487" t="str">
        <f t="shared" si="114"/>
        <v>2005SPS</v>
      </c>
    </row>
    <row r="488" spans="1:45" x14ac:dyDescent="0.25">
      <c r="A488" t="s">
        <v>724</v>
      </c>
      <c r="B488" s="64">
        <v>2006</v>
      </c>
      <c r="C488">
        <v>3551</v>
      </c>
      <c r="D488" s="116" t="s">
        <v>43</v>
      </c>
      <c r="E488" s="63">
        <v>2.2528865108420162E-3</v>
      </c>
      <c r="F488" s="63">
        <v>0</v>
      </c>
      <c r="G488" s="63">
        <v>5.6322162771050405E-4</v>
      </c>
      <c r="H488" s="63">
        <v>5.0689946493945367E-3</v>
      </c>
      <c r="I488" s="63">
        <v>0</v>
      </c>
      <c r="J488" s="63">
        <v>0.1185581526330611</v>
      </c>
      <c r="K488" s="63">
        <v>2.647141650239369E-2</v>
      </c>
      <c r="L488" s="63">
        <v>0</v>
      </c>
      <c r="M488" s="63">
        <v>2.9569135454801464E-2</v>
      </c>
      <c r="N488" s="63">
        <v>0</v>
      </c>
      <c r="O488" s="63">
        <v>0</v>
      </c>
      <c r="P488" s="63">
        <v>3.942551393973529E-3</v>
      </c>
      <c r="Q488" s="63">
        <v>6.561531962827373E-2</v>
      </c>
      <c r="R488" s="63">
        <v>5.3506054632497888E-3</v>
      </c>
      <c r="S488" s="63">
        <v>4.5057730216840324E-3</v>
      </c>
      <c r="T488" s="63">
        <v>0</v>
      </c>
      <c r="U488" s="63">
        <v>0</v>
      </c>
      <c r="V488" s="63">
        <v>9.8000563221627715E-2</v>
      </c>
      <c r="W488" s="63">
        <v>0</v>
      </c>
      <c r="X488" s="63">
        <v>0.14277668262461279</v>
      </c>
      <c r="Y488" s="63">
        <v>0</v>
      </c>
      <c r="Z488" s="63">
        <v>1.1264432554210081E-3</v>
      </c>
      <c r="AA488" s="63">
        <v>0.49619825401295409</v>
      </c>
      <c r="AB488" s="93" t="str">
        <f t="shared" si="101"/>
        <v>a99to08</v>
      </c>
      <c r="AC488" s="93" t="str">
        <f t="shared" si="102"/>
        <v>SPS</v>
      </c>
      <c r="AD488" s="93" t="str">
        <f>"'"&amp;VLOOKUP(A488,Lookups!B$3:F$48,2,FALSE)&amp;"'"</f>
        <v>'South Puget Sound Fall Fingerling'</v>
      </c>
      <c r="AE488" s="93">
        <f>VLOOKUP(A488,Lookups!B$3:F$48,4,FALSE)</f>
        <v>7</v>
      </c>
      <c r="AF488" s="93" t="str">
        <f>VLOOKUP(A488,Lookups!B$3:F$48,5,FALSE)</f>
        <v>PS</v>
      </c>
      <c r="AG488" s="93" t="str">
        <f t="shared" si="103"/>
        <v>yes</v>
      </c>
      <c r="AH488" s="93">
        <f>VLOOKUP(A488,Lookups!B$3:F$48,3,FALSE)</f>
        <v>37</v>
      </c>
      <c r="AI488" s="117">
        <f t="shared" si="104"/>
        <v>2.8161081385525205E-3</v>
      </c>
      <c r="AJ488" s="117">
        <f t="shared" si="105"/>
        <v>5.0689946493945367E-3</v>
      </c>
      <c r="AK488" s="117">
        <f t="shared" si="106"/>
        <v>0.14502956913545478</v>
      </c>
      <c r="AL488" s="117">
        <f t="shared" si="107"/>
        <v>2.9569135454801464E-2</v>
      </c>
      <c r="AM488" s="117">
        <f t="shared" si="108"/>
        <v>3.942551393973529E-3</v>
      </c>
      <c r="AN488" s="117">
        <f t="shared" si="109"/>
        <v>7.5471698113207558E-2</v>
      </c>
      <c r="AO488" s="117">
        <f t="shared" si="110"/>
        <v>9.8000563221627715E-2</v>
      </c>
      <c r="AP488" s="117">
        <f t="shared" si="111"/>
        <v>0.14277668262461279</v>
      </c>
      <c r="AQ488" s="117">
        <f t="shared" si="112"/>
        <v>0.49619825401295409</v>
      </c>
      <c r="AR488" s="117">
        <f t="shared" si="113"/>
        <v>1.1264432554210081E-3</v>
      </c>
      <c r="AS488" t="str">
        <f t="shared" si="114"/>
        <v>2006SPS</v>
      </c>
    </row>
    <row r="489" spans="1:45" x14ac:dyDescent="0.25">
      <c r="A489" t="s">
        <v>724</v>
      </c>
      <c r="B489" s="64">
        <v>2007</v>
      </c>
      <c r="C489">
        <v>3720</v>
      </c>
      <c r="D489" s="116" t="s">
        <v>43</v>
      </c>
      <c r="E489" s="63">
        <v>2.4193548387096775E-3</v>
      </c>
      <c r="F489" s="63">
        <v>0</v>
      </c>
      <c r="G489" s="63">
        <v>0</v>
      </c>
      <c r="H489" s="63">
        <v>1.881720430107527E-3</v>
      </c>
      <c r="I489" s="63">
        <v>0</v>
      </c>
      <c r="J489" s="63">
        <v>0.11532258064516129</v>
      </c>
      <c r="K489" s="63">
        <v>4.5430107526881723E-2</v>
      </c>
      <c r="L489" s="63">
        <v>0</v>
      </c>
      <c r="M489" s="63">
        <v>1.9623655913978494E-2</v>
      </c>
      <c r="N489" s="63">
        <v>0</v>
      </c>
      <c r="O489" s="63">
        <v>0</v>
      </c>
      <c r="P489" s="63">
        <v>0</v>
      </c>
      <c r="Q489" s="63">
        <v>5.2688172043010753E-2</v>
      </c>
      <c r="R489" s="63">
        <v>1.881720430107527E-3</v>
      </c>
      <c r="S489" s="63">
        <v>3.4946236559139786E-3</v>
      </c>
      <c r="T489" s="63">
        <v>0</v>
      </c>
      <c r="U489" s="63">
        <v>0</v>
      </c>
      <c r="V489" s="63">
        <v>0.16021505376344086</v>
      </c>
      <c r="W489" s="63">
        <v>0</v>
      </c>
      <c r="X489" s="63">
        <v>0.15161290322580645</v>
      </c>
      <c r="Y489" s="63">
        <v>2.1505376344086021E-3</v>
      </c>
      <c r="Z489" s="63">
        <v>2.6881720430107527E-4</v>
      </c>
      <c r="AA489" s="63">
        <v>0.44301075268817203</v>
      </c>
      <c r="AB489" s="93" t="str">
        <f t="shared" si="101"/>
        <v>a99to08</v>
      </c>
      <c r="AC489" s="93" t="str">
        <f t="shared" si="102"/>
        <v>SPS</v>
      </c>
      <c r="AD489" s="93" t="str">
        <f>"'"&amp;VLOOKUP(A489,Lookups!B$3:F$48,2,FALSE)&amp;"'"</f>
        <v>'South Puget Sound Fall Fingerling'</v>
      </c>
      <c r="AE489" s="93">
        <f>VLOOKUP(A489,Lookups!B$3:F$48,4,FALSE)</f>
        <v>7</v>
      </c>
      <c r="AF489" s="93" t="str">
        <f>VLOOKUP(A489,Lookups!B$3:F$48,5,FALSE)</f>
        <v>PS</v>
      </c>
      <c r="AG489" s="93" t="str">
        <f t="shared" si="103"/>
        <v>yes</v>
      </c>
      <c r="AH489" s="93">
        <f>VLOOKUP(A489,Lookups!B$3:F$48,3,FALSE)</f>
        <v>37</v>
      </c>
      <c r="AI489" s="117">
        <f t="shared" si="104"/>
        <v>2.4193548387096775E-3</v>
      </c>
      <c r="AJ489" s="117">
        <f t="shared" si="105"/>
        <v>1.881720430107527E-3</v>
      </c>
      <c r="AK489" s="117">
        <f t="shared" si="106"/>
        <v>0.16075268817204302</v>
      </c>
      <c r="AL489" s="117">
        <f t="shared" si="107"/>
        <v>1.9623655913978494E-2</v>
      </c>
      <c r="AM489" s="117">
        <f t="shared" si="108"/>
        <v>0</v>
      </c>
      <c r="AN489" s="117">
        <f t="shared" si="109"/>
        <v>5.8064516129032261E-2</v>
      </c>
      <c r="AO489" s="117">
        <f t="shared" si="110"/>
        <v>0.16021505376344086</v>
      </c>
      <c r="AP489" s="117">
        <f t="shared" si="111"/>
        <v>0.15376344086021504</v>
      </c>
      <c r="AQ489" s="117">
        <f t="shared" si="112"/>
        <v>0.44301075268817203</v>
      </c>
      <c r="AR489" s="117">
        <f t="shared" si="113"/>
        <v>2.6881720430107527E-4</v>
      </c>
      <c r="AS489" t="str">
        <f t="shared" si="114"/>
        <v>2007SPS</v>
      </c>
    </row>
    <row r="490" spans="1:45" x14ac:dyDescent="0.25">
      <c r="A490" t="s">
        <v>724</v>
      </c>
      <c r="B490" s="64">
        <v>2008</v>
      </c>
      <c r="C490">
        <v>2630</v>
      </c>
      <c r="D490" s="116" t="s">
        <v>43</v>
      </c>
      <c r="E490" s="63">
        <v>0</v>
      </c>
      <c r="F490" s="63">
        <v>3.8022813688212925E-4</v>
      </c>
      <c r="G490" s="63">
        <v>0</v>
      </c>
      <c r="H490" s="63">
        <v>3.041825095057034E-3</v>
      </c>
      <c r="I490" s="63">
        <v>0</v>
      </c>
      <c r="J490" s="63">
        <v>7.1102661596958175E-2</v>
      </c>
      <c r="K490" s="63">
        <v>3.76425855513308E-2</v>
      </c>
      <c r="L490" s="63">
        <v>0</v>
      </c>
      <c r="M490" s="63">
        <v>2.7756653992395436E-2</v>
      </c>
      <c r="N490" s="63">
        <v>0</v>
      </c>
      <c r="O490" s="63">
        <v>0</v>
      </c>
      <c r="P490" s="63">
        <v>0</v>
      </c>
      <c r="Q490" s="63">
        <v>3.193916349809886E-2</v>
      </c>
      <c r="R490" s="63">
        <v>3.8022813688212928E-3</v>
      </c>
      <c r="S490" s="63">
        <v>0</v>
      </c>
      <c r="T490" s="63">
        <v>0</v>
      </c>
      <c r="U490" s="63">
        <v>0</v>
      </c>
      <c r="V490" s="63">
        <v>0.14524714828897339</v>
      </c>
      <c r="W490" s="63">
        <v>0</v>
      </c>
      <c r="X490" s="63">
        <v>0.17110266159695817</v>
      </c>
      <c r="Y490" s="63">
        <v>3.041825095057034E-3</v>
      </c>
      <c r="Z490" s="63">
        <v>7.6045627376425851E-4</v>
      </c>
      <c r="AA490" s="63">
        <v>0.50418250950570342</v>
      </c>
      <c r="AB490" s="93" t="str">
        <f t="shared" ref="AB490:AB553" si="115">IF(B490&gt;=2009,"a09on",IF(B490&gt;=1999,"a99to08","pre99"))</f>
        <v>a99to08</v>
      </c>
      <c r="AC490" s="93" t="str">
        <f t="shared" ref="AC490:AC553" si="116">A490</f>
        <v>SPS</v>
      </c>
      <c r="AD490" s="93" t="str">
        <f>"'"&amp;VLOOKUP(A490,Lookups!B$3:F$48,2,FALSE)&amp;"'"</f>
        <v>'South Puget Sound Fall Fingerling'</v>
      </c>
      <c r="AE490" s="93">
        <f>VLOOKUP(A490,Lookups!B$3:F$48,4,FALSE)</f>
        <v>7</v>
      </c>
      <c r="AF490" s="93" t="str">
        <f>VLOOKUP(A490,Lookups!B$3:F$48,5,FALSE)</f>
        <v>PS</v>
      </c>
      <c r="AG490" s="93" t="str">
        <f t="shared" ref="AG490:AG553" si="117">IF(SUM(AI490:AR490)=0,"no","yes")</f>
        <v>yes</v>
      </c>
      <c r="AH490" s="93">
        <f>VLOOKUP(A490,Lookups!B$3:F$48,3,FALSE)</f>
        <v>37</v>
      </c>
      <c r="AI490" s="117">
        <f t="shared" ref="AI490:AI553" si="118">SUM(E490:G490)</f>
        <v>3.8022813688212925E-4</v>
      </c>
      <c r="AJ490" s="117">
        <f t="shared" ref="AJ490:AJ553" si="119">SUM(H490:I490)</f>
        <v>3.041825095057034E-3</v>
      </c>
      <c r="AK490" s="117">
        <f t="shared" ref="AK490:AK553" si="120">SUM(J490:K490)</f>
        <v>0.10874524714828898</v>
      </c>
      <c r="AL490" s="117">
        <f t="shared" ref="AL490:AL553" si="121">SUM(L490:M490)</f>
        <v>2.7756653992395436E-2</v>
      </c>
      <c r="AM490" s="117">
        <f t="shared" ref="AM490:AM553" si="122">SUM(N490:P490)</f>
        <v>0</v>
      </c>
      <c r="AN490" s="117">
        <f t="shared" ref="AN490:AN553" si="123">SUM(Q490:T490)</f>
        <v>3.5741444866920151E-2</v>
      </c>
      <c r="AO490" s="117">
        <f t="shared" ref="AO490:AO553" si="124">SUM(U490:V490)</f>
        <v>0.14524714828897339</v>
      </c>
      <c r="AP490" s="117">
        <f t="shared" ref="AP490:AP553" si="125">SUM(W490:Y490)</f>
        <v>0.17414448669201521</v>
      </c>
      <c r="AQ490" s="117">
        <f t="shared" ref="AQ490:AQ553" si="126">SUM(AA490)</f>
        <v>0.50418250950570342</v>
      </c>
      <c r="AR490" s="117">
        <f t="shared" ref="AR490:AR553" si="127">SUM(Z490)</f>
        <v>7.6045627376425851E-4</v>
      </c>
      <c r="AS490" t="str">
        <f t="shared" ref="AS490:AS553" si="128">B490&amp;A490</f>
        <v>2008SPS</v>
      </c>
    </row>
    <row r="491" spans="1:45" x14ac:dyDescent="0.25">
      <c r="A491" t="s">
        <v>724</v>
      </c>
      <c r="B491" s="64">
        <v>2009</v>
      </c>
      <c r="C491">
        <v>3001</v>
      </c>
      <c r="D491" s="116" t="s">
        <v>43</v>
      </c>
      <c r="E491" s="63">
        <v>9.9966677774075306E-4</v>
      </c>
      <c r="F491" s="63">
        <v>3.332222592469177E-4</v>
      </c>
      <c r="G491" s="63">
        <v>0</v>
      </c>
      <c r="H491" s="63">
        <v>2.3325558147284237E-3</v>
      </c>
      <c r="I491" s="63">
        <v>0</v>
      </c>
      <c r="J491" s="63">
        <v>4.9983338887037654E-2</v>
      </c>
      <c r="K491" s="63">
        <v>8.9636787737420856E-2</v>
      </c>
      <c r="L491" s="63">
        <v>0</v>
      </c>
      <c r="M491" s="63">
        <v>4.9983338887037654E-2</v>
      </c>
      <c r="N491" s="63">
        <v>0</v>
      </c>
      <c r="O491" s="63">
        <v>0</v>
      </c>
      <c r="P491" s="63">
        <v>0</v>
      </c>
      <c r="Q491" s="63">
        <v>2.7990669776741087E-2</v>
      </c>
      <c r="R491" s="63">
        <v>3.3322225924691772E-3</v>
      </c>
      <c r="S491" s="63">
        <v>0</v>
      </c>
      <c r="T491" s="63">
        <v>0</v>
      </c>
      <c r="U491" s="63">
        <v>0</v>
      </c>
      <c r="V491" s="63">
        <v>0.12895701432855716</v>
      </c>
      <c r="W491" s="63">
        <v>0</v>
      </c>
      <c r="X491" s="63">
        <v>0.14861712762412529</v>
      </c>
      <c r="Y491" s="63">
        <v>2.6657780739753416E-3</v>
      </c>
      <c r="Z491" s="63">
        <v>2.6657780739753416E-3</v>
      </c>
      <c r="AA491" s="63">
        <v>0.49250249916694433</v>
      </c>
      <c r="AB491" s="93" t="str">
        <f t="shared" si="115"/>
        <v>a09on</v>
      </c>
      <c r="AC491" s="93" t="str">
        <f t="shared" si="116"/>
        <v>SPS</v>
      </c>
      <c r="AD491" s="93" t="str">
        <f>"'"&amp;VLOOKUP(A491,Lookups!B$3:F$48,2,FALSE)&amp;"'"</f>
        <v>'South Puget Sound Fall Fingerling'</v>
      </c>
      <c r="AE491" s="93">
        <f>VLOOKUP(A491,Lookups!B$3:F$48,4,FALSE)</f>
        <v>7</v>
      </c>
      <c r="AF491" s="93" t="str">
        <f>VLOOKUP(A491,Lookups!B$3:F$48,5,FALSE)</f>
        <v>PS</v>
      </c>
      <c r="AG491" s="93" t="str">
        <f t="shared" si="117"/>
        <v>yes</v>
      </c>
      <c r="AH491" s="93">
        <f>VLOOKUP(A491,Lookups!B$3:F$48,3,FALSE)</f>
        <v>37</v>
      </c>
      <c r="AI491" s="117">
        <f t="shared" si="118"/>
        <v>1.3328890369876708E-3</v>
      </c>
      <c r="AJ491" s="117">
        <f t="shared" si="119"/>
        <v>2.3325558147284237E-3</v>
      </c>
      <c r="AK491" s="117">
        <f t="shared" si="120"/>
        <v>0.1396201266244585</v>
      </c>
      <c r="AL491" s="117">
        <f t="shared" si="121"/>
        <v>4.9983338887037654E-2</v>
      </c>
      <c r="AM491" s="117">
        <f t="shared" si="122"/>
        <v>0</v>
      </c>
      <c r="AN491" s="117">
        <f t="shared" si="123"/>
        <v>3.1322892369210265E-2</v>
      </c>
      <c r="AO491" s="117">
        <f t="shared" si="124"/>
        <v>0.12895701432855716</v>
      </c>
      <c r="AP491" s="117">
        <f t="shared" si="125"/>
        <v>0.15128290569810063</v>
      </c>
      <c r="AQ491" s="117">
        <f t="shared" si="126"/>
        <v>0.49250249916694433</v>
      </c>
      <c r="AR491" s="117">
        <f t="shared" si="127"/>
        <v>2.6657780739753416E-3</v>
      </c>
      <c r="AS491" t="str">
        <f t="shared" si="128"/>
        <v>2009SPS</v>
      </c>
    </row>
    <row r="492" spans="1:45" x14ac:dyDescent="0.25">
      <c r="A492" t="s">
        <v>724</v>
      </c>
      <c r="B492" s="64">
        <v>2010</v>
      </c>
      <c r="C492">
        <v>2940</v>
      </c>
      <c r="D492" s="116" t="s">
        <v>43</v>
      </c>
      <c r="E492" s="63">
        <v>1.0204081632653062E-3</v>
      </c>
      <c r="F492" s="63">
        <v>0</v>
      </c>
      <c r="G492" s="63">
        <v>0</v>
      </c>
      <c r="H492" s="63">
        <v>1.3605442176870747E-3</v>
      </c>
      <c r="I492" s="63">
        <v>1.3605442176870747E-3</v>
      </c>
      <c r="J492" s="63">
        <v>5.5442176870748296E-2</v>
      </c>
      <c r="K492" s="63">
        <v>5.7482993197278912E-2</v>
      </c>
      <c r="L492" s="63">
        <v>0</v>
      </c>
      <c r="M492" s="63">
        <v>2.4489795918367346E-2</v>
      </c>
      <c r="N492" s="63">
        <v>0</v>
      </c>
      <c r="O492" s="63">
        <v>0</v>
      </c>
      <c r="P492" s="63">
        <v>4.7619047619047623E-3</v>
      </c>
      <c r="Q492" s="63">
        <v>2.8571428571428571E-2</v>
      </c>
      <c r="R492" s="63">
        <v>1.3945578231292517E-2</v>
      </c>
      <c r="S492" s="63">
        <v>1.0204081632653062E-3</v>
      </c>
      <c r="T492" s="63">
        <v>0</v>
      </c>
      <c r="U492" s="63">
        <v>0</v>
      </c>
      <c r="V492" s="63">
        <v>0.11258503401360544</v>
      </c>
      <c r="W492" s="63">
        <v>0</v>
      </c>
      <c r="X492" s="63">
        <v>2.1768707482993196E-2</v>
      </c>
      <c r="Y492" s="63">
        <v>0</v>
      </c>
      <c r="Z492" s="63">
        <v>0</v>
      </c>
      <c r="AA492" s="63">
        <v>0.67619047619047623</v>
      </c>
      <c r="AB492" s="93" t="str">
        <f t="shared" si="115"/>
        <v>a09on</v>
      </c>
      <c r="AC492" s="93" t="str">
        <f t="shared" si="116"/>
        <v>SPS</v>
      </c>
      <c r="AD492" s="93" t="str">
        <f>"'"&amp;VLOOKUP(A492,Lookups!B$3:F$48,2,FALSE)&amp;"'"</f>
        <v>'South Puget Sound Fall Fingerling'</v>
      </c>
      <c r="AE492" s="93">
        <f>VLOOKUP(A492,Lookups!B$3:F$48,4,FALSE)</f>
        <v>7</v>
      </c>
      <c r="AF492" s="93" t="str">
        <f>VLOOKUP(A492,Lookups!B$3:F$48,5,FALSE)</f>
        <v>PS</v>
      </c>
      <c r="AG492" s="93" t="str">
        <f t="shared" si="117"/>
        <v>yes</v>
      </c>
      <c r="AH492" s="93">
        <f>VLOOKUP(A492,Lookups!B$3:F$48,3,FALSE)</f>
        <v>37</v>
      </c>
      <c r="AI492" s="117">
        <f t="shared" si="118"/>
        <v>1.0204081632653062E-3</v>
      </c>
      <c r="AJ492" s="117">
        <f t="shared" si="119"/>
        <v>2.7210884353741495E-3</v>
      </c>
      <c r="AK492" s="117">
        <f t="shared" si="120"/>
        <v>0.11292517006802721</v>
      </c>
      <c r="AL492" s="117">
        <f t="shared" si="121"/>
        <v>2.4489795918367346E-2</v>
      </c>
      <c r="AM492" s="117">
        <f t="shared" si="122"/>
        <v>4.7619047619047623E-3</v>
      </c>
      <c r="AN492" s="117">
        <f t="shared" si="123"/>
        <v>4.3537414965986392E-2</v>
      </c>
      <c r="AO492" s="117">
        <f t="shared" si="124"/>
        <v>0.11258503401360544</v>
      </c>
      <c r="AP492" s="117">
        <f t="shared" si="125"/>
        <v>2.1768707482993196E-2</v>
      </c>
      <c r="AQ492" s="117">
        <f t="shared" si="126"/>
        <v>0.67619047619047623</v>
      </c>
      <c r="AR492" s="117">
        <f t="shared" si="127"/>
        <v>0</v>
      </c>
      <c r="AS492" t="str">
        <f t="shared" si="128"/>
        <v>2010SPS</v>
      </c>
    </row>
    <row r="493" spans="1:45" x14ac:dyDescent="0.25">
      <c r="A493" t="s">
        <v>724</v>
      </c>
      <c r="B493" s="64">
        <v>2011</v>
      </c>
      <c r="C493">
        <v>2850</v>
      </c>
      <c r="D493" s="116" t="s">
        <v>43</v>
      </c>
      <c r="E493" s="63">
        <v>2.8070175438596489E-3</v>
      </c>
      <c r="F493" s="63">
        <v>7.0175438596491223E-4</v>
      </c>
      <c r="G493" s="63">
        <v>0</v>
      </c>
      <c r="H493" s="63">
        <v>0</v>
      </c>
      <c r="I493" s="63">
        <v>0</v>
      </c>
      <c r="J493" s="63">
        <v>3.5087719298245612E-2</v>
      </c>
      <c r="K493" s="63">
        <v>5.6140350877192984E-2</v>
      </c>
      <c r="L493" s="63">
        <v>0</v>
      </c>
      <c r="M493" s="63">
        <v>3.9298245614035082E-2</v>
      </c>
      <c r="N493" s="63">
        <v>0</v>
      </c>
      <c r="O493" s="63">
        <v>0</v>
      </c>
      <c r="P493" s="63">
        <v>0</v>
      </c>
      <c r="Q493" s="63">
        <v>3.1578947368421054E-2</v>
      </c>
      <c r="R493" s="63">
        <v>3.8596491228070177E-3</v>
      </c>
      <c r="S493" s="63">
        <v>1.0526315789473684E-3</v>
      </c>
      <c r="T493" s="63">
        <v>0</v>
      </c>
      <c r="U493" s="63">
        <v>0</v>
      </c>
      <c r="V493" s="63">
        <v>0.14947368421052631</v>
      </c>
      <c r="W493" s="63">
        <v>0</v>
      </c>
      <c r="X493" s="63">
        <v>8.2807017543859648E-2</v>
      </c>
      <c r="Y493" s="63">
        <v>0</v>
      </c>
      <c r="Z493" s="63">
        <v>3.5087719298245611E-4</v>
      </c>
      <c r="AA493" s="63">
        <v>0.59684210526315784</v>
      </c>
      <c r="AB493" s="93" t="str">
        <f t="shared" si="115"/>
        <v>a09on</v>
      </c>
      <c r="AC493" s="93" t="str">
        <f t="shared" si="116"/>
        <v>SPS</v>
      </c>
      <c r="AD493" s="93" t="str">
        <f>"'"&amp;VLOOKUP(A493,Lookups!B$3:F$48,2,FALSE)&amp;"'"</f>
        <v>'South Puget Sound Fall Fingerling'</v>
      </c>
      <c r="AE493" s="93">
        <f>VLOOKUP(A493,Lookups!B$3:F$48,4,FALSE)</f>
        <v>7</v>
      </c>
      <c r="AF493" s="93" t="str">
        <f>VLOOKUP(A493,Lookups!B$3:F$48,5,FALSE)</f>
        <v>PS</v>
      </c>
      <c r="AG493" s="93" t="str">
        <f t="shared" si="117"/>
        <v>yes</v>
      </c>
      <c r="AH493" s="93">
        <f>VLOOKUP(A493,Lookups!B$3:F$48,3,FALSE)</f>
        <v>37</v>
      </c>
      <c r="AI493" s="117">
        <f t="shared" si="118"/>
        <v>3.508771929824561E-3</v>
      </c>
      <c r="AJ493" s="117">
        <f t="shared" si="119"/>
        <v>0</v>
      </c>
      <c r="AK493" s="117">
        <f t="shared" si="120"/>
        <v>9.1228070175438603E-2</v>
      </c>
      <c r="AL493" s="117">
        <f t="shared" si="121"/>
        <v>3.9298245614035082E-2</v>
      </c>
      <c r="AM493" s="117">
        <f t="shared" si="122"/>
        <v>0</v>
      </c>
      <c r="AN493" s="117">
        <f t="shared" si="123"/>
        <v>3.6491228070175442E-2</v>
      </c>
      <c r="AO493" s="117">
        <f t="shared" si="124"/>
        <v>0.14947368421052631</v>
      </c>
      <c r="AP493" s="117">
        <f t="shared" si="125"/>
        <v>8.2807017543859648E-2</v>
      </c>
      <c r="AQ493" s="117">
        <f t="shared" si="126"/>
        <v>0.59684210526315784</v>
      </c>
      <c r="AR493" s="117">
        <f t="shared" si="127"/>
        <v>3.5087719298245611E-4</v>
      </c>
      <c r="AS493" t="str">
        <f t="shared" si="128"/>
        <v>2011SPS</v>
      </c>
    </row>
    <row r="494" spans="1:45" x14ac:dyDescent="0.25">
      <c r="A494" t="s">
        <v>724</v>
      </c>
      <c r="B494" s="64">
        <v>2012</v>
      </c>
      <c r="C494">
        <v>2746</v>
      </c>
      <c r="D494" s="116" t="s">
        <v>43</v>
      </c>
      <c r="E494" s="63">
        <v>0</v>
      </c>
      <c r="F494" s="63">
        <v>0</v>
      </c>
      <c r="G494" s="63">
        <v>0</v>
      </c>
      <c r="H494" s="63">
        <v>1.0924981791697013E-3</v>
      </c>
      <c r="I494" s="63">
        <v>0</v>
      </c>
      <c r="J494" s="63">
        <v>4.3335761107064823E-2</v>
      </c>
      <c r="K494" s="63">
        <v>5.2075746540422435E-2</v>
      </c>
      <c r="L494" s="63">
        <v>0</v>
      </c>
      <c r="M494" s="63">
        <v>4.879825200291333E-2</v>
      </c>
      <c r="N494" s="63">
        <v>0</v>
      </c>
      <c r="O494" s="63">
        <v>0</v>
      </c>
      <c r="P494" s="63">
        <v>0</v>
      </c>
      <c r="Q494" s="63">
        <v>5.4624908958485069E-2</v>
      </c>
      <c r="R494" s="63">
        <v>6.5549890750182084E-3</v>
      </c>
      <c r="S494" s="63">
        <v>6.5549890750182084E-3</v>
      </c>
      <c r="T494" s="63">
        <v>0</v>
      </c>
      <c r="U494" s="63">
        <v>0</v>
      </c>
      <c r="V494" s="63">
        <v>0.18863801893663512</v>
      </c>
      <c r="W494" s="63">
        <v>0</v>
      </c>
      <c r="X494" s="63">
        <v>3.0225782957028404E-2</v>
      </c>
      <c r="Y494" s="63">
        <v>0</v>
      </c>
      <c r="Z494" s="63">
        <v>1.0924981791697013E-3</v>
      </c>
      <c r="AA494" s="63">
        <v>0.56700655498907504</v>
      </c>
      <c r="AB494" s="93" t="str">
        <f t="shared" si="115"/>
        <v>a09on</v>
      </c>
      <c r="AC494" s="93" t="str">
        <f t="shared" si="116"/>
        <v>SPS</v>
      </c>
      <c r="AD494" s="93" t="str">
        <f>"'"&amp;VLOOKUP(A494,Lookups!B$3:F$48,2,FALSE)&amp;"'"</f>
        <v>'South Puget Sound Fall Fingerling'</v>
      </c>
      <c r="AE494" s="93">
        <f>VLOOKUP(A494,Lookups!B$3:F$48,4,FALSE)</f>
        <v>7</v>
      </c>
      <c r="AF494" s="93" t="str">
        <f>VLOOKUP(A494,Lookups!B$3:F$48,5,FALSE)</f>
        <v>PS</v>
      </c>
      <c r="AG494" s="93" t="str">
        <f t="shared" si="117"/>
        <v>yes</v>
      </c>
      <c r="AH494" s="93">
        <f>VLOOKUP(A494,Lookups!B$3:F$48,3,FALSE)</f>
        <v>37</v>
      </c>
      <c r="AI494" s="117">
        <f t="shared" si="118"/>
        <v>0</v>
      </c>
      <c r="AJ494" s="117">
        <f t="shared" si="119"/>
        <v>1.0924981791697013E-3</v>
      </c>
      <c r="AK494" s="117">
        <f t="shared" si="120"/>
        <v>9.5411507647487265E-2</v>
      </c>
      <c r="AL494" s="117">
        <f t="shared" si="121"/>
        <v>4.879825200291333E-2</v>
      </c>
      <c r="AM494" s="117">
        <f t="shared" si="122"/>
        <v>0</v>
      </c>
      <c r="AN494" s="117">
        <f t="shared" si="123"/>
        <v>6.7734887108521491E-2</v>
      </c>
      <c r="AO494" s="117">
        <f t="shared" si="124"/>
        <v>0.18863801893663512</v>
      </c>
      <c r="AP494" s="117">
        <f t="shared" si="125"/>
        <v>3.0225782957028404E-2</v>
      </c>
      <c r="AQ494" s="117">
        <f t="shared" si="126"/>
        <v>0.56700655498907504</v>
      </c>
      <c r="AR494" s="117">
        <f t="shared" si="127"/>
        <v>1.0924981791697013E-3</v>
      </c>
      <c r="AS494" t="str">
        <f t="shared" si="128"/>
        <v>2012SPS</v>
      </c>
    </row>
    <row r="495" spans="1:45" x14ac:dyDescent="0.25">
      <c r="A495" t="s">
        <v>724</v>
      </c>
      <c r="B495" s="64">
        <v>2013</v>
      </c>
      <c r="C495" t="s">
        <v>40</v>
      </c>
      <c r="E495" s="63" t="s">
        <v>28</v>
      </c>
      <c r="F495" s="63" t="s">
        <v>28</v>
      </c>
      <c r="G495" s="63" t="s">
        <v>28</v>
      </c>
      <c r="H495" s="63" t="s">
        <v>28</v>
      </c>
      <c r="I495" s="63" t="s">
        <v>28</v>
      </c>
      <c r="J495" s="63" t="s">
        <v>28</v>
      </c>
      <c r="K495" s="63" t="s">
        <v>28</v>
      </c>
      <c r="L495" s="63" t="s">
        <v>28</v>
      </c>
      <c r="M495" s="63" t="s">
        <v>28</v>
      </c>
      <c r="N495" s="63" t="s">
        <v>28</v>
      </c>
      <c r="O495" s="63" t="s">
        <v>28</v>
      </c>
      <c r="P495" s="63" t="s">
        <v>28</v>
      </c>
      <c r="Q495" s="63" t="s">
        <v>28</v>
      </c>
      <c r="R495" s="63" t="s">
        <v>28</v>
      </c>
      <c r="S495" s="63" t="s">
        <v>28</v>
      </c>
      <c r="T495" s="63" t="s">
        <v>28</v>
      </c>
      <c r="U495" s="63" t="s">
        <v>28</v>
      </c>
      <c r="V495" s="63" t="s">
        <v>28</v>
      </c>
      <c r="W495" s="63" t="s">
        <v>28</v>
      </c>
      <c r="X495" s="63" t="s">
        <v>28</v>
      </c>
      <c r="Y495" s="63" t="s">
        <v>28</v>
      </c>
      <c r="Z495" s="63" t="s">
        <v>28</v>
      </c>
      <c r="AA495" s="63" t="s">
        <v>28</v>
      </c>
      <c r="AB495" s="93" t="str">
        <f t="shared" si="115"/>
        <v>a09on</v>
      </c>
      <c r="AC495" s="93" t="str">
        <f t="shared" si="116"/>
        <v>SPS</v>
      </c>
      <c r="AD495" s="93" t="str">
        <f>"'"&amp;VLOOKUP(A495,Lookups!B$3:F$48,2,FALSE)&amp;"'"</f>
        <v>'South Puget Sound Fall Fingerling'</v>
      </c>
      <c r="AE495" s="93">
        <f>VLOOKUP(A495,Lookups!B$3:F$48,4,FALSE)</f>
        <v>7</v>
      </c>
      <c r="AF495" s="93" t="str">
        <f>VLOOKUP(A495,Lookups!B$3:F$48,5,FALSE)</f>
        <v>PS</v>
      </c>
      <c r="AG495" s="93" t="str">
        <f t="shared" si="117"/>
        <v>no</v>
      </c>
      <c r="AH495" s="93">
        <f>VLOOKUP(A495,Lookups!B$3:F$48,3,FALSE)</f>
        <v>37</v>
      </c>
      <c r="AI495" s="117">
        <f t="shared" si="118"/>
        <v>0</v>
      </c>
      <c r="AJ495" s="117">
        <f t="shared" si="119"/>
        <v>0</v>
      </c>
      <c r="AK495" s="117">
        <f t="shared" si="120"/>
        <v>0</v>
      </c>
      <c r="AL495" s="117">
        <f t="shared" si="121"/>
        <v>0</v>
      </c>
      <c r="AM495" s="117">
        <f t="shared" si="122"/>
        <v>0</v>
      </c>
      <c r="AN495" s="117">
        <f t="shared" si="123"/>
        <v>0</v>
      </c>
      <c r="AO495" s="117">
        <f t="shared" si="124"/>
        <v>0</v>
      </c>
      <c r="AP495" s="117">
        <f t="shared" si="125"/>
        <v>0</v>
      </c>
      <c r="AQ495" s="117">
        <f t="shared" si="126"/>
        <v>0</v>
      </c>
      <c r="AR495" s="117">
        <f t="shared" si="127"/>
        <v>0</v>
      </c>
      <c r="AS495" t="str">
        <f t="shared" si="128"/>
        <v>2013SPS</v>
      </c>
    </row>
    <row r="496" spans="1:45" x14ac:dyDescent="0.25">
      <c r="A496" t="s">
        <v>722</v>
      </c>
      <c r="B496" s="64">
        <v>1979</v>
      </c>
      <c r="C496">
        <v>5297</v>
      </c>
      <c r="D496" s="116" t="s">
        <v>43</v>
      </c>
      <c r="E496" s="63">
        <v>0</v>
      </c>
      <c r="F496" s="63">
        <v>0</v>
      </c>
      <c r="G496" s="63">
        <v>0</v>
      </c>
      <c r="H496" s="63">
        <v>9.4393052671323395E-4</v>
      </c>
      <c r="I496" s="63">
        <v>0</v>
      </c>
      <c r="J496" s="63">
        <v>0.24919765905229374</v>
      </c>
      <c r="K496" s="63">
        <v>7.551444213705871E-4</v>
      </c>
      <c r="L496" s="63">
        <v>2.0766471587691147E-3</v>
      </c>
      <c r="M496" s="63">
        <v>1.2459882952614687E-2</v>
      </c>
      <c r="N496" s="63">
        <v>6.7962997923352838E-3</v>
      </c>
      <c r="O496" s="63">
        <v>2.4919765905229374E-2</v>
      </c>
      <c r="P496" s="63">
        <v>0</v>
      </c>
      <c r="Q496" s="63">
        <v>0.16481026996413065</v>
      </c>
      <c r="R496" s="63">
        <v>7.003964508212196E-2</v>
      </c>
      <c r="S496" s="63">
        <v>1.3026241268642628E-2</v>
      </c>
      <c r="T496" s="63">
        <v>2.2654332641117614E-3</v>
      </c>
      <c r="U496" s="63">
        <v>1.585803284878233E-2</v>
      </c>
      <c r="V496" s="63">
        <v>5.984519539361903E-2</v>
      </c>
      <c r="W496" s="63">
        <v>0</v>
      </c>
      <c r="X496" s="63">
        <v>0.22050217104021141</v>
      </c>
      <c r="Y496" s="63">
        <v>0</v>
      </c>
      <c r="Z496" s="63">
        <v>0</v>
      </c>
      <c r="AA496" s="63">
        <v>0.15650368132905418</v>
      </c>
      <c r="AB496" s="93" t="str">
        <f t="shared" si="115"/>
        <v>pre99</v>
      </c>
      <c r="AC496" s="93" t="str">
        <f t="shared" si="116"/>
        <v>SPR</v>
      </c>
      <c r="AD496" s="93" t="str">
        <f>"'"&amp;VLOOKUP(A496,Lookups!B$3:F$48,2,FALSE)&amp;"'"</f>
        <v>'Spring Creek Tule'</v>
      </c>
      <c r="AE496" s="93">
        <f>VLOOKUP(A496,Lookups!B$3:F$48,4,FALSE)</f>
        <v>8</v>
      </c>
      <c r="AF496" s="93" t="str">
        <f>VLOOKUP(A496,Lookups!B$3:F$48,5,FALSE)</f>
        <v>ColR</v>
      </c>
      <c r="AG496" s="93" t="str">
        <f t="shared" si="117"/>
        <v>yes</v>
      </c>
      <c r="AH496" s="93">
        <f>VLOOKUP(A496,Lookups!B$3:F$48,3,FALSE)</f>
        <v>36</v>
      </c>
      <c r="AI496" s="117">
        <f t="shared" si="118"/>
        <v>0</v>
      </c>
      <c r="AJ496" s="117">
        <f t="shared" si="119"/>
        <v>9.4393052671323395E-4</v>
      </c>
      <c r="AK496" s="117">
        <f t="shared" si="120"/>
        <v>0.24995280347366433</v>
      </c>
      <c r="AL496" s="117">
        <f t="shared" si="121"/>
        <v>1.4536530111383802E-2</v>
      </c>
      <c r="AM496" s="117">
        <f t="shared" si="122"/>
        <v>3.171606569756466E-2</v>
      </c>
      <c r="AN496" s="117">
        <f t="shared" si="123"/>
        <v>0.25014158957900701</v>
      </c>
      <c r="AO496" s="117">
        <f t="shared" si="124"/>
        <v>7.570322824240136E-2</v>
      </c>
      <c r="AP496" s="117">
        <f t="shared" si="125"/>
        <v>0.22050217104021141</v>
      </c>
      <c r="AQ496" s="117">
        <f t="shared" si="126"/>
        <v>0.15650368132905418</v>
      </c>
      <c r="AR496" s="117">
        <f t="shared" si="127"/>
        <v>0</v>
      </c>
      <c r="AS496" t="str">
        <f t="shared" si="128"/>
        <v>1979SPR</v>
      </c>
    </row>
    <row r="497" spans="1:45" x14ac:dyDescent="0.25">
      <c r="A497" t="s">
        <v>722</v>
      </c>
      <c r="B497" s="64">
        <v>1980</v>
      </c>
      <c r="C497">
        <v>6867</v>
      </c>
      <c r="D497" s="116" t="s">
        <v>43</v>
      </c>
      <c r="E497" s="63">
        <v>7.2811999417504009E-4</v>
      </c>
      <c r="F497" s="63">
        <v>0</v>
      </c>
      <c r="G497" s="63">
        <v>1.45623998835008E-4</v>
      </c>
      <c r="H497" s="63">
        <v>7.2811999417504009E-4</v>
      </c>
      <c r="I497" s="63">
        <v>0</v>
      </c>
      <c r="J497" s="63">
        <v>0.26620066987039465</v>
      </c>
      <c r="K497" s="63">
        <v>8.7374399301004806E-4</v>
      </c>
      <c r="L497" s="63">
        <v>8.7374399301004806E-4</v>
      </c>
      <c r="M497" s="63">
        <v>2.8396679772826561E-2</v>
      </c>
      <c r="N497" s="63">
        <v>5.5337119557303041E-3</v>
      </c>
      <c r="O497" s="63">
        <v>1.033930391728557E-2</v>
      </c>
      <c r="P497" s="63">
        <v>0</v>
      </c>
      <c r="Q497" s="63">
        <v>0.23328964613368283</v>
      </c>
      <c r="R497" s="63">
        <v>4.9803407601572737E-2</v>
      </c>
      <c r="S497" s="63">
        <v>1.762050385903597E-2</v>
      </c>
      <c r="T497" s="63">
        <v>1.3106159895150721E-3</v>
      </c>
      <c r="U497" s="63">
        <v>5.0968399592252796E-3</v>
      </c>
      <c r="V497" s="63">
        <v>5.7521479539828169E-2</v>
      </c>
      <c r="W497" s="63">
        <v>0</v>
      </c>
      <c r="X497" s="63">
        <v>0.21697975826416194</v>
      </c>
      <c r="Y497" s="63">
        <v>0</v>
      </c>
      <c r="Z497" s="63">
        <v>1.4562399883500802E-3</v>
      </c>
      <c r="AA497" s="63">
        <v>0.10310179117518567</v>
      </c>
      <c r="AB497" s="93" t="str">
        <f t="shared" si="115"/>
        <v>pre99</v>
      </c>
      <c r="AC497" s="93" t="str">
        <f t="shared" si="116"/>
        <v>SPR</v>
      </c>
      <c r="AD497" s="93" t="str">
        <f>"'"&amp;VLOOKUP(A497,Lookups!B$3:F$48,2,FALSE)&amp;"'"</f>
        <v>'Spring Creek Tule'</v>
      </c>
      <c r="AE497" s="93">
        <f>VLOOKUP(A497,Lookups!B$3:F$48,4,FALSE)</f>
        <v>8</v>
      </c>
      <c r="AF497" s="93" t="str">
        <f>VLOOKUP(A497,Lookups!B$3:F$48,5,FALSE)</f>
        <v>ColR</v>
      </c>
      <c r="AG497" s="93" t="str">
        <f t="shared" si="117"/>
        <v>yes</v>
      </c>
      <c r="AH497" s="93">
        <f>VLOOKUP(A497,Lookups!B$3:F$48,3,FALSE)</f>
        <v>36</v>
      </c>
      <c r="AI497" s="117">
        <f t="shared" si="118"/>
        <v>8.7374399301004806E-4</v>
      </c>
      <c r="AJ497" s="117">
        <f t="shared" si="119"/>
        <v>7.2811999417504009E-4</v>
      </c>
      <c r="AK497" s="117">
        <f t="shared" si="120"/>
        <v>0.26707441386340469</v>
      </c>
      <c r="AL497" s="117">
        <f t="shared" si="121"/>
        <v>2.927042376583661E-2</v>
      </c>
      <c r="AM497" s="117">
        <f t="shared" si="122"/>
        <v>1.5873015873015872E-2</v>
      </c>
      <c r="AN497" s="117">
        <f t="shared" si="123"/>
        <v>0.30202417358380662</v>
      </c>
      <c r="AO497" s="117">
        <f t="shared" si="124"/>
        <v>6.2618319499053443E-2</v>
      </c>
      <c r="AP497" s="117">
        <f t="shared" si="125"/>
        <v>0.21697975826416194</v>
      </c>
      <c r="AQ497" s="117">
        <f t="shared" si="126"/>
        <v>0.10310179117518567</v>
      </c>
      <c r="AR497" s="117">
        <f t="shared" si="127"/>
        <v>1.4562399883500802E-3</v>
      </c>
      <c r="AS497" t="str">
        <f t="shared" si="128"/>
        <v>1980SPR</v>
      </c>
    </row>
    <row r="498" spans="1:45" x14ac:dyDescent="0.25">
      <c r="A498" t="s">
        <v>722</v>
      </c>
      <c r="B498" s="64">
        <v>1981</v>
      </c>
      <c r="C498">
        <v>7383</v>
      </c>
      <c r="D498" s="116" t="s">
        <v>43</v>
      </c>
      <c r="E498" s="63">
        <v>0</v>
      </c>
      <c r="F498" s="63">
        <v>0</v>
      </c>
      <c r="G498" s="63">
        <v>0</v>
      </c>
      <c r="H498" s="63">
        <v>5.4178518217526752E-4</v>
      </c>
      <c r="I498" s="63">
        <v>0</v>
      </c>
      <c r="J498" s="63">
        <v>0.21495327102803738</v>
      </c>
      <c r="K498" s="63">
        <v>1.4899092509819856E-3</v>
      </c>
      <c r="L498" s="63">
        <v>8.1267777326290123E-4</v>
      </c>
      <c r="M498" s="63">
        <v>1.3815522145469321E-2</v>
      </c>
      <c r="N498" s="63">
        <v>1.6253555465258025E-3</v>
      </c>
      <c r="O498" s="63">
        <v>1.8962481376134363E-2</v>
      </c>
      <c r="P498" s="63">
        <v>0</v>
      </c>
      <c r="Q498" s="63">
        <v>0.21603684139238791</v>
      </c>
      <c r="R498" s="63">
        <v>0.10659623459298388</v>
      </c>
      <c r="S498" s="63">
        <v>2.8850060950832996E-2</v>
      </c>
      <c r="T498" s="63">
        <v>2.1671407287010701E-3</v>
      </c>
      <c r="U498" s="63">
        <v>4.469727752945957E-3</v>
      </c>
      <c r="V498" s="63">
        <v>2.1535960991466884E-2</v>
      </c>
      <c r="W498" s="63">
        <v>0</v>
      </c>
      <c r="X498" s="63">
        <v>0.2111607747528105</v>
      </c>
      <c r="Y498" s="63">
        <v>0</v>
      </c>
      <c r="Z498" s="63">
        <v>2.5734796153325207E-3</v>
      </c>
      <c r="AA498" s="63">
        <v>0.15440877691995125</v>
      </c>
      <c r="AB498" s="93" t="str">
        <f t="shared" si="115"/>
        <v>pre99</v>
      </c>
      <c r="AC498" s="93" t="str">
        <f t="shared" si="116"/>
        <v>SPR</v>
      </c>
      <c r="AD498" s="93" t="str">
        <f>"'"&amp;VLOOKUP(A498,Lookups!B$3:F$48,2,FALSE)&amp;"'"</f>
        <v>'Spring Creek Tule'</v>
      </c>
      <c r="AE498" s="93">
        <f>VLOOKUP(A498,Lookups!B$3:F$48,4,FALSE)</f>
        <v>8</v>
      </c>
      <c r="AF498" s="93" t="str">
        <f>VLOOKUP(A498,Lookups!B$3:F$48,5,FALSE)</f>
        <v>ColR</v>
      </c>
      <c r="AG498" s="93" t="str">
        <f t="shared" si="117"/>
        <v>yes</v>
      </c>
      <c r="AH498" s="93">
        <f>VLOOKUP(A498,Lookups!B$3:F$48,3,FALSE)</f>
        <v>36</v>
      </c>
      <c r="AI498" s="117">
        <f t="shared" si="118"/>
        <v>0</v>
      </c>
      <c r="AJ498" s="117">
        <f t="shared" si="119"/>
        <v>5.4178518217526752E-4</v>
      </c>
      <c r="AK498" s="117">
        <f t="shared" si="120"/>
        <v>0.21644318027901938</v>
      </c>
      <c r="AL498" s="117">
        <f t="shared" si="121"/>
        <v>1.4628199918732222E-2</v>
      </c>
      <c r="AM498" s="117">
        <f t="shared" si="122"/>
        <v>2.0587836922660165E-2</v>
      </c>
      <c r="AN498" s="117">
        <f t="shared" si="123"/>
        <v>0.35365027766490581</v>
      </c>
      <c r="AO498" s="117">
        <f t="shared" si="124"/>
        <v>2.6005688744412843E-2</v>
      </c>
      <c r="AP498" s="117">
        <f t="shared" si="125"/>
        <v>0.2111607747528105</v>
      </c>
      <c r="AQ498" s="117">
        <f t="shared" si="126"/>
        <v>0.15440877691995125</v>
      </c>
      <c r="AR498" s="117">
        <f t="shared" si="127"/>
        <v>2.5734796153325207E-3</v>
      </c>
      <c r="AS498" t="str">
        <f t="shared" si="128"/>
        <v>1981SPR</v>
      </c>
    </row>
    <row r="499" spans="1:45" x14ac:dyDescent="0.25">
      <c r="A499" t="s">
        <v>722</v>
      </c>
      <c r="B499" s="64">
        <v>1982</v>
      </c>
      <c r="C499">
        <v>4814</v>
      </c>
      <c r="D499" s="116" t="s">
        <v>43</v>
      </c>
      <c r="E499" s="63">
        <v>0</v>
      </c>
      <c r="F499" s="63">
        <v>0</v>
      </c>
      <c r="G499" s="63">
        <v>0</v>
      </c>
      <c r="H499" s="63">
        <v>0</v>
      </c>
      <c r="I499" s="63">
        <v>0</v>
      </c>
      <c r="J499" s="63">
        <v>0.22621520565018693</v>
      </c>
      <c r="K499" s="63">
        <v>0</v>
      </c>
      <c r="L499" s="63">
        <v>0</v>
      </c>
      <c r="M499" s="63">
        <v>1.100955546323224E-2</v>
      </c>
      <c r="N499" s="63">
        <v>4.7777316161196513E-3</v>
      </c>
      <c r="O499" s="63">
        <v>2.4927295388450354E-3</v>
      </c>
      <c r="P499" s="63">
        <v>0</v>
      </c>
      <c r="Q499" s="63">
        <v>0.19796427087660989</v>
      </c>
      <c r="R499" s="63">
        <v>6.4187785625259661E-2</v>
      </c>
      <c r="S499" s="63">
        <v>2.2642293311175739E-2</v>
      </c>
      <c r="T499" s="63">
        <v>6.6472787702534274E-3</v>
      </c>
      <c r="U499" s="63">
        <v>5.4009140008309097E-3</v>
      </c>
      <c r="V499" s="63">
        <v>1.038637307852098E-2</v>
      </c>
      <c r="W499" s="63">
        <v>0</v>
      </c>
      <c r="X499" s="63">
        <v>0.33381803074366434</v>
      </c>
      <c r="Y499" s="63">
        <v>4.1545492314083921E-4</v>
      </c>
      <c r="Z499" s="63">
        <v>1.6618196925633569E-3</v>
      </c>
      <c r="AA499" s="63">
        <v>0.11238055670959701</v>
      </c>
      <c r="AB499" s="93" t="str">
        <f t="shared" si="115"/>
        <v>pre99</v>
      </c>
      <c r="AC499" s="93" t="str">
        <f t="shared" si="116"/>
        <v>SPR</v>
      </c>
      <c r="AD499" s="93" t="str">
        <f>"'"&amp;VLOOKUP(A499,Lookups!B$3:F$48,2,FALSE)&amp;"'"</f>
        <v>'Spring Creek Tule'</v>
      </c>
      <c r="AE499" s="93">
        <f>VLOOKUP(A499,Lookups!B$3:F$48,4,FALSE)</f>
        <v>8</v>
      </c>
      <c r="AF499" s="93" t="str">
        <f>VLOOKUP(A499,Lookups!B$3:F$48,5,FALSE)</f>
        <v>ColR</v>
      </c>
      <c r="AG499" s="93" t="str">
        <f t="shared" si="117"/>
        <v>yes</v>
      </c>
      <c r="AH499" s="93">
        <f>VLOOKUP(A499,Lookups!B$3:F$48,3,FALSE)</f>
        <v>36</v>
      </c>
      <c r="AI499" s="117">
        <f t="shared" si="118"/>
        <v>0</v>
      </c>
      <c r="AJ499" s="117">
        <f t="shared" si="119"/>
        <v>0</v>
      </c>
      <c r="AK499" s="117">
        <f t="shared" si="120"/>
        <v>0.22621520565018693</v>
      </c>
      <c r="AL499" s="117">
        <f t="shared" si="121"/>
        <v>1.100955546323224E-2</v>
      </c>
      <c r="AM499" s="117">
        <f t="shared" si="122"/>
        <v>7.2704611549646867E-3</v>
      </c>
      <c r="AN499" s="117">
        <f t="shared" si="123"/>
        <v>0.29144162858329875</v>
      </c>
      <c r="AO499" s="117">
        <f t="shared" si="124"/>
        <v>1.578728707935189E-2</v>
      </c>
      <c r="AP499" s="117">
        <f t="shared" si="125"/>
        <v>0.33423348566680516</v>
      </c>
      <c r="AQ499" s="117">
        <f t="shared" si="126"/>
        <v>0.11238055670959701</v>
      </c>
      <c r="AR499" s="117">
        <f t="shared" si="127"/>
        <v>1.6618196925633569E-3</v>
      </c>
      <c r="AS499" t="str">
        <f t="shared" si="128"/>
        <v>1982SPR</v>
      </c>
    </row>
    <row r="500" spans="1:45" x14ac:dyDescent="0.25">
      <c r="A500" t="s">
        <v>722</v>
      </c>
      <c r="B500" s="64">
        <v>1983</v>
      </c>
      <c r="C500">
        <v>897</v>
      </c>
      <c r="D500" s="116" t="s">
        <v>43</v>
      </c>
      <c r="E500" s="63">
        <v>0</v>
      </c>
      <c r="F500" s="63">
        <v>0</v>
      </c>
      <c r="G500" s="63">
        <v>0</v>
      </c>
      <c r="H500" s="63">
        <v>0</v>
      </c>
      <c r="I500" s="63">
        <v>0</v>
      </c>
      <c r="J500" s="63">
        <v>0.30769230769230771</v>
      </c>
      <c r="K500" s="63">
        <v>4.459308807134894E-3</v>
      </c>
      <c r="L500" s="63">
        <v>0</v>
      </c>
      <c r="M500" s="63">
        <v>1.2263099219620958E-2</v>
      </c>
      <c r="N500" s="63">
        <v>3.3444816053511705E-3</v>
      </c>
      <c r="O500" s="63">
        <v>0</v>
      </c>
      <c r="P500" s="63">
        <v>0</v>
      </c>
      <c r="Q500" s="63">
        <v>9.1415830546265328E-2</v>
      </c>
      <c r="R500" s="63">
        <v>3.901895206243032E-2</v>
      </c>
      <c r="S500" s="63">
        <v>0</v>
      </c>
      <c r="T500" s="63">
        <v>2.229654403567447E-3</v>
      </c>
      <c r="U500" s="63">
        <v>3.3444816053511705E-3</v>
      </c>
      <c r="V500" s="63">
        <v>7.9152731326644368E-2</v>
      </c>
      <c r="W500" s="63">
        <v>0</v>
      </c>
      <c r="X500" s="63">
        <v>0.19732441471571907</v>
      </c>
      <c r="Y500" s="63">
        <v>0</v>
      </c>
      <c r="Z500" s="63">
        <v>2.229654403567447E-3</v>
      </c>
      <c r="AA500" s="63">
        <v>0.25752508361204013</v>
      </c>
      <c r="AB500" s="93" t="str">
        <f t="shared" si="115"/>
        <v>pre99</v>
      </c>
      <c r="AC500" s="93" t="str">
        <f t="shared" si="116"/>
        <v>SPR</v>
      </c>
      <c r="AD500" s="93" t="str">
        <f>"'"&amp;VLOOKUP(A500,Lookups!B$3:F$48,2,FALSE)&amp;"'"</f>
        <v>'Spring Creek Tule'</v>
      </c>
      <c r="AE500" s="93">
        <f>VLOOKUP(A500,Lookups!B$3:F$48,4,FALSE)</f>
        <v>8</v>
      </c>
      <c r="AF500" s="93" t="str">
        <f>VLOOKUP(A500,Lookups!B$3:F$48,5,FALSE)</f>
        <v>ColR</v>
      </c>
      <c r="AG500" s="93" t="str">
        <f t="shared" si="117"/>
        <v>yes</v>
      </c>
      <c r="AH500" s="93">
        <f>VLOOKUP(A500,Lookups!B$3:F$48,3,FALSE)</f>
        <v>36</v>
      </c>
      <c r="AI500" s="117">
        <f t="shared" si="118"/>
        <v>0</v>
      </c>
      <c r="AJ500" s="117">
        <f t="shared" si="119"/>
        <v>0</v>
      </c>
      <c r="AK500" s="117">
        <f t="shared" si="120"/>
        <v>0.31215161649944262</v>
      </c>
      <c r="AL500" s="117">
        <f t="shared" si="121"/>
        <v>1.2263099219620958E-2</v>
      </c>
      <c r="AM500" s="117">
        <f t="shared" si="122"/>
        <v>3.3444816053511705E-3</v>
      </c>
      <c r="AN500" s="117">
        <f t="shared" si="123"/>
        <v>0.1326644370122631</v>
      </c>
      <c r="AO500" s="117">
        <f t="shared" si="124"/>
        <v>8.2497212931995537E-2</v>
      </c>
      <c r="AP500" s="117">
        <f t="shared" si="125"/>
        <v>0.19732441471571907</v>
      </c>
      <c r="AQ500" s="117">
        <f t="shared" si="126"/>
        <v>0.25752508361204013</v>
      </c>
      <c r="AR500" s="117">
        <f t="shared" si="127"/>
        <v>2.229654403567447E-3</v>
      </c>
      <c r="AS500" t="str">
        <f t="shared" si="128"/>
        <v>1983SPR</v>
      </c>
    </row>
    <row r="501" spans="1:45" x14ac:dyDescent="0.25">
      <c r="A501" t="s">
        <v>722</v>
      </c>
      <c r="B501" s="64">
        <v>1984</v>
      </c>
      <c r="C501">
        <v>1175</v>
      </c>
      <c r="D501" s="116" t="s">
        <v>43</v>
      </c>
      <c r="E501" s="63">
        <v>0</v>
      </c>
      <c r="F501" s="63">
        <v>0</v>
      </c>
      <c r="G501" s="63">
        <v>0</v>
      </c>
      <c r="H501" s="63">
        <v>0</v>
      </c>
      <c r="I501" s="63">
        <v>0</v>
      </c>
      <c r="J501" s="63">
        <v>0.26297872340425532</v>
      </c>
      <c r="K501" s="63">
        <v>3.4042553191489361E-3</v>
      </c>
      <c r="L501" s="63">
        <v>0</v>
      </c>
      <c r="M501" s="63">
        <v>0</v>
      </c>
      <c r="N501" s="63">
        <v>2.297872340425532E-2</v>
      </c>
      <c r="O501" s="63">
        <v>1.1063829787234043E-2</v>
      </c>
      <c r="P501" s="63">
        <v>0</v>
      </c>
      <c r="Q501" s="63">
        <v>3.1489361702127662E-2</v>
      </c>
      <c r="R501" s="63">
        <v>3.4042553191489361E-3</v>
      </c>
      <c r="S501" s="63">
        <v>2.6382978723404255E-2</v>
      </c>
      <c r="T501" s="63">
        <v>5.9574468085106386E-3</v>
      </c>
      <c r="U501" s="63">
        <v>7.659574468085106E-3</v>
      </c>
      <c r="V501" s="63">
        <v>8.851063829787234E-2</v>
      </c>
      <c r="W501" s="63">
        <v>0</v>
      </c>
      <c r="X501" s="63">
        <v>0.26297872340425532</v>
      </c>
      <c r="Y501" s="63">
        <v>2.6382978723404255E-2</v>
      </c>
      <c r="Z501" s="63">
        <v>8.5106382978723403E-4</v>
      </c>
      <c r="AA501" s="63">
        <v>0.24595744680851064</v>
      </c>
      <c r="AB501" s="93" t="str">
        <f t="shared" si="115"/>
        <v>pre99</v>
      </c>
      <c r="AC501" s="93" t="str">
        <f t="shared" si="116"/>
        <v>SPR</v>
      </c>
      <c r="AD501" s="93" t="str">
        <f>"'"&amp;VLOOKUP(A501,Lookups!B$3:F$48,2,FALSE)&amp;"'"</f>
        <v>'Spring Creek Tule'</v>
      </c>
      <c r="AE501" s="93">
        <f>VLOOKUP(A501,Lookups!B$3:F$48,4,FALSE)</f>
        <v>8</v>
      </c>
      <c r="AF501" s="93" t="str">
        <f>VLOOKUP(A501,Lookups!B$3:F$48,5,FALSE)</f>
        <v>ColR</v>
      </c>
      <c r="AG501" s="93" t="str">
        <f t="shared" si="117"/>
        <v>yes</v>
      </c>
      <c r="AH501" s="93">
        <f>VLOOKUP(A501,Lookups!B$3:F$48,3,FALSE)</f>
        <v>36</v>
      </c>
      <c r="AI501" s="117">
        <f t="shared" si="118"/>
        <v>0</v>
      </c>
      <c r="AJ501" s="117">
        <f t="shared" si="119"/>
        <v>0</v>
      </c>
      <c r="AK501" s="117">
        <f t="shared" si="120"/>
        <v>0.26638297872340427</v>
      </c>
      <c r="AL501" s="117">
        <f t="shared" si="121"/>
        <v>0</v>
      </c>
      <c r="AM501" s="117">
        <f t="shared" si="122"/>
        <v>3.4042553191489362E-2</v>
      </c>
      <c r="AN501" s="117">
        <f t="shared" si="123"/>
        <v>6.7234042553191486E-2</v>
      </c>
      <c r="AO501" s="117">
        <f t="shared" si="124"/>
        <v>9.6170212765957441E-2</v>
      </c>
      <c r="AP501" s="117">
        <f t="shared" si="125"/>
        <v>0.28936170212765955</v>
      </c>
      <c r="AQ501" s="117">
        <f t="shared" si="126"/>
        <v>0.24595744680851064</v>
      </c>
      <c r="AR501" s="117">
        <f t="shared" si="127"/>
        <v>8.5106382978723403E-4</v>
      </c>
      <c r="AS501" t="str">
        <f t="shared" si="128"/>
        <v>1984SPR</v>
      </c>
    </row>
    <row r="502" spans="1:45" x14ac:dyDescent="0.25">
      <c r="A502" t="s">
        <v>722</v>
      </c>
      <c r="B502" s="64">
        <v>1985</v>
      </c>
      <c r="C502">
        <v>1260</v>
      </c>
      <c r="D502" s="116" t="s">
        <v>43</v>
      </c>
      <c r="E502" s="63">
        <v>0</v>
      </c>
      <c r="F502" s="63">
        <v>0</v>
      </c>
      <c r="G502" s="63">
        <v>0</v>
      </c>
      <c r="H502" s="63">
        <v>0</v>
      </c>
      <c r="I502" s="63">
        <v>0</v>
      </c>
      <c r="J502" s="63">
        <v>0.14603174603174601</v>
      </c>
      <c r="K502" s="63">
        <v>6.3492063492063492E-3</v>
      </c>
      <c r="L502" s="63">
        <v>0</v>
      </c>
      <c r="M502" s="63">
        <v>0</v>
      </c>
      <c r="N502" s="63">
        <v>1.5873015873015873E-3</v>
      </c>
      <c r="O502" s="63">
        <v>1.5873015873015873E-3</v>
      </c>
      <c r="P502" s="63">
        <v>0</v>
      </c>
      <c r="Q502" s="63">
        <v>0.11825396825396825</v>
      </c>
      <c r="R502" s="63">
        <v>2.3809523809523808E-2</v>
      </c>
      <c r="S502" s="63">
        <v>4.4444444444444446E-2</v>
      </c>
      <c r="T502" s="63">
        <v>7.9365079365079365E-4</v>
      </c>
      <c r="U502" s="63">
        <v>0</v>
      </c>
      <c r="V502" s="63">
        <v>1.3492063492063493E-2</v>
      </c>
      <c r="W502" s="63">
        <v>0</v>
      </c>
      <c r="X502" s="63">
        <v>0.27460317460317457</v>
      </c>
      <c r="Y502" s="63">
        <v>2.3809523809523812E-3</v>
      </c>
      <c r="Z502" s="63">
        <v>7.9365079365079365E-4</v>
      </c>
      <c r="AA502" s="63">
        <v>0.36587301587301585</v>
      </c>
      <c r="AB502" s="93" t="str">
        <f t="shared" si="115"/>
        <v>pre99</v>
      </c>
      <c r="AC502" s="93" t="str">
        <f t="shared" si="116"/>
        <v>SPR</v>
      </c>
      <c r="AD502" s="93" t="str">
        <f>"'"&amp;VLOOKUP(A502,Lookups!B$3:F$48,2,FALSE)&amp;"'"</f>
        <v>'Spring Creek Tule'</v>
      </c>
      <c r="AE502" s="93">
        <f>VLOOKUP(A502,Lookups!B$3:F$48,4,FALSE)</f>
        <v>8</v>
      </c>
      <c r="AF502" s="93" t="str">
        <f>VLOOKUP(A502,Lookups!B$3:F$48,5,FALSE)</f>
        <v>ColR</v>
      </c>
      <c r="AG502" s="93" t="str">
        <f t="shared" si="117"/>
        <v>yes</v>
      </c>
      <c r="AH502" s="93">
        <f>VLOOKUP(A502,Lookups!B$3:F$48,3,FALSE)</f>
        <v>36</v>
      </c>
      <c r="AI502" s="117">
        <f t="shared" si="118"/>
        <v>0</v>
      </c>
      <c r="AJ502" s="117">
        <f t="shared" si="119"/>
        <v>0</v>
      </c>
      <c r="AK502" s="117">
        <f t="shared" si="120"/>
        <v>0.15238095238095237</v>
      </c>
      <c r="AL502" s="117">
        <f t="shared" si="121"/>
        <v>0</v>
      </c>
      <c r="AM502" s="117">
        <f t="shared" si="122"/>
        <v>3.1746031746031746E-3</v>
      </c>
      <c r="AN502" s="117">
        <f t="shared" si="123"/>
        <v>0.1873015873015873</v>
      </c>
      <c r="AO502" s="117">
        <f t="shared" si="124"/>
        <v>1.3492063492063493E-2</v>
      </c>
      <c r="AP502" s="117">
        <f t="shared" si="125"/>
        <v>0.27698412698412694</v>
      </c>
      <c r="AQ502" s="117">
        <f t="shared" si="126"/>
        <v>0.36587301587301585</v>
      </c>
      <c r="AR502" s="117">
        <f t="shared" si="127"/>
        <v>7.9365079365079365E-4</v>
      </c>
      <c r="AS502" t="str">
        <f t="shared" si="128"/>
        <v>1985SPR</v>
      </c>
    </row>
    <row r="503" spans="1:45" x14ac:dyDescent="0.25">
      <c r="A503" t="s">
        <v>722</v>
      </c>
      <c r="B503" s="64">
        <v>1986</v>
      </c>
      <c r="C503">
        <v>350</v>
      </c>
      <c r="D503" s="116" t="s">
        <v>43</v>
      </c>
      <c r="E503" s="63">
        <v>0</v>
      </c>
      <c r="F503" s="63">
        <v>0</v>
      </c>
      <c r="G503" s="63">
        <v>0</v>
      </c>
      <c r="H503" s="63">
        <v>0</v>
      </c>
      <c r="I503" s="63">
        <v>0</v>
      </c>
      <c r="J503" s="63">
        <v>0.24000000000000002</v>
      </c>
      <c r="K503" s="63">
        <v>2.2857142857142857E-2</v>
      </c>
      <c r="L503" s="63">
        <v>0</v>
      </c>
      <c r="M503" s="63">
        <v>2.2857142857142857E-2</v>
      </c>
      <c r="N503" s="63">
        <v>2.8571428571428571E-2</v>
      </c>
      <c r="O503" s="63">
        <v>1.7142857142857144E-2</v>
      </c>
      <c r="P503" s="63">
        <v>0</v>
      </c>
      <c r="Q503" s="63">
        <v>8.5714285714285719E-3</v>
      </c>
      <c r="R503" s="63">
        <v>2.2857142857142857E-2</v>
      </c>
      <c r="S503" s="63">
        <v>1.4285714285714285E-2</v>
      </c>
      <c r="T503" s="63">
        <v>0</v>
      </c>
      <c r="U503" s="63">
        <v>0</v>
      </c>
      <c r="V503" s="63">
        <v>4.5714285714285714E-2</v>
      </c>
      <c r="W503" s="63">
        <v>0</v>
      </c>
      <c r="X503" s="63">
        <v>0.35142857142857142</v>
      </c>
      <c r="Y503" s="63">
        <v>1.1428571428571429E-2</v>
      </c>
      <c r="Z503" s="63">
        <v>7.4285714285714288E-2</v>
      </c>
      <c r="AA503" s="63">
        <v>0.14000000000000001</v>
      </c>
      <c r="AB503" s="93" t="str">
        <f t="shared" si="115"/>
        <v>pre99</v>
      </c>
      <c r="AC503" s="93" t="str">
        <f t="shared" si="116"/>
        <v>SPR</v>
      </c>
      <c r="AD503" s="93" t="str">
        <f>"'"&amp;VLOOKUP(A503,Lookups!B$3:F$48,2,FALSE)&amp;"'"</f>
        <v>'Spring Creek Tule'</v>
      </c>
      <c r="AE503" s="93">
        <f>VLOOKUP(A503,Lookups!B$3:F$48,4,FALSE)</f>
        <v>8</v>
      </c>
      <c r="AF503" s="93" t="str">
        <f>VLOOKUP(A503,Lookups!B$3:F$48,5,FALSE)</f>
        <v>ColR</v>
      </c>
      <c r="AG503" s="93" t="str">
        <f t="shared" si="117"/>
        <v>yes</v>
      </c>
      <c r="AH503" s="93">
        <f>VLOOKUP(A503,Lookups!B$3:F$48,3,FALSE)</f>
        <v>36</v>
      </c>
      <c r="AI503" s="117">
        <f t="shared" si="118"/>
        <v>0</v>
      </c>
      <c r="AJ503" s="117">
        <f t="shared" si="119"/>
        <v>0</v>
      </c>
      <c r="AK503" s="117">
        <f t="shared" si="120"/>
        <v>0.2628571428571429</v>
      </c>
      <c r="AL503" s="117">
        <f t="shared" si="121"/>
        <v>2.2857142857142857E-2</v>
      </c>
      <c r="AM503" s="117">
        <f t="shared" si="122"/>
        <v>4.5714285714285714E-2</v>
      </c>
      <c r="AN503" s="117">
        <f t="shared" si="123"/>
        <v>4.5714285714285714E-2</v>
      </c>
      <c r="AO503" s="117">
        <f t="shared" si="124"/>
        <v>4.5714285714285714E-2</v>
      </c>
      <c r="AP503" s="117">
        <f t="shared" si="125"/>
        <v>0.36285714285714288</v>
      </c>
      <c r="AQ503" s="117">
        <f t="shared" si="126"/>
        <v>0.14000000000000001</v>
      </c>
      <c r="AR503" s="117">
        <f t="shared" si="127"/>
        <v>7.4285714285714288E-2</v>
      </c>
      <c r="AS503" t="str">
        <f t="shared" si="128"/>
        <v>1986SPR</v>
      </c>
    </row>
    <row r="504" spans="1:45" x14ac:dyDescent="0.25">
      <c r="A504" t="s">
        <v>722</v>
      </c>
      <c r="B504" s="64">
        <v>1987</v>
      </c>
      <c r="C504">
        <v>158</v>
      </c>
      <c r="D504" s="116" t="s">
        <v>43</v>
      </c>
      <c r="E504" s="63">
        <v>0</v>
      </c>
      <c r="F504" s="63">
        <v>0</v>
      </c>
      <c r="G504" s="63">
        <v>0</v>
      </c>
      <c r="H504" s="63">
        <v>0</v>
      </c>
      <c r="I504" s="63">
        <v>0</v>
      </c>
      <c r="J504" s="63">
        <v>9.49367088607595E-2</v>
      </c>
      <c r="K504" s="63">
        <v>0</v>
      </c>
      <c r="L504" s="63">
        <v>0</v>
      </c>
      <c r="M504" s="63">
        <v>0</v>
      </c>
      <c r="N504" s="63">
        <v>0</v>
      </c>
      <c r="O504" s="63">
        <v>0</v>
      </c>
      <c r="P504" s="63">
        <v>0</v>
      </c>
      <c r="Q504" s="63">
        <v>0.13291139240506328</v>
      </c>
      <c r="R504" s="63">
        <v>6.9620253164556958E-2</v>
      </c>
      <c r="S504" s="63">
        <v>1.8987341772151899E-2</v>
      </c>
      <c r="T504" s="63">
        <v>1.2658227848101266E-2</v>
      </c>
      <c r="U504" s="63">
        <v>0.15822784810126583</v>
      </c>
      <c r="V504" s="63">
        <v>5.0632911392405069E-2</v>
      </c>
      <c r="W504" s="63">
        <v>0</v>
      </c>
      <c r="X504" s="63">
        <v>0.25949367088607594</v>
      </c>
      <c r="Y504" s="63">
        <v>6.3291139240506333E-2</v>
      </c>
      <c r="Z504" s="63">
        <v>2.5316455696202531E-2</v>
      </c>
      <c r="AA504" s="63">
        <v>0.11392405063291139</v>
      </c>
      <c r="AB504" s="93" t="str">
        <f t="shared" si="115"/>
        <v>pre99</v>
      </c>
      <c r="AC504" s="93" t="str">
        <f t="shared" si="116"/>
        <v>SPR</v>
      </c>
      <c r="AD504" s="93" t="str">
        <f>"'"&amp;VLOOKUP(A504,Lookups!B$3:F$48,2,FALSE)&amp;"'"</f>
        <v>'Spring Creek Tule'</v>
      </c>
      <c r="AE504" s="93">
        <f>VLOOKUP(A504,Lookups!B$3:F$48,4,FALSE)</f>
        <v>8</v>
      </c>
      <c r="AF504" s="93" t="str">
        <f>VLOOKUP(A504,Lookups!B$3:F$48,5,FALSE)</f>
        <v>ColR</v>
      </c>
      <c r="AG504" s="93" t="str">
        <f t="shared" si="117"/>
        <v>yes</v>
      </c>
      <c r="AH504" s="93">
        <f>VLOOKUP(A504,Lookups!B$3:F$48,3,FALSE)</f>
        <v>36</v>
      </c>
      <c r="AI504" s="117">
        <f t="shared" si="118"/>
        <v>0</v>
      </c>
      <c r="AJ504" s="117">
        <f t="shared" si="119"/>
        <v>0</v>
      </c>
      <c r="AK504" s="117">
        <f t="shared" si="120"/>
        <v>9.49367088607595E-2</v>
      </c>
      <c r="AL504" s="117">
        <f t="shared" si="121"/>
        <v>0</v>
      </c>
      <c r="AM504" s="117">
        <f t="shared" si="122"/>
        <v>0</v>
      </c>
      <c r="AN504" s="117">
        <f t="shared" si="123"/>
        <v>0.23417721518987339</v>
      </c>
      <c r="AO504" s="117">
        <f t="shared" si="124"/>
        <v>0.20886075949367089</v>
      </c>
      <c r="AP504" s="117">
        <f t="shared" si="125"/>
        <v>0.32278481012658228</v>
      </c>
      <c r="AQ504" s="117">
        <f t="shared" si="126"/>
        <v>0.11392405063291139</v>
      </c>
      <c r="AR504" s="117">
        <f t="shared" si="127"/>
        <v>2.5316455696202531E-2</v>
      </c>
      <c r="AS504" t="str">
        <f t="shared" si="128"/>
        <v>1987SPR</v>
      </c>
    </row>
    <row r="505" spans="1:45" x14ac:dyDescent="0.25">
      <c r="A505" t="s">
        <v>722</v>
      </c>
      <c r="B505" s="64">
        <v>1988</v>
      </c>
      <c r="C505">
        <v>891</v>
      </c>
      <c r="D505" s="116" t="s">
        <v>43</v>
      </c>
      <c r="E505" s="63">
        <v>0</v>
      </c>
      <c r="F505" s="63">
        <v>0</v>
      </c>
      <c r="G505" s="63">
        <v>0</v>
      </c>
      <c r="H505" s="63">
        <v>4.4893378226711564E-3</v>
      </c>
      <c r="I505" s="63">
        <v>0</v>
      </c>
      <c r="J505" s="63">
        <v>0.24242424242424243</v>
      </c>
      <c r="K505" s="63">
        <v>2.0202020202020204E-2</v>
      </c>
      <c r="L505" s="63">
        <v>0</v>
      </c>
      <c r="M505" s="63">
        <v>2.0202020202020204E-2</v>
      </c>
      <c r="N505" s="63">
        <v>3.3670033670033669E-3</v>
      </c>
      <c r="O505" s="63">
        <v>1.6835016835016835E-2</v>
      </c>
      <c r="P505" s="63">
        <v>0</v>
      </c>
      <c r="Q505" s="63">
        <v>0.11335578002244669</v>
      </c>
      <c r="R505" s="63">
        <v>1.5712682379349047E-2</v>
      </c>
      <c r="S505" s="63">
        <v>4.7138047138047139E-2</v>
      </c>
      <c r="T505" s="63">
        <v>1.2345679012345678E-2</v>
      </c>
      <c r="U505" s="63">
        <v>1.7957351290684622E-2</v>
      </c>
      <c r="V505" s="63">
        <v>4.8260381593714929E-2</v>
      </c>
      <c r="W505" s="63">
        <v>0</v>
      </c>
      <c r="X505" s="63">
        <v>0.29180695847362514</v>
      </c>
      <c r="Y505" s="63">
        <v>3.9281705948372617E-2</v>
      </c>
      <c r="Z505" s="63">
        <v>2.8058361391694726E-2</v>
      </c>
      <c r="AA505" s="63">
        <v>7.8563411896745233E-2</v>
      </c>
      <c r="AB505" s="93" t="str">
        <f t="shared" si="115"/>
        <v>pre99</v>
      </c>
      <c r="AC505" s="93" t="str">
        <f t="shared" si="116"/>
        <v>SPR</v>
      </c>
      <c r="AD505" s="93" t="str">
        <f>"'"&amp;VLOOKUP(A505,Lookups!B$3:F$48,2,FALSE)&amp;"'"</f>
        <v>'Spring Creek Tule'</v>
      </c>
      <c r="AE505" s="93">
        <f>VLOOKUP(A505,Lookups!B$3:F$48,4,FALSE)</f>
        <v>8</v>
      </c>
      <c r="AF505" s="93" t="str">
        <f>VLOOKUP(A505,Lookups!B$3:F$48,5,FALSE)</f>
        <v>ColR</v>
      </c>
      <c r="AG505" s="93" t="str">
        <f t="shared" si="117"/>
        <v>yes</v>
      </c>
      <c r="AH505" s="93">
        <f>VLOOKUP(A505,Lookups!B$3:F$48,3,FALSE)</f>
        <v>36</v>
      </c>
      <c r="AI505" s="117">
        <f t="shared" si="118"/>
        <v>0</v>
      </c>
      <c r="AJ505" s="117">
        <f t="shared" si="119"/>
        <v>4.4893378226711564E-3</v>
      </c>
      <c r="AK505" s="117">
        <f t="shared" si="120"/>
        <v>0.26262626262626265</v>
      </c>
      <c r="AL505" s="117">
        <f t="shared" si="121"/>
        <v>2.0202020202020204E-2</v>
      </c>
      <c r="AM505" s="117">
        <f t="shared" si="122"/>
        <v>2.02020202020202E-2</v>
      </c>
      <c r="AN505" s="117">
        <f t="shared" si="123"/>
        <v>0.18855218855218855</v>
      </c>
      <c r="AO505" s="117">
        <f t="shared" si="124"/>
        <v>6.6217732884399555E-2</v>
      </c>
      <c r="AP505" s="117">
        <f t="shared" si="125"/>
        <v>0.33108866442199775</v>
      </c>
      <c r="AQ505" s="117">
        <f t="shared" si="126"/>
        <v>7.8563411896745233E-2</v>
      </c>
      <c r="AR505" s="117">
        <f t="shared" si="127"/>
        <v>2.8058361391694726E-2</v>
      </c>
      <c r="AS505" t="str">
        <f t="shared" si="128"/>
        <v>1988SPR</v>
      </c>
    </row>
    <row r="506" spans="1:45" x14ac:dyDescent="0.25">
      <c r="A506" t="s">
        <v>722</v>
      </c>
      <c r="B506" s="64">
        <v>1989</v>
      </c>
      <c r="C506">
        <v>2428</v>
      </c>
      <c r="D506" s="116" t="s">
        <v>43</v>
      </c>
      <c r="E506" s="63">
        <v>0</v>
      </c>
      <c r="F506" s="63">
        <v>0</v>
      </c>
      <c r="G506" s="63">
        <v>0</v>
      </c>
      <c r="H506" s="63">
        <v>2.4711696869851728E-3</v>
      </c>
      <c r="I506" s="63">
        <v>0</v>
      </c>
      <c r="J506" s="63">
        <v>0.16103789126853377</v>
      </c>
      <c r="K506" s="63">
        <v>3.0889621087314661E-2</v>
      </c>
      <c r="L506" s="63">
        <v>0</v>
      </c>
      <c r="M506" s="63">
        <v>5.3542009884678752E-3</v>
      </c>
      <c r="N506" s="63">
        <v>0</v>
      </c>
      <c r="O506" s="63">
        <v>4.1186161449752881E-3</v>
      </c>
      <c r="P506" s="63">
        <v>0</v>
      </c>
      <c r="Q506" s="63">
        <v>0.18451400329489293</v>
      </c>
      <c r="R506" s="63">
        <v>2.1416803953871501E-2</v>
      </c>
      <c r="S506" s="63">
        <v>7.6606260296540357E-2</v>
      </c>
      <c r="T506" s="63">
        <v>1.029654036243822E-2</v>
      </c>
      <c r="U506" s="63">
        <v>1.6474464579901153E-3</v>
      </c>
      <c r="V506" s="63">
        <v>1.8945634266886325E-2</v>
      </c>
      <c r="W506" s="63">
        <v>0</v>
      </c>
      <c r="X506" s="63">
        <v>0.32866556836902799</v>
      </c>
      <c r="Y506" s="63">
        <v>3.1713344316309719E-2</v>
      </c>
      <c r="Z506" s="63">
        <v>0</v>
      </c>
      <c r="AA506" s="63">
        <v>0.12232289950576607</v>
      </c>
      <c r="AB506" s="93" t="str">
        <f t="shared" si="115"/>
        <v>pre99</v>
      </c>
      <c r="AC506" s="93" t="str">
        <f t="shared" si="116"/>
        <v>SPR</v>
      </c>
      <c r="AD506" s="93" t="str">
        <f>"'"&amp;VLOOKUP(A506,Lookups!B$3:F$48,2,FALSE)&amp;"'"</f>
        <v>'Spring Creek Tule'</v>
      </c>
      <c r="AE506" s="93">
        <f>VLOOKUP(A506,Lookups!B$3:F$48,4,FALSE)</f>
        <v>8</v>
      </c>
      <c r="AF506" s="93" t="str">
        <f>VLOOKUP(A506,Lookups!B$3:F$48,5,FALSE)</f>
        <v>ColR</v>
      </c>
      <c r="AG506" s="93" t="str">
        <f t="shared" si="117"/>
        <v>yes</v>
      </c>
      <c r="AH506" s="93">
        <f>VLOOKUP(A506,Lookups!B$3:F$48,3,FALSE)</f>
        <v>36</v>
      </c>
      <c r="AI506" s="117">
        <f t="shared" si="118"/>
        <v>0</v>
      </c>
      <c r="AJ506" s="117">
        <f t="shared" si="119"/>
        <v>2.4711696869851728E-3</v>
      </c>
      <c r="AK506" s="117">
        <f t="shared" si="120"/>
        <v>0.19192751235584843</v>
      </c>
      <c r="AL506" s="117">
        <f t="shared" si="121"/>
        <v>5.3542009884678752E-3</v>
      </c>
      <c r="AM506" s="117">
        <f t="shared" si="122"/>
        <v>4.1186161449752881E-3</v>
      </c>
      <c r="AN506" s="117">
        <f t="shared" si="123"/>
        <v>0.29283360790774299</v>
      </c>
      <c r="AO506" s="117">
        <f t="shared" si="124"/>
        <v>2.059308072487644E-2</v>
      </c>
      <c r="AP506" s="117">
        <f t="shared" si="125"/>
        <v>0.36037891268533773</v>
      </c>
      <c r="AQ506" s="117">
        <f t="shared" si="126"/>
        <v>0.12232289950576607</v>
      </c>
      <c r="AR506" s="117">
        <f t="shared" si="127"/>
        <v>0</v>
      </c>
      <c r="AS506" t="str">
        <f t="shared" si="128"/>
        <v>1989SPR</v>
      </c>
    </row>
    <row r="507" spans="1:45" x14ac:dyDescent="0.25">
      <c r="A507" t="s">
        <v>722</v>
      </c>
      <c r="B507" s="64">
        <v>1990</v>
      </c>
      <c r="C507">
        <v>2533</v>
      </c>
      <c r="D507" s="116" t="s">
        <v>43</v>
      </c>
      <c r="E507" s="63">
        <v>0</v>
      </c>
      <c r="F507" s="63">
        <v>0</v>
      </c>
      <c r="G507" s="63">
        <v>0</v>
      </c>
      <c r="H507" s="63">
        <v>1.9739439399921043E-3</v>
      </c>
      <c r="I507" s="63">
        <v>0</v>
      </c>
      <c r="J507" s="63">
        <v>0.19265692854322938</v>
      </c>
      <c r="K507" s="63">
        <v>4.3821555467824715E-2</v>
      </c>
      <c r="L507" s="63">
        <v>3.1583103039873666E-3</v>
      </c>
      <c r="M507" s="63">
        <v>5.5270430319778914E-3</v>
      </c>
      <c r="N507" s="63">
        <v>3.9478878799842085E-3</v>
      </c>
      <c r="O507" s="63">
        <v>8.6853533359652589E-3</v>
      </c>
      <c r="P507" s="63">
        <v>0</v>
      </c>
      <c r="Q507" s="63">
        <v>0.11448874851954205</v>
      </c>
      <c r="R507" s="63">
        <v>6.8693249111725224E-2</v>
      </c>
      <c r="S507" s="63">
        <v>3.5925779707856299E-2</v>
      </c>
      <c r="T507" s="63">
        <v>0</v>
      </c>
      <c r="U507" s="63">
        <v>3.9478878799842085E-3</v>
      </c>
      <c r="V507" s="63">
        <v>5.4086063955783657E-2</v>
      </c>
      <c r="W507" s="63">
        <v>0</v>
      </c>
      <c r="X507" s="63">
        <v>0.23292538491906831</v>
      </c>
      <c r="Y507" s="63">
        <v>2.0923805763916305E-2</v>
      </c>
      <c r="Z507" s="63">
        <v>0</v>
      </c>
      <c r="AA507" s="63">
        <v>0.20923805763916306</v>
      </c>
      <c r="AB507" s="93" t="str">
        <f t="shared" si="115"/>
        <v>pre99</v>
      </c>
      <c r="AC507" s="93" t="str">
        <f t="shared" si="116"/>
        <v>SPR</v>
      </c>
      <c r="AD507" s="93" t="str">
        <f>"'"&amp;VLOOKUP(A507,Lookups!B$3:F$48,2,FALSE)&amp;"'"</f>
        <v>'Spring Creek Tule'</v>
      </c>
      <c r="AE507" s="93">
        <f>VLOOKUP(A507,Lookups!B$3:F$48,4,FALSE)</f>
        <v>8</v>
      </c>
      <c r="AF507" s="93" t="str">
        <f>VLOOKUP(A507,Lookups!B$3:F$48,5,FALSE)</f>
        <v>ColR</v>
      </c>
      <c r="AG507" s="93" t="str">
        <f t="shared" si="117"/>
        <v>yes</v>
      </c>
      <c r="AH507" s="93">
        <f>VLOOKUP(A507,Lookups!B$3:F$48,3,FALSE)</f>
        <v>36</v>
      </c>
      <c r="AI507" s="117">
        <f t="shared" si="118"/>
        <v>0</v>
      </c>
      <c r="AJ507" s="117">
        <f t="shared" si="119"/>
        <v>1.9739439399921043E-3</v>
      </c>
      <c r="AK507" s="117">
        <f t="shared" si="120"/>
        <v>0.23647848401105409</v>
      </c>
      <c r="AL507" s="117">
        <f t="shared" si="121"/>
        <v>8.6853533359652589E-3</v>
      </c>
      <c r="AM507" s="117">
        <f t="shared" si="122"/>
        <v>1.2633241215949467E-2</v>
      </c>
      <c r="AN507" s="117">
        <f t="shared" si="123"/>
        <v>0.21910777733912357</v>
      </c>
      <c r="AO507" s="117">
        <f t="shared" si="124"/>
        <v>5.8033951835767865E-2</v>
      </c>
      <c r="AP507" s="117">
        <f t="shared" si="125"/>
        <v>0.25384919068298462</v>
      </c>
      <c r="AQ507" s="117">
        <f t="shared" si="126"/>
        <v>0.20923805763916306</v>
      </c>
      <c r="AR507" s="117">
        <f t="shared" si="127"/>
        <v>0</v>
      </c>
      <c r="AS507" t="str">
        <f t="shared" si="128"/>
        <v>1990SPR</v>
      </c>
    </row>
    <row r="508" spans="1:45" x14ac:dyDescent="0.25">
      <c r="A508" t="s">
        <v>722</v>
      </c>
      <c r="B508" s="64">
        <v>1991</v>
      </c>
      <c r="C508">
        <v>3018</v>
      </c>
      <c r="D508" s="116" t="s">
        <v>43</v>
      </c>
      <c r="E508" s="63">
        <v>0</v>
      </c>
      <c r="F508" s="63">
        <v>0</v>
      </c>
      <c r="G508" s="63">
        <v>0</v>
      </c>
      <c r="H508" s="63">
        <v>0</v>
      </c>
      <c r="I508" s="63">
        <v>0</v>
      </c>
      <c r="J508" s="63">
        <v>0.14943671305500331</v>
      </c>
      <c r="K508" s="63">
        <v>1.3916500994035786E-2</v>
      </c>
      <c r="L508" s="63">
        <v>0</v>
      </c>
      <c r="M508" s="63">
        <v>2.6507620941020544E-3</v>
      </c>
      <c r="N508" s="63">
        <v>2.982107355864811E-3</v>
      </c>
      <c r="O508" s="63">
        <v>4.6388336646785945E-3</v>
      </c>
      <c r="P508" s="63">
        <v>0</v>
      </c>
      <c r="Q508" s="63">
        <v>0.1242544731610338</v>
      </c>
      <c r="R508" s="63">
        <v>3.0483764082173626E-2</v>
      </c>
      <c r="S508" s="63">
        <v>5.8979456593770706E-2</v>
      </c>
      <c r="T508" s="63">
        <v>1.6235917826375082E-2</v>
      </c>
      <c r="U508" s="63">
        <v>5.6328694499668654E-3</v>
      </c>
      <c r="V508" s="63">
        <v>3.214049039098741E-2</v>
      </c>
      <c r="W508" s="63">
        <v>0</v>
      </c>
      <c r="X508" s="63">
        <v>0.32339297548045065</v>
      </c>
      <c r="Y508" s="63">
        <v>3.3465871438038433E-2</v>
      </c>
      <c r="Z508" s="63">
        <v>3.6447978793903248E-3</v>
      </c>
      <c r="AA508" s="63">
        <v>0.19814446653412857</v>
      </c>
      <c r="AB508" s="93" t="str">
        <f t="shared" si="115"/>
        <v>pre99</v>
      </c>
      <c r="AC508" s="93" t="str">
        <f t="shared" si="116"/>
        <v>SPR</v>
      </c>
      <c r="AD508" s="93" t="str">
        <f>"'"&amp;VLOOKUP(A508,Lookups!B$3:F$48,2,FALSE)&amp;"'"</f>
        <v>'Spring Creek Tule'</v>
      </c>
      <c r="AE508" s="93">
        <f>VLOOKUP(A508,Lookups!B$3:F$48,4,FALSE)</f>
        <v>8</v>
      </c>
      <c r="AF508" s="93" t="str">
        <f>VLOOKUP(A508,Lookups!B$3:F$48,5,FALSE)</f>
        <v>ColR</v>
      </c>
      <c r="AG508" s="93" t="str">
        <f t="shared" si="117"/>
        <v>yes</v>
      </c>
      <c r="AH508" s="93">
        <f>VLOOKUP(A508,Lookups!B$3:F$48,3,FALSE)</f>
        <v>36</v>
      </c>
      <c r="AI508" s="117">
        <f t="shared" si="118"/>
        <v>0</v>
      </c>
      <c r="AJ508" s="117">
        <f t="shared" si="119"/>
        <v>0</v>
      </c>
      <c r="AK508" s="117">
        <f t="shared" si="120"/>
        <v>0.1633532140490391</v>
      </c>
      <c r="AL508" s="117">
        <f t="shared" si="121"/>
        <v>2.6507620941020544E-3</v>
      </c>
      <c r="AM508" s="117">
        <f t="shared" si="122"/>
        <v>7.6209410205434055E-3</v>
      </c>
      <c r="AN508" s="117">
        <f t="shared" si="123"/>
        <v>0.22995361166335321</v>
      </c>
      <c r="AO508" s="117">
        <f t="shared" si="124"/>
        <v>3.7773359840954278E-2</v>
      </c>
      <c r="AP508" s="117">
        <f t="shared" si="125"/>
        <v>0.35685884691848907</v>
      </c>
      <c r="AQ508" s="117">
        <f t="shared" si="126"/>
        <v>0.19814446653412857</v>
      </c>
      <c r="AR508" s="117">
        <f t="shared" si="127"/>
        <v>3.6447978793903248E-3</v>
      </c>
      <c r="AS508" t="str">
        <f t="shared" si="128"/>
        <v>1991SPR</v>
      </c>
    </row>
    <row r="509" spans="1:45" x14ac:dyDescent="0.25">
      <c r="A509" t="s">
        <v>722</v>
      </c>
      <c r="B509" s="64">
        <v>1992</v>
      </c>
      <c r="C509">
        <v>3197</v>
      </c>
      <c r="D509" s="116" t="s">
        <v>43</v>
      </c>
      <c r="E509" s="63">
        <v>0</v>
      </c>
      <c r="F509" s="63">
        <v>0</v>
      </c>
      <c r="G509" s="63">
        <v>0</v>
      </c>
      <c r="H509" s="63">
        <v>0</v>
      </c>
      <c r="I509" s="63">
        <v>0</v>
      </c>
      <c r="J509" s="63">
        <v>0.14106975289333751</v>
      </c>
      <c r="K509" s="63">
        <v>2.3772286518611199E-2</v>
      </c>
      <c r="L509" s="63">
        <v>2.1895527056615578E-3</v>
      </c>
      <c r="M509" s="63">
        <v>5.0046918986549893E-3</v>
      </c>
      <c r="N509" s="63">
        <v>3.1279324366593683E-3</v>
      </c>
      <c r="O509" s="63">
        <v>4.3791054113231156E-3</v>
      </c>
      <c r="P509" s="63">
        <v>0</v>
      </c>
      <c r="Q509" s="63">
        <v>0.22521113543947452</v>
      </c>
      <c r="R509" s="63">
        <v>4.2852674382233343E-2</v>
      </c>
      <c r="S509" s="63">
        <v>6.2871441976853307E-2</v>
      </c>
      <c r="T509" s="63">
        <v>7.507037847982484E-3</v>
      </c>
      <c r="U509" s="63">
        <v>0</v>
      </c>
      <c r="V509" s="63">
        <v>3.4094463559587118E-2</v>
      </c>
      <c r="W509" s="63">
        <v>0</v>
      </c>
      <c r="X509" s="63">
        <v>0.14138254613700343</v>
      </c>
      <c r="Y509" s="63">
        <v>3.4720050046918985E-2</v>
      </c>
      <c r="Z509" s="63">
        <v>1.5639662183296842E-3</v>
      </c>
      <c r="AA509" s="63">
        <v>0.27025336252736942</v>
      </c>
      <c r="AB509" s="93" t="str">
        <f t="shared" si="115"/>
        <v>pre99</v>
      </c>
      <c r="AC509" s="93" t="str">
        <f t="shared" si="116"/>
        <v>SPR</v>
      </c>
      <c r="AD509" s="93" t="str">
        <f>"'"&amp;VLOOKUP(A509,Lookups!B$3:F$48,2,FALSE)&amp;"'"</f>
        <v>'Spring Creek Tule'</v>
      </c>
      <c r="AE509" s="93">
        <f>VLOOKUP(A509,Lookups!B$3:F$48,4,FALSE)</f>
        <v>8</v>
      </c>
      <c r="AF509" s="93" t="str">
        <f>VLOOKUP(A509,Lookups!B$3:F$48,5,FALSE)</f>
        <v>ColR</v>
      </c>
      <c r="AG509" s="93" t="str">
        <f t="shared" si="117"/>
        <v>yes</v>
      </c>
      <c r="AH509" s="93">
        <f>VLOOKUP(A509,Lookups!B$3:F$48,3,FALSE)</f>
        <v>36</v>
      </c>
      <c r="AI509" s="117">
        <f t="shared" si="118"/>
        <v>0</v>
      </c>
      <c r="AJ509" s="117">
        <f t="shared" si="119"/>
        <v>0</v>
      </c>
      <c r="AK509" s="117">
        <f t="shared" si="120"/>
        <v>0.16484203941194869</v>
      </c>
      <c r="AL509" s="117">
        <f t="shared" si="121"/>
        <v>7.1942446043165471E-3</v>
      </c>
      <c r="AM509" s="117">
        <f t="shared" si="122"/>
        <v>7.507037847982484E-3</v>
      </c>
      <c r="AN509" s="117">
        <f t="shared" si="123"/>
        <v>0.33844228964654366</v>
      </c>
      <c r="AO509" s="117">
        <f t="shared" si="124"/>
        <v>3.4094463559587118E-2</v>
      </c>
      <c r="AP509" s="117">
        <f t="shared" si="125"/>
        <v>0.17610259618392243</v>
      </c>
      <c r="AQ509" s="117">
        <f t="shared" si="126"/>
        <v>0.27025336252736942</v>
      </c>
      <c r="AR509" s="117">
        <f t="shared" si="127"/>
        <v>1.5639662183296842E-3</v>
      </c>
      <c r="AS509" t="str">
        <f t="shared" si="128"/>
        <v>1992SPR</v>
      </c>
    </row>
    <row r="510" spans="1:45" x14ac:dyDescent="0.25">
      <c r="A510" t="s">
        <v>722</v>
      </c>
      <c r="B510" s="64">
        <v>1993</v>
      </c>
      <c r="C510">
        <v>1263</v>
      </c>
      <c r="D510" s="116" t="s">
        <v>43</v>
      </c>
      <c r="E510" s="63">
        <v>0</v>
      </c>
      <c r="F510" s="63">
        <v>0</v>
      </c>
      <c r="G510" s="63">
        <v>0</v>
      </c>
      <c r="H510" s="63">
        <v>0</v>
      </c>
      <c r="I510" s="63">
        <v>0</v>
      </c>
      <c r="J510" s="63">
        <v>0.1955661124307205</v>
      </c>
      <c r="K510" s="63">
        <v>4.1171813143309581E-2</v>
      </c>
      <c r="L510" s="63">
        <v>0</v>
      </c>
      <c r="M510" s="63">
        <v>0</v>
      </c>
      <c r="N510" s="63">
        <v>0</v>
      </c>
      <c r="O510" s="63">
        <v>3.1670625494853522E-3</v>
      </c>
      <c r="P510" s="63">
        <v>0</v>
      </c>
      <c r="Q510" s="63">
        <v>0.17656373713380838</v>
      </c>
      <c r="R510" s="63">
        <v>2.2961203483768806E-2</v>
      </c>
      <c r="S510" s="63">
        <v>1.4251781472684086E-2</v>
      </c>
      <c r="T510" s="63">
        <v>5.5423594615993665E-3</v>
      </c>
      <c r="U510" s="63">
        <v>0</v>
      </c>
      <c r="V510" s="63">
        <v>5.6215360253365002E-2</v>
      </c>
      <c r="W510" s="63">
        <v>0</v>
      </c>
      <c r="X510" s="63">
        <v>0.20348376880443389</v>
      </c>
      <c r="Y510" s="63">
        <v>3.0087094220110848E-2</v>
      </c>
      <c r="Z510" s="63">
        <v>1.5835312747426761E-3</v>
      </c>
      <c r="AA510" s="63">
        <v>0.24940617577197149</v>
      </c>
      <c r="AB510" s="93" t="str">
        <f t="shared" si="115"/>
        <v>pre99</v>
      </c>
      <c r="AC510" s="93" t="str">
        <f t="shared" si="116"/>
        <v>SPR</v>
      </c>
      <c r="AD510" s="93" t="str">
        <f>"'"&amp;VLOOKUP(A510,Lookups!B$3:F$48,2,FALSE)&amp;"'"</f>
        <v>'Spring Creek Tule'</v>
      </c>
      <c r="AE510" s="93">
        <f>VLOOKUP(A510,Lookups!B$3:F$48,4,FALSE)</f>
        <v>8</v>
      </c>
      <c r="AF510" s="93" t="str">
        <f>VLOOKUP(A510,Lookups!B$3:F$48,5,FALSE)</f>
        <v>ColR</v>
      </c>
      <c r="AG510" s="93" t="str">
        <f t="shared" si="117"/>
        <v>yes</v>
      </c>
      <c r="AH510" s="93">
        <f>VLOOKUP(A510,Lookups!B$3:F$48,3,FALSE)</f>
        <v>36</v>
      </c>
      <c r="AI510" s="117">
        <f t="shared" si="118"/>
        <v>0</v>
      </c>
      <c r="AJ510" s="117">
        <f t="shared" si="119"/>
        <v>0</v>
      </c>
      <c r="AK510" s="117">
        <f t="shared" si="120"/>
        <v>0.23673792557403009</v>
      </c>
      <c r="AL510" s="117">
        <f t="shared" si="121"/>
        <v>0</v>
      </c>
      <c r="AM510" s="117">
        <f t="shared" si="122"/>
        <v>3.1670625494853522E-3</v>
      </c>
      <c r="AN510" s="117">
        <f t="shared" si="123"/>
        <v>0.21931908155186064</v>
      </c>
      <c r="AO510" s="117">
        <f t="shared" si="124"/>
        <v>5.6215360253365002E-2</v>
      </c>
      <c r="AP510" s="117">
        <f t="shared" si="125"/>
        <v>0.23357086302454474</v>
      </c>
      <c r="AQ510" s="117">
        <f t="shared" si="126"/>
        <v>0.24940617577197149</v>
      </c>
      <c r="AR510" s="117">
        <f t="shared" si="127"/>
        <v>1.5835312747426761E-3</v>
      </c>
      <c r="AS510" t="str">
        <f t="shared" si="128"/>
        <v>1993SPR</v>
      </c>
    </row>
    <row r="511" spans="1:45" x14ac:dyDescent="0.25">
      <c r="A511" t="s">
        <v>722</v>
      </c>
      <c r="B511" s="64">
        <v>1994</v>
      </c>
      <c r="C511">
        <v>990</v>
      </c>
      <c r="D511" s="116" t="s">
        <v>43</v>
      </c>
      <c r="E511" s="63">
        <v>0</v>
      </c>
      <c r="F511" s="63">
        <v>0</v>
      </c>
      <c r="G511" s="63">
        <v>0</v>
      </c>
      <c r="H511" s="63">
        <v>0</v>
      </c>
      <c r="I511" s="63">
        <v>0</v>
      </c>
      <c r="J511" s="63">
        <v>0.21212121212121213</v>
      </c>
      <c r="K511" s="63">
        <v>3.8383838383838381E-2</v>
      </c>
      <c r="L511" s="63">
        <v>0</v>
      </c>
      <c r="M511" s="63">
        <v>0</v>
      </c>
      <c r="N511" s="63">
        <v>0</v>
      </c>
      <c r="O511" s="63">
        <v>9.0909090909090905E-3</v>
      </c>
      <c r="P511" s="63">
        <v>0</v>
      </c>
      <c r="Q511" s="63">
        <v>2.1212121212121213E-2</v>
      </c>
      <c r="R511" s="63">
        <v>0</v>
      </c>
      <c r="S511" s="63">
        <v>1.2121212121212121E-2</v>
      </c>
      <c r="T511" s="63">
        <v>0</v>
      </c>
      <c r="U511" s="63">
        <v>0</v>
      </c>
      <c r="V511" s="63">
        <v>1.01010101010101E-2</v>
      </c>
      <c r="W511" s="63">
        <v>0</v>
      </c>
      <c r="X511" s="63">
        <v>0.31616161616161614</v>
      </c>
      <c r="Y511" s="63">
        <v>0</v>
      </c>
      <c r="Z511" s="63">
        <v>0</v>
      </c>
      <c r="AA511" s="63">
        <v>0.38080808080808082</v>
      </c>
      <c r="AB511" s="93" t="str">
        <f t="shared" si="115"/>
        <v>pre99</v>
      </c>
      <c r="AC511" s="93" t="str">
        <f t="shared" si="116"/>
        <v>SPR</v>
      </c>
      <c r="AD511" s="93" t="str">
        <f>"'"&amp;VLOOKUP(A511,Lookups!B$3:F$48,2,FALSE)&amp;"'"</f>
        <v>'Spring Creek Tule'</v>
      </c>
      <c r="AE511" s="93">
        <f>VLOOKUP(A511,Lookups!B$3:F$48,4,FALSE)</f>
        <v>8</v>
      </c>
      <c r="AF511" s="93" t="str">
        <f>VLOOKUP(A511,Lookups!B$3:F$48,5,FALSE)</f>
        <v>ColR</v>
      </c>
      <c r="AG511" s="93" t="str">
        <f t="shared" si="117"/>
        <v>yes</v>
      </c>
      <c r="AH511" s="93">
        <f>VLOOKUP(A511,Lookups!B$3:F$48,3,FALSE)</f>
        <v>36</v>
      </c>
      <c r="AI511" s="117">
        <f t="shared" si="118"/>
        <v>0</v>
      </c>
      <c r="AJ511" s="117">
        <f t="shared" si="119"/>
        <v>0</v>
      </c>
      <c r="AK511" s="117">
        <f t="shared" si="120"/>
        <v>0.25050505050505051</v>
      </c>
      <c r="AL511" s="117">
        <f t="shared" si="121"/>
        <v>0</v>
      </c>
      <c r="AM511" s="117">
        <f t="shared" si="122"/>
        <v>9.0909090909090905E-3</v>
      </c>
      <c r="AN511" s="117">
        <f t="shared" si="123"/>
        <v>3.3333333333333333E-2</v>
      </c>
      <c r="AO511" s="117">
        <f t="shared" si="124"/>
        <v>1.01010101010101E-2</v>
      </c>
      <c r="AP511" s="117">
        <f t="shared" si="125"/>
        <v>0.31616161616161614</v>
      </c>
      <c r="AQ511" s="117">
        <f t="shared" si="126"/>
        <v>0.38080808080808082</v>
      </c>
      <c r="AR511" s="117">
        <f t="shared" si="127"/>
        <v>0</v>
      </c>
      <c r="AS511" t="str">
        <f t="shared" si="128"/>
        <v>1994SPR</v>
      </c>
    </row>
    <row r="512" spans="1:45" x14ac:dyDescent="0.25">
      <c r="A512" t="s">
        <v>722</v>
      </c>
      <c r="B512" s="64">
        <v>1995</v>
      </c>
      <c r="C512">
        <v>963</v>
      </c>
      <c r="D512" s="116" t="s">
        <v>43</v>
      </c>
      <c r="E512" s="63">
        <v>0</v>
      </c>
      <c r="F512" s="63">
        <v>0</v>
      </c>
      <c r="G512" s="63">
        <v>0</v>
      </c>
      <c r="H512" s="63">
        <v>0</v>
      </c>
      <c r="I512" s="63">
        <v>0</v>
      </c>
      <c r="J512" s="63">
        <v>0.10176531671858775</v>
      </c>
      <c r="K512" s="63">
        <v>2.8037383177570093E-2</v>
      </c>
      <c r="L512" s="63">
        <v>0</v>
      </c>
      <c r="M512" s="63">
        <v>0</v>
      </c>
      <c r="N512" s="63">
        <v>0</v>
      </c>
      <c r="O512" s="63">
        <v>4.1536863966770508E-3</v>
      </c>
      <c r="P512" s="63">
        <v>0</v>
      </c>
      <c r="Q512" s="63">
        <v>1.3499480789200415E-2</v>
      </c>
      <c r="R512" s="63">
        <v>0</v>
      </c>
      <c r="S512" s="63">
        <v>4.1536863966770508E-3</v>
      </c>
      <c r="T512" s="63">
        <v>0</v>
      </c>
      <c r="U512" s="63">
        <v>5.1921079958463139E-3</v>
      </c>
      <c r="V512" s="63">
        <v>0</v>
      </c>
      <c r="W512" s="63">
        <v>0</v>
      </c>
      <c r="X512" s="63">
        <v>0.39875389408099687</v>
      </c>
      <c r="Y512" s="63">
        <v>0</v>
      </c>
      <c r="Z512" s="63">
        <v>1.6614745586708203E-2</v>
      </c>
      <c r="AA512" s="63">
        <v>0.42782969885773625</v>
      </c>
      <c r="AB512" s="93" t="str">
        <f t="shared" si="115"/>
        <v>pre99</v>
      </c>
      <c r="AC512" s="93" t="str">
        <f t="shared" si="116"/>
        <v>SPR</v>
      </c>
      <c r="AD512" s="93" t="str">
        <f>"'"&amp;VLOOKUP(A512,Lookups!B$3:F$48,2,FALSE)&amp;"'"</f>
        <v>'Spring Creek Tule'</v>
      </c>
      <c r="AE512" s="93">
        <f>VLOOKUP(A512,Lookups!B$3:F$48,4,FALSE)</f>
        <v>8</v>
      </c>
      <c r="AF512" s="93" t="str">
        <f>VLOOKUP(A512,Lookups!B$3:F$48,5,FALSE)</f>
        <v>ColR</v>
      </c>
      <c r="AG512" s="93" t="str">
        <f t="shared" si="117"/>
        <v>yes</v>
      </c>
      <c r="AH512" s="93">
        <f>VLOOKUP(A512,Lookups!B$3:F$48,3,FALSE)</f>
        <v>36</v>
      </c>
      <c r="AI512" s="117">
        <f t="shared" si="118"/>
        <v>0</v>
      </c>
      <c r="AJ512" s="117">
        <f t="shared" si="119"/>
        <v>0</v>
      </c>
      <c r="AK512" s="117">
        <f t="shared" si="120"/>
        <v>0.12980269989615784</v>
      </c>
      <c r="AL512" s="117">
        <f t="shared" si="121"/>
        <v>0</v>
      </c>
      <c r="AM512" s="117">
        <f t="shared" si="122"/>
        <v>4.1536863966770508E-3</v>
      </c>
      <c r="AN512" s="117">
        <f t="shared" si="123"/>
        <v>1.7653167185877464E-2</v>
      </c>
      <c r="AO512" s="117">
        <f t="shared" si="124"/>
        <v>5.1921079958463139E-3</v>
      </c>
      <c r="AP512" s="117">
        <f t="shared" si="125"/>
        <v>0.39875389408099687</v>
      </c>
      <c r="AQ512" s="117">
        <f t="shared" si="126"/>
        <v>0.42782969885773625</v>
      </c>
      <c r="AR512" s="117">
        <f t="shared" si="127"/>
        <v>1.6614745586708203E-2</v>
      </c>
      <c r="AS512" t="str">
        <f t="shared" si="128"/>
        <v>1995SPR</v>
      </c>
    </row>
    <row r="513" spans="1:45" x14ac:dyDescent="0.25">
      <c r="A513" t="s">
        <v>722</v>
      </c>
      <c r="B513" s="64">
        <v>1996</v>
      </c>
      <c r="C513">
        <v>933</v>
      </c>
      <c r="D513" s="116" t="s">
        <v>43</v>
      </c>
      <c r="E513" s="63">
        <v>0</v>
      </c>
      <c r="F513" s="63">
        <v>0</v>
      </c>
      <c r="G513" s="63">
        <v>0</v>
      </c>
      <c r="H513" s="63">
        <v>0</v>
      </c>
      <c r="I513" s="63">
        <v>0</v>
      </c>
      <c r="J513" s="63">
        <v>1.2861736334405145E-2</v>
      </c>
      <c r="K513" s="63">
        <v>3.0010718113612004E-2</v>
      </c>
      <c r="L513" s="63">
        <v>0</v>
      </c>
      <c r="M513" s="63">
        <v>0</v>
      </c>
      <c r="N513" s="63">
        <v>0</v>
      </c>
      <c r="O513" s="63">
        <v>0</v>
      </c>
      <c r="P513" s="63">
        <v>0</v>
      </c>
      <c r="Q513" s="63">
        <v>8.5744908896034297E-3</v>
      </c>
      <c r="R513" s="63">
        <v>0</v>
      </c>
      <c r="S513" s="63">
        <v>4.8231511254019289E-2</v>
      </c>
      <c r="T513" s="63">
        <v>1.0718113612004287E-2</v>
      </c>
      <c r="U513" s="63">
        <v>0</v>
      </c>
      <c r="V513" s="63">
        <v>9.6463022508038593E-3</v>
      </c>
      <c r="W513" s="63">
        <v>0</v>
      </c>
      <c r="X513" s="63">
        <v>0.5712754555198285</v>
      </c>
      <c r="Y513" s="63">
        <v>1.8220793140407289E-2</v>
      </c>
      <c r="Z513" s="63">
        <v>6.4308681672025723E-3</v>
      </c>
      <c r="AA513" s="63">
        <v>0.28403001071811362</v>
      </c>
      <c r="AB513" s="93" t="str">
        <f t="shared" si="115"/>
        <v>pre99</v>
      </c>
      <c r="AC513" s="93" t="str">
        <f t="shared" si="116"/>
        <v>SPR</v>
      </c>
      <c r="AD513" s="93" t="str">
        <f>"'"&amp;VLOOKUP(A513,Lookups!B$3:F$48,2,FALSE)&amp;"'"</f>
        <v>'Spring Creek Tule'</v>
      </c>
      <c r="AE513" s="93">
        <f>VLOOKUP(A513,Lookups!B$3:F$48,4,FALSE)</f>
        <v>8</v>
      </c>
      <c r="AF513" s="93" t="str">
        <f>VLOOKUP(A513,Lookups!B$3:F$48,5,FALSE)</f>
        <v>ColR</v>
      </c>
      <c r="AG513" s="93" t="str">
        <f t="shared" si="117"/>
        <v>yes</v>
      </c>
      <c r="AH513" s="93">
        <f>VLOOKUP(A513,Lookups!B$3:F$48,3,FALSE)</f>
        <v>36</v>
      </c>
      <c r="AI513" s="117">
        <f t="shared" si="118"/>
        <v>0</v>
      </c>
      <c r="AJ513" s="117">
        <f t="shared" si="119"/>
        <v>0</v>
      </c>
      <c r="AK513" s="117">
        <f t="shared" si="120"/>
        <v>4.2872454448017148E-2</v>
      </c>
      <c r="AL513" s="117">
        <f t="shared" si="121"/>
        <v>0</v>
      </c>
      <c r="AM513" s="117">
        <f t="shared" si="122"/>
        <v>0</v>
      </c>
      <c r="AN513" s="117">
        <f t="shared" si="123"/>
        <v>6.7524115755627001E-2</v>
      </c>
      <c r="AO513" s="117">
        <f t="shared" si="124"/>
        <v>9.6463022508038593E-3</v>
      </c>
      <c r="AP513" s="117">
        <f t="shared" si="125"/>
        <v>0.58949624866023576</v>
      </c>
      <c r="AQ513" s="117">
        <f t="shared" si="126"/>
        <v>0.28403001071811362</v>
      </c>
      <c r="AR513" s="117">
        <f t="shared" si="127"/>
        <v>6.4308681672025723E-3</v>
      </c>
      <c r="AS513" t="str">
        <f t="shared" si="128"/>
        <v>1996SPR</v>
      </c>
    </row>
    <row r="514" spans="1:45" x14ac:dyDescent="0.25">
      <c r="A514" t="s">
        <v>722</v>
      </c>
      <c r="B514" s="64">
        <v>1997</v>
      </c>
      <c r="C514">
        <v>641</v>
      </c>
      <c r="D514" s="116" t="s">
        <v>43</v>
      </c>
      <c r="E514" s="63">
        <v>0</v>
      </c>
      <c r="F514" s="63">
        <v>0</v>
      </c>
      <c r="G514" s="63">
        <v>0</v>
      </c>
      <c r="H514" s="63">
        <v>0</v>
      </c>
      <c r="I514" s="63">
        <v>0</v>
      </c>
      <c r="J514" s="63">
        <v>0.1357254290171607</v>
      </c>
      <c r="K514" s="63">
        <v>2.6521060842433698E-2</v>
      </c>
      <c r="L514" s="63">
        <v>0</v>
      </c>
      <c r="M514" s="63">
        <v>0</v>
      </c>
      <c r="N514" s="63">
        <v>0</v>
      </c>
      <c r="O514" s="63">
        <v>0</v>
      </c>
      <c r="P514" s="63">
        <v>0</v>
      </c>
      <c r="Q514" s="63">
        <v>9.3603744149765994E-3</v>
      </c>
      <c r="R514" s="63">
        <v>1.2480499219968799E-2</v>
      </c>
      <c r="S514" s="63">
        <v>4.3681747269890797E-2</v>
      </c>
      <c r="T514" s="63">
        <v>0</v>
      </c>
      <c r="U514" s="63">
        <v>0</v>
      </c>
      <c r="V514" s="63">
        <v>3.9001560062402497E-2</v>
      </c>
      <c r="W514" s="63">
        <v>0</v>
      </c>
      <c r="X514" s="63">
        <v>0.24336973478939158</v>
      </c>
      <c r="Y514" s="63">
        <v>6.5522620904836196E-2</v>
      </c>
      <c r="Z514" s="63">
        <v>1.5600624024960999E-3</v>
      </c>
      <c r="AA514" s="63">
        <v>0.42277691107644305</v>
      </c>
      <c r="AB514" s="93" t="str">
        <f t="shared" si="115"/>
        <v>pre99</v>
      </c>
      <c r="AC514" s="93" t="str">
        <f t="shared" si="116"/>
        <v>SPR</v>
      </c>
      <c r="AD514" s="93" t="str">
        <f>"'"&amp;VLOOKUP(A514,Lookups!B$3:F$48,2,FALSE)&amp;"'"</f>
        <v>'Spring Creek Tule'</v>
      </c>
      <c r="AE514" s="93">
        <f>VLOOKUP(A514,Lookups!B$3:F$48,4,FALSE)</f>
        <v>8</v>
      </c>
      <c r="AF514" s="93" t="str">
        <f>VLOOKUP(A514,Lookups!B$3:F$48,5,FALSE)</f>
        <v>ColR</v>
      </c>
      <c r="AG514" s="93" t="str">
        <f t="shared" si="117"/>
        <v>yes</v>
      </c>
      <c r="AH514" s="93">
        <f>VLOOKUP(A514,Lookups!B$3:F$48,3,FALSE)</f>
        <v>36</v>
      </c>
      <c r="AI514" s="117">
        <f t="shared" si="118"/>
        <v>0</v>
      </c>
      <c r="AJ514" s="117">
        <f t="shared" si="119"/>
        <v>0</v>
      </c>
      <c r="AK514" s="117">
        <f t="shared" si="120"/>
        <v>0.16224648985959439</v>
      </c>
      <c r="AL514" s="117">
        <f t="shared" si="121"/>
        <v>0</v>
      </c>
      <c r="AM514" s="117">
        <f t="shared" si="122"/>
        <v>0</v>
      </c>
      <c r="AN514" s="117">
        <f t="shared" si="123"/>
        <v>6.5522620904836196E-2</v>
      </c>
      <c r="AO514" s="117">
        <f t="shared" si="124"/>
        <v>3.9001560062402497E-2</v>
      </c>
      <c r="AP514" s="117">
        <f t="shared" si="125"/>
        <v>0.30889235569422779</v>
      </c>
      <c r="AQ514" s="117">
        <f t="shared" si="126"/>
        <v>0.42277691107644305</v>
      </c>
      <c r="AR514" s="117">
        <f t="shared" si="127"/>
        <v>1.5600624024960999E-3</v>
      </c>
      <c r="AS514" t="str">
        <f t="shared" si="128"/>
        <v>1997SPR</v>
      </c>
    </row>
    <row r="515" spans="1:45" x14ac:dyDescent="0.25">
      <c r="A515" t="s">
        <v>722</v>
      </c>
      <c r="B515" s="64">
        <v>1998</v>
      </c>
      <c r="C515">
        <v>861</v>
      </c>
      <c r="D515" s="116" t="s">
        <v>43</v>
      </c>
      <c r="E515" s="63">
        <v>0</v>
      </c>
      <c r="F515" s="63">
        <v>0</v>
      </c>
      <c r="G515" s="63">
        <v>0</v>
      </c>
      <c r="H515" s="63">
        <v>0</v>
      </c>
      <c r="I515" s="63">
        <v>0</v>
      </c>
      <c r="J515" s="63">
        <v>2.3228803716608595E-3</v>
      </c>
      <c r="K515" s="63">
        <v>1.6260162601626018E-2</v>
      </c>
      <c r="L515" s="63">
        <v>0</v>
      </c>
      <c r="M515" s="63">
        <v>0</v>
      </c>
      <c r="N515" s="63">
        <v>0</v>
      </c>
      <c r="O515" s="63">
        <v>0</v>
      </c>
      <c r="P515" s="63">
        <v>0</v>
      </c>
      <c r="Q515" s="63">
        <v>4.6457607433217189E-3</v>
      </c>
      <c r="R515" s="63">
        <v>1.6260162601626018E-2</v>
      </c>
      <c r="S515" s="63">
        <v>2.2067363530778164E-2</v>
      </c>
      <c r="T515" s="63">
        <v>2.3228803716608595E-3</v>
      </c>
      <c r="U515" s="63">
        <v>0</v>
      </c>
      <c r="V515" s="63">
        <v>1.2775842044134728E-2</v>
      </c>
      <c r="W515" s="63">
        <v>0</v>
      </c>
      <c r="X515" s="63">
        <v>0.2183507549361208</v>
      </c>
      <c r="Y515" s="63">
        <v>0.14053426248548201</v>
      </c>
      <c r="Z515" s="63">
        <v>1.3937282229965157E-2</v>
      </c>
      <c r="AA515" s="63">
        <v>0.55052264808362372</v>
      </c>
      <c r="AB515" s="93" t="str">
        <f t="shared" si="115"/>
        <v>pre99</v>
      </c>
      <c r="AC515" s="93" t="str">
        <f t="shared" si="116"/>
        <v>SPR</v>
      </c>
      <c r="AD515" s="93" t="str">
        <f>"'"&amp;VLOOKUP(A515,Lookups!B$3:F$48,2,FALSE)&amp;"'"</f>
        <v>'Spring Creek Tule'</v>
      </c>
      <c r="AE515" s="93">
        <f>VLOOKUP(A515,Lookups!B$3:F$48,4,FALSE)</f>
        <v>8</v>
      </c>
      <c r="AF515" s="93" t="str">
        <f>VLOOKUP(A515,Lookups!B$3:F$48,5,FALSE)</f>
        <v>ColR</v>
      </c>
      <c r="AG515" s="93" t="str">
        <f t="shared" si="117"/>
        <v>yes</v>
      </c>
      <c r="AH515" s="93">
        <f>VLOOKUP(A515,Lookups!B$3:F$48,3,FALSE)</f>
        <v>36</v>
      </c>
      <c r="AI515" s="117">
        <f t="shared" si="118"/>
        <v>0</v>
      </c>
      <c r="AJ515" s="117">
        <f t="shared" si="119"/>
        <v>0</v>
      </c>
      <c r="AK515" s="117">
        <f t="shared" si="120"/>
        <v>1.8583042973286876E-2</v>
      </c>
      <c r="AL515" s="117">
        <f t="shared" si="121"/>
        <v>0</v>
      </c>
      <c r="AM515" s="117">
        <f t="shared" si="122"/>
        <v>0</v>
      </c>
      <c r="AN515" s="117">
        <f t="shared" si="123"/>
        <v>4.5296167247386762E-2</v>
      </c>
      <c r="AO515" s="117">
        <f t="shared" si="124"/>
        <v>1.2775842044134728E-2</v>
      </c>
      <c r="AP515" s="117">
        <f t="shared" si="125"/>
        <v>0.35888501742160284</v>
      </c>
      <c r="AQ515" s="117">
        <f t="shared" si="126"/>
        <v>0.55052264808362372</v>
      </c>
      <c r="AR515" s="117">
        <f t="shared" si="127"/>
        <v>1.3937282229965157E-2</v>
      </c>
      <c r="AS515" t="str">
        <f t="shared" si="128"/>
        <v>1998SPR</v>
      </c>
    </row>
    <row r="516" spans="1:45" x14ac:dyDescent="0.25">
      <c r="A516" t="s">
        <v>722</v>
      </c>
      <c r="B516" s="64">
        <v>1999</v>
      </c>
      <c r="C516">
        <v>1652</v>
      </c>
      <c r="D516" s="116" t="s">
        <v>43</v>
      </c>
      <c r="E516" s="63">
        <v>0</v>
      </c>
      <c r="F516" s="63">
        <v>0</v>
      </c>
      <c r="G516" s="63">
        <v>0</v>
      </c>
      <c r="H516" s="63">
        <v>0</v>
      </c>
      <c r="I516" s="63">
        <v>0</v>
      </c>
      <c r="J516" s="63">
        <v>3.0266343825665859E-3</v>
      </c>
      <c r="K516" s="63">
        <v>3.9346246973365619E-2</v>
      </c>
      <c r="L516" s="63">
        <v>0</v>
      </c>
      <c r="M516" s="63">
        <v>3.0266343825665859E-3</v>
      </c>
      <c r="N516" s="63">
        <v>0</v>
      </c>
      <c r="O516" s="63">
        <v>0</v>
      </c>
      <c r="P516" s="63">
        <v>0</v>
      </c>
      <c r="Q516" s="63">
        <v>8.1719128329297827E-2</v>
      </c>
      <c r="R516" s="63">
        <v>1.6949152542372881E-2</v>
      </c>
      <c r="S516" s="63">
        <v>0.11198547215496368</v>
      </c>
      <c r="T516" s="63">
        <v>9.6852300242130755E-3</v>
      </c>
      <c r="U516" s="63">
        <v>0</v>
      </c>
      <c r="V516" s="63">
        <v>3.6319612590799033E-3</v>
      </c>
      <c r="W516" s="63">
        <v>0</v>
      </c>
      <c r="X516" s="63">
        <v>0.36380145278450365</v>
      </c>
      <c r="Y516" s="63">
        <v>6.5375302663438259E-2</v>
      </c>
      <c r="Z516" s="63">
        <v>1.3317191283292978E-2</v>
      </c>
      <c r="AA516" s="63">
        <v>0.28813559322033899</v>
      </c>
      <c r="AB516" s="93" t="str">
        <f t="shared" si="115"/>
        <v>a99to08</v>
      </c>
      <c r="AC516" s="93" t="str">
        <f t="shared" si="116"/>
        <v>SPR</v>
      </c>
      <c r="AD516" s="93" t="str">
        <f>"'"&amp;VLOOKUP(A516,Lookups!B$3:F$48,2,FALSE)&amp;"'"</f>
        <v>'Spring Creek Tule'</v>
      </c>
      <c r="AE516" s="93">
        <f>VLOOKUP(A516,Lookups!B$3:F$48,4,FALSE)</f>
        <v>8</v>
      </c>
      <c r="AF516" s="93" t="str">
        <f>VLOOKUP(A516,Lookups!B$3:F$48,5,FALSE)</f>
        <v>ColR</v>
      </c>
      <c r="AG516" s="93" t="str">
        <f t="shared" si="117"/>
        <v>yes</v>
      </c>
      <c r="AH516" s="93">
        <f>VLOOKUP(A516,Lookups!B$3:F$48,3,FALSE)</f>
        <v>36</v>
      </c>
      <c r="AI516" s="117">
        <f t="shared" si="118"/>
        <v>0</v>
      </c>
      <c r="AJ516" s="117">
        <f t="shared" si="119"/>
        <v>0</v>
      </c>
      <c r="AK516" s="117">
        <f t="shared" si="120"/>
        <v>4.2372881355932202E-2</v>
      </c>
      <c r="AL516" s="117">
        <f t="shared" si="121"/>
        <v>3.0266343825665859E-3</v>
      </c>
      <c r="AM516" s="117">
        <f t="shared" si="122"/>
        <v>0</v>
      </c>
      <c r="AN516" s="117">
        <f t="shared" si="123"/>
        <v>0.22033898305084745</v>
      </c>
      <c r="AO516" s="117">
        <f t="shared" si="124"/>
        <v>3.6319612590799033E-3</v>
      </c>
      <c r="AP516" s="117">
        <f t="shared" si="125"/>
        <v>0.42917675544794193</v>
      </c>
      <c r="AQ516" s="117">
        <f t="shared" si="126"/>
        <v>0.28813559322033899</v>
      </c>
      <c r="AR516" s="117">
        <f t="shared" si="127"/>
        <v>1.3317191283292978E-2</v>
      </c>
      <c r="AS516" t="str">
        <f t="shared" si="128"/>
        <v>1999SPR</v>
      </c>
    </row>
    <row r="517" spans="1:45" x14ac:dyDescent="0.25">
      <c r="A517" t="s">
        <v>722</v>
      </c>
      <c r="B517" s="64">
        <v>2000</v>
      </c>
      <c r="C517">
        <v>1016</v>
      </c>
      <c r="D517" s="116" t="s">
        <v>43</v>
      </c>
      <c r="E517" s="63">
        <v>0</v>
      </c>
      <c r="F517" s="63">
        <v>0</v>
      </c>
      <c r="G517" s="63">
        <v>0</v>
      </c>
      <c r="H517" s="63">
        <v>0</v>
      </c>
      <c r="I517" s="63">
        <v>0</v>
      </c>
      <c r="J517" s="63">
        <v>4.0354330708661415E-2</v>
      </c>
      <c r="K517" s="63">
        <v>5.2165354330708659E-2</v>
      </c>
      <c r="L517" s="63">
        <v>0</v>
      </c>
      <c r="M517" s="63">
        <v>0</v>
      </c>
      <c r="N517" s="63">
        <v>0</v>
      </c>
      <c r="O517" s="63">
        <v>0</v>
      </c>
      <c r="P517" s="63">
        <v>0</v>
      </c>
      <c r="Q517" s="63">
        <v>1.4763779527559055E-2</v>
      </c>
      <c r="R517" s="63">
        <v>1.7716535433070866E-2</v>
      </c>
      <c r="S517" s="63">
        <v>3.937007874015748E-2</v>
      </c>
      <c r="T517" s="63">
        <v>9.8425196850393699E-4</v>
      </c>
      <c r="U517" s="63">
        <v>0</v>
      </c>
      <c r="V517" s="63">
        <v>1.7716535433070866E-2</v>
      </c>
      <c r="W517" s="63">
        <v>0</v>
      </c>
      <c r="X517" s="63">
        <v>0.25984251968503935</v>
      </c>
      <c r="Y517" s="63">
        <v>7.6771653543307089E-2</v>
      </c>
      <c r="Z517" s="63">
        <v>0</v>
      </c>
      <c r="AA517" s="63">
        <v>0.48031496062992124</v>
      </c>
      <c r="AB517" s="93" t="str">
        <f t="shared" si="115"/>
        <v>a99to08</v>
      </c>
      <c r="AC517" s="93" t="str">
        <f t="shared" si="116"/>
        <v>SPR</v>
      </c>
      <c r="AD517" s="93" t="str">
        <f>"'"&amp;VLOOKUP(A517,Lookups!B$3:F$48,2,FALSE)&amp;"'"</f>
        <v>'Spring Creek Tule'</v>
      </c>
      <c r="AE517" s="93">
        <f>VLOOKUP(A517,Lookups!B$3:F$48,4,FALSE)</f>
        <v>8</v>
      </c>
      <c r="AF517" s="93" t="str">
        <f>VLOOKUP(A517,Lookups!B$3:F$48,5,FALSE)</f>
        <v>ColR</v>
      </c>
      <c r="AG517" s="93" t="str">
        <f t="shared" si="117"/>
        <v>yes</v>
      </c>
      <c r="AH517" s="93">
        <f>VLOOKUP(A517,Lookups!B$3:F$48,3,FALSE)</f>
        <v>36</v>
      </c>
      <c r="AI517" s="117">
        <f t="shared" si="118"/>
        <v>0</v>
      </c>
      <c r="AJ517" s="117">
        <f t="shared" si="119"/>
        <v>0</v>
      </c>
      <c r="AK517" s="117">
        <f t="shared" si="120"/>
        <v>9.2519685039370081E-2</v>
      </c>
      <c r="AL517" s="117">
        <f t="shared" si="121"/>
        <v>0</v>
      </c>
      <c r="AM517" s="117">
        <f t="shared" si="122"/>
        <v>0</v>
      </c>
      <c r="AN517" s="117">
        <f t="shared" si="123"/>
        <v>7.2834645669291334E-2</v>
      </c>
      <c r="AO517" s="117">
        <f t="shared" si="124"/>
        <v>1.7716535433070866E-2</v>
      </c>
      <c r="AP517" s="117">
        <f t="shared" si="125"/>
        <v>0.33661417322834641</v>
      </c>
      <c r="AQ517" s="117">
        <f t="shared" si="126"/>
        <v>0.48031496062992124</v>
      </c>
      <c r="AR517" s="117">
        <f t="shared" si="127"/>
        <v>0</v>
      </c>
      <c r="AS517" t="str">
        <f t="shared" si="128"/>
        <v>2000SPR</v>
      </c>
    </row>
    <row r="518" spans="1:45" x14ac:dyDescent="0.25">
      <c r="A518" t="s">
        <v>722</v>
      </c>
      <c r="B518" s="64">
        <v>2001</v>
      </c>
      <c r="C518">
        <v>6766</v>
      </c>
      <c r="D518" s="116" t="s">
        <v>43</v>
      </c>
      <c r="E518" s="63">
        <v>0</v>
      </c>
      <c r="F518" s="63">
        <v>0</v>
      </c>
      <c r="G518" s="63">
        <v>0</v>
      </c>
      <c r="H518" s="63">
        <v>0</v>
      </c>
      <c r="I518" s="63">
        <v>0</v>
      </c>
      <c r="J518" s="63">
        <v>3.6506059710316292E-2</v>
      </c>
      <c r="K518" s="63">
        <v>8.5722731303576709E-3</v>
      </c>
      <c r="L518" s="63">
        <v>0</v>
      </c>
      <c r="M518" s="63">
        <v>2.9559562518474726E-3</v>
      </c>
      <c r="N518" s="63">
        <v>0</v>
      </c>
      <c r="O518" s="63">
        <v>0</v>
      </c>
      <c r="P518" s="63">
        <v>0</v>
      </c>
      <c r="Q518" s="63">
        <v>4.4634939402896839E-2</v>
      </c>
      <c r="R518" s="63">
        <v>2.2465267514040793E-2</v>
      </c>
      <c r="S518" s="63">
        <v>0.11794265444871416</v>
      </c>
      <c r="T518" s="63">
        <v>8.4244753177652974E-3</v>
      </c>
      <c r="U518" s="63">
        <v>0</v>
      </c>
      <c r="V518" s="63">
        <v>1.2267218445167011E-2</v>
      </c>
      <c r="W518" s="63">
        <v>0</v>
      </c>
      <c r="X518" s="63">
        <v>0.24046704108779191</v>
      </c>
      <c r="Y518" s="63">
        <v>2.2169671888856046E-2</v>
      </c>
      <c r="Z518" s="63">
        <v>7.3898906296186815E-4</v>
      </c>
      <c r="AA518" s="63">
        <v>0.48285545373928468</v>
      </c>
      <c r="AB518" s="93" t="str">
        <f t="shared" si="115"/>
        <v>a99to08</v>
      </c>
      <c r="AC518" s="93" t="str">
        <f t="shared" si="116"/>
        <v>SPR</v>
      </c>
      <c r="AD518" s="93" t="str">
        <f>"'"&amp;VLOOKUP(A518,Lookups!B$3:F$48,2,FALSE)&amp;"'"</f>
        <v>'Spring Creek Tule'</v>
      </c>
      <c r="AE518" s="93">
        <f>VLOOKUP(A518,Lookups!B$3:F$48,4,FALSE)</f>
        <v>8</v>
      </c>
      <c r="AF518" s="93" t="str">
        <f>VLOOKUP(A518,Lookups!B$3:F$48,5,FALSE)</f>
        <v>ColR</v>
      </c>
      <c r="AG518" s="93" t="str">
        <f t="shared" si="117"/>
        <v>yes</v>
      </c>
      <c r="AH518" s="93">
        <f>VLOOKUP(A518,Lookups!B$3:F$48,3,FALSE)</f>
        <v>36</v>
      </c>
      <c r="AI518" s="117">
        <f t="shared" si="118"/>
        <v>0</v>
      </c>
      <c r="AJ518" s="117">
        <f t="shared" si="119"/>
        <v>0</v>
      </c>
      <c r="AK518" s="117">
        <f t="shared" si="120"/>
        <v>4.507833284067396E-2</v>
      </c>
      <c r="AL518" s="117">
        <f t="shared" si="121"/>
        <v>2.9559562518474726E-3</v>
      </c>
      <c r="AM518" s="117">
        <f t="shared" si="122"/>
        <v>0</v>
      </c>
      <c r="AN518" s="117">
        <f t="shared" si="123"/>
        <v>0.19346733668341709</v>
      </c>
      <c r="AO518" s="117">
        <f t="shared" si="124"/>
        <v>1.2267218445167011E-2</v>
      </c>
      <c r="AP518" s="117">
        <f t="shared" si="125"/>
        <v>0.26263671297664792</v>
      </c>
      <c r="AQ518" s="117">
        <f t="shared" si="126"/>
        <v>0.48285545373928468</v>
      </c>
      <c r="AR518" s="117">
        <f t="shared" si="127"/>
        <v>7.3898906296186815E-4</v>
      </c>
      <c r="AS518" t="str">
        <f t="shared" si="128"/>
        <v>2001SPR</v>
      </c>
    </row>
    <row r="519" spans="1:45" x14ac:dyDescent="0.25">
      <c r="A519" t="s">
        <v>722</v>
      </c>
      <c r="B519" s="64">
        <v>2002</v>
      </c>
      <c r="C519">
        <v>4700</v>
      </c>
      <c r="D519" s="116" t="s">
        <v>43</v>
      </c>
      <c r="E519" s="63">
        <v>0</v>
      </c>
      <c r="F519" s="63">
        <v>0</v>
      </c>
      <c r="G519" s="63">
        <v>0</v>
      </c>
      <c r="H519" s="63">
        <v>0</v>
      </c>
      <c r="I519" s="63">
        <v>0</v>
      </c>
      <c r="J519" s="63">
        <v>0.10361702127659574</v>
      </c>
      <c r="K519" s="63">
        <v>1.4042553191489362E-2</v>
      </c>
      <c r="L519" s="63">
        <v>0</v>
      </c>
      <c r="M519" s="63">
        <v>3.6170212765957448E-3</v>
      </c>
      <c r="N519" s="63">
        <v>0</v>
      </c>
      <c r="O519" s="63">
        <v>0</v>
      </c>
      <c r="P519" s="63">
        <v>0</v>
      </c>
      <c r="Q519" s="63">
        <v>0.14297872340425533</v>
      </c>
      <c r="R519" s="63">
        <v>6.8723404255319143E-2</v>
      </c>
      <c r="S519" s="63">
        <v>4.425531914893617E-2</v>
      </c>
      <c r="T519" s="63">
        <v>1.3404255319148937E-2</v>
      </c>
      <c r="U519" s="63">
        <v>6.382978723404255E-4</v>
      </c>
      <c r="V519" s="63">
        <v>4.6808510638297876E-3</v>
      </c>
      <c r="W519" s="63">
        <v>0</v>
      </c>
      <c r="X519" s="63">
        <v>0.25361702127659574</v>
      </c>
      <c r="Y519" s="63">
        <v>2.5319148936170214E-2</v>
      </c>
      <c r="Z519" s="63">
        <v>2.1276595744680851E-4</v>
      </c>
      <c r="AA519" s="63">
        <v>0.32489361702127662</v>
      </c>
      <c r="AB519" s="93" t="str">
        <f t="shared" si="115"/>
        <v>a99to08</v>
      </c>
      <c r="AC519" s="93" t="str">
        <f t="shared" si="116"/>
        <v>SPR</v>
      </c>
      <c r="AD519" s="93" t="str">
        <f>"'"&amp;VLOOKUP(A519,Lookups!B$3:F$48,2,FALSE)&amp;"'"</f>
        <v>'Spring Creek Tule'</v>
      </c>
      <c r="AE519" s="93">
        <f>VLOOKUP(A519,Lookups!B$3:F$48,4,FALSE)</f>
        <v>8</v>
      </c>
      <c r="AF519" s="93" t="str">
        <f>VLOOKUP(A519,Lookups!B$3:F$48,5,FALSE)</f>
        <v>ColR</v>
      </c>
      <c r="AG519" s="93" t="str">
        <f t="shared" si="117"/>
        <v>yes</v>
      </c>
      <c r="AH519" s="93">
        <f>VLOOKUP(A519,Lookups!B$3:F$48,3,FALSE)</f>
        <v>36</v>
      </c>
      <c r="AI519" s="117">
        <f t="shared" si="118"/>
        <v>0</v>
      </c>
      <c r="AJ519" s="117">
        <f t="shared" si="119"/>
        <v>0</v>
      </c>
      <c r="AK519" s="117">
        <f t="shared" si="120"/>
        <v>0.1176595744680851</v>
      </c>
      <c r="AL519" s="117">
        <f t="shared" si="121"/>
        <v>3.6170212765957448E-3</v>
      </c>
      <c r="AM519" s="117">
        <f t="shared" si="122"/>
        <v>0</v>
      </c>
      <c r="AN519" s="117">
        <f t="shared" si="123"/>
        <v>0.26936170212765959</v>
      </c>
      <c r="AO519" s="117">
        <f t="shared" si="124"/>
        <v>5.3191489361702135E-3</v>
      </c>
      <c r="AP519" s="117">
        <f t="shared" si="125"/>
        <v>0.27893617021276595</v>
      </c>
      <c r="AQ519" s="117">
        <f t="shared" si="126"/>
        <v>0.32489361702127662</v>
      </c>
      <c r="AR519" s="117">
        <f t="shared" si="127"/>
        <v>2.1276595744680851E-4</v>
      </c>
      <c r="AS519" t="str">
        <f t="shared" si="128"/>
        <v>2002SPR</v>
      </c>
    </row>
    <row r="520" spans="1:45" x14ac:dyDescent="0.25">
      <c r="A520" t="s">
        <v>722</v>
      </c>
      <c r="B520" s="64">
        <v>2003</v>
      </c>
      <c r="C520">
        <v>6404</v>
      </c>
      <c r="D520" s="116" t="s">
        <v>43</v>
      </c>
      <c r="E520" s="63">
        <v>0</v>
      </c>
      <c r="F520" s="63">
        <v>0</v>
      </c>
      <c r="G520" s="63">
        <v>0</v>
      </c>
      <c r="H520" s="63">
        <v>0</v>
      </c>
      <c r="I520" s="63">
        <v>0</v>
      </c>
      <c r="J520" s="63">
        <v>0.10259212991880075</v>
      </c>
      <c r="K520" s="63">
        <v>3.0449718925671457E-2</v>
      </c>
      <c r="L520" s="63">
        <v>0</v>
      </c>
      <c r="M520" s="63">
        <v>0</v>
      </c>
      <c r="N520" s="63">
        <v>0</v>
      </c>
      <c r="O520" s="63">
        <v>0</v>
      </c>
      <c r="P520" s="63">
        <v>0</v>
      </c>
      <c r="Q520" s="63">
        <v>8.3697688944409737E-2</v>
      </c>
      <c r="R520" s="63">
        <v>3.357276702061212E-2</v>
      </c>
      <c r="S520" s="63">
        <v>3.8413491567770144E-2</v>
      </c>
      <c r="T520" s="63">
        <v>3.9038101186758276E-3</v>
      </c>
      <c r="U520" s="63">
        <v>4.6845721424109934E-4</v>
      </c>
      <c r="V520" s="63">
        <v>2.0299812617114305E-3</v>
      </c>
      <c r="W520" s="63">
        <v>0</v>
      </c>
      <c r="X520" s="63">
        <v>0.23297938788257339</v>
      </c>
      <c r="Y520" s="63">
        <v>2.26420986883198E-2</v>
      </c>
      <c r="Z520" s="63">
        <v>4.996876951905059E-3</v>
      </c>
      <c r="AA520" s="63">
        <v>0.44425359150530919</v>
      </c>
      <c r="AB520" s="93" t="str">
        <f t="shared" si="115"/>
        <v>a99to08</v>
      </c>
      <c r="AC520" s="93" t="str">
        <f t="shared" si="116"/>
        <v>SPR</v>
      </c>
      <c r="AD520" s="93" t="str">
        <f>"'"&amp;VLOOKUP(A520,Lookups!B$3:F$48,2,FALSE)&amp;"'"</f>
        <v>'Spring Creek Tule'</v>
      </c>
      <c r="AE520" s="93">
        <f>VLOOKUP(A520,Lookups!B$3:F$48,4,FALSE)</f>
        <v>8</v>
      </c>
      <c r="AF520" s="93" t="str">
        <f>VLOOKUP(A520,Lookups!B$3:F$48,5,FALSE)</f>
        <v>ColR</v>
      </c>
      <c r="AG520" s="93" t="str">
        <f t="shared" si="117"/>
        <v>yes</v>
      </c>
      <c r="AH520" s="93">
        <f>VLOOKUP(A520,Lookups!B$3:F$48,3,FALSE)</f>
        <v>36</v>
      </c>
      <c r="AI520" s="117">
        <f t="shared" si="118"/>
        <v>0</v>
      </c>
      <c r="AJ520" s="117">
        <f t="shared" si="119"/>
        <v>0</v>
      </c>
      <c r="AK520" s="117">
        <f t="shared" si="120"/>
        <v>0.1330418488444722</v>
      </c>
      <c r="AL520" s="117">
        <f t="shared" si="121"/>
        <v>0</v>
      </c>
      <c r="AM520" s="117">
        <f t="shared" si="122"/>
        <v>0</v>
      </c>
      <c r="AN520" s="117">
        <f t="shared" si="123"/>
        <v>0.15958775765146785</v>
      </c>
      <c r="AO520" s="117">
        <f t="shared" si="124"/>
        <v>2.49843847595253E-3</v>
      </c>
      <c r="AP520" s="117">
        <f t="shared" si="125"/>
        <v>0.25562148657089317</v>
      </c>
      <c r="AQ520" s="117">
        <f t="shared" si="126"/>
        <v>0.44425359150530919</v>
      </c>
      <c r="AR520" s="117">
        <f t="shared" si="127"/>
        <v>4.996876951905059E-3</v>
      </c>
      <c r="AS520" t="str">
        <f t="shared" si="128"/>
        <v>2003SPR</v>
      </c>
    </row>
    <row r="521" spans="1:45" x14ac:dyDescent="0.25">
      <c r="A521" t="s">
        <v>722</v>
      </c>
      <c r="B521" s="64">
        <v>2004</v>
      </c>
      <c r="C521">
        <v>6401</v>
      </c>
      <c r="D521" s="116" t="s">
        <v>43</v>
      </c>
      <c r="E521" s="63">
        <v>0</v>
      </c>
      <c r="F521" s="63">
        <v>0</v>
      </c>
      <c r="G521" s="63">
        <v>0</v>
      </c>
      <c r="H521" s="63">
        <v>0</v>
      </c>
      <c r="I521" s="63">
        <v>0</v>
      </c>
      <c r="J521" s="63">
        <v>0.12091860646773941</v>
      </c>
      <c r="K521" s="63">
        <v>3.1088892360568662E-2</v>
      </c>
      <c r="L521" s="63">
        <v>0</v>
      </c>
      <c r="M521" s="63">
        <v>0</v>
      </c>
      <c r="N521" s="63">
        <v>0</v>
      </c>
      <c r="O521" s="63">
        <v>0</v>
      </c>
      <c r="P521" s="63">
        <v>0</v>
      </c>
      <c r="Q521" s="63">
        <v>7.3113576003749417E-2</v>
      </c>
      <c r="R521" s="63">
        <v>2.3590064052491796E-2</v>
      </c>
      <c r="S521" s="63">
        <v>3.1245117950320263E-2</v>
      </c>
      <c r="T521" s="63">
        <v>9.3735353850960788E-3</v>
      </c>
      <c r="U521" s="63">
        <v>0</v>
      </c>
      <c r="V521" s="63">
        <v>3.9056397437900328E-3</v>
      </c>
      <c r="W521" s="63">
        <v>0</v>
      </c>
      <c r="X521" s="63">
        <v>0.18981409154819559</v>
      </c>
      <c r="Y521" s="63">
        <v>1.8122168411185753E-2</v>
      </c>
      <c r="Z521" s="63">
        <v>1.0935791282612093E-3</v>
      </c>
      <c r="AA521" s="63">
        <v>0.49773472894860177</v>
      </c>
      <c r="AB521" s="93" t="str">
        <f t="shared" si="115"/>
        <v>a99to08</v>
      </c>
      <c r="AC521" s="93" t="str">
        <f t="shared" si="116"/>
        <v>SPR</v>
      </c>
      <c r="AD521" s="93" t="str">
        <f>"'"&amp;VLOOKUP(A521,Lookups!B$3:F$48,2,FALSE)&amp;"'"</f>
        <v>'Spring Creek Tule'</v>
      </c>
      <c r="AE521" s="93">
        <f>VLOOKUP(A521,Lookups!B$3:F$48,4,FALSE)</f>
        <v>8</v>
      </c>
      <c r="AF521" s="93" t="str">
        <f>VLOOKUP(A521,Lookups!B$3:F$48,5,FALSE)</f>
        <v>ColR</v>
      </c>
      <c r="AG521" s="93" t="str">
        <f t="shared" si="117"/>
        <v>yes</v>
      </c>
      <c r="AH521" s="93">
        <f>VLOOKUP(A521,Lookups!B$3:F$48,3,FALSE)</f>
        <v>36</v>
      </c>
      <c r="AI521" s="117">
        <f t="shared" si="118"/>
        <v>0</v>
      </c>
      <c r="AJ521" s="117">
        <f t="shared" si="119"/>
        <v>0</v>
      </c>
      <c r="AK521" s="117">
        <f t="shared" si="120"/>
        <v>0.15200749882830808</v>
      </c>
      <c r="AL521" s="117">
        <f t="shared" si="121"/>
        <v>0</v>
      </c>
      <c r="AM521" s="117">
        <f t="shared" si="122"/>
        <v>0</v>
      </c>
      <c r="AN521" s="117">
        <f t="shared" si="123"/>
        <v>0.13732229339165755</v>
      </c>
      <c r="AO521" s="117">
        <f t="shared" si="124"/>
        <v>3.9056397437900328E-3</v>
      </c>
      <c r="AP521" s="117">
        <f t="shared" si="125"/>
        <v>0.20793625995938134</v>
      </c>
      <c r="AQ521" s="117">
        <f t="shared" si="126"/>
        <v>0.49773472894860177</v>
      </c>
      <c r="AR521" s="117">
        <f t="shared" si="127"/>
        <v>1.0935791282612093E-3</v>
      </c>
      <c r="AS521" t="str">
        <f t="shared" si="128"/>
        <v>2004SPR</v>
      </c>
    </row>
    <row r="522" spans="1:45" x14ac:dyDescent="0.25">
      <c r="A522" t="s">
        <v>722</v>
      </c>
      <c r="B522" s="64">
        <v>2005</v>
      </c>
      <c r="C522">
        <v>2471</v>
      </c>
      <c r="D522" s="116" t="s">
        <v>43</v>
      </c>
      <c r="E522" s="63">
        <v>0</v>
      </c>
      <c r="F522" s="63">
        <v>0</v>
      </c>
      <c r="G522" s="63">
        <v>0</v>
      </c>
      <c r="H522" s="63">
        <v>0</v>
      </c>
      <c r="I522" s="63">
        <v>0</v>
      </c>
      <c r="J522" s="63">
        <v>0.24605422905706192</v>
      </c>
      <c r="K522" s="63">
        <v>3.1161473087818695E-2</v>
      </c>
      <c r="L522" s="63">
        <v>0</v>
      </c>
      <c r="M522" s="63">
        <v>0</v>
      </c>
      <c r="N522" s="63">
        <v>0</v>
      </c>
      <c r="O522" s="63">
        <v>0</v>
      </c>
      <c r="P522" s="63">
        <v>0</v>
      </c>
      <c r="Q522" s="63">
        <v>5.9894779441521648E-2</v>
      </c>
      <c r="R522" s="63">
        <v>9.3079724807770131E-3</v>
      </c>
      <c r="S522" s="63">
        <v>1.1331444759206799E-2</v>
      </c>
      <c r="T522" s="63">
        <v>8.0938891137191421E-4</v>
      </c>
      <c r="U522" s="63">
        <v>0</v>
      </c>
      <c r="V522" s="63">
        <v>0</v>
      </c>
      <c r="W522" s="63">
        <v>0</v>
      </c>
      <c r="X522" s="63">
        <v>0.27762039660056659</v>
      </c>
      <c r="Y522" s="63">
        <v>9.3079724807770131E-3</v>
      </c>
      <c r="Z522" s="63">
        <v>2.0234722784297854E-3</v>
      </c>
      <c r="AA522" s="63">
        <v>0.35248887090246861</v>
      </c>
      <c r="AB522" s="93" t="str">
        <f t="shared" si="115"/>
        <v>a99to08</v>
      </c>
      <c r="AC522" s="93" t="str">
        <f t="shared" si="116"/>
        <v>SPR</v>
      </c>
      <c r="AD522" s="93" t="str">
        <f>"'"&amp;VLOOKUP(A522,Lookups!B$3:F$48,2,FALSE)&amp;"'"</f>
        <v>'Spring Creek Tule'</v>
      </c>
      <c r="AE522" s="93">
        <f>VLOOKUP(A522,Lookups!B$3:F$48,4,FALSE)</f>
        <v>8</v>
      </c>
      <c r="AF522" s="93" t="str">
        <f>VLOOKUP(A522,Lookups!B$3:F$48,5,FALSE)</f>
        <v>ColR</v>
      </c>
      <c r="AG522" s="93" t="str">
        <f t="shared" si="117"/>
        <v>yes</v>
      </c>
      <c r="AH522" s="93">
        <f>VLOOKUP(A522,Lookups!B$3:F$48,3,FALSE)</f>
        <v>36</v>
      </c>
      <c r="AI522" s="117">
        <f t="shared" si="118"/>
        <v>0</v>
      </c>
      <c r="AJ522" s="117">
        <f t="shared" si="119"/>
        <v>0</v>
      </c>
      <c r="AK522" s="117">
        <f t="shared" si="120"/>
        <v>0.27721570214488062</v>
      </c>
      <c r="AL522" s="117">
        <f t="shared" si="121"/>
        <v>0</v>
      </c>
      <c r="AM522" s="117">
        <f t="shared" si="122"/>
        <v>0</v>
      </c>
      <c r="AN522" s="117">
        <f t="shared" si="123"/>
        <v>8.1343585592877382E-2</v>
      </c>
      <c r="AO522" s="117">
        <f t="shared" si="124"/>
        <v>0</v>
      </c>
      <c r="AP522" s="117">
        <f t="shared" si="125"/>
        <v>0.28692836908134361</v>
      </c>
      <c r="AQ522" s="117">
        <f t="shared" si="126"/>
        <v>0.35248887090246861</v>
      </c>
      <c r="AR522" s="117">
        <f t="shared" si="127"/>
        <v>2.0234722784297854E-3</v>
      </c>
      <c r="AS522" t="str">
        <f t="shared" si="128"/>
        <v>2005SPR</v>
      </c>
    </row>
    <row r="523" spans="1:45" x14ac:dyDescent="0.25">
      <c r="A523" t="s">
        <v>722</v>
      </c>
      <c r="B523" s="64">
        <v>2006</v>
      </c>
      <c r="C523">
        <v>755</v>
      </c>
      <c r="D523" s="116" t="s">
        <v>43</v>
      </c>
      <c r="E523" s="63">
        <v>0</v>
      </c>
      <c r="F523" s="63">
        <v>0</v>
      </c>
      <c r="G523" s="63">
        <v>0</v>
      </c>
      <c r="H523" s="63">
        <v>0</v>
      </c>
      <c r="I523" s="63">
        <v>0</v>
      </c>
      <c r="J523" s="63">
        <v>0.16688741721854305</v>
      </c>
      <c r="K523" s="63">
        <v>4.900662251655629E-2</v>
      </c>
      <c r="L523" s="63">
        <v>0</v>
      </c>
      <c r="M523" s="63">
        <v>0</v>
      </c>
      <c r="N523" s="63">
        <v>0</v>
      </c>
      <c r="O523" s="63">
        <v>0</v>
      </c>
      <c r="P523" s="63">
        <v>0</v>
      </c>
      <c r="Q523" s="63">
        <v>4.5033112582781455E-2</v>
      </c>
      <c r="R523" s="63">
        <v>1.3245033112582781E-2</v>
      </c>
      <c r="S523" s="63">
        <v>1.456953642384106E-2</v>
      </c>
      <c r="T523" s="63">
        <v>5.2980132450331126E-3</v>
      </c>
      <c r="U523" s="63">
        <v>0</v>
      </c>
      <c r="V523" s="63">
        <v>1.1920529801324504E-2</v>
      </c>
      <c r="W523" s="63">
        <v>0</v>
      </c>
      <c r="X523" s="63">
        <v>0.37880794701986753</v>
      </c>
      <c r="Y523" s="63">
        <v>1.0596026490066225E-2</v>
      </c>
      <c r="Z523" s="63">
        <v>0</v>
      </c>
      <c r="AA523" s="63">
        <v>0.30463576158940397</v>
      </c>
      <c r="AB523" s="93" t="str">
        <f t="shared" si="115"/>
        <v>a99to08</v>
      </c>
      <c r="AC523" s="93" t="str">
        <f t="shared" si="116"/>
        <v>SPR</v>
      </c>
      <c r="AD523" s="93" t="str">
        <f>"'"&amp;VLOOKUP(A523,Lookups!B$3:F$48,2,FALSE)&amp;"'"</f>
        <v>'Spring Creek Tule'</v>
      </c>
      <c r="AE523" s="93">
        <f>VLOOKUP(A523,Lookups!B$3:F$48,4,FALSE)</f>
        <v>8</v>
      </c>
      <c r="AF523" s="93" t="str">
        <f>VLOOKUP(A523,Lookups!B$3:F$48,5,FALSE)</f>
        <v>ColR</v>
      </c>
      <c r="AG523" s="93" t="str">
        <f t="shared" si="117"/>
        <v>yes</v>
      </c>
      <c r="AH523" s="93">
        <f>VLOOKUP(A523,Lookups!B$3:F$48,3,FALSE)</f>
        <v>36</v>
      </c>
      <c r="AI523" s="117">
        <f t="shared" si="118"/>
        <v>0</v>
      </c>
      <c r="AJ523" s="117">
        <f t="shared" si="119"/>
        <v>0</v>
      </c>
      <c r="AK523" s="117">
        <f t="shared" si="120"/>
        <v>0.21589403973509935</v>
      </c>
      <c r="AL523" s="117">
        <f t="shared" si="121"/>
        <v>0</v>
      </c>
      <c r="AM523" s="117">
        <f t="shared" si="122"/>
        <v>0</v>
      </c>
      <c r="AN523" s="117">
        <f t="shared" si="123"/>
        <v>7.8145695364238404E-2</v>
      </c>
      <c r="AO523" s="117">
        <f t="shared" si="124"/>
        <v>1.1920529801324504E-2</v>
      </c>
      <c r="AP523" s="117">
        <f t="shared" si="125"/>
        <v>0.38940397350993378</v>
      </c>
      <c r="AQ523" s="117">
        <f t="shared" si="126"/>
        <v>0.30463576158940397</v>
      </c>
      <c r="AR523" s="117">
        <f t="shared" si="127"/>
        <v>0</v>
      </c>
      <c r="AS523" t="str">
        <f t="shared" si="128"/>
        <v>2006SPR</v>
      </c>
    </row>
    <row r="524" spans="1:45" x14ac:dyDescent="0.25">
      <c r="A524" t="s">
        <v>722</v>
      </c>
      <c r="B524" s="64">
        <v>2007</v>
      </c>
      <c r="C524">
        <v>1318</v>
      </c>
      <c r="D524" s="116" t="s">
        <v>43</v>
      </c>
      <c r="E524" s="63">
        <v>0</v>
      </c>
      <c r="F524" s="63">
        <v>0</v>
      </c>
      <c r="G524" s="63">
        <v>0</v>
      </c>
      <c r="H524" s="63">
        <v>0</v>
      </c>
      <c r="I524" s="63">
        <v>0</v>
      </c>
      <c r="J524" s="63">
        <v>5.3869499241274654E-2</v>
      </c>
      <c r="K524" s="63">
        <v>2.959028831562974E-2</v>
      </c>
      <c r="L524" s="63">
        <v>0</v>
      </c>
      <c r="M524" s="63">
        <v>1.1380880121396054E-2</v>
      </c>
      <c r="N524" s="63">
        <v>0</v>
      </c>
      <c r="O524" s="63">
        <v>0</v>
      </c>
      <c r="P524" s="63">
        <v>0</v>
      </c>
      <c r="Q524" s="63">
        <v>1.7450682852807285E-2</v>
      </c>
      <c r="R524" s="63">
        <v>3.6418816388467376E-2</v>
      </c>
      <c r="S524" s="63">
        <v>8.3459787556904395E-3</v>
      </c>
      <c r="T524" s="63">
        <v>0</v>
      </c>
      <c r="U524" s="63">
        <v>0</v>
      </c>
      <c r="V524" s="63">
        <v>4.7040971168437029E-2</v>
      </c>
      <c r="W524" s="63">
        <v>0</v>
      </c>
      <c r="X524" s="63">
        <v>0.460546282245827</v>
      </c>
      <c r="Y524" s="63">
        <v>1.5933232169954476E-2</v>
      </c>
      <c r="Z524" s="63">
        <v>0</v>
      </c>
      <c r="AA524" s="63">
        <v>0.31942336874051591</v>
      </c>
      <c r="AB524" s="93" t="str">
        <f t="shared" si="115"/>
        <v>a99to08</v>
      </c>
      <c r="AC524" s="93" t="str">
        <f t="shared" si="116"/>
        <v>SPR</v>
      </c>
      <c r="AD524" s="93" t="str">
        <f>"'"&amp;VLOOKUP(A524,Lookups!B$3:F$48,2,FALSE)&amp;"'"</f>
        <v>'Spring Creek Tule'</v>
      </c>
      <c r="AE524" s="93">
        <f>VLOOKUP(A524,Lookups!B$3:F$48,4,FALSE)</f>
        <v>8</v>
      </c>
      <c r="AF524" s="93" t="str">
        <f>VLOOKUP(A524,Lookups!B$3:F$48,5,FALSE)</f>
        <v>ColR</v>
      </c>
      <c r="AG524" s="93" t="str">
        <f t="shared" si="117"/>
        <v>yes</v>
      </c>
      <c r="AH524" s="93">
        <f>VLOOKUP(A524,Lookups!B$3:F$48,3,FALSE)</f>
        <v>36</v>
      </c>
      <c r="AI524" s="117">
        <f t="shared" si="118"/>
        <v>0</v>
      </c>
      <c r="AJ524" s="117">
        <f t="shared" si="119"/>
        <v>0</v>
      </c>
      <c r="AK524" s="117">
        <f t="shared" si="120"/>
        <v>8.3459787556904391E-2</v>
      </c>
      <c r="AL524" s="117">
        <f t="shared" si="121"/>
        <v>1.1380880121396054E-2</v>
      </c>
      <c r="AM524" s="117">
        <f t="shared" si="122"/>
        <v>0</v>
      </c>
      <c r="AN524" s="117">
        <f t="shared" si="123"/>
        <v>6.2215477996965099E-2</v>
      </c>
      <c r="AO524" s="117">
        <f t="shared" si="124"/>
        <v>4.7040971168437029E-2</v>
      </c>
      <c r="AP524" s="117">
        <f t="shared" si="125"/>
        <v>0.47647951441578146</v>
      </c>
      <c r="AQ524" s="117">
        <f t="shared" si="126"/>
        <v>0.31942336874051591</v>
      </c>
      <c r="AR524" s="117">
        <f t="shared" si="127"/>
        <v>0</v>
      </c>
      <c r="AS524" t="str">
        <f t="shared" si="128"/>
        <v>2007SPR</v>
      </c>
    </row>
    <row r="525" spans="1:45" x14ac:dyDescent="0.25">
      <c r="A525" t="s">
        <v>722</v>
      </c>
      <c r="B525" s="64">
        <v>2008</v>
      </c>
      <c r="C525">
        <v>2318</v>
      </c>
      <c r="D525" s="116" t="s">
        <v>43</v>
      </c>
      <c r="E525" s="63">
        <v>0</v>
      </c>
      <c r="F525" s="63">
        <v>0</v>
      </c>
      <c r="G525" s="63">
        <v>0</v>
      </c>
      <c r="H525" s="63">
        <v>0</v>
      </c>
      <c r="I525" s="63">
        <v>0</v>
      </c>
      <c r="J525" s="63">
        <v>5.0043140638481448E-2</v>
      </c>
      <c r="K525" s="63">
        <v>6.6867989646246767E-2</v>
      </c>
      <c r="L525" s="63">
        <v>0</v>
      </c>
      <c r="M525" s="63">
        <v>3.8826574633304572E-3</v>
      </c>
      <c r="N525" s="63">
        <v>0</v>
      </c>
      <c r="O525" s="63">
        <v>0</v>
      </c>
      <c r="P525" s="63">
        <v>0</v>
      </c>
      <c r="Q525" s="63">
        <v>7.5496117342536667E-2</v>
      </c>
      <c r="R525" s="63">
        <v>2.9335634167385678E-2</v>
      </c>
      <c r="S525" s="63">
        <v>0</v>
      </c>
      <c r="T525" s="63">
        <v>0</v>
      </c>
      <c r="U525" s="63">
        <v>4.3140638481449527E-4</v>
      </c>
      <c r="V525" s="63">
        <v>1.8119068162208801E-2</v>
      </c>
      <c r="W525" s="63">
        <v>0</v>
      </c>
      <c r="X525" s="63">
        <v>0.41889559965487488</v>
      </c>
      <c r="Y525" s="63">
        <v>2.6315789473684209E-2</v>
      </c>
      <c r="Z525" s="63">
        <v>0</v>
      </c>
      <c r="AA525" s="63">
        <v>0.31061259706643657</v>
      </c>
      <c r="AB525" s="93" t="str">
        <f t="shared" si="115"/>
        <v>a99to08</v>
      </c>
      <c r="AC525" s="93" t="str">
        <f t="shared" si="116"/>
        <v>SPR</v>
      </c>
      <c r="AD525" s="93" t="str">
        <f>"'"&amp;VLOOKUP(A525,Lookups!B$3:F$48,2,FALSE)&amp;"'"</f>
        <v>'Spring Creek Tule'</v>
      </c>
      <c r="AE525" s="93">
        <f>VLOOKUP(A525,Lookups!B$3:F$48,4,FALSE)</f>
        <v>8</v>
      </c>
      <c r="AF525" s="93" t="str">
        <f>VLOOKUP(A525,Lookups!B$3:F$48,5,FALSE)</f>
        <v>ColR</v>
      </c>
      <c r="AG525" s="93" t="str">
        <f t="shared" si="117"/>
        <v>yes</v>
      </c>
      <c r="AH525" s="93">
        <f>VLOOKUP(A525,Lookups!B$3:F$48,3,FALSE)</f>
        <v>36</v>
      </c>
      <c r="AI525" s="117">
        <f t="shared" si="118"/>
        <v>0</v>
      </c>
      <c r="AJ525" s="117">
        <f t="shared" si="119"/>
        <v>0</v>
      </c>
      <c r="AK525" s="117">
        <f t="shared" si="120"/>
        <v>0.11691113028472822</v>
      </c>
      <c r="AL525" s="117">
        <f t="shared" si="121"/>
        <v>3.8826574633304572E-3</v>
      </c>
      <c r="AM525" s="117">
        <f t="shared" si="122"/>
        <v>0</v>
      </c>
      <c r="AN525" s="117">
        <f t="shared" si="123"/>
        <v>0.10483175150992234</v>
      </c>
      <c r="AO525" s="117">
        <f t="shared" si="124"/>
        <v>1.8550474547023296E-2</v>
      </c>
      <c r="AP525" s="117">
        <f t="shared" si="125"/>
        <v>0.44521138912855907</v>
      </c>
      <c r="AQ525" s="117">
        <f t="shared" si="126"/>
        <v>0.31061259706643657</v>
      </c>
      <c r="AR525" s="117">
        <f t="shared" si="127"/>
        <v>0</v>
      </c>
      <c r="AS525" t="str">
        <f t="shared" si="128"/>
        <v>2008SPR</v>
      </c>
    </row>
    <row r="526" spans="1:45" x14ac:dyDescent="0.25">
      <c r="A526" t="s">
        <v>722</v>
      </c>
      <c r="B526" s="64">
        <v>2009</v>
      </c>
      <c r="C526">
        <v>3066</v>
      </c>
      <c r="D526" s="116" t="s">
        <v>43</v>
      </c>
      <c r="E526" s="63">
        <v>0</v>
      </c>
      <c r="F526" s="63">
        <v>0</v>
      </c>
      <c r="G526" s="63">
        <v>0</v>
      </c>
      <c r="H526" s="63">
        <v>0</v>
      </c>
      <c r="I526" s="63">
        <v>0</v>
      </c>
      <c r="J526" s="63">
        <v>1.1089367253750815E-2</v>
      </c>
      <c r="K526" s="63">
        <v>2.2504892367906065E-2</v>
      </c>
      <c r="L526" s="63">
        <v>0</v>
      </c>
      <c r="M526" s="63">
        <v>4.8923679060665359E-3</v>
      </c>
      <c r="N526" s="63">
        <v>0</v>
      </c>
      <c r="O526" s="63">
        <v>0</v>
      </c>
      <c r="P526" s="63">
        <v>2.9354207436399216E-3</v>
      </c>
      <c r="Q526" s="63">
        <v>1.4024787997390736E-2</v>
      </c>
      <c r="R526" s="63">
        <v>3.587736464448793E-2</v>
      </c>
      <c r="S526" s="63">
        <v>0</v>
      </c>
      <c r="T526" s="63">
        <v>0</v>
      </c>
      <c r="U526" s="63">
        <v>0</v>
      </c>
      <c r="V526" s="63">
        <v>6.3926940639269403E-2</v>
      </c>
      <c r="W526" s="63">
        <v>0</v>
      </c>
      <c r="X526" s="63">
        <v>0.43313763861709065</v>
      </c>
      <c r="Y526" s="63">
        <v>2.4787997390737115E-2</v>
      </c>
      <c r="Z526" s="63">
        <v>1.6307893020221786E-3</v>
      </c>
      <c r="AA526" s="63">
        <v>0.38519243313763862</v>
      </c>
      <c r="AB526" s="93" t="str">
        <f t="shared" si="115"/>
        <v>a09on</v>
      </c>
      <c r="AC526" s="93" t="str">
        <f t="shared" si="116"/>
        <v>SPR</v>
      </c>
      <c r="AD526" s="93" t="str">
        <f>"'"&amp;VLOOKUP(A526,Lookups!B$3:F$48,2,FALSE)&amp;"'"</f>
        <v>'Spring Creek Tule'</v>
      </c>
      <c r="AE526" s="93">
        <f>VLOOKUP(A526,Lookups!B$3:F$48,4,FALSE)</f>
        <v>8</v>
      </c>
      <c r="AF526" s="93" t="str">
        <f>VLOOKUP(A526,Lookups!B$3:F$48,5,FALSE)</f>
        <v>ColR</v>
      </c>
      <c r="AG526" s="93" t="str">
        <f t="shared" si="117"/>
        <v>yes</v>
      </c>
      <c r="AH526" s="93">
        <f>VLOOKUP(A526,Lookups!B$3:F$48,3,FALSE)</f>
        <v>36</v>
      </c>
      <c r="AI526" s="117">
        <f t="shared" si="118"/>
        <v>0</v>
      </c>
      <c r="AJ526" s="117">
        <f t="shared" si="119"/>
        <v>0</v>
      </c>
      <c r="AK526" s="117">
        <f t="shared" si="120"/>
        <v>3.359425962165688E-2</v>
      </c>
      <c r="AL526" s="117">
        <f t="shared" si="121"/>
        <v>4.8923679060665359E-3</v>
      </c>
      <c r="AM526" s="117">
        <f t="shared" si="122"/>
        <v>2.9354207436399216E-3</v>
      </c>
      <c r="AN526" s="117">
        <f t="shared" si="123"/>
        <v>4.9902152641878667E-2</v>
      </c>
      <c r="AO526" s="117">
        <f t="shared" si="124"/>
        <v>6.3926940639269403E-2</v>
      </c>
      <c r="AP526" s="117">
        <f t="shared" si="125"/>
        <v>0.45792563600782776</v>
      </c>
      <c r="AQ526" s="117">
        <f t="shared" si="126"/>
        <v>0.38519243313763862</v>
      </c>
      <c r="AR526" s="117">
        <f t="shared" si="127"/>
        <v>1.6307893020221786E-3</v>
      </c>
      <c r="AS526" t="str">
        <f t="shared" si="128"/>
        <v>2009SPR</v>
      </c>
    </row>
    <row r="527" spans="1:45" x14ac:dyDescent="0.25">
      <c r="A527" t="s">
        <v>722</v>
      </c>
      <c r="B527" s="64">
        <v>2010</v>
      </c>
      <c r="C527">
        <v>4362</v>
      </c>
      <c r="D527" s="116" t="s">
        <v>43</v>
      </c>
      <c r="E527" s="63">
        <v>0</v>
      </c>
      <c r="F527" s="63">
        <v>0</v>
      </c>
      <c r="G527" s="63">
        <v>0</v>
      </c>
      <c r="H527" s="63">
        <v>0</v>
      </c>
      <c r="I527" s="63">
        <v>0</v>
      </c>
      <c r="J527" s="63">
        <v>4.5162769371847773E-2</v>
      </c>
      <c r="K527" s="63">
        <v>3.1178358551123338E-2</v>
      </c>
      <c r="L527" s="63">
        <v>0</v>
      </c>
      <c r="M527" s="63">
        <v>7.5653370013755161E-3</v>
      </c>
      <c r="N527" s="63">
        <v>0</v>
      </c>
      <c r="O527" s="63">
        <v>0</v>
      </c>
      <c r="P527" s="63">
        <v>0</v>
      </c>
      <c r="Q527" s="63">
        <v>0.11462631820265932</v>
      </c>
      <c r="R527" s="63">
        <v>4.951856946354883E-2</v>
      </c>
      <c r="S527" s="63">
        <v>3.9889958734525444E-2</v>
      </c>
      <c r="T527" s="63">
        <v>2.5217790004585052E-3</v>
      </c>
      <c r="U527" s="63">
        <v>0</v>
      </c>
      <c r="V527" s="63">
        <v>8.9408528198074277E-3</v>
      </c>
      <c r="W527" s="63">
        <v>0</v>
      </c>
      <c r="X527" s="63">
        <v>0.37299403943145348</v>
      </c>
      <c r="Y527" s="63">
        <v>1.4213663457129757E-2</v>
      </c>
      <c r="Z527" s="63">
        <v>2.0632737276478678E-3</v>
      </c>
      <c r="AA527" s="63">
        <v>0.31132508023842276</v>
      </c>
      <c r="AB527" s="93" t="str">
        <f t="shared" si="115"/>
        <v>a09on</v>
      </c>
      <c r="AC527" s="93" t="str">
        <f t="shared" si="116"/>
        <v>SPR</v>
      </c>
      <c r="AD527" s="93" t="str">
        <f>"'"&amp;VLOOKUP(A527,Lookups!B$3:F$48,2,FALSE)&amp;"'"</f>
        <v>'Spring Creek Tule'</v>
      </c>
      <c r="AE527" s="93">
        <f>VLOOKUP(A527,Lookups!B$3:F$48,4,FALSE)</f>
        <v>8</v>
      </c>
      <c r="AF527" s="93" t="str">
        <f>VLOOKUP(A527,Lookups!B$3:F$48,5,FALSE)</f>
        <v>ColR</v>
      </c>
      <c r="AG527" s="93" t="str">
        <f t="shared" si="117"/>
        <v>yes</v>
      </c>
      <c r="AH527" s="93">
        <f>VLOOKUP(A527,Lookups!B$3:F$48,3,FALSE)</f>
        <v>36</v>
      </c>
      <c r="AI527" s="117">
        <f t="shared" si="118"/>
        <v>0</v>
      </c>
      <c r="AJ527" s="117">
        <f t="shared" si="119"/>
        <v>0</v>
      </c>
      <c r="AK527" s="117">
        <f t="shared" si="120"/>
        <v>7.6341127922971111E-2</v>
      </c>
      <c r="AL527" s="117">
        <f t="shared" si="121"/>
        <v>7.5653370013755161E-3</v>
      </c>
      <c r="AM527" s="117">
        <f t="shared" si="122"/>
        <v>0</v>
      </c>
      <c r="AN527" s="117">
        <f t="shared" si="123"/>
        <v>0.2065566254011921</v>
      </c>
      <c r="AO527" s="117">
        <f t="shared" si="124"/>
        <v>8.9408528198074277E-3</v>
      </c>
      <c r="AP527" s="117">
        <f t="shared" si="125"/>
        <v>0.38720770288858325</v>
      </c>
      <c r="AQ527" s="117">
        <f t="shared" si="126"/>
        <v>0.31132508023842276</v>
      </c>
      <c r="AR527" s="117">
        <f t="shared" si="127"/>
        <v>2.0632737276478678E-3</v>
      </c>
      <c r="AS527" t="str">
        <f t="shared" si="128"/>
        <v>2010SPR</v>
      </c>
    </row>
    <row r="528" spans="1:45" x14ac:dyDescent="0.25">
      <c r="A528" t="s">
        <v>722</v>
      </c>
      <c r="B528" s="64">
        <v>2011</v>
      </c>
      <c r="C528">
        <v>2443</v>
      </c>
      <c r="D528" s="116" t="s">
        <v>43</v>
      </c>
      <c r="E528" s="63">
        <v>0</v>
      </c>
      <c r="F528" s="63">
        <v>0</v>
      </c>
      <c r="G528" s="63">
        <v>0</v>
      </c>
      <c r="H528" s="63">
        <v>0</v>
      </c>
      <c r="I528" s="63">
        <v>0</v>
      </c>
      <c r="J528" s="63">
        <v>5.4031927957429393E-2</v>
      </c>
      <c r="K528" s="63">
        <v>5.9353254195661072E-2</v>
      </c>
      <c r="L528" s="63">
        <v>0</v>
      </c>
      <c r="M528" s="63">
        <v>2.0466639377814161E-3</v>
      </c>
      <c r="N528" s="63">
        <v>0</v>
      </c>
      <c r="O528" s="63">
        <v>0</v>
      </c>
      <c r="P528" s="63">
        <v>0</v>
      </c>
      <c r="Q528" s="63">
        <v>5.525992632009824E-2</v>
      </c>
      <c r="R528" s="63">
        <v>5.9762586983217354E-2</v>
      </c>
      <c r="S528" s="63">
        <v>2.0466639377814164E-2</v>
      </c>
      <c r="T528" s="63">
        <v>1.637331150225133E-3</v>
      </c>
      <c r="U528" s="63">
        <v>0</v>
      </c>
      <c r="V528" s="63">
        <v>5.7306590257879654E-3</v>
      </c>
      <c r="W528" s="63">
        <v>0</v>
      </c>
      <c r="X528" s="63">
        <v>0.46295538272615633</v>
      </c>
      <c r="Y528" s="63">
        <v>1.3098649201801064E-2</v>
      </c>
      <c r="Z528" s="63">
        <v>2.8653295128939827E-3</v>
      </c>
      <c r="AA528" s="63">
        <v>0.26279164961113383</v>
      </c>
      <c r="AB528" s="93" t="str">
        <f t="shared" si="115"/>
        <v>a09on</v>
      </c>
      <c r="AC528" s="93" t="str">
        <f t="shared" si="116"/>
        <v>SPR</v>
      </c>
      <c r="AD528" s="93" t="str">
        <f>"'"&amp;VLOOKUP(A528,Lookups!B$3:F$48,2,FALSE)&amp;"'"</f>
        <v>'Spring Creek Tule'</v>
      </c>
      <c r="AE528" s="93">
        <f>VLOOKUP(A528,Lookups!B$3:F$48,4,FALSE)</f>
        <v>8</v>
      </c>
      <c r="AF528" s="93" t="str">
        <f>VLOOKUP(A528,Lookups!B$3:F$48,5,FALSE)</f>
        <v>ColR</v>
      </c>
      <c r="AG528" s="93" t="str">
        <f t="shared" si="117"/>
        <v>yes</v>
      </c>
      <c r="AH528" s="93">
        <f>VLOOKUP(A528,Lookups!B$3:F$48,3,FALSE)</f>
        <v>36</v>
      </c>
      <c r="AI528" s="117">
        <f t="shared" si="118"/>
        <v>0</v>
      </c>
      <c r="AJ528" s="117">
        <f t="shared" si="119"/>
        <v>0</v>
      </c>
      <c r="AK528" s="117">
        <f t="shared" si="120"/>
        <v>0.11338518215309046</v>
      </c>
      <c r="AL528" s="117">
        <f t="shared" si="121"/>
        <v>2.0466639377814161E-3</v>
      </c>
      <c r="AM528" s="117">
        <f t="shared" si="122"/>
        <v>0</v>
      </c>
      <c r="AN528" s="117">
        <f t="shared" si="123"/>
        <v>0.1371264838313549</v>
      </c>
      <c r="AO528" s="117">
        <f t="shared" si="124"/>
        <v>5.7306590257879654E-3</v>
      </c>
      <c r="AP528" s="117">
        <f t="shared" si="125"/>
        <v>0.47605403192795737</v>
      </c>
      <c r="AQ528" s="117">
        <f t="shared" si="126"/>
        <v>0.26279164961113383</v>
      </c>
      <c r="AR528" s="117">
        <f t="shared" si="127"/>
        <v>2.8653295128939827E-3</v>
      </c>
      <c r="AS528" t="str">
        <f t="shared" si="128"/>
        <v>2011SPR</v>
      </c>
    </row>
    <row r="529" spans="1:45" x14ac:dyDescent="0.25">
      <c r="A529" t="s">
        <v>722</v>
      </c>
      <c r="B529" s="64">
        <v>2012</v>
      </c>
      <c r="C529">
        <v>2627</v>
      </c>
      <c r="D529" s="116" t="s">
        <v>43</v>
      </c>
      <c r="E529" s="63">
        <v>0</v>
      </c>
      <c r="F529" s="63">
        <v>0</v>
      </c>
      <c r="G529" s="63">
        <v>0</v>
      </c>
      <c r="H529" s="63">
        <v>0</v>
      </c>
      <c r="I529" s="63">
        <v>0</v>
      </c>
      <c r="J529" s="63">
        <v>3.3117624666920441E-2</v>
      </c>
      <c r="K529" s="63">
        <v>3.5782261134373813E-2</v>
      </c>
      <c r="L529" s="63">
        <v>0</v>
      </c>
      <c r="M529" s="63">
        <v>2.5885039969547011E-2</v>
      </c>
      <c r="N529" s="63">
        <v>0</v>
      </c>
      <c r="O529" s="63">
        <v>0</v>
      </c>
      <c r="P529" s="63">
        <v>0</v>
      </c>
      <c r="Q529" s="63">
        <v>9.2120289303387892E-2</v>
      </c>
      <c r="R529" s="63">
        <v>8.5649029311001143E-2</v>
      </c>
      <c r="S529" s="63">
        <v>4.7202131709173964E-2</v>
      </c>
      <c r="T529" s="63">
        <v>5.3292729349067374E-3</v>
      </c>
      <c r="U529" s="63">
        <v>0</v>
      </c>
      <c r="V529" s="63">
        <v>2.8169014084507043E-2</v>
      </c>
      <c r="W529" s="63">
        <v>0</v>
      </c>
      <c r="X529" s="63">
        <v>0.36239055957365818</v>
      </c>
      <c r="Y529" s="63">
        <v>2.5123715264560333E-2</v>
      </c>
      <c r="Z529" s="63">
        <v>2.6646364674533687E-3</v>
      </c>
      <c r="AA529" s="63">
        <v>0.25656642558051007</v>
      </c>
      <c r="AB529" s="93" t="str">
        <f t="shared" si="115"/>
        <v>a09on</v>
      </c>
      <c r="AC529" s="93" t="str">
        <f t="shared" si="116"/>
        <v>SPR</v>
      </c>
      <c r="AD529" s="93" t="str">
        <f>"'"&amp;VLOOKUP(A529,Lookups!B$3:F$48,2,FALSE)&amp;"'"</f>
        <v>'Spring Creek Tule'</v>
      </c>
      <c r="AE529" s="93">
        <f>VLOOKUP(A529,Lookups!B$3:F$48,4,FALSE)</f>
        <v>8</v>
      </c>
      <c r="AF529" s="93" t="str">
        <f>VLOOKUP(A529,Lookups!B$3:F$48,5,FALSE)</f>
        <v>ColR</v>
      </c>
      <c r="AG529" s="93" t="str">
        <f t="shared" si="117"/>
        <v>yes</v>
      </c>
      <c r="AH529" s="93">
        <f>VLOOKUP(A529,Lookups!B$3:F$48,3,FALSE)</f>
        <v>36</v>
      </c>
      <c r="AI529" s="117">
        <f t="shared" si="118"/>
        <v>0</v>
      </c>
      <c r="AJ529" s="117">
        <f t="shared" si="119"/>
        <v>0</v>
      </c>
      <c r="AK529" s="117">
        <f t="shared" si="120"/>
        <v>6.8899885801294247E-2</v>
      </c>
      <c r="AL529" s="117">
        <f t="shared" si="121"/>
        <v>2.5885039969547011E-2</v>
      </c>
      <c r="AM529" s="117">
        <f t="shared" si="122"/>
        <v>0</v>
      </c>
      <c r="AN529" s="117">
        <f t="shared" si="123"/>
        <v>0.23030072325846976</v>
      </c>
      <c r="AO529" s="117">
        <f t="shared" si="124"/>
        <v>2.8169014084507043E-2</v>
      </c>
      <c r="AP529" s="117">
        <f t="shared" si="125"/>
        <v>0.38751427483821849</v>
      </c>
      <c r="AQ529" s="117">
        <f t="shared" si="126"/>
        <v>0.25656642558051007</v>
      </c>
      <c r="AR529" s="117">
        <f t="shared" si="127"/>
        <v>2.6646364674533687E-3</v>
      </c>
      <c r="AS529" t="str">
        <f t="shared" si="128"/>
        <v>2012SPR</v>
      </c>
    </row>
    <row r="530" spans="1:45" x14ac:dyDescent="0.25">
      <c r="A530" t="s">
        <v>722</v>
      </c>
      <c r="B530" s="64">
        <v>2013</v>
      </c>
      <c r="C530" t="s">
        <v>40</v>
      </c>
      <c r="E530" s="63" t="s">
        <v>28</v>
      </c>
      <c r="F530" s="63" t="s">
        <v>28</v>
      </c>
      <c r="G530" s="63" t="s">
        <v>28</v>
      </c>
      <c r="H530" s="63" t="s">
        <v>28</v>
      </c>
      <c r="I530" s="63" t="s">
        <v>28</v>
      </c>
      <c r="J530" s="63" t="s">
        <v>28</v>
      </c>
      <c r="K530" s="63" t="s">
        <v>28</v>
      </c>
      <c r="L530" s="63" t="s">
        <v>28</v>
      </c>
      <c r="M530" s="63" t="s">
        <v>28</v>
      </c>
      <c r="N530" s="63" t="s">
        <v>28</v>
      </c>
      <c r="O530" s="63" t="s">
        <v>28</v>
      </c>
      <c r="P530" s="63" t="s">
        <v>28</v>
      </c>
      <c r="Q530" s="63" t="s">
        <v>28</v>
      </c>
      <c r="R530" s="63" t="s">
        <v>28</v>
      </c>
      <c r="S530" s="63" t="s">
        <v>28</v>
      </c>
      <c r="T530" s="63" t="s">
        <v>28</v>
      </c>
      <c r="U530" s="63" t="s">
        <v>28</v>
      </c>
      <c r="V530" s="63" t="s">
        <v>28</v>
      </c>
      <c r="W530" s="63" t="s">
        <v>28</v>
      </c>
      <c r="X530" s="63" t="s">
        <v>28</v>
      </c>
      <c r="Y530" s="63" t="s">
        <v>28</v>
      </c>
      <c r="Z530" s="63" t="s">
        <v>28</v>
      </c>
      <c r="AA530" s="63" t="s">
        <v>28</v>
      </c>
      <c r="AB530" s="93" t="str">
        <f t="shared" si="115"/>
        <v>a09on</v>
      </c>
      <c r="AC530" s="93" t="str">
        <f t="shared" si="116"/>
        <v>SPR</v>
      </c>
      <c r="AD530" s="93" t="str">
        <f>"'"&amp;VLOOKUP(A530,Lookups!B$3:F$48,2,FALSE)&amp;"'"</f>
        <v>'Spring Creek Tule'</v>
      </c>
      <c r="AE530" s="93">
        <f>VLOOKUP(A530,Lookups!B$3:F$48,4,FALSE)</f>
        <v>8</v>
      </c>
      <c r="AF530" s="93" t="str">
        <f>VLOOKUP(A530,Lookups!B$3:F$48,5,FALSE)</f>
        <v>ColR</v>
      </c>
      <c r="AG530" s="93" t="str">
        <f t="shared" si="117"/>
        <v>no</v>
      </c>
      <c r="AH530" s="93">
        <f>VLOOKUP(A530,Lookups!B$3:F$48,3,FALSE)</f>
        <v>36</v>
      </c>
      <c r="AI530" s="117">
        <f t="shared" si="118"/>
        <v>0</v>
      </c>
      <c r="AJ530" s="117">
        <f t="shared" si="119"/>
        <v>0</v>
      </c>
      <c r="AK530" s="117">
        <f t="shared" si="120"/>
        <v>0</v>
      </c>
      <c r="AL530" s="117">
        <f t="shared" si="121"/>
        <v>0</v>
      </c>
      <c r="AM530" s="117">
        <f t="shared" si="122"/>
        <v>0</v>
      </c>
      <c r="AN530" s="117">
        <f t="shared" si="123"/>
        <v>0</v>
      </c>
      <c r="AO530" s="117">
        <f t="shared" si="124"/>
        <v>0</v>
      </c>
      <c r="AP530" s="117">
        <f t="shared" si="125"/>
        <v>0</v>
      </c>
      <c r="AQ530" s="117">
        <f t="shared" si="126"/>
        <v>0</v>
      </c>
      <c r="AR530" s="117">
        <f t="shared" si="127"/>
        <v>0</v>
      </c>
      <c r="AS530" t="str">
        <f t="shared" si="128"/>
        <v>2013SPR</v>
      </c>
    </row>
    <row r="531" spans="1:45" x14ac:dyDescent="0.25">
      <c r="A531" t="s">
        <v>720</v>
      </c>
      <c r="B531" s="64">
        <v>1979</v>
      </c>
      <c r="C531" t="s">
        <v>40</v>
      </c>
      <c r="E531" s="63" t="s">
        <v>28</v>
      </c>
      <c r="F531" s="63" t="s">
        <v>28</v>
      </c>
      <c r="G531" s="63" t="s">
        <v>28</v>
      </c>
      <c r="H531" s="63" t="s">
        <v>28</v>
      </c>
      <c r="I531" s="63" t="s">
        <v>28</v>
      </c>
      <c r="J531" s="63" t="s">
        <v>28</v>
      </c>
      <c r="K531" s="63" t="s">
        <v>28</v>
      </c>
      <c r="L531" s="63" t="s">
        <v>28</v>
      </c>
      <c r="M531" s="63" t="s">
        <v>28</v>
      </c>
      <c r="N531" s="63" t="s">
        <v>28</v>
      </c>
      <c r="O531" s="63" t="s">
        <v>28</v>
      </c>
      <c r="P531" s="63" t="s">
        <v>28</v>
      </c>
      <c r="Q531" s="63" t="s">
        <v>28</v>
      </c>
      <c r="R531" s="63" t="s">
        <v>28</v>
      </c>
      <c r="S531" s="63" t="s">
        <v>28</v>
      </c>
      <c r="T531" s="63" t="s">
        <v>28</v>
      </c>
      <c r="U531" s="63" t="s">
        <v>28</v>
      </c>
      <c r="V531" s="63" t="s">
        <v>28</v>
      </c>
      <c r="W531" s="63" t="s">
        <v>28</v>
      </c>
      <c r="X531" s="63" t="s">
        <v>28</v>
      </c>
      <c r="Y531" s="63" t="s">
        <v>28</v>
      </c>
      <c r="Z531" s="63" t="s">
        <v>28</v>
      </c>
      <c r="AA531" s="63" t="s">
        <v>28</v>
      </c>
      <c r="AB531" s="93" t="str">
        <f t="shared" si="115"/>
        <v>pre99</v>
      </c>
      <c r="AC531" s="93" t="str">
        <f t="shared" si="116"/>
        <v>SOO</v>
      </c>
      <c r="AD531" s="93" t="str">
        <f>"'"&amp;VLOOKUP(A531,Lookups!B$3:F$48,2,FALSE)&amp;"'"</f>
        <v>'Sooes Fall Fingerling'</v>
      </c>
      <c r="AE531" s="93">
        <f>VLOOKUP(A531,Lookups!B$3:F$48,4,FALSE)</f>
        <v>6</v>
      </c>
      <c r="AF531" s="93" t="str">
        <f>VLOOKUP(A531,Lookups!B$3:F$48,5,FALSE)</f>
        <v>WAcst</v>
      </c>
      <c r="AG531" s="93" t="str">
        <f t="shared" si="117"/>
        <v>no</v>
      </c>
      <c r="AH531" s="93">
        <f>VLOOKUP(A531,Lookups!B$3:F$48,3,FALSE)</f>
        <v>35</v>
      </c>
      <c r="AI531" s="117">
        <f t="shared" si="118"/>
        <v>0</v>
      </c>
      <c r="AJ531" s="117">
        <f t="shared" si="119"/>
        <v>0</v>
      </c>
      <c r="AK531" s="117">
        <f t="shared" si="120"/>
        <v>0</v>
      </c>
      <c r="AL531" s="117">
        <f t="shared" si="121"/>
        <v>0</v>
      </c>
      <c r="AM531" s="117">
        <f t="shared" si="122"/>
        <v>0</v>
      </c>
      <c r="AN531" s="117">
        <f t="shared" si="123"/>
        <v>0</v>
      </c>
      <c r="AO531" s="117">
        <f t="shared" si="124"/>
        <v>0</v>
      </c>
      <c r="AP531" s="117">
        <f t="shared" si="125"/>
        <v>0</v>
      </c>
      <c r="AQ531" s="117">
        <f t="shared" si="126"/>
        <v>0</v>
      </c>
      <c r="AR531" s="117">
        <f t="shared" si="127"/>
        <v>0</v>
      </c>
      <c r="AS531" t="str">
        <f t="shared" si="128"/>
        <v>1979SOO</v>
      </c>
    </row>
    <row r="532" spans="1:45" x14ac:dyDescent="0.25">
      <c r="A532" t="s">
        <v>720</v>
      </c>
      <c r="B532" s="64">
        <v>1980</v>
      </c>
      <c r="C532" t="s">
        <v>40</v>
      </c>
      <c r="E532" s="63" t="s">
        <v>28</v>
      </c>
      <c r="F532" s="63" t="s">
        <v>28</v>
      </c>
      <c r="G532" s="63" t="s">
        <v>28</v>
      </c>
      <c r="H532" s="63" t="s">
        <v>28</v>
      </c>
      <c r="I532" s="63" t="s">
        <v>28</v>
      </c>
      <c r="J532" s="63" t="s">
        <v>28</v>
      </c>
      <c r="K532" s="63" t="s">
        <v>28</v>
      </c>
      <c r="L532" s="63" t="s">
        <v>28</v>
      </c>
      <c r="M532" s="63" t="s">
        <v>28</v>
      </c>
      <c r="N532" s="63" t="s">
        <v>28</v>
      </c>
      <c r="O532" s="63" t="s">
        <v>28</v>
      </c>
      <c r="P532" s="63" t="s">
        <v>28</v>
      </c>
      <c r="Q532" s="63" t="s">
        <v>28</v>
      </c>
      <c r="R532" s="63" t="s">
        <v>28</v>
      </c>
      <c r="S532" s="63" t="s">
        <v>28</v>
      </c>
      <c r="T532" s="63" t="s">
        <v>28</v>
      </c>
      <c r="U532" s="63" t="s">
        <v>28</v>
      </c>
      <c r="V532" s="63" t="s">
        <v>28</v>
      </c>
      <c r="W532" s="63" t="s">
        <v>28</v>
      </c>
      <c r="X532" s="63" t="s">
        <v>28</v>
      </c>
      <c r="Y532" s="63" t="s">
        <v>28</v>
      </c>
      <c r="Z532" s="63" t="s">
        <v>28</v>
      </c>
      <c r="AA532" s="63" t="s">
        <v>28</v>
      </c>
      <c r="AB532" s="93" t="str">
        <f t="shared" si="115"/>
        <v>pre99</v>
      </c>
      <c r="AC532" s="93" t="str">
        <f t="shared" si="116"/>
        <v>SOO</v>
      </c>
      <c r="AD532" s="93" t="str">
        <f>"'"&amp;VLOOKUP(A532,Lookups!B$3:F$48,2,FALSE)&amp;"'"</f>
        <v>'Sooes Fall Fingerling'</v>
      </c>
      <c r="AE532" s="93">
        <f>VLOOKUP(A532,Lookups!B$3:F$48,4,FALSE)</f>
        <v>6</v>
      </c>
      <c r="AF532" s="93" t="str">
        <f>VLOOKUP(A532,Lookups!B$3:F$48,5,FALSE)</f>
        <v>WAcst</v>
      </c>
      <c r="AG532" s="93" t="str">
        <f t="shared" si="117"/>
        <v>no</v>
      </c>
      <c r="AH532" s="93">
        <f>VLOOKUP(A532,Lookups!B$3:F$48,3,FALSE)</f>
        <v>35</v>
      </c>
      <c r="AI532" s="117">
        <f t="shared" si="118"/>
        <v>0</v>
      </c>
      <c r="AJ532" s="117">
        <f t="shared" si="119"/>
        <v>0</v>
      </c>
      <c r="AK532" s="117">
        <f t="shared" si="120"/>
        <v>0</v>
      </c>
      <c r="AL532" s="117">
        <f t="shared" si="121"/>
        <v>0</v>
      </c>
      <c r="AM532" s="117">
        <f t="shared" si="122"/>
        <v>0</v>
      </c>
      <c r="AN532" s="117">
        <f t="shared" si="123"/>
        <v>0</v>
      </c>
      <c r="AO532" s="117">
        <f t="shared" si="124"/>
        <v>0</v>
      </c>
      <c r="AP532" s="117">
        <f t="shared" si="125"/>
        <v>0</v>
      </c>
      <c r="AQ532" s="117">
        <f t="shared" si="126"/>
        <v>0</v>
      </c>
      <c r="AR532" s="117">
        <f t="shared" si="127"/>
        <v>0</v>
      </c>
      <c r="AS532" t="str">
        <f t="shared" si="128"/>
        <v>1980SOO</v>
      </c>
    </row>
    <row r="533" spans="1:45" x14ac:dyDescent="0.25">
      <c r="A533" t="s">
        <v>720</v>
      </c>
      <c r="B533" s="64">
        <v>1981</v>
      </c>
      <c r="C533" t="s">
        <v>40</v>
      </c>
      <c r="E533" s="63" t="s">
        <v>28</v>
      </c>
      <c r="F533" s="63" t="s">
        <v>28</v>
      </c>
      <c r="G533" s="63" t="s">
        <v>28</v>
      </c>
      <c r="H533" s="63" t="s">
        <v>28</v>
      </c>
      <c r="I533" s="63" t="s">
        <v>28</v>
      </c>
      <c r="J533" s="63" t="s">
        <v>28</v>
      </c>
      <c r="K533" s="63" t="s">
        <v>28</v>
      </c>
      <c r="L533" s="63" t="s">
        <v>28</v>
      </c>
      <c r="M533" s="63" t="s">
        <v>28</v>
      </c>
      <c r="N533" s="63" t="s">
        <v>28</v>
      </c>
      <c r="O533" s="63" t="s">
        <v>28</v>
      </c>
      <c r="P533" s="63" t="s">
        <v>28</v>
      </c>
      <c r="Q533" s="63" t="s">
        <v>28</v>
      </c>
      <c r="R533" s="63" t="s">
        <v>28</v>
      </c>
      <c r="S533" s="63" t="s">
        <v>28</v>
      </c>
      <c r="T533" s="63" t="s">
        <v>28</v>
      </c>
      <c r="U533" s="63" t="s">
        <v>28</v>
      </c>
      <c r="V533" s="63" t="s">
        <v>28</v>
      </c>
      <c r="W533" s="63" t="s">
        <v>28</v>
      </c>
      <c r="X533" s="63" t="s">
        <v>28</v>
      </c>
      <c r="Y533" s="63" t="s">
        <v>28</v>
      </c>
      <c r="Z533" s="63" t="s">
        <v>28</v>
      </c>
      <c r="AA533" s="63" t="s">
        <v>28</v>
      </c>
      <c r="AB533" s="93" t="str">
        <f t="shared" si="115"/>
        <v>pre99</v>
      </c>
      <c r="AC533" s="93" t="str">
        <f t="shared" si="116"/>
        <v>SOO</v>
      </c>
      <c r="AD533" s="93" t="str">
        <f>"'"&amp;VLOOKUP(A533,Lookups!B$3:F$48,2,FALSE)&amp;"'"</f>
        <v>'Sooes Fall Fingerling'</v>
      </c>
      <c r="AE533" s="93">
        <f>VLOOKUP(A533,Lookups!B$3:F$48,4,FALSE)</f>
        <v>6</v>
      </c>
      <c r="AF533" s="93" t="str">
        <f>VLOOKUP(A533,Lookups!B$3:F$48,5,FALSE)</f>
        <v>WAcst</v>
      </c>
      <c r="AG533" s="93" t="str">
        <f t="shared" si="117"/>
        <v>no</v>
      </c>
      <c r="AH533" s="93">
        <f>VLOOKUP(A533,Lookups!B$3:F$48,3,FALSE)</f>
        <v>35</v>
      </c>
      <c r="AI533" s="117">
        <f t="shared" si="118"/>
        <v>0</v>
      </c>
      <c r="AJ533" s="117">
        <f t="shared" si="119"/>
        <v>0</v>
      </c>
      <c r="AK533" s="117">
        <f t="shared" si="120"/>
        <v>0</v>
      </c>
      <c r="AL533" s="117">
        <f t="shared" si="121"/>
        <v>0</v>
      </c>
      <c r="AM533" s="117">
        <f t="shared" si="122"/>
        <v>0</v>
      </c>
      <c r="AN533" s="117">
        <f t="shared" si="123"/>
        <v>0</v>
      </c>
      <c r="AO533" s="117">
        <f t="shared" si="124"/>
        <v>0</v>
      </c>
      <c r="AP533" s="117">
        <f t="shared" si="125"/>
        <v>0</v>
      </c>
      <c r="AQ533" s="117">
        <f t="shared" si="126"/>
        <v>0</v>
      </c>
      <c r="AR533" s="117">
        <f t="shared" si="127"/>
        <v>0</v>
      </c>
      <c r="AS533" t="str">
        <f t="shared" si="128"/>
        <v>1981SOO</v>
      </c>
    </row>
    <row r="534" spans="1:45" x14ac:dyDescent="0.25">
      <c r="A534" t="s">
        <v>720</v>
      </c>
      <c r="B534" s="64">
        <v>1982</v>
      </c>
      <c r="C534" t="s">
        <v>40</v>
      </c>
      <c r="E534" s="63" t="s">
        <v>28</v>
      </c>
      <c r="F534" s="63" t="s">
        <v>28</v>
      </c>
      <c r="G534" s="63" t="s">
        <v>28</v>
      </c>
      <c r="H534" s="63" t="s">
        <v>28</v>
      </c>
      <c r="I534" s="63" t="s">
        <v>28</v>
      </c>
      <c r="J534" s="63" t="s">
        <v>28</v>
      </c>
      <c r="K534" s="63" t="s">
        <v>28</v>
      </c>
      <c r="L534" s="63" t="s">
        <v>28</v>
      </c>
      <c r="M534" s="63" t="s">
        <v>28</v>
      </c>
      <c r="N534" s="63" t="s">
        <v>28</v>
      </c>
      <c r="O534" s="63" t="s">
        <v>28</v>
      </c>
      <c r="P534" s="63" t="s">
        <v>28</v>
      </c>
      <c r="Q534" s="63" t="s">
        <v>28</v>
      </c>
      <c r="R534" s="63" t="s">
        <v>28</v>
      </c>
      <c r="S534" s="63" t="s">
        <v>28</v>
      </c>
      <c r="T534" s="63" t="s">
        <v>28</v>
      </c>
      <c r="U534" s="63" t="s">
        <v>28</v>
      </c>
      <c r="V534" s="63" t="s">
        <v>28</v>
      </c>
      <c r="W534" s="63" t="s">
        <v>28</v>
      </c>
      <c r="X534" s="63" t="s">
        <v>28</v>
      </c>
      <c r="Y534" s="63" t="s">
        <v>28</v>
      </c>
      <c r="Z534" s="63" t="s">
        <v>28</v>
      </c>
      <c r="AA534" s="63" t="s">
        <v>28</v>
      </c>
      <c r="AB534" s="93" t="str">
        <f t="shared" si="115"/>
        <v>pre99</v>
      </c>
      <c r="AC534" s="93" t="str">
        <f t="shared" si="116"/>
        <v>SOO</v>
      </c>
      <c r="AD534" s="93" t="str">
        <f>"'"&amp;VLOOKUP(A534,Lookups!B$3:F$48,2,FALSE)&amp;"'"</f>
        <v>'Sooes Fall Fingerling'</v>
      </c>
      <c r="AE534" s="93">
        <f>VLOOKUP(A534,Lookups!B$3:F$48,4,FALSE)</f>
        <v>6</v>
      </c>
      <c r="AF534" s="93" t="str">
        <f>VLOOKUP(A534,Lookups!B$3:F$48,5,FALSE)</f>
        <v>WAcst</v>
      </c>
      <c r="AG534" s="93" t="str">
        <f t="shared" si="117"/>
        <v>no</v>
      </c>
      <c r="AH534" s="93">
        <f>VLOOKUP(A534,Lookups!B$3:F$48,3,FALSE)</f>
        <v>35</v>
      </c>
      <c r="AI534" s="117">
        <f t="shared" si="118"/>
        <v>0</v>
      </c>
      <c r="AJ534" s="117">
        <f t="shared" si="119"/>
        <v>0</v>
      </c>
      <c r="AK534" s="117">
        <f t="shared" si="120"/>
        <v>0</v>
      </c>
      <c r="AL534" s="117">
        <f t="shared" si="121"/>
        <v>0</v>
      </c>
      <c r="AM534" s="117">
        <f t="shared" si="122"/>
        <v>0</v>
      </c>
      <c r="AN534" s="117">
        <f t="shared" si="123"/>
        <v>0</v>
      </c>
      <c r="AO534" s="117">
        <f t="shared" si="124"/>
        <v>0</v>
      </c>
      <c r="AP534" s="117">
        <f t="shared" si="125"/>
        <v>0</v>
      </c>
      <c r="AQ534" s="117">
        <f t="shared" si="126"/>
        <v>0</v>
      </c>
      <c r="AR534" s="117">
        <f t="shared" si="127"/>
        <v>0</v>
      </c>
      <c r="AS534" t="str">
        <f t="shared" si="128"/>
        <v>1982SOO</v>
      </c>
    </row>
    <row r="535" spans="1:45" x14ac:dyDescent="0.25">
      <c r="A535" t="s">
        <v>720</v>
      </c>
      <c r="B535" s="64">
        <v>1983</v>
      </c>
      <c r="C535" t="s">
        <v>40</v>
      </c>
      <c r="E535" s="63" t="s">
        <v>28</v>
      </c>
      <c r="F535" s="63" t="s">
        <v>28</v>
      </c>
      <c r="G535" s="63" t="s">
        <v>28</v>
      </c>
      <c r="H535" s="63" t="s">
        <v>28</v>
      </c>
      <c r="I535" s="63" t="s">
        <v>28</v>
      </c>
      <c r="J535" s="63" t="s">
        <v>28</v>
      </c>
      <c r="K535" s="63" t="s">
        <v>28</v>
      </c>
      <c r="L535" s="63" t="s">
        <v>28</v>
      </c>
      <c r="M535" s="63" t="s">
        <v>28</v>
      </c>
      <c r="N535" s="63" t="s">
        <v>28</v>
      </c>
      <c r="O535" s="63" t="s">
        <v>28</v>
      </c>
      <c r="P535" s="63" t="s">
        <v>28</v>
      </c>
      <c r="Q535" s="63" t="s">
        <v>28</v>
      </c>
      <c r="R535" s="63" t="s">
        <v>28</v>
      </c>
      <c r="S535" s="63" t="s">
        <v>28</v>
      </c>
      <c r="T535" s="63" t="s">
        <v>28</v>
      </c>
      <c r="U535" s="63" t="s">
        <v>28</v>
      </c>
      <c r="V535" s="63" t="s">
        <v>28</v>
      </c>
      <c r="W535" s="63" t="s">
        <v>28</v>
      </c>
      <c r="X535" s="63" t="s">
        <v>28</v>
      </c>
      <c r="Y535" s="63" t="s">
        <v>28</v>
      </c>
      <c r="Z535" s="63" t="s">
        <v>28</v>
      </c>
      <c r="AA535" s="63" t="s">
        <v>28</v>
      </c>
      <c r="AB535" s="93" t="str">
        <f t="shared" si="115"/>
        <v>pre99</v>
      </c>
      <c r="AC535" s="93" t="str">
        <f t="shared" si="116"/>
        <v>SOO</v>
      </c>
      <c r="AD535" s="93" t="str">
        <f>"'"&amp;VLOOKUP(A535,Lookups!B$3:F$48,2,FALSE)&amp;"'"</f>
        <v>'Sooes Fall Fingerling'</v>
      </c>
      <c r="AE535" s="93">
        <f>VLOOKUP(A535,Lookups!B$3:F$48,4,FALSE)</f>
        <v>6</v>
      </c>
      <c r="AF535" s="93" t="str">
        <f>VLOOKUP(A535,Lookups!B$3:F$48,5,FALSE)</f>
        <v>WAcst</v>
      </c>
      <c r="AG535" s="93" t="str">
        <f t="shared" si="117"/>
        <v>no</v>
      </c>
      <c r="AH535" s="93">
        <f>VLOOKUP(A535,Lookups!B$3:F$48,3,FALSE)</f>
        <v>35</v>
      </c>
      <c r="AI535" s="117">
        <f t="shared" si="118"/>
        <v>0</v>
      </c>
      <c r="AJ535" s="117">
        <f t="shared" si="119"/>
        <v>0</v>
      </c>
      <c r="AK535" s="117">
        <f t="shared" si="120"/>
        <v>0</v>
      </c>
      <c r="AL535" s="117">
        <f t="shared" si="121"/>
        <v>0</v>
      </c>
      <c r="AM535" s="117">
        <f t="shared" si="122"/>
        <v>0</v>
      </c>
      <c r="AN535" s="117">
        <f t="shared" si="123"/>
        <v>0</v>
      </c>
      <c r="AO535" s="117">
        <f t="shared" si="124"/>
        <v>0</v>
      </c>
      <c r="AP535" s="117">
        <f t="shared" si="125"/>
        <v>0</v>
      </c>
      <c r="AQ535" s="117">
        <f t="shared" si="126"/>
        <v>0</v>
      </c>
      <c r="AR535" s="117">
        <f t="shared" si="127"/>
        <v>0</v>
      </c>
      <c r="AS535" t="str">
        <f t="shared" si="128"/>
        <v>1983SOO</v>
      </c>
    </row>
    <row r="536" spans="1:45" x14ac:dyDescent="0.25">
      <c r="A536" t="s">
        <v>720</v>
      </c>
      <c r="B536" s="64">
        <v>1984</v>
      </c>
      <c r="C536" t="s">
        <v>40</v>
      </c>
      <c r="E536" s="63" t="s">
        <v>28</v>
      </c>
      <c r="F536" s="63" t="s">
        <v>28</v>
      </c>
      <c r="G536" s="63" t="s">
        <v>28</v>
      </c>
      <c r="H536" s="63" t="s">
        <v>28</v>
      </c>
      <c r="I536" s="63" t="s">
        <v>28</v>
      </c>
      <c r="J536" s="63" t="s">
        <v>28</v>
      </c>
      <c r="K536" s="63" t="s">
        <v>28</v>
      </c>
      <c r="L536" s="63" t="s">
        <v>28</v>
      </c>
      <c r="M536" s="63" t="s">
        <v>28</v>
      </c>
      <c r="N536" s="63" t="s">
        <v>28</v>
      </c>
      <c r="O536" s="63" t="s">
        <v>28</v>
      </c>
      <c r="P536" s="63" t="s">
        <v>28</v>
      </c>
      <c r="Q536" s="63" t="s">
        <v>28</v>
      </c>
      <c r="R536" s="63" t="s">
        <v>28</v>
      </c>
      <c r="S536" s="63" t="s">
        <v>28</v>
      </c>
      <c r="T536" s="63" t="s">
        <v>28</v>
      </c>
      <c r="U536" s="63" t="s">
        <v>28</v>
      </c>
      <c r="V536" s="63" t="s">
        <v>28</v>
      </c>
      <c r="W536" s="63" t="s">
        <v>28</v>
      </c>
      <c r="X536" s="63" t="s">
        <v>28</v>
      </c>
      <c r="Y536" s="63" t="s">
        <v>28</v>
      </c>
      <c r="Z536" s="63" t="s">
        <v>28</v>
      </c>
      <c r="AA536" s="63" t="s">
        <v>28</v>
      </c>
      <c r="AB536" s="93" t="str">
        <f t="shared" si="115"/>
        <v>pre99</v>
      </c>
      <c r="AC536" s="93" t="str">
        <f t="shared" si="116"/>
        <v>SOO</v>
      </c>
      <c r="AD536" s="93" t="str">
        <f>"'"&amp;VLOOKUP(A536,Lookups!B$3:F$48,2,FALSE)&amp;"'"</f>
        <v>'Sooes Fall Fingerling'</v>
      </c>
      <c r="AE536" s="93">
        <f>VLOOKUP(A536,Lookups!B$3:F$48,4,FALSE)</f>
        <v>6</v>
      </c>
      <c r="AF536" s="93" t="str">
        <f>VLOOKUP(A536,Lookups!B$3:F$48,5,FALSE)</f>
        <v>WAcst</v>
      </c>
      <c r="AG536" s="93" t="str">
        <f t="shared" si="117"/>
        <v>no</v>
      </c>
      <c r="AH536" s="93">
        <f>VLOOKUP(A536,Lookups!B$3:F$48,3,FALSE)</f>
        <v>35</v>
      </c>
      <c r="AI536" s="117">
        <f t="shared" si="118"/>
        <v>0</v>
      </c>
      <c r="AJ536" s="117">
        <f t="shared" si="119"/>
        <v>0</v>
      </c>
      <c r="AK536" s="117">
        <f t="shared" si="120"/>
        <v>0</v>
      </c>
      <c r="AL536" s="117">
        <f t="shared" si="121"/>
        <v>0</v>
      </c>
      <c r="AM536" s="117">
        <f t="shared" si="122"/>
        <v>0</v>
      </c>
      <c r="AN536" s="117">
        <f t="shared" si="123"/>
        <v>0</v>
      </c>
      <c r="AO536" s="117">
        <f t="shared" si="124"/>
        <v>0</v>
      </c>
      <c r="AP536" s="117">
        <f t="shared" si="125"/>
        <v>0</v>
      </c>
      <c r="AQ536" s="117">
        <f t="shared" si="126"/>
        <v>0</v>
      </c>
      <c r="AR536" s="117">
        <f t="shared" si="127"/>
        <v>0</v>
      </c>
      <c r="AS536" t="str">
        <f t="shared" si="128"/>
        <v>1984SOO</v>
      </c>
    </row>
    <row r="537" spans="1:45" x14ac:dyDescent="0.25">
      <c r="A537" t="s">
        <v>720</v>
      </c>
      <c r="B537" s="64">
        <v>1985</v>
      </c>
      <c r="C537" t="s">
        <v>40</v>
      </c>
      <c r="E537" s="63" t="s">
        <v>28</v>
      </c>
      <c r="F537" s="63" t="s">
        <v>28</v>
      </c>
      <c r="G537" s="63" t="s">
        <v>28</v>
      </c>
      <c r="H537" s="63" t="s">
        <v>28</v>
      </c>
      <c r="I537" s="63" t="s">
        <v>28</v>
      </c>
      <c r="J537" s="63" t="s">
        <v>28</v>
      </c>
      <c r="K537" s="63" t="s">
        <v>28</v>
      </c>
      <c r="L537" s="63" t="s">
        <v>28</v>
      </c>
      <c r="M537" s="63" t="s">
        <v>28</v>
      </c>
      <c r="N537" s="63" t="s">
        <v>28</v>
      </c>
      <c r="O537" s="63" t="s">
        <v>28</v>
      </c>
      <c r="P537" s="63" t="s">
        <v>28</v>
      </c>
      <c r="Q537" s="63" t="s">
        <v>28</v>
      </c>
      <c r="R537" s="63" t="s">
        <v>28</v>
      </c>
      <c r="S537" s="63" t="s">
        <v>28</v>
      </c>
      <c r="T537" s="63" t="s">
        <v>28</v>
      </c>
      <c r="U537" s="63" t="s">
        <v>28</v>
      </c>
      <c r="V537" s="63" t="s">
        <v>28</v>
      </c>
      <c r="W537" s="63" t="s">
        <v>28</v>
      </c>
      <c r="X537" s="63" t="s">
        <v>28</v>
      </c>
      <c r="Y537" s="63" t="s">
        <v>28</v>
      </c>
      <c r="Z537" s="63" t="s">
        <v>28</v>
      </c>
      <c r="AA537" s="63" t="s">
        <v>28</v>
      </c>
      <c r="AB537" s="93" t="str">
        <f t="shared" si="115"/>
        <v>pre99</v>
      </c>
      <c r="AC537" s="93" t="str">
        <f t="shared" si="116"/>
        <v>SOO</v>
      </c>
      <c r="AD537" s="93" t="str">
        <f>"'"&amp;VLOOKUP(A537,Lookups!B$3:F$48,2,FALSE)&amp;"'"</f>
        <v>'Sooes Fall Fingerling'</v>
      </c>
      <c r="AE537" s="93">
        <f>VLOOKUP(A537,Lookups!B$3:F$48,4,FALSE)</f>
        <v>6</v>
      </c>
      <c r="AF537" s="93" t="str">
        <f>VLOOKUP(A537,Lookups!B$3:F$48,5,FALSE)</f>
        <v>WAcst</v>
      </c>
      <c r="AG537" s="93" t="str">
        <f t="shared" si="117"/>
        <v>no</v>
      </c>
      <c r="AH537" s="93">
        <f>VLOOKUP(A537,Lookups!B$3:F$48,3,FALSE)</f>
        <v>35</v>
      </c>
      <c r="AI537" s="117">
        <f t="shared" si="118"/>
        <v>0</v>
      </c>
      <c r="AJ537" s="117">
        <f t="shared" si="119"/>
        <v>0</v>
      </c>
      <c r="AK537" s="117">
        <f t="shared" si="120"/>
        <v>0</v>
      </c>
      <c r="AL537" s="117">
        <f t="shared" si="121"/>
        <v>0</v>
      </c>
      <c r="AM537" s="117">
        <f t="shared" si="122"/>
        <v>0</v>
      </c>
      <c r="AN537" s="117">
        <f t="shared" si="123"/>
        <v>0</v>
      </c>
      <c r="AO537" s="117">
        <f t="shared" si="124"/>
        <v>0</v>
      </c>
      <c r="AP537" s="117">
        <f t="shared" si="125"/>
        <v>0</v>
      </c>
      <c r="AQ537" s="117">
        <f t="shared" si="126"/>
        <v>0</v>
      </c>
      <c r="AR537" s="117">
        <f t="shared" si="127"/>
        <v>0</v>
      </c>
      <c r="AS537" t="str">
        <f t="shared" si="128"/>
        <v>1985SOO</v>
      </c>
    </row>
    <row r="538" spans="1:45" x14ac:dyDescent="0.25">
      <c r="A538" t="s">
        <v>720</v>
      </c>
      <c r="B538" s="64">
        <v>1986</v>
      </c>
      <c r="C538" t="s">
        <v>40</v>
      </c>
      <c r="E538" s="63" t="s">
        <v>28</v>
      </c>
      <c r="F538" s="63" t="s">
        <v>28</v>
      </c>
      <c r="G538" s="63" t="s">
        <v>28</v>
      </c>
      <c r="H538" s="63" t="s">
        <v>28</v>
      </c>
      <c r="I538" s="63" t="s">
        <v>28</v>
      </c>
      <c r="J538" s="63" t="s">
        <v>28</v>
      </c>
      <c r="K538" s="63" t="s">
        <v>28</v>
      </c>
      <c r="L538" s="63" t="s">
        <v>28</v>
      </c>
      <c r="M538" s="63" t="s">
        <v>28</v>
      </c>
      <c r="N538" s="63" t="s">
        <v>28</v>
      </c>
      <c r="O538" s="63" t="s">
        <v>28</v>
      </c>
      <c r="P538" s="63" t="s">
        <v>28</v>
      </c>
      <c r="Q538" s="63" t="s">
        <v>28</v>
      </c>
      <c r="R538" s="63" t="s">
        <v>28</v>
      </c>
      <c r="S538" s="63" t="s">
        <v>28</v>
      </c>
      <c r="T538" s="63" t="s">
        <v>28</v>
      </c>
      <c r="U538" s="63" t="s">
        <v>28</v>
      </c>
      <c r="V538" s="63" t="s">
        <v>28</v>
      </c>
      <c r="W538" s="63" t="s">
        <v>28</v>
      </c>
      <c r="X538" s="63" t="s">
        <v>28</v>
      </c>
      <c r="Y538" s="63" t="s">
        <v>28</v>
      </c>
      <c r="Z538" s="63" t="s">
        <v>28</v>
      </c>
      <c r="AA538" s="63" t="s">
        <v>28</v>
      </c>
      <c r="AB538" s="93" t="str">
        <f t="shared" si="115"/>
        <v>pre99</v>
      </c>
      <c r="AC538" s="93" t="str">
        <f t="shared" si="116"/>
        <v>SOO</v>
      </c>
      <c r="AD538" s="93" t="str">
        <f>"'"&amp;VLOOKUP(A538,Lookups!B$3:F$48,2,FALSE)&amp;"'"</f>
        <v>'Sooes Fall Fingerling'</v>
      </c>
      <c r="AE538" s="93">
        <f>VLOOKUP(A538,Lookups!B$3:F$48,4,FALSE)</f>
        <v>6</v>
      </c>
      <c r="AF538" s="93" t="str">
        <f>VLOOKUP(A538,Lookups!B$3:F$48,5,FALSE)</f>
        <v>WAcst</v>
      </c>
      <c r="AG538" s="93" t="str">
        <f t="shared" si="117"/>
        <v>no</v>
      </c>
      <c r="AH538" s="93">
        <f>VLOOKUP(A538,Lookups!B$3:F$48,3,FALSE)</f>
        <v>35</v>
      </c>
      <c r="AI538" s="117">
        <f t="shared" si="118"/>
        <v>0</v>
      </c>
      <c r="AJ538" s="117">
        <f t="shared" si="119"/>
        <v>0</v>
      </c>
      <c r="AK538" s="117">
        <f t="shared" si="120"/>
        <v>0</v>
      </c>
      <c r="AL538" s="117">
        <f t="shared" si="121"/>
        <v>0</v>
      </c>
      <c r="AM538" s="117">
        <f t="shared" si="122"/>
        <v>0</v>
      </c>
      <c r="AN538" s="117">
        <f t="shared" si="123"/>
        <v>0</v>
      </c>
      <c r="AO538" s="117">
        <f t="shared" si="124"/>
        <v>0</v>
      </c>
      <c r="AP538" s="117">
        <f t="shared" si="125"/>
        <v>0</v>
      </c>
      <c r="AQ538" s="117">
        <f t="shared" si="126"/>
        <v>0</v>
      </c>
      <c r="AR538" s="117">
        <f t="shared" si="127"/>
        <v>0</v>
      </c>
      <c r="AS538" t="str">
        <f t="shared" si="128"/>
        <v>1986SOO</v>
      </c>
    </row>
    <row r="539" spans="1:45" x14ac:dyDescent="0.25">
      <c r="A539" t="s">
        <v>720</v>
      </c>
      <c r="B539" s="64">
        <v>1987</v>
      </c>
      <c r="C539">
        <v>18</v>
      </c>
      <c r="D539" s="116">
        <v>2</v>
      </c>
      <c r="E539" s="63" t="s">
        <v>26</v>
      </c>
      <c r="F539" s="63" t="s">
        <v>27</v>
      </c>
      <c r="G539" s="63" t="s">
        <v>28</v>
      </c>
      <c r="H539" s="63" t="s">
        <v>28</v>
      </c>
      <c r="I539" s="63" t="s">
        <v>28</v>
      </c>
      <c r="J539" s="63" t="s">
        <v>28</v>
      </c>
      <c r="K539" s="63" t="s">
        <v>28</v>
      </c>
      <c r="L539" s="63" t="s">
        <v>28</v>
      </c>
      <c r="M539" s="63" t="s">
        <v>28</v>
      </c>
      <c r="N539" s="63" t="s">
        <v>28</v>
      </c>
      <c r="O539" s="63" t="s">
        <v>28</v>
      </c>
      <c r="P539" s="63" t="s">
        <v>28</v>
      </c>
      <c r="Q539" s="63" t="s">
        <v>28</v>
      </c>
      <c r="R539" s="63" t="s">
        <v>28</v>
      </c>
      <c r="S539" s="63" t="s">
        <v>28</v>
      </c>
      <c r="T539" s="63" t="s">
        <v>28</v>
      </c>
      <c r="U539" s="63" t="s">
        <v>28</v>
      </c>
      <c r="V539" s="63" t="s">
        <v>28</v>
      </c>
      <c r="W539" s="63" t="s">
        <v>28</v>
      </c>
      <c r="X539" s="63" t="s">
        <v>28</v>
      </c>
      <c r="Y539" s="63" t="s">
        <v>28</v>
      </c>
      <c r="Z539" s="63" t="s">
        <v>28</v>
      </c>
      <c r="AA539" s="63" t="s">
        <v>28</v>
      </c>
      <c r="AB539" s="93" t="str">
        <f t="shared" si="115"/>
        <v>pre99</v>
      </c>
      <c r="AC539" s="93" t="str">
        <f t="shared" si="116"/>
        <v>SOO</v>
      </c>
      <c r="AD539" s="93" t="str">
        <f>"'"&amp;VLOOKUP(A539,Lookups!B$3:F$48,2,FALSE)&amp;"'"</f>
        <v>'Sooes Fall Fingerling'</v>
      </c>
      <c r="AE539" s="93">
        <f>VLOOKUP(A539,Lookups!B$3:F$48,4,FALSE)</f>
        <v>6</v>
      </c>
      <c r="AF539" s="93" t="str">
        <f>VLOOKUP(A539,Lookups!B$3:F$48,5,FALSE)</f>
        <v>WAcst</v>
      </c>
      <c r="AG539" s="93" t="str">
        <f t="shared" si="117"/>
        <v>no</v>
      </c>
      <c r="AH539" s="93">
        <f>VLOOKUP(A539,Lookups!B$3:F$48,3,FALSE)</f>
        <v>35</v>
      </c>
      <c r="AI539" s="117">
        <f t="shared" si="118"/>
        <v>0</v>
      </c>
      <c r="AJ539" s="117">
        <f t="shared" si="119"/>
        <v>0</v>
      </c>
      <c r="AK539" s="117">
        <f t="shared" si="120"/>
        <v>0</v>
      </c>
      <c r="AL539" s="117">
        <f t="shared" si="121"/>
        <v>0</v>
      </c>
      <c r="AM539" s="117">
        <f t="shared" si="122"/>
        <v>0</v>
      </c>
      <c r="AN539" s="117">
        <f t="shared" si="123"/>
        <v>0</v>
      </c>
      <c r="AO539" s="117">
        <f t="shared" si="124"/>
        <v>0</v>
      </c>
      <c r="AP539" s="117">
        <f t="shared" si="125"/>
        <v>0</v>
      </c>
      <c r="AQ539" s="117">
        <f t="shared" si="126"/>
        <v>0</v>
      </c>
      <c r="AR539" s="117">
        <f t="shared" si="127"/>
        <v>0</v>
      </c>
      <c r="AS539" t="str">
        <f t="shared" si="128"/>
        <v>1987SOO</v>
      </c>
    </row>
    <row r="540" spans="1:45" x14ac:dyDescent="0.25">
      <c r="A540" t="s">
        <v>720</v>
      </c>
      <c r="B540" s="64">
        <v>1988</v>
      </c>
      <c r="C540">
        <v>33</v>
      </c>
      <c r="D540" s="116" t="s">
        <v>41</v>
      </c>
      <c r="E540" s="63" t="s">
        <v>26</v>
      </c>
      <c r="F540" s="63" t="s">
        <v>27</v>
      </c>
      <c r="G540" s="63" t="s">
        <v>28</v>
      </c>
      <c r="H540" s="63" t="s">
        <v>28</v>
      </c>
      <c r="I540" s="63" t="s">
        <v>28</v>
      </c>
      <c r="J540" s="63" t="s">
        <v>28</v>
      </c>
      <c r="K540" s="63" t="s">
        <v>28</v>
      </c>
      <c r="L540" s="63" t="s">
        <v>28</v>
      </c>
      <c r="M540" s="63" t="s">
        <v>28</v>
      </c>
      <c r="N540" s="63" t="s">
        <v>28</v>
      </c>
      <c r="O540" s="63" t="s">
        <v>28</v>
      </c>
      <c r="P540" s="63" t="s">
        <v>28</v>
      </c>
      <c r="Q540" s="63" t="s">
        <v>28</v>
      </c>
      <c r="R540" s="63" t="s">
        <v>28</v>
      </c>
      <c r="S540" s="63" t="s">
        <v>28</v>
      </c>
      <c r="T540" s="63" t="s">
        <v>28</v>
      </c>
      <c r="U540" s="63" t="s">
        <v>28</v>
      </c>
      <c r="V540" s="63" t="s">
        <v>28</v>
      </c>
      <c r="W540" s="63" t="s">
        <v>28</v>
      </c>
      <c r="X540" s="63" t="s">
        <v>28</v>
      </c>
      <c r="Y540" s="63" t="s">
        <v>28</v>
      </c>
      <c r="Z540" s="63" t="s">
        <v>28</v>
      </c>
      <c r="AA540" s="63" t="s">
        <v>28</v>
      </c>
      <c r="AB540" s="93" t="str">
        <f t="shared" si="115"/>
        <v>pre99</v>
      </c>
      <c r="AC540" s="93" t="str">
        <f t="shared" si="116"/>
        <v>SOO</v>
      </c>
      <c r="AD540" s="93" t="str">
        <f>"'"&amp;VLOOKUP(A540,Lookups!B$3:F$48,2,FALSE)&amp;"'"</f>
        <v>'Sooes Fall Fingerling'</v>
      </c>
      <c r="AE540" s="93">
        <f>VLOOKUP(A540,Lookups!B$3:F$48,4,FALSE)</f>
        <v>6</v>
      </c>
      <c r="AF540" s="93" t="str">
        <f>VLOOKUP(A540,Lookups!B$3:F$48,5,FALSE)</f>
        <v>WAcst</v>
      </c>
      <c r="AG540" s="93" t="str">
        <f t="shared" si="117"/>
        <v>no</v>
      </c>
      <c r="AH540" s="93">
        <f>VLOOKUP(A540,Lookups!B$3:F$48,3,FALSE)</f>
        <v>35</v>
      </c>
      <c r="AI540" s="117">
        <f t="shared" si="118"/>
        <v>0</v>
      </c>
      <c r="AJ540" s="117">
        <f t="shared" si="119"/>
        <v>0</v>
      </c>
      <c r="AK540" s="117">
        <f t="shared" si="120"/>
        <v>0</v>
      </c>
      <c r="AL540" s="117">
        <f t="shared" si="121"/>
        <v>0</v>
      </c>
      <c r="AM540" s="117">
        <f t="shared" si="122"/>
        <v>0</v>
      </c>
      <c r="AN540" s="117">
        <f t="shared" si="123"/>
        <v>0</v>
      </c>
      <c r="AO540" s="117">
        <f t="shared" si="124"/>
        <v>0</v>
      </c>
      <c r="AP540" s="117">
        <f t="shared" si="125"/>
        <v>0</v>
      </c>
      <c r="AQ540" s="117">
        <f t="shared" si="126"/>
        <v>0</v>
      </c>
      <c r="AR540" s="117">
        <f t="shared" si="127"/>
        <v>0</v>
      </c>
      <c r="AS540" t="str">
        <f t="shared" si="128"/>
        <v>1988SOO</v>
      </c>
    </row>
    <row r="541" spans="1:45" x14ac:dyDescent="0.25">
      <c r="A541" t="s">
        <v>720</v>
      </c>
      <c r="B541" s="64">
        <v>1989</v>
      </c>
      <c r="C541">
        <v>225</v>
      </c>
      <c r="D541" s="116" t="s">
        <v>42</v>
      </c>
      <c r="E541" s="63">
        <v>0.08</v>
      </c>
      <c r="F541" s="63">
        <v>0.19111111111111112</v>
      </c>
      <c r="G541" s="63">
        <v>4.4444444444444444E-3</v>
      </c>
      <c r="H541" s="63">
        <v>2.6666666666666668E-2</v>
      </c>
      <c r="I541" s="63">
        <v>0</v>
      </c>
      <c r="J541" s="63">
        <v>0.04</v>
      </c>
      <c r="K541" s="63">
        <v>6.222222222222222E-2</v>
      </c>
      <c r="L541" s="63">
        <v>0</v>
      </c>
      <c r="M541" s="63">
        <v>4.4444444444444444E-3</v>
      </c>
      <c r="N541" s="63">
        <v>0</v>
      </c>
      <c r="O541" s="63">
        <v>4.8888888888888891E-2</v>
      </c>
      <c r="P541" s="63">
        <v>0</v>
      </c>
      <c r="Q541" s="63">
        <v>0</v>
      </c>
      <c r="R541" s="63">
        <v>0</v>
      </c>
      <c r="S541" s="63">
        <v>0</v>
      </c>
      <c r="T541" s="63">
        <v>0</v>
      </c>
      <c r="U541" s="63">
        <v>0</v>
      </c>
      <c r="V541" s="63">
        <v>1.3333333333333334E-2</v>
      </c>
      <c r="W541" s="63">
        <v>0</v>
      </c>
      <c r="X541" s="63">
        <v>0</v>
      </c>
      <c r="Y541" s="63">
        <v>0</v>
      </c>
      <c r="Z541" s="63">
        <v>0</v>
      </c>
      <c r="AA541" s="63">
        <v>0.52888888888888885</v>
      </c>
      <c r="AB541" s="93" t="str">
        <f t="shared" si="115"/>
        <v>pre99</v>
      </c>
      <c r="AC541" s="93" t="str">
        <f t="shared" si="116"/>
        <v>SOO</v>
      </c>
      <c r="AD541" s="93" t="str">
        <f>"'"&amp;VLOOKUP(A541,Lookups!B$3:F$48,2,FALSE)&amp;"'"</f>
        <v>'Sooes Fall Fingerling'</v>
      </c>
      <c r="AE541" s="93">
        <f>VLOOKUP(A541,Lookups!B$3:F$48,4,FALSE)</f>
        <v>6</v>
      </c>
      <c r="AF541" s="93" t="str">
        <f>VLOOKUP(A541,Lookups!B$3:F$48,5,FALSE)</f>
        <v>WAcst</v>
      </c>
      <c r="AG541" s="93" t="str">
        <f t="shared" si="117"/>
        <v>yes</v>
      </c>
      <c r="AH541" s="93">
        <f>VLOOKUP(A541,Lookups!B$3:F$48,3,FALSE)</f>
        <v>35</v>
      </c>
      <c r="AI541" s="117">
        <f t="shared" si="118"/>
        <v>0.27555555555555555</v>
      </c>
      <c r="AJ541" s="117">
        <f t="shared" si="119"/>
        <v>2.6666666666666668E-2</v>
      </c>
      <c r="AK541" s="117">
        <f t="shared" si="120"/>
        <v>0.10222222222222221</v>
      </c>
      <c r="AL541" s="117">
        <f t="shared" si="121"/>
        <v>4.4444444444444444E-3</v>
      </c>
      <c r="AM541" s="117">
        <f t="shared" si="122"/>
        <v>4.8888888888888891E-2</v>
      </c>
      <c r="AN541" s="117">
        <f t="shared" si="123"/>
        <v>0</v>
      </c>
      <c r="AO541" s="117">
        <f t="shared" si="124"/>
        <v>1.3333333333333334E-2</v>
      </c>
      <c r="AP541" s="117">
        <f t="shared" si="125"/>
        <v>0</v>
      </c>
      <c r="AQ541" s="117">
        <f t="shared" si="126"/>
        <v>0.52888888888888885</v>
      </c>
      <c r="AR541" s="117">
        <f t="shared" si="127"/>
        <v>0</v>
      </c>
      <c r="AS541" t="str">
        <f t="shared" si="128"/>
        <v>1989SOO</v>
      </c>
    </row>
    <row r="542" spans="1:45" x14ac:dyDescent="0.25">
      <c r="A542" t="s">
        <v>720</v>
      </c>
      <c r="B542" s="64">
        <v>1990</v>
      </c>
      <c r="C542">
        <v>170</v>
      </c>
      <c r="D542" s="116" t="s">
        <v>30</v>
      </c>
      <c r="E542" s="63">
        <v>0.11764705882352941</v>
      </c>
      <c r="F542" s="63">
        <v>5.2941176470588235E-2</v>
      </c>
      <c r="G542" s="63">
        <v>4.1176470588235294E-2</v>
      </c>
      <c r="H542" s="63">
        <v>0.16470588235294117</v>
      </c>
      <c r="I542" s="63">
        <v>0</v>
      </c>
      <c r="J542" s="63">
        <v>0.17647058823529413</v>
      </c>
      <c r="K542" s="63">
        <v>0</v>
      </c>
      <c r="L542" s="63">
        <v>0</v>
      </c>
      <c r="M542" s="63">
        <v>7.0588235294117646E-2</v>
      </c>
      <c r="N542" s="63">
        <v>1.7647058823529412E-2</v>
      </c>
      <c r="O542" s="63">
        <v>2.3529411764705882E-2</v>
      </c>
      <c r="P542" s="63">
        <v>0</v>
      </c>
      <c r="Q542" s="63">
        <v>1.7647058823529412E-2</v>
      </c>
      <c r="R542" s="63">
        <v>2.9411764705882353E-2</v>
      </c>
      <c r="S542" s="63">
        <v>0</v>
      </c>
      <c r="T542" s="63">
        <v>0</v>
      </c>
      <c r="U542" s="63">
        <v>0</v>
      </c>
      <c r="V542" s="63">
        <v>0</v>
      </c>
      <c r="W542" s="63">
        <v>0</v>
      </c>
      <c r="X542" s="63">
        <v>0</v>
      </c>
      <c r="Y542" s="63">
        <v>0</v>
      </c>
      <c r="Z542" s="63">
        <v>0</v>
      </c>
      <c r="AA542" s="63">
        <v>0.28823529411764703</v>
      </c>
      <c r="AB542" s="93" t="str">
        <f t="shared" si="115"/>
        <v>pre99</v>
      </c>
      <c r="AC542" s="93" t="str">
        <f t="shared" si="116"/>
        <v>SOO</v>
      </c>
      <c r="AD542" s="93" t="str">
        <f>"'"&amp;VLOOKUP(A542,Lookups!B$3:F$48,2,FALSE)&amp;"'"</f>
        <v>'Sooes Fall Fingerling'</v>
      </c>
      <c r="AE542" s="93">
        <f>VLOOKUP(A542,Lookups!B$3:F$48,4,FALSE)</f>
        <v>6</v>
      </c>
      <c r="AF542" s="93" t="str">
        <f>VLOOKUP(A542,Lookups!B$3:F$48,5,FALSE)</f>
        <v>WAcst</v>
      </c>
      <c r="AG542" s="93" t="str">
        <f t="shared" si="117"/>
        <v>yes</v>
      </c>
      <c r="AH542" s="93">
        <f>VLOOKUP(A542,Lookups!B$3:F$48,3,FALSE)</f>
        <v>35</v>
      </c>
      <c r="AI542" s="117">
        <f t="shared" si="118"/>
        <v>0.21176470588235294</v>
      </c>
      <c r="AJ542" s="117">
        <f t="shared" si="119"/>
        <v>0.16470588235294117</v>
      </c>
      <c r="AK542" s="117">
        <f t="shared" si="120"/>
        <v>0.17647058823529413</v>
      </c>
      <c r="AL542" s="117">
        <f t="shared" si="121"/>
        <v>7.0588235294117646E-2</v>
      </c>
      <c r="AM542" s="117">
        <f t="shared" si="122"/>
        <v>4.1176470588235294E-2</v>
      </c>
      <c r="AN542" s="117">
        <f t="shared" si="123"/>
        <v>4.7058823529411764E-2</v>
      </c>
      <c r="AO542" s="117">
        <f t="shared" si="124"/>
        <v>0</v>
      </c>
      <c r="AP542" s="117">
        <f t="shared" si="125"/>
        <v>0</v>
      </c>
      <c r="AQ542" s="117">
        <f t="shared" si="126"/>
        <v>0.28823529411764703</v>
      </c>
      <c r="AR542" s="117">
        <f t="shared" si="127"/>
        <v>0</v>
      </c>
      <c r="AS542" t="str">
        <f t="shared" si="128"/>
        <v>1990SOO</v>
      </c>
    </row>
    <row r="543" spans="1:45" x14ac:dyDescent="0.25">
      <c r="A543" t="s">
        <v>720</v>
      </c>
      <c r="B543" s="64">
        <v>1991</v>
      </c>
      <c r="C543">
        <v>377</v>
      </c>
      <c r="D543" s="116" t="s">
        <v>92</v>
      </c>
      <c r="E543" s="63">
        <v>0.14058355437665782</v>
      </c>
      <c r="F543" s="63">
        <v>0</v>
      </c>
      <c r="G543" s="63">
        <v>2.6525198938992041E-3</v>
      </c>
      <c r="H543" s="63">
        <v>0.10610079575596817</v>
      </c>
      <c r="I543" s="63">
        <v>0</v>
      </c>
      <c r="J543" s="63">
        <v>7.161803713527852E-2</v>
      </c>
      <c r="K543" s="63">
        <v>0</v>
      </c>
      <c r="L543" s="63">
        <v>0</v>
      </c>
      <c r="M543" s="63">
        <v>2.6525198938992041E-3</v>
      </c>
      <c r="N543" s="63">
        <v>2.6525198938992041E-3</v>
      </c>
      <c r="O543" s="63">
        <v>3.4482758620689655E-2</v>
      </c>
      <c r="P543" s="63">
        <v>0</v>
      </c>
      <c r="Q543" s="63">
        <v>0</v>
      </c>
      <c r="R543" s="63">
        <v>0</v>
      </c>
      <c r="S543" s="63">
        <v>0</v>
      </c>
      <c r="T543" s="63">
        <v>0</v>
      </c>
      <c r="U543" s="63">
        <v>0</v>
      </c>
      <c r="V543" s="63">
        <v>5.0397877984084884E-2</v>
      </c>
      <c r="W543" s="63">
        <v>0</v>
      </c>
      <c r="X543" s="63">
        <v>0</v>
      </c>
      <c r="Y543" s="63">
        <v>0</v>
      </c>
      <c r="Z543" s="63">
        <v>0</v>
      </c>
      <c r="AA543" s="63">
        <v>0.58885941644562334</v>
      </c>
      <c r="AB543" s="93" t="str">
        <f t="shared" si="115"/>
        <v>pre99</v>
      </c>
      <c r="AC543" s="93" t="str">
        <f t="shared" si="116"/>
        <v>SOO</v>
      </c>
      <c r="AD543" s="93" t="str">
        <f>"'"&amp;VLOOKUP(A543,Lookups!B$3:F$48,2,FALSE)&amp;"'"</f>
        <v>'Sooes Fall Fingerling'</v>
      </c>
      <c r="AE543" s="93">
        <f>VLOOKUP(A543,Lookups!B$3:F$48,4,FALSE)</f>
        <v>6</v>
      </c>
      <c r="AF543" s="93" t="str">
        <f>VLOOKUP(A543,Lookups!B$3:F$48,5,FALSE)</f>
        <v>WAcst</v>
      </c>
      <c r="AG543" s="93" t="str">
        <f t="shared" si="117"/>
        <v>yes</v>
      </c>
      <c r="AH543" s="93">
        <f>VLOOKUP(A543,Lookups!B$3:F$48,3,FALSE)</f>
        <v>35</v>
      </c>
      <c r="AI543" s="117">
        <f t="shared" si="118"/>
        <v>0.14323607427055701</v>
      </c>
      <c r="AJ543" s="117">
        <f t="shared" si="119"/>
        <v>0.10610079575596817</v>
      </c>
      <c r="AK543" s="117">
        <f t="shared" si="120"/>
        <v>7.161803713527852E-2</v>
      </c>
      <c r="AL543" s="117">
        <f t="shared" si="121"/>
        <v>2.6525198938992041E-3</v>
      </c>
      <c r="AM543" s="117">
        <f t="shared" si="122"/>
        <v>3.7135278514588858E-2</v>
      </c>
      <c r="AN543" s="117">
        <f t="shared" si="123"/>
        <v>0</v>
      </c>
      <c r="AO543" s="117">
        <f t="shared" si="124"/>
        <v>5.0397877984084884E-2</v>
      </c>
      <c r="AP543" s="117">
        <f t="shared" si="125"/>
        <v>0</v>
      </c>
      <c r="AQ543" s="117">
        <f t="shared" si="126"/>
        <v>0.58885941644562334</v>
      </c>
      <c r="AR543" s="117">
        <f t="shared" si="127"/>
        <v>0</v>
      </c>
      <c r="AS543" t="str">
        <f t="shared" si="128"/>
        <v>1991SOO</v>
      </c>
    </row>
    <row r="544" spans="1:45" x14ac:dyDescent="0.25">
      <c r="A544" t="s">
        <v>720</v>
      </c>
      <c r="B544" s="64">
        <v>1992</v>
      </c>
      <c r="C544">
        <v>326</v>
      </c>
      <c r="D544" s="116" t="s">
        <v>93</v>
      </c>
      <c r="E544" s="63">
        <v>0.10429447852760737</v>
      </c>
      <c r="F544" s="63">
        <v>3.0674846625766872E-3</v>
      </c>
      <c r="G544" s="63">
        <v>3.0674846625766872E-3</v>
      </c>
      <c r="H544" s="63">
        <v>0.10736196319018405</v>
      </c>
      <c r="I544" s="63">
        <v>0</v>
      </c>
      <c r="J544" s="63">
        <v>0.20552147239263804</v>
      </c>
      <c r="K544" s="63">
        <v>1.5337423312883436E-2</v>
      </c>
      <c r="L544" s="63">
        <v>0</v>
      </c>
      <c r="M544" s="63">
        <v>1.2269938650306749E-2</v>
      </c>
      <c r="N544" s="63">
        <v>2.1472392638036811E-2</v>
      </c>
      <c r="O544" s="63">
        <v>3.0674846625766871E-2</v>
      </c>
      <c r="P544" s="63">
        <v>0</v>
      </c>
      <c r="Q544" s="63">
        <v>3.0674846625766872E-3</v>
      </c>
      <c r="R544" s="63">
        <v>0</v>
      </c>
      <c r="S544" s="63">
        <v>0</v>
      </c>
      <c r="T544" s="63">
        <v>6.1349693251533744E-3</v>
      </c>
      <c r="U544" s="63">
        <v>0</v>
      </c>
      <c r="V544" s="63">
        <v>1.8404907975460124E-2</v>
      </c>
      <c r="W544" s="63">
        <v>0</v>
      </c>
      <c r="X544" s="63">
        <v>0</v>
      </c>
      <c r="Y544" s="63">
        <v>0</v>
      </c>
      <c r="Z544" s="63">
        <v>0</v>
      </c>
      <c r="AA544" s="63">
        <v>0.46932515337423314</v>
      </c>
      <c r="AB544" s="93" t="str">
        <f t="shared" si="115"/>
        <v>pre99</v>
      </c>
      <c r="AC544" s="93" t="str">
        <f t="shared" si="116"/>
        <v>SOO</v>
      </c>
      <c r="AD544" s="93" t="str">
        <f>"'"&amp;VLOOKUP(A544,Lookups!B$3:F$48,2,FALSE)&amp;"'"</f>
        <v>'Sooes Fall Fingerling'</v>
      </c>
      <c r="AE544" s="93">
        <f>VLOOKUP(A544,Lookups!B$3:F$48,4,FALSE)</f>
        <v>6</v>
      </c>
      <c r="AF544" s="93" t="str">
        <f>VLOOKUP(A544,Lookups!B$3:F$48,5,FALSE)</f>
        <v>WAcst</v>
      </c>
      <c r="AG544" s="93" t="str">
        <f t="shared" si="117"/>
        <v>yes</v>
      </c>
      <c r="AH544" s="93">
        <f>VLOOKUP(A544,Lookups!B$3:F$48,3,FALSE)</f>
        <v>35</v>
      </c>
      <c r="AI544" s="117">
        <f t="shared" si="118"/>
        <v>0.11042944785276074</v>
      </c>
      <c r="AJ544" s="117">
        <f t="shared" si="119"/>
        <v>0.10736196319018405</v>
      </c>
      <c r="AK544" s="117">
        <f t="shared" si="120"/>
        <v>0.22085889570552147</v>
      </c>
      <c r="AL544" s="117">
        <f t="shared" si="121"/>
        <v>1.2269938650306749E-2</v>
      </c>
      <c r="AM544" s="117">
        <f t="shared" si="122"/>
        <v>5.2147239263803685E-2</v>
      </c>
      <c r="AN544" s="117">
        <f t="shared" si="123"/>
        <v>9.202453987730062E-3</v>
      </c>
      <c r="AO544" s="117">
        <f t="shared" si="124"/>
        <v>1.8404907975460124E-2</v>
      </c>
      <c r="AP544" s="117">
        <f t="shared" si="125"/>
        <v>0</v>
      </c>
      <c r="AQ544" s="117">
        <f t="shared" si="126"/>
        <v>0.46932515337423314</v>
      </c>
      <c r="AR544" s="117">
        <f t="shared" si="127"/>
        <v>0</v>
      </c>
      <c r="AS544" t="str">
        <f t="shared" si="128"/>
        <v>1992SOO</v>
      </c>
    </row>
    <row r="545" spans="1:45" x14ac:dyDescent="0.25">
      <c r="A545" t="s">
        <v>720</v>
      </c>
      <c r="B545" s="64">
        <v>1993</v>
      </c>
      <c r="C545">
        <v>251</v>
      </c>
      <c r="D545" s="116" t="s">
        <v>94</v>
      </c>
      <c r="E545" s="63">
        <v>6.3745019920318724E-2</v>
      </c>
      <c r="F545" s="63">
        <v>3.9840637450199202E-3</v>
      </c>
      <c r="G545" s="63">
        <v>0</v>
      </c>
      <c r="H545" s="63">
        <v>7.9681274900398405E-2</v>
      </c>
      <c r="I545" s="63">
        <v>1.9920318725099601E-2</v>
      </c>
      <c r="J545" s="63">
        <v>0.17131474103585656</v>
      </c>
      <c r="K545" s="63">
        <v>0</v>
      </c>
      <c r="L545" s="63">
        <v>0</v>
      </c>
      <c r="M545" s="63">
        <v>0</v>
      </c>
      <c r="N545" s="63">
        <v>1.9920318725099601E-2</v>
      </c>
      <c r="O545" s="63">
        <v>1.9920318725099601E-2</v>
      </c>
      <c r="P545" s="63">
        <v>0</v>
      </c>
      <c r="Q545" s="63">
        <v>3.9840637450199202E-3</v>
      </c>
      <c r="R545" s="63">
        <v>0</v>
      </c>
      <c r="S545" s="63">
        <v>0</v>
      </c>
      <c r="T545" s="63">
        <v>0</v>
      </c>
      <c r="U545" s="63">
        <v>0</v>
      </c>
      <c r="V545" s="63">
        <v>1.1952191235059761E-2</v>
      </c>
      <c r="W545" s="63">
        <v>0</v>
      </c>
      <c r="X545" s="63">
        <v>0</v>
      </c>
      <c r="Y545" s="63">
        <v>0</v>
      </c>
      <c r="Z545" s="63">
        <v>0</v>
      </c>
      <c r="AA545" s="63">
        <v>0.60557768924302791</v>
      </c>
      <c r="AB545" s="93" t="str">
        <f t="shared" si="115"/>
        <v>pre99</v>
      </c>
      <c r="AC545" s="93" t="str">
        <f t="shared" si="116"/>
        <v>SOO</v>
      </c>
      <c r="AD545" s="93" t="str">
        <f>"'"&amp;VLOOKUP(A545,Lookups!B$3:F$48,2,FALSE)&amp;"'"</f>
        <v>'Sooes Fall Fingerling'</v>
      </c>
      <c r="AE545" s="93">
        <f>VLOOKUP(A545,Lookups!B$3:F$48,4,FALSE)</f>
        <v>6</v>
      </c>
      <c r="AF545" s="93" t="str">
        <f>VLOOKUP(A545,Lookups!B$3:F$48,5,FALSE)</f>
        <v>WAcst</v>
      </c>
      <c r="AG545" s="93" t="str">
        <f t="shared" si="117"/>
        <v>yes</v>
      </c>
      <c r="AH545" s="93">
        <f>VLOOKUP(A545,Lookups!B$3:F$48,3,FALSE)</f>
        <v>35</v>
      </c>
      <c r="AI545" s="117">
        <f t="shared" si="118"/>
        <v>6.7729083665338641E-2</v>
      </c>
      <c r="AJ545" s="117">
        <f t="shared" si="119"/>
        <v>9.9601593625498003E-2</v>
      </c>
      <c r="AK545" s="117">
        <f t="shared" si="120"/>
        <v>0.17131474103585656</v>
      </c>
      <c r="AL545" s="117">
        <f t="shared" si="121"/>
        <v>0</v>
      </c>
      <c r="AM545" s="117">
        <f t="shared" si="122"/>
        <v>3.9840637450199202E-2</v>
      </c>
      <c r="AN545" s="117">
        <f t="shared" si="123"/>
        <v>3.9840637450199202E-3</v>
      </c>
      <c r="AO545" s="117">
        <f t="shared" si="124"/>
        <v>1.1952191235059761E-2</v>
      </c>
      <c r="AP545" s="117">
        <f t="shared" si="125"/>
        <v>0</v>
      </c>
      <c r="AQ545" s="117">
        <f t="shared" si="126"/>
        <v>0.60557768924302791</v>
      </c>
      <c r="AR545" s="117">
        <f t="shared" si="127"/>
        <v>0</v>
      </c>
      <c r="AS545" t="str">
        <f t="shared" si="128"/>
        <v>1993SOO</v>
      </c>
    </row>
    <row r="546" spans="1:45" x14ac:dyDescent="0.25">
      <c r="A546" t="s">
        <v>720</v>
      </c>
      <c r="B546" s="64">
        <v>1994</v>
      </c>
      <c r="C546">
        <v>240</v>
      </c>
      <c r="D546" s="116" t="s">
        <v>43</v>
      </c>
      <c r="E546" s="63">
        <v>0.17916666666666667</v>
      </c>
      <c r="F546" s="63">
        <v>0.13750000000000001</v>
      </c>
      <c r="G546" s="63">
        <v>3.3333333333333333E-2</v>
      </c>
      <c r="H546" s="63">
        <v>9.166666666666666E-2</v>
      </c>
      <c r="I546" s="63">
        <v>8.3333333333333332E-3</v>
      </c>
      <c r="J546" s="63">
        <v>7.0833333333333331E-2</v>
      </c>
      <c r="K546" s="63">
        <v>0</v>
      </c>
      <c r="L546" s="63">
        <v>0</v>
      </c>
      <c r="M546" s="63">
        <v>0</v>
      </c>
      <c r="N546" s="63">
        <v>8.3333333333333332E-3</v>
      </c>
      <c r="O546" s="63">
        <v>0</v>
      </c>
      <c r="P546" s="63">
        <v>0</v>
      </c>
      <c r="Q546" s="63">
        <v>0</v>
      </c>
      <c r="R546" s="63">
        <v>0</v>
      </c>
      <c r="S546" s="63">
        <v>0</v>
      </c>
      <c r="T546" s="63">
        <v>0</v>
      </c>
      <c r="U546" s="63">
        <v>8.3333333333333332E-3</v>
      </c>
      <c r="V546" s="63">
        <v>0</v>
      </c>
      <c r="W546" s="63">
        <v>0</v>
      </c>
      <c r="X546" s="63">
        <v>0</v>
      </c>
      <c r="Y546" s="63">
        <v>0</v>
      </c>
      <c r="Z546" s="63">
        <v>0</v>
      </c>
      <c r="AA546" s="63">
        <v>0.46250000000000002</v>
      </c>
      <c r="AB546" s="93" t="str">
        <f t="shared" si="115"/>
        <v>pre99</v>
      </c>
      <c r="AC546" s="93" t="str">
        <f t="shared" si="116"/>
        <v>SOO</v>
      </c>
      <c r="AD546" s="93" t="str">
        <f>"'"&amp;VLOOKUP(A546,Lookups!B$3:F$48,2,FALSE)&amp;"'"</f>
        <v>'Sooes Fall Fingerling'</v>
      </c>
      <c r="AE546" s="93">
        <f>VLOOKUP(A546,Lookups!B$3:F$48,4,FALSE)</f>
        <v>6</v>
      </c>
      <c r="AF546" s="93" t="str">
        <f>VLOOKUP(A546,Lookups!B$3:F$48,5,FALSE)</f>
        <v>WAcst</v>
      </c>
      <c r="AG546" s="93" t="str">
        <f t="shared" si="117"/>
        <v>yes</v>
      </c>
      <c r="AH546" s="93">
        <f>VLOOKUP(A546,Lookups!B$3:F$48,3,FALSE)</f>
        <v>35</v>
      </c>
      <c r="AI546" s="117">
        <f t="shared" si="118"/>
        <v>0.35</v>
      </c>
      <c r="AJ546" s="117">
        <f t="shared" si="119"/>
        <v>9.9999999999999992E-2</v>
      </c>
      <c r="AK546" s="117">
        <f t="shared" si="120"/>
        <v>7.0833333333333331E-2</v>
      </c>
      <c r="AL546" s="117">
        <f t="shared" si="121"/>
        <v>0</v>
      </c>
      <c r="AM546" s="117">
        <f t="shared" si="122"/>
        <v>8.3333333333333332E-3</v>
      </c>
      <c r="AN546" s="117">
        <f t="shared" si="123"/>
        <v>0</v>
      </c>
      <c r="AO546" s="117">
        <f t="shared" si="124"/>
        <v>8.3333333333333332E-3</v>
      </c>
      <c r="AP546" s="117">
        <f t="shared" si="125"/>
        <v>0</v>
      </c>
      <c r="AQ546" s="117">
        <f t="shared" si="126"/>
        <v>0.46250000000000002</v>
      </c>
      <c r="AR546" s="117">
        <f t="shared" si="127"/>
        <v>0</v>
      </c>
      <c r="AS546" t="str">
        <f t="shared" si="128"/>
        <v>1994SOO</v>
      </c>
    </row>
    <row r="547" spans="1:45" x14ac:dyDescent="0.25">
      <c r="A547" t="s">
        <v>720</v>
      </c>
      <c r="B547" s="64">
        <v>1995</v>
      </c>
      <c r="C547">
        <v>177</v>
      </c>
      <c r="D547" s="116" t="s">
        <v>44</v>
      </c>
      <c r="E547" s="63">
        <v>0.13559322033898305</v>
      </c>
      <c r="F547" s="63">
        <v>0</v>
      </c>
      <c r="G547" s="63">
        <v>0</v>
      </c>
      <c r="H547" s="63">
        <v>6.2146892655367235E-2</v>
      </c>
      <c r="I547" s="63">
        <v>0</v>
      </c>
      <c r="J547" s="63">
        <v>0.12994350282485875</v>
      </c>
      <c r="K547" s="63">
        <v>0</v>
      </c>
      <c r="L547" s="63">
        <v>0</v>
      </c>
      <c r="M547" s="63">
        <v>0</v>
      </c>
      <c r="N547" s="63">
        <v>0</v>
      </c>
      <c r="O547" s="63">
        <v>1.1299435028248588E-2</v>
      </c>
      <c r="P547" s="63">
        <v>0</v>
      </c>
      <c r="Q547" s="63">
        <v>0</v>
      </c>
      <c r="R547" s="63">
        <v>0</v>
      </c>
      <c r="S547" s="63">
        <v>0</v>
      </c>
      <c r="T547" s="63">
        <v>0</v>
      </c>
      <c r="U547" s="63">
        <v>0</v>
      </c>
      <c r="V547" s="63">
        <v>0</v>
      </c>
      <c r="W547" s="63">
        <v>0</v>
      </c>
      <c r="X547" s="63">
        <v>0</v>
      </c>
      <c r="Y547" s="63">
        <v>0</v>
      </c>
      <c r="Z547" s="63">
        <v>2.2598870056497175E-2</v>
      </c>
      <c r="AA547" s="63">
        <v>0.6384180790960452</v>
      </c>
      <c r="AB547" s="93" t="str">
        <f t="shared" si="115"/>
        <v>pre99</v>
      </c>
      <c r="AC547" s="93" t="str">
        <f t="shared" si="116"/>
        <v>SOO</v>
      </c>
      <c r="AD547" s="93" t="str">
        <f>"'"&amp;VLOOKUP(A547,Lookups!B$3:F$48,2,FALSE)&amp;"'"</f>
        <v>'Sooes Fall Fingerling'</v>
      </c>
      <c r="AE547" s="93">
        <f>VLOOKUP(A547,Lookups!B$3:F$48,4,FALSE)</f>
        <v>6</v>
      </c>
      <c r="AF547" s="93" t="str">
        <f>VLOOKUP(A547,Lookups!B$3:F$48,5,FALSE)</f>
        <v>WAcst</v>
      </c>
      <c r="AG547" s="93" t="str">
        <f t="shared" si="117"/>
        <v>yes</v>
      </c>
      <c r="AH547" s="93">
        <f>VLOOKUP(A547,Lookups!B$3:F$48,3,FALSE)</f>
        <v>35</v>
      </c>
      <c r="AI547" s="117">
        <f t="shared" si="118"/>
        <v>0.13559322033898305</v>
      </c>
      <c r="AJ547" s="117">
        <f t="shared" si="119"/>
        <v>6.2146892655367235E-2</v>
      </c>
      <c r="AK547" s="117">
        <f t="shared" si="120"/>
        <v>0.12994350282485875</v>
      </c>
      <c r="AL547" s="117">
        <f t="shared" si="121"/>
        <v>0</v>
      </c>
      <c r="AM547" s="117">
        <f t="shared" si="122"/>
        <v>1.1299435028248588E-2</v>
      </c>
      <c r="AN547" s="117">
        <f t="shared" si="123"/>
        <v>0</v>
      </c>
      <c r="AO547" s="117">
        <f t="shared" si="124"/>
        <v>0</v>
      </c>
      <c r="AP547" s="117">
        <f t="shared" si="125"/>
        <v>0</v>
      </c>
      <c r="AQ547" s="117">
        <f t="shared" si="126"/>
        <v>0.6384180790960452</v>
      </c>
      <c r="AR547" s="117">
        <f t="shared" si="127"/>
        <v>2.2598870056497175E-2</v>
      </c>
      <c r="AS547" t="str">
        <f t="shared" si="128"/>
        <v>1995SOO</v>
      </c>
    </row>
    <row r="548" spans="1:45" x14ac:dyDescent="0.25">
      <c r="A548" t="s">
        <v>720</v>
      </c>
      <c r="B548" s="64">
        <v>1996</v>
      </c>
      <c r="C548">
        <v>224</v>
      </c>
      <c r="D548" s="116" t="s">
        <v>44</v>
      </c>
      <c r="E548" s="63">
        <v>0.15178571428571427</v>
      </c>
      <c r="F548" s="63">
        <v>0</v>
      </c>
      <c r="G548" s="63">
        <v>0</v>
      </c>
      <c r="H548" s="63">
        <v>4.464285714285714E-3</v>
      </c>
      <c r="I548" s="63">
        <v>0</v>
      </c>
      <c r="J548" s="63">
        <v>4.464285714285714E-3</v>
      </c>
      <c r="K548" s="63">
        <v>0</v>
      </c>
      <c r="L548" s="63">
        <v>0</v>
      </c>
      <c r="M548" s="63">
        <v>0</v>
      </c>
      <c r="N548" s="63">
        <v>0</v>
      </c>
      <c r="O548" s="63">
        <v>4.464285714285714E-3</v>
      </c>
      <c r="P548" s="63">
        <v>0</v>
      </c>
      <c r="Q548" s="63">
        <v>0</v>
      </c>
      <c r="R548" s="63">
        <v>0</v>
      </c>
      <c r="S548" s="63">
        <v>0</v>
      </c>
      <c r="T548" s="63">
        <v>4.464285714285714E-3</v>
      </c>
      <c r="U548" s="63">
        <v>0</v>
      </c>
      <c r="V548" s="63">
        <v>0</v>
      </c>
      <c r="W548" s="63">
        <v>0</v>
      </c>
      <c r="X548" s="63">
        <v>0</v>
      </c>
      <c r="Y548" s="63">
        <v>0</v>
      </c>
      <c r="Z548" s="63">
        <v>0</v>
      </c>
      <c r="AA548" s="63">
        <v>0.8303571428571429</v>
      </c>
      <c r="AB548" s="93" t="str">
        <f t="shared" si="115"/>
        <v>pre99</v>
      </c>
      <c r="AC548" s="93" t="str">
        <f t="shared" si="116"/>
        <v>SOO</v>
      </c>
      <c r="AD548" s="93" t="str">
        <f>"'"&amp;VLOOKUP(A548,Lookups!B$3:F$48,2,FALSE)&amp;"'"</f>
        <v>'Sooes Fall Fingerling'</v>
      </c>
      <c r="AE548" s="93">
        <f>VLOOKUP(A548,Lookups!B$3:F$48,4,FALSE)</f>
        <v>6</v>
      </c>
      <c r="AF548" s="93" t="str">
        <f>VLOOKUP(A548,Lookups!B$3:F$48,5,FALSE)</f>
        <v>WAcst</v>
      </c>
      <c r="AG548" s="93" t="str">
        <f t="shared" si="117"/>
        <v>yes</v>
      </c>
      <c r="AH548" s="93">
        <f>VLOOKUP(A548,Lookups!B$3:F$48,3,FALSE)</f>
        <v>35</v>
      </c>
      <c r="AI548" s="117">
        <f t="shared" si="118"/>
        <v>0.15178571428571427</v>
      </c>
      <c r="AJ548" s="117">
        <f t="shared" si="119"/>
        <v>4.464285714285714E-3</v>
      </c>
      <c r="AK548" s="117">
        <f t="shared" si="120"/>
        <v>4.464285714285714E-3</v>
      </c>
      <c r="AL548" s="117">
        <f t="shared" si="121"/>
        <v>0</v>
      </c>
      <c r="AM548" s="117">
        <f t="shared" si="122"/>
        <v>4.464285714285714E-3</v>
      </c>
      <c r="AN548" s="117">
        <f t="shared" si="123"/>
        <v>4.464285714285714E-3</v>
      </c>
      <c r="AO548" s="117">
        <f t="shared" si="124"/>
        <v>0</v>
      </c>
      <c r="AP548" s="117">
        <f t="shared" si="125"/>
        <v>0</v>
      </c>
      <c r="AQ548" s="117">
        <f t="shared" si="126"/>
        <v>0.8303571428571429</v>
      </c>
      <c r="AR548" s="117">
        <f t="shared" si="127"/>
        <v>0</v>
      </c>
      <c r="AS548" t="str">
        <f t="shared" si="128"/>
        <v>1996SOO</v>
      </c>
    </row>
    <row r="549" spans="1:45" x14ac:dyDescent="0.25">
      <c r="A549" t="s">
        <v>720</v>
      </c>
      <c r="B549" s="64">
        <v>1997</v>
      </c>
      <c r="C549">
        <v>305</v>
      </c>
      <c r="D549" s="116" t="s">
        <v>44</v>
      </c>
      <c r="E549" s="63">
        <v>0.11803278688524591</v>
      </c>
      <c r="F549" s="63">
        <v>0</v>
      </c>
      <c r="G549" s="63">
        <v>6.2295081967213117E-2</v>
      </c>
      <c r="H549" s="63">
        <v>5.2459016393442623E-2</v>
      </c>
      <c r="I549" s="63">
        <v>0</v>
      </c>
      <c r="J549" s="63">
        <v>0</v>
      </c>
      <c r="K549" s="63">
        <v>2.6229508196721311E-2</v>
      </c>
      <c r="L549" s="63">
        <v>0</v>
      </c>
      <c r="M549" s="63">
        <v>1.6393442622950821E-2</v>
      </c>
      <c r="N549" s="63">
        <v>6.5573770491803279E-3</v>
      </c>
      <c r="O549" s="63">
        <v>6.5573770491803279E-3</v>
      </c>
      <c r="P549" s="63">
        <v>0</v>
      </c>
      <c r="Q549" s="63">
        <v>0</v>
      </c>
      <c r="R549" s="63">
        <v>0</v>
      </c>
      <c r="S549" s="63">
        <v>9.8360655737704927E-3</v>
      </c>
      <c r="T549" s="63">
        <v>0</v>
      </c>
      <c r="U549" s="63">
        <v>3.6065573770491806E-2</v>
      </c>
      <c r="V549" s="63">
        <v>0</v>
      </c>
      <c r="W549" s="63">
        <v>0</v>
      </c>
      <c r="X549" s="63">
        <v>0</v>
      </c>
      <c r="Y549" s="63">
        <v>0</v>
      </c>
      <c r="Z549" s="63">
        <v>0.19672131147540983</v>
      </c>
      <c r="AA549" s="63">
        <v>0.46885245901639344</v>
      </c>
      <c r="AB549" s="93" t="str">
        <f t="shared" si="115"/>
        <v>pre99</v>
      </c>
      <c r="AC549" s="93" t="str">
        <f t="shared" si="116"/>
        <v>SOO</v>
      </c>
      <c r="AD549" s="93" t="str">
        <f>"'"&amp;VLOOKUP(A549,Lookups!B$3:F$48,2,FALSE)&amp;"'"</f>
        <v>'Sooes Fall Fingerling'</v>
      </c>
      <c r="AE549" s="93">
        <f>VLOOKUP(A549,Lookups!B$3:F$48,4,FALSE)</f>
        <v>6</v>
      </c>
      <c r="AF549" s="93" t="str">
        <f>VLOOKUP(A549,Lookups!B$3:F$48,5,FALSE)</f>
        <v>WAcst</v>
      </c>
      <c r="AG549" s="93" t="str">
        <f t="shared" si="117"/>
        <v>yes</v>
      </c>
      <c r="AH549" s="93">
        <f>VLOOKUP(A549,Lookups!B$3:F$48,3,FALSE)</f>
        <v>35</v>
      </c>
      <c r="AI549" s="117">
        <f t="shared" si="118"/>
        <v>0.18032786885245902</v>
      </c>
      <c r="AJ549" s="117">
        <f t="shared" si="119"/>
        <v>5.2459016393442623E-2</v>
      </c>
      <c r="AK549" s="117">
        <f t="shared" si="120"/>
        <v>2.6229508196721311E-2</v>
      </c>
      <c r="AL549" s="117">
        <f t="shared" si="121"/>
        <v>1.6393442622950821E-2</v>
      </c>
      <c r="AM549" s="117">
        <f t="shared" si="122"/>
        <v>1.3114754098360656E-2</v>
      </c>
      <c r="AN549" s="117">
        <f t="shared" si="123"/>
        <v>9.8360655737704927E-3</v>
      </c>
      <c r="AO549" s="117">
        <f t="shared" si="124"/>
        <v>3.6065573770491806E-2</v>
      </c>
      <c r="AP549" s="117">
        <f t="shared" si="125"/>
        <v>0</v>
      </c>
      <c r="AQ549" s="117">
        <f t="shared" si="126"/>
        <v>0.46885245901639344</v>
      </c>
      <c r="AR549" s="117">
        <f t="shared" si="127"/>
        <v>0.19672131147540983</v>
      </c>
      <c r="AS549" t="str">
        <f t="shared" si="128"/>
        <v>1997SOO</v>
      </c>
    </row>
    <row r="550" spans="1:45" x14ac:dyDescent="0.25">
      <c r="A550" t="s">
        <v>720</v>
      </c>
      <c r="B550" s="64">
        <v>1998</v>
      </c>
      <c r="C550">
        <v>282</v>
      </c>
      <c r="D550" s="116" t="s">
        <v>44</v>
      </c>
      <c r="E550" s="63">
        <v>9.5744680851063829E-2</v>
      </c>
      <c r="F550" s="63">
        <v>0</v>
      </c>
      <c r="G550" s="63">
        <v>1.4184397163120567E-2</v>
      </c>
      <c r="H550" s="63">
        <v>0.20567375886524822</v>
      </c>
      <c r="I550" s="63">
        <v>0</v>
      </c>
      <c r="J550" s="63">
        <v>0</v>
      </c>
      <c r="K550" s="63">
        <v>0</v>
      </c>
      <c r="L550" s="63">
        <v>0</v>
      </c>
      <c r="M550" s="63">
        <v>0</v>
      </c>
      <c r="N550" s="63">
        <v>0</v>
      </c>
      <c r="O550" s="63">
        <v>0</v>
      </c>
      <c r="P550" s="63">
        <v>0</v>
      </c>
      <c r="Q550" s="63">
        <v>0</v>
      </c>
      <c r="R550" s="63">
        <v>0</v>
      </c>
      <c r="S550" s="63">
        <v>0</v>
      </c>
      <c r="T550" s="63">
        <v>0</v>
      </c>
      <c r="U550" s="63">
        <v>0</v>
      </c>
      <c r="V550" s="63">
        <v>0</v>
      </c>
      <c r="W550" s="63">
        <v>0</v>
      </c>
      <c r="X550" s="63">
        <v>0</v>
      </c>
      <c r="Y550" s="63">
        <v>0</v>
      </c>
      <c r="Z550" s="63">
        <v>0</v>
      </c>
      <c r="AA550" s="63">
        <v>0.68439716312056742</v>
      </c>
      <c r="AB550" s="93" t="str">
        <f t="shared" si="115"/>
        <v>pre99</v>
      </c>
      <c r="AC550" s="93" t="str">
        <f t="shared" si="116"/>
        <v>SOO</v>
      </c>
      <c r="AD550" s="93" t="str">
        <f>"'"&amp;VLOOKUP(A550,Lookups!B$3:F$48,2,FALSE)&amp;"'"</f>
        <v>'Sooes Fall Fingerling'</v>
      </c>
      <c r="AE550" s="93">
        <f>VLOOKUP(A550,Lookups!B$3:F$48,4,FALSE)</f>
        <v>6</v>
      </c>
      <c r="AF550" s="93" t="str">
        <f>VLOOKUP(A550,Lookups!B$3:F$48,5,FALSE)</f>
        <v>WAcst</v>
      </c>
      <c r="AG550" s="93" t="str">
        <f t="shared" si="117"/>
        <v>yes</v>
      </c>
      <c r="AH550" s="93">
        <f>VLOOKUP(A550,Lookups!B$3:F$48,3,FALSE)</f>
        <v>35</v>
      </c>
      <c r="AI550" s="117">
        <f t="shared" si="118"/>
        <v>0.10992907801418439</v>
      </c>
      <c r="AJ550" s="117">
        <f t="shared" si="119"/>
        <v>0.20567375886524822</v>
      </c>
      <c r="AK550" s="117">
        <f t="shared" si="120"/>
        <v>0</v>
      </c>
      <c r="AL550" s="117">
        <f t="shared" si="121"/>
        <v>0</v>
      </c>
      <c r="AM550" s="117">
        <f t="shared" si="122"/>
        <v>0</v>
      </c>
      <c r="AN550" s="117">
        <f t="shared" si="123"/>
        <v>0</v>
      </c>
      <c r="AO550" s="117">
        <f t="shared" si="124"/>
        <v>0</v>
      </c>
      <c r="AP550" s="117">
        <f t="shared" si="125"/>
        <v>0</v>
      </c>
      <c r="AQ550" s="117">
        <f t="shared" si="126"/>
        <v>0.68439716312056742</v>
      </c>
      <c r="AR550" s="117">
        <f t="shared" si="127"/>
        <v>0</v>
      </c>
      <c r="AS550" t="str">
        <f t="shared" si="128"/>
        <v>1998SOO</v>
      </c>
    </row>
    <row r="551" spans="1:45" x14ac:dyDescent="0.25">
      <c r="A551" t="s">
        <v>720</v>
      </c>
      <c r="B551" s="64">
        <v>1999</v>
      </c>
      <c r="C551">
        <v>220</v>
      </c>
      <c r="D551" s="116" t="s">
        <v>44</v>
      </c>
      <c r="E551" s="63">
        <v>0.1409090909090909</v>
      </c>
      <c r="F551" s="63">
        <v>0</v>
      </c>
      <c r="G551" s="63">
        <v>0.13636363636363635</v>
      </c>
      <c r="H551" s="63">
        <v>7.2727272727272724E-2</v>
      </c>
      <c r="I551" s="63">
        <v>0</v>
      </c>
      <c r="J551" s="63">
        <v>0</v>
      </c>
      <c r="K551" s="63">
        <v>0</v>
      </c>
      <c r="L551" s="63">
        <v>0</v>
      </c>
      <c r="M551" s="63">
        <v>0</v>
      </c>
      <c r="N551" s="63">
        <v>0</v>
      </c>
      <c r="O551" s="63">
        <v>0</v>
      </c>
      <c r="P551" s="63">
        <v>0</v>
      </c>
      <c r="Q551" s="63">
        <v>0</v>
      </c>
      <c r="R551" s="63">
        <v>0</v>
      </c>
      <c r="S551" s="63">
        <v>0</v>
      </c>
      <c r="T551" s="63">
        <v>0</v>
      </c>
      <c r="U551" s="63">
        <v>1.3636363636363636E-2</v>
      </c>
      <c r="V551" s="63">
        <v>0</v>
      </c>
      <c r="W551" s="63">
        <v>0</v>
      </c>
      <c r="X551" s="63">
        <v>0</v>
      </c>
      <c r="Y551" s="63">
        <v>0</v>
      </c>
      <c r="Z551" s="63">
        <v>0</v>
      </c>
      <c r="AA551" s="63">
        <v>0.63636363636363635</v>
      </c>
      <c r="AB551" s="93" t="str">
        <f t="shared" si="115"/>
        <v>a99to08</v>
      </c>
      <c r="AC551" s="93" t="str">
        <f t="shared" si="116"/>
        <v>SOO</v>
      </c>
      <c r="AD551" s="93" t="str">
        <f>"'"&amp;VLOOKUP(A551,Lookups!B$3:F$48,2,FALSE)&amp;"'"</f>
        <v>'Sooes Fall Fingerling'</v>
      </c>
      <c r="AE551" s="93">
        <f>VLOOKUP(A551,Lookups!B$3:F$48,4,FALSE)</f>
        <v>6</v>
      </c>
      <c r="AF551" s="93" t="str">
        <f>VLOOKUP(A551,Lookups!B$3:F$48,5,FALSE)</f>
        <v>WAcst</v>
      </c>
      <c r="AG551" s="93" t="str">
        <f t="shared" si="117"/>
        <v>yes</v>
      </c>
      <c r="AH551" s="93">
        <f>VLOOKUP(A551,Lookups!B$3:F$48,3,FALSE)</f>
        <v>35</v>
      </c>
      <c r="AI551" s="117">
        <f t="shared" si="118"/>
        <v>0.27727272727272723</v>
      </c>
      <c r="AJ551" s="117">
        <f t="shared" si="119"/>
        <v>7.2727272727272724E-2</v>
      </c>
      <c r="AK551" s="117">
        <f t="shared" si="120"/>
        <v>0</v>
      </c>
      <c r="AL551" s="117">
        <f t="shared" si="121"/>
        <v>0</v>
      </c>
      <c r="AM551" s="117">
        <f t="shared" si="122"/>
        <v>0</v>
      </c>
      <c r="AN551" s="117">
        <f t="shared" si="123"/>
        <v>0</v>
      </c>
      <c r="AO551" s="117">
        <f t="shared" si="124"/>
        <v>1.3636363636363636E-2</v>
      </c>
      <c r="AP551" s="117">
        <f t="shared" si="125"/>
        <v>0</v>
      </c>
      <c r="AQ551" s="117">
        <f t="shared" si="126"/>
        <v>0.63636363636363635</v>
      </c>
      <c r="AR551" s="117">
        <f t="shared" si="127"/>
        <v>0</v>
      </c>
      <c r="AS551" t="str">
        <f t="shared" si="128"/>
        <v>1999SOO</v>
      </c>
    </row>
    <row r="552" spans="1:45" x14ac:dyDescent="0.25">
      <c r="A552" t="s">
        <v>720</v>
      </c>
      <c r="B552" s="64">
        <v>2000</v>
      </c>
      <c r="C552">
        <v>88</v>
      </c>
      <c r="D552" s="116" t="s">
        <v>44</v>
      </c>
      <c r="E552" s="63">
        <v>0</v>
      </c>
      <c r="F552" s="63">
        <v>0</v>
      </c>
      <c r="G552" s="63">
        <v>5.6818181818181816E-2</v>
      </c>
      <c r="H552" s="63">
        <v>0</v>
      </c>
      <c r="I552" s="63">
        <v>0</v>
      </c>
      <c r="J552" s="63">
        <v>0</v>
      </c>
      <c r="K552" s="63">
        <v>0.11363636363636363</v>
      </c>
      <c r="L552" s="63">
        <v>0</v>
      </c>
      <c r="M552" s="63">
        <v>0</v>
      </c>
      <c r="N552" s="63">
        <v>0</v>
      </c>
      <c r="O552" s="63">
        <v>0</v>
      </c>
      <c r="P552" s="63">
        <v>0</v>
      </c>
      <c r="Q552" s="63">
        <v>0</v>
      </c>
      <c r="R552" s="63">
        <v>0</v>
      </c>
      <c r="S552" s="63">
        <v>0</v>
      </c>
      <c r="T552" s="63">
        <v>0</v>
      </c>
      <c r="U552" s="63">
        <v>0</v>
      </c>
      <c r="V552" s="63">
        <v>0</v>
      </c>
      <c r="W552" s="63">
        <v>0</v>
      </c>
      <c r="X552" s="63">
        <v>0</v>
      </c>
      <c r="Y552" s="63">
        <v>0</v>
      </c>
      <c r="Z552" s="63">
        <v>0</v>
      </c>
      <c r="AA552" s="63">
        <v>0.82954545454545459</v>
      </c>
      <c r="AB552" s="93" t="str">
        <f t="shared" si="115"/>
        <v>a99to08</v>
      </c>
      <c r="AC552" s="93" t="str">
        <f t="shared" si="116"/>
        <v>SOO</v>
      </c>
      <c r="AD552" s="93" t="str">
        <f>"'"&amp;VLOOKUP(A552,Lookups!B$3:F$48,2,FALSE)&amp;"'"</f>
        <v>'Sooes Fall Fingerling'</v>
      </c>
      <c r="AE552" s="93">
        <f>VLOOKUP(A552,Lookups!B$3:F$48,4,FALSE)</f>
        <v>6</v>
      </c>
      <c r="AF552" s="93" t="str">
        <f>VLOOKUP(A552,Lookups!B$3:F$48,5,FALSE)</f>
        <v>WAcst</v>
      </c>
      <c r="AG552" s="93" t="str">
        <f t="shared" si="117"/>
        <v>yes</v>
      </c>
      <c r="AH552" s="93">
        <f>VLOOKUP(A552,Lookups!B$3:F$48,3,FALSE)</f>
        <v>35</v>
      </c>
      <c r="AI552" s="117">
        <f t="shared" si="118"/>
        <v>5.6818181818181816E-2</v>
      </c>
      <c r="AJ552" s="117">
        <f t="shared" si="119"/>
        <v>0</v>
      </c>
      <c r="AK552" s="117">
        <f t="shared" si="120"/>
        <v>0.11363636363636363</v>
      </c>
      <c r="AL552" s="117">
        <f t="shared" si="121"/>
        <v>0</v>
      </c>
      <c r="AM552" s="117">
        <f t="shared" si="122"/>
        <v>0</v>
      </c>
      <c r="AN552" s="117">
        <f t="shared" si="123"/>
        <v>0</v>
      </c>
      <c r="AO552" s="117">
        <f t="shared" si="124"/>
        <v>0</v>
      </c>
      <c r="AP552" s="117">
        <f t="shared" si="125"/>
        <v>0</v>
      </c>
      <c r="AQ552" s="117">
        <f t="shared" si="126"/>
        <v>0.82954545454545459</v>
      </c>
      <c r="AR552" s="117">
        <f t="shared" si="127"/>
        <v>0</v>
      </c>
      <c r="AS552" t="str">
        <f t="shared" si="128"/>
        <v>2000SOO</v>
      </c>
    </row>
    <row r="553" spans="1:45" x14ac:dyDescent="0.25">
      <c r="A553" t="s">
        <v>720</v>
      </c>
      <c r="B553" s="64">
        <v>2001</v>
      </c>
      <c r="C553">
        <v>313</v>
      </c>
      <c r="D553" s="116" t="s">
        <v>44</v>
      </c>
      <c r="E553" s="63">
        <v>9.2651757188498399E-2</v>
      </c>
      <c r="F553" s="63">
        <v>0</v>
      </c>
      <c r="G553" s="63">
        <v>2.8753993610223641E-2</v>
      </c>
      <c r="H553" s="63">
        <v>0</v>
      </c>
      <c r="I553" s="63">
        <v>0</v>
      </c>
      <c r="J553" s="63">
        <v>0</v>
      </c>
      <c r="K553" s="63">
        <v>2.5559105431309903E-2</v>
      </c>
      <c r="L553" s="63">
        <v>0</v>
      </c>
      <c r="M553" s="63">
        <v>1.9169329073482427E-2</v>
      </c>
      <c r="N553" s="63">
        <v>0</v>
      </c>
      <c r="O553" s="63">
        <v>0</v>
      </c>
      <c r="P553" s="63">
        <v>0</v>
      </c>
      <c r="Q553" s="63">
        <v>0</v>
      </c>
      <c r="R553" s="63">
        <v>0</v>
      </c>
      <c r="S553" s="63">
        <v>0</v>
      </c>
      <c r="T553" s="63">
        <v>0</v>
      </c>
      <c r="U553" s="63">
        <v>0</v>
      </c>
      <c r="V553" s="63">
        <v>0</v>
      </c>
      <c r="W553" s="63">
        <v>0</v>
      </c>
      <c r="X553" s="63">
        <v>0</v>
      </c>
      <c r="Y553" s="63">
        <v>0</v>
      </c>
      <c r="Z553" s="63">
        <v>0</v>
      </c>
      <c r="AA553" s="63">
        <v>0.83386581469648557</v>
      </c>
      <c r="AB553" s="93" t="str">
        <f t="shared" si="115"/>
        <v>a99to08</v>
      </c>
      <c r="AC553" s="93" t="str">
        <f t="shared" si="116"/>
        <v>SOO</v>
      </c>
      <c r="AD553" s="93" t="str">
        <f>"'"&amp;VLOOKUP(A553,Lookups!B$3:F$48,2,FALSE)&amp;"'"</f>
        <v>'Sooes Fall Fingerling'</v>
      </c>
      <c r="AE553" s="93">
        <f>VLOOKUP(A553,Lookups!B$3:F$48,4,FALSE)</f>
        <v>6</v>
      </c>
      <c r="AF553" s="93" t="str">
        <f>VLOOKUP(A553,Lookups!B$3:F$48,5,FALSE)</f>
        <v>WAcst</v>
      </c>
      <c r="AG553" s="93" t="str">
        <f t="shared" si="117"/>
        <v>yes</v>
      </c>
      <c r="AH553" s="93">
        <f>VLOOKUP(A553,Lookups!B$3:F$48,3,FALSE)</f>
        <v>35</v>
      </c>
      <c r="AI553" s="117">
        <f t="shared" si="118"/>
        <v>0.12140575079872204</v>
      </c>
      <c r="AJ553" s="117">
        <f t="shared" si="119"/>
        <v>0</v>
      </c>
      <c r="AK553" s="117">
        <f t="shared" si="120"/>
        <v>2.5559105431309903E-2</v>
      </c>
      <c r="AL553" s="117">
        <f t="shared" si="121"/>
        <v>1.9169329073482427E-2</v>
      </c>
      <c r="AM553" s="117">
        <f t="shared" si="122"/>
        <v>0</v>
      </c>
      <c r="AN553" s="117">
        <f t="shared" si="123"/>
        <v>0</v>
      </c>
      <c r="AO553" s="117">
        <f t="shared" si="124"/>
        <v>0</v>
      </c>
      <c r="AP553" s="117">
        <f t="shared" si="125"/>
        <v>0</v>
      </c>
      <c r="AQ553" s="117">
        <f t="shared" si="126"/>
        <v>0.83386581469648557</v>
      </c>
      <c r="AR553" s="117">
        <f t="shared" si="127"/>
        <v>0</v>
      </c>
      <c r="AS553" t="str">
        <f t="shared" si="128"/>
        <v>2001SOO</v>
      </c>
    </row>
    <row r="554" spans="1:45" x14ac:dyDescent="0.25">
      <c r="A554" t="s">
        <v>720</v>
      </c>
      <c r="B554" s="64">
        <v>2002</v>
      </c>
      <c r="C554">
        <v>563</v>
      </c>
      <c r="D554" s="116" t="s">
        <v>44</v>
      </c>
      <c r="E554" s="63">
        <v>0.12966252220248667</v>
      </c>
      <c r="F554" s="63">
        <v>1.7761989342806395E-3</v>
      </c>
      <c r="G554" s="63">
        <v>1.7761989342806393E-2</v>
      </c>
      <c r="H554" s="63">
        <v>3.3747779751332148E-2</v>
      </c>
      <c r="I554" s="63">
        <v>2.1314387211367674E-2</v>
      </c>
      <c r="J554" s="63">
        <v>7.104795737122558E-3</v>
      </c>
      <c r="K554" s="63">
        <v>0</v>
      </c>
      <c r="L554" s="63">
        <v>0</v>
      </c>
      <c r="M554" s="63">
        <v>1.0657193605683837E-2</v>
      </c>
      <c r="N554" s="63">
        <v>0</v>
      </c>
      <c r="O554" s="63">
        <v>0</v>
      </c>
      <c r="P554" s="63">
        <v>1.2433392539964476E-2</v>
      </c>
      <c r="Q554" s="63">
        <v>0</v>
      </c>
      <c r="R554" s="63">
        <v>7.104795737122558E-3</v>
      </c>
      <c r="S554" s="63">
        <v>0</v>
      </c>
      <c r="T554" s="63">
        <v>0</v>
      </c>
      <c r="U554" s="63">
        <v>0</v>
      </c>
      <c r="V554" s="63">
        <v>0</v>
      </c>
      <c r="W554" s="63">
        <v>0</v>
      </c>
      <c r="X554" s="63">
        <v>0</v>
      </c>
      <c r="Y554" s="63">
        <v>0</v>
      </c>
      <c r="Z554" s="63">
        <v>0</v>
      </c>
      <c r="AA554" s="63">
        <v>0.75843694493783309</v>
      </c>
      <c r="AB554" s="93" t="str">
        <f t="shared" ref="AB554:AB617" si="129">IF(B554&gt;=2009,"a09on",IF(B554&gt;=1999,"a99to08","pre99"))</f>
        <v>a99to08</v>
      </c>
      <c r="AC554" s="93" t="str">
        <f t="shared" ref="AC554:AC617" si="130">A554</f>
        <v>SOO</v>
      </c>
      <c r="AD554" s="93" t="str">
        <f>"'"&amp;VLOOKUP(A554,Lookups!B$3:F$48,2,FALSE)&amp;"'"</f>
        <v>'Sooes Fall Fingerling'</v>
      </c>
      <c r="AE554" s="93">
        <f>VLOOKUP(A554,Lookups!B$3:F$48,4,FALSE)</f>
        <v>6</v>
      </c>
      <c r="AF554" s="93" t="str">
        <f>VLOOKUP(A554,Lookups!B$3:F$48,5,FALSE)</f>
        <v>WAcst</v>
      </c>
      <c r="AG554" s="93" t="str">
        <f t="shared" ref="AG554:AG617" si="131">IF(SUM(AI554:AR554)=0,"no","yes")</f>
        <v>yes</v>
      </c>
      <c r="AH554" s="93">
        <f>VLOOKUP(A554,Lookups!B$3:F$48,3,FALSE)</f>
        <v>35</v>
      </c>
      <c r="AI554" s="117">
        <f t="shared" ref="AI554:AI617" si="132">SUM(E554:G554)</f>
        <v>0.1492007104795737</v>
      </c>
      <c r="AJ554" s="117">
        <f t="shared" ref="AJ554:AJ617" si="133">SUM(H554:I554)</f>
        <v>5.5062166962699818E-2</v>
      </c>
      <c r="AK554" s="117">
        <f t="shared" ref="AK554:AK617" si="134">SUM(J554:K554)</f>
        <v>7.104795737122558E-3</v>
      </c>
      <c r="AL554" s="117">
        <f t="shared" ref="AL554:AL617" si="135">SUM(L554:M554)</f>
        <v>1.0657193605683837E-2</v>
      </c>
      <c r="AM554" s="117">
        <f t="shared" ref="AM554:AM617" si="136">SUM(N554:P554)</f>
        <v>1.2433392539964476E-2</v>
      </c>
      <c r="AN554" s="117">
        <f t="shared" ref="AN554:AN617" si="137">SUM(Q554:T554)</f>
        <v>7.104795737122558E-3</v>
      </c>
      <c r="AO554" s="117">
        <f t="shared" ref="AO554:AO617" si="138">SUM(U554:V554)</f>
        <v>0</v>
      </c>
      <c r="AP554" s="117">
        <f t="shared" ref="AP554:AP617" si="139">SUM(W554:Y554)</f>
        <v>0</v>
      </c>
      <c r="AQ554" s="117">
        <f t="shared" ref="AQ554:AQ617" si="140">SUM(AA554)</f>
        <v>0.75843694493783309</v>
      </c>
      <c r="AR554" s="117">
        <f t="shared" ref="AR554:AR617" si="141">SUM(Z554)</f>
        <v>0</v>
      </c>
      <c r="AS554" t="str">
        <f t="shared" ref="AS554:AS617" si="142">B554&amp;A554</f>
        <v>2002SOO</v>
      </c>
    </row>
    <row r="555" spans="1:45" x14ac:dyDescent="0.25">
      <c r="A555" t="s">
        <v>720</v>
      </c>
      <c r="B555" s="64">
        <v>2003</v>
      </c>
      <c r="C555">
        <v>786</v>
      </c>
      <c r="D555" s="116" t="s">
        <v>44</v>
      </c>
      <c r="E555" s="63">
        <v>0.13994910941475827</v>
      </c>
      <c r="F555" s="63">
        <v>1.2722646310432571E-3</v>
      </c>
      <c r="G555" s="63">
        <v>0</v>
      </c>
      <c r="H555" s="63">
        <v>5.4707379134860054E-2</v>
      </c>
      <c r="I555" s="63">
        <v>2.6717557251908396E-2</v>
      </c>
      <c r="J555" s="63">
        <v>0</v>
      </c>
      <c r="K555" s="63">
        <v>0</v>
      </c>
      <c r="L555" s="63">
        <v>0</v>
      </c>
      <c r="M555" s="63">
        <v>1.3994910941475827E-2</v>
      </c>
      <c r="N555" s="63">
        <v>0</v>
      </c>
      <c r="O555" s="63">
        <v>0</v>
      </c>
      <c r="P555" s="63">
        <v>0</v>
      </c>
      <c r="Q555" s="63">
        <v>0</v>
      </c>
      <c r="R555" s="63">
        <v>6.3613231552162846E-3</v>
      </c>
      <c r="S555" s="63">
        <v>0</v>
      </c>
      <c r="T555" s="63">
        <v>0</v>
      </c>
      <c r="U555" s="63">
        <v>0</v>
      </c>
      <c r="V555" s="63">
        <v>7.6335877862595417E-3</v>
      </c>
      <c r="W555" s="63">
        <v>0</v>
      </c>
      <c r="X555" s="63">
        <v>0</v>
      </c>
      <c r="Y555" s="63">
        <v>0</v>
      </c>
      <c r="Z555" s="63">
        <v>0.24173027989821882</v>
      </c>
      <c r="AA555" s="63">
        <v>0.50763358778625955</v>
      </c>
      <c r="AB555" s="93" t="str">
        <f t="shared" si="129"/>
        <v>a99to08</v>
      </c>
      <c r="AC555" s="93" t="str">
        <f t="shared" si="130"/>
        <v>SOO</v>
      </c>
      <c r="AD555" s="93" t="str">
        <f>"'"&amp;VLOOKUP(A555,Lookups!B$3:F$48,2,FALSE)&amp;"'"</f>
        <v>'Sooes Fall Fingerling'</v>
      </c>
      <c r="AE555" s="93">
        <f>VLOOKUP(A555,Lookups!B$3:F$48,4,FALSE)</f>
        <v>6</v>
      </c>
      <c r="AF555" s="93" t="str">
        <f>VLOOKUP(A555,Lookups!B$3:F$48,5,FALSE)</f>
        <v>WAcst</v>
      </c>
      <c r="AG555" s="93" t="str">
        <f t="shared" si="131"/>
        <v>yes</v>
      </c>
      <c r="AH555" s="93">
        <f>VLOOKUP(A555,Lookups!B$3:F$48,3,FALSE)</f>
        <v>35</v>
      </c>
      <c r="AI555" s="117">
        <f t="shared" si="132"/>
        <v>0.14122137404580154</v>
      </c>
      <c r="AJ555" s="117">
        <f t="shared" si="133"/>
        <v>8.1424936386768454E-2</v>
      </c>
      <c r="AK555" s="117">
        <f t="shared" si="134"/>
        <v>0</v>
      </c>
      <c r="AL555" s="117">
        <f t="shared" si="135"/>
        <v>1.3994910941475827E-2</v>
      </c>
      <c r="AM555" s="117">
        <f t="shared" si="136"/>
        <v>0</v>
      </c>
      <c r="AN555" s="117">
        <f t="shared" si="137"/>
        <v>6.3613231552162846E-3</v>
      </c>
      <c r="AO555" s="117">
        <f t="shared" si="138"/>
        <v>7.6335877862595417E-3</v>
      </c>
      <c r="AP555" s="117">
        <f t="shared" si="139"/>
        <v>0</v>
      </c>
      <c r="AQ555" s="117">
        <f t="shared" si="140"/>
        <v>0.50763358778625955</v>
      </c>
      <c r="AR555" s="117">
        <f t="shared" si="141"/>
        <v>0.24173027989821882</v>
      </c>
      <c r="AS555" t="str">
        <f t="shared" si="142"/>
        <v>2003SOO</v>
      </c>
    </row>
    <row r="556" spans="1:45" x14ac:dyDescent="0.25">
      <c r="A556" t="s">
        <v>720</v>
      </c>
      <c r="B556" s="64">
        <v>2004</v>
      </c>
      <c r="C556">
        <v>921</v>
      </c>
      <c r="D556" s="116" t="s">
        <v>44</v>
      </c>
      <c r="E556" s="63">
        <v>0.18675352877307277</v>
      </c>
      <c r="F556" s="63">
        <v>7.6004343105320303E-3</v>
      </c>
      <c r="G556" s="63">
        <v>2.1715526601520086E-2</v>
      </c>
      <c r="H556" s="63">
        <v>0.15852334419109662</v>
      </c>
      <c r="I556" s="63">
        <v>0</v>
      </c>
      <c r="J556" s="63">
        <v>7.6004343105320303E-3</v>
      </c>
      <c r="K556" s="63">
        <v>1.737242128121607E-2</v>
      </c>
      <c r="L556" s="63">
        <v>0</v>
      </c>
      <c r="M556" s="63">
        <v>0</v>
      </c>
      <c r="N556" s="63">
        <v>0</v>
      </c>
      <c r="O556" s="63">
        <v>0</v>
      </c>
      <c r="P556" s="63">
        <v>0</v>
      </c>
      <c r="Q556" s="63">
        <v>0</v>
      </c>
      <c r="R556" s="63">
        <v>4.3431053203040176E-3</v>
      </c>
      <c r="S556" s="63">
        <v>0</v>
      </c>
      <c r="T556" s="63">
        <v>0</v>
      </c>
      <c r="U556" s="63">
        <v>0</v>
      </c>
      <c r="V556" s="63">
        <v>4.3431053203040176E-3</v>
      </c>
      <c r="W556" s="63">
        <v>0</v>
      </c>
      <c r="X556" s="63">
        <v>0</v>
      </c>
      <c r="Y556" s="63">
        <v>0</v>
      </c>
      <c r="Z556" s="63">
        <v>8.6862106406080351E-3</v>
      </c>
      <c r="AA556" s="63">
        <v>0.58306188925081437</v>
      </c>
      <c r="AB556" s="93" t="str">
        <f t="shared" si="129"/>
        <v>a99to08</v>
      </c>
      <c r="AC556" s="93" t="str">
        <f t="shared" si="130"/>
        <v>SOO</v>
      </c>
      <c r="AD556" s="93" t="str">
        <f>"'"&amp;VLOOKUP(A556,Lookups!B$3:F$48,2,FALSE)&amp;"'"</f>
        <v>'Sooes Fall Fingerling'</v>
      </c>
      <c r="AE556" s="93">
        <f>VLOOKUP(A556,Lookups!B$3:F$48,4,FALSE)</f>
        <v>6</v>
      </c>
      <c r="AF556" s="93" t="str">
        <f>VLOOKUP(A556,Lookups!B$3:F$48,5,FALSE)</f>
        <v>WAcst</v>
      </c>
      <c r="AG556" s="93" t="str">
        <f t="shared" si="131"/>
        <v>yes</v>
      </c>
      <c r="AH556" s="93">
        <f>VLOOKUP(A556,Lookups!B$3:F$48,3,FALSE)</f>
        <v>35</v>
      </c>
      <c r="AI556" s="117">
        <f t="shared" si="132"/>
        <v>0.2160694896851249</v>
      </c>
      <c r="AJ556" s="117">
        <f t="shared" si="133"/>
        <v>0.15852334419109662</v>
      </c>
      <c r="AK556" s="117">
        <f t="shared" si="134"/>
        <v>2.4972855591748101E-2</v>
      </c>
      <c r="AL556" s="117">
        <f t="shared" si="135"/>
        <v>0</v>
      </c>
      <c r="AM556" s="117">
        <f t="shared" si="136"/>
        <v>0</v>
      </c>
      <c r="AN556" s="117">
        <f t="shared" si="137"/>
        <v>4.3431053203040176E-3</v>
      </c>
      <c r="AO556" s="117">
        <f t="shared" si="138"/>
        <v>4.3431053203040176E-3</v>
      </c>
      <c r="AP556" s="117">
        <f t="shared" si="139"/>
        <v>0</v>
      </c>
      <c r="AQ556" s="117">
        <f t="shared" si="140"/>
        <v>0.58306188925081437</v>
      </c>
      <c r="AR556" s="117">
        <f t="shared" si="141"/>
        <v>8.6862106406080351E-3</v>
      </c>
      <c r="AS556" t="str">
        <f t="shared" si="142"/>
        <v>2004SOO</v>
      </c>
    </row>
    <row r="557" spans="1:45" x14ac:dyDescent="0.25">
      <c r="A557" t="s">
        <v>720</v>
      </c>
      <c r="B557" s="64">
        <v>2005</v>
      </c>
      <c r="C557">
        <v>499</v>
      </c>
      <c r="D557" s="116" t="s">
        <v>44</v>
      </c>
      <c r="E557" s="63">
        <v>0.25050100200400799</v>
      </c>
      <c r="F557" s="63">
        <v>0</v>
      </c>
      <c r="G557" s="63">
        <v>2.4048096192384769E-2</v>
      </c>
      <c r="H557" s="63">
        <v>0.25250501002004005</v>
      </c>
      <c r="I557" s="63">
        <v>8.4168336673346694E-2</v>
      </c>
      <c r="J557" s="63">
        <v>1.002004008016032E-2</v>
      </c>
      <c r="K557" s="63">
        <v>0</v>
      </c>
      <c r="L557" s="63">
        <v>0</v>
      </c>
      <c r="M557" s="63">
        <v>1.8036072144288578E-2</v>
      </c>
      <c r="N557" s="63">
        <v>0</v>
      </c>
      <c r="O557" s="63">
        <v>0</v>
      </c>
      <c r="P557" s="63">
        <v>0</v>
      </c>
      <c r="Q557" s="63">
        <v>8.0160320641282558E-3</v>
      </c>
      <c r="R557" s="63">
        <v>2.004008016032064E-2</v>
      </c>
      <c r="S557" s="63">
        <v>0</v>
      </c>
      <c r="T557" s="63">
        <v>0</v>
      </c>
      <c r="U557" s="63">
        <v>0</v>
      </c>
      <c r="V557" s="63">
        <v>0</v>
      </c>
      <c r="W557" s="63">
        <v>0</v>
      </c>
      <c r="X557" s="63">
        <v>0</v>
      </c>
      <c r="Y557" s="63">
        <v>0</v>
      </c>
      <c r="Z557" s="63">
        <v>0</v>
      </c>
      <c r="AA557" s="63">
        <v>0.33266533066132264</v>
      </c>
      <c r="AB557" s="93" t="str">
        <f t="shared" si="129"/>
        <v>a99to08</v>
      </c>
      <c r="AC557" s="93" t="str">
        <f t="shared" si="130"/>
        <v>SOO</v>
      </c>
      <c r="AD557" s="93" t="str">
        <f>"'"&amp;VLOOKUP(A557,Lookups!B$3:F$48,2,FALSE)&amp;"'"</f>
        <v>'Sooes Fall Fingerling'</v>
      </c>
      <c r="AE557" s="93">
        <f>VLOOKUP(A557,Lookups!B$3:F$48,4,FALSE)</f>
        <v>6</v>
      </c>
      <c r="AF557" s="93" t="str">
        <f>VLOOKUP(A557,Lookups!B$3:F$48,5,FALSE)</f>
        <v>WAcst</v>
      </c>
      <c r="AG557" s="93" t="str">
        <f t="shared" si="131"/>
        <v>yes</v>
      </c>
      <c r="AH557" s="93">
        <f>VLOOKUP(A557,Lookups!B$3:F$48,3,FALSE)</f>
        <v>35</v>
      </c>
      <c r="AI557" s="117">
        <f t="shared" si="132"/>
        <v>0.27454909819639278</v>
      </c>
      <c r="AJ557" s="117">
        <f t="shared" si="133"/>
        <v>0.33667334669338678</v>
      </c>
      <c r="AK557" s="117">
        <f t="shared" si="134"/>
        <v>1.002004008016032E-2</v>
      </c>
      <c r="AL557" s="117">
        <f t="shared" si="135"/>
        <v>1.8036072144288578E-2</v>
      </c>
      <c r="AM557" s="117">
        <f t="shared" si="136"/>
        <v>0</v>
      </c>
      <c r="AN557" s="117">
        <f t="shared" si="137"/>
        <v>2.8056112224448898E-2</v>
      </c>
      <c r="AO557" s="117">
        <f t="shared" si="138"/>
        <v>0</v>
      </c>
      <c r="AP557" s="117">
        <f t="shared" si="139"/>
        <v>0</v>
      </c>
      <c r="AQ557" s="117">
        <f t="shared" si="140"/>
        <v>0.33266533066132264</v>
      </c>
      <c r="AR557" s="117">
        <f t="shared" si="141"/>
        <v>0</v>
      </c>
      <c r="AS557" t="str">
        <f t="shared" si="142"/>
        <v>2005SOO</v>
      </c>
    </row>
    <row r="558" spans="1:45" x14ac:dyDescent="0.25">
      <c r="A558" t="s">
        <v>720</v>
      </c>
      <c r="B558" s="64">
        <v>2006</v>
      </c>
      <c r="C558">
        <v>240</v>
      </c>
      <c r="D558" s="116" t="s">
        <v>44</v>
      </c>
      <c r="E558" s="63">
        <v>0.23749999999999999</v>
      </c>
      <c r="F558" s="63">
        <v>4.1666666666666664E-2</v>
      </c>
      <c r="G558" s="63">
        <v>2.5000000000000001E-2</v>
      </c>
      <c r="H558" s="63">
        <v>0.25</v>
      </c>
      <c r="I558" s="63">
        <v>2.0833333333333332E-2</v>
      </c>
      <c r="J558" s="63">
        <v>1.6666666666666666E-2</v>
      </c>
      <c r="K558" s="63">
        <v>2.9166666666666667E-2</v>
      </c>
      <c r="L558" s="63">
        <v>0</v>
      </c>
      <c r="M558" s="63">
        <v>0.05</v>
      </c>
      <c r="N558" s="63">
        <v>0</v>
      </c>
      <c r="O558" s="63">
        <v>0</v>
      </c>
      <c r="P558" s="63">
        <v>0</v>
      </c>
      <c r="Q558" s="63">
        <v>4.1666666666666666E-3</v>
      </c>
      <c r="R558" s="63">
        <v>1.2500000000000001E-2</v>
      </c>
      <c r="S558" s="63">
        <v>0</v>
      </c>
      <c r="T558" s="63">
        <v>0</v>
      </c>
      <c r="U558" s="63">
        <v>0</v>
      </c>
      <c r="V558" s="63">
        <v>2.0833333333333332E-2</v>
      </c>
      <c r="W558" s="63">
        <v>0</v>
      </c>
      <c r="X558" s="63">
        <v>0</v>
      </c>
      <c r="Y558" s="63">
        <v>0</v>
      </c>
      <c r="Z558" s="63">
        <v>0</v>
      </c>
      <c r="AA558" s="63">
        <v>0.29166666666666669</v>
      </c>
      <c r="AB558" s="93" t="str">
        <f t="shared" si="129"/>
        <v>a99to08</v>
      </c>
      <c r="AC558" s="93" t="str">
        <f t="shared" si="130"/>
        <v>SOO</v>
      </c>
      <c r="AD558" s="93" t="str">
        <f>"'"&amp;VLOOKUP(A558,Lookups!B$3:F$48,2,FALSE)&amp;"'"</f>
        <v>'Sooes Fall Fingerling'</v>
      </c>
      <c r="AE558" s="93">
        <f>VLOOKUP(A558,Lookups!B$3:F$48,4,FALSE)</f>
        <v>6</v>
      </c>
      <c r="AF558" s="93" t="str">
        <f>VLOOKUP(A558,Lookups!B$3:F$48,5,FALSE)</f>
        <v>WAcst</v>
      </c>
      <c r="AG558" s="93" t="str">
        <f t="shared" si="131"/>
        <v>yes</v>
      </c>
      <c r="AH558" s="93">
        <f>VLOOKUP(A558,Lookups!B$3:F$48,3,FALSE)</f>
        <v>35</v>
      </c>
      <c r="AI558" s="117">
        <f t="shared" si="132"/>
        <v>0.3041666666666667</v>
      </c>
      <c r="AJ558" s="117">
        <f t="shared" si="133"/>
        <v>0.27083333333333331</v>
      </c>
      <c r="AK558" s="117">
        <f t="shared" si="134"/>
        <v>4.5833333333333337E-2</v>
      </c>
      <c r="AL558" s="117">
        <f t="shared" si="135"/>
        <v>0.05</v>
      </c>
      <c r="AM558" s="117">
        <f t="shared" si="136"/>
        <v>0</v>
      </c>
      <c r="AN558" s="117">
        <f t="shared" si="137"/>
        <v>1.6666666666666666E-2</v>
      </c>
      <c r="AO558" s="117">
        <f t="shared" si="138"/>
        <v>2.0833333333333332E-2</v>
      </c>
      <c r="AP558" s="117">
        <f t="shared" si="139"/>
        <v>0</v>
      </c>
      <c r="AQ558" s="117">
        <f t="shared" si="140"/>
        <v>0.29166666666666669</v>
      </c>
      <c r="AR558" s="117">
        <f t="shared" si="141"/>
        <v>0</v>
      </c>
      <c r="AS558" t="str">
        <f t="shared" si="142"/>
        <v>2006SOO</v>
      </c>
    </row>
    <row r="559" spans="1:45" x14ac:dyDescent="0.25">
      <c r="A559" t="s">
        <v>720</v>
      </c>
      <c r="B559" s="64">
        <v>2007</v>
      </c>
      <c r="C559">
        <v>90</v>
      </c>
      <c r="D559" s="116" t="s">
        <v>44</v>
      </c>
      <c r="E559" s="63">
        <v>0.1</v>
      </c>
      <c r="F559" s="63">
        <v>0</v>
      </c>
      <c r="G559" s="63">
        <v>0</v>
      </c>
      <c r="H559" s="63">
        <v>0.15555555555555556</v>
      </c>
      <c r="I559" s="63">
        <v>0.14444444444444443</v>
      </c>
      <c r="J559" s="63">
        <v>0</v>
      </c>
      <c r="K559" s="63">
        <v>0</v>
      </c>
      <c r="L559" s="63">
        <v>0</v>
      </c>
      <c r="M559" s="63">
        <v>0.15555555555555556</v>
      </c>
      <c r="N559" s="63">
        <v>0</v>
      </c>
      <c r="O559" s="63">
        <v>0</v>
      </c>
      <c r="P559" s="63">
        <v>0</v>
      </c>
      <c r="Q559" s="63">
        <v>0</v>
      </c>
      <c r="R559" s="63">
        <v>0</v>
      </c>
      <c r="S559" s="63">
        <v>0</v>
      </c>
      <c r="T559" s="63">
        <v>0</v>
      </c>
      <c r="U559" s="63">
        <v>0</v>
      </c>
      <c r="V559" s="63">
        <v>0</v>
      </c>
      <c r="W559" s="63">
        <v>0</v>
      </c>
      <c r="X559" s="63">
        <v>0</v>
      </c>
      <c r="Y559" s="63">
        <v>0</v>
      </c>
      <c r="Z559" s="63">
        <v>0</v>
      </c>
      <c r="AA559" s="63">
        <v>0.44444444444444442</v>
      </c>
      <c r="AB559" s="93" t="str">
        <f t="shared" si="129"/>
        <v>a99to08</v>
      </c>
      <c r="AC559" s="93" t="str">
        <f t="shared" si="130"/>
        <v>SOO</v>
      </c>
      <c r="AD559" s="93" t="str">
        <f>"'"&amp;VLOOKUP(A559,Lookups!B$3:F$48,2,FALSE)&amp;"'"</f>
        <v>'Sooes Fall Fingerling'</v>
      </c>
      <c r="AE559" s="93">
        <f>VLOOKUP(A559,Lookups!B$3:F$48,4,FALSE)</f>
        <v>6</v>
      </c>
      <c r="AF559" s="93" t="str">
        <f>VLOOKUP(A559,Lookups!B$3:F$48,5,FALSE)</f>
        <v>WAcst</v>
      </c>
      <c r="AG559" s="93" t="str">
        <f t="shared" si="131"/>
        <v>yes</v>
      </c>
      <c r="AH559" s="93">
        <f>VLOOKUP(A559,Lookups!B$3:F$48,3,FALSE)</f>
        <v>35</v>
      </c>
      <c r="AI559" s="117">
        <f t="shared" si="132"/>
        <v>0.1</v>
      </c>
      <c r="AJ559" s="117">
        <f t="shared" si="133"/>
        <v>0.3</v>
      </c>
      <c r="AK559" s="117">
        <f t="shared" si="134"/>
        <v>0</v>
      </c>
      <c r="AL559" s="117">
        <f t="shared" si="135"/>
        <v>0.15555555555555556</v>
      </c>
      <c r="AM559" s="117">
        <f t="shared" si="136"/>
        <v>0</v>
      </c>
      <c r="AN559" s="117">
        <f t="shared" si="137"/>
        <v>0</v>
      </c>
      <c r="AO559" s="117">
        <f t="shared" si="138"/>
        <v>0</v>
      </c>
      <c r="AP559" s="117">
        <f t="shared" si="139"/>
        <v>0</v>
      </c>
      <c r="AQ559" s="117">
        <f t="shared" si="140"/>
        <v>0.44444444444444442</v>
      </c>
      <c r="AR559" s="117">
        <f t="shared" si="141"/>
        <v>0</v>
      </c>
      <c r="AS559" t="str">
        <f t="shared" si="142"/>
        <v>2007SOO</v>
      </c>
    </row>
    <row r="560" spans="1:45" x14ac:dyDescent="0.25">
      <c r="A560" t="s">
        <v>720</v>
      </c>
      <c r="B560" s="64">
        <v>2008</v>
      </c>
      <c r="C560">
        <v>115</v>
      </c>
      <c r="D560" s="116" t="s">
        <v>44</v>
      </c>
      <c r="E560" s="63">
        <v>8.6956521739130432E-2</v>
      </c>
      <c r="F560" s="63">
        <v>0</v>
      </c>
      <c r="G560" s="63">
        <v>0</v>
      </c>
      <c r="H560" s="63">
        <v>0.14782608695652175</v>
      </c>
      <c r="I560" s="63">
        <v>0.11304347826086956</v>
      </c>
      <c r="J560" s="63">
        <v>0</v>
      </c>
      <c r="K560" s="63">
        <v>9.5652173913043481E-2</v>
      </c>
      <c r="L560" s="63">
        <v>0</v>
      </c>
      <c r="M560" s="63">
        <v>0</v>
      </c>
      <c r="N560" s="63">
        <v>0</v>
      </c>
      <c r="O560" s="63">
        <v>0</v>
      </c>
      <c r="P560" s="63">
        <v>0</v>
      </c>
      <c r="Q560" s="63">
        <v>2.6086956521739129E-2</v>
      </c>
      <c r="R560" s="63">
        <v>0</v>
      </c>
      <c r="S560" s="63">
        <v>0</v>
      </c>
      <c r="T560" s="63">
        <v>0</v>
      </c>
      <c r="U560" s="63">
        <v>0</v>
      </c>
      <c r="V560" s="63">
        <v>0</v>
      </c>
      <c r="W560" s="63">
        <v>0</v>
      </c>
      <c r="X560" s="63">
        <v>0</v>
      </c>
      <c r="Y560" s="63">
        <v>0</v>
      </c>
      <c r="Z560" s="63">
        <v>0</v>
      </c>
      <c r="AA560" s="63">
        <v>0.5304347826086957</v>
      </c>
      <c r="AB560" s="93" t="str">
        <f t="shared" si="129"/>
        <v>a99to08</v>
      </c>
      <c r="AC560" s="93" t="str">
        <f t="shared" si="130"/>
        <v>SOO</v>
      </c>
      <c r="AD560" s="93" t="str">
        <f>"'"&amp;VLOOKUP(A560,Lookups!B$3:F$48,2,FALSE)&amp;"'"</f>
        <v>'Sooes Fall Fingerling'</v>
      </c>
      <c r="AE560" s="93">
        <f>VLOOKUP(A560,Lookups!B$3:F$48,4,FALSE)</f>
        <v>6</v>
      </c>
      <c r="AF560" s="93" t="str">
        <f>VLOOKUP(A560,Lookups!B$3:F$48,5,FALSE)</f>
        <v>WAcst</v>
      </c>
      <c r="AG560" s="93" t="str">
        <f t="shared" si="131"/>
        <v>yes</v>
      </c>
      <c r="AH560" s="93">
        <f>VLOOKUP(A560,Lookups!B$3:F$48,3,FALSE)</f>
        <v>35</v>
      </c>
      <c r="AI560" s="117">
        <f t="shared" si="132"/>
        <v>8.6956521739130432E-2</v>
      </c>
      <c r="AJ560" s="117">
        <f t="shared" si="133"/>
        <v>0.2608695652173913</v>
      </c>
      <c r="AK560" s="117">
        <f t="shared" si="134"/>
        <v>9.5652173913043481E-2</v>
      </c>
      <c r="AL560" s="117">
        <f t="shared" si="135"/>
        <v>0</v>
      </c>
      <c r="AM560" s="117">
        <f t="shared" si="136"/>
        <v>0</v>
      </c>
      <c r="AN560" s="117">
        <f t="shared" si="137"/>
        <v>2.6086956521739129E-2</v>
      </c>
      <c r="AO560" s="117">
        <f t="shared" si="138"/>
        <v>0</v>
      </c>
      <c r="AP560" s="117">
        <f t="shared" si="139"/>
        <v>0</v>
      </c>
      <c r="AQ560" s="117">
        <f t="shared" si="140"/>
        <v>0.5304347826086957</v>
      </c>
      <c r="AR560" s="117">
        <f t="shared" si="141"/>
        <v>0</v>
      </c>
      <c r="AS560" t="str">
        <f t="shared" si="142"/>
        <v>2008SOO</v>
      </c>
    </row>
    <row r="561" spans="1:45" x14ac:dyDescent="0.25">
      <c r="A561" t="s">
        <v>720</v>
      </c>
      <c r="B561" s="64">
        <v>2009</v>
      </c>
      <c r="C561">
        <v>563</v>
      </c>
      <c r="D561" s="116" t="s">
        <v>44</v>
      </c>
      <c r="E561" s="63">
        <v>0.11545293072824156</v>
      </c>
      <c r="F561" s="63">
        <v>1.2433392539964476E-2</v>
      </c>
      <c r="G561" s="63">
        <v>1.0657193605683837E-2</v>
      </c>
      <c r="H561" s="63">
        <v>7.9928952042628773E-2</v>
      </c>
      <c r="I561" s="63">
        <v>2.3090586145648313E-2</v>
      </c>
      <c r="J561" s="63">
        <v>0</v>
      </c>
      <c r="K561" s="63">
        <v>4.6181172291296625E-2</v>
      </c>
      <c r="L561" s="63">
        <v>0</v>
      </c>
      <c r="M561" s="63">
        <v>2.8419182948490232E-2</v>
      </c>
      <c r="N561" s="63">
        <v>0</v>
      </c>
      <c r="O561" s="63">
        <v>0</v>
      </c>
      <c r="P561" s="63">
        <v>1.4209591474245116E-2</v>
      </c>
      <c r="Q561" s="63">
        <v>2.3090586145648313E-2</v>
      </c>
      <c r="R561" s="63">
        <v>5.3285968028419185E-3</v>
      </c>
      <c r="S561" s="63">
        <v>0</v>
      </c>
      <c r="T561" s="63">
        <v>0</v>
      </c>
      <c r="U561" s="63">
        <v>0</v>
      </c>
      <c r="V561" s="63">
        <v>0</v>
      </c>
      <c r="W561" s="63">
        <v>0</v>
      </c>
      <c r="X561" s="63">
        <v>0</v>
      </c>
      <c r="Y561" s="63">
        <v>0</v>
      </c>
      <c r="Z561" s="63">
        <v>3.552397868561279E-3</v>
      </c>
      <c r="AA561" s="63">
        <v>0.63765541740674958</v>
      </c>
      <c r="AB561" s="93" t="str">
        <f t="shared" si="129"/>
        <v>a09on</v>
      </c>
      <c r="AC561" s="93" t="str">
        <f t="shared" si="130"/>
        <v>SOO</v>
      </c>
      <c r="AD561" s="93" t="str">
        <f>"'"&amp;VLOOKUP(A561,Lookups!B$3:F$48,2,FALSE)&amp;"'"</f>
        <v>'Sooes Fall Fingerling'</v>
      </c>
      <c r="AE561" s="93">
        <f>VLOOKUP(A561,Lookups!B$3:F$48,4,FALSE)</f>
        <v>6</v>
      </c>
      <c r="AF561" s="93" t="str">
        <f>VLOOKUP(A561,Lookups!B$3:F$48,5,FALSE)</f>
        <v>WAcst</v>
      </c>
      <c r="AG561" s="93" t="str">
        <f t="shared" si="131"/>
        <v>yes</v>
      </c>
      <c r="AH561" s="93">
        <f>VLOOKUP(A561,Lookups!B$3:F$48,3,FALSE)</f>
        <v>35</v>
      </c>
      <c r="AI561" s="117">
        <f t="shared" si="132"/>
        <v>0.13854351687388988</v>
      </c>
      <c r="AJ561" s="117">
        <f t="shared" si="133"/>
        <v>0.10301953818827708</v>
      </c>
      <c r="AK561" s="117">
        <f t="shared" si="134"/>
        <v>4.6181172291296625E-2</v>
      </c>
      <c r="AL561" s="117">
        <f t="shared" si="135"/>
        <v>2.8419182948490232E-2</v>
      </c>
      <c r="AM561" s="117">
        <f t="shared" si="136"/>
        <v>1.4209591474245116E-2</v>
      </c>
      <c r="AN561" s="117">
        <f t="shared" si="137"/>
        <v>2.8419182948490232E-2</v>
      </c>
      <c r="AO561" s="117">
        <f t="shared" si="138"/>
        <v>0</v>
      </c>
      <c r="AP561" s="117">
        <f t="shared" si="139"/>
        <v>0</v>
      </c>
      <c r="AQ561" s="117">
        <f t="shared" si="140"/>
        <v>0.63765541740674958</v>
      </c>
      <c r="AR561" s="117">
        <f t="shared" si="141"/>
        <v>3.552397868561279E-3</v>
      </c>
      <c r="AS561" t="str">
        <f t="shared" si="142"/>
        <v>2009SOO</v>
      </c>
    </row>
    <row r="562" spans="1:45" x14ac:dyDescent="0.25">
      <c r="A562" t="s">
        <v>720</v>
      </c>
      <c r="B562" s="64">
        <v>2010</v>
      </c>
      <c r="C562">
        <v>442</v>
      </c>
      <c r="D562" s="116" t="s">
        <v>44</v>
      </c>
      <c r="E562" s="63">
        <v>4.2986425339366516E-2</v>
      </c>
      <c r="F562" s="63">
        <v>0</v>
      </c>
      <c r="G562" s="63">
        <v>2.2624434389140271E-2</v>
      </c>
      <c r="H562" s="63">
        <v>5.6561085972850679E-2</v>
      </c>
      <c r="I562" s="63">
        <v>1.3574660633484163E-2</v>
      </c>
      <c r="J562" s="63">
        <v>9.0497737556561094E-3</v>
      </c>
      <c r="K562" s="63">
        <v>1.1312217194570135E-2</v>
      </c>
      <c r="L562" s="63">
        <v>0</v>
      </c>
      <c r="M562" s="63">
        <v>4.2986425339366516E-2</v>
      </c>
      <c r="N562" s="63">
        <v>0</v>
      </c>
      <c r="O562" s="63">
        <v>0</v>
      </c>
      <c r="P562" s="63">
        <v>0</v>
      </c>
      <c r="Q562" s="63">
        <v>2.2624434389140274E-3</v>
      </c>
      <c r="R562" s="63">
        <v>3.1674208144796379E-2</v>
      </c>
      <c r="S562" s="63">
        <v>0</v>
      </c>
      <c r="T562" s="63">
        <v>0</v>
      </c>
      <c r="U562" s="63">
        <v>0</v>
      </c>
      <c r="V562" s="63">
        <v>1.8099547511312219E-2</v>
      </c>
      <c r="W562" s="63">
        <v>0</v>
      </c>
      <c r="X562" s="63">
        <v>2.2624434389140274E-3</v>
      </c>
      <c r="Y562" s="63">
        <v>0</v>
      </c>
      <c r="Z562" s="63">
        <v>0</v>
      </c>
      <c r="AA562" s="63">
        <v>0.74660633484162897</v>
      </c>
      <c r="AB562" s="93" t="str">
        <f t="shared" si="129"/>
        <v>a09on</v>
      </c>
      <c r="AC562" s="93" t="str">
        <f t="shared" si="130"/>
        <v>SOO</v>
      </c>
      <c r="AD562" s="93" t="str">
        <f>"'"&amp;VLOOKUP(A562,Lookups!B$3:F$48,2,FALSE)&amp;"'"</f>
        <v>'Sooes Fall Fingerling'</v>
      </c>
      <c r="AE562" s="93">
        <f>VLOOKUP(A562,Lookups!B$3:F$48,4,FALSE)</f>
        <v>6</v>
      </c>
      <c r="AF562" s="93" t="str">
        <f>VLOOKUP(A562,Lookups!B$3:F$48,5,FALSE)</f>
        <v>WAcst</v>
      </c>
      <c r="AG562" s="93" t="str">
        <f t="shared" si="131"/>
        <v>yes</v>
      </c>
      <c r="AH562" s="93">
        <f>VLOOKUP(A562,Lookups!B$3:F$48,3,FALSE)</f>
        <v>35</v>
      </c>
      <c r="AI562" s="117">
        <f t="shared" si="132"/>
        <v>6.561085972850679E-2</v>
      </c>
      <c r="AJ562" s="117">
        <f t="shared" si="133"/>
        <v>7.0135746606334842E-2</v>
      </c>
      <c r="AK562" s="117">
        <f t="shared" si="134"/>
        <v>2.0361990950226245E-2</v>
      </c>
      <c r="AL562" s="117">
        <f t="shared" si="135"/>
        <v>4.2986425339366516E-2</v>
      </c>
      <c r="AM562" s="117">
        <f t="shared" si="136"/>
        <v>0</v>
      </c>
      <c r="AN562" s="117">
        <f t="shared" si="137"/>
        <v>3.3936651583710405E-2</v>
      </c>
      <c r="AO562" s="117">
        <f t="shared" si="138"/>
        <v>1.8099547511312219E-2</v>
      </c>
      <c r="AP562" s="117">
        <f t="shared" si="139"/>
        <v>2.2624434389140274E-3</v>
      </c>
      <c r="AQ562" s="117">
        <f t="shared" si="140"/>
        <v>0.74660633484162897</v>
      </c>
      <c r="AR562" s="117">
        <f t="shared" si="141"/>
        <v>0</v>
      </c>
      <c r="AS562" t="str">
        <f t="shared" si="142"/>
        <v>2010SOO</v>
      </c>
    </row>
    <row r="563" spans="1:45" x14ac:dyDescent="0.25">
      <c r="A563" t="s">
        <v>720</v>
      </c>
      <c r="B563" s="64">
        <v>2011</v>
      </c>
      <c r="C563">
        <v>1117</v>
      </c>
      <c r="D563" s="116" t="s">
        <v>44</v>
      </c>
      <c r="E563" s="63">
        <v>9.7582811101163847E-2</v>
      </c>
      <c r="F563" s="63">
        <v>4.4762757385854966E-3</v>
      </c>
      <c r="G563" s="63">
        <v>8.9525514771709933E-3</v>
      </c>
      <c r="H563" s="63">
        <v>4.3867502238137866E-2</v>
      </c>
      <c r="I563" s="63">
        <v>1.342882721575649E-2</v>
      </c>
      <c r="J563" s="63">
        <v>1.700984780662489E-2</v>
      </c>
      <c r="K563" s="63">
        <v>1.9695613249776187E-2</v>
      </c>
      <c r="L563" s="63">
        <v>0</v>
      </c>
      <c r="M563" s="63">
        <v>2.0590868397493287E-2</v>
      </c>
      <c r="N563" s="63">
        <v>0</v>
      </c>
      <c r="O563" s="63">
        <v>0</v>
      </c>
      <c r="P563" s="63">
        <v>1.1638316920322292E-2</v>
      </c>
      <c r="Q563" s="63">
        <v>4.4762757385854966E-3</v>
      </c>
      <c r="R563" s="63">
        <v>1.7905102954341987E-2</v>
      </c>
      <c r="S563" s="63">
        <v>0</v>
      </c>
      <c r="T563" s="63">
        <v>0</v>
      </c>
      <c r="U563" s="63">
        <v>0</v>
      </c>
      <c r="V563" s="63">
        <v>6.2667860340196958E-3</v>
      </c>
      <c r="W563" s="63">
        <v>0</v>
      </c>
      <c r="X563" s="63">
        <v>0</v>
      </c>
      <c r="Y563" s="63">
        <v>0</v>
      </c>
      <c r="Z563" s="63">
        <v>0</v>
      </c>
      <c r="AA563" s="63">
        <v>0.73410922112802146</v>
      </c>
      <c r="AB563" s="93" t="str">
        <f t="shared" si="129"/>
        <v>a09on</v>
      </c>
      <c r="AC563" s="93" t="str">
        <f t="shared" si="130"/>
        <v>SOO</v>
      </c>
      <c r="AD563" s="93" t="str">
        <f>"'"&amp;VLOOKUP(A563,Lookups!B$3:F$48,2,FALSE)&amp;"'"</f>
        <v>'Sooes Fall Fingerling'</v>
      </c>
      <c r="AE563" s="93">
        <f>VLOOKUP(A563,Lookups!B$3:F$48,4,FALSE)</f>
        <v>6</v>
      </c>
      <c r="AF563" s="93" t="str">
        <f>VLOOKUP(A563,Lookups!B$3:F$48,5,FALSE)</f>
        <v>WAcst</v>
      </c>
      <c r="AG563" s="93" t="str">
        <f t="shared" si="131"/>
        <v>yes</v>
      </c>
      <c r="AH563" s="93">
        <f>VLOOKUP(A563,Lookups!B$3:F$48,3,FALSE)</f>
        <v>35</v>
      </c>
      <c r="AI563" s="117">
        <f t="shared" si="132"/>
        <v>0.11101163831692035</v>
      </c>
      <c r="AJ563" s="117">
        <f t="shared" si="133"/>
        <v>5.729632945389436E-2</v>
      </c>
      <c r="AK563" s="117">
        <f t="shared" si="134"/>
        <v>3.6705461056401073E-2</v>
      </c>
      <c r="AL563" s="117">
        <f t="shared" si="135"/>
        <v>2.0590868397493287E-2</v>
      </c>
      <c r="AM563" s="117">
        <f t="shared" si="136"/>
        <v>1.1638316920322292E-2</v>
      </c>
      <c r="AN563" s="117">
        <f t="shared" si="137"/>
        <v>2.2381378692927483E-2</v>
      </c>
      <c r="AO563" s="117">
        <f t="shared" si="138"/>
        <v>6.2667860340196958E-3</v>
      </c>
      <c r="AP563" s="117">
        <f t="shared" si="139"/>
        <v>0</v>
      </c>
      <c r="AQ563" s="117">
        <f t="shared" si="140"/>
        <v>0.73410922112802146</v>
      </c>
      <c r="AR563" s="117">
        <f t="shared" si="141"/>
        <v>0</v>
      </c>
      <c r="AS563" t="str">
        <f t="shared" si="142"/>
        <v>2011SOO</v>
      </c>
    </row>
    <row r="564" spans="1:45" x14ac:dyDescent="0.25">
      <c r="A564" t="s">
        <v>720</v>
      </c>
      <c r="B564" s="64">
        <v>2012</v>
      </c>
      <c r="C564">
        <v>529</v>
      </c>
      <c r="D564" s="116" t="s">
        <v>31</v>
      </c>
      <c r="E564" s="63">
        <v>0.13043478260869565</v>
      </c>
      <c r="F564" s="63">
        <v>0</v>
      </c>
      <c r="G564" s="63">
        <v>1.3232514177693762E-2</v>
      </c>
      <c r="H564" s="63">
        <v>0.10207939508506617</v>
      </c>
      <c r="I564" s="63">
        <v>4.5368620037807186E-2</v>
      </c>
      <c r="J564" s="63">
        <v>1.1342155009451797E-2</v>
      </c>
      <c r="K564" s="63">
        <v>9.4517958412098299E-3</v>
      </c>
      <c r="L564" s="63">
        <v>0</v>
      </c>
      <c r="M564" s="63">
        <v>0</v>
      </c>
      <c r="N564" s="63">
        <v>0</v>
      </c>
      <c r="O564" s="63">
        <v>0</v>
      </c>
      <c r="P564" s="63">
        <v>0</v>
      </c>
      <c r="Q564" s="63">
        <v>2.4574669187145556E-2</v>
      </c>
      <c r="R564" s="63">
        <v>7.5614366729678641E-3</v>
      </c>
      <c r="S564" s="63">
        <v>5.6710775047258983E-3</v>
      </c>
      <c r="T564" s="63">
        <v>0</v>
      </c>
      <c r="U564" s="63">
        <v>0</v>
      </c>
      <c r="V564" s="63">
        <v>0</v>
      </c>
      <c r="W564" s="63">
        <v>0</v>
      </c>
      <c r="X564" s="63">
        <v>0</v>
      </c>
      <c r="Y564" s="63">
        <v>0</v>
      </c>
      <c r="Z564" s="63">
        <v>7.5614366729678641E-3</v>
      </c>
      <c r="AA564" s="63">
        <v>0.64272211720226846</v>
      </c>
      <c r="AB564" s="93" t="str">
        <f t="shared" si="129"/>
        <v>a09on</v>
      </c>
      <c r="AC564" s="93" t="str">
        <f t="shared" si="130"/>
        <v>SOO</v>
      </c>
      <c r="AD564" s="93" t="str">
        <f>"'"&amp;VLOOKUP(A564,Lookups!B$3:F$48,2,FALSE)&amp;"'"</f>
        <v>'Sooes Fall Fingerling'</v>
      </c>
      <c r="AE564" s="93">
        <f>VLOOKUP(A564,Lookups!B$3:F$48,4,FALSE)</f>
        <v>6</v>
      </c>
      <c r="AF564" s="93" t="str">
        <f>VLOOKUP(A564,Lookups!B$3:F$48,5,FALSE)</f>
        <v>WAcst</v>
      </c>
      <c r="AG564" s="93" t="str">
        <f t="shared" si="131"/>
        <v>yes</v>
      </c>
      <c r="AH564" s="93">
        <f>VLOOKUP(A564,Lookups!B$3:F$48,3,FALSE)</f>
        <v>35</v>
      </c>
      <c r="AI564" s="117">
        <f t="shared" si="132"/>
        <v>0.1436672967863894</v>
      </c>
      <c r="AJ564" s="117">
        <f t="shared" si="133"/>
        <v>0.14744801512287337</v>
      </c>
      <c r="AK564" s="117">
        <f t="shared" si="134"/>
        <v>2.0793950850661626E-2</v>
      </c>
      <c r="AL564" s="117">
        <f t="shared" si="135"/>
        <v>0</v>
      </c>
      <c r="AM564" s="117">
        <f t="shared" si="136"/>
        <v>0</v>
      </c>
      <c r="AN564" s="117">
        <f t="shared" si="137"/>
        <v>3.780718336483932E-2</v>
      </c>
      <c r="AO564" s="117">
        <f t="shared" si="138"/>
        <v>0</v>
      </c>
      <c r="AP564" s="117">
        <f t="shared" si="139"/>
        <v>0</v>
      </c>
      <c r="AQ564" s="117">
        <f t="shared" si="140"/>
        <v>0.64272211720226846</v>
      </c>
      <c r="AR564" s="117">
        <f t="shared" si="141"/>
        <v>7.5614366729678641E-3</v>
      </c>
      <c r="AS564" t="str">
        <f t="shared" si="142"/>
        <v>2012SOO</v>
      </c>
    </row>
    <row r="565" spans="1:45" x14ac:dyDescent="0.25">
      <c r="A565" t="s">
        <v>720</v>
      </c>
      <c r="B565" s="64">
        <v>2013</v>
      </c>
      <c r="C565" t="s">
        <v>40</v>
      </c>
      <c r="E565" s="63" t="s">
        <v>28</v>
      </c>
      <c r="F565" s="63" t="s">
        <v>28</v>
      </c>
      <c r="G565" s="63" t="s">
        <v>28</v>
      </c>
      <c r="H565" s="63" t="s">
        <v>28</v>
      </c>
      <c r="I565" s="63" t="s">
        <v>28</v>
      </c>
      <c r="J565" s="63" t="s">
        <v>28</v>
      </c>
      <c r="K565" s="63" t="s">
        <v>28</v>
      </c>
      <c r="L565" s="63" t="s">
        <v>28</v>
      </c>
      <c r="M565" s="63" t="s">
        <v>28</v>
      </c>
      <c r="N565" s="63" t="s">
        <v>28</v>
      </c>
      <c r="O565" s="63" t="s">
        <v>28</v>
      </c>
      <c r="P565" s="63" t="s">
        <v>28</v>
      </c>
      <c r="Q565" s="63" t="s">
        <v>28</v>
      </c>
      <c r="R565" s="63" t="s">
        <v>28</v>
      </c>
      <c r="S565" s="63" t="s">
        <v>28</v>
      </c>
      <c r="T565" s="63" t="s">
        <v>28</v>
      </c>
      <c r="U565" s="63" t="s">
        <v>28</v>
      </c>
      <c r="V565" s="63" t="s">
        <v>28</v>
      </c>
      <c r="W565" s="63" t="s">
        <v>28</v>
      </c>
      <c r="X565" s="63" t="s">
        <v>28</v>
      </c>
      <c r="Y565" s="63" t="s">
        <v>28</v>
      </c>
      <c r="Z565" s="63" t="s">
        <v>28</v>
      </c>
      <c r="AA565" s="63" t="s">
        <v>28</v>
      </c>
      <c r="AB565" s="93" t="str">
        <f t="shared" si="129"/>
        <v>a09on</v>
      </c>
      <c r="AC565" s="93" t="str">
        <f t="shared" si="130"/>
        <v>SOO</v>
      </c>
      <c r="AD565" s="93" t="str">
        <f>"'"&amp;VLOOKUP(A565,Lookups!B$3:F$48,2,FALSE)&amp;"'"</f>
        <v>'Sooes Fall Fingerling'</v>
      </c>
      <c r="AE565" s="93">
        <f>VLOOKUP(A565,Lookups!B$3:F$48,4,FALSE)</f>
        <v>6</v>
      </c>
      <c r="AF565" s="93" t="str">
        <f>VLOOKUP(A565,Lookups!B$3:F$48,5,FALSE)</f>
        <v>WAcst</v>
      </c>
      <c r="AG565" s="93" t="str">
        <f t="shared" si="131"/>
        <v>no</v>
      </c>
      <c r="AH565" s="93">
        <f>VLOOKUP(A565,Lookups!B$3:F$48,3,FALSE)</f>
        <v>35</v>
      </c>
      <c r="AI565" s="117">
        <f t="shared" si="132"/>
        <v>0</v>
      </c>
      <c r="AJ565" s="117">
        <f t="shared" si="133"/>
        <v>0</v>
      </c>
      <c r="AK565" s="117">
        <f t="shared" si="134"/>
        <v>0</v>
      </c>
      <c r="AL565" s="117">
        <f t="shared" si="135"/>
        <v>0</v>
      </c>
      <c r="AM565" s="117">
        <f t="shared" si="136"/>
        <v>0</v>
      </c>
      <c r="AN565" s="117">
        <f t="shared" si="137"/>
        <v>0</v>
      </c>
      <c r="AO565" s="117">
        <f t="shared" si="138"/>
        <v>0</v>
      </c>
      <c r="AP565" s="117">
        <f t="shared" si="139"/>
        <v>0</v>
      </c>
      <c r="AQ565" s="117">
        <f t="shared" si="140"/>
        <v>0</v>
      </c>
      <c r="AR565" s="117">
        <f t="shared" si="141"/>
        <v>0</v>
      </c>
      <c r="AS565" t="str">
        <f t="shared" si="142"/>
        <v>2013SOO</v>
      </c>
    </row>
    <row r="566" spans="1:45" x14ac:dyDescent="0.25">
      <c r="A566" t="s">
        <v>718</v>
      </c>
      <c r="B566" s="64">
        <v>1979</v>
      </c>
      <c r="C566" t="s">
        <v>40</v>
      </c>
      <c r="E566" s="63" t="s">
        <v>28</v>
      </c>
      <c r="F566" s="63" t="s">
        <v>28</v>
      </c>
      <c r="G566" s="63" t="s">
        <v>28</v>
      </c>
      <c r="H566" s="63" t="s">
        <v>28</v>
      </c>
      <c r="I566" s="63" t="s">
        <v>28</v>
      </c>
      <c r="J566" s="63" t="s">
        <v>28</v>
      </c>
      <c r="K566" s="63" t="s">
        <v>28</v>
      </c>
      <c r="L566" s="63" t="s">
        <v>28</v>
      </c>
      <c r="M566" s="63" t="s">
        <v>28</v>
      </c>
      <c r="N566" s="63" t="s">
        <v>28</v>
      </c>
      <c r="O566" s="63" t="s">
        <v>28</v>
      </c>
      <c r="P566" s="63" t="s">
        <v>28</v>
      </c>
      <c r="Q566" s="63" t="s">
        <v>28</v>
      </c>
      <c r="R566" s="63" t="s">
        <v>28</v>
      </c>
      <c r="S566" s="63" t="s">
        <v>28</v>
      </c>
      <c r="T566" s="63" t="s">
        <v>28</v>
      </c>
      <c r="U566" s="63" t="s">
        <v>28</v>
      </c>
      <c r="V566" s="63" t="s">
        <v>28</v>
      </c>
      <c r="W566" s="63" t="s">
        <v>28</v>
      </c>
      <c r="X566" s="63" t="s">
        <v>28</v>
      </c>
      <c r="Y566" s="63" t="s">
        <v>28</v>
      </c>
      <c r="Z566" s="63" t="s">
        <v>28</v>
      </c>
      <c r="AA566" s="63" t="s">
        <v>28</v>
      </c>
      <c r="AB566" s="93" t="str">
        <f t="shared" si="129"/>
        <v>pre99</v>
      </c>
      <c r="AC566" s="93" t="str">
        <f t="shared" si="130"/>
        <v>SKY</v>
      </c>
      <c r="AD566" s="93" t="str">
        <f>"'"&amp;VLOOKUP(A566,Lookups!B$3:F$48,2,FALSE)&amp;"'"</f>
        <v>'Skykomish Fall Fingerling'</v>
      </c>
      <c r="AE566" s="93">
        <f>VLOOKUP(A566,Lookups!B$3:F$48,4,FALSE)</f>
        <v>7</v>
      </c>
      <c r="AF566" s="93" t="str">
        <f>VLOOKUP(A566,Lookups!B$3:F$48,5,FALSE)</f>
        <v>PS</v>
      </c>
      <c r="AG566" s="93" t="str">
        <f t="shared" si="131"/>
        <v>no</v>
      </c>
      <c r="AH566" s="93">
        <f>VLOOKUP(A566,Lookups!B$3:F$48,3,FALSE)</f>
        <v>34</v>
      </c>
      <c r="AI566" s="117">
        <f t="shared" si="132"/>
        <v>0</v>
      </c>
      <c r="AJ566" s="117">
        <f t="shared" si="133"/>
        <v>0</v>
      </c>
      <c r="AK566" s="117">
        <f t="shared" si="134"/>
        <v>0</v>
      </c>
      <c r="AL566" s="117">
        <f t="shared" si="135"/>
        <v>0</v>
      </c>
      <c r="AM566" s="117">
        <f t="shared" si="136"/>
        <v>0</v>
      </c>
      <c r="AN566" s="117">
        <f t="shared" si="137"/>
        <v>0</v>
      </c>
      <c r="AO566" s="117">
        <f t="shared" si="138"/>
        <v>0</v>
      </c>
      <c r="AP566" s="117">
        <f t="shared" si="139"/>
        <v>0</v>
      </c>
      <c r="AQ566" s="117">
        <f t="shared" si="140"/>
        <v>0</v>
      </c>
      <c r="AR566" s="117">
        <f t="shared" si="141"/>
        <v>0</v>
      </c>
      <c r="AS566" t="str">
        <f t="shared" si="142"/>
        <v>1979SKY</v>
      </c>
    </row>
    <row r="567" spans="1:45" x14ac:dyDescent="0.25">
      <c r="A567" t="s">
        <v>718</v>
      </c>
      <c r="B567" s="64">
        <v>1980</v>
      </c>
      <c r="C567" t="s">
        <v>40</v>
      </c>
      <c r="E567" s="63" t="s">
        <v>28</v>
      </c>
      <c r="F567" s="63" t="s">
        <v>28</v>
      </c>
      <c r="G567" s="63" t="s">
        <v>28</v>
      </c>
      <c r="H567" s="63" t="s">
        <v>28</v>
      </c>
      <c r="I567" s="63" t="s">
        <v>28</v>
      </c>
      <c r="J567" s="63" t="s">
        <v>28</v>
      </c>
      <c r="K567" s="63" t="s">
        <v>28</v>
      </c>
      <c r="L567" s="63" t="s">
        <v>28</v>
      </c>
      <c r="M567" s="63" t="s">
        <v>28</v>
      </c>
      <c r="N567" s="63" t="s">
        <v>28</v>
      </c>
      <c r="O567" s="63" t="s">
        <v>28</v>
      </c>
      <c r="P567" s="63" t="s">
        <v>28</v>
      </c>
      <c r="Q567" s="63" t="s">
        <v>28</v>
      </c>
      <c r="R567" s="63" t="s">
        <v>28</v>
      </c>
      <c r="S567" s="63" t="s">
        <v>28</v>
      </c>
      <c r="T567" s="63" t="s">
        <v>28</v>
      </c>
      <c r="U567" s="63" t="s">
        <v>28</v>
      </c>
      <c r="V567" s="63" t="s">
        <v>28</v>
      </c>
      <c r="W567" s="63" t="s">
        <v>28</v>
      </c>
      <c r="X567" s="63" t="s">
        <v>28</v>
      </c>
      <c r="Y567" s="63" t="s">
        <v>28</v>
      </c>
      <c r="Z567" s="63" t="s">
        <v>28</v>
      </c>
      <c r="AA567" s="63" t="s">
        <v>28</v>
      </c>
      <c r="AB567" s="93" t="str">
        <f t="shared" si="129"/>
        <v>pre99</v>
      </c>
      <c r="AC567" s="93" t="str">
        <f t="shared" si="130"/>
        <v>SKY</v>
      </c>
      <c r="AD567" s="93" t="str">
        <f>"'"&amp;VLOOKUP(A567,Lookups!B$3:F$48,2,FALSE)&amp;"'"</f>
        <v>'Skykomish Fall Fingerling'</v>
      </c>
      <c r="AE567" s="93">
        <f>VLOOKUP(A567,Lookups!B$3:F$48,4,FALSE)</f>
        <v>7</v>
      </c>
      <c r="AF567" s="93" t="str">
        <f>VLOOKUP(A567,Lookups!B$3:F$48,5,FALSE)</f>
        <v>PS</v>
      </c>
      <c r="AG567" s="93" t="str">
        <f t="shared" si="131"/>
        <v>no</v>
      </c>
      <c r="AH567" s="93">
        <f>VLOOKUP(A567,Lookups!B$3:F$48,3,FALSE)</f>
        <v>34</v>
      </c>
      <c r="AI567" s="117">
        <f t="shared" si="132"/>
        <v>0</v>
      </c>
      <c r="AJ567" s="117">
        <f t="shared" si="133"/>
        <v>0</v>
      </c>
      <c r="AK567" s="117">
        <f t="shared" si="134"/>
        <v>0</v>
      </c>
      <c r="AL567" s="117">
        <f t="shared" si="135"/>
        <v>0</v>
      </c>
      <c r="AM567" s="117">
        <f t="shared" si="136"/>
        <v>0</v>
      </c>
      <c r="AN567" s="117">
        <f t="shared" si="137"/>
        <v>0</v>
      </c>
      <c r="AO567" s="117">
        <f t="shared" si="138"/>
        <v>0</v>
      </c>
      <c r="AP567" s="117">
        <f t="shared" si="139"/>
        <v>0</v>
      </c>
      <c r="AQ567" s="117">
        <f t="shared" si="140"/>
        <v>0</v>
      </c>
      <c r="AR567" s="117">
        <f t="shared" si="141"/>
        <v>0</v>
      </c>
      <c r="AS567" t="str">
        <f t="shared" si="142"/>
        <v>1980SKY</v>
      </c>
    </row>
    <row r="568" spans="1:45" x14ac:dyDescent="0.25">
      <c r="A568" t="s">
        <v>718</v>
      </c>
      <c r="B568" s="64">
        <v>1981</v>
      </c>
      <c r="C568" t="s">
        <v>40</v>
      </c>
      <c r="E568" s="63" t="s">
        <v>28</v>
      </c>
      <c r="F568" s="63" t="s">
        <v>28</v>
      </c>
      <c r="G568" s="63" t="s">
        <v>28</v>
      </c>
      <c r="H568" s="63" t="s">
        <v>28</v>
      </c>
      <c r="I568" s="63" t="s">
        <v>28</v>
      </c>
      <c r="J568" s="63" t="s">
        <v>28</v>
      </c>
      <c r="K568" s="63" t="s">
        <v>28</v>
      </c>
      <c r="L568" s="63" t="s">
        <v>28</v>
      </c>
      <c r="M568" s="63" t="s">
        <v>28</v>
      </c>
      <c r="N568" s="63" t="s">
        <v>28</v>
      </c>
      <c r="O568" s="63" t="s">
        <v>28</v>
      </c>
      <c r="P568" s="63" t="s">
        <v>28</v>
      </c>
      <c r="Q568" s="63" t="s">
        <v>28</v>
      </c>
      <c r="R568" s="63" t="s">
        <v>28</v>
      </c>
      <c r="S568" s="63" t="s">
        <v>28</v>
      </c>
      <c r="T568" s="63" t="s">
        <v>28</v>
      </c>
      <c r="U568" s="63" t="s">
        <v>28</v>
      </c>
      <c r="V568" s="63" t="s">
        <v>28</v>
      </c>
      <c r="W568" s="63" t="s">
        <v>28</v>
      </c>
      <c r="X568" s="63" t="s">
        <v>28</v>
      </c>
      <c r="Y568" s="63" t="s">
        <v>28</v>
      </c>
      <c r="Z568" s="63" t="s">
        <v>28</v>
      </c>
      <c r="AA568" s="63" t="s">
        <v>28</v>
      </c>
      <c r="AB568" s="93" t="str">
        <f t="shared" si="129"/>
        <v>pre99</v>
      </c>
      <c r="AC568" s="93" t="str">
        <f t="shared" si="130"/>
        <v>SKY</v>
      </c>
      <c r="AD568" s="93" t="str">
        <f>"'"&amp;VLOOKUP(A568,Lookups!B$3:F$48,2,FALSE)&amp;"'"</f>
        <v>'Skykomish Fall Fingerling'</v>
      </c>
      <c r="AE568" s="93">
        <f>VLOOKUP(A568,Lookups!B$3:F$48,4,FALSE)</f>
        <v>7</v>
      </c>
      <c r="AF568" s="93" t="str">
        <f>VLOOKUP(A568,Lookups!B$3:F$48,5,FALSE)</f>
        <v>PS</v>
      </c>
      <c r="AG568" s="93" t="str">
        <f t="shared" si="131"/>
        <v>no</v>
      </c>
      <c r="AH568" s="93">
        <f>VLOOKUP(A568,Lookups!B$3:F$48,3,FALSE)</f>
        <v>34</v>
      </c>
      <c r="AI568" s="117">
        <f t="shared" si="132"/>
        <v>0</v>
      </c>
      <c r="AJ568" s="117">
        <f t="shared" si="133"/>
        <v>0</v>
      </c>
      <c r="AK568" s="117">
        <f t="shared" si="134"/>
        <v>0</v>
      </c>
      <c r="AL568" s="117">
        <f t="shared" si="135"/>
        <v>0</v>
      </c>
      <c r="AM568" s="117">
        <f t="shared" si="136"/>
        <v>0</v>
      </c>
      <c r="AN568" s="117">
        <f t="shared" si="137"/>
        <v>0</v>
      </c>
      <c r="AO568" s="117">
        <f t="shared" si="138"/>
        <v>0</v>
      </c>
      <c r="AP568" s="117">
        <f t="shared" si="139"/>
        <v>0</v>
      </c>
      <c r="AQ568" s="117">
        <f t="shared" si="140"/>
        <v>0</v>
      </c>
      <c r="AR568" s="117">
        <f t="shared" si="141"/>
        <v>0</v>
      </c>
      <c r="AS568" t="str">
        <f t="shared" si="142"/>
        <v>1981SKY</v>
      </c>
    </row>
    <row r="569" spans="1:45" x14ac:dyDescent="0.25">
      <c r="A569" t="s">
        <v>718</v>
      </c>
      <c r="B569" s="64">
        <v>1982</v>
      </c>
      <c r="C569" t="s">
        <v>40</v>
      </c>
      <c r="E569" s="63" t="s">
        <v>28</v>
      </c>
      <c r="F569" s="63" t="s">
        <v>28</v>
      </c>
      <c r="G569" s="63" t="s">
        <v>28</v>
      </c>
      <c r="H569" s="63" t="s">
        <v>28</v>
      </c>
      <c r="I569" s="63" t="s">
        <v>28</v>
      </c>
      <c r="J569" s="63" t="s">
        <v>28</v>
      </c>
      <c r="K569" s="63" t="s">
        <v>28</v>
      </c>
      <c r="L569" s="63" t="s">
        <v>28</v>
      </c>
      <c r="M569" s="63" t="s">
        <v>28</v>
      </c>
      <c r="N569" s="63" t="s">
        <v>28</v>
      </c>
      <c r="O569" s="63" t="s">
        <v>28</v>
      </c>
      <c r="P569" s="63" t="s">
        <v>28</v>
      </c>
      <c r="Q569" s="63" t="s">
        <v>28</v>
      </c>
      <c r="R569" s="63" t="s">
        <v>28</v>
      </c>
      <c r="S569" s="63" t="s">
        <v>28</v>
      </c>
      <c r="T569" s="63" t="s">
        <v>28</v>
      </c>
      <c r="U569" s="63" t="s">
        <v>28</v>
      </c>
      <c r="V569" s="63" t="s">
        <v>28</v>
      </c>
      <c r="W569" s="63" t="s">
        <v>28</v>
      </c>
      <c r="X569" s="63" t="s">
        <v>28</v>
      </c>
      <c r="Y569" s="63" t="s">
        <v>28</v>
      </c>
      <c r="Z569" s="63" t="s">
        <v>28</v>
      </c>
      <c r="AA569" s="63" t="s">
        <v>28</v>
      </c>
      <c r="AB569" s="93" t="str">
        <f t="shared" si="129"/>
        <v>pre99</v>
      </c>
      <c r="AC569" s="93" t="str">
        <f t="shared" si="130"/>
        <v>SKY</v>
      </c>
      <c r="AD569" s="93" t="str">
        <f>"'"&amp;VLOOKUP(A569,Lookups!B$3:F$48,2,FALSE)&amp;"'"</f>
        <v>'Skykomish Fall Fingerling'</v>
      </c>
      <c r="AE569" s="93">
        <f>VLOOKUP(A569,Lookups!B$3:F$48,4,FALSE)</f>
        <v>7</v>
      </c>
      <c r="AF569" s="93" t="str">
        <f>VLOOKUP(A569,Lookups!B$3:F$48,5,FALSE)</f>
        <v>PS</v>
      </c>
      <c r="AG569" s="93" t="str">
        <f t="shared" si="131"/>
        <v>no</v>
      </c>
      <c r="AH569" s="93">
        <f>VLOOKUP(A569,Lookups!B$3:F$48,3,FALSE)</f>
        <v>34</v>
      </c>
      <c r="AI569" s="117">
        <f t="shared" si="132"/>
        <v>0</v>
      </c>
      <c r="AJ569" s="117">
        <f t="shared" si="133"/>
        <v>0</v>
      </c>
      <c r="AK569" s="117">
        <f t="shared" si="134"/>
        <v>0</v>
      </c>
      <c r="AL569" s="117">
        <f t="shared" si="135"/>
        <v>0</v>
      </c>
      <c r="AM569" s="117">
        <f t="shared" si="136"/>
        <v>0</v>
      </c>
      <c r="AN569" s="117">
        <f t="shared" si="137"/>
        <v>0</v>
      </c>
      <c r="AO569" s="117">
        <f t="shared" si="138"/>
        <v>0</v>
      </c>
      <c r="AP569" s="117">
        <f t="shared" si="139"/>
        <v>0</v>
      </c>
      <c r="AQ569" s="117">
        <f t="shared" si="140"/>
        <v>0</v>
      </c>
      <c r="AR569" s="117">
        <f t="shared" si="141"/>
        <v>0</v>
      </c>
      <c r="AS569" t="str">
        <f t="shared" si="142"/>
        <v>1982SKY</v>
      </c>
    </row>
    <row r="570" spans="1:45" x14ac:dyDescent="0.25">
      <c r="A570" t="s">
        <v>718</v>
      </c>
      <c r="B570" s="64">
        <v>1983</v>
      </c>
      <c r="C570" t="s">
        <v>40</v>
      </c>
      <c r="E570" s="63" t="s">
        <v>28</v>
      </c>
      <c r="F570" s="63" t="s">
        <v>28</v>
      </c>
      <c r="G570" s="63" t="s">
        <v>28</v>
      </c>
      <c r="H570" s="63" t="s">
        <v>28</v>
      </c>
      <c r="I570" s="63" t="s">
        <v>28</v>
      </c>
      <c r="J570" s="63" t="s">
        <v>28</v>
      </c>
      <c r="K570" s="63" t="s">
        <v>28</v>
      </c>
      <c r="L570" s="63" t="s">
        <v>28</v>
      </c>
      <c r="M570" s="63" t="s">
        <v>28</v>
      </c>
      <c r="N570" s="63" t="s">
        <v>28</v>
      </c>
      <c r="O570" s="63" t="s">
        <v>28</v>
      </c>
      <c r="P570" s="63" t="s">
        <v>28</v>
      </c>
      <c r="Q570" s="63" t="s">
        <v>28</v>
      </c>
      <c r="R570" s="63" t="s">
        <v>28</v>
      </c>
      <c r="S570" s="63" t="s">
        <v>28</v>
      </c>
      <c r="T570" s="63" t="s">
        <v>28</v>
      </c>
      <c r="U570" s="63" t="s">
        <v>28</v>
      </c>
      <c r="V570" s="63" t="s">
        <v>28</v>
      </c>
      <c r="W570" s="63" t="s">
        <v>28</v>
      </c>
      <c r="X570" s="63" t="s">
        <v>28</v>
      </c>
      <c r="Y570" s="63" t="s">
        <v>28</v>
      </c>
      <c r="Z570" s="63" t="s">
        <v>28</v>
      </c>
      <c r="AA570" s="63" t="s">
        <v>28</v>
      </c>
      <c r="AB570" s="93" t="str">
        <f t="shared" si="129"/>
        <v>pre99</v>
      </c>
      <c r="AC570" s="93" t="str">
        <f t="shared" si="130"/>
        <v>SKY</v>
      </c>
      <c r="AD570" s="93" t="str">
        <f>"'"&amp;VLOOKUP(A570,Lookups!B$3:F$48,2,FALSE)&amp;"'"</f>
        <v>'Skykomish Fall Fingerling'</v>
      </c>
      <c r="AE570" s="93">
        <f>VLOOKUP(A570,Lookups!B$3:F$48,4,FALSE)</f>
        <v>7</v>
      </c>
      <c r="AF570" s="93" t="str">
        <f>VLOOKUP(A570,Lookups!B$3:F$48,5,FALSE)</f>
        <v>PS</v>
      </c>
      <c r="AG570" s="93" t="str">
        <f t="shared" si="131"/>
        <v>no</v>
      </c>
      <c r="AH570" s="93">
        <f>VLOOKUP(A570,Lookups!B$3:F$48,3,FALSE)</f>
        <v>34</v>
      </c>
      <c r="AI570" s="117">
        <f t="shared" si="132"/>
        <v>0</v>
      </c>
      <c r="AJ570" s="117">
        <f t="shared" si="133"/>
        <v>0</v>
      </c>
      <c r="AK570" s="117">
        <f t="shared" si="134"/>
        <v>0</v>
      </c>
      <c r="AL570" s="117">
        <f t="shared" si="135"/>
        <v>0</v>
      </c>
      <c r="AM570" s="117">
        <f t="shared" si="136"/>
        <v>0</v>
      </c>
      <c r="AN570" s="117">
        <f t="shared" si="137"/>
        <v>0</v>
      </c>
      <c r="AO570" s="117">
        <f t="shared" si="138"/>
        <v>0</v>
      </c>
      <c r="AP570" s="117">
        <f t="shared" si="139"/>
        <v>0</v>
      </c>
      <c r="AQ570" s="117">
        <f t="shared" si="140"/>
        <v>0</v>
      </c>
      <c r="AR570" s="117">
        <f t="shared" si="141"/>
        <v>0</v>
      </c>
      <c r="AS570" t="str">
        <f t="shared" si="142"/>
        <v>1983SKY</v>
      </c>
    </row>
    <row r="571" spans="1:45" x14ac:dyDescent="0.25">
      <c r="A571" t="s">
        <v>718</v>
      </c>
      <c r="B571" s="64">
        <v>1984</v>
      </c>
      <c r="C571" t="s">
        <v>40</v>
      </c>
      <c r="E571" s="63" t="s">
        <v>28</v>
      </c>
      <c r="F571" s="63" t="s">
        <v>28</v>
      </c>
      <c r="G571" s="63" t="s">
        <v>28</v>
      </c>
      <c r="H571" s="63" t="s">
        <v>28</v>
      </c>
      <c r="I571" s="63" t="s">
        <v>28</v>
      </c>
      <c r="J571" s="63" t="s">
        <v>28</v>
      </c>
      <c r="K571" s="63" t="s">
        <v>28</v>
      </c>
      <c r="L571" s="63" t="s">
        <v>28</v>
      </c>
      <c r="M571" s="63" t="s">
        <v>28</v>
      </c>
      <c r="N571" s="63" t="s">
        <v>28</v>
      </c>
      <c r="O571" s="63" t="s">
        <v>28</v>
      </c>
      <c r="P571" s="63" t="s">
        <v>28</v>
      </c>
      <c r="Q571" s="63" t="s">
        <v>28</v>
      </c>
      <c r="R571" s="63" t="s">
        <v>28</v>
      </c>
      <c r="S571" s="63" t="s">
        <v>28</v>
      </c>
      <c r="T571" s="63" t="s">
        <v>28</v>
      </c>
      <c r="U571" s="63" t="s">
        <v>28</v>
      </c>
      <c r="V571" s="63" t="s">
        <v>28</v>
      </c>
      <c r="W571" s="63" t="s">
        <v>28</v>
      </c>
      <c r="X571" s="63" t="s">
        <v>28</v>
      </c>
      <c r="Y571" s="63" t="s">
        <v>28</v>
      </c>
      <c r="Z571" s="63" t="s">
        <v>28</v>
      </c>
      <c r="AA571" s="63" t="s">
        <v>28</v>
      </c>
      <c r="AB571" s="93" t="str">
        <f t="shared" si="129"/>
        <v>pre99</v>
      </c>
      <c r="AC571" s="93" t="str">
        <f t="shared" si="130"/>
        <v>SKY</v>
      </c>
      <c r="AD571" s="93" t="str">
        <f>"'"&amp;VLOOKUP(A571,Lookups!B$3:F$48,2,FALSE)&amp;"'"</f>
        <v>'Skykomish Fall Fingerling'</v>
      </c>
      <c r="AE571" s="93">
        <f>VLOOKUP(A571,Lookups!B$3:F$48,4,FALSE)</f>
        <v>7</v>
      </c>
      <c r="AF571" s="93" t="str">
        <f>VLOOKUP(A571,Lookups!B$3:F$48,5,FALSE)</f>
        <v>PS</v>
      </c>
      <c r="AG571" s="93" t="str">
        <f t="shared" si="131"/>
        <v>no</v>
      </c>
      <c r="AH571" s="93">
        <f>VLOOKUP(A571,Lookups!B$3:F$48,3,FALSE)</f>
        <v>34</v>
      </c>
      <c r="AI571" s="117">
        <f t="shared" si="132"/>
        <v>0</v>
      </c>
      <c r="AJ571" s="117">
        <f t="shared" si="133"/>
        <v>0</v>
      </c>
      <c r="AK571" s="117">
        <f t="shared" si="134"/>
        <v>0</v>
      </c>
      <c r="AL571" s="117">
        <f t="shared" si="135"/>
        <v>0</v>
      </c>
      <c r="AM571" s="117">
        <f t="shared" si="136"/>
        <v>0</v>
      </c>
      <c r="AN571" s="117">
        <f t="shared" si="137"/>
        <v>0</v>
      </c>
      <c r="AO571" s="117">
        <f t="shared" si="138"/>
        <v>0</v>
      </c>
      <c r="AP571" s="117">
        <f t="shared" si="139"/>
        <v>0</v>
      </c>
      <c r="AQ571" s="117">
        <f t="shared" si="140"/>
        <v>0</v>
      </c>
      <c r="AR571" s="117">
        <f t="shared" si="141"/>
        <v>0</v>
      </c>
      <c r="AS571" t="str">
        <f t="shared" si="142"/>
        <v>1984SKY</v>
      </c>
    </row>
    <row r="572" spans="1:45" x14ac:dyDescent="0.25">
      <c r="A572" t="s">
        <v>718</v>
      </c>
      <c r="B572" s="64">
        <v>1985</v>
      </c>
      <c r="C572" t="s">
        <v>40</v>
      </c>
      <c r="E572" s="63" t="s">
        <v>28</v>
      </c>
      <c r="F572" s="63" t="s">
        <v>28</v>
      </c>
      <c r="G572" s="63" t="s">
        <v>28</v>
      </c>
      <c r="H572" s="63" t="s">
        <v>28</v>
      </c>
      <c r="I572" s="63" t="s">
        <v>28</v>
      </c>
      <c r="J572" s="63" t="s">
        <v>28</v>
      </c>
      <c r="K572" s="63" t="s">
        <v>28</v>
      </c>
      <c r="L572" s="63" t="s">
        <v>28</v>
      </c>
      <c r="M572" s="63" t="s">
        <v>28</v>
      </c>
      <c r="N572" s="63" t="s">
        <v>28</v>
      </c>
      <c r="O572" s="63" t="s">
        <v>28</v>
      </c>
      <c r="P572" s="63" t="s">
        <v>28</v>
      </c>
      <c r="Q572" s="63" t="s">
        <v>28</v>
      </c>
      <c r="R572" s="63" t="s">
        <v>28</v>
      </c>
      <c r="S572" s="63" t="s">
        <v>28</v>
      </c>
      <c r="T572" s="63" t="s">
        <v>28</v>
      </c>
      <c r="U572" s="63" t="s">
        <v>28</v>
      </c>
      <c r="V572" s="63" t="s">
        <v>28</v>
      </c>
      <c r="W572" s="63" t="s">
        <v>28</v>
      </c>
      <c r="X572" s="63" t="s">
        <v>28</v>
      </c>
      <c r="Y572" s="63" t="s">
        <v>28</v>
      </c>
      <c r="Z572" s="63" t="s">
        <v>28</v>
      </c>
      <c r="AA572" s="63" t="s">
        <v>28</v>
      </c>
      <c r="AB572" s="93" t="str">
        <f t="shared" si="129"/>
        <v>pre99</v>
      </c>
      <c r="AC572" s="93" t="str">
        <f t="shared" si="130"/>
        <v>SKY</v>
      </c>
      <c r="AD572" s="93" t="str">
        <f>"'"&amp;VLOOKUP(A572,Lookups!B$3:F$48,2,FALSE)&amp;"'"</f>
        <v>'Skykomish Fall Fingerling'</v>
      </c>
      <c r="AE572" s="93">
        <f>VLOOKUP(A572,Lookups!B$3:F$48,4,FALSE)</f>
        <v>7</v>
      </c>
      <c r="AF572" s="93" t="str">
        <f>VLOOKUP(A572,Lookups!B$3:F$48,5,FALSE)</f>
        <v>PS</v>
      </c>
      <c r="AG572" s="93" t="str">
        <f t="shared" si="131"/>
        <v>no</v>
      </c>
      <c r="AH572" s="93">
        <f>VLOOKUP(A572,Lookups!B$3:F$48,3,FALSE)</f>
        <v>34</v>
      </c>
      <c r="AI572" s="117">
        <f t="shared" si="132"/>
        <v>0</v>
      </c>
      <c r="AJ572" s="117">
        <f t="shared" si="133"/>
        <v>0</v>
      </c>
      <c r="AK572" s="117">
        <f t="shared" si="134"/>
        <v>0</v>
      </c>
      <c r="AL572" s="117">
        <f t="shared" si="135"/>
        <v>0</v>
      </c>
      <c r="AM572" s="117">
        <f t="shared" si="136"/>
        <v>0</v>
      </c>
      <c r="AN572" s="117">
        <f t="shared" si="137"/>
        <v>0</v>
      </c>
      <c r="AO572" s="117">
        <f t="shared" si="138"/>
        <v>0</v>
      </c>
      <c r="AP572" s="117">
        <f t="shared" si="139"/>
        <v>0</v>
      </c>
      <c r="AQ572" s="117">
        <f t="shared" si="140"/>
        <v>0</v>
      </c>
      <c r="AR572" s="117">
        <f t="shared" si="141"/>
        <v>0</v>
      </c>
      <c r="AS572" t="str">
        <f t="shared" si="142"/>
        <v>1985SKY</v>
      </c>
    </row>
    <row r="573" spans="1:45" x14ac:dyDescent="0.25">
      <c r="A573" t="s">
        <v>718</v>
      </c>
      <c r="B573" s="64">
        <v>1986</v>
      </c>
      <c r="C573" t="s">
        <v>40</v>
      </c>
      <c r="E573" s="63" t="s">
        <v>28</v>
      </c>
      <c r="F573" s="63" t="s">
        <v>28</v>
      </c>
      <c r="G573" s="63" t="s">
        <v>28</v>
      </c>
      <c r="H573" s="63" t="s">
        <v>28</v>
      </c>
      <c r="I573" s="63" t="s">
        <v>28</v>
      </c>
      <c r="J573" s="63" t="s">
        <v>28</v>
      </c>
      <c r="K573" s="63" t="s">
        <v>28</v>
      </c>
      <c r="L573" s="63" t="s">
        <v>28</v>
      </c>
      <c r="M573" s="63" t="s">
        <v>28</v>
      </c>
      <c r="N573" s="63" t="s">
        <v>28</v>
      </c>
      <c r="O573" s="63" t="s">
        <v>28</v>
      </c>
      <c r="P573" s="63" t="s">
        <v>28</v>
      </c>
      <c r="Q573" s="63" t="s">
        <v>28</v>
      </c>
      <c r="R573" s="63" t="s">
        <v>28</v>
      </c>
      <c r="S573" s="63" t="s">
        <v>28</v>
      </c>
      <c r="T573" s="63" t="s">
        <v>28</v>
      </c>
      <c r="U573" s="63" t="s">
        <v>28</v>
      </c>
      <c r="V573" s="63" t="s">
        <v>28</v>
      </c>
      <c r="W573" s="63" t="s">
        <v>28</v>
      </c>
      <c r="X573" s="63" t="s">
        <v>28</v>
      </c>
      <c r="Y573" s="63" t="s">
        <v>28</v>
      </c>
      <c r="Z573" s="63" t="s">
        <v>28</v>
      </c>
      <c r="AA573" s="63" t="s">
        <v>28</v>
      </c>
      <c r="AB573" s="93" t="str">
        <f t="shared" si="129"/>
        <v>pre99</v>
      </c>
      <c r="AC573" s="93" t="str">
        <f t="shared" si="130"/>
        <v>SKY</v>
      </c>
      <c r="AD573" s="93" t="str">
        <f>"'"&amp;VLOOKUP(A573,Lookups!B$3:F$48,2,FALSE)&amp;"'"</f>
        <v>'Skykomish Fall Fingerling'</v>
      </c>
      <c r="AE573" s="93">
        <f>VLOOKUP(A573,Lookups!B$3:F$48,4,FALSE)</f>
        <v>7</v>
      </c>
      <c r="AF573" s="93" t="str">
        <f>VLOOKUP(A573,Lookups!B$3:F$48,5,FALSE)</f>
        <v>PS</v>
      </c>
      <c r="AG573" s="93" t="str">
        <f t="shared" si="131"/>
        <v>no</v>
      </c>
      <c r="AH573" s="93">
        <f>VLOOKUP(A573,Lookups!B$3:F$48,3,FALSE)</f>
        <v>34</v>
      </c>
      <c r="AI573" s="117">
        <f t="shared" si="132"/>
        <v>0</v>
      </c>
      <c r="AJ573" s="117">
        <f t="shared" si="133"/>
        <v>0</v>
      </c>
      <c r="AK573" s="117">
        <f t="shared" si="134"/>
        <v>0</v>
      </c>
      <c r="AL573" s="117">
        <f t="shared" si="135"/>
        <v>0</v>
      </c>
      <c r="AM573" s="117">
        <f t="shared" si="136"/>
        <v>0</v>
      </c>
      <c r="AN573" s="117">
        <f t="shared" si="137"/>
        <v>0</v>
      </c>
      <c r="AO573" s="117">
        <f t="shared" si="138"/>
        <v>0</v>
      </c>
      <c r="AP573" s="117">
        <f t="shared" si="139"/>
        <v>0</v>
      </c>
      <c r="AQ573" s="117">
        <f t="shared" si="140"/>
        <v>0</v>
      </c>
      <c r="AR573" s="117">
        <f t="shared" si="141"/>
        <v>0</v>
      </c>
      <c r="AS573" t="str">
        <f t="shared" si="142"/>
        <v>1986SKY</v>
      </c>
    </row>
    <row r="574" spans="1:45" x14ac:dyDescent="0.25">
      <c r="A574" t="s">
        <v>718</v>
      </c>
      <c r="B574" s="64">
        <v>1987</v>
      </c>
      <c r="C574" t="s">
        <v>40</v>
      </c>
      <c r="E574" s="63" t="s">
        <v>28</v>
      </c>
      <c r="F574" s="63" t="s">
        <v>28</v>
      </c>
      <c r="G574" s="63" t="s">
        <v>28</v>
      </c>
      <c r="H574" s="63" t="s">
        <v>28</v>
      </c>
      <c r="I574" s="63" t="s">
        <v>28</v>
      </c>
      <c r="J574" s="63" t="s">
        <v>28</v>
      </c>
      <c r="K574" s="63" t="s">
        <v>28</v>
      </c>
      <c r="L574" s="63" t="s">
        <v>28</v>
      </c>
      <c r="M574" s="63" t="s">
        <v>28</v>
      </c>
      <c r="N574" s="63" t="s">
        <v>28</v>
      </c>
      <c r="O574" s="63" t="s">
        <v>28</v>
      </c>
      <c r="P574" s="63" t="s">
        <v>28</v>
      </c>
      <c r="Q574" s="63" t="s">
        <v>28</v>
      </c>
      <c r="R574" s="63" t="s">
        <v>28</v>
      </c>
      <c r="S574" s="63" t="s">
        <v>28</v>
      </c>
      <c r="T574" s="63" t="s">
        <v>28</v>
      </c>
      <c r="U574" s="63" t="s">
        <v>28</v>
      </c>
      <c r="V574" s="63" t="s">
        <v>28</v>
      </c>
      <c r="W574" s="63" t="s">
        <v>28</v>
      </c>
      <c r="X574" s="63" t="s">
        <v>28</v>
      </c>
      <c r="Y574" s="63" t="s">
        <v>28</v>
      </c>
      <c r="Z574" s="63" t="s">
        <v>28</v>
      </c>
      <c r="AA574" s="63" t="s">
        <v>28</v>
      </c>
      <c r="AB574" s="93" t="str">
        <f t="shared" si="129"/>
        <v>pre99</v>
      </c>
      <c r="AC574" s="93" t="str">
        <f t="shared" si="130"/>
        <v>SKY</v>
      </c>
      <c r="AD574" s="93" t="str">
        <f>"'"&amp;VLOOKUP(A574,Lookups!B$3:F$48,2,FALSE)&amp;"'"</f>
        <v>'Skykomish Fall Fingerling'</v>
      </c>
      <c r="AE574" s="93">
        <f>VLOOKUP(A574,Lookups!B$3:F$48,4,FALSE)</f>
        <v>7</v>
      </c>
      <c r="AF574" s="93" t="str">
        <f>VLOOKUP(A574,Lookups!B$3:F$48,5,FALSE)</f>
        <v>PS</v>
      </c>
      <c r="AG574" s="93" t="str">
        <f t="shared" si="131"/>
        <v>no</v>
      </c>
      <c r="AH574" s="93">
        <f>VLOOKUP(A574,Lookups!B$3:F$48,3,FALSE)</f>
        <v>34</v>
      </c>
      <c r="AI574" s="117">
        <f t="shared" si="132"/>
        <v>0</v>
      </c>
      <c r="AJ574" s="117">
        <f t="shared" si="133"/>
        <v>0</v>
      </c>
      <c r="AK574" s="117">
        <f t="shared" si="134"/>
        <v>0</v>
      </c>
      <c r="AL574" s="117">
        <f t="shared" si="135"/>
        <v>0</v>
      </c>
      <c r="AM574" s="117">
        <f t="shared" si="136"/>
        <v>0</v>
      </c>
      <c r="AN574" s="117">
        <f t="shared" si="137"/>
        <v>0</v>
      </c>
      <c r="AO574" s="117">
        <f t="shared" si="138"/>
        <v>0</v>
      </c>
      <c r="AP574" s="117">
        <f t="shared" si="139"/>
        <v>0</v>
      </c>
      <c r="AQ574" s="117">
        <f t="shared" si="140"/>
        <v>0</v>
      </c>
      <c r="AR574" s="117">
        <f t="shared" si="141"/>
        <v>0</v>
      </c>
      <c r="AS574" t="str">
        <f t="shared" si="142"/>
        <v>1987SKY</v>
      </c>
    </row>
    <row r="575" spans="1:45" x14ac:dyDescent="0.25">
      <c r="A575" t="s">
        <v>718</v>
      </c>
      <c r="B575" s="64">
        <v>1988</v>
      </c>
      <c r="C575" t="s">
        <v>40</v>
      </c>
      <c r="E575" s="63" t="s">
        <v>28</v>
      </c>
      <c r="F575" s="63" t="s">
        <v>28</v>
      </c>
      <c r="G575" s="63" t="s">
        <v>28</v>
      </c>
      <c r="H575" s="63" t="s">
        <v>28</v>
      </c>
      <c r="I575" s="63" t="s">
        <v>28</v>
      </c>
      <c r="J575" s="63" t="s">
        <v>28</v>
      </c>
      <c r="K575" s="63" t="s">
        <v>28</v>
      </c>
      <c r="L575" s="63" t="s">
        <v>28</v>
      </c>
      <c r="M575" s="63" t="s">
        <v>28</v>
      </c>
      <c r="N575" s="63" t="s">
        <v>28</v>
      </c>
      <c r="O575" s="63" t="s">
        <v>28</v>
      </c>
      <c r="P575" s="63" t="s">
        <v>28</v>
      </c>
      <c r="Q575" s="63" t="s">
        <v>28</v>
      </c>
      <c r="R575" s="63" t="s">
        <v>28</v>
      </c>
      <c r="S575" s="63" t="s">
        <v>28</v>
      </c>
      <c r="T575" s="63" t="s">
        <v>28</v>
      </c>
      <c r="U575" s="63" t="s">
        <v>28</v>
      </c>
      <c r="V575" s="63" t="s">
        <v>28</v>
      </c>
      <c r="W575" s="63" t="s">
        <v>28</v>
      </c>
      <c r="X575" s="63" t="s">
        <v>28</v>
      </c>
      <c r="Y575" s="63" t="s">
        <v>28</v>
      </c>
      <c r="Z575" s="63" t="s">
        <v>28</v>
      </c>
      <c r="AA575" s="63" t="s">
        <v>28</v>
      </c>
      <c r="AB575" s="93" t="str">
        <f t="shared" si="129"/>
        <v>pre99</v>
      </c>
      <c r="AC575" s="93" t="str">
        <f t="shared" si="130"/>
        <v>SKY</v>
      </c>
      <c r="AD575" s="93" t="str">
        <f>"'"&amp;VLOOKUP(A575,Lookups!B$3:F$48,2,FALSE)&amp;"'"</f>
        <v>'Skykomish Fall Fingerling'</v>
      </c>
      <c r="AE575" s="93">
        <f>VLOOKUP(A575,Lookups!B$3:F$48,4,FALSE)</f>
        <v>7</v>
      </c>
      <c r="AF575" s="93" t="str">
        <f>VLOOKUP(A575,Lookups!B$3:F$48,5,FALSE)</f>
        <v>PS</v>
      </c>
      <c r="AG575" s="93" t="str">
        <f t="shared" si="131"/>
        <v>no</v>
      </c>
      <c r="AH575" s="93">
        <f>VLOOKUP(A575,Lookups!B$3:F$48,3,FALSE)</f>
        <v>34</v>
      </c>
      <c r="AI575" s="117">
        <f t="shared" si="132"/>
        <v>0</v>
      </c>
      <c r="AJ575" s="117">
        <f t="shared" si="133"/>
        <v>0</v>
      </c>
      <c r="AK575" s="117">
        <f t="shared" si="134"/>
        <v>0</v>
      </c>
      <c r="AL575" s="117">
        <f t="shared" si="135"/>
        <v>0</v>
      </c>
      <c r="AM575" s="117">
        <f t="shared" si="136"/>
        <v>0</v>
      </c>
      <c r="AN575" s="117">
        <f t="shared" si="137"/>
        <v>0</v>
      </c>
      <c r="AO575" s="117">
        <f t="shared" si="138"/>
        <v>0</v>
      </c>
      <c r="AP575" s="117">
        <f t="shared" si="139"/>
        <v>0</v>
      </c>
      <c r="AQ575" s="117">
        <f t="shared" si="140"/>
        <v>0</v>
      </c>
      <c r="AR575" s="117">
        <f t="shared" si="141"/>
        <v>0</v>
      </c>
      <c r="AS575" t="str">
        <f t="shared" si="142"/>
        <v>1988SKY</v>
      </c>
    </row>
    <row r="576" spans="1:45" x14ac:dyDescent="0.25">
      <c r="A576" t="s">
        <v>718</v>
      </c>
      <c r="B576" s="64">
        <v>1989</v>
      </c>
      <c r="C576" t="s">
        <v>40</v>
      </c>
      <c r="E576" s="63" t="s">
        <v>28</v>
      </c>
      <c r="F576" s="63" t="s">
        <v>28</v>
      </c>
      <c r="G576" s="63" t="s">
        <v>28</v>
      </c>
      <c r="H576" s="63" t="s">
        <v>28</v>
      </c>
      <c r="I576" s="63" t="s">
        <v>28</v>
      </c>
      <c r="J576" s="63" t="s">
        <v>28</v>
      </c>
      <c r="K576" s="63" t="s">
        <v>28</v>
      </c>
      <c r="L576" s="63" t="s">
        <v>28</v>
      </c>
      <c r="M576" s="63" t="s">
        <v>28</v>
      </c>
      <c r="N576" s="63" t="s">
        <v>28</v>
      </c>
      <c r="O576" s="63" t="s">
        <v>28</v>
      </c>
      <c r="P576" s="63" t="s">
        <v>28</v>
      </c>
      <c r="Q576" s="63" t="s">
        <v>28</v>
      </c>
      <c r="R576" s="63" t="s">
        <v>28</v>
      </c>
      <c r="S576" s="63" t="s">
        <v>28</v>
      </c>
      <c r="T576" s="63" t="s">
        <v>28</v>
      </c>
      <c r="U576" s="63" t="s">
        <v>28</v>
      </c>
      <c r="V576" s="63" t="s">
        <v>28</v>
      </c>
      <c r="W576" s="63" t="s">
        <v>28</v>
      </c>
      <c r="X576" s="63" t="s">
        <v>28</v>
      </c>
      <c r="Y576" s="63" t="s">
        <v>28</v>
      </c>
      <c r="Z576" s="63" t="s">
        <v>28</v>
      </c>
      <c r="AA576" s="63" t="s">
        <v>28</v>
      </c>
      <c r="AB576" s="93" t="str">
        <f t="shared" si="129"/>
        <v>pre99</v>
      </c>
      <c r="AC576" s="93" t="str">
        <f t="shared" si="130"/>
        <v>SKY</v>
      </c>
      <c r="AD576" s="93" t="str">
        <f>"'"&amp;VLOOKUP(A576,Lookups!B$3:F$48,2,FALSE)&amp;"'"</f>
        <v>'Skykomish Fall Fingerling'</v>
      </c>
      <c r="AE576" s="93">
        <f>VLOOKUP(A576,Lookups!B$3:F$48,4,FALSE)</f>
        <v>7</v>
      </c>
      <c r="AF576" s="93" t="str">
        <f>VLOOKUP(A576,Lookups!B$3:F$48,5,FALSE)</f>
        <v>PS</v>
      </c>
      <c r="AG576" s="93" t="str">
        <f t="shared" si="131"/>
        <v>no</v>
      </c>
      <c r="AH576" s="93">
        <f>VLOOKUP(A576,Lookups!B$3:F$48,3,FALSE)</f>
        <v>34</v>
      </c>
      <c r="AI576" s="117">
        <f t="shared" si="132"/>
        <v>0</v>
      </c>
      <c r="AJ576" s="117">
        <f t="shared" si="133"/>
        <v>0</v>
      </c>
      <c r="AK576" s="117">
        <f t="shared" si="134"/>
        <v>0</v>
      </c>
      <c r="AL576" s="117">
        <f t="shared" si="135"/>
        <v>0</v>
      </c>
      <c r="AM576" s="117">
        <f t="shared" si="136"/>
        <v>0</v>
      </c>
      <c r="AN576" s="117">
        <f t="shared" si="137"/>
        <v>0</v>
      </c>
      <c r="AO576" s="117">
        <f t="shared" si="138"/>
        <v>0</v>
      </c>
      <c r="AP576" s="117">
        <f t="shared" si="139"/>
        <v>0</v>
      </c>
      <c r="AQ576" s="117">
        <f t="shared" si="140"/>
        <v>0</v>
      </c>
      <c r="AR576" s="117">
        <f t="shared" si="141"/>
        <v>0</v>
      </c>
      <c r="AS576" t="str">
        <f t="shared" si="142"/>
        <v>1989SKY</v>
      </c>
    </row>
    <row r="577" spans="1:45" x14ac:dyDescent="0.25">
      <c r="A577" t="s">
        <v>718</v>
      </c>
      <c r="B577" s="64">
        <v>1990</v>
      </c>
      <c r="C577" t="s">
        <v>40</v>
      </c>
      <c r="E577" s="63" t="s">
        <v>28</v>
      </c>
      <c r="F577" s="63" t="s">
        <v>28</v>
      </c>
      <c r="G577" s="63" t="s">
        <v>28</v>
      </c>
      <c r="H577" s="63" t="s">
        <v>28</v>
      </c>
      <c r="I577" s="63" t="s">
        <v>28</v>
      </c>
      <c r="J577" s="63" t="s">
        <v>28</v>
      </c>
      <c r="K577" s="63" t="s">
        <v>28</v>
      </c>
      <c r="L577" s="63" t="s">
        <v>28</v>
      </c>
      <c r="M577" s="63" t="s">
        <v>28</v>
      </c>
      <c r="N577" s="63" t="s">
        <v>28</v>
      </c>
      <c r="O577" s="63" t="s">
        <v>28</v>
      </c>
      <c r="P577" s="63" t="s">
        <v>28</v>
      </c>
      <c r="Q577" s="63" t="s">
        <v>28</v>
      </c>
      <c r="R577" s="63" t="s">
        <v>28</v>
      </c>
      <c r="S577" s="63" t="s">
        <v>28</v>
      </c>
      <c r="T577" s="63" t="s">
        <v>28</v>
      </c>
      <c r="U577" s="63" t="s">
        <v>28</v>
      </c>
      <c r="V577" s="63" t="s">
        <v>28</v>
      </c>
      <c r="W577" s="63" t="s">
        <v>28</v>
      </c>
      <c r="X577" s="63" t="s">
        <v>28</v>
      </c>
      <c r="Y577" s="63" t="s">
        <v>28</v>
      </c>
      <c r="Z577" s="63" t="s">
        <v>28</v>
      </c>
      <c r="AA577" s="63" t="s">
        <v>28</v>
      </c>
      <c r="AB577" s="93" t="str">
        <f t="shared" si="129"/>
        <v>pre99</v>
      </c>
      <c r="AC577" s="93" t="str">
        <f t="shared" si="130"/>
        <v>SKY</v>
      </c>
      <c r="AD577" s="93" t="str">
        <f>"'"&amp;VLOOKUP(A577,Lookups!B$3:F$48,2,FALSE)&amp;"'"</f>
        <v>'Skykomish Fall Fingerling'</v>
      </c>
      <c r="AE577" s="93">
        <f>VLOOKUP(A577,Lookups!B$3:F$48,4,FALSE)</f>
        <v>7</v>
      </c>
      <c r="AF577" s="93" t="str">
        <f>VLOOKUP(A577,Lookups!B$3:F$48,5,FALSE)</f>
        <v>PS</v>
      </c>
      <c r="AG577" s="93" t="str">
        <f t="shared" si="131"/>
        <v>no</v>
      </c>
      <c r="AH577" s="93">
        <f>VLOOKUP(A577,Lookups!B$3:F$48,3,FALSE)</f>
        <v>34</v>
      </c>
      <c r="AI577" s="117">
        <f t="shared" si="132"/>
        <v>0</v>
      </c>
      <c r="AJ577" s="117">
        <f t="shared" si="133"/>
        <v>0</v>
      </c>
      <c r="AK577" s="117">
        <f t="shared" si="134"/>
        <v>0</v>
      </c>
      <c r="AL577" s="117">
        <f t="shared" si="135"/>
        <v>0</v>
      </c>
      <c r="AM577" s="117">
        <f t="shared" si="136"/>
        <v>0</v>
      </c>
      <c r="AN577" s="117">
        <f t="shared" si="137"/>
        <v>0</v>
      </c>
      <c r="AO577" s="117">
        <f t="shared" si="138"/>
        <v>0</v>
      </c>
      <c r="AP577" s="117">
        <f t="shared" si="139"/>
        <v>0</v>
      </c>
      <c r="AQ577" s="117">
        <f t="shared" si="140"/>
        <v>0</v>
      </c>
      <c r="AR577" s="117">
        <f t="shared" si="141"/>
        <v>0</v>
      </c>
      <c r="AS577" t="str">
        <f t="shared" si="142"/>
        <v>1990SKY</v>
      </c>
    </row>
    <row r="578" spans="1:45" x14ac:dyDescent="0.25">
      <c r="A578" t="s">
        <v>718</v>
      </c>
      <c r="B578" s="64">
        <v>1991</v>
      </c>
      <c r="C578" t="s">
        <v>40</v>
      </c>
      <c r="E578" s="63" t="s">
        <v>28</v>
      </c>
      <c r="F578" s="63" t="s">
        <v>28</v>
      </c>
      <c r="G578" s="63" t="s">
        <v>28</v>
      </c>
      <c r="H578" s="63" t="s">
        <v>28</v>
      </c>
      <c r="I578" s="63" t="s">
        <v>28</v>
      </c>
      <c r="J578" s="63" t="s">
        <v>28</v>
      </c>
      <c r="K578" s="63" t="s">
        <v>28</v>
      </c>
      <c r="L578" s="63" t="s">
        <v>28</v>
      </c>
      <c r="M578" s="63" t="s">
        <v>28</v>
      </c>
      <c r="N578" s="63" t="s">
        <v>28</v>
      </c>
      <c r="O578" s="63" t="s">
        <v>28</v>
      </c>
      <c r="P578" s="63" t="s">
        <v>28</v>
      </c>
      <c r="Q578" s="63" t="s">
        <v>28</v>
      </c>
      <c r="R578" s="63" t="s">
        <v>28</v>
      </c>
      <c r="S578" s="63" t="s">
        <v>28</v>
      </c>
      <c r="T578" s="63" t="s">
        <v>28</v>
      </c>
      <c r="U578" s="63" t="s">
        <v>28</v>
      </c>
      <c r="V578" s="63" t="s">
        <v>28</v>
      </c>
      <c r="W578" s="63" t="s">
        <v>28</v>
      </c>
      <c r="X578" s="63" t="s">
        <v>28</v>
      </c>
      <c r="Y578" s="63" t="s">
        <v>28</v>
      </c>
      <c r="Z578" s="63" t="s">
        <v>28</v>
      </c>
      <c r="AA578" s="63" t="s">
        <v>28</v>
      </c>
      <c r="AB578" s="93" t="str">
        <f t="shared" si="129"/>
        <v>pre99</v>
      </c>
      <c r="AC578" s="93" t="str">
        <f t="shared" si="130"/>
        <v>SKY</v>
      </c>
      <c r="AD578" s="93" t="str">
        <f>"'"&amp;VLOOKUP(A578,Lookups!B$3:F$48,2,FALSE)&amp;"'"</f>
        <v>'Skykomish Fall Fingerling'</v>
      </c>
      <c r="AE578" s="93">
        <f>VLOOKUP(A578,Lookups!B$3:F$48,4,FALSE)</f>
        <v>7</v>
      </c>
      <c r="AF578" s="93" t="str">
        <f>VLOOKUP(A578,Lookups!B$3:F$48,5,FALSE)</f>
        <v>PS</v>
      </c>
      <c r="AG578" s="93" t="str">
        <f t="shared" si="131"/>
        <v>no</v>
      </c>
      <c r="AH578" s="93">
        <f>VLOOKUP(A578,Lookups!B$3:F$48,3,FALSE)</f>
        <v>34</v>
      </c>
      <c r="AI578" s="117">
        <f t="shared" si="132"/>
        <v>0</v>
      </c>
      <c r="AJ578" s="117">
        <f t="shared" si="133"/>
        <v>0</v>
      </c>
      <c r="AK578" s="117">
        <f t="shared" si="134"/>
        <v>0</v>
      </c>
      <c r="AL578" s="117">
        <f t="shared" si="135"/>
        <v>0</v>
      </c>
      <c r="AM578" s="117">
        <f t="shared" si="136"/>
        <v>0</v>
      </c>
      <c r="AN578" s="117">
        <f t="shared" si="137"/>
        <v>0</v>
      </c>
      <c r="AO578" s="117">
        <f t="shared" si="138"/>
        <v>0</v>
      </c>
      <c r="AP578" s="117">
        <f t="shared" si="139"/>
        <v>0</v>
      </c>
      <c r="AQ578" s="117">
        <f t="shared" si="140"/>
        <v>0</v>
      </c>
      <c r="AR578" s="117">
        <f t="shared" si="141"/>
        <v>0</v>
      </c>
      <c r="AS578" t="str">
        <f t="shared" si="142"/>
        <v>1991SKY</v>
      </c>
    </row>
    <row r="579" spans="1:45" x14ac:dyDescent="0.25">
      <c r="A579" t="s">
        <v>718</v>
      </c>
      <c r="B579" s="64">
        <v>1992</v>
      </c>
      <c r="C579" t="s">
        <v>40</v>
      </c>
      <c r="E579" s="63" t="s">
        <v>28</v>
      </c>
      <c r="F579" s="63" t="s">
        <v>28</v>
      </c>
      <c r="G579" s="63" t="s">
        <v>28</v>
      </c>
      <c r="H579" s="63" t="s">
        <v>28</v>
      </c>
      <c r="I579" s="63" t="s">
        <v>28</v>
      </c>
      <c r="J579" s="63" t="s">
        <v>28</v>
      </c>
      <c r="K579" s="63" t="s">
        <v>28</v>
      </c>
      <c r="L579" s="63" t="s">
        <v>28</v>
      </c>
      <c r="M579" s="63" t="s">
        <v>28</v>
      </c>
      <c r="N579" s="63" t="s">
        <v>28</v>
      </c>
      <c r="O579" s="63" t="s">
        <v>28</v>
      </c>
      <c r="P579" s="63" t="s">
        <v>28</v>
      </c>
      <c r="Q579" s="63" t="s">
        <v>28</v>
      </c>
      <c r="R579" s="63" t="s">
        <v>28</v>
      </c>
      <c r="S579" s="63" t="s">
        <v>28</v>
      </c>
      <c r="T579" s="63" t="s">
        <v>28</v>
      </c>
      <c r="U579" s="63" t="s">
        <v>28</v>
      </c>
      <c r="V579" s="63" t="s">
        <v>28</v>
      </c>
      <c r="W579" s="63" t="s">
        <v>28</v>
      </c>
      <c r="X579" s="63" t="s">
        <v>28</v>
      </c>
      <c r="Y579" s="63" t="s">
        <v>28</v>
      </c>
      <c r="Z579" s="63" t="s">
        <v>28</v>
      </c>
      <c r="AA579" s="63" t="s">
        <v>28</v>
      </c>
      <c r="AB579" s="93" t="str">
        <f t="shared" si="129"/>
        <v>pre99</v>
      </c>
      <c r="AC579" s="93" t="str">
        <f t="shared" si="130"/>
        <v>SKY</v>
      </c>
      <c r="AD579" s="93" t="str">
        <f>"'"&amp;VLOOKUP(A579,Lookups!B$3:F$48,2,FALSE)&amp;"'"</f>
        <v>'Skykomish Fall Fingerling'</v>
      </c>
      <c r="AE579" s="93">
        <f>VLOOKUP(A579,Lookups!B$3:F$48,4,FALSE)</f>
        <v>7</v>
      </c>
      <c r="AF579" s="93" t="str">
        <f>VLOOKUP(A579,Lookups!B$3:F$48,5,FALSE)</f>
        <v>PS</v>
      </c>
      <c r="AG579" s="93" t="str">
        <f t="shared" si="131"/>
        <v>no</v>
      </c>
      <c r="AH579" s="93">
        <f>VLOOKUP(A579,Lookups!B$3:F$48,3,FALSE)</f>
        <v>34</v>
      </c>
      <c r="AI579" s="117">
        <f t="shared" si="132"/>
        <v>0</v>
      </c>
      <c r="AJ579" s="117">
        <f t="shared" si="133"/>
        <v>0</v>
      </c>
      <c r="AK579" s="117">
        <f t="shared" si="134"/>
        <v>0</v>
      </c>
      <c r="AL579" s="117">
        <f t="shared" si="135"/>
        <v>0</v>
      </c>
      <c r="AM579" s="117">
        <f t="shared" si="136"/>
        <v>0</v>
      </c>
      <c r="AN579" s="117">
        <f t="shared" si="137"/>
        <v>0</v>
      </c>
      <c r="AO579" s="117">
        <f t="shared" si="138"/>
        <v>0</v>
      </c>
      <c r="AP579" s="117">
        <f t="shared" si="139"/>
        <v>0</v>
      </c>
      <c r="AQ579" s="117">
        <f t="shared" si="140"/>
        <v>0</v>
      </c>
      <c r="AR579" s="117">
        <f t="shared" si="141"/>
        <v>0</v>
      </c>
      <c r="AS579" t="str">
        <f t="shared" si="142"/>
        <v>1992SKY</v>
      </c>
    </row>
    <row r="580" spans="1:45" x14ac:dyDescent="0.25">
      <c r="A580" t="s">
        <v>718</v>
      </c>
      <c r="B580" s="64">
        <v>1993</v>
      </c>
      <c r="C580" t="s">
        <v>40</v>
      </c>
      <c r="E580" s="63" t="s">
        <v>28</v>
      </c>
      <c r="F580" s="63" t="s">
        <v>28</v>
      </c>
      <c r="G580" s="63" t="s">
        <v>28</v>
      </c>
      <c r="H580" s="63" t="s">
        <v>28</v>
      </c>
      <c r="I580" s="63" t="s">
        <v>28</v>
      </c>
      <c r="J580" s="63" t="s">
        <v>28</v>
      </c>
      <c r="K580" s="63" t="s">
        <v>28</v>
      </c>
      <c r="L580" s="63" t="s">
        <v>28</v>
      </c>
      <c r="M580" s="63" t="s">
        <v>28</v>
      </c>
      <c r="N580" s="63" t="s">
        <v>28</v>
      </c>
      <c r="O580" s="63" t="s">
        <v>28</v>
      </c>
      <c r="P580" s="63" t="s">
        <v>28</v>
      </c>
      <c r="Q580" s="63" t="s">
        <v>28</v>
      </c>
      <c r="R580" s="63" t="s">
        <v>28</v>
      </c>
      <c r="S580" s="63" t="s">
        <v>28</v>
      </c>
      <c r="T580" s="63" t="s">
        <v>28</v>
      </c>
      <c r="U580" s="63" t="s">
        <v>28</v>
      </c>
      <c r="V580" s="63" t="s">
        <v>28</v>
      </c>
      <c r="W580" s="63" t="s">
        <v>28</v>
      </c>
      <c r="X580" s="63" t="s">
        <v>28</v>
      </c>
      <c r="Y580" s="63" t="s">
        <v>28</v>
      </c>
      <c r="Z580" s="63" t="s">
        <v>28</v>
      </c>
      <c r="AA580" s="63" t="s">
        <v>28</v>
      </c>
      <c r="AB580" s="93" t="str">
        <f t="shared" si="129"/>
        <v>pre99</v>
      </c>
      <c r="AC580" s="93" t="str">
        <f t="shared" si="130"/>
        <v>SKY</v>
      </c>
      <c r="AD580" s="93" t="str">
        <f>"'"&amp;VLOOKUP(A580,Lookups!B$3:F$48,2,FALSE)&amp;"'"</f>
        <v>'Skykomish Fall Fingerling'</v>
      </c>
      <c r="AE580" s="93">
        <f>VLOOKUP(A580,Lookups!B$3:F$48,4,FALSE)</f>
        <v>7</v>
      </c>
      <c r="AF580" s="93" t="str">
        <f>VLOOKUP(A580,Lookups!B$3:F$48,5,FALSE)</f>
        <v>PS</v>
      </c>
      <c r="AG580" s="93" t="str">
        <f t="shared" si="131"/>
        <v>no</v>
      </c>
      <c r="AH580" s="93">
        <f>VLOOKUP(A580,Lookups!B$3:F$48,3,FALSE)</f>
        <v>34</v>
      </c>
      <c r="AI580" s="117">
        <f t="shared" si="132"/>
        <v>0</v>
      </c>
      <c r="AJ580" s="117">
        <f t="shared" si="133"/>
        <v>0</v>
      </c>
      <c r="AK580" s="117">
        <f t="shared" si="134"/>
        <v>0</v>
      </c>
      <c r="AL580" s="117">
        <f t="shared" si="135"/>
        <v>0</v>
      </c>
      <c r="AM580" s="117">
        <f t="shared" si="136"/>
        <v>0</v>
      </c>
      <c r="AN580" s="117">
        <f t="shared" si="137"/>
        <v>0</v>
      </c>
      <c r="AO580" s="117">
        <f t="shared" si="138"/>
        <v>0</v>
      </c>
      <c r="AP580" s="117">
        <f t="shared" si="139"/>
        <v>0</v>
      </c>
      <c r="AQ580" s="117">
        <f t="shared" si="140"/>
        <v>0</v>
      </c>
      <c r="AR580" s="117">
        <f t="shared" si="141"/>
        <v>0</v>
      </c>
      <c r="AS580" t="str">
        <f t="shared" si="142"/>
        <v>1993SKY</v>
      </c>
    </row>
    <row r="581" spans="1:45" x14ac:dyDescent="0.25">
      <c r="A581" t="s">
        <v>718</v>
      </c>
      <c r="B581" s="64">
        <v>1994</v>
      </c>
      <c r="C581" t="s">
        <v>40</v>
      </c>
      <c r="E581" s="63" t="s">
        <v>28</v>
      </c>
      <c r="F581" s="63" t="s">
        <v>28</v>
      </c>
      <c r="G581" s="63" t="s">
        <v>28</v>
      </c>
      <c r="H581" s="63" t="s">
        <v>28</v>
      </c>
      <c r="I581" s="63" t="s">
        <v>28</v>
      </c>
      <c r="J581" s="63" t="s">
        <v>28</v>
      </c>
      <c r="K581" s="63" t="s">
        <v>28</v>
      </c>
      <c r="L581" s="63" t="s">
        <v>28</v>
      </c>
      <c r="M581" s="63" t="s">
        <v>28</v>
      </c>
      <c r="N581" s="63" t="s">
        <v>28</v>
      </c>
      <c r="O581" s="63" t="s">
        <v>28</v>
      </c>
      <c r="P581" s="63" t="s">
        <v>28</v>
      </c>
      <c r="Q581" s="63" t="s">
        <v>28</v>
      </c>
      <c r="R581" s="63" t="s">
        <v>28</v>
      </c>
      <c r="S581" s="63" t="s">
        <v>28</v>
      </c>
      <c r="T581" s="63" t="s">
        <v>28</v>
      </c>
      <c r="U581" s="63" t="s">
        <v>28</v>
      </c>
      <c r="V581" s="63" t="s">
        <v>28</v>
      </c>
      <c r="W581" s="63" t="s">
        <v>28</v>
      </c>
      <c r="X581" s="63" t="s">
        <v>28</v>
      </c>
      <c r="Y581" s="63" t="s">
        <v>28</v>
      </c>
      <c r="Z581" s="63" t="s">
        <v>28</v>
      </c>
      <c r="AA581" s="63" t="s">
        <v>28</v>
      </c>
      <c r="AB581" s="93" t="str">
        <f t="shared" si="129"/>
        <v>pre99</v>
      </c>
      <c r="AC581" s="93" t="str">
        <f t="shared" si="130"/>
        <v>SKY</v>
      </c>
      <c r="AD581" s="93" t="str">
        <f>"'"&amp;VLOOKUP(A581,Lookups!B$3:F$48,2,FALSE)&amp;"'"</f>
        <v>'Skykomish Fall Fingerling'</v>
      </c>
      <c r="AE581" s="93">
        <f>VLOOKUP(A581,Lookups!B$3:F$48,4,FALSE)</f>
        <v>7</v>
      </c>
      <c r="AF581" s="93" t="str">
        <f>VLOOKUP(A581,Lookups!B$3:F$48,5,FALSE)</f>
        <v>PS</v>
      </c>
      <c r="AG581" s="93" t="str">
        <f t="shared" si="131"/>
        <v>no</v>
      </c>
      <c r="AH581" s="93">
        <f>VLOOKUP(A581,Lookups!B$3:F$48,3,FALSE)</f>
        <v>34</v>
      </c>
      <c r="AI581" s="117">
        <f t="shared" si="132"/>
        <v>0</v>
      </c>
      <c r="AJ581" s="117">
        <f t="shared" si="133"/>
        <v>0</v>
      </c>
      <c r="AK581" s="117">
        <f t="shared" si="134"/>
        <v>0</v>
      </c>
      <c r="AL581" s="117">
        <f t="shared" si="135"/>
        <v>0</v>
      </c>
      <c r="AM581" s="117">
        <f t="shared" si="136"/>
        <v>0</v>
      </c>
      <c r="AN581" s="117">
        <f t="shared" si="137"/>
        <v>0</v>
      </c>
      <c r="AO581" s="117">
        <f t="shared" si="138"/>
        <v>0</v>
      </c>
      <c r="AP581" s="117">
        <f t="shared" si="139"/>
        <v>0</v>
      </c>
      <c r="AQ581" s="117">
        <f t="shared" si="140"/>
        <v>0</v>
      </c>
      <c r="AR581" s="117">
        <f t="shared" si="141"/>
        <v>0</v>
      </c>
      <c r="AS581" t="str">
        <f t="shared" si="142"/>
        <v>1994SKY</v>
      </c>
    </row>
    <row r="582" spans="1:45" x14ac:dyDescent="0.25">
      <c r="A582" t="s">
        <v>718</v>
      </c>
      <c r="B582" s="64">
        <v>1995</v>
      </c>
      <c r="C582" t="s">
        <v>40</v>
      </c>
      <c r="E582" s="63" t="s">
        <v>28</v>
      </c>
      <c r="F582" s="63" t="s">
        <v>28</v>
      </c>
      <c r="G582" s="63" t="s">
        <v>28</v>
      </c>
      <c r="H582" s="63" t="s">
        <v>28</v>
      </c>
      <c r="I582" s="63" t="s">
        <v>28</v>
      </c>
      <c r="J582" s="63" t="s">
        <v>28</v>
      </c>
      <c r="K582" s="63" t="s">
        <v>28</v>
      </c>
      <c r="L582" s="63" t="s">
        <v>28</v>
      </c>
      <c r="M582" s="63" t="s">
        <v>28</v>
      </c>
      <c r="N582" s="63" t="s">
        <v>28</v>
      </c>
      <c r="O582" s="63" t="s">
        <v>28</v>
      </c>
      <c r="P582" s="63" t="s">
        <v>28</v>
      </c>
      <c r="Q582" s="63" t="s">
        <v>28</v>
      </c>
      <c r="R582" s="63" t="s">
        <v>28</v>
      </c>
      <c r="S582" s="63" t="s">
        <v>28</v>
      </c>
      <c r="T582" s="63" t="s">
        <v>28</v>
      </c>
      <c r="U582" s="63" t="s">
        <v>28</v>
      </c>
      <c r="V582" s="63" t="s">
        <v>28</v>
      </c>
      <c r="W582" s="63" t="s">
        <v>28</v>
      </c>
      <c r="X582" s="63" t="s">
        <v>28</v>
      </c>
      <c r="Y582" s="63" t="s">
        <v>28</v>
      </c>
      <c r="Z582" s="63" t="s">
        <v>28</v>
      </c>
      <c r="AA582" s="63" t="s">
        <v>28</v>
      </c>
      <c r="AB582" s="93" t="str">
        <f t="shared" si="129"/>
        <v>pre99</v>
      </c>
      <c r="AC582" s="93" t="str">
        <f t="shared" si="130"/>
        <v>SKY</v>
      </c>
      <c r="AD582" s="93" t="str">
        <f>"'"&amp;VLOOKUP(A582,Lookups!B$3:F$48,2,FALSE)&amp;"'"</f>
        <v>'Skykomish Fall Fingerling'</v>
      </c>
      <c r="AE582" s="93">
        <f>VLOOKUP(A582,Lookups!B$3:F$48,4,FALSE)</f>
        <v>7</v>
      </c>
      <c r="AF582" s="93" t="str">
        <f>VLOOKUP(A582,Lookups!B$3:F$48,5,FALSE)</f>
        <v>PS</v>
      </c>
      <c r="AG582" s="93" t="str">
        <f t="shared" si="131"/>
        <v>no</v>
      </c>
      <c r="AH582" s="93">
        <f>VLOOKUP(A582,Lookups!B$3:F$48,3,FALSE)</f>
        <v>34</v>
      </c>
      <c r="AI582" s="117">
        <f t="shared" si="132"/>
        <v>0</v>
      </c>
      <c r="AJ582" s="117">
        <f t="shared" si="133"/>
        <v>0</v>
      </c>
      <c r="AK582" s="117">
        <f t="shared" si="134"/>
        <v>0</v>
      </c>
      <c r="AL582" s="117">
        <f t="shared" si="135"/>
        <v>0</v>
      </c>
      <c r="AM582" s="117">
        <f t="shared" si="136"/>
        <v>0</v>
      </c>
      <c r="AN582" s="117">
        <f t="shared" si="137"/>
        <v>0</v>
      </c>
      <c r="AO582" s="117">
        <f t="shared" si="138"/>
        <v>0</v>
      </c>
      <c r="AP582" s="117">
        <f t="shared" si="139"/>
        <v>0</v>
      </c>
      <c r="AQ582" s="117">
        <f t="shared" si="140"/>
        <v>0</v>
      </c>
      <c r="AR582" s="117">
        <f t="shared" si="141"/>
        <v>0</v>
      </c>
      <c r="AS582" t="str">
        <f t="shared" si="142"/>
        <v>1995SKY</v>
      </c>
    </row>
    <row r="583" spans="1:45" x14ac:dyDescent="0.25">
      <c r="A583" t="s">
        <v>718</v>
      </c>
      <c r="B583" s="64">
        <v>1996</v>
      </c>
      <c r="C583" t="s">
        <v>40</v>
      </c>
      <c r="E583" s="63" t="s">
        <v>28</v>
      </c>
      <c r="F583" s="63" t="s">
        <v>28</v>
      </c>
      <c r="G583" s="63" t="s">
        <v>28</v>
      </c>
      <c r="H583" s="63" t="s">
        <v>28</v>
      </c>
      <c r="I583" s="63" t="s">
        <v>28</v>
      </c>
      <c r="J583" s="63" t="s">
        <v>28</v>
      </c>
      <c r="K583" s="63" t="s">
        <v>28</v>
      </c>
      <c r="L583" s="63" t="s">
        <v>28</v>
      </c>
      <c r="M583" s="63" t="s">
        <v>28</v>
      </c>
      <c r="N583" s="63" t="s">
        <v>28</v>
      </c>
      <c r="O583" s="63" t="s">
        <v>28</v>
      </c>
      <c r="P583" s="63" t="s">
        <v>28</v>
      </c>
      <c r="Q583" s="63" t="s">
        <v>28</v>
      </c>
      <c r="R583" s="63" t="s">
        <v>28</v>
      </c>
      <c r="S583" s="63" t="s">
        <v>28</v>
      </c>
      <c r="T583" s="63" t="s">
        <v>28</v>
      </c>
      <c r="U583" s="63" t="s">
        <v>28</v>
      </c>
      <c r="V583" s="63" t="s">
        <v>28</v>
      </c>
      <c r="W583" s="63" t="s">
        <v>28</v>
      </c>
      <c r="X583" s="63" t="s">
        <v>28</v>
      </c>
      <c r="Y583" s="63" t="s">
        <v>28</v>
      </c>
      <c r="Z583" s="63" t="s">
        <v>28</v>
      </c>
      <c r="AA583" s="63" t="s">
        <v>28</v>
      </c>
      <c r="AB583" s="93" t="str">
        <f t="shared" si="129"/>
        <v>pre99</v>
      </c>
      <c r="AC583" s="93" t="str">
        <f t="shared" si="130"/>
        <v>SKY</v>
      </c>
      <c r="AD583" s="93" t="str">
        <f>"'"&amp;VLOOKUP(A583,Lookups!B$3:F$48,2,FALSE)&amp;"'"</f>
        <v>'Skykomish Fall Fingerling'</v>
      </c>
      <c r="AE583" s="93">
        <f>VLOOKUP(A583,Lookups!B$3:F$48,4,FALSE)</f>
        <v>7</v>
      </c>
      <c r="AF583" s="93" t="str">
        <f>VLOOKUP(A583,Lookups!B$3:F$48,5,FALSE)</f>
        <v>PS</v>
      </c>
      <c r="AG583" s="93" t="str">
        <f t="shared" si="131"/>
        <v>no</v>
      </c>
      <c r="AH583" s="93">
        <f>VLOOKUP(A583,Lookups!B$3:F$48,3,FALSE)</f>
        <v>34</v>
      </c>
      <c r="AI583" s="117">
        <f t="shared" si="132"/>
        <v>0</v>
      </c>
      <c r="AJ583" s="117">
        <f t="shared" si="133"/>
        <v>0</v>
      </c>
      <c r="AK583" s="117">
        <f t="shared" si="134"/>
        <v>0</v>
      </c>
      <c r="AL583" s="117">
        <f t="shared" si="135"/>
        <v>0</v>
      </c>
      <c r="AM583" s="117">
        <f t="shared" si="136"/>
        <v>0</v>
      </c>
      <c r="AN583" s="117">
        <f t="shared" si="137"/>
        <v>0</v>
      </c>
      <c r="AO583" s="117">
        <f t="shared" si="138"/>
        <v>0</v>
      </c>
      <c r="AP583" s="117">
        <f t="shared" si="139"/>
        <v>0</v>
      </c>
      <c r="AQ583" s="117">
        <f t="shared" si="140"/>
        <v>0</v>
      </c>
      <c r="AR583" s="117">
        <f t="shared" si="141"/>
        <v>0</v>
      </c>
      <c r="AS583" t="str">
        <f t="shared" si="142"/>
        <v>1996SKY</v>
      </c>
    </row>
    <row r="584" spans="1:45" x14ac:dyDescent="0.25">
      <c r="A584" t="s">
        <v>718</v>
      </c>
      <c r="B584" s="64">
        <v>1997</v>
      </c>
      <c r="C584" t="s">
        <v>40</v>
      </c>
      <c r="E584" s="63" t="s">
        <v>28</v>
      </c>
      <c r="F584" s="63" t="s">
        <v>28</v>
      </c>
      <c r="G584" s="63" t="s">
        <v>28</v>
      </c>
      <c r="H584" s="63" t="s">
        <v>28</v>
      </c>
      <c r="I584" s="63" t="s">
        <v>28</v>
      </c>
      <c r="J584" s="63" t="s">
        <v>28</v>
      </c>
      <c r="K584" s="63" t="s">
        <v>28</v>
      </c>
      <c r="L584" s="63" t="s">
        <v>28</v>
      </c>
      <c r="M584" s="63" t="s">
        <v>28</v>
      </c>
      <c r="N584" s="63" t="s">
        <v>28</v>
      </c>
      <c r="O584" s="63" t="s">
        <v>28</v>
      </c>
      <c r="P584" s="63" t="s">
        <v>28</v>
      </c>
      <c r="Q584" s="63" t="s">
        <v>28</v>
      </c>
      <c r="R584" s="63" t="s">
        <v>28</v>
      </c>
      <c r="S584" s="63" t="s">
        <v>28</v>
      </c>
      <c r="T584" s="63" t="s">
        <v>28</v>
      </c>
      <c r="U584" s="63" t="s">
        <v>28</v>
      </c>
      <c r="V584" s="63" t="s">
        <v>28</v>
      </c>
      <c r="W584" s="63" t="s">
        <v>28</v>
      </c>
      <c r="X584" s="63" t="s">
        <v>28</v>
      </c>
      <c r="Y584" s="63" t="s">
        <v>28</v>
      </c>
      <c r="Z584" s="63" t="s">
        <v>28</v>
      </c>
      <c r="AA584" s="63" t="s">
        <v>28</v>
      </c>
      <c r="AB584" s="93" t="str">
        <f t="shared" si="129"/>
        <v>pre99</v>
      </c>
      <c r="AC584" s="93" t="str">
        <f t="shared" si="130"/>
        <v>SKY</v>
      </c>
      <c r="AD584" s="93" t="str">
        <f>"'"&amp;VLOOKUP(A584,Lookups!B$3:F$48,2,FALSE)&amp;"'"</f>
        <v>'Skykomish Fall Fingerling'</v>
      </c>
      <c r="AE584" s="93">
        <f>VLOOKUP(A584,Lookups!B$3:F$48,4,FALSE)</f>
        <v>7</v>
      </c>
      <c r="AF584" s="93" t="str">
        <f>VLOOKUP(A584,Lookups!B$3:F$48,5,FALSE)</f>
        <v>PS</v>
      </c>
      <c r="AG584" s="93" t="str">
        <f t="shared" si="131"/>
        <v>no</v>
      </c>
      <c r="AH584" s="93">
        <f>VLOOKUP(A584,Lookups!B$3:F$48,3,FALSE)</f>
        <v>34</v>
      </c>
      <c r="AI584" s="117">
        <f t="shared" si="132"/>
        <v>0</v>
      </c>
      <c r="AJ584" s="117">
        <f t="shared" si="133"/>
        <v>0</v>
      </c>
      <c r="AK584" s="117">
        <f t="shared" si="134"/>
        <v>0</v>
      </c>
      <c r="AL584" s="117">
        <f t="shared" si="135"/>
        <v>0</v>
      </c>
      <c r="AM584" s="117">
        <f t="shared" si="136"/>
        <v>0</v>
      </c>
      <c r="AN584" s="117">
        <f t="shared" si="137"/>
        <v>0</v>
      </c>
      <c r="AO584" s="117">
        <f t="shared" si="138"/>
        <v>0</v>
      </c>
      <c r="AP584" s="117">
        <f t="shared" si="139"/>
        <v>0</v>
      </c>
      <c r="AQ584" s="117">
        <f t="shared" si="140"/>
        <v>0</v>
      </c>
      <c r="AR584" s="117">
        <f t="shared" si="141"/>
        <v>0</v>
      </c>
      <c r="AS584" t="str">
        <f t="shared" si="142"/>
        <v>1997SKY</v>
      </c>
    </row>
    <row r="585" spans="1:45" x14ac:dyDescent="0.25">
      <c r="A585" t="s">
        <v>718</v>
      </c>
      <c r="B585" s="64">
        <v>1998</v>
      </c>
      <c r="C585" t="s">
        <v>40</v>
      </c>
      <c r="E585" s="63" t="s">
        <v>28</v>
      </c>
      <c r="F585" s="63" t="s">
        <v>28</v>
      </c>
      <c r="G585" s="63" t="s">
        <v>28</v>
      </c>
      <c r="H585" s="63" t="s">
        <v>28</v>
      </c>
      <c r="I585" s="63" t="s">
        <v>28</v>
      </c>
      <c r="J585" s="63" t="s">
        <v>28</v>
      </c>
      <c r="K585" s="63" t="s">
        <v>28</v>
      </c>
      <c r="L585" s="63" t="s">
        <v>28</v>
      </c>
      <c r="M585" s="63" t="s">
        <v>28</v>
      </c>
      <c r="N585" s="63" t="s">
        <v>28</v>
      </c>
      <c r="O585" s="63" t="s">
        <v>28</v>
      </c>
      <c r="P585" s="63" t="s">
        <v>28</v>
      </c>
      <c r="Q585" s="63" t="s">
        <v>28</v>
      </c>
      <c r="R585" s="63" t="s">
        <v>28</v>
      </c>
      <c r="S585" s="63" t="s">
        <v>28</v>
      </c>
      <c r="T585" s="63" t="s">
        <v>28</v>
      </c>
      <c r="U585" s="63" t="s">
        <v>28</v>
      </c>
      <c r="V585" s="63" t="s">
        <v>28</v>
      </c>
      <c r="W585" s="63" t="s">
        <v>28</v>
      </c>
      <c r="X585" s="63" t="s">
        <v>28</v>
      </c>
      <c r="Y585" s="63" t="s">
        <v>28</v>
      </c>
      <c r="Z585" s="63" t="s">
        <v>28</v>
      </c>
      <c r="AA585" s="63" t="s">
        <v>28</v>
      </c>
      <c r="AB585" s="93" t="str">
        <f t="shared" si="129"/>
        <v>pre99</v>
      </c>
      <c r="AC585" s="93" t="str">
        <f t="shared" si="130"/>
        <v>SKY</v>
      </c>
      <c r="AD585" s="93" t="str">
        <f>"'"&amp;VLOOKUP(A585,Lookups!B$3:F$48,2,FALSE)&amp;"'"</f>
        <v>'Skykomish Fall Fingerling'</v>
      </c>
      <c r="AE585" s="93">
        <f>VLOOKUP(A585,Lookups!B$3:F$48,4,FALSE)</f>
        <v>7</v>
      </c>
      <c r="AF585" s="93" t="str">
        <f>VLOOKUP(A585,Lookups!B$3:F$48,5,FALSE)</f>
        <v>PS</v>
      </c>
      <c r="AG585" s="93" t="str">
        <f t="shared" si="131"/>
        <v>no</v>
      </c>
      <c r="AH585" s="93">
        <f>VLOOKUP(A585,Lookups!B$3:F$48,3,FALSE)</f>
        <v>34</v>
      </c>
      <c r="AI585" s="117">
        <f t="shared" si="132"/>
        <v>0</v>
      </c>
      <c r="AJ585" s="117">
        <f t="shared" si="133"/>
        <v>0</v>
      </c>
      <c r="AK585" s="117">
        <f t="shared" si="134"/>
        <v>0</v>
      </c>
      <c r="AL585" s="117">
        <f t="shared" si="135"/>
        <v>0</v>
      </c>
      <c r="AM585" s="117">
        <f t="shared" si="136"/>
        <v>0</v>
      </c>
      <c r="AN585" s="117">
        <f t="shared" si="137"/>
        <v>0</v>
      </c>
      <c r="AO585" s="117">
        <f t="shared" si="138"/>
        <v>0</v>
      </c>
      <c r="AP585" s="117">
        <f t="shared" si="139"/>
        <v>0</v>
      </c>
      <c r="AQ585" s="117">
        <f t="shared" si="140"/>
        <v>0</v>
      </c>
      <c r="AR585" s="117">
        <f t="shared" si="141"/>
        <v>0</v>
      </c>
      <c r="AS585" t="str">
        <f t="shared" si="142"/>
        <v>1998SKY</v>
      </c>
    </row>
    <row r="586" spans="1:45" x14ac:dyDescent="0.25">
      <c r="A586" t="s">
        <v>718</v>
      </c>
      <c r="B586" s="64">
        <v>1999</v>
      </c>
      <c r="C586" t="s">
        <v>40</v>
      </c>
      <c r="E586" s="63" t="s">
        <v>28</v>
      </c>
      <c r="F586" s="63" t="s">
        <v>28</v>
      </c>
      <c r="G586" s="63" t="s">
        <v>28</v>
      </c>
      <c r="H586" s="63" t="s">
        <v>28</v>
      </c>
      <c r="I586" s="63" t="s">
        <v>28</v>
      </c>
      <c r="J586" s="63" t="s">
        <v>28</v>
      </c>
      <c r="K586" s="63" t="s">
        <v>28</v>
      </c>
      <c r="L586" s="63" t="s">
        <v>28</v>
      </c>
      <c r="M586" s="63" t="s">
        <v>28</v>
      </c>
      <c r="N586" s="63" t="s">
        <v>28</v>
      </c>
      <c r="O586" s="63" t="s">
        <v>28</v>
      </c>
      <c r="P586" s="63" t="s">
        <v>28</v>
      </c>
      <c r="Q586" s="63" t="s">
        <v>28</v>
      </c>
      <c r="R586" s="63" t="s">
        <v>28</v>
      </c>
      <c r="S586" s="63" t="s">
        <v>28</v>
      </c>
      <c r="T586" s="63" t="s">
        <v>28</v>
      </c>
      <c r="U586" s="63" t="s">
        <v>28</v>
      </c>
      <c r="V586" s="63" t="s">
        <v>28</v>
      </c>
      <c r="W586" s="63" t="s">
        <v>28</v>
      </c>
      <c r="X586" s="63" t="s">
        <v>28</v>
      </c>
      <c r="Y586" s="63" t="s">
        <v>28</v>
      </c>
      <c r="Z586" s="63" t="s">
        <v>28</v>
      </c>
      <c r="AA586" s="63" t="s">
        <v>28</v>
      </c>
      <c r="AB586" s="93" t="str">
        <f t="shared" si="129"/>
        <v>a99to08</v>
      </c>
      <c r="AC586" s="93" t="str">
        <f t="shared" si="130"/>
        <v>SKY</v>
      </c>
      <c r="AD586" s="93" t="str">
        <f>"'"&amp;VLOOKUP(A586,Lookups!B$3:F$48,2,FALSE)&amp;"'"</f>
        <v>'Skykomish Fall Fingerling'</v>
      </c>
      <c r="AE586" s="93">
        <f>VLOOKUP(A586,Lookups!B$3:F$48,4,FALSE)</f>
        <v>7</v>
      </c>
      <c r="AF586" s="93" t="str">
        <f>VLOOKUP(A586,Lookups!B$3:F$48,5,FALSE)</f>
        <v>PS</v>
      </c>
      <c r="AG586" s="93" t="str">
        <f t="shared" si="131"/>
        <v>no</v>
      </c>
      <c r="AH586" s="93">
        <f>VLOOKUP(A586,Lookups!B$3:F$48,3,FALSE)</f>
        <v>34</v>
      </c>
      <c r="AI586" s="117">
        <f t="shared" si="132"/>
        <v>0</v>
      </c>
      <c r="AJ586" s="117">
        <f t="shared" si="133"/>
        <v>0</v>
      </c>
      <c r="AK586" s="117">
        <f t="shared" si="134"/>
        <v>0</v>
      </c>
      <c r="AL586" s="117">
        <f t="shared" si="135"/>
        <v>0</v>
      </c>
      <c r="AM586" s="117">
        <f t="shared" si="136"/>
        <v>0</v>
      </c>
      <c r="AN586" s="117">
        <f t="shared" si="137"/>
        <v>0</v>
      </c>
      <c r="AO586" s="117">
        <f t="shared" si="138"/>
        <v>0</v>
      </c>
      <c r="AP586" s="117">
        <f t="shared" si="139"/>
        <v>0</v>
      </c>
      <c r="AQ586" s="117">
        <f t="shared" si="140"/>
        <v>0</v>
      </c>
      <c r="AR586" s="117">
        <f t="shared" si="141"/>
        <v>0</v>
      </c>
      <c r="AS586" t="str">
        <f t="shared" si="142"/>
        <v>1999SKY</v>
      </c>
    </row>
    <row r="587" spans="1:45" x14ac:dyDescent="0.25">
      <c r="A587" t="s">
        <v>718</v>
      </c>
      <c r="B587" s="64">
        <v>2000</v>
      </c>
      <c r="C587" t="s">
        <v>40</v>
      </c>
      <c r="E587" s="63" t="s">
        <v>28</v>
      </c>
      <c r="F587" s="63" t="s">
        <v>28</v>
      </c>
      <c r="G587" s="63" t="s">
        <v>28</v>
      </c>
      <c r="H587" s="63" t="s">
        <v>28</v>
      </c>
      <c r="I587" s="63" t="s">
        <v>28</v>
      </c>
      <c r="J587" s="63" t="s">
        <v>28</v>
      </c>
      <c r="K587" s="63" t="s">
        <v>28</v>
      </c>
      <c r="L587" s="63" t="s">
        <v>28</v>
      </c>
      <c r="M587" s="63" t="s">
        <v>28</v>
      </c>
      <c r="N587" s="63" t="s">
        <v>28</v>
      </c>
      <c r="O587" s="63" t="s">
        <v>28</v>
      </c>
      <c r="P587" s="63" t="s">
        <v>28</v>
      </c>
      <c r="Q587" s="63" t="s">
        <v>28</v>
      </c>
      <c r="R587" s="63" t="s">
        <v>28</v>
      </c>
      <c r="S587" s="63" t="s">
        <v>28</v>
      </c>
      <c r="T587" s="63" t="s">
        <v>28</v>
      </c>
      <c r="U587" s="63" t="s">
        <v>28</v>
      </c>
      <c r="V587" s="63" t="s">
        <v>28</v>
      </c>
      <c r="W587" s="63" t="s">
        <v>28</v>
      </c>
      <c r="X587" s="63" t="s">
        <v>28</v>
      </c>
      <c r="Y587" s="63" t="s">
        <v>28</v>
      </c>
      <c r="Z587" s="63" t="s">
        <v>28</v>
      </c>
      <c r="AA587" s="63" t="s">
        <v>28</v>
      </c>
      <c r="AB587" s="93" t="str">
        <f t="shared" si="129"/>
        <v>a99to08</v>
      </c>
      <c r="AC587" s="93" t="str">
        <f t="shared" si="130"/>
        <v>SKY</v>
      </c>
      <c r="AD587" s="93" t="str">
        <f>"'"&amp;VLOOKUP(A587,Lookups!B$3:F$48,2,FALSE)&amp;"'"</f>
        <v>'Skykomish Fall Fingerling'</v>
      </c>
      <c r="AE587" s="93">
        <f>VLOOKUP(A587,Lookups!B$3:F$48,4,FALSE)</f>
        <v>7</v>
      </c>
      <c r="AF587" s="93" t="str">
        <f>VLOOKUP(A587,Lookups!B$3:F$48,5,FALSE)</f>
        <v>PS</v>
      </c>
      <c r="AG587" s="93" t="str">
        <f t="shared" si="131"/>
        <v>no</v>
      </c>
      <c r="AH587" s="93">
        <f>VLOOKUP(A587,Lookups!B$3:F$48,3,FALSE)</f>
        <v>34</v>
      </c>
      <c r="AI587" s="117">
        <f t="shared" si="132"/>
        <v>0</v>
      </c>
      <c r="AJ587" s="117">
        <f t="shared" si="133"/>
        <v>0</v>
      </c>
      <c r="AK587" s="117">
        <f t="shared" si="134"/>
        <v>0</v>
      </c>
      <c r="AL587" s="117">
        <f t="shared" si="135"/>
        <v>0</v>
      </c>
      <c r="AM587" s="117">
        <f t="shared" si="136"/>
        <v>0</v>
      </c>
      <c r="AN587" s="117">
        <f t="shared" si="137"/>
        <v>0</v>
      </c>
      <c r="AO587" s="117">
        <f t="shared" si="138"/>
        <v>0</v>
      </c>
      <c r="AP587" s="117">
        <f t="shared" si="139"/>
        <v>0</v>
      </c>
      <c r="AQ587" s="117">
        <f t="shared" si="140"/>
        <v>0</v>
      </c>
      <c r="AR587" s="117">
        <f t="shared" si="141"/>
        <v>0</v>
      </c>
      <c r="AS587" t="str">
        <f t="shared" si="142"/>
        <v>2000SKY</v>
      </c>
    </row>
    <row r="588" spans="1:45" x14ac:dyDescent="0.25">
      <c r="A588" t="s">
        <v>718</v>
      </c>
      <c r="B588" s="64">
        <v>2001</v>
      </c>
      <c r="C588" t="s">
        <v>40</v>
      </c>
      <c r="E588" s="63" t="s">
        <v>28</v>
      </c>
      <c r="F588" s="63" t="s">
        <v>28</v>
      </c>
      <c r="G588" s="63" t="s">
        <v>28</v>
      </c>
      <c r="H588" s="63" t="s">
        <v>28</v>
      </c>
      <c r="I588" s="63" t="s">
        <v>28</v>
      </c>
      <c r="J588" s="63" t="s">
        <v>28</v>
      </c>
      <c r="K588" s="63" t="s">
        <v>28</v>
      </c>
      <c r="L588" s="63" t="s">
        <v>28</v>
      </c>
      <c r="M588" s="63" t="s">
        <v>28</v>
      </c>
      <c r="N588" s="63" t="s">
        <v>28</v>
      </c>
      <c r="O588" s="63" t="s">
        <v>28</v>
      </c>
      <c r="P588" s="63" t="s">
        <v>28</v>
      </c>
      <c r="Q588" s="63" t="s">
        <v>28</v>
      </c>
      <c r="R588" s="63" t="s">
        <v>28</v>
      </c>
      <c r="S588" s="63" t="s">
        <v>28</v>
      </c>
      <c r="T588" s="63" t="s">
        <v>28</v>
      </c>
      <c r="U588" s="63" t="s">
        <v>28</v>
      </c>
      <c r="V588" s="63" t="s">
        <v>28</v>
      </c>
      <c r="W588" s="63" t="s">
        <v>28</v>
      </c>
      <c r="X588" s="63" t="s">
        <v>28</v>
      </c>
      <c r="Y588" s="63" t="s">
        <v>28</v>
      </c>
      <c r="Z588" s="63" t="s">
        <v>28</v>
      </c>
      <c r="AA588" s="63" t="s">
        <v>28</v>
      </c>
      <c r="AB588" s="93" t="str">
        <f t="shared" si="129"/>
        <v>a99to08</v>
      </c>
      <c r="AC588" s="93" t="str">
        <f t="shared" si="130"/>
        <v>SKY</v>
      </c>
      <c r="AD588" s="93" t="str">
        <f>"'"&amp;VLOOKUP(A588,Lookups!B$3:F$48,2,FALSE)&amp;"'"</f>
        <v>'Skykomish Fall Fingerling'</v>
      </c>
      <c r="AE588" s="93">
        <f>VLOOKUP(A588,Lookups!B$3:F$48,4,FALSE)</f>
        <v>7</v>
      </c>
      <c r="AF588" s="93" t="str">
        <f>VLOOKUP(A588,Lookups!B$3:F$48,5,FALSE)</f>
        <v>PS</v>
      </c>
      <c r="AG588" s="93" t="str">
        <f t="shared" si="131"/>
        <v>no</v>
      </c>
      <c r="AH588" s="93">
        <f>VLOOKUP(A588,Lookups!B$3:F$48,3,FALSE)</f>
        <v>34</v>
      </c>
      <c r="AI588" s="117">
        <f t="shared" si="132"/>
        <v>0</v>
      </c>
      <c r="AJ588" s="117">
        <f t="shared" si="133"/>
        <v>0</v>
      </c>
      <c r="AK588" s="117">
        <f t="shared" si="134"/>
        <v>0</v>
      </c>
      <c r="AL588" s="117">
        <f t="shared" si="135"/>
        <v>0</v>
      </c>
      <c r="AM588" s="117">
        <f t="shared" si="136"/>
        <v>0</v>
      </c>
      <c r="AN588" s="117">
        <f t="shared" si="137"/>
        <v>0</v>
      </c>
      <c r="AO588" s="117">
        <f t="shared" si="138"/>
        <v>0</v>
      </c>
      <c r="AP588" s="117">
        <f t="shared" si="139"/>
        <v>0</v>
      </c>
      <c r="AQ588" s="117">
        <f t="shared" si="140"/>
        <v>0</v>
      </c>
      <c r="AR588" s="117">
        <f t="shared" si="141"/>
        <v>0</v>
      </c>
      <c r="AS588" t="str">
        <f t="shared" si="142"/>
        <v>2001SKY</v>
      </c>
    </row>
    <row r="589" spans="1:45" x14ac:dyDescent="0.25">
      <c r="A589" t="s">
        <v>718</v>
      </c>
      <c r="B589" s="64">
        <v>2002</v>
      </c>
      <c r="C589">
        <v>21</v>
      </c>
      <c r="D589" s="116">
        <v>2</v>
      </c>
      <c r="E589" s="63" t="s">
        <v>26</v>
      </c>
      <c r="F589" s="63" t="s">
        <v>27</v>
      </c>
      <c r="G589" s="63" t="s">
        <v>28</v>
      </c>
      <c r="H589" s="63" t="s">
        <v>28</v>
      </c>
      <c r="I589" s="63" t="s">
        <v>28</v>
      </c>
      <c r="J589" s="63" t="s">
        <v>28</v>
      </c>
      <c r="K589" s="63" t="s">
        <v>28</v>
      </c>
      <c r="L589" s="63" t="s">
        <v>28</v>
      </c>
      <c r="M589" s="63" t="s">
        <v>28</v>
      </c>
      <c r="N589" s="63" t="s">
        <v>28</v>
      </c>
      <c r="O589" s="63" t="s">
        <v>28</v>
      </c>
      <c r="P589" s="63" t="s">
        <v>28</v>
      </c>
      <c r="Q589" s="63" t="s">
        <v>28</v>
      </c>
      <c r="R589" s="63" t="s">
        <v>28</v>
      </c>
      <c r="S589" s="63" t="s">
        <v>28</v>
      </c>
      <c r="T589" s="63" t="s">
        <v>28</v>
      </c>
      <c r="U589" s="63" t="s">
        <v>28</v>
      </c>
      <c r="V589" s="63" t="s">
        <v>28</v>
      </c>
      <c r="W589" s="63" t="s">
        <v>28</v>
      </c>
      <c r="X589" s="63" t="s">
        <v>28</v>
      </c>
      <c r="Y589" s="63" t="s">
        <v>28</v>
      </c>
      <c r="Z589" s="63" t="s">
        <v>28</v>
      </c>
      <c r="AA589" s="63" t="s">
        <v>28</v>
      </c>
      <c r="AB589" s="93" t="str">
        <f t="shared" si="129"/>
        <v>a99to08</v>
      </c>
      <c r="AC589" s="93" t="str">
        <f t="shared" si="130"/>
        <v>SKY</v>
      </c>
      <c r="AD589" s="93" t="str">
        <f>"'"&amp;VLOOKUP(A589,Lookups!B$3:F$48,2,FALSE)&amp;"'"</f>
        <v>'Skykomish Fall Fingerling'</v>
      </c>
      <c r="AE589" s="93">
        <f>VLOOKUP(A589,Lookups!B$3:F$48,4,FALSE)</f>
        <v>7</v>
      </c>
      <c r="AF589" s="93" t="str">
        <f>VLOOKUP(A589,Lookups!B$3:F$48,5,FALSE)</f>
        <v>PS</v>
      </c>
      <c r="AG589" s="93" t="str">
        <f t="shared" si="131"/>
        <v>no</v>
      </c>
      <c r="AH589" s="93">
        <f>VLOOKUP(A589,Lookups!B$3:F$48,3,FALSE)</f>
        <v>34</v>
      </c>
      <c r="AI589" s="117">
        <f t="shared" si="132"/>
        <v>0</v>
      </c>
      <c r="AJ589" s="117">
        <f t="shared" si="133"/>
        <v>0</v>
      </c>
      <c r="AK589" s="117">
        <f t="shared" si="134"/>
        <v>0</v>
      </c>
      <c r="AL589" s="117">
        <f t="shared" si="135"/>
        <v>0</v>
      </c>
      <c r="AM589" s="117">
        <f t="shared" si="136"/>
        <v>0</v>
      </c>
      <c r="AN589" s="117">
        <f t="shared" si="137"/>
        <v>0</v>
      </c>
      <c r="AO589" s="117">
        <f t="shared" si="138"/>
        <v>0</v>
      </c>
      <c r="AP589" s="117">
        <f t="shared" si="139"/>
        <v>0</v>
      </c>
      <c r="AQ589" s="117">
        <f t="shared" si="140"/>
        <v>0</v>
      </c>
      <c r="AR589" s="117">
        <f t="shared" si="141"/>
        <v>0</v>
      </c>
      <c r="AS589" t="str">
        <f t="shared" si="142"/>
        <v>2002SKY</v>
      </c>
    </row>
    <row r="590" spans="1:45" x14ac:dyDescent="0.25">
      <c r="A590" t="s">
        <v>718</v>
      </c>
      <c r="B590" s="64">
        <v>2003</v>
      </c>
      <c r="C590">
        <v>131</v>
      </c>
      <c r="D590" s="116" t="s">
        <v>41</v>
      </c>
      <c r="E590" s="63" t="s">
        <v>26</v>
      </c>
      <c r="F590" s="63" t="s">
        <v>27</v>
      </c>
      <c r="G590" s="63" t="s">
        <v>28</v>
      </c>
      <c r="H590" s="63" t="s">
        <v>28</v>
      </c>
      <c r="I590" s="63" t="s">
        <v>28</v>
      </c>
      <c r="J590" s="63" t="s">
        <v>28</v>
      </c>
      <c r="K590" s="63" t="s">
        <v>28</v>
      </c>
      <c r="L590" s="63" t="s">
        <v>28</v>
      </c>
      <c r="M590" s="63" t="s">
        <v>28</v>
      </c>
      <c r="N590" s="63" t="s">
        <v>28</v>
      </c>
      <c r="O590" s="63" t="s">
        <v>28</v>
      </c>
      <c r="P590" s="63" t="s">
        <v>28</v>
      </c>
      <c r="Q590" s="63" t="s">
        <v>28</v>
      </c>
      <c r="R590" s="63" t="s">
        <v>28</v>
      </c>
      <c r="S590" s="63" t="s">
        <v>28</v>
      </c>
      <c r="T590" s="63" t="s">
        <v>28</v>
      </c>
      <c r="U590" s="63" t="s">
        <v>28</v>
      </c>
      <c r="V590" s="63" t="s">
        <v>28</v>
      </c>
      <c r="W590" s="63" t="s">
        <v>28</v>
      </c>
      <c r="X590" s="63" t="s">
        <v>28</v>
      </c>
      <c r="Y590" s="63" t="s">
        <v>28</v>
      </c>
      <c r="Z590" s="63" t="s">
        <v>28</v>
      </c>
      <c r="AA590" s="63" t="s">
        <v>28</v>
      </c>
      <c r="AB590" s="93" t="str">
        <f t="shared" si="129"/>
        <v>a99to08</v>
      </c>
      <c r="AC590" s="93" t="str">
        <f t="shared" si="130"/>
        <v>SKY</v>
      </c>
      <c r="AD590" s="93" t="str">
        <f>"'"&amp;VLOOKUP(A590,Lookups!B$3:F$48,2,FALSE)&amp;"'"</f>
        <v>'Skykomish Fall Fingerling'</v>
      </c>
      <c r="AE590" s="93">
        <f>VLOOKUP(A590,Lookups!B$3:F$48,4,FALSE)</f>
        <v>7</v>
      </c>
      <c r="AF590" s="93" t="str">
        <f>VLOOKUP(A590,Lookups!B$3:F$48,5,FALSE)</f>
        <v>PS</v>
      </c>
      <c r="AG590" s="93" t="str">
        <f t="shared" si="131"/>
        <v>no</v>
      </c>
      <c r="AH590" s="93">
        <f>VLOOKUP(A590,Lookups!B$3:F$48,3,FALSE)</f>
        <v>34</v>
      </c>
      <c r="AI590" s="117">
        <f t="shared" si="132"/>
        <v>0</v>
      </c>
      <c r="AJ590" s="117">
        <f t="shared" si="133"/>
        <v>0</v>
      </c>
      <c r="AK590" s="117">
        <f t="shared" si="134"/>
        <v>0</v>
      </c>
      <c r="AL590" s="117">
        <f t="shared" si="135"/>
        <v>0</v>
      </c>
      <c r="AM590" s="117">
        <f t="shared" si="136"/>
        <v>0</v>
      </c>
      <c r="AN590" s="117">
        <f t="shared" si="137"/>
        <v>0</v>
      </c>
      <c r="AO590" s="117">
        <f t="shared" si="138"/>
        <v>0</v>
      </c>
      <c r="AP590" s="117">
        <f t="shared" si="139"/>
        <v>0</v>
      </c>
      <c r="AQ590" s="117">
        <f t="shared" si="140"/>
        <v>0</v>
      </c>
      <c r="AR590" s="117">
        <f t="shared" si="141"/>
        <v>0</v>
      </c>
      <c r="AS590" t="str">
        <f t="shared" si="142"/>
        <v>2003SKY</v>
      </c>
    </row>
    <row r="591" spans="1:45" x14ac:dyDescent="0.25">
      <c r="A591" t="s">
        <v>718</v>
      </c>
      <c r="B591" s="64">
        <v>2004</v>
      </c>
      <c r="C591">
        <v>610</v>
      </c>
      <c r="D591" s="116" t="s">
        <v>42</v>
      </c>
      <c r="E591" s="63">
        <v>4.9180327868852463E-3</v>
      </c>
      <c r="F591" s="63">
        <v>0</v>
      </c>
      <c r="G591" s="63">
        <v>0</v>
      </c>
      <c r="H591" s="63">
        <v>0</v>
      </c>
      <c r="I591" s="63">
        <v>0</v>
      </c>
      <c r="J591" s="63">
        <v>0.16393442622950821</v>
      </c>
      <c r="K591" s="63">
        <v>3.7704918032786888E-2</v>
      </c>
      <c r="L591" s="63">
        <v>0</v>
      </c>
      <c r="M591" s="63">
        <v>8.6885245901639346E-2</v>
      </c>
      <c r="N591" s="63">
        <v>0</v>
      </c>
      <c r="O591" s="63">
        <v>0</v>
      </c>
      <c r="P591" s="63">
        <v>1.4754098360655738E-2</v>
      </c>
      <c r="Q591" s="63">
        <v>4.9180327868852463E-3</v>
      </c>
      <c r="R591" s="63">
        <v>0</v>
      </c>
      <c r="S591" s="63">
        <v>0</v>
      </c>
      <c r="T591" s="63">
        <v>0</v>
      </c>
      <c r="U591" s="63">
        <v>0</v>
      </c>
      <c r="V591" s="63">
        <v>8.0327868852459017E-2</v>
      </c>
      <c r="W591" s="63">
        <v>0</v>
      </c>
      <c r="X591" s="63">
        <v>4.9180327868852463E-3</v>
      </c>
      <c r="Y591" s="63">
        <v>0</v>
      </c>
      <c r="Z591" s="63">
        <v>0</v>
      </c>
      <c r="AA591" s="63">
        <v>0.60163934426229504</v>
      </c>
      <c r="AB591" s="93" t="str">
        <f t="shared" si="129"/>
        <v>a99to08</v>
      </c>
      <c r="AC591" s="93" t="str">
        <f t="shared" si="130"/>
        <v>SKY</v>
      </c>
      <c r="AD591" s="93" t="str">
        <f>"'"&amp;VLOOKUP(A591,Lookups!B$3:F$48,2,FALSE)&amp;"'"</f>
        <v>'Skykomish Fall Fingerling'</v>
      </c>
      <c r="AE591" s="93">
        <f>VLOOKUP(A591,Lookups!B$3:F$48,4,FALSE)</f>
        <v>7</v>
      </c>
      <c r="AF591" s="93" t="str">
        <f>VLOOKUP(A591,Lookups!B$3:F$48,5,FALSE)</f>
        <v>PS</v>
      </c>
      <c r="AG591" s="93" t="str">
        <f t="shared" si="131"/>
        <v>yes</v>
      </c>
      <c r="AH591" s="93">
        <f>VLOOKUP(A591,Lookups!B$3:F$48,3,FALSE)</f>
        <v>34</v>
      </c>
      <c r="AI591" s="117">
        <f t="shared" si="132"/>
        <v>4.9180327868852463E-3</v>
      </c>
      <c r="AJ591" s="117">
        <f t="shared" si="133"/>
        <v>0</v>
      </c>
      <c r="AK591" s="117">
        <f t="shared" si="134"/>
        <v>0.2016393442622951</v>
      </c>
      <c r="AL591" s="117">
        <f t="shared" si="135"/>
        <v>8.6885245901639346E-2</v>
      </c>
      <c r="AM591" s="117">
        <f t="shared" si="136"/>
        <v>1.4754098360655738E-2</v>
      </c>
      <c r="AN591" s="117">
        <f t="shared" si="137"/>
        <v>4.9180327868852463E-3</v>
      </c>
      <c r="AO591" s="117">
        <f t="shared" si="138"/>
        <v>8.0327868852459017E-2</v>
      </c>
      <c r="AP591" s="117">
        <f t="shared" si="139"/>
        <v>4.9180327868852463E-3</v>
      </c>
      <c r="AQ591" s="117">
        <f t="shared" si="140"/>
        <v>0.60163934426229504</v>
      </c>
      <c r="AR591" s="117">
        <f t="shared" si="141"/>
        <v>0</v>
      </c>
      <c r="AS591" t="str">
        <f t="shared" si="142"/>
        <v>2004SKY</v>
      </c>
    </row>
    <row r="592" spans="1:45" x14ac:dyDescent="0.25">
      <c r="A592" t="s">
        <v>718</v>
      </c>
      <c r="B592" s="64">
        <v>2005</v>
      </c>
      <c r="C592">
        <v>547</v>
      </c>
      <c r="D592" s="116" t="s">
        <v>43</v>
      </c>
      <c r="E592" s="63">
        <v>7.3126142595978062E-3</v>
      </c>
      <c r="F592" s="63">
        <v>0</v>
      </c>
      <c r="G592" s="63">
        <v>0</v>
      </c>
      <c r="H592" s="63">
        <v>3.6563071297989031E-3</v>
      </c>
      <c r="I592" s="63">
        <v>0</v>
      </c>
      <c r="J592" s="63">
        <v>0.18464351005484461</v>
      </c>
      <c r="K592" s="63">
        <v>8.7751371115173671E-2</v>
      </c>
      <c r="L592" s="63">
        <v>0</v>
      </c>
      <c r="M592" s="63">
        <v>6.3985374771480807E-2</v>
      </c>
      <c r="N592" s="63">
        <v>0</v>
      </c>
      <c r="O592" s="63">
        <v>7.3126142595978062E-3</v>
      </c>
      <c r="P592" s="63">
        <v>0</v>
      </c>
      <c r="Q592" s="63">
        <v>3.1078610603290677E-2</v>
      </c>
      <c r="R592" s="63">
        <v>5.4844606946983544E-3</v>
      </c>
      <c r="S592" s="63">
        <v>0</v>
      </c>
      <c r="T592" s="63">
        <v>0</v>
      </c>
      <c r="U592" s="63">
        <v>0</v>
      </c>
      <c r="V592" s="63">
        <v>3.6563071297989032E-2</v>
      </c>
      <c r="W592" s="63">
        <v>0</v>
      </c>
      <c r="X592" s="63">
        <v>0</v>
      </c>
      <c r="Y592" s="63">
        <v>0</v>
      </c>
      <c r="Z592" s="63">
        <v>0</v>
      </c>
      <c r="AA592" s="63">
        <v>0.57221206581352835</v>
      </c>
      <c r="AB592" s="93" t="str">
        <f t="shared" si="129"/>
        <v>a99to08</v>
      </c>
      <c r="AC592" s="93" t="str">
        <f t="shared" si="130"/>
        <v>SKY</v>
      </c>
      <c r="AD592" s="93" t="str">
        <f>"'"&amp;VLOOKUP(A592,Lookups!B$3:F$48,2,FALSE)&amp;"'"</f>
        <v>'Skykomish Fall Fingerling'</v>
      </c>
      <c r="AE592" s="93">
        <f>VLOOKUP(A592,Lookups!B$3:F$48,4,FALSE)</f>
        <v>7</v>
      </c>
      <c r="AF592" s="93" t="str">
        <f>VLOOKUP(A592,Lookups!B$3:F$48,5,FALSE)</f>
        <v>PS</v>
      </c>
      <c r="AG592" s="93" t="str">
        <f t="shared" si="131"/>
        <v>yes</v>
      </c>
      <c r="AH592" s="93">
        <f>VLOOKUP(A592,Lookups!B$3:F$48,3,FALSE)</f>
        <v>34</v>
      </c>
      <c r="AI592" s="117">
        <f t="shared" si="132"/>
        <v>7.3126142595978062E-3</v>
      </c>
      <c r="AJ592" s="117">
        <f t="shared" si="133"/>
        <v>3.6563071297989031E-3</v>
      </c>
      <c r="AK592" s="117">
        <f t="shared" si="134"/>
        <v>0.27239488117001831</v>
      </c>
      <c r="AL592" s="117">
        <f t="shared" si="135"/>
        <v>6.3985374771480807E-2</v>
      </c>
      <c r="AM592" s="117">
        <f t="shared" si="136"/>
        <v>7.3126142595978062E-3</v>
      </c>
      <c r="AN592" s="117">
        <f t="shared" si="137"/>
        <v>3.6563071297989032E-2</v>
      </c>
      <c r="AO592" s="117">
        <f t="shared" si="138"/>
        <v>3.6563071297989032E-2</v>
      </c>
      <c r="AP592" s="117">
        <f t="shared" si="139"/>
        <v>0</v>
      </c>
      <c r="AQ592" s="117">
        <f t="shared" si="140"/>
        <v>0.57221206581352835</v>
      </c>
      <c r="AR592" s="117">
        <f t="shared" si="141"/>
        <v>0</v>
      </c>
      <c r="AS592" t="str">
        <f t="shared" si="142"/>
        <v>2005SKY</v>
      </c>
    </row>
    <row r="593" spans="1:45" x14ac:dyDescent="0.25">
      <c r="A593" t="s">
        <v>718</v>
      </c>
      <c r="B593" s="64">
        <v>2006</v>
      </c>
      <c r="C593">
        <v>652</v>
      </c>
      <c r="D593" s="116" t="s">
        <v>43</v>
      </c>
      <c r="E593" s="63">
        <v>1.0736196319018405E-2</v>
      </c>
      <c r="F593" s="63">
        <v>0</v>
      </c>
      <c r="G593" s="63">
        <v>0</v>
      </c>
      <c r="H593" s="63">
        <v>3.0674846625766872E-3</v>
      </c>
      <c r="I593" s="63">
        <v>0</v>
      </c>
      <c r="J593" s="63">
        <v>0.14110429447852763</v>
      </c>
      <c r="K593" s="63">
        <v>4.1411042944785273E-2</v>
      </c>
      <c r="L593" s="63">
        <v>0</v>
      </c>
      <c r="M593" s="63">
        <v>9.0490797546012275E-2</v>
      </c>
      <c r="N593" s="63">
        <v>0</v>
      </c>
      <c r="O593" s="63">
        <v>1.5337423312883436E-3</v>
      </c>
      <c r="P593" s="63">
        <v>0</v>
      </c>
      <c r="Q593" s="63">
        <v>5.0613496932515337E-2</v>
      </c>
      <c r="R593" s="63">
        <v>0</v>
      </c>
      <c r="S593" s="63">
        <v>0</v>
      </c>
      <c r="T593" s="63">
        <v>0</v>
      </c>
      <c r="U593" s="63">
        <v>0</v>
      </c>
      <c r="V593" s="63">
        <v>8.5889570552147243E-2</v>
      </c>
      <c r="W593" s="63">
        <v>0</v>
      </c>
      <c r="X593" s="63">
        <v>9.202453987730062E-3</v>
      </c>
      <c r="Y593" s="63">
        <v>0</v>
      </c>
      <c r="Z593" s="63">
        <v>3.0674846625766872E-3</v>
      </c>
      <c r="AA593" s="63">
        <v>0.56288343558282206</v>
      </c>
      <c r="AB593" s="93" t="str">
        <f t="shared" si="129"/>
        <v>a99to08</v>
      </c>
      <c r="AC593" s="93" t="str">
        <f t="shared" si="130"/>
        <v>SKY</v>
      </c>
      <c r="AD593" s="93" t="str">
        <f>"'"&amp;VLOOKUP(A593,Lookups!B$3:F$48,2,FALSE)&amp;"'"</f>
        <v>'Skykomish Fall Fingerling'</v>
      </c>
      <c r="AE593" s="93">
        <f>VLOOKUP(A593,Lookups!B$3:F$48,4,FALSE)</f>
        <v>7</v>
      </c>
      <c r="AF593" s="93" t="str">
        <f>VLOOKUP(A593,Lookups!B$3:F$48,5,FALSE)</f>
        <v>PS</v>
      </c>
      <c r="AG593" s="93" t="str">
        <f t="shared" si="131"/>
        <v>yes</v>
      </c>
      <c r="AH593" s="93">
        <f>VLOOKUP(A593,Lookups!B$3:F$48,3,FALSE)</f>
        <v>34</v>
      </c>
      <c r="AI593" s="117">
        <f t="shared" si="132"/>
        <v>1.0736196319018405E-2</v>
      </c>
      <c r="AJ593" s="117">
        <f t="shared" si="133"/>
        <v>3.0674846625766872E-3</v>
      </c>
      <c r="AK593" s="117">
        <f t="shared" si="134"/>
        <v>0.18251533742331288</v>
      </c>
      <c r="AL593" s="117">
        <f t="shared" si="135"/>
        <v>9.0490797546012275E-2</v>
      </c>
      <c r="AM593" s="117">
        <f t="shared" si="136"/>
        <v>1.5337423312883436E-3</v>
      </c>
      <c r="AN593" s="117">
        <f t="shared" si="137"/>
        <v>5.0613496932515337E-2</v>
      </c>
      <c r="AO593" s="117">
        <f t="shared" si="138"/>
        <v>8.5889570552147243E-2</v>
      </c>
      <c r="AP593" s="117">
        <f t="shared" si="139"/>
        <v>9.202453987730062E-3</v>
      </c>
      <c r="AQ593" s="117">
        <f t="shared" si="140"/>
        <v>0.56288343558282206</v>
      </c>
      <c r="AR593" s="117">
        <f t="shared" si="141"/>
        <v>3.0674846625766872E-3</v>
      </c>
      <c r="AS593" t="str">
        <f t="shared" si="142"/>
        <v>2006SKY</v>
      </c>
    </row>
    <row r="594" spans="1:45" x14ac:dyDescent="0.25">
      <c r="A594" t="s">
        <v>718</v>
      </c>
      <c r="B594" s="64">
        <v>2007</v>
      </c>
      <c r="C594">
        <v>1150</v>
      </c>
      <c r="D594" s="116" t="s">
        <v>43</v>
      </c>
      <c r="E594" s="63">
        <v>4.3478260869565218E-3</v>
      </c>
      <c r="F594" s="63">
        <v>0</v>
      </c>
      <c r="G594" s="63">
        <v>0</v>
      </c>
      <c r="H594" s="63">
        <v>1.7391304347826088E-3</v>
      </c>
      <c r="I594" s="63">
        <v>0</v>
      </c>
      <c r="J594" s="63">
        <v>0.14956521739130435</v>
      </c>
      <c r="K594" s="63">
        <v>6.6086956521739126E-2</v>
      </c>
      <c r="L594" s="63">
        <v>0</v>
      </c>
      <c r="M594" s="63">
        <v>5.9130434782608696E-2</v>
      </c>
      <c r="N594" s="63">
        <v>0</v>
      </c>
      <c r="O594" s="63">
        <v>0</v>
      </c>
      <c r="P594" s="63">
        <v>0</v>
      </c>
      <c r="Q594" s="63">
        <v>3.1304347826086959E-2</v>
      </c>
      <c r="R594" s="63">
        <v>0</v>
      </c>
      <c r="S594" s="63">
        <v>0</v>
      </c>
      <c r="T594" s="63">
        <v>0</v>
      </c>
      <c r="U594" s="63">
        <v>0</v>
      </c>
      <c r="V594" s="63">
        <v>7.4782608695652175E-2</v>
      </c>
      <c r="W594" s="63">
        <v>0</v>
      </c>
      <c r="X594" s="63">
        <v>1.5652173913043479E-2</v>
      </c>
      <c r="Y594" s="63">
        <v>0</v>
      </c>
      <c r="Z594" s="63">
        <v>0</v>
      </c>
      <c r="AA594" s="63">
        <v>0.59739130434782606</v>
      </c>
      <c r="AB594" s="93" t="str">
        <f t="shared" si="129"/>
        <v>a99to08</v>
      </c>
      <c r="AC594" s="93" t="str">
        <f t="shared" si="130"/>
        <v>SKY</v>
      </c>
      <c r="AD594" s="93" t="str">
        <f>"'"&amp;VLOOKUP(A594,Lookups!B$3:F$48,2,FALSE)&amp;"'"</f>
        <v>'Skykomish Fall Fingerling'</v>
      </c>
      <c r="AE594" s="93">
        <f>VLOOKUP(A594,Lookups!B$3:F$48,4,FALSE)</f>
        <v>7</v>
      </c>
      <c r="AF594" s="93" t="str">
        <f>VLOOKUP(A594,Lookups!B$3:F$48,5,FALSE)</f>
        <v>PS</v>
      </c>
      <c r="AG594" s="93" t="str">
        <f t="shared" si="131"/>
        <v>yes</v>
      </c>
      <c r="AH594" s="93">
        <f>VLOOKUP(A594,Lookups!B$3:F$48,3,FALSE)</f>
        <v>34</v>
      </c>
      <c r="AI594" s="117">
        <f t="shared" si="132"/>
        <v>4.3478260869565218E-3</v>
      </c>
      <c r="AJ594" s="117">
        <f t="shared" si="133"/>
        <v>1.7391304347826088E-3</v>
      </c>
      <c r="AK594" s="117">
        <f t="shared" si="134"/>
        <v>0.21565217391304348</v>
      </c>
      <c r="AL594" s="117">
        <f t="shared" si="135"/>
        <v>5.9130434782608696E-2</v>
      </c>
      <c r="AM594" s="117">
        <f t="shared" si="136"/>
        <v>0</v>
      </c>
      <c r="AN594" s="117">
        <f t="shared" si="137"/>
        <v>3.1304347826086959E-2</v>
      </c>
      <c r="AO594" s="117">
        <f t="shared" si="138"/>
        <v>7.4782608695652175E-2</v>
      </c>
      <c r="AP594" s="117">
        <f t="shared" si="139"/>
        <v>1.5652173913043479E-2</v>
      </c>
      <c r="AQ594" s="117">
        <f t="shared" si="140"/>
        <v>0.59739130434782606</v>
      </c>
      <c r="AR594" s="117">
        <f t="shared" si="141"/>
        <v>0</v>
      </c>
      <c r="AS594" t="str">
        <f t="shared" si="142"/>
        <v>2007SKY</v>
      </c>
    </row>
    <row r="595" spans="1:45" x14ac:dyDescent="0.25">
      <c r="A595" t="s">
        <v>718</v>
      </c>
      <c r="B595" s="64">
        <v>2008</v>
      </c>
      <c r="C595">
        <v>787</v>
      </c>
      <c r="D595" s="116" t="s">
        <v>43</v>
      </c>
      <c r="E595" s="63">
        <v>2.5412960609911056E-3</v>
      </c>
      <c r="F595" s="63">
        <v>0</v>
      </c>
      <c r="G595" s="63">
        <v>0</v>
      </c>
      <c r="H595" s="63">
        <v>0</v>
      </c>
      <c r="I595" s="63">
        <v>0</v>
      </c>
      <c r="J595" s="63">
        <v>8.5133418043202028E-2</v>
      </c>
      <c r="K595" s="63">
        <v>2.9224904701397714E-2</v>
      </c>
      <c r="L595" s="63">
        <v>0</v>
      </c>
      <c r="M595" s="63">
        <v>3.0495552731893267E-2</v>
      </c>
      <c r="N595" s="63">
        <v>0</v>
      </c>
      <c r="O595" s="63">
        <v>0</v>
      </c>
      <c r="P595" s="63">
        <v>0</v>
      </c>
      <c r="Q595" s="63">
        <v>0</v>
      </c>
      <c r="R595" s="63">
        <v>0</v>
      </c>
      <c r="S595" s="63">
        <v>0</v>
      </c>
      <c r="T595" s="63">
        <v>0</v>
      </c>
      <c r="U595" s="63">
        <v>0</v>
      </c>
      <c r="V595" s="63">
        <v>8.0050825921219815E-2</v>
      </c>
      <c r="W595" s="63">
        <v>0</v>
      </c>
      <c r="X595" s="63">
        <v>1.2706480304955527E-2</v>
      </c>
      <c r="Y595" s="63">
        <v>0</v>
      </c>
      <c r="Z595" s="63">
        <v>3.8119440914866583E-2</v>
      </c>
      <c r="AA595" s="63">
        <v>0.72172808132147392</v>
      </c>
      <c r="AB595" s="93" t="str">
        <f t="shared" si="129"/>
        <v>a99to08</v>
      </c>
      <c r="AC595" s="93" t="str">
        <f t="shared" si="130"/>
        <v>SKY</v>
      </c>
      <c r="AD595" s="93" t="str">
        <f>"'"&amp;VLOOKUP(A595,Lookups!B$3:F$48,2,FALSE)&amp;"'"</f>
        <v>'Skykomish Fall Fingerling'</v>
      </c>
      <c r="AE595" s="93">
        <f>VLOOKUP(A595,Lookups!B$3:F$48,4,FALSE)</f>
        <v>7</v>
      </c>
      <c r="AF595" s="93" t="str">
        <f>VLOOKUP(A595,Lookups!B$3:F$48,5,FALSE)</f>
        <v>PS</v>
      </c>
      <c r="AG595" s="93" t="str">
        <f t="shared" si="131"/>
        <v>yes</v>
      </c>
      <c r="AH595" s="93">
        <f>VLOOKUP(A595,Lookups!B$3:F$48,3,FALSE)</f>
        <v>34</v>
      </c>
      <c r="AI595" s="117">
        <f t="shared" si="132"/>
        <v>2.5412960609911056E-3</v>
      </c>
      <c r="AJ595" s="117">
        <f t="shared" si="133"/>
        <v>0</v>
      </c>
      <c r="AK595" s="117">
        <f t="shared" si="134"/>
        <v>0.11435832274459974</v>
      </c>
      <c r="AL595" s="117">
        <f t="shared" si="135"/>
        <v>3.0495552731893267E-2</v>
      </c>
      <c r="AM595" s="117">
        <f t="shared" si="136"/>
        <v>0</v>
      </c>
      <c r="AN595" s="117">
        <f t="shared" si="137"/>
        <v>0</v>
      </c>
      <c r="AO595" s="117">
        <f t="shared" si="138"/>
        <v>8.0050825921219815E-2</v>
      </c>
      <c r="AP595" s="117">
        <f t="shared" si="139"/>
        <v>1.2706480304955527E-2</v>
      </c>
      <c r="AQ595" s="117">
        <f t="shared" si="140"/>
        <v>0.72172808132147392</v>
      </c>
      <c r="AR595" s="117">
        <f t="shared" si="141"/>
        <v>3.8119440914866583E-2</v>
      </c>
      <c r="AS595" t="str">
        <f t="shared" si="142"/>
        <v>2008SKY</v>
      </c>
    </row>
    <row r="596" spans="1:45" x14ac:dyDescent="0.25">
      <c r="A596" t="s">
        <v>718</v>
      </c>
      <c r="B596" s="64">
        <v>2009</v>
      </c>
      <c r="C596">
        <v>353</v>
      </c>
      <c r="D596" s="116" t="s">
        <v>43</v>
      </c>
      <c r="E596" s="63">
        <v>0</v>
      </c>
      <c r="F596" s="63">
        <v>0</v>
      </c>
      <c r="G596" s="63">
        <v>0</v>
      </c>
      <c r="H596" s="63">
        <v>0</v>
      </c>
      <c r="I596" s="63">
        <v>0</v>
      </c>
      <c r="J596" s="63">
        <v>2.2662889518413599E-2</v>
      </c>
      <c r="K596" s="63">
        <v>4.8158640226628892E-2</v>
      </c>
      <c r="L596" s="63">
        <v>0</v>
      </c>
      <c r="M596" s="63">
        <v>4.5325779036827198E-2</v>
      </c>
      <c r="N596" s="63">
        <v>0</v>
      </c>
      <c r="O596" s="63">
        <v>0</v>
      </c>
      <c r="P596" s="63">
        <v>0</v>
      </c>
      <c r="Q596" s="63">
        <v>1.1331444759206799E-2</v>
      </c>
      <c r="R596" s="63">
        <v>0</v>
      </c>
      <c r="S596" s="63">
        <v>0</v>
      </c>
      <c r="T596" s="63">
        <v>0</v>
      </c>
      <c r="U596" s="63">
        <v>0</v>
      </c>
      <c r="V596" s="63">
        <v>0.1643059490084986</v>
      </c>
      <c r="W596" s="63">
        <v>0</v>
      </c>
      <c r="X596" s="63">
        <v>0</v>
      </c>
      <c r="Y596" s="63">
        <v>0</v>
      </c>
      <c r="Z596" s="63">
        <v>0</v>
      </c>
      <c r="AA596" s="63">
        <v>0.70821529745042489</v>
      </c>
      <c r="AB596" s="93" t="str">
        <f t="shared" si="129"/>
        <v>a09on</v>
      </c>
      <c r="AC596" s="93" t="str">
        <f t="shared" si="130"/>
        <v>SKY</v>
      </c>
      <c r="AD596" s="93" t="str">
        <f>"'"&amp;VLOOKUP(A596,Lookups!B$3:F$48,2,FALSE)&amp;"'"</f>
        <v>'Skykomish Fall Fingerling'</v>
      </c>
      <c r="AE596" s="93">
        <f>VLOOKUP(A596,Lookups!B$3:F$48,4,FALSE)</f>
        <v>7</v>
      </c>
      <c r="AF596" s="93" t="str">
        <f>VLOOKUP(A596,Lookups!B$3:F$48,5,FALSE)</f>
        <v>PS</v>
      </c>
      <c r="AG596" s="93" t="str">
        <f t="shared" si="131"/>
        <v>yes</v>
      </c>
      <c r="AH596" s="93">
        <f>VLOOKUP(A596,Lookups!B$3:F$48,3,FALSE)</f>
        <v>34</v>
      </c>
      <c r="AI596" s="117">
        <f t="shared" si="132"/>
        <v>0</v>
      </c>
      <c r="AJ596" s="117">
        <f t="shared" si="133"/>
        <v>0</v>
      </c>
      <c r="AK596" s="117">
        <f t="shared" si="134"/>
        <v>7.0821529745042494E-2</v>
      </c>
      <c r="AL596" s="117">
        <f t="shared" si="135"/>
        <v>4.5325779036827198E-2</v>
      </c>
      <c r="AM596" s="117">
        <f t="shared" si="136"/>
        <v>0</v>
      </c>
      <c r="AN596" s="117">
        <f t="shared" si="137"/>
        <v>1.1331444759206799E-2</v>
      </c>
      <c r="AO596" s="117">
        <f t="shared" si="138"/>
        <v>0.1643059490084986</v>
      </c>
      <c r="AP596" s="117">
        <f t="shared" si="139"/>
        <v>0</v>
      </c>
      <c r="AQ596" s="117">
        <f t="shared" si="140"/>
        <v>0.70821529745042489</v>
      </c>
      <c r="AR596" s="117">
        <f t="shared" si="141"/>
        <v>0</v>
      </c>
      <c r="AS596" t="str">
        <f t="shared" si="142"/>
        <v>2009SKY</v>
      </c>
    </row>
    <row r="597" spans="1:45" x14ac:dyDescent="0.25">
      <c r="A597" t="s">
        <v>718</v>
      </c>
      <c r="B597" s="64">
        <v>2010</v>
      </c>
      <c r="C597">
        <v>420</v>
      </c>
      <c r="D597" s="116" t="s">
        <v>43</v>
      </c>
      <c r="E597" s="63">
        <v>0</v>
      </c>
      <c r="F597" s="63">
        <v>2.3809523809523812E-3</v>
      </c>
      <c r="G597" s="63">
        <v>0</v>
      </c>
      <c r="H597" s="63">
        <v>0</v>
      </c>
      <c r="I597" s="63">
        <v>0</v>
      </c>
      <c r="J597" s="63">
        <v>2.6190476190476191E-2</v>
      </c>
      <c r="K597" s="63">
        <v>2.3809523809523808E-2</v>
      </c>
      <c r="L597" s="63">
        <v>0</v>
      </c>
      <c r="M597" s="63">
        <v>3.5714285714285712E-2</v>
      </c>
      <c r="N597" s="63">
        <v>0</v>
      </c>
      <c r="O597" s="63">
        <v>0</v>
      </c>
      <c r="P597" s="63">
        <v>0</v>
      </c>
      <c r="Q597" s="63">
        <v>7.1428571428571426E-3</v>
      </c>
      <c r="R597" s="63">
        <v>0</v>
      </c>
      <c r="S597" s="63">
        <v>0</v>
      </c>
      <c r="T597" s="63">
        <v>0</v>
      </c>
      <c r="U597" s="63">
        <v>0</v>
      </c>
      <c r="V597" s="63">
        <v>9.285714285714286E-2</v>
      </c>
      <c r="W597" s="63">
        <v>0</v>
      </c>
      <c r="X597" s="63">
        <v>1.6666666666666666E-2</v>
      </c>
      <c r="Y597" s="63">
        <v>3.5714285714285712E-2</v>
      </c>
      <c r="Z597" s="63">
        <v>0</v>
      </c>
      <c r="AA597" s="63">
        <v>0.75952380952380949</v>
      </c>
      <c r="AB597" s="93" t="str">
        <f t="shared" si="129"/>
        <v>a09on</v>
      </c>
      <c r="AC597" s="93" t="str">
        <f t="shared" si="130"/>
        <v>SKY</v>
      </c>
      <c r="AD597" s="93" t="str">
        <f>"'"&amp;VLOOKUP(A597,Lookups!B$3:F$48,2,FALSE)&amp;"'"</f>
        <v>'Skykomish Fall Fingerling'</v>
      </c>
      <c r="AE597" s="93">
        <f>VLOOKUP(A597,Lookups!B$3:F$48,4,FALSE)</f>
        <v>7</v>
      </c>
      <c r="AF597" s="93" t="str">
        <f>VLOOKUP(A597,Lookups!B$3:F$48,5,FALSE)</f>
        <v>PS</v>
      </c>
      <c r="AG597" s="93" t="str">
        <f t="shared" si="131"/>
        <v>yes</v>
      </c>
      <c r="AH597" s="93">
        <f>VLOOKUP(A597,Lookups!B$3:F$48,3,FALSE)</f>
        <v>34</v>
      </c>
      <c r="AI597" s="117">
        <f t="shared" si="132"/>
        <v>2.3809523809523812E-3</v>
      </c>
      <c r="AJ597" s="117">
        <f t="shared" si="133"/>
        <v>0</v>
      </c>
      <c r="AK597" s="117">
        <f t="shared" si="134"/>
        <v>0.05</v>
      </c>
      <c r="AL597" s="117">
        <f t="shared" si="135"/>
        <v>3.5714285714285712E-2</v>
      </c>
      <c r="AM597" s="117">
        <f t="shared" si="136"/>
        <v>0</v>
      </c>
      <c r="AN597" s="117">
        <f t="shared" si="137"/>
        <v>7.1428571428571426E-3</v>
      </c>
      <c r="AO597" s="117">
        <f t="shared" si="138"/>
        <v>9.285714285714286E-2</v>
      </c>
      <c r="AP597" s="117">
        <f t="shared" si="139"/>
        <v>5.2380952380952375E-2</v>
      </c>
      <c r="AQ597" s="117">
        <f t="shared" si="140"/>
        <v>0.75952380952380949</v>
      </c>
      <c r="AR597" s="117">
        <f t="shared" si="141"/>
        <v>0</v>
      </c>
      <c r="AS597" t="str">
        <f t="shared" si="142"/>
        <v>2010SKY</v>
      </c>
    </row>
    <row r="598" spans="1:45" x14ac:dyDescent="0.25">
      <c r="A598" t="s">
        <v>718</v>
      </c>
      <c r="B598" s="64">
        <v>2011</v>
      </c>
      <c r="C598">
        <v>508</v>
      </c>
      <c r="D598" s="116" t="s">
        <v>43</v>
      </c>
      <c r="E598" s="63">
        <v>1.968503937007874E-3</v>
      </c>
      <c r="F598" s="63">
        <v>5.905511811023622E-3</v>
      </c>
      <c r="G598" s="63">
        <v>0</v>
      </c>
      <c r="H598" s="63">
        <v>0</v>
      </c>
      <c r="I598" s="63">
        <v>0</v>
      </c>
      <c r="J598" s="63">
        <v>1.7716535433070866E-2</v>
      </c>
      <c r="K598" s="63">
        <v>3.5433070866141732E-2</v>
      </c>
      <c r="L598" s="63">
        <v>0</v>
      </c>
      <c r="M598" s="63">
        <v>7.2834645669291334E-2</v>
      </c>
      <c r="N598" s="63">
        <v>0</v>
      </c>
      <c r="O598" s="63">
        <v>0</v>
      </c>
      <c r="P598" s="63">
        <v>0</v>
      </c>
      <c r="Q598" s="63">
        <v>1.5748031496062992E-2</v>
      </c>
      <c r="R598" s="63">
        <v>5.905511811023622E-3</v>
      </c>
      <c r="S598" s="63">
        <v>0</v>
      </c>
      <c r="T598" s="63">
        <v>0</v>
      </c>
      <c r="U598" s="63">
        <v>0</v>
      </c>
      <c r="V598" s="63">
        <v>0.19094488188976377</v>
      </c>
      <c r="W598" s="63">
        <v>0</v>
      </c>
      <c r="X598" s="63">
        <v>7.874015748031496E-3</v>
      </c>
      <c r="Y598" s="63">
        <v>9.8425196850393706E-2</v>
      </c>
      <c r="Z598" s="63">
        <v>1.968503937007874E-3</v>
      </c>
      <c r="AA598" s="63">
        <v>0.54527559055118113</v>
      </c>
      <c r="AB598" s="93" t="str">
        <f t="shared" si="129"/>
        <v>a09on</v>
      </c>
      <c r="AC598" s="93" t="str">
        <f t="shared" si="130"/>
        <v>SKY</v>
      </c>
      <c r="AD598" s="93" t="str">
        <f>"'"&amp;VLOOKUP(A598,Lookups!B$3:F$48,2,FALSE)&amp;"'"</f>
        <v>'Skykomish Fall Fingerling'</v>
      </c>
      <c r="AE598" s="93">
        <f>VLOOKUP(A598,Lookups!B$3:F$48,4,FALSE)</f>
        <v>7</v>
      </c>
      <c r="AF598" s="93" t="str">
        <f>VLOOKUP(A598,Lookups!B$3:F$48,5,FALSE)</f>
        <v>PS</v>
      </c>
      <c r="AG598" s="93" t="str">
        <f t="shared" si="131"/>
        <v>yes</v>
      </c>
      <c r="AH598" s="93">
        <f>VLOOKUP(A598,Lookups!B$3:F$48,3,FALSE)</f>
        <v>34</v>
      </c>
      <c r="AI598" s="117">
        <f t="shared" si="132"/>
        <v>7.874015748031496E-3</v>
      </c>
      <c r="AJ598" s="117">
        <f t="shared" si="133"/>
        <v>0</v>
      </c>
      <c r="AK598" s="117">
        <f t="shared" si="134"/>
        <v>5.3149606299212601E-2</v>
      </c>
      <c r="AL598" s="117">
        <f t="shared" si="135"/>
        <v>7.2834645669291334E-2</v>
      </c>
      <c r="AM598" s="117">
        <f t="shared" si="136"/>
        <v>0</v>
      </c>
      <c r="AN598" s="117">
        <f t="shared" si="137"/>
        <v>2.1653543307086614E-2</v>
      </c>
      <c r="AO598" s="117">
        <f t="shared" si="138"/>
        <v>0.19094488188976377</v>
      </c>
      <c r="AP598" s="117">
        <f t="shared" si="139"/>
        <v>0.1062992125984252</v>
      </c>
      <c r="AQ598" s="117">
        <f t="shared" si="140"/>
        <v>0.54527559055118113</v>
      </c>
      <c r="AR598" s="117">
        <f t="shared" si="141"/>
        <v>1.968503937007874E-3</v>
      </c>
      <c r="AS598" t="str">
        <f t="shared" si="142"/>
        <v>2011SKY</v>
      </c>
    </row>
    <row r="599" spans="1:45" x14ac:dyDescent="0.25">
      <c r="A599" t="s">
        <v>718</v>
      </c>
      <c r="B599" s="64">
        <v>2012</v>
      </c>
      <c r="C599">
        <v>1036</v>
      </c>
      <c r="D599" s="116" t="s">
        <v>43</v>
      </c>
      <c r="E599" s="63">
        <v>2.8957528957528956E-3</v>
      </c>
      <c r="F599" s="63">
        <v>0</v>
      </c>
      <c r="G599" s="63">
        <v>0</v>
      </c>
      <c r="H599" s="63">
        <v>0</v>
      </c>
      <c r="I599" s="63">
        <v>1.9305019305019305E-3</v>
      </c>
      <c r="J599" s="63">
        <v>3.9575289575289573E-2</v>
      </c>
      <c r="K599" s="63">
        <v>3.4749034749034749E-2</v>
      </c>
      <c r="L599" s="63">
        <v>0</v>
      </c>
      <c r="M599" s="63">
        <v>0.15733590733590735</v>
      </c>
      <c r="N599" s="63">
        <v>0</v>
      </c>
      <c r="O599" s="63">
        <v>0</v>
      </c>
      <c r="P599" s="63">
        <v>9.6525096525096527E-4</v>
      </c>
      <c r="Q599" s="63">
        <v>2.8957528957528959E-2</v>
      </c>
      <c r="R599" s="63">
        <v>0</v>
      </c>
      <c r="S599" s="63">
        <v>0</v>
      </c>
      <c r="T599" s="63">
        <v>0</v>
      </c>
      <c r="U599" s="63">
        <v>0</v>
      </c>
      <c r="V599" s="63">
        <v>0.10907335907335908</v>
      </c>
      <c r="W599" s="63">
        <v>0</v>
      </c>
      <c r="X599" s="63">
        <v>1.0617760617760617E-2</v>
      </c>
      <c r="Y599" s="63">
        <v>1.4478764478764479E-2</v>
      </c>
      <c r="Z599" s="63">
        <v>5.7915057915057912E-3</v>
      </c>
      <c r="AA599" s="63">
        <v>0.59362934362934361</v>
      </c>
      <c r="AB599" s="93" t="str">
        <f t="shared" si="129"/>
        <v>a09on</v>
      </c>
      <c r="AC599" s="93" t="str">
        <f t="shared" si="130"/>
        <v>SKY</v>
      </c>
      <c r="AD599" s="93" t="str">
        <f>"'"&amp;VLOOKUP(A599,Lookups!B$3:F$48,2,FALSE)&amp;"'"</f>
        <v>'Skykomish Fall Fingerling'</v>
      </c>
      <c r="AE599" s="93">
        <f>VLOOKUP(A599,Lookups!B$3:F$48,4,FALSE)</f>
        <v>7</v>
      </c>
      <c r="AF599" s="93" t="str">
        <f>VLOOKUP(A599,Lookups!B$3:F$48,5,FALSE)</f>
        <v>PS</v>
      </c>
      <c r="AG599" s="93" t="str">
        <f t="shared" si="131"/>
        <v>yes</v>
      </c>
      <c r="AH599" s="93">
        <f>VLOOKUP(A599,Lookups!B$3:F$48,3,FALSE)</f>
        <v>34</v>
      </c>
      <c r="AI599" s="117">
        <f t="shared" si="132"/>
        <v>2.8957528957528956E-3</v>
      </c>
      <c r="AJ599" s="117">
        <f t="shared" si="133"/>
        <v>1.9305019305019305E-3</v>
      </c>
      <c r="AK599" s="117">
        <f t="shared" si="134"/>
        <v>7.4324324324324315E-2</v>
      </c>
      <c r="AL599" s="117">
        <f t="shared" si="135"/>
        <v>0.15733590733590735</v>
      </c>
      <c r="AM599" s="117">
        <f t="shared" si="136"/>
        <v>9.6525096525096527E-4</v>
      </c>
      <c r="AN599" s="117">
        <f t="shared" si="137"/>
        <v>2.8957528957528959E-2</v>
      </c>
      <c r="AO599" s="117">
        <f t="shared" si="138"/>
        <v>0.10907335907335908</v>
      </c>
      <c r="AP599" s="117">
        <f t="shared" si="139"/>
        <v>2.5096525096525095E-2</v>
      </c>
      <c r="AQ599" s="117">
        <f t="shared" si="140"/>
        <v>0.59362934362934361</v>
      </c>
      <c r="AR599" s="117">
        <f t="shared" si="141"/>
        <v>5.7915057915057912E-3</v>
      </c>
      <c r="AS599" t="str">
        <f t="shared" si="142"/>
        <v>2012SKY</v>
      </c>
    </row>
    <row r="600" spans="1:45" x14ac:dyDescent="0.25">
      <c r="A600" t="s">
        <v>718</v>
      </c>
      <c r="B600" s="64">
        <v>2013</v>
      </c>
      <c r="C600" t="s">
        <v>40</v>
      </c>
      <c r="E600" s="63" t="s">
        <v>28</v>
      </c>
      <c r="F600" s="63" t="s">
        <v>28</v>
      </c>
      <c r="G600" s="63" t="s">
        <v>28</v>
      </c>
      <c r="H600" s="63" t="s">
        <v>28</v>
      </c>
      <c r="I600" s="63" t="s">
        <v>28</v>
      </c>
      <c r="J600" s="63" t="s">
        <v>28</v>
      </c>
      <c r="K600" s="63" t="s">
        <v>28</v>
      </c>
      <c r="L600" s="63" t="s">
        <v>28</v>
      </c>
      <c r="M600" s="63" t="s">
        <v>28</v>
      </c>
      <c r="N600" s="63" t="s">
        <v>28</v>
      </c>
      <c r="O600" s="63" t="s">
        <v>28</v>
      </c>
      <c r="P600" s="63" t="s">
        <v>28</v>
      </c>
      <c r="Q600" s="63" t="s">
        <v>28</v>
      </c>
      <c r="R600" s="63" t="s">
        <v>28</v>
      </c>
      <c r="S600" s="63" t="s">
        <v>28</v>
      </c>
      <c r="T600" s="63" t="s">
        <v>28</v>
      </c>
      <c r="U600" s="63" t="s">
        <v>28</v>
      </c>
      <c r="V600" s="63" t="s">
        <v>28</v>
      </c>
      <c r="W600" s="63" t="s">
        <v>28</v>
      </c>
      <c r="X600" s="63" t="s">
        <v>28</v>
      </c>
      <c r="Y600" s="63" t="s">
        <v>28</v>
      </c>
      <c r="Z600" s="63" t="s">
        <v>28</v>
      </c>
      <c r="AA600" s="63" t="s">
        <v>28</v>
      </c>
      <c r="AB600" s="93" t="str">
        <f t="shared" si="129"/>
        <v>a09on</v>
      </c>
      <c r="AC600" s="93" t="str">
        <f t="shared" si="130"/>
        <v>SKY</v>
      </c>
      <c r="AD600" s="93" t="str">
        <f>"'"&amp;VLOOKUP(A600,Lookups!B$3:F$48,2,FALSE)&amp;"'"</f>
        <v>'Skykomish Fall Fingerling'</v>
      </c>
      <c r="AE600" s="93">
        <f>VLOOKUP(A600,Lookups!B$3:F$48,4,FALSE)</f>
        <v>7</v>
      </c>
      <c r="AF600" s="93" t="str">
        <f>VLOOKUP(A600,Lookups!B$3:F$48,5,FALSE)</f>
        <v>PS</v>
      </c>
      <c r="AG600" s="93" t="str">
        <f t="shared" si="131"/>
        <v>no</v>
      </c>
      <c r="AH600" s="93">
        <f>VLOOKUP(A600,Lookups!B$3:F$48,3,FALSE)</f>
        <v>34</v>
      </c>
      <c r="AI600" s="117">
        <f t="shared" si="132"/>
        <v>0</v>
      </c>
      <c r="AJ600" s="117">
        <f t="shared" si="133"/>
        <v>0</v>
      </c>
      <c r="AK600" s="117">
        <f t="shared" si="134"/>
        <v>0</v>
      </c>
      <c r="AL600" s="117">
        <f t="shared" si="135"/>
        <v>0</v>
      </c>
      <c r="AM600" s="117">
        <f t="shared" si="136"/>
        <v>0</v>
      </c>
      <c r="AN600" s="117">
        <f t="shared" si="137"/>
        <v>0</v>
      </c>
      <c r="AO600" s="117">
        <f t="shared" si="138"/>
        <v>0</v>
      </c>
      <c r="AP600" s="117">
        <f t="shared" si="139"/>
        <v>0</v>
      </c>
      <c r="AQ600" s="117">
        <f t="shared" si="140"/>
        <v>0</v>
      </c>
      <c r="AR600" s="117">
        <f t="shared" si="141"/>
        <v>0</v>
      </c>
      <c r="AS600" t="str">
        <f t="shared" si="142"/>
        <v>2013SKY</v>
      </c>
    </row>
    <row r="601" spans="1:45" x14ac:dyDescent="0.25">
      <c r="A601" t="s">
        <v>716</v>
      </c>
      <c r="B601" s="64">
        <v>1979</v>
      </c>
      <c r="C601" t="s">
        <v>40</v>
      </c>
      <c r="E601" s="63" t="s">
        <v>28</v>
      </c>
      <c r="F601" s="63" t="s">
        <v>28</v>
      </c>
      <c r="G601" s="63" t="s">
        <v>28</v>
      </c>
      <c r="H601" s="63" t="s">
        <v>28</v>
      </c>
      <c r="I601" s="63" t="s">
        <v>28</v>
      </c>
      <c r="J601" s="63" t="s">
        <v>28</v>
      </c>
      <c r="K601" s="63" t="s">
        <v>28</v>
      </c>
      <c r="L601" s="63" t="s">
        <v>28</v>
      </c>
      <c r="M601" s="63" t="s">
        <v>28</v>
      </c>
      <c r="N601" s="63" t="s">
        <v>28</v>
      </c>
      <c r="O601" s="63" t="s">
        <v>28</v>
      </c>
      <c r="P601" s="63" t="s">
        <v>28</v>
      </c>
      <c r="Q601" s="63" t="s">
        <v>28</v>
      </c>
      <c r="R601" s="63" t="s">
        <v>28</v>
      </c>
      <c r="S601" s="63" t="s">
        <v>28</v>
      </c>
      <c r="T601" s="63" t="s">
        <v>28</v>
      </c>
      <c r="U601" s="63" t="s">
        <v>28</v>
      </c>
      <c r="V601" s="63" t="s">
        <v>28</v>
      </c>
      <c r="W601" s="63" t="s">
        <v>28</v>
      </c>
      <c r="X601" s="63" t="s">
        <v>28</v>
      </c>
      <c r="Y601" s="63" t="s">
        <v>28</v>
      </c>
      <c r="Z601" s="63" t="s">
        <v>28</v>
      </c>
      <c r="AA601" s="63" t="s">
        <v>28</v>
      </c>
      <c r="AB601" s="93" t="str">
        <f t="shared" si="129"/>
        <v>pre99</v>
      </c>
      <c r="AC601" s="93" t="str">
        <f t="shared" si="130"/>
        <v>SKS</v>
      </c>
      <c r="AD601" s="93" t="str">
        <f>"'"&amp;VLOOKUP(A601,Lookups!B$3:F$48,2,FALSE)&amp;"'"</f>
        <v>'Skagit Spring Yearling'</v>
      </c>
      <c r="AE601" s="93">
        <f>VLOOKUP(A601,Lookups!B$3:F$48,4,FALSE)</f>
        <v>7</v>
      </c>
      <c r="AF601" s="93" t="str">
        <f>VLOOKUP(A601,Lookups!B$3:F$48,5,FALSE)</f>
        <v>PS</v>
      </c>
      <c r="AG601" s="93" t="str">
        <f t="shared" si="131"/>
        <v>no</v>
      </c>
      <c r="AH601" s="93">
        <f>VLOOKUP(A601,Lookups!B$3:F$48,3,FALSE)</f>
        <v>33</v>
      </c>
      <c r="AI601" s="117">
        <f t="shared" si="132"/>
        <v>0</v>
      </c>
      <c r="AJ601" s="117">
        <f t="shared" si="133"/>
        <v>0</v>
      </c>
      <c r="AK601" s="117">
        <f t="shared" si="134"/>
        <v>0</v>
      </c>
      <c r="AL601" s="117">
        <f t="shared" si="135"/>
        <v>0</v>
      </c>
      <c r="AM601" s="117">
        <f t="shared" si="136"/>
        <v>0</v>
      </c>
      <c r="AN601" s="117">
        <f t="shared" si="137"/>
        <v>0</v>
      </c>
      <c r="AO601" s="117">
        <f t="shared" si="138"/>
        <v>0</v>
      </c>
      <c r="AP601" s="117">
        <f t="shared" si="139"/>
        <v>0</v>
      </c>
      <c r="AQ601" s="117">
        <f t="shared" si="140"/>
        <v>0</v>
      </c>
      <c r="AR601" s="117">
        <f t="shared" si="141"/>
        <v>0</v>
      </c>
      <c r="AS601" t="str">
        <f t="shared" si="142"/>
        <v>1979SKS</v>
      </c>
    </row>
    <row r="602" spans="1:45" x14ac:dyDescent="0.25">
      <c r="A602" t="s">
        <v>716</v>
      </c>
      <c r="B602" s="64">
        <v>1980</v>
      </c>
      <c r="C602" t="s">
        <v>40</v>
      </c>
      <c r="E602" s="63" t="s">
        <v>28</v>
      </c>
      <c r="F602" s="63" t="s">
        <v>28</v>
      </c>
      <c r="G602" s="63" t="s">
        <v>28</v>
      </c>
      <c r="H602" s="63" t="s">
        <v>28</v>
      </c>
      <c r="I602" s="63" t="s">
        <v>28</v>
      </c>
      <c r="J602" s="63" t="s">
        <v>28</v>
      </c>
      <c r="K602" s="63" t="s">
        <v>28</v>
      </c>
      <c r="L602" s="63" t="s">
        <v>28</v>
      </c>
      <c r="M602" s="63" t="s">
        <v>28</v>
      </c>
      <c r="N602" s="63" t="s">
        <v>28</v>
      </c>
      <c r="O602" s="63" t="s">
        <v>28</v>
      </c>
      <c r="P602" s="63" t="s">
        <v>28</v>
      </c>
      <c r="Q602" s="63" t="s">
        <v>28</v>
      </c>
      <c r="R602" s="63" t="s">
        <v>28</v>
      </c>
      <c r="S602" s="63" t="s">
        <v>28</v>
      </c>
      <c r="T602" s="63" t="s">
        <v>28</v>
      </c>
      <c r="U602" s="63" t="s">
        <v>28</v>
      </c>
      <c r="V602" s="63" t="s">
        <v>28</v>
      </c>
      <c r="W602" s="63" t="s">
        <v>28</v>
      </c>
      <c r="X602" s="63" t="s">
        <v>28</v>
      </c>
      <c r="Y602" s="63" t="s">
        <v>28</v>
      </c>
      <c r="Z602" s="63" t="s">
        <v>28</v>
      </c>
      <c r="AA602" s="63" t="s">
        <v>28</v>
      </c>
      <c r="AB602" s="93" t="str">
        <f t="shared" si="129"/>
        <v>pre99</v>
      </c>
      <c r="AC602" s="93" t="str">
        <f t="shared" si="130"/>
        <v>SKS</v>
      </c>
      <c r="AD602" s="93" t="str">
        <f>"'"&amp;VLOOKUP(A602,Lookups!B$3:F$48,2,FALSE)&amp;"'"</f>
        <v>'Skagit Spring Yearling'</v>
      </c>
      <c r="AE602" s="93">
        <f>VLOOKUP(A602,Lookups!B$3:F$48,4,FALSE)</f>
        <v>7</v>
      </c>
      <c r="AF602" s="93" t="str">
        <f>VLOOKUP(A602,Lookups!B$3:F$48,5,FALSE)</f>
        <v>PS</v>
      </c>
      <c r="AG602" s="93" t="str">
        <f t="shared" si="131"/>
        <v>no</v>
      </c>
      <c r="AH602" s="93">
        <f>VLOOKUP(A602,Lookups!B$3:F$48,3,FALSE)</f>
        <v>33</v>
      </c>
      <c r="AI602" s="117">
        <f t="shared" si="132"/>
        <v>0</v>
      </c>
      <c r="AJ602" s="117">
        <f t="shared" si="133"/>
        <v>0</v>
      </c>
      <c r="AK602" s="117">
        <f t="shared" si="134"/>
        <v>0</v>
      </c>
      <c r="AL602" s="117">
        <f t="shared" si="135"/>
        <v>0</v>
      </c>
      <c r="AM602" s="117">
        <f t="shared" si="136"/>
        <v>0</v>
      </c>
      <c r="AN602" s="117">
        <f t="shared" si="137"/>
        <v>0</v>
      </c>
      <c r="AO602" s="117">
        <f t="shared" si="138"/>
        <v>0</v>
      </c>
      <c r="AP602" s="117">
        <f t="shared" si="139"/>
        <v>0</v>
      </c>
      <c r="AQ602" s="117">
        <f t="shared" si="140"/>
        <v>0</v>
      </c>
      <c r="AR602" s="117">
        <f t="shared" si="141"/>
        <v>0</v>
      </c>
      <c r="AS602" t="str">
        <f t="shared" si="142"/>
        <v>1980SKS</v>
      </c>
    </row>
    <row r="603" spans="1:45" x14ac:dyDescent="0.25">
      <c r="A603" t="s">
        <v>716</v>
      </c>
      <c r="B603" s="64">
        <v>1981</v>
      </c>
      <c r="C603" t="s">
        <v>40</v>
      </c>
      <c r="E603" s="63" t="s">
        <v>28</v>
      </c>
      <c r="F603" s="63" t="s">
        <v>28</v>
      </c>
      <c r="G603" s="63" t="s">
        <v>28</v>
      </c>
      <c r="H603" s="63" t="s">
        <v>28</v>
      </c>
      <c r="I603" s="63" t="s">
        <v>28</v>
      </c>
      <c r="J603" s="63" t="s">
        <v>28</v>
      </c>
      <c r="K603" s="63" t="s">
        <v>28</v>
      </c>
      <c r="L603" s="63" t="s">
        <v>28</v>
      </c>
      <c r="M603" s="63" t="s">
        <v>28</v>
      </c>
      <c r="N603" s="63" t="s">
        <v>28</v>
      </c>
      <c r="O603" s="63" t="s">
        <v>28</v>
      </c>
      <c r="P603" s="63" t="s">
        <v>28</v>
      </c>
      <c r="Q603" s="63" t="s">
        <v>28</v>
      </c>
      <c r="R603" s="63" t="s">
        <v>28</v>
      </c>
      <c r="S603" s="63" t="s">
        <v>28</v>
      </c>
      <c r="T603" s="63" t="s">
        <v>28</v>
      </c>
      <c r="U603" s="63" t="s">
        <v>28</v>
      </c>
      <c r="V603" s="63" t="s">
        <v>28</v>
      </c>
      <c r="W603" s="63" t="s">
        <v>28</v>
      </c>
      <c r="X603" s="63" t="s">
        <v>28</v>
      </c>
      <c r="Y603" s="63" t="s">
        <v>28</v>
      </c>
      <c r="Z603" s="63" t="s">
        <v>28</v>
      </c>
      <c r="AA603" s="63" t="s">
        <v>28</v>
      </c>
      <c r="AB603" s="93" t="str">
        <f t="shared" si="129"/>
        <v>pre99</v>
      </c>
      <c r="AC603" s="93" t="str">
        <f t="shared" si="130"/>
        <v>SKS</v>
      </c>
      <c r="AD603" s="93" t="str">
        <f>"'"&amp;VLOOKUP(A603,Lookups!B$3:F$48,2,FALSE)&amp;"'"</f>
        <v>'Skagit Spring Yearling'</v>
      </c>
      <c r="AE603" s="93">
        <f>VLOOKUP(A603,Lookups!B$3:F$48,4,FALSE)</f>
        <v>7</v>
      </c>
      <c r="AF603" s="93" t="str">
        <f>VLOOKUP(A603,Lookups!B$3:F$48,5,FALSE)</f>
        <v>PS</v>
      </c>
      <c r="AG603" s="93" t="str">
        <f t="shared" si="131"/>
        <v>no</v>
      </c>
      <c r="AH603" s="93">
        <f>VLOOKUP(A603,Lookups!B$3:F$48,3,FALSE)</f>
        <v>33</v>
      </c>
      <c r="AI603" s="117">
        <f t="shared" si="132"/>
        <v>0</v>
      </c>
      <c r="AJ603" s="117">
        <f t="shared" si="133"/>
        <v>0</v>
      </c>
      <c r="AK603" s="117">
        <f t="shared" si="134"/>
        <v>0</v>
      </c>
      <c r="AL603" s="117">
        <f t="shared" si="135"/>
        <v>0</v>
      </c>
      <c r="AM603" s="117">
        <f t="shared" si="136"/>
        <v>0</v>
      </c>
      <c r="AN603" s="117">
        <f t="shared" si="137"/>
        <v>0</v>
      </c>
      <c r="AO603" s="117">
        <f t="shared" si="138"/>
        <v>0</v>
      </c>
      <c r="AP603" s="117">
        <f t="shared" si="139"/>
        <v>0</v>
      </c>
      <c r="AQ603" s="117">
        <f t="shared" si="140"/>
        <v>0</v>
      </c>
      <c r="AR603" s="117">
        <f t="shared" si="141"/>
        <v>0</v>
      </c>
      <c r="AS603" t="str">
        <f t="shared" si="142"/>
        <v>1981SKS</v>
      </c>
    </row>
    <row r="604" spans="1:45" x14ac:dyDescent="0.25">
      <c r="A604" t="s">
        <v>716</v>
      </c>
      <c r="B604" s="64">
        <v>1982</v>
      </c>
      <c r="C604" t="s">
        <v>40</v>
      </c>
      <c r="E604" s="63" t="s">
        <v>28</v>
      </c>
      <c r="F604" s="63" t="s">
        <v>28</v>
      </c>
      <c r="G604" s="63" t="s">
        <v>28</v>
      </c>
      <c r="H604" s="63" t="s">
        <v>28</v>
      </c>
      <c r="I604" s="63" t="s">
        <v>28</v>
      </c>
      <c r="J604" s="63" t="s">
        <v>28</v>
      </c>
      <c r="K604" s="63" t="s">
        <v>28</v>
      </c>
      <c r="L604" s="63" t="s">
        <v>28</v>
      </c>
      <c r="M604" s="63" t="s">
        <v>28</v>
      </c>
      <c r="N604" s="63" t="s">
        <v>28</v>
      </c>
      <c r="O604" s="63" t="s">
        <v>28</v>
      </c>
      <c r="P604" s="63" t="s">
        <v>28</v>
      </c>
      <c r="Q604" s="63" t="s">
        <v>28</v>
      </c>
      <c r="R604" s="63" t="s">
        <v>28</v>
      </c>
      <c r="S604" s="63" t="s">
        <v>28</v>
      </c>
      <c r="T604" s="63" t="s">
        <v>28</v>
      </c>
      <c r="U604" s="63" t="s">
        <v>28</v>
      </c>
      <c r="V604" s="63" t="s">
        <v>28</v>
      </c>
      <c r="W604" s="63" t="s">
        <v>28</v>
      </c>
      <c r="X604" s="63" t="s">
        <v>28</v>
      </c>
      <c r="Y604" s="63" t="s">
        <v>28</v>
      </c>
      <c r="Z604" s="63" t="s">
        <v>28</v>
      </c>
      <c r="AA604" s="63" t="s">
        <v>28</v>
      </c>
      <c r="AB604" s="93" t="str">
        <f t="shared" si="129"/>
        <v>pre99</v>
      </c>
      <c r="AC604" s="93" t="str">
        <f t="shared" si="130"/>
        <v>SKS</v>
      </c>
      <c r="AD604" s="93" t="str">
        <f>"'"&amp;VLOOKUP(A604,Lookups!B$3:F$48,2,FALSE)&amp;"'"</f>
        <v>'Skagit Spring Yearling'</v>
      </c>
      <c r="AE604" s="93">
        <f>VLOOKUP(A604,Lookups!B$3:F$48,4,FALSE)</f>
        <v>7</v>
      </c>
      <c r="AF604" s="93" t="str">
        <f>VLOOKUP(A604,Lookups!B$3:F$48,5,FALSE)</f>
        <v>PS</v>
      </c>
      <c r="AG604" s="93" t="str">
        <f t="shared" si="131"/>
        <v>no</v>
      </c>
      <c r="AH604" s="93">
        <f>VLOOKUP(A604,Lookups!B$3:F$48,3,FALSE)</f>
        <v>33</v>
      </c>
      <c r="AI604" s="117">
        <f t="shared" si="132"/>
        <v>0</v>
      </c>
      <c r="AJ604" s="117">
        <f t="shared" si="133"/>
        <v>0</v>
      </c>
      <c r="AK604" s="117">
        <f t="shared" si="134"/>
        <v>0</v>
      </c>
      <c r="AL604" s="117">
        <f t="shared" si="135"/>
        <v>0</v>
      </c>
      <c r="AM604" s="117">
        <f t="shared" si="136"/>
        <v>0</v>
      </c>
      <c r="AN604" s="117">
        <f t="shared" si="137"/>
        <v>0</v>
      </c>
      <c r="AO604" s="117">
        <f t="shared" si="138"/>
        <v>0</v>
      </c>
      <c r="AP604" s="117">
        <f t="shared" si="139"/>
        <v>0</v>
      </c>
      <c r="AQ604" s="117">
        <f t="shared" si="140"/>
        <v>0</v>
      </c>
      <c r="AR604" s="117">
        <f t="shared" si="141"/>
        <v>0</v>
      </c>
      <c r="AS604" t="str">
        <f t="shared" si="142"/>
        <v>1982SKS</v>
      </c>
    </row>
    <row r="605" spans="1:45" x14ac:dyDescent="0.25">
      <c r="A605" t="s">
        <v>716</v>
      </c>
      <c r="B605" s="64">
        <v>1983</v>
      </c>
      <c r="C605">
        <v>8</v>
      </c>
      <c r="D605" s="116">
        <v>2</v>
      </c>
      <c r="E605" s="63" t="s">
        <v>26</v>
      </c>
      <c r="F605" s="63" t="s">
        <v>27</v>
      </c>
      <c r="G605" s="63" t="s">
        <v>28</v>
      </c>
      <c r="H605" s="63" t="s">
        <v>28</v>
      </c>
      <c r="I605" s="63" t="s">
        <v>28</v>
      </c>
      <c r="J605" s="63" t="s">
        <v>28</v>
      </c>
      <c r="K605" s="63" t="s">
        <v>28</v>
      </c>
      <c r="L605" s="63" t="s">
        <v>28</v>
      </c>
      <c r="M605" s="63" t="s">
        <v>28</v>
      </c>
      <c r="N605" s="63" t="s">
        <v>28</v>
      </c>
      <c r="O605" s="63" t="s">
        <v>28</v>
      </c>
      <c r="P605" s="63" t="s">
        <v>28</v>
      </c>
      <c r="Q605" s="63" t="s">
        <v>28</v>
      </c>
      <c r="R605" s="63" t="s">
        <v>28</v>
      </c>
      <c r="S605" s="63" t="s">
        <v>28</v>
      </c>
      <c r="T605" s="63" t="s">
        <v>28</v>
      </c>
      <c r="U605" s="63" t="s">
        <v>28</v>
      </c>
      <c r="V605" s="63" t="s">
        <v>28</v>
      </c>
      <c r="W605" s="63" t="s">
        <v>28</v>
      </c>
      <c r="X605" s="63" t="s">
        <v>28</v>
      </c>
      <c r="Y605" s="63" t="s">
        <v>28</v>
      </c>
      <c r="Z605" s="63" t="s">
        <v>28</v>
      </c>
      <c r="AA605" s="63" t="s">
        <v>28</v>
      </c>
      <c r="AB605" s="93" t="str">
        <f t="shared" si="129"/>
        <v>pre99</v>
      </c>
      <c r="AC605" s="93" t="str">
        <f t="shared" si="130"/>
        <v>SKS</v>
      </c>
      <c r="AD605" s="93" t="str">
        <f>"'"&amp;VLOOKUP(A605,Lookups!B$3:F$48,2,FALSE)&amp;"'"</f>
        <v>'Skagit Spring Yearling'</v>
      </c>
      <c r="AE605" s="93">
        <f>VLOOKUP(A605,Lookups!B$3:F$48,4,FALSE)</f>
        <v>7</v>
      </c>
      <c r="AF605" s="93" t="str">
        <f>VLOOKUP(A605,Lookups!B$3:F$48,5,FALSE)</f>
        <v>PS</v>
      </c>
      <c r="AG605" s="93" t="str">
        <f t="shared" si="131"/>
        <v>no</v>
      </c>
      <c r="AH605" s="93">
        <f>VLOOKUP(A605,Lookups!B$3:F$48,3,FALSE)</f>
        <v>33</v>
      </c>
      <c r="AI605" s="117">
        <f t="shared" si="132"/>
        <v>0</v>
      </c>
      <c r="AJ605" s="117">
        <f t="shared" si="133"/>
        <v>0</v>
      </c>
      <c r="AK605" s="117">
        <f t="shared" si="134"/>
        <v>0</v>
      </c>
      <c r="AL605" s="117">
        <f t="shared" si="135"/>
        <v>0</v>
      </c>
      <c r="AM605" s="117">
        <f t="shared" si="136"/>
        <v>0</v>
      </c>
      <c r="AN605" s="117">
        <f t="shared" si="137"/>
        <v>0</v>
      </c>
      <c r="AO605" s="117">
        <f t="shared" si="138"/>
        <v>0</v>
      </c>
      <c r="AP605" s="117">
        <f t="shared" si="139"/>
        <v>0</v>
      </c>
      <c r="AQ605" s="117">
        <f t="shared" si="140"/>
        <v>0</v>
      </c>
      <c r="AR605" s="117">
        <f t="shared" si="141"/>
        <v>0</v>
      </c>
      <c r="AS605" t="str">
        <f t="shared" si="142"/>
        <v>1983SKS</v>
      </c>
    </row>
    <row r="606" spans="1:45" x14ac:dyDescent="0.25">
      <c r="A606" t="s">
        <v>716</v>
      </c>
      <c r="B606" s="64">
        <v>1984</v>
      </c>
      <c r="C606">
        <v>76</v>
      </c>
      <c r="D606" s="116" t="s">
        <v>41</v>
      </c>
      <c r="E606" s="63" t="s">
        <v>26</v>
      </c>
      <c r="F606" s="63" t="s">
        <v>27</v>
      </c>
      <c r="G606" s="63" t="s">
        <v>28</v>
      </c>
      <c r="H606" s="63" t="s">
        <v>28</v>
      </c>
      <c r="I606" s="63" t="s">
        <v>28</v>
      </c>
      <c r="J606" s="63" t="s">
        <v>28</v>
      </c>
      <c r="K606" s="63" t="s">
        <v>28</v>
      </c>
      <c r="L606" s="63" t="s">
        <v>28</v>
      </c>
      <c r="M606" s="63" t="s">
        <v>28</v>
      </c>
      <c r="N606" s="63" t="s">
        <v>28</v>
      </c>
      <c r="O606" s="63" t="s">
        <v>28</v>
      </c>
      <c r="P606" s="63" t="s">
        <v>28</v>
      </c>
      <c r="Q606" s="63" t="s">
        <v>28</v>
      </c>
      <c r="R606" s="63" t="s">
        <v>28</v>
      </c>
      <c r="S606" s="63" t="s">
        <v>28</v>
      </c>
      <c r="T606" s="63" t="s">
        <v>28</v>
      </c>
      <c r="U606" s="63" t="s">
        <v>28</v>
      </c>
      <c r="V606" s="63" t="s">
        <v>28</v>
      </c>
      <c r="W606" s="63" t="s">
        <v>28</v>
      </c>
      <c r="X606" s="63" t="s">
        <v>28</v>
      </c>
      <c r="Y606" s="63" t="s">
        <v>28</v>
      </c>
      <c r="Z606" s="63" t="s">
        <v>28</v>
      </c>
      <c r="AA606" s="63" t="s">
        <v>28</v>
      </c>
      <c r="AB606" s="93" t="str">
        <f t="shared" si="129"/>
        <v>pre99</v>
      </c>
      <c r="AC606" s="93" t="str">
        <f t="shared" si="130"/>
        <v>SKS</v>
      </c>
      <c r="AD606" s="93" t="str">
        <f>"'"&amp;VLOOKUP(A606,Lookups!B$3:F$48,2,FALSE)&amp;"'"</f>
        <v>'Skagit Spring Yearling'</v>
      </c>
      <c r="AE606" s="93">
        <f>VLOOKUP(A606,Lookups!B$3:F$48,4,FALSE)</f>
        <v>7</v>
      </c>
      <c r="AF606" s="93" t="str">
        <f>VLOOKUP(A606,Lookups!B$3:F$48,5,FALSE)</f>
        <v>PS</v>
      </c>
      <c r="AG606" s="93" t="str">
        <f t="shared" si="131"/>
        <v>no</v>
      </c>
      <c r="AH606" s="93">
        <f>VLOOKUP(A606,Lookups!B$3:F$48,3,FALSE)</f>
        <v>33</v>
      </c>
      <c r="AI606" s="117">
        <f t="shared" si="132"/>
        <v>0</v>
      </c>
      <c r="AJ606" s="117">
        <f t="shared" si="133"/>
        <v>0</v>
      </c>
      <c r="AK606" s="117">
        <f t="shared" si="134"/>
        <v>0</v>
      </c>
      <c r="AL606" s="117">
        <f t="shared" si="135"/>
        <v>0</v>
      </c>
      <c r="AM606" s="117">
        <f t="shared" si="136"/>
        <v>0</v>
      </c>
      <c r="AN606" s="117">
        <f t="shared" si="137"/>
        <v>0</v>
      </c>
      <c r="AO606" s="117">
        <f t="shared" si="138"/>
        <v>0</v>
      </c>
      <c r="AP606" s="117">
        <f t="shared" si="139"/>
        <v>0</v>
      </c>
      <c r="AQ606" s="117">
        <f t="shared" si="140"/>
        <v>0</v>
      </c>
      <c r="AR606" s="117">
        <f t="shared" si="141"/>
        <v>0</v>
      </c>
      <c r="AS606" t="str">
        <f t="shared" si="142"/>
        <v>1984SKS</v>
      </c>
    </row>
    <row r="607" spans="1:45" x14ac:dyDescent="0.25">
      <c r="A607" t="s">
        <v>716</v>
      </c>
      <c r="B607" s="64">
        <v>1985</v>
      </c>
      <c r="C607">
        <v>132</v>
      </c>
      <c r="D607" s="116" t="s">
        <v>42</v>
      </c>
      <c r="E607" s="63">
        <v>0</v>
      </c>
      <c r="F607" s="63">
        <v>0</v>
      </c>
      <c r="G607" s="63">
        <v>0</v>
      </c>
      <c r="H607" s="63">
        <v>0</v>
      </c>
      <c r="I607" s="63">
        <v>0</v>
      </c>
      <c r="J607" s="63">
        <v>6.8181818181818177E-2</v>
      </c>
      <c r="K607" s="63">
        <v>0</v>
      </c>
      <c r="L607" s="63">
        <v>0</v>
      </c>
      <c r="M607" s="63">
        <v>0.29545454545454547</v>
      </c>
      <c r="N607" s="63">
        <v>0</v>
      </c>
      <c r="O607" s="63">
        <v>0.25757575757575757</v>
      </c>
      <c r="P607" s="63">
        <v>0</v>
      </c>
      <c r="Q607" s="63">
        <v>0</v>
      </c>
      <c r="R607" s="63">
        <v>0</v>
      </c>
      <c r="S607" s="63">
        <v>0</v>
      </c>
      <c r="T607" s="63">
        <v>0</v>
      </c>
      <c r="U607" s="63">
        <v>0</v>
      </c>
      <c r="V607" s="63">
        <v>0.18181818181818182</v>
      </c>
      <c r="W607" s="63">
        <v>0</v>
      </c>
      <c r="X607" s="63">
        <v>9.0909090909090912E-2</v>
      </c>
      <c r="Y607" s="63">
        <v>0</v>
      </c>
      <c r="Z607" s="63">
        <v>0</v>
      </c>
      <c r="AA607" s="63">
        <v>0.10606060606060606</v>
      </c>
      <c r="AB607" s="93" t="str">
        <f t="shared" si="129"/>
        <v>pre99</v>
      </c>
      <c r="AC607" s="93" t="str">
        <f t="shared" si="130"/>
        <v>SKS</v>
      </c>
      <c r="AD607" s="93" t="str">
        <f>"'"&amp;VLOOKUP(A607,Lookups!B$3:F$48,2,FALSE)&amp;"'"</f>
        <v>'Skagit Spring Yearling'</v>
      </c>
      <c r="AE607" s="93">
        <f>VLOOKUP(A607,Lookups!B$3:F$48,4,FALSE)</f>
        <v>7</v>
      </c>
      <c r="AF607" s="93" t="str">
        <f>VLOOKUP(A607,Lookups!B$3:F$48,5,FALSE)</f>
        <v>PS</v>
      </c>
      <c r="AG607" s="93" t="str">
        <f t="shared" si="131"/>
        <v>yes</v>
      </c>
      <c r="AH607" s="93">
        <f>VLOOKUP(A607,Lookups!B$3:F$48,3,FALSE)</f>
        <v>33</v>
      </c>
      <c r="AI607" s="117">
        <f t="shared" si="132"/>
        <v>0</v>
      </c>
      <c r="AJ607" s="117">
        <f t="shared" si="133"/>
        <v>0</v>
      </c>
      <c r="AK607" s="117">
        <f t="shared" si="134"/>
        <v>6.8181818181818177E-2</v>
      </c>
      <c r="AL607" s="117">
        <f t="shared" si="135"/>
        <v>0.29545454545454547</v>
      </c>
      <c r="AM607" s="117">
        <f t="shared" si="136"/>
        <v>0.25757575757575757</v>
      </c>
      <c r="AN607" s="117">
        <f t="shared" si="137"/>
        <v>0</v>
      </c>
      <c r="AO607" s="117">
        <f t="shared" si="138"/>
        <v>0.18181818181818182</v>
      </c>
      <c r="AP607" s="117">
        <f t="shared" si="139"/>
        <v>9.0909090909090912E-2</v>
      </c>
      <c r="AQ607" s="117">
        <f t="shared" si="140"/>
        <v>0.10606060606060606</v>
      </c>
      <c r="AR607" s="117">
        <f t="shared" si="141"/>
        <v>0</v>
      </c>
      <c r="AS607" t="str">
        <f t="shared" si="142"/>
        <v>1985SKS</v>
      </c>
    </row>
    <row r="608" spans="1:45" x14ac:dyDescent="0.25">
      <c r="A608" t="s">
        <v>716</v>
      </c>
      <c r="B608" s="64">
        <v>1986</v>
      </c>
      <c r="C608">
        <v>230</v>
      </c>
      <c r="D608" s="116" t="s">
        <v>43</v>
      </c>
      <c r="E608" s="63">
        <v>1.7391304347826087E-2</v>
      </c>
      <c r="F608" s="63">
        <v>0</v>
      </c>
      <c r="G608" s="63">
        <v>0</v>
      </c>
      <c r="H608" s="63">
        <v>0</v>
      </c>
      <c r="I608" s="63">
        <v>0</v>
      </c>
      <c r="J608" s="63">
        <v>6.5217391304347824E-2</v>
      </c>
      <c r="K608" s="63">
        <v>5.2173913043478258E-2</v>
      </c>
      <c r="L608" s="63">
        <v>6.0869565217391307E-2</v>
      </c>
      <c r="M608" s="63">
        <v>0.36086956521739133</v>
      </c>
      <c r="N608" s="63">
        <v>3.9130434782608699E-2</v>
      </c>
      <c r="O608" s="63">
        <v>9.1304347826086957E-2</v>
      </c>
      <c r="P608" s="63">
        <v>0</v>
      </c>
      <c r="Q608" s="63">
        <v>0</v>
      </c>
      <c r="R608" s="63">
        <v>0</v>
      </c>
      <c r="S608" s="63">
        <v>0</v>
      </c>
      <c r="T608" s="63">
        <v>0</v>
      </c>
      <c r="U608" s="63">
        <v>0</v>
      </c>
      <c r="V608" s="63">
        <v>9.5652173913043481E-2</v>
      </c>
      <c r="W608" s="63">
        <v>0</v>
      </c>
      <c r="X608" s="63">
        <v>3.043478260869565E-2</v>
      </c>
      <c r="Y608" s="63">
        <v>0</v>
      </c>
      <c r="Z608" s="63">
        <v>0</v>
      </c>
      <c r="AA608" s="63">
        <v>0.18695652173913044</v>
      </c>
      <c r="AB608" s="93" t="str">
        <f t="shared" si="129"/>
        <v>pre99</v>
      </c>
      <c r="AC608" s="93" t="str">
        <f t="shared" si="130"/>
        <v>SKS</v>
      </c>
      <c r="AD608" s="93" t="str">
        <f>"'"&amp;VLOOKUP(A608,Lookups!B$3:F$48,2,FALSE)&amp;"'"</f>
        <v>'Skagit Spring Yearling'</v>
      </c>
      <c r="AE608" s="93">
        <f>VLOOKUP(A608,Lookups!B$3:F$48,4,FALSE)</f>
        <v>7</v>
      </c>
      <c r="AF608" s="93" t="str">
        <f>VLOOKUP(A608,Lookups!B$3:F$48,5,FALSE)</f>
        <v>PS</v>
      </c>
      <c r="AG608" s="93" t="str">
        <f t="shared" si="131"/>
        <v>yes</v>
      </c>
      <c r="AH608" s="93">
        <f>VLOOKUP(A608,Lookups!B$3:F$48,3,FALSE)</f>
        <v>33</v>
      </c>
      <c r="AI608" s="117">
        <f t="shared" si="132"/>
        <v>1.7391304347826087E-2</v>
      </c>
      <c r="AJ608" s="117">
        <f t="shared" si="133"/>
        <v>0</v>
      </c>
      <c r="AK608" s="117">
        <f t="shared" si="134"/>
        <v>0.11739130434782608</v>
      </c>
      <c r="AL608" s="117">
        <f t="shared" si="135"/>
        <v>0.42173913043478262</v>
      </c>
      <c r="AM608" s="117">
        <f t="shared" si="136"/>
        <v>0.13043478260869565</v>
      </c>
      <c r="AN608" s="117">
        <f t="shared" si="137"/>
        <v>0</v>
      </c>
      <c r="AO608" s="117">
        <f t="shared" si="138"/>
        <v>9.5652173913043481E-2</v>
      </c>
      <c r="AP608" s="117">
        <f t="shared" si="139"/>
        <v>3.043478260869565E-2</v>
      </c>
      <c r="AQ608" s="117">
        <f t="shared" si="140"/>
        <v>0.18695652173913044</v>
      </c>
      <c r="AR608" s="117">
        <f t="shared" si="141"/>
        <v>0</v>
      </c>
      <c r="AS608" t="str">
        <f t="shared" si="142"/>
        <v>1986SKS</v>
      </c>
    </row>
    <row r="609" spans="1:45" x14ac:dyDescent="0.25">
      <c r="A609" t="s">
        <v>716</v>
      </c>
      <c r="B609" s="64">
        <v>1987</v>
      </c>
      <c r="C609">
        <v>165</v>
      </c>
      <c r="D609" s="116" t="s">
        <v>43</v>
      </c>
      <c r="E609" s="63">
        <v>0</v>
      </c>
      <c r="F609" s="63">
        <v>0</v>
      </c>
      <c r="G609" s="63">
        <v>0</v>
      </c>
      <c r="H609" s="63">
        <v>4.8484848484848485E-2</v>
      </c>
      <c r="I609" s="63">
        <v>0</v>
      </c>
      <c r="J609" s="63">
        <v>3.0303030303030304E-2</v>
      </c>
      <c r="K609" s="63">
        <v>0</v>
      </c>
      <c r="L609" s="63">
        <v>0</v>
      </c>
      <c r="M609" s="63">
        <v>9.0909090909090912E-2</v>
      </c>
      <c r="N609" s="63">
        <v>0</v>
      </c>
      <c r="O609" s="63">
        <v>4.8484848484848485E-2</v>
      </c>
      <c r="P609" s="63">
        <v>0</v>
      </c>
      <c r="Q609" s="63">
        <v>1.2121212121212121E-2</v>
      </c>
      <c r="R609" s="63">
        <v>0</v>
      </c>
      <c r="S609" s="63">
        <v>0</v>
      </c>
      <c r="T609" s="63">
        <v>0</v>
      </c>
      <c r="U609" s="63">
        <v>0</v>
      </c>
      <c r="V609" s="63">
        <v>0.40606060606060607</v>
      </c>
      <c r="W609" s="63">
        <v>0</v>
      </c>
      <c r="X609" s="63">
        <v>0.2121212121212121</v>
      </c>
      <c r="Y609" s="63">
        <v>0</v>
      </c>
      <c r="Z609" s="63">
        <v>0</v>
      </c>
      <c r="AA609" s="63">
        <v>0.15151515151515152</v>
      </c>
      <c r="AB609" s="93" t="str">
        <f t="shared" si="129"/>
        <v>pre99</v>
      </c>
      <c r="AC609" s="93" t="str">
        <f t="shared" si="130"/>
        <v>SKS</v>
      </c>
      <c r="AD609" s="93" t="str">
        <f>"'"&amp;VLOOKUP(A609,Lookups!B$3:F$48,2,FALSE)&amp;"'"</f>
        <v>'Skagit Spring Yearling'</v>
      </c>
      <c r="AE609" s="93">
        <f>VLOOKUP(A609,Lookups!B$3:F$48,4,FALSE)</f>
        <v>7</v>
      </c>
      <c r="AF609" s="93" t="str">
        <f>VLOOKUP(A609,Lookups!B$3:F$48,5,FALSE)</f>
        <v>PS</v>
      </c>
      <c r="AG609" s="93" t="str">
        <f t="shared" si="131"/>
        <v>yes</v>
      </c>
      <c r="AH609" s="93">
        <f>VLOOKUP(A609,Lookups!B$3:F$48,3,FALSE)</f>
        <v>33</v>
      </c>
      <c r="AI609" s="117">
        <f t="shared" si="132"/>
        <v>0</v>
      </c>
      <c r="AJ609" s="117">
        <f t="shared" si="133"/>
        <v>4.8484848484848485E-2</v>
      </c>
      <c r="AK609" s="117">
        <f t="shared" si="134"/>
        <v>3.0303030303030304E-2</v>
      </c>
      <c r="AL609" s="117">
        <f t="shared" si="135"/>
        <v>9.0909090909090912E-2</v>
      </c>
      <c r="AM609" s="117">
        <f t="shared" si="136"/>
        <v>4.8484848484848485E-2</v>
      </c>
      <c r="AN609" s="117">
        <f t="shared" si="137"/>
        <v>1.2121212121212121E-2</v>
      </c>
      <c r="AO609" s="117">
        <f t="shared" si="138"/>
        <v>0.40606060606060607</v>
      </c>
      <c r="AP609" s="117">
        <f t="shared" si="139"/>
        <v>0.2121212121212121</v>
      </c>
      <c r="AQ609" s="117">
        <f t="shared" si="140"/>
        <v>0.15151515151515152</v>
      </c>
      <c r="AR609" s="117">
        <f t="shared" si="141"/>
        <v>0</v>
      </c>
      <c r="AS609" t="str">
        <f t="shared" si="142"/>
        <v>1987SKS</v>
      </c>
    </row>
    <row r="610" spans="1:45" x14ac:dyDescent="0.25">
      <c r="A610" t="s">
        <v>716</v>
      </c>
      <c r="B610" s="64">
        <v>1988</v>
      </c>
      <c r="C610">
        <v>586</v>
      </c>
      <c r="D610" s="116" t="s">
        <v>43</v>
      </c>
      <c r="E610" s="63">
        <v>0</v>
      </c>
      <c r="F610" s="63">
        <v>0</v>
      </c>
      <c r="G610" s="63">
        <v>0</v>
      </c>
      <c r="H610" s="63">
        <v>0</v>
      </c>
      <c r="I610" s="63">
        <v>0</v>
      </c>
      <c r="J610" s="63">
        <v>2.3890784982935155E-2</v>
      </c>
      <c r="K610" s="63">
        <v>9.2150170648464161E-2</v>
      </c>
      <c r="L610" s="63">
        <v>5.1194539249146756E-3</v>
      </c>
      <c r="M610" s="63">
        <v>0.17918088737201365</v>
      </c>
      <c r="N610" s="63">
        <v>0</v>
      </c>
      <c r="O610" s="63">
        <v>0.12457337883959044</v>
      </c>
      <c r="P610" s="63">
        <v>0</v>
      </c>
      <c r="Q610" s="63">
        <v>2.0477815699658702E-2</v>
      </c>
      <c r="R610" s="63">
        <v>0</v>
      </c>
      <c r="S610" s="63">
        <v>0</v>
      </c>
      <c r="T610" s="63">
        <v>0</v>
      </c>
      <c r="U610" s="63">
        <v>0</v>
      </c>
      <c r="V610" s="63">
        <v>0.16040955631399317</v>
      </c>
      <c r="W610" s="63">
        <v>0</v>
      </c>
      <c r="X610" s="63">
        <v>0.19283276450511944</v>
      </c>
      <c r="Y610" s="63">
        <v>0</v>
      </c>
      <c r="Z610" s="63">
        <v>0</v>
      </c>
      <c r="AA610" s="63">
        <v>0.20136518771331058</v>
      </c>
      <c r="AB610" s="93" t="str">
        <f t="shared" si="129"/>
        <v>pre99</v>
      </c>
      <c r="AC610" s="93" t="str">
        <f t="shared" si="130"/>
        <v>SKS</v>
      </c>
      <c r="AD610" s="93" t="str">
        <f>"'"&amp;VLOOKUP(A610,Lookups!B$3:F$48,2,FALSE)&amp;"'"</f>
        <v>'Skagit Spring Yearling'</v>
      </c>
      <c r="AE610" s="93">
        <f>VLOOKUP(A610,Lookups!B$3:F$48,4,FALSE)</f>
        <v>7</v>
      </c>
      <c r="AF610" s="93" t="str">
        <f>VLOOKUP(A610,Lookups!B$3:F$48,5,FALSE)</f>
        <v>PS</v>
      </c>
      <c r="AG610" s="93" t="str">
        <f t="shared" si="131"/>
        <v>yes</v>
      </c>
      <c r="AH610" s="93">
        <f>VLOOKUP(A610,Lookups!B$3:F$48,3,FALSE)</f>
        <v>33</v>
      </c>
      <c r="AI610" s="117">
        <f t="shared" si="132"/>
        <v>0</v>
      </c>
      <c r="AJ610" s="117">
        <f t="shared" si="133"/>
        <v>0</v>
      </c>
      <c r="AK610" s="117">
        <f t="shared" si="134"/>
        <v>0.11604095563139932</v>
      </c>
      <c r="AL610" s="117">
        <f t="shared" si="135"/>
        <v>0.18430034129692832</v>
      </c>
      <c r="AM610" s="117">
        <f t="shared" si="136"/>
        <v>0.12457337883959044</v>
      </c>
      <c r="AN610" s="117">
        <f t="shared" si="137"/>
        <v>2.0477815699658702E-2</v>
      </c>
      <c r="AO610" s="117">
        <f t="shared" si="138"/>
        <v>0.16040955631399317</v>
      </c>
      <c r="AP610" s="117">
        <f t="shared" si="139"/>
        <v>0.19283276450511944</v>
      </c>
      <c r="AQ610" s="117">
        <f t="shared" si="140"/>
        <v>0.20136518771331058</v>
      </c>
      <c r="AR610" s="117">
        <f t="shared" si="141"/>
        <v>0</v>
      </c>
      <c r="AS610" t="str">
        <f t="shared" si="142"/>
        <v>1988SKS</v>
      </c>
    </row>
    <row r="611" spans="1:45" x14ac:dyDescent="0.25">
      <c r="A611" t="s">
        <v>716</v>
      </c>
      <c r="B611" s="64">
        <v>1989</v>
      </c>
      <c r="C611">
        <v>868</v>
      </c>
      <c r="D611" s="116" t="s">
        <v>43</v>
      </c>
      <c r="E611" s="63">
        <v>0</v>
      </c>
      <c r="F611" s="63">
        <v>0</v>
      </c>
      <c r="G611" s="63">
        <v>0</v>
      </c>
      <c r="H611" s="63">
        <v>0</v>
      </c>
      <c r="I611" s="63">
        <v>0</v>
      </c>
      <c r="J611" s="63">
        <v>3.9170506912442393E-2</v>
      </c>
      <c r="K611" s="63">
        <v>1.8433179723502304E-2</v>
      </c>
      <c r="L611" s="63">
        <v>0</v>
      </c>
      <c r="M611" s="63">
        <v>0.2119815668202765</v>
      </c>
      <c r="N611" s="63">
        <v>8.0645161290322578E-3</v>
      </c>
      <c r="O611" s="63">
        <v>3.3410138248847927E-2</v>
      </c>
      <c r="P611" s="63">
        <v>0</v>
      </c>
      <c r="Q611" s="63">
        <v>4.6082949308755762E-2</v>
      </c>
      <c r="R611" s="63">
        <v>0</v>
      </c>
      <c r="S611" s="63">
        <v>0</v>
      </c>
      <c r="T611" s="63">
        <v>0</v>
      </c>
      <c r="U611" s="63">
        <v>0</v>
      </c>
      <c r="V611" s="63">
        <v>0.10138248847926268</v>
      </c>
      <c r="W611" s="63">
        <v>0</v>
      </c>
      <c r="X611" s="63">
        <v>0.27995391705069128</v>
      </c>
      <c r="Y611" s="63">
        <v>0</v>
      </c>
      <c r="Z611" s="63">
        <v>1.152073732718894E-3</v>
      </c>
      <c r="AA611" s="63">
        <v>0.26036866359447003</v>
      </c>
      <c r="AB611" s="93" t="str">
        <f t="shared" si="129"/>
        <v>pre99</v>
      </c>
      <c r="AC611" s="93" t="str">
        <f t="shared" si="130"/>
        <v>SKS</v>
      </c>
      <c r="AD611" s="93" t="str">
        <f>"'"&amp;VLOOKUP(A611,Lookups!B$3:F$48,2,FALSE)&amp;"'"</f>
        <v>'Skagit Spring Yearling'</v>
      </c>
      <c r="AE611" s="93">
        <f>VLOOKUP(A611,Lookups!B$3:F$48,4,FALSE)</f>
        <v>7</v>
      </c>
      <c r="AF611" s="93" t="str">
        <f>VLOOKUP(A611,Lookups!B$3:F$48,5,FALSE)</f>
        <v>PS</v>
      </c>
      <c r="AG611" s="93" t="str">
        <f t="shared" si="131"/>
        <v>yes</v>
      </c>
      <c r="AH611" s="93">
        <f>VLOOKUP(A611,Lookups!B$3:F$48,3,FALSE)</f>
        <v>33</v>
      </c>
      <c r="AI611" s="117">
        <f t="shared" si="132"/>
        <v>0</v>
      </c>
      <c r="AJ611" s="117">
        <f t="shared" si="133"/>
        <v>0</v>
      </c>
      <c r="AK611" s="117">
        <f t="shared" si="134"/>
        <v>5.7603686635944701E-2</v>
      </c>
      <c r="AL611" s="117">
        <f t="shared" si="135"/>
        <v>0.2119815668202765</v>
      </c>
      <c r="AM611" s="117">
        <f t="shared" si="136"/>
        <v>4.1474654377880185E-2</v>
      </c>
      <c r="AN611" s="117">
        <f t="shared" si="137"/>
        <v>4.6082949308755762E-2</v>
      </c>
      <c r="AO611" s="117">
        <f t="shared" si="138"/>
        <v>0.10138248847926268</v>
      </c>
      <c r="AP611" s="117">
        <f t="shared" si="139"/>
        <v>0.27995391705069128</v>
      </c>
      <c r="AQ611" s="117">
        <f t="shared" si="140"/>
        <v>0.26036866359447003</v>
      </c>
      <c r="AR611" s="117">
        <f t="shared" si="141"/>
        <v>1.152073732718894E-3</v>
      </c>
      <c r="AS611" t="str">
        <f t="shared" si="142"/>
        <v>1989SKS</v>
      </c>
    </row>
    <row r="612" spans="1:45" x14ac:dyDescent="0.25">
      <c r="A612" t="s">
        <v>716</v>
      </c>
      <c r="B612" s="64">
        <v>1990</v>
      </c>
      <c r="C612">
        <v>740</v>
      </c>
      <c r="D612" s="116" t="s">
        <v>30</v>
      </c>
      <c r="E612" s="63">
        <v>0</v>
      </c>
      <c r="F612" s="63">
        <v>0</v>
      </c>
      <c r="G612" s="63">
        <v>0</v>
      </c>
      <c r="H612" s="63">
        <v>0</v>
      </c>
      <c r="I612" s="63">
        <v>0</v>
      </c>
      <c r="J612" s="63">
        <v>0.05</v>
      </c>
      <c r="K612" s="63">
        <v>8.513513513513514E-2</v>
      </c>
      <c r="L612" s="63">
        <v>3.2432432432432434E-2</v>
      </c>
      <c r="M612" s="63">
        <v>0.12702702702702703</v>
      </c>
      <c r="N612" s="63">
        <v>4.0540540540540543E-3</v>
      </c>
      <c r="O612" s="63">
        <v>4.0540540540540543E-2</v>
      </c>
      <c r="P612" s="63">
        <v>5.4054054054054057E-3</v>
      </c>
      <c r="Q612" s="63">
        <v>3.6486486486486489E-2</v>
      </c>
      <c r="R612" s="63">
        <v>0</v>
      </c>
      <c r="S612" s="63">
        <v>0</v>
      </c>
      <c r="T612" s="63">
        <v>0</v>
      </c>
      <c r="U612" s="63">
        <v>0</v>
      </c>
      <c r="V612" s="63">
        <v>0.24324324324324326</v>
      </c>
      <c r="W612" s="63">
        <v>0</v>
      </c>
      <c r="X612" s="63">
        <v>0.16216216216216217</v>
      </c>
      <c r="Y612" s="63">
        <v>0</v>
      </c>
      <c r="Z612" s="63">
        <v>0</v>
      </c>
      <c r="AA612" s="63">
        <v>0.21351351351351353</v>
      </c>
      <c r="AB612" s="93" t="str">
        <f t="shared" si="129"/>
        <v>pre99</v>
      </c>
      <c r="AC612" s="93" t="str">
        <f t="shared" si="130"/>
        <v>SKS</v>
      </c>
      <c r="AD612" s="93" t="str">
        <f>"'"&amp;VLOOKUP(A612,Lookups!B$3:F$48,2,FALSE)&amp;"'"</f>
        <v>'Skagit Spring Yearling'</v>
      </c>
      <c r="AE612" s="93">
        <f>VLOOKUP(A612,Lookups!B$3:F$48,4,FALSE)</f>
        <v>7</v>
      </c>
      <c r="AF612" s="93" t="str">
        <f>VLOOKUP(A612,Lookups!B$3:F$48,5,FALSE)</f>
        <v>PS</v>
      </c>
      <c r="AG612" s="93" t="str">
        <f t="shared" si="131"/>
        <v>yes</v>
      </c>
      <c r="AH612" s="93">
        <f>VLOOKUP(A612,Lookups!B$3:F$48,3,FALSE)</f>
        <v>33</v>
      </c>
      <c r="AI612" s="117">
        <f t="shared" si="132"/>
        <v>0</v>
      </c>
      <c r="AJ612" s="117">
        <f t="shared" si="133"/>
        <v>0</v>
      </c>
      <c r="AK612" s="117">
        <f t="shared" si="134"/>
        <v>0.13513513513513514</v>
      </c>
      <c r="AL612" s="117">
        <f t="shared" si="135"/>
        <v>0.15945945945945947</v>
      </c>
      <c r="AM612" s="117">
        <f t="shared" si="136"/>
        <v>0.05</v>
      </c>
      <c r="AN612" s="117">
        <f t="shared" si="137"/>
        <v>3.6486486486486489E-2</v>
      </c>
      <c r="AO612" s="117">
        <f t="shared" si="138"/>
        <v>0.24324324324324326</v>
      </c>
      <c r="AP612" s="117">
        <f t="shared" si="139"/>
        <v>0.16216216216216217</v>
      </c>
      <c r="AQ612" s="117">
        <f t="shared" si="140"/>
        <v>0.21351351351351353</v>
      </c>
      <c r="AR612" s="117">
        <f t="shared" si="141"/>
        <v>0</v>
      </c>
      <c r="AS612" t="str">
        <f t="shared" si="142"/>
        <v>1990SKS</v>
      </c>
    </row>
    <row r="613" spans="1:45" x14ac:dyDescent="0.25">
      <c r="A613" t="s">
        <v>716</v>
      </c>
      <c r="B613" s="64">
        <v>1991</v>
      </c>
      <c r="C613">
        <v>502</v>
      </c>
      <c r="D613" s="116" t="s">
        <v>78</v>
      </c>
      <c r="E613" s="63" t="s">
        <v>26</v>
      </c>
      <c r="F613" s="63" t="s">
        <v>27</v>
      </c>
      <c r="G613" s="63" t="s">
        <v>28</v>
      </c>
      <c r="H613" s="63" t="s">
        <v>28</v>
      </c>
      <c r="I613" s="63" t="s">
        <v>28</v>
      </c>
      <c r="J613" s="63" t="s">
        <v>28</v>
      </c>
      <c r="K613" s="63" t="s">
        <v>28</v>
      </c>
      <c r="L613" s="63" t="s">
        <v>28</v>
      </c>
      <c r="M613" s="63" t="s">
        <v>28</v>
      </c>
      <c r="N613" s="63" t="s">
        <v>28</v>
      </c>
      <c r="O613" s="63" t="s">
        <v>28</v>
      </c>
      <c r="P613" s="63" t="s">
        <v>28</v>
      </c>
      <c r="Q613" s="63" t="s">
        <v>28</v>
      </c>
      <c r="R613" s="63" t="s">
        <v>28</v>
      </c>
      <c r="S613" s="63" t="s">
        <v>28</v>
      </c>
      <c r="T613" s="63" t="s">
        <v>28</v>
      </c>
      <c r="U613" s="63" t="s">
        <v>28</v>
      </c>
      <c r="V613" s="63" t="s">
        <v>28</v>
      </c>
      <c r="W613" s="63" t="s">
        <v>28</v>
      </c>
      <c r="X613" s="63" t="s">
        <v>28</v>
      </c>
      <c r="Y613" s="63" t="s">
        <v>28</v>
      </c>
      <c r="Z613" s="63" t="s">
        <v>28</v>
      </c>
      <c r="AA613" s="63" t="s">
        <v>28</v>
      </c>
      <c r="AB613" s="93" t="str">
        <f t="shared" si="129"/>
        <v>pre99</v>
      </c>
      <c r="AC613" s="93" t="str">
        <f t="shared" si="130"/>
        <v>SKS</v>
      </c>
      <c r="AD613" s="93" t="str">
        <f>"'"&amp;VLOOKUP(A613,Lookups!B$3:F$48,2,FALSE)&amp;"'"</f>
        <v>'Skagit Spring Yearling'</v>
      </c>
      <c r="AE613" s="93">
        <f>VLOOKUP(A613,Lookups!B$3:F$48,4,FALSE)</f>
        <v>7</v>
      </c>
      <c r="AF613" s="93" t="str">
        <f>VLOOKUP(A613,Lookups!B$3:F$48,5,FALSE)</f>
        <v>PS</v>
      </c>
      <c r="AG613" s="93" t="str">
        <f t="shared" si="131"/>
        <v>no</v>
      </c>
      <c r="AH613" s="93">
        <f>VLOOKUP(A613,Lookups!B$3:F$48,3,FALSE)</f>
        <v>33</v>
      </c>
      <c r="AI613" s="117">
        <f t="shared" si="132"/>
        <v>0</v>
      </c>
      <c r="AJ613" s="117">
        <f t="shared" si="133"/>
        <v>0</v>
      </c>
      <c r="AK613" s="117">
        <f t="shared" si="134"/>
        <v>0</v>
      </c>
      <c r="AL613" s="117">
        <f t="shared" si="135"/>
        <v>0</v>
      </c>
      <c r="AM613" s="117">
        <f t="shared" si="136"/>
        <v>0</v>
      </c>
      <c r="AN613" s="117">
        <f t="shared" si="137"/>
        <v>0</v>
      </c>
      <c r="AO613" s="117">
        <f t="shared" si="138"/>
        <v>0</v>
      </c>
      <c r="AP613" s="117">
        <f t="shared" si="139"/>
        <v>0</v>
      </c>
      <c r="AQ613" s="117">
        <f t="shared" si="140"/>
        <v>0</v>
      </c>
      <c r="AR613" s="117">
        <f t="shared" si="141"/>
        <v>0</v>
      </c>
      <c r="AS613" t="str">
        <f t="shared" si="142"/>
        <v>1991SKS</v>
      </c>
    </row>
    <row r="614" spans="1:45" x14ac:dyDescent="0.25">
      <c r="A614" t="s">
        <v>716</v>
      </c>
      <c r="B614" s="64">
        <v>1992</v>
      </c>
      <c r="C614">
        <v>103</v>
      </c>
      <c r="D614" s="116" t="s">
        <v>82</v>
      </c>
      <c r="E614" s="63" t="s">
        <v>26</v>
      </c>
      <c r="F614" s="63" t="s">
        <v>27</v>
      </c>
      <c r="G614" s="63" t="s">
        <v>28</v>
      </c>
      <c r="H614" s="63" t="s">
        <v>28</v>
      </c>
      <c r="I614" s="63" t="s">
        <v>28</v>
      </c>
      <c r="J614" s="63" t="s">
        <v>28</v>
      </c>
      <c r="K614" s="63" t="s">
        <v>28</v>
      </c>
      <c r="L614" s="63" t="s">
        <v>28</v>
      </c>
      <c r="M614" s="63" t="s">
        <v>28</v>
      </c>
      <c r="N614" s="63" t="s">
        <v>28</v>
      </c>
      <c r="O614" s="63" t="s">
        <v>28</v>
      </c>
      <c r="P614" s="63" t="s">
        <v>28</v>
      </c>
      <c r="Q614" s="63" t="s">
        <v>28</v>
      </c>
      <c r="R614" s="63" t="s">
        <v>28</v>
      </c>
      <c r="S614" s="63" t="s">
        <v>28</v>
      </c>
      <c r="T614" s="63" t="s">
        <v>28</v>
      </c>
      <c r="U614" s="63" t="s">
        <v>28</v>
      </c>
      <c r="V614" s="63" t="s">
        <v>28</v>
      </c>
      <c r="W614" s="63" t="s">
        <v>28</v>
      </c>
      <c r="X614" s="63" t="s">
        <v>28</v>
      </c>
      <c r="Y614" s="63" t="s">
        <v>28</v>
      </c>
      <c r="Z614" s="63" t="s">
        <v>28</v>
      </c>
      <c r="AA614" s="63" t="s">
        <v>28</v>
      </c>
      <c r="AB614" s="93" t="str">
        <f t="shared" si="129"/>
        <v>pre99</v>
      </c>
      <c r="AC614" s="93" t="str">
        <f t="shared" si="130"/>
        <v>SKS</v>
      </c>
      <c r="AD614" s="93" t="str">
        <f>"'"&amp;VLOOKUP(A614,Lookups!B$3:F$48,2,FALSE)&amp;"'"</f>
        <v>'Skagit Spring Yearling'</v>
      </c>
      <c r="AE614" s="93">
        <f>VLOOKUP(A614,Lookups!B$3:F$48,4,FALSE)</f>
        <v>7</v>
      </c>
      <c r="AF614" s="93" t="str">
        <f>VLOOKUP(A614,Lookups!B$3:F$48,5,FALSE)</f>
        <v>PS</v>
      </c>
      <c r="AG614" s="93" t="str">
        <f t="shared" si="131"/>
        <v>no</v>
      </c>
      <c r="AH614" s="93">
        <f>VLOOKUP(A614,Lookups!B$3:F$48,3,FALSE)</f>
        <v>33</v>
      </c>
      <c r="AI614" s="117">
        <f t="shared" si="132"/>
        <v>0</v>
      </c>
      <c r="AJ614" s="117">
        <f t="shared" si="133"/>
        <v>0</v>
      </c>
      <c r="AK614" s="117">
        <f t="shared" si="134"/>
        <v>0</v>
      </c>
      <c r="AL614" s="117">
        <f t="shared" si="135"/>
        <v>0</v>
      </c>
      <c r="AM614" s="117">
        <f t="shared" si="136"/>
        <v>0</v>
      </c>
      <c r="AN614" s="117">
        <f t="shared" si="137"/>
        <v>0</v>
      </c>
      <c r="AO614" s="117">
        <f t="shared" si="138"/>
        <v>0</v>
      </c>
      <c r="AP614" s="117">
        <f t="shared" si="139"/>
        <v>0</v>
      </c>
      <c r="AQ614" s="117">
        <f t="shared" si="140"/>
        <v>0</v>
      </c>
      <c r="AR614" s="117">
        <f t="shared" si="141"/>
        <v>0</v>
      </c>
      <c r="AS614" t="str">
        <f t="shared" si="142"/>
        <v>1992SKS</v>
      </c>
    </row>
    <row r="615" spans="1:45" x14ac:dyDescent="0.25">
      <c r="A615" t="s">
        <v>716</v>
      </c>
      <c r="B615" s="64">
        <v>1993</v>
      </c>
      <c r="C615">
        <v>417</v>
      </c>
      <c r="D615" s="116">
        <v>3</v>
      </c>
      <c r="E615" s="63" t="s">
        <v>26</v>
      </c>
      <c r="F615" s="63" t="s">
        <v>27</v>
      </c>
      <c r="G615" s="63" t="s">
        <v>28</v>
      </c>
      <c r="H615" s="63" t="s">
        <v>28</v>
      </c>
      <c r="I615" s="63" t="s">
        <v>28</v>
      </c>
      <c r="J615" s="63" t="s">
        <v>28</v>
      </c>
      <c r="K615" s="63" t="s">
        <v>28</v>
      </c>
      <c r="L615" s="63" t="s">
        <v>28</v>
      </c>
      <c r="M615" s="63" t="s">
        <v>28</v>
      </c>
      <c r="N615" s="63" t="s">
        <v>28</v>
      </c>
      <c r="O615" s="63" t="s">
        <v>28</v>
      </c>
      <c r="P615" s="63" t="s">
        <v>28</v>
      </c>
      <c r="Q615" s="63" t="s">
        <v>28</v>
      </c>
      <c r="R615" s="63" t="s">
        <v>28</v>
      </c>
      <c r="S615" s="63" t="s">
        <v>28</v>
      </c>
      <c r="T615" s="63" t="s">
        <v>28</v>
      </c>
      <c r="U615" s="63" t="s">
        <v>28</v>
      </c>
      <c r="V615" s="63" t="s">
        <v>28</v>
      </c>
      <c r="W615" s="63" t="s">
        <v>28</v>
      </c>
      <c r="X615" s="63" t="s">
        <v>28</v>
      </c>
      <c r="Y615" s="63" t="s">
        <v>28</v>
      </c>
      <c r="Z615" s="63" t="s">
        <v>28</v>
      </c>
      <c r="AA615" s="63" t="s">
        <v>28</v>
      </c>
      <c r="AB615" s="93" t="str">
        <f t="shared" si="129"/>
        <v>pre99</v>
      </c>
      <c r="AC615" s="93" t="str">
        <f t="shared" si="130"/>
        <v>SKS</v>
      </c>
      <c r="AD615" s="93" t="str">
        <f>"'"&amp;VLOOKUP(A615,Lookups!B$3:F$48,2,FALSE)&amp;"'"</f>
        <v>'Skagit Spring Yearling'</v>
      </c>
      <c r="AE615" s="93">
        <f>VLOOKUP(A615,Lookups!B$3:F$48,4,FALSE)</f>
        <v>7</v>
      </c>
      <c r="AF615" s="93" t="str">
        <f>VLOOKUP(A615,Lookups!B$3:F$48,5,FALSE)</f>
        <v>PS</v>
      </c>
      <c r="AG615" s="93" t="str">
        <f t="shared" si="131"/>
        <v>no</v>
      </c>
      <c r="AH615" s="93">
        <f>VLOOKUP(A615,Lookups!B$3:F$48,3,FALSE)</f>
        <v>33</v>
      </c>
      <c r="AI615" s="117">
        <f t="shared" si="132"/>
        <v>0</v>
      </c>
      <c r="AJ615" s="117">
        <f t="shared" si="133"/>
        <v>0</v>
      </c>
      <c r="AK615" s="117">
        <f t="shared" si="134"/>
        <v>0</v>
      </c>
      <c r="AL615" s="117">
        <f t="shared" si="135"/>
        <v>0</v>
      </c>
      <c r="AM615" s="117">
        <f t="shared" si="136"/>
        <v>0</v>
      </c>
      <c r="AN615" s="117">
        <f t="shared" si="137"/>
        <v>0</v>
      </c>
      <c r="AO615" s="117">
        <f t="shared" si="138"/>
        <v>0</v>
      </c>
      <c r="AP615" s="117">
        <f t="shared" si="139"/>
        <v>0</v>
      </c>
      <c r="AQ615" s="117">
        <f t="shared" si="140"/>
        <v>0</v>
      </c>
      <c r="AR615" s="117">
        <f t="shared" si="141"/>
        <v>0</v>
      </c>
      <c r="AS615" t="str">
        <f t="shared" si="142"/>
        <v>1993SKS</v>
      </c>
    </row>
    <row r="616" spans="1:45" x14ac:dyDescent="0.25">
      <c r="A616" t="s">
        <v>716</v>
      </c>
      <c r="B616" s="64">
        <v>1994</v>
      </c>
      <c r="C616">
        <v>755</v>
      </c>
      <c r="D616" s="116">
        <v>4</v>
      </c>
      <c r="E616" s="63" t="s">
        <v>26</v>
      </c>
      <c r="F616" s="63" t="s">
        <v>27</v>
      </c>
      <c r="G616" s="63" t="s">
        <v>28</v>
      </c>
      <c r="H616" s="63" t="s">
        <v>28</v>
      </c>
      <c r="I616" s="63" t="s">
        <v>28</v>
      </c>
      <c r="J616" s="63" t="s">
        <v>28</v>
      </c>
      <c r="K616" s="63" t="s">
        <v>28</v>
      </c>
      <c r="L616" s="63" t="s">
        <v>28</v>
      </c>
      <c r="M616" s="63" t="s">
        <v>28</v>
      </c>
      <c r="N616" s="63" t="s">
        <v>28</v>
      </c>
      <c r="O616" s="63" t="s">
        <v>28</v>
      </c>
      <c r="P616" s="63" t="s">
        <v>28</v>
      </c>
      <c r="Q616" s="63" t="s">
        <v>28</v>
      </c>
      <c r="R616" s="63" t="s">
        <v>28</v>
      </c>
      <c r="S616" s="63" t="s">
        <v>28</v>
      </c>
      <c r="T616" s="63" t="s">
        <v>28</v>
      </c>
      <c r="U616" s="63" t="s">
        <v>28</v>
      </c>
      <c r="V616" s="63" t="s">
        <v>28</v>
      </c>
      <c r="W616" s="63" t="s">
        <v>28</v>
      </c>
      <c r="X616" s="63" t="s">
        <v>28</v>
      </c>
      <c r="Y616" s="63" t="s">
        <v>28</v>
      </c>
      <c r="Z616" s="63" t="s">
        <v>28</v>
      </c>
      <c r="AA616" s="63" t="s">
        <v>28</v>
      </c>
      <c r="AB616" s="93" t="str">
        <f t="shared" si="129"/>
        <v>pre99</v>
      </c>
      <c r="AC616" s="93" t="str">
        <f t="shared" si="130"/>
        <v>SKS</v>
      </c>
      <c r="AD616" s="93" t="str">
        <f>"'"&amp;VLOOKUP(A616,Lookups!B$3:F$48,2,FALSE)&amp;"'"</f>
        <v>'Skagit Spring Yearling'</v>
      </c>
      <c r="AE616" s="93">
        <f>VLOOKUP(A616,Lookups!B$3:F$48,4,FALSE)</f>
        <v>7</v>
      </c>
      <c r="AF616" s="93" t="str">
        <f>VLOOKUP(A616,Lookups!B$3:F$48,5,FALSE)</f>
        <v>PS</v>
      </c>
      <c r="AG616" s="93" t="str">
        <f t="shared" si="131"/>
        <v>no</v>
      </c>
      <c r="AH616" s="93">
        <f>VLOOKUP(A616,Lookups!B$3:F$48,3,FALSE)</f>
        <v>33</v>
      </c>
      <c r="AI616" s="117">
        <f t="shared" si="132"/>
        <v>0</v>
      </c>
      <c r="AJ616" s="117">
        <f t="shared" si="133"/>
        <v>0</v>
      </c>
      <c r="AK616" s="117">
        <f t="shared" si="134"/>
        <v>0</v>
      </c>
      <c r="AL616" s="117">
        <f t="shared" si="135"/>
        <v>0</v>
      </c>
      <c r="AM616" s="117">
        <f t="shared" si="136"/>
        <v>0</v>
      </c>
      <c r="AN616" s="117">
        <f t="shared" si="137"/>
        <v>0</v>
      </c>
      <c r="AO616" s="117">
        <f t="shared" si="138"/>
        <v>0</v>
      </c>
      <c r="AP616" s="117">
        <f t="shared" si="139"/>
        <v>0</v>
      </c>
      <c r="AQ616" s="117">
        <f t="shared" si="140"/>
        <v>0</v>
      </c>
      <c r="AR616" s="117">
        <f t="shared" si="141"/>
        <v>0</v>
      </c>
      <c r="AS616" t="str">
        <f t="shared" si="142"/>
        <v>1994SKS</v>
      </c>
    </row>
    <row r="617" spans="1:45" x14ac:dyDescent="0.25">
      <c r="A617" t="s">
        <v>716</v>
      </c>
      <c r="B617" s="64">
        <v>1995</v>
      </c>
      <c r="C617">
        <v>182</v>
      </c>
      <c r="D617" s="116" t="s">
        <v>82</v>
      </c>
      <c r="E617" s="63" t="s">
        <v>26</v>
      </c>
      <c r="F617" s="63" t="s">
        <v>27</v>
      </c>
      <c r="G617" s="63" t="s">
        <v>28</v>
      </c>
      <c r="H617" s="63" t="s">
        <v>28</v>
      </c>
      <c r="I617" s="63" t="s">
        <v>28</v>
      </c>
      <c r="J617" s="63" t="s">
        <v>28</v>
      </c>
      <c r="K617" s="63" t="s">
        <v>28</v>
      </c>
      <c r="L617" s="63" t="s">
        <v>28</v>
      </c>
      <c r="M617" s="63" t="s">
        <v>28</v>
      </c>
      <c r="N617" s="63" t="s">
        <v>28</v>
      </c>
      <c r="O617" s="63" t="s">
        <v>28</v>
      </c>
      <c r="P617" s="63" t="s">
        <v>28</v>
      </c>
      <c r="Q617" s="63" t="s">
        <v>28</v>
      </c>
      <c r="R617" s="63" t="s">
        <v>28</v>
      </c>
      <c r="S617" s="63" t="s">
        <v>28</v>
      </c>
      <c r="T617" s="63" t="s">
        <v>28</v>
      </c>
      <c r="U617" s="63" t="s">
        <v>28</v>
      </c>
      <c r="V617" s="63" t="s">
        <v>28</v>
      </c>
      <c r="W617" s="63" t="s">
        <v>28</v>
      </c>
      <c r="X617" s="63" t="s">
        <v>28</v>
      </c>
      <c r="Y617" s="63" t="s">
        <v>28</v>
      </c>
      <c r="Z617" s="63" t="s">
        <v>28</v>
      </c>
      <c r="AA617" s="63" t="s">
        <v>28</v>
      </c>
      <c r="AB617" s="93" t="str">
        <f t="shared" si="129"/>
        <v>pre99</v>
      </c>
      <c r="AC617" s="93" t="str">
        <f t="shared" si="130"/>
        <v>SKS</v>
      </c>
      <c r="AD617" s="93" t="str">
        <f>"'"&amp;VLOOKUP(A617,Lookups!B$3:F$48,2,FALSE)&amp;"'"</f>
        <v>'Skagit Spring Yearling'</v>
      </c>
      <c r="AE617" s="93">
        <f>VLOOKUP(A617,Lookups!B$3:F$48,4,FALSE)</f>
        <v>7</v>
      </c>
      <c r="AF617" s="93" t="str">
        <f>VLOOKUP(A617,Lookups!B$3:F$48,5,FALSE)</f>
        <v>PS</v>
      </c>
      <c r="AG617" s="93" t="str">
        <f t="shared" si="131"/>
        <v>no</v>
      </c>
      <c r="AH617" s="93">
        <f>VLOOKUP(A617,Lookups!B$3:F$48,3,FALSE)</f>
        <v>33</v>
      </c>
      <c r="AI617" s="117">
        <f t="shared" si="132"/>
        <v>0</v>
      </c>
      <c r="AJ617" s="117">
        <f t="shared" si="133"/>
        <v>0</v>
      </c>
      <c r="AK617" s="117">
        <f t="shared" si="134"/>
        <v>0</v>
      </c>
      <c r="AL617" s="117">
        <f t="shared" si="135"/>
        <v>0</v>
      </c>
      <c r="AM617" s="117">
        <f t="shared" si="136"/>
        <v>0</v>
      </c>
      <c r="AN617" s="117">
        <f t="shared" si="137"/>
        <v>0</v>
      </c>
      <c r="AO617" s="117">
        <f t="shared" si="138"/>
        <v>0</v>
      </c>
      <c r="AP617" s="117">
        <f t="shared" si="139"/>
        <v>0</v>
      </c>
      <c r="AQ617" s="117">
        <f t="shared" si="140"/>
        <v>0</v>
      </c>
      <c r="AR617" s="117">
        <f t="shared" si="141"/>
        <v>0</v>
      </c>
      <c r="AS617" t="str">
        <f t="shared" si="142"/>
        <v>1995SKS</v>
      </c>
    </row>
    <row r="618" spans="1:45" x14ac:dyDescent="0.25">
      <c r="A618" t="s">
        <v>716</v>
      </c>
      <c r="B618" s="64">
        <v>1996</v>
      </c>
      <c r="C618">
        <v>186</v>
      </c>
      <c r="D618" s="116" t="s">
        <v>41</v>
      </c>
      <c r="E618" s="63" t="s">
        <v>26</v>
      </c>
      <c r="F618" s="63" t="s">
        <v>27</v>
      </c>
      <c r="G618" s="63" t="s">
        <v>28</v>
      </c>
      <c r="H618" s="63" t="s">
        <v>28</v>
      </c>
      <c r="I618" s="63" t="s">
        <v>28</v>
      </c>
      <c r="J618" s="63" t="s">
        <v>28</v>
      </c>
      <c r="K618" s="63" t="s">
        <v>28</v>
      </c>
      <c r="L618" s="63" t="s">
        <v>28</v>
      </c>
      <c r="M618" s="63" t="s">
        <v>28</v>
      </c>
      <c r="N618" s="63" t="s">
        <v>28</v>
      </c>
      <c r="O618" s="63" t="s">
        <v>28</v>
      </c>
      <c r="P618" s="63" t="s">
        <v>28</v>
      </c>
      <c r="Q618" s="63" t="s">
        <v>28</v>
      </c>
      <c r="R618" s="63" t="s">
        <v>28</v>
      </c>
      <c r="S618" s="63" t="s">
        <v>28</v>
      </c>
      <c r="T618" s="63" t="s">
        <v>28</v>
      </c>
      <c r="U618" s="63" t="s">
        <v>28</v>
      </c>
      <c r="V618" s="63" t="s">
        <v>28</v>
      </c>
      <c r="W618" s="63" t="s">
        <v>28</v>
      </c>
      <c r="X618" s="63" t="s">
        <v>28</v>
      </c>
      <c r="Y618" s="63" t="s">
        <v>28</v>
      </c>
      <c r="Z618" s="63" t="s">
        <v>28</v>
      </c>
      <c r="AA618" s="63" t="s">
        <v>28</v>
      </c>
      <c r="AB618" s="93" t="str">
        <f t="shared" ref="AB618:AB681" si="143">IF(B618&gt;=2009,"a09on",IF(B618&gt;=1999,"a99to08","pre99"))</f>
        <v>pre99</v>
      </c>
      <c r="AC618" s="93" t="str">
        <f t="shared" ref="AC618:AC681" si="144">A618</f>
        <v>SKS</v>
      </c>
      <c r="AD618" s="93" t="str">
        <f>"'"&amp;VLOOKUP(A618,Lookups!B$3:F$48,2,FALSE)&amp;"'"</f>
        <v>'Skagit Spring Yearling'</v>
      </c>
      <c r="AE618" s="93">
        <f>VLOOKUP(A618,Lookups!B$3:F$48,4,FALSE)</f>
        <v>7</v>
      </c>
      <c r="AF618" s="93" t="str">
        <f>VLOOKUP(A618,Lookups!B$3:F$48,5,FALSE)</f>
        <v>PS</v>
      </c>
      <c r="AG618" s="93" t="str">
        <f t="shared" ref="AG618:AG681" si="145">IF(SUM(AI618:AR618)=0,"no","yes")</f>
        <v>no</v>
      </c>
      <c r="AH618" s="93">
        <f>VLOOKUP(A618,Lookups!B$3:F$48,3,FALSE)</f>
        <v>33</v>
      </c>
      <c r="AI618" s="117">
        <f t="shared" ref="AI618:AI681" si="146">SUM(E618:G618)</f>
        <v>0</v>
      </c>
      <c r="AJ618" s="117">
        <f t="shared" ref="AJ618:AJ681" si="147">SUM(H618:I618)</f>
        <v>0</v>
      </c>
      <c r="AK618" s="117">
        <f t="shared" ref="AK618:AK681" si="148">SUM(J618:K618)</f>
        <v>0</v>
      </c>
      <c r="AL618" s="117">
        <f t="shared" ref="AL618:AL681" si="149">SUM(L618:M618)</f>
        <v>0</v>
      </c>
      <c r="AM618" s="117">
        <f t="shared" ref="AM618:AM681" si="150">SUM(N618:P618)</f>
        <v>0</v>
      </c>
      <c r="AN618" s="117">
        <f t="shared" ref="AN618:AN681" si="151">SUM(Q618:T618)</f>
        <v>0</v>
      </c>
      <c r="AO618" s="117">
        <f t="shared" ref="AO618:AO681" si="152">SUM(U618:V618)</f>
        <v>0</v>
      </c>
      <c r="AP618" s="117">
        <f t="shared" ref="AP618:AP681" si="153">SUM(W618:Y618)</f>
        <v>0</v>
      </c>
      <c r="AQ618" s="117">
        <f t="shared" ref="AQ618:AQ681" si="154">SUM(AA618)</f>
        <v>0</v>
      </c>
      <c r="AR618" s="117">
        <f t="shared" ref="AR618:AR681" si="155">SUM(Z618)</f>
        <v>0</v>
      </c>
      <c r="AS618" t="str">
        <f t="shared" ref="AS618:AS681" si="156">B618&amp;A618</f>
        <v>1996SKS</v>
      </c>
    </row>
    <row r="619" spans="1:45" x14ac:dyDescent="0.25">
      <c r="A619" t="s">
        <v>716</v>
      </c>
      <c r="B619" s="64">
        <v>1997</v>
      </c>
      <c r="C619">
        <v>645</v>
      </c>
      <c r="D619" s="116" t="s">
        <v>42</v>
      </c>
      <c r="E619" s="63">
        <v>1.5503875968992248E-3</v>
      </c>
      <c r="F619" s="63">
        <v>0</v>
      </c>
      <c r="G619" s="63">
        <v>0</v>
      </c>
      <c r="H619" s="63">
        <v>0</v>
      </c>
      <c r="I619" s="63">
        <v>0</v>
      </c>
      <c r="J619" s="63">
        <v>3.1007751937984496E-2</v>
      </c>
      <c r="K619" s="63">
        <v>8.8372093023255813E-2</v>
      </c>
      <c r="L619" s="63">
        <v>0</v>
      </c>
      <c r="M619" s="63">
        <v>0.22635658914728682</v>
      </c>
      <c r="N619" s="63">
        <v>0</v>
      </c>
      <c r="O619" s="63">
        <v>3.875968992248062E-2</v>
      </c>
      <c r="P619" s="63">
        <v>3.1007751937984496E-3</v>
      </c>
      <c r="Q619" s="63">
        <v>0</v>
      </c>
      <c r="R619" s="63">
        <v>0</v>
      </c>
      <c r="S619" s="63">
        <v>0</v>
      </c>
      <c r="T619" s="63">
        <v>0</v>
      </c>
      <c r="U619" s="63">
        <v>3.1007751937984496E-3</v>
      </c>
      <c r="V619" s="63">
        <v>0.2992248062015504</v>
      </c>
      <c r="W619" s="63">
        <v>0</v>
      </c>
      <c r="X619" s="63">
        <v>1.3953488372093023E-2</v>
      </c>
      <c r="Y619" s="63">
        <v>0</v>
      </c>
      <c r="Z619" s="63">
        <v>0</v>
      </c>
      <c r="AA619" s="63">
        <v>0.29457364341085274</v>
      </c>
      <c r="AB619" s="93" t="str">
        <f t="shared" si="143"/>
        <v>pre99</v>
      </c>
      <c r="AC619" s="93" t="str">
        <f t="shared" si="144"/>
        <v>SKS</v>
      </c>
      <c r="AD619" s="93" t="str">
        <f>"'"&amp;VLOOKUP(A619,Lookups!B$3:F$48,2,FALSE)&amp;"'"</f>
        <v>'Skagit Spring Yearling'</v>
      </c>
      <c r="AE619" s="93">
        <f>VLOOKUP(A619,Lookups!B$3:F$48,4,FALSE)</f>
        <v>7</v>
      </c>
      <c r="AF619" s="93" t="str">
        <f>VLOOKUP(A619,Lookups!B$3:F$48,5,FALSE)</f>
        <v>PS</v>
      </c>
      <c r="AG619" s="93" t="str">
        <f t="shared" si="145"/>
        <v>yes</v>
      </c>
      <c r="AH619" s="93">
        <f>VLOOKUP(A619,Lookups!B$3:F$48,3,FALSE)</f>
        <v>33</v>
      </c>
      <c r="AI619" s="117">
        <f t="shared" si="146"/>
        <v>1.5503875968992248E-3</v>
      </c>
      <c r="AJ619" s="117">
        <f t="shared" si="147"/>
        <v>0</v>
      </c>
      <c r="AK619" s="117">
        <f t="shared" si="148"/>
        <v>0.11937984496124031</v>
      </c>
      <c r="AL619" s="117">
        <f t="shared" si="149"/>
        <v>0.22635658914728682</v>
      </c>
      <c r="AM619" s="117">
        <f t="shared" si="150"/>
        <v>4.1860465116279069E-2</v>
      </c>
      <c r="AN619" s="117">
        <f t="shared" si="151"/>
        <v>0</v>
      </c>
      <c r="AO619" s="117">
        <f t="shared" si="152"/>
        <v>0.30232558139534882</v>
      </c>
      <c r="AP619" s="117">
        <f t="shared" si="153"/>
        <v>1.3953488372093023E-2</v>
      </c>
      <c r="AQ619" s="117">
        <f t="shared" si="154"/>
        <v>0.29457364341085274</v>
      </c>
      <c r="AR619" s="117">
        <f t="shared" si="155"/>
        <v>0</v>
      </c>
      <c r="AS619" t="str">
        <f t="shared" si="156"/>
        <v>1997SKS</v>
      </c>
    </row>
    <row r="620" spans="1:45" x14ac:dyDescent="0.25">
      <c r="A620" t="s">
        <v>716</v>
      </c>
      <c r="B620" s="64">
        <v>1998</v>
      </c>
      <c r="C620">
        <v>1233</v>
      </c>
      <c r="D620" s="116" t="s">
        <v>43</v>
      </c>
      <c r="E620" s="63">
        <v>5.6772100567721003E-3</v>
      </c>
      <c r="F620" s="63">
        <v>1.6220600162206002E-3</v>
      </c>
      <c r="G620" s="63">
        <v>0</v>
      </c>
      <c r="H620" s="63">
        <v>0</v>
      </c>
      <c r="I620" s="63">
        <v>0</v>
      </c>
      <c r="J620" s="63">
        <v>1.1354420113544201E-2</v>
      </c>
      <c r="K620" s="63">
        <v>9.8945660989456605E-2</v>
      </c>
      <c r="L620" s="63">
        <v>0</v>
      </c>
      <c r="M620" s="63">
        <v>0.10948905109489052</v>
      </c>
      <c r="N620" s="63">
        <v>0</v>
      </c>
      <c r="O620" s="63">
        <v>3.2441200324412004E-3</v>
      </c>
      <c r="P620" s="63">
        <v>1.8653690186536901E-2</v>
      </c>
      <c r="Q620" s="63">
        <v>0</v>
      </c>
      <c r="R620" s="63">
        <v>0</v>
      </c>
      <c r="S620" s="63">
        <v>0</v>
      </c>
      <c r="T620" s="63">
        <v>0</v>
      </c>
      <c r="U620" s="63">
        <v>0</v>
      </c>
      <c r="V620" s="63">
        <v>0.20924574209245744</v>
      </c>
      <c r="W620" s="63">
        <v>0</v>
      </c>
      <c r="X620" s="63">
        <v>3.00081103000811E-2</v>
      </c>
      <c r="Y620" s="63">
        <v>0</v>
      </c>
      <c r="Z620" s="63">
        <v>1.6220600162206002E-3</v>
      </c>
      <c r="AA620" s="63">
        <v>0.51013787510137876</v>
      </c>
      <c r="AB620" s="93" t="str">
        <f t="shared" si="143"/>
        <v>pre99</v>
      </c>
      <c r="AC620" s="93" t="str">
        <f t="shared" si="144"/>
        <v>SKS</v>
      </c>
      <c r="AD620" s="93" t="str">
        <f>"'"&amp;VLOOKUP(A620,Lookups!B$3:F$48,2,FALSE)&amp;"'"</f>
        <v>'Skagit Spring Yearling'</v>
      </c>
      <c r="AE620" s="93">
        <f>VLOOKUP(A620,Lookups!B$3:F$48,4,FALSE)</f>
        <v>7</v>
      </c>
      <c r="AF620" s="93" t="str">
        <f>VLOOKUP(A620,Lookups!B$3:F$48,5,FALSE)</f>
        <v>PS</v>
      </c>
      <c r="AG620" s="93" t="str">
        <f t="shared" si="145"/>
        <v>yes</v>
      </c>
      <c r="AH620" s="93">
        <f>VLOOKUP(A620,Lookups!B$3:F$48,3,FALSE)</f>
        <v>33</v>
      </c>
      <c r="AI620" s="117">
        <f t="shared" si="146"/>
        <v>7.2992700729927005E-3</v>
      </c>
      <c r="AJ620" s="117">
        <f t="shared" si="147"/>
        <v>0</v>
      </c>
      <c r="AK620" s="117">
        <f t="shared" si="148"/>
        <v>0.11030008110300081</v>
      </c>
      <c r="AL620" s="117">
        <f t="shared" si="149"/>
        <v>0.10948905109489052</v>
      </c>
      <c r="AM620" s="117">
        <f t="shared" si="150"/>
        <v>2.1897810218978103E-2</v>
      </c>
      <c r="AN620" s="117">
        <f t="shared" si="151"/>
        <v>0</v>
      </c>
      <c r="AO620" s="117">
        <f t="shared" si="152"/>
        <v>0.20924574209245744</v>
      </c>
      <c r="AP620" s="117">
        <f t="shared" si="153"/>
        <v>3.00081103000811E-2</v>
      </c>
      <c r="AQ620" s="117">
        <f t="shared" si="154"/>
        <v>0.51013787510137876</v>
      </c>
      <c r="AR620" s="117">
        <f t="shared" si="155"/>
        <v>1.6220600162206002E-3</v>
      </c>
      <c r="AS620" t="str">
        <f t="shared" si="156"/>
        <v>1998SKS</v>
      </c>
    </row>
    <row r="621" spans="1:45" x14ac:dyDescent="0.25">
      <c r="A621" t="s">
        <v>716</v>
      </c>
      <c r="B621" s="64">
        <v>1999</v>
      </c>
      <c r="C621">
        <v>2538</v>
      </c>
      <c r="D621" s="116" t="s">
        <v>43</v>
      </c>
      <c r="E621" s="63">
        <v>6.3041765169424748E-3</v>
      </c>
      <c r="F621" s="63">
        <v>0</v>
      </c>
      <c r="G621" s="63">
        <v>0</v>
      </c>
      <c r="H621" s="63">
        <v>0</v>
      </c>
      <c r="I621" s="63">
        <v>0</v>
      </c>
      <c r="J621" s="63">
        <v>5.5555555555555552E-2</v>
      </c>
      <c r="K621" s="63">
        <v>4.3735224586288417E-2</v>
      </c>
      <c r="L621" s="63">
        <v>0</v>
      </c>
      <c r="M621" s="63">
        <v>8.1954294720252174E-2</v>
      </c>
      <c r="N621" s="63">
        <v>0</v>
      </c>
      <c r="O621" s="63">
        <v>0</v>
      </c>
      <c r="P621" s="63">
        <v>7.8802206461780935E-4</v>
      </c>
      <c r="Q621" s="63">
        <v>1.5760441292356187E-3</v>
      </c>
      <c r="R621" s="63">
        <v>0</v>
      </c>
      <c r="S621" s="63">
        <v>0</v>
      </c>
      <c r="T621" s="63">
        <v>0</v>
      </c>
      <c r="U621" s="63">
        <v>0</v>
      </c>
      <c r="V621" s="63">
        <v>0.11977935382190701</v>
      </c>
      <c r="W621" s="63">
        <v>0</v>
      </c>
      <c r="X621" s="63">
        <v>1.2214342001576044E-2</v>
      </c>
      <c r="Y621" s="63">
        <v>0</v>
      </c>
      <c r="Z621" s="63">
        <v>1.9700551615445231E-3</v>
      </c>
      <c r="AA621" s="63">
        <v>0.67612293144208035</v>
      </c>
      <c r="AB621" s="93" t="str">
        <f t="shared" si="143"/>
        <v>a99to08</v>
      </c>
      <c r="AC621" s="93" t="str">
        <f t="shared" si="144"/>
        <v>SKS</v>
      </c>
      <c r="AD621" s="93" t="str">
        <f>"'"&amp;VLOOKUP(A621,Lookups!B$3:F$48,2,FALSE)&amp;"'"</f>
        <v>'Skagit Spring Yearling'</v>
      </c>
      <c r="AE621" s="93">
        <f>VLOOKUP(A621,Lookups!B$3:F$48,4,FALSE)</f>
        <v>7</v>
      </c>
      <c r="AF621" s="93" t="str">
        <f>VLOOKUP(A621,Lookups!B$3:F$48,5,FALSE)</f>
        <v>PS</v>
      </c>
      <c r="AG621" s="93" t="str">
        <f t="shared" si="145"/>
        <v>yes</v>
      </c>
      <c r="AH621" s="93">
        <f>VLOOKUP(A621,Lookups!B$3:F$48,3,FALSE)</f>
        <v>33</v>
      </c>
      <c r="AI621" s="117">
        <f t="shared" si="146"/>
        <v>6.3041765169424748E-3</v>
      </c>
      <c r="AJ621" s="117">
        <f t="shared" si="147"/>
        <v>0</v>
      </c>
      <c r="AK621" s="117">
        <f t="shared" si="148"/>
        <v>9.9290780141843976E-2</v>
      </c>
      <c r="AL621" s="117">
        <f t="shared" si="149"/>
        <v>8.1954294720252174E-2</v>
      </c>
      <c r="AM621" s="117">
        <f t="shared" si="150"/>
        <v>7.8802206461780935E-4</v>
      </c>
      <c r="AN621" s="117">
        <f t="shared" si="151"/>
        <v>1.5760441292356187E-3</v>
      </c>
      <c r="AO621" s="117">
        <f t="shared" si="152"/>
        <v>0.11977935382190701</v>
      </c>
      <c r="AP621" s="117">
        <f t="shared" si="153"/>
        <v>1.2214342001576044E-2</v>
      </c>
      <c r="AQ621" s="117">
        <f t="shared" si="154"/>
        <v>0.67612293144208035</v>
      </c>
      <c r="AR621" s="117">
        <f t="shared" si="155"/>
        <v>1.9700551615445231E-3</v>
      </c>
      <c r="AS621" t="str">
        <f t="shared" si="156"/>
        <v>1999SKS</v>
      </c>
    </row>
    <row r="622" spans="1:45" x14ac:dyDescent="0.25">
      <c r="A622" t="s">
        <v>716</v>
      </c>
      <c r="B622" s="64">
        <v>2000</v>
      </c>
      <c r="C622">
        <v>574</v>
      </c>
      <c r="D622" s="116" t="s">
        <v>43</v>
      </c>
      <c r="E622" s="63">
        <v>6.9686411149825784E-3</v>
      </c>
      <c r="F622" s="63">
        <v>0</v>
      </c>
      <c r="G622" s="63">
        <v>0</v>
      </c>
      <c r="H622" s="63">
        <v>0</v>
      </c>
      <c r="I622" s="63">
        <v>0</v>
      </c>
      <c r="J622" s="63">
        <v>6.4459930313588848E-2</v>
      </c>
      <c r="K622" s="63">
        <v>3.1358885017421602E-2</v>
      </c>
      <c r="L622" s="63">
        <v>0</v>
      </c>
      <c r="M622" s="63">
        <v>0.16898954703832753</v>
      </c>
      <c r="N622" s="63">
        <v>0</v>
      </c>
      <c r="O622" s="63">
        <v>0</v>
      </c>
      <c r="P622" s="63">
        <v>0</v>
      </c>
      <c r="Q622" s="63">
        <v>0</v>
      </c>
      <c r="R622" s="63">
        <v>0</v>
      </c>
      <c r="S622" s="63">
        <v>0</v>
      </c>
      <c r="T622" s="63">
        <v>0</v>
      </c>
      <c r="U622" s="63">
        <v>0</v>
      </c>
      <c r="V622" s="63">
        <v>0.20034843205574912</v>
      </c>
      <c r="W622" s="63">
        <v>0</v>
      </c>
      <c r="X622" s="63">
        <v>1.3937282229965157E-2</v>
      </c>
      <c r="Y622" s="63">
        <v>0</v>
      </c>
      <c r="Z622" s="63">
        <v>0</v>
      </c>
      <c r="AA622" s="63">
        <v>0.51393728222996515</v>
      </c>
      <c r="AB622" s="93" t="str">
        <f t="shared" si="143"/>
        <v>a99to08</v>
      </c>
      <c r="AC622" s="93" t="str">
        <f t="shared" si="144"/>
        <v>SKS</v>
      </c>
      <c r="AD622" s="93" t="str">
        <f>"'"&amp;VLOOKUP(A622,Lookups!B$3:F$48,2,FALSE)&amp;"'"</f>
        <v>'Skagit Spring Yearling'</v>
      </c>
      <c r="AE622" s="93">
        <f>VLOOKUP(A622,Lookups!B$3:F$48,4,FALSE)</f>
        <v>7</v>
      </c>
      <c r="AF622" s="93" t="str">
        <f>VLOOKUP(A622,Lookups!B$3:F$48,5,FALSE)</f>
        <v>PS</v>
      </c>
      <c r="AG622" s="93" t="str">
        <f t="shared" si="145"/>
        <v>yes</v>
      </c>
      <c r="AH622" s="93">
        <f>VLOOKUP(A622,Lookups!B$3:F$48,3,FALSE)</f>
        <v>33</v>
      </c>
      <c r="AI622" s="117">
        <f t="shared" si="146"/>
        <v>6.9686411149825784E-3</v>
      </c>
      <c r="AJ622" s="117">
        <f t="shared" si="147"/>
        <v>0</v>
      </c>
      <c r="AK622" s="117">
        <f t="shared" si="148"/>
        <v>9.5818815331010443E-2</v>
      </c>
      <c r="AL622" s="117">
        <f t="shared" si="149"/>
        <v>0.16898954703832753</v>
      </c>
      <c r="AM622" s="117">
        <f t="shared" si="150"/>
        <v>0</v>
      </c>
      <c r="AN622" s="117">
        <f t="shared" si="151"/>
        <v>0</v>
      </c>
      <c r="AO622" s="117">
        <f t="shared" si="152"/>
        <v>0.20034843205574912</v>
      </c>
      <c r="AP622" s="117">
        <f t="shared" si="153"/>
        <v>1.3937282229965157E-2</v>
      </c>
      <c r="AQ622" s="117">
        <f t="shared" si="154"/>
        <v>0.51393728222996515</v>
      </c>
      <c r="AR622" s="117">
        <f t="shared" si="155"/>
        <v>0</v>
      </c>
      <c r="AS622" t="str">
        <f t="shared" si="156"/>
        <v>2000SKS</v>
      </c>
    </row>
    <row r="623" spans="1:45" x14ac:dyDescent="0.25">
      <c r="A623" t="s">
        <v>716</v>
      </c>
      <c r="B623" s="64">
        <v>2001</v>
      </c>
      <c r="C623">
        <v>354</v>
      </c>
      <c r="D623" s="116" t="s">
        <v>43</v>
      </c>
      <c r="E623" s="63">
        <v>0</v>
      </c>
      <c r="F623" s="63">
        <v>0</v>
      </c>
      <c r="G623" s="63">
        <v>0</v>
      </c>
      <c r="H623" s="63">
        <v>0</v>
      </c>
      <c r="I623" s="63">
        <v>0</v>
      </c>
      <c r="J623" s="63">
        <v>2.5423728813559324E-2</v>
      </c>
      <c r="K623" s="63">
        <v>2.2598870056497175E-2</v>
      </c>
      <c r="L623" s="63">
        <v>0</v>
      </c>
      <c r="M623" s="63">
        <v>0.19774011299435029</v>
      </c>
      <c r="N623" s="63">
        <v>0</v>
      </c>
      <c r="O623" s="63">
        <v>0</v>
      </c>
      <c r="P623" s="63">
        <v>0</v>
      </c>
      <c r="Q623" s="63">
        <v>2.5423728813559324E-2</v>
      </c>
      <c r="R623" s="63">
        <v>0</v>
      </c>
      <c r="S623" s="63">
        <v>0</v>
      </c>
      <c r="T623" s="63">
        <v>0</v>
      </c>
      <c r="U623" s="63">
        <v>0</v>
      </c>
      <c r="V623" s="63">
        <v>0.24576271186440679</v>
      </c>
      <c r="W623" s="63">
        <v>0</v>
      </c>
      <c r="X623" s="63">
        <v>1.4124293785310734E-2</v>
      </c>
      <c r="Y623" s="63">
        <v>0</v>
      </c>
      <c r="Z623" s="63">
        <v>0</v>
      </c>
      <c r="AA623" s="63">
        <v>0.46892655367231639</v>
      </c>
      <c r="AB623" s="93" t="str">
        <f t="shared" si="143"/>
        <v>a99to08</v>
      </c>
      <c r="AC623" s="93" t="str">
        <f t="shared" si="144"/>
        <v>SKS</v>
      </c>
      <c r="AD623" s="93" t="str">
        <f>"'"&amp;VLOOKUP(A623,Lookups!B$3:F$48,2,FALSE)&amp;"'"</f>
        <v>'Skagit Spring Yearling'</v>
      </c>
      <c r="AE623" s="93">
        <f>VLOOKUP(A623,Lookups!B$3:F$48,4,FALSE)</f>
        <v>7</v>
      </c>
      <c r="AF623" s="93" t="str">
        <f>VLOOKUP(A623,Lookups!B$3:F$48,5,FALSE)</f>
        <v>PS</v>
      </c>
      <c r="AG623" s="93" t="str">
        <f t="shared" si="145"/>
        <v>yes</v>
      </c>
      <c r="AH623" s="93">
        <f>VLOOKUP(A623,Lookups!B$3:F$48,3,FALSE)</f>
        <v>33</v>
      </c>
      <c r="AI623" s="117">
        <f t="shared" si="146"/>
        <v>0</v>
      </c>
      <c r="AJ623" s="117">
        <f t="shared" si="147"/>
        <v>0</v>
      </c>
      <c r="AK623" s="117">
        <f t="shared" si="148"/>
        <v>4.8022598870056499E-2</v>
      </c>
      <c r="AL623" s="117">
        <f t="shared" si="149"/>
        <v>0.19774011299435029</v>
      </c>
      <c r="AM623" s="117">
        <f t="shared" si="150"/>
        <v>0</v>
      </c>
      <c r="AN623" s="117">
        <f t="shared" si="151"/>
        <v>2.5423728813559324E-2</v>
      </c>
      <c r="AO623" s="117">
        <f t="shared" si="152"/>
        <v>0.24576271186440679</v>
      </c>
      <c r="AP623" s="117">
        <f t="shared" si="153"/>
        <v>1.4124293785310734E-2</v>
      </c>
      <c r="AQ623" s="117">
        <f t="shared" si="154"/>
        <v>0.46892655367231639</v>
      </c>
      <c r="AR623" s="117">
        <f t="shared" si="155"/>
        <v>0</v>
      </c>
      <c r="AS623" t="str">
        <f t="shared" si="156"/>
        <v>2001SKS</v>
      </c>
    </row>
    <row r="624" spans="1:45" x14ac:dyDescent="0.25">
      <c r="A624" t="s">
        <v>716</v>
      </c>
      <c r="B624" s="64">
        <v>2002</v>
      </c>
      <c r="C624">
        <v>312</v>
      </c>
      <c r="D624" s="116" t="s">
        <v>43</v>
      </c>
      <c r="E624" s="63">
        <v>9.6153846153846159E-3</v>
      </c>
      <c r="F624" s="63">
        <v>0</v>
      </c>
      <c r="G624" s="63">
        <v>0</v>
      </c>
      <c r="H624" s="63">
        <v>0</v>
      </c>
      <c r="I624" s="63">
        <v>0</v>
      </c>
      <c r="J624" s="63">
        <v>6.41025641025641E-3</v>
      </c>
      <c r="K624" s="63">
        <v>0.14743589743589744</v>
      </c>
      <c r="L624" s="63">
        <v>0</v>
      </c>
      <c r="M624" s="63">
        <v>0.17948717948717949</v>
      </c>
      <c r="N624" s="63">
        <v>0</v>
      </c>
      <c r="O624" s="63">
        <v>0</v>
      </c>
      <c r="P624" s="63">
        <v>0</v>
      </c>
      <c r="Q624" s="63">
        <v>0</v>
      </c>
      <c r="R624" s="63">
        <v>0</v>
      </c>
      <c r="S624" s="63">
        <v>0</v>
      </c>
      <c r="T624" s="63">
        <v>0</v>
      </c>
      <c r="U624" s="63">
        <v>3.205128205128205E-3</v>
      </c>
      <c r="V624" s="63">
        <v>0.13141025641025639</v>
      </c>
      <c r="W624" s="63">
        <v>0</v>
      </c>
      <c r="X624" s="63">
        <v>9.6153846153846159E-3</v>
      </c>
      <c r="Y624" s="63">
        <v>0</v>
      </c>
      <c r="Z624" s="63">
        <v>0</v>
      </c>
      <c r="AA624" s="63">
        <v>0.51282051282051277</v>
      </c>
      <c r="AB624" s="93" t="str">
        <f t="shared" si="143"/>
        <v>a99to08</v>
      </c>
      <c r="AC624" s="93" t="str">
        <f t="shared" si="144"/>
        <v>SKS</v>
      </c>
      <c r="AD624" s="93" t="str">
        <f>"'"&amp;VLOOKUP(A624,Lookups!B$3:F$48,2,FALSE)&amp;"'"</f>
        <v>'Skagit Spring Yearling'</v>
      </c>
      <c r="AE624" s="93">
        <f>VLOOKUP(A624,Lookups!B$3:F$48,4,FALSE)</f>
        <v>7</v>
      </c>
      <c r="AF624" s="93" t="str">
        <f>VLOOKUP(A624,Lookups!B$3:F$48,5,FALSE)</f>
        <v>PS</v>
      </c>
      <c r="AG624" s="93" t="str">
        <f t="shared" si="145"/>
        <v>yes</v>
      </c>
      <c r="AH624" s="93">
        <f>VLOOKUP(A624,Lookups!B$3:F$48,3,FALSE)</f>
        <v>33</v>
      </c>
      <c r="AI624" s="117">
        <f t="shared" si="146"/>
        <v>9.6153846153846159E-3</v>
      </c>
      <c r="AJ624" s="117">
        <f t="shared" si="147"/>
        <v>0</v>
      </c>
      <c r="AK624" s="117">
        <f t="shared" si="148"/>
        <v>0.15384615384615385</v>
      </c>
      <c r="AL624" s="117">
        <f t="shared" si="149"/>
        <v>0.17948717948717949</v>
      </c>
      <c r="AM624" s="117">
        <f t="shared" si="150"/>
        <v>0</v>
      </c>
      <c r="AN624" s="117">
        <f t="shared" si="151"/>
        <v>0</v>
      </c>
      <c r="AO624" s="117">
        <f t="shared" si="152"/>
        <v>0.13461538461538458</v>
      </c>
      <c r="AP624" s="117">
        <f t="shared" si="153"/>
        <v>9.6153846153846159E-3</v>
      </c>
      <c r="AQ624" s="117">
        <f t="shared" si="154"/>
        <v>0.51282051282051277</v>
      </c>
      <c r="AR624" s="117">
        <f t="shared" si="155"/>
        <v>0</v>
      </c>
      <c r="AS624" t="str">
        <f t="shared" si="156"/>
        <v>2002SKS</v>
      </c>
    </row>
    <row r="625" spans="1:45" x14ac:dyDescent="0.25">
      <c r="A625" t="s">
        <v>716</v>
      </c>
      <c r="B625" s="64">
        <v>2003</v>
      </c>
      <c r="C625">
        <v>963</v>
      </c>
      <c r="D625" s="116" t="s">
        <v>43</v>
      </c>
      <c r="E625" s="63">
        <v>0</v>
      </c>
      <c r="F625" s="63">
        <v>0</v>
      </c>
      <c r="G625" s="63">
        <v>0</v>
      </c>
      <c r="H625" s="63">
        <v>9.3457943925233638E-3</v>
      </c>
      <c r="I625" s="63">
        <v>0</v>
      </c>
      <c r="J625" s="63">
        <v>0.19314641744548286</v>
      </c>
      <c r="K625" s="63">
        <v>4.569055036344756E-2</v>
      </c>
      <c r="L625" s="63">
        <v>0</v>
      </c>
      <c r="M625" s="63">
        <v>0.11214953271028037</v>
      </c>
      <c r="N625" s="63">
        <v>0</v>
      </c>
      <c r="O625" s="63">
        <v>0</v>
      </c>
      <c r="P625" s="63">
        <v>3.1152647975077881E-3</v>
      </c>
      <c r="Q625" s="63">
        <v>1.0384215991692627E-3</v>
      </c>
      <c r="R625" s="63">
        <v>0</v>
      </c>
      <c r="S625" s="63">
        <v>0</v>
      </c>
      <c r="T625" s="63">
        <v>0</v>
      </c>
      <c r="U625" s="63">
        <v>0</v>
      </c>
      <c r="V625" s="63">
        <v>0.10384215991692627</v>
      </c>
      <c r="W625" s="63">
        <v>0</v>
      </c>
      <c r="X625" s="63">
        <v>7.2689511941848393E-3</v>
      </c>
      <c r="Y625" s="63">
        <v>0</v>
      </c>
      <c r="Z625" s="63">
        <v>0</v>
      </c>
      <c r="AA625" s="63">
        <v>0.5244029075804777</v>
      </c>
      <c r="AB625" s="93" t="str">
        <f t="shared" si="143"/>
        <v>a99to08</v>
      </c>
      <c r="AC625" s="93" t="str">
        <f t="shared" si="144"/>
        <v>SKS</v>
      </c>
      <c r="AD625" s="93" t="str">
        <f>"'"&amp;VLOOKUP(A625,Lookups!B$3:F$48,2,FALSE)&amp;"'"</f>
        <v>'Skagit Spring Yearling'</v>
      </c>
      <c r="AE625" s="93">
        <f>VLOOKUP(A625,Lookups!B$3:F$48,4,FALSE)</f>
        <v>7</v>
      </c>
      <c r="AF625" s="93" t="str">
        <f>VLOOKUP(A625,Lookups!B$3:F$48,5,FALSE)</f>
        <v>PS</v>
      </c>
      <c r="AG625" s="93" t="str">
        <f t="shared" si="145"/>
        <v>yes</v>
      </c>
      <c r="AH625" s="93">
        <f>VLOOKUP(A625,Lookups!B$3:F$48,3,FALSE)</f>
        <v>33</v>
      </c>
      <c r="AI625" s="117">
        <f t="shared" si="146"/>
        <v>0</v>
      </c>
      <c r="AJ625" s="117">
        <f t="shared" si="147"/>
        <v>9.3457943925233638E-3</v>
      </c>
      <c r="AK625" s="117">
        <f t="shared" si="148"/>
        <v>0.23883696780893043</v>
      </c>
      <c r="AL625" s="117">
        <f t="shared" si="149"/>
        <v>0.11214953271028037</v>
      </c>
      <c r="AM625" s="117">
        <f t="shared" si="150"/>
        <v>3.1152647975077881E-3</v>
      </c>
      <c r="AN625" s="117">
        <f t="shared" si="151"/>
        <v>1.0384215991692627E-3</v>
      </c>
      <c r="AO625" s="117">
        <f t="shared" si="152"/>
        <v>0.10384215991692627</v>
      </c>
      <c r="AP625" s="117">
        <f t="shared" si="153"/>
        <v>7.2689511941848393E-3</v>
      </c>
      <c r="AQ625" s="117">
        <f t="shared" si="154"/>
        <v>0.5244029075804777</v>
      </c>
      <c r="AR625" s="117">
        <f t="shared" si="155"/>
        <v>0</v>
      </c>
      <c r="AS625" t="str">
        <f t="shared" si="156"/>
        <v>2003SKS</v>
      </c>
    </row>
    <row r="626" spans="1:45" x14ac:dyDescent="0.25">
      <c r="A626" t="s">
        <v>716</v>
      </c>
      <c r="B626" s="64">
        <v>2004</v>
      </c>
      <c r="C626">
        <v>1656</v>
      </c>
      <c r="D626" s="116" t="s">
        <v>43</v>
      </c>
      <c r="E626" s="63">
        <v>1.8115942028985507E-3</v>
      </c>
      <c r="F626" s="63">
        <v>0</v>
      </c>
      <c r="G626" s="63">
        <v>0</v>
      </c>
      <c r="H626" s="63">
        <v>0</v>
      </c>
      <c r="I626" s="63">
        <v>0</v>
      </c>
      <c r="J626" s="63">
        <v>0.12983091787439613</v>
      </c>
      <c r="K626" s="63">
        <v>4.1062801932367152E-2</v>
      </c>
      <c r="L626" s="63">
        <v>0</v>
      </c>
      <c r="M626" s="63">
        <v>7.0048309178743967E-2</v>
      </c>
      <c r="N626" s="63">
        <v>0</v>
      </c>
      <c r="O626" s="63">
        <v>0</v>
      </c>
      <c r="P626" s="63">
        <v>0</v>
      </c>
      <c r="Q626" s="63">
        <v>9.057971014492754E-3</v>
      </c>
      <c r="R626" s="63">
        <v>0</v>
      </c>
      <c r="S626" s="63">
        <v>0</v>
      </c>
      <c r="T626" s="63">
        <v>0</v>
      </c>
      <c r="U626" s="63">
        <v>0</v>
      </c>
      <c r="V626" s="63">
        <v>5.5555555555555552E-2</v>
      </c>
      <c r="W626" s="63">
        <v>0</v>
      </c>
      <c r="X626" s="63">
        <v>9.6618357487922701E-3</v>
      </c>
      <c r="Y626" s="63">
        <v>6.0386473429951688E-4</v>
      </c>
      <c r="Z626" s="63">
        <v>1.2077294685990338E-3</v>
      </c>
      <c r="AA626" s="63">
        <v>0.6811594202898551</v>
      </c>
      <c r="AB626" s="93" t="str">
        <f t="shared" si="143"/>
        <v>a99to08</v>
      </c>
      <c r="AC626" s="93" t="str">
        <f t="shared" si="144"/>
        <v>SKS</v>
      </c>
      <c r="AD626" s="93" t="str">
        <f>"'"&amp;VLOOKUP(A626,Lookups!B$3:F$48,2,FALSE)&amp;"'"</f>
        <v>'Skagit Spring Yearling'</v>
      </c>
      <c r="AE626" s="93">
        <f>VLOOKUP(A626,Lookups!B$3:F$48,4,FALSE)</f>
        <v>7</v>
      </c>
      <c r="AF626" s="93" t="str">
        <f>VLOOKUP(A626,Lookups!B$3:F$48,5,FALSE)</f>
        <v>PS</v>
      </c>
      <c r="AG626" s="93" t="str">
        <f t="shared" si="145"/>
        <v>yes</v>
      </c>
      <c r="AH626" s="93">
        <f>VLOOKUP(A626,Lookups!B$3:F$48,3,FALSE)</f>
        <v>33</v>
      </c>
      <c r="AI626" s="117">
        <f t="shared" si="146"/>
        <v>1.8115942028985507E-3</v>
      </c>
      <c r="AJ626" s="117">
        <f t="shared" si="147"/>
        <v>0</v>
      </c>
      <c r="AK626" s="117">
        <f t="shared" si="148"/>
        <v>0.17089371980676327</v>
      </c>
      <c r="AL626" s="117">
        <f t="shared" si="149"/>
        <v>7.0048309178743967E-2</v>
      </c>
      <c r="AM626" s="117">
        <f t="shared" si="150"/>
        <v>0</v>
      </c>
      <c r="AN626" s="117">
        <f t="shared" si="151"/>
        <v>9.057971014492754E-3</v>
      </c>
      <c r="AO626" s="117">
        <f t="shared" si="152"/>
        <v>5.5555555555555552E-2</v>
      </c>
      <c r="AP626" s="117">
        <f t="shared" si="153"/>
        <v>1.0265700483091786E-2</v>
      </c>
      <c r="AQ626" s="117">
        <f t="shared" si="154"/>
        <v>0.6811594202898551</v>
      </c>
      <c r="AR626" s="117">
        <f t="shared" si="155"/>
        <v>1.2077294685990338E-3</v>
      </c>
      <c r="AS626" t="str">
        <f t="shared" si="156"/>
        <v>2004SKS</v>
      </c>
    </row>
    <row r="627" spans="1:45" x14ac:dyDescent="0.25">
      <c r="A627" t="s">
        <v>716</v>
      </c>
      <c r="B627" s="64">
        <v>2005</v>
      </c>
      <c r="C627">
        <v>1258</v>
      </c>
      <c r="D627" s="116" t="s">
        <v>43</v>
      </c>
      <c r="E627" s="63">
        <v>9.538950715421303E-3</v>
      </c>
      <c r="F627" s="63">
        <v>0</v>
      </c>
      <c r="G627" s="63">
        <v>0</v>
      </c>
      <c r="H627" s="63">
        <v>1.589825119236884E-3</v>
      </c>
      <c r="I627" s="63">
        <v>0</v>
      </c>
      <c r="J627" s="63">
        <v>8.1081081081081086E-2</v>
      </c>
      <c r="K627" s="63">
        <v>5.6438791732909381E-2</v>
      </c>
      <c r="L627" s="63">
        <v>0</v>
      </c>
      <c r="M627" s="63">
        <v>0.11764705882352941</v>
      </c>
      <c r="N627" s="63">
        <v>0</v>
      </c>
      <c r="O627" s="63">
        <v>3.1796502384737681E-3</v>
      </c>
      <c r="P627" s="63">
        <v>0</v>
      </c>
      <c r="Q627" s="63">
        <v>2.3847376788553257E-3</v>
      </c>
      <c r="R627" s="63">
        <v>2.3847376788553257E-3</v>
      </c>
      <c r="S627" s="63">
        <v>0</v>
      </c>
      <c r="T627" s="63">
        <v>0</v>
      </c>
      <c r="U627" s="63">
        <v>0</v>
      </c>
      <c r="V627" s="63">
        <v>8.6645468998410177E-2</v>
      </c>
      <c r="W627" s="63">
        <v>0</v>
      </c>
      <c r="X627" s="63">
        <v>9.538950715421303E-3</v>
      </c>
      <c r="Y627" s="63">
        <v>6.9952305246422888E-2</v>
      </c>
      <c r="Z627" s="63">
        <v>1.589825119236884E-3</v>
      </c>
      <c r="AA627" s="63">
        <v>0.55802861685214622</v>
      </c>
      <c r="AB627" s="93" t="str">
        <f t="shared" si="143"/>
        <v>a99to08</v>
      </c>
      <c r="AC627" s="93" t="str">
        <f t="shared" si="144"/>
        <v>SKS</v>
      </c>
      <c r="AD627" s="93" t="str">
        <f>"'"&amp;VLOOKUP(A627,Lookups!B$3:F$48,2,FALSE)&amp;"'"</f>
        <v>'Skagit Spring Yearling'</v>
      </c>
      <c r="AE627" s="93">
        <f>VLOOKUP(A627,Lookups!B$3:F$48,4,FALSE)</f>
        <v>7</v>
      </c>
      <c r="AF627" s="93" t="str">
        <f>VLOOKUP(A627,Lookups!B$3:F$48,5,FALSE)</f>
        <v>PS</v>
      </c>
      <c r="AG627" s="93" t="str">
        <f t="shared" si="145"/>
        <v>yes</v>
      </c>
      <c r="AH627" s="93">
        <f>VLOOKUP(A627,Lookups!B$3:F$48,3,FALSE)</f>
        <v>33</v>
      </c>
      <c r="AI627" s="117">
        <f t="shared" si="146"/>
        <v>9.538950715421303E-3</v>
      </c>
      <c r="AJ627" s="117">
        <f t="shared" si="147"/>
        <v>1.589825119236884E-3</v>
      </c>
      <c r="AK627" s="117">
        <f t="shared" si="148"/>
        <v>0.13751987281399047</v>
      </c>
      <c r="AL627" s="117">
        <f t="shared" si="149"/>
        <v>0.11764705882352941</v>
      </c>
      <c r="AM627" s="117">
        <f t="shared" si="150"/>
        <v>3.1796502384737681E-3</v>
      </c>
      <c r="AN627" s="117">
        <f t="shared" si="151"/>
        <v>4.7694753577106515E-3</v>
      </c>
      <c r="AO627" s="117">
        <f t="shared" si="152"/>
        <v>8.6645468998410177E-2</v>
      </c>
      <c r="AP627" s="117">
        <f t="shared" si="153"/>
        <v>7.9491255961844198E-2</v>
      </c>
      <c r="AQ627" s="117">
        <f t="shared" si="154"/>
        <v>0.55802861685214622</v>
      </c>
      <c r="AR627" s="117">
        <f t="shared" si="155"/>
        <v>1.589825119236884E-3</v>
      </c>
      <c r="AS627" t="str">
        <f t="shared" si="156"/>
        <v>2005SKS</v>
      </c>
    </row>
    <row r="628" spans="1:45" x14ac:dyDescent="0.25">
      <c r="A628" t="s">
        <v>716</v>
      </c>
      <c r="B628" s="64">
        <v>2006</v>
      </c>
      <c r="C628">
        <v>820</v>
      </c>
      <c r="D628" s="116" t="s">
        <v>43</v>
      </c>
      <c r="E628" s="63">
        <v>3.6585365853658539E-3</v>
      </c>
      <c r="F628" s="63">
        <v>0</v>
      </c>
      <c r="G628" s="63">
        <v>0</v>
      </c>
      <c r="H628" s="63">
        <v>0</v>
      </c>
      <c r="I628" s="63">
        <v>0</v>
      </c>
      <c r="J628" s="63">
        <v>8.1707317073170735E-2</v>
      </c>
      <c r="K628" s="63">
        <v>6.2195121951219512E-2</v>
      </c>
      <c r="L628" s="63">
        <v>0</v>
      </c>
      <c r="M628" s="63">
        <v>0.13292682926829269</v>
      </c>
      <c r="N628" s="63">
        <v>0</v>
      </c>
      <c r="O628" s="63">
        <v>0</v>
      </c>
      <c r="P628" s="63">
        <v>0</v>
      </c>
      <c r="Q628" s="63">
        <v>0</v>
      </c>
      <c r="R628" s="63">
        <v>2.4390243902439024E-3</v>
      </c>
      <c r="S628" s="63">
        <v>0</v>
      </c>
      <c r="T628" s="63">
        <v>3.6585365853658539E-3</v>
      </c>
      <c r="U628" s="63">
        <v>0</v>
      </c>
      <c r="V628" s="63">
        <v>4.7560975609756098E-2</v>
      </c>
      <c r="W628" s="63">
        <v>0</v>
      </c>
      <c r="X628" s="63">
        <v>1.4634146341463415E-2</v>
      </c>
      <c r="Y628" s="63">
        <v>0.33780487804878051</v>
      </c>
      <c r="Z628" s="63">
        <v>0</v>
      </c>
      <c r="AA628" s="63">
        <v>0.31341463414634146</v>
      </c>
      <c r="AB628" s="93" t="str">
        <f t="shared" si="143"/>
        <v>a99to08</v>
      </c>
      <c r="AC628" s="93" t="str">
        <f t="shared" si="144"/>
        <v>SKS</v>
      </c>
      <c r="AD628" s="93" t="str">
        <f>"'"&amp;VLOOKUP(A628,Lookups!B$3:F$48,2,FALSE)&amp;"'"</f>
        <v>'Skagit Spring Yearling'</v>
      </c>
      <c r="AE628" s="93">
        <f>VLOOKUP(A628,Lookups!B$3:F$48,4,FALSE)</f>
        <v>7</v>
      </c>
      <c r="AF628" s="93" t="str">
        <f>VLOOKUP(A628,Lookups!B$3:F$48,5,FALSE)</f>
        <v>PS</v>
      </c>
      <c r="AG628" s="93" t="str">
        <f t="shared" si="145"/>
        <v>yes</v>
      </c>
      <c r="AH628" s="93">
        <f>VLOOKUP(A628,Lookups!B$3:F$48,3,FALSE)</f>
        <v>33</v>
      </c>
      <c r="AI628" s="117">
        <f t="shared" si="146"/>
        <v>3.6585365853658539E-3</v>
      </c>
      <c r="AJ628" s="117">
        <f t="shared" si="147"/>
        <v>0</v>
      </c>
      <c r="AK628" s="117">
        <f t="shared" si="148"/>
        <v>0.14390243902439026</v>
      </c>
      <c r="AL628" s="117">
        <f t="shared" si="149"/>
        <v>0.13292682926829269</v>
      </c>
      <c r="AM628" s="117">
        <f t="shared" si="150"/>
        <v>0</v>
      </c>
      <c r="AN628" s="117">
        <f t="shared" si="151"/>
        <v>6.0975609756097563E-3</v>
      </c>
      <c r="AO628" s="117">
        <f t="shared" si="152"/>
        <v>4.7560975609756098E-2</v>
      </c>
      <c r="AP628" s="117">
        <f t="shared" si="153"/>
        <v>0.35243902439024394</v>
      </c>
      <c r="AQ628" s="117">
        <f t="shared" si="154"/>
        <v>0.31341463414634146</v>
      </c>
      <c r="AR628" s="117">
        <f t="shared" si="155"/>
        <v>0</v>
      </c>
      <c r="AS628" t="str">
        <f t="shared" si="156"/>
        <v>2006SKS</v>
      </c>
    </row>
    <row r="629" spans="1:45" x14ac:dyDescent="0.25">
      <c r="A629" t="s">
        <v>716</v>
      </c>
      <c r="B629" s="64">
        <v>2007</v>
      </c>
      <c r="C629">
        <v>843</v>
      </c>
      <c r="D629" s="116" t="s">
        <v>43</v>
      </c>
      <c r="E629" s="63">
        <v>0</v>
      </c>
      <c r="F629" s="63">
        <v>0</v>
      </c>
      <c r="G629" s="63">
        <v>0</v>
      </c>
      <c r="H629" s="63">
        <v>0</v>
      </c>
      <c r="I629" s="63">
        <v>0</v>
      </c>
      <c r="J629" s="63">
        <v>2.3724792408066429E-2</v>
      </c>
      <c r="K629" s="63">
        <v>8.1850533807829182E-2</v>
      </c>
      <c r="L629" s="63">
        <v>0</v>
      </c>
      <c r="M629" s="63">
        <v>4.7449584816132859E-2</v>
      </c>
      <c r="N629" s="63">
        <v>0</v>
      </c>
      <c r="O629" s="63">
        <v>0</v>
      </c>
      <c r="P629" s="63">
        <v>0</v>
      </c>
      <c r="Q629" s="63">
        <v>4.7449584816132862E-3</v>
      </c>
      <c r="R629" s="63">
        <v>2.3724792408066431E-3</v>
      </c>
      <c r="S629" s="63">
        <v>0</v>
      </c>
      <c r="T629" s="63">
        <v>0</v>
      </c>
      <c r="U629" s="63">
        <v>0</v>
      </c>
      <c r="V629" s="63">
        <v>0.17556346381969157</v>
      </c>
      <c r="W629" s="63">
        <v>0</v>
      </c>
      <c r="X629" s="63">
        <v>1.3048635824436536E-2</v>
      </c>
      <c r="Y629" s="63">
        <v>0.24555160142348753</v>
      </c>
      <c r="Z629" s="63">
        <v>1.0676156583629894E-2</v>
      </c>
      <c r="AA629" s="63">
        <v>0.39501779359430605</v>
      </c>
      <c r="AB629" s="93" t="str">
        <f t="shared" si="143"/>
        <v>a99to08</v>
      </c>
      <c r="AC629" s="93" t="str">
        <f t="shared" si="144"/>
        <v>SKS</v>
      </c>
      <c r="AD629" s="93" t="str">
        <f>"'"&amp;VLOOKUP(A629,Lookups!B$3:F$48,2,FALSE)&amp;"'"</f>
        <v>'Skagit Spring Yearling'</v>
      </c>
      <c r="AE629" s="93">
        <f>VLOOKUP(A629,Lookups!B$3:F$48,4,FALSE)</f>
        <v>7</v>
      </c>
      <c r="AF629" s="93" t="str">
        <f>VLOOKUP(A629,Lookups!B$3:F$48,5,FALSE)</f>
        <v>PS</v>
      </c>
      <c r="AG629" s="93" t="str">
        <f t="shared" si="145"/>
        <v>yes</v>
      </c>
      <c r="AH629" s="93">
        <f>VLOOKUP(A629,Lookups!B$3:F$48,3,FALSE)</f>
        <v>33</v>
      </c>
      <c r="AI629" s="117">
        <f t="shared" si="146"/>
        <v>0</v>
      </c>
      <c r="AJ629" s="117">
        <f t="shared" si="147"/>
        <v>0</v>
      </c>
      <c r="AK629" s="117">
        <f t="shared" si="148"/>
        <v>0.1055753262158956</v>
      </c>
      <c r="AL629" s="117">
        <f t="shared" si="149"/>
        <v>4.7449584816132859E-2</v>
      </c>
      <c r="AM629" s="117">
        <f t="shared" si="150"/>
        <v>0</v>
      </c>
      <c r="AN629" s="117">
        <f t="shared" si="151"/>
        <v>7.1174377224199293E-3</v>
      </c>
      <c r="AO629" s="117">
        <f t="shared" si="152"/>
        <v>0.17556346381969157</v>
      </c>
      <c r="AP629" s="117">
        <f t="shared" si="153"/>
        <v>0.25860023724792408</v>
      </c>
      <c r="AQ629" s="117">
        <f t="shared" si="154"/>
        <v>0.39501779359430605</v>
      </c>
      <c r="AR629" s="117">
        <f t="shared" si="155"/>
        <v>1.0676156583629894E-2</v>
      </c>
      <c r="AS629" t="str">
        <f t="shared" si="156"/>
        <v>2007SKS</v>
      </c>
    </row>
    <row r="630" spans="1:45" x14ac:dyDescent="0.25">
      <c r="A630" t="s">
        <v>716</v>
      </c>
      <c r="B630" s="64">
        <v>2008</v>
      </c>
      <c r="C630">
        <v>770</v>
      </c>
      <c r="D630" s="116" t="s">
        <v>43</v>
      </c>
      <c r="E630" s="63">
        <v>0</v>
      </c>
      <c r="F630" s="63">
        <v>0</v>
      </c>
      <c r="G630" s="63">
        <v>0</v>
      </c>
      <c r="H630" s="63">
        <v>0</v>
      </c>
      <c r="I630" s="63">
        <v>0</v>
      </c>
      <c r="J630" s="63">
        <v>1.6883116883116882E-2</v>
      </c>
      <c r="K630" s="63">
        <v>3.7662337662337661E-2</v>
      </c>
      <c r="L630" s="63">
        <v>0</v>
      </c>
      <c r="M630" s="63">
        <v>6.363636363636363E-2</v>
      </c>
      <c r="N630" s="63">
        <v>0</v>
      </c>
      <c r="O630" s="63">
        <v>0</v>
      </c>
      <c r="P630" s="63">
        <v>0</v>
      </c>
      <c r="Q630" s="63">
        <v>0</v>
      </c>
      <c r="R630" s="63">
        <v>0</v>
      </c>
      <c r="S630" s="63">
        <v>0</v>
      </c>
      <c r="T630" s="63">
        <v>0</v>
      </c>
      <c r="U630" s="63">
        <v>0</v>
      </c>
      <c r="V630" s="63">
        <v>0.12467532467532468</v>
      </c>
      <c r="W630" s="63">
        <v>0</v>
      </c>
      <c r="X630" s="63">
        <v>0.11948051948051948</v>
      </c>
      <c r="Y630" s="63">
        <v>0.21688311688311687</v>
      </c>
      <c r="Z630" s="63">
        <v>1.2987012987012987E-3</v>
      </c>
      <c r="AA630" s="63">
        <v>0.41948051948051945</v>
      </c>
      <c r="AB630" s="93" t="str">
        <f t="shared" si="143"/>
        <v>a99to08</v>
      </c>
      <c r="AC630" s="93" t="str">
        <f t="shared" si="144"/>
        <v>SKS</v>
      </c>
      <c r="AD630" s="93" t="str">
        <f>"'"&amp;VLOOKUP(A630,Lookups!B$3:F$48,2,FALSE)&amp;"'"</f>
        <v>'Skagit Spring Yearling'</v>
      </c>
      <c r="AE630" s="93">
        <f>VLOOKUP(A630,Lookups!B$3:F$48,4,FALSE)</f>
        <v>7</v>
      </c>
      <c r="AF630" s="93" t="str">
        <f>VLOOKUP(A630,Lookups!B$3:F$48,5,FALSE)</f>
        <v>PS</v>
      </c>
      <c r="AG630" s="93" t="str">
        <f t="shared" si="145"/>
        <v>yes</v>
      </c>
      <c r="AH630" s="93">
        <f>VLOOKUP(A630,Lookups!B$3:F$48,3,FALSE)</f>
        <v>33</v>
      </c>
      <c r="AI630" s="117">
        <f t="shared" si="146"/>
        <v>0</v>
      </c>
      <c r="AJ630" s="117">
        <f t="shared" si="147"/>
        <v>0</v>
      </c>
      <c r="AK630" s="117">
        <f t="shared" si="148"/>
        <v>5.4545454545454543E-2</v>
      </c>
      <c r="AL630" s="117">
        <f t="shared" si="149"/>
        <v>6.363636363636363E-2</v>
      </c>
      <c r="AM630" s="117">
        <f t="shared" si="150"/>
        <v>0</v>
      </c>
      <c r="AN630" s="117">
        <f t="shared" si="151"/>
        <v>0</v>
      </c>
      <c r="AO630" s="117">
        <f t="shared" si="152"/>
        <v>0.12467532467532468</v>
      </c>
      <c r="AP630" s="117">
        <f t="shared" si="153"/>
        <v>0.33636363636363636</v>
      </c>
      <c r="AQ630" s="117">
        <f t="shared" si="154"/>
        <v>0.41948051948051945</v>
      </c>
      <c r="AR630" s="117">
        <f t="shared" si="155"/>
        <v>1.2987012987012987E-3</v>
      </c>
      <c r="AS630" t="str">
        <f t="shared" si="156"/>
        <v>2008SKS</v>
      </c>
    </row>
    <row r="631" spans="1:45" x14ac:dyDescent="0.25">
      <c r="A631" t="s">
        <v>716</v>
      </c>
      <c r="B631" s="64">
        <v>2009</v>
      </c>
      <c r="C631">
        <v>402</v>
      </c>
      <c r="D631" s="116" t="s">
        <v>43</v>
      </c>
      <c r="E631" s="63">
        <v>9.9502487562189053E-3</v>
      </c>
      <c r="F631" s="63">
        <v>0</v>
      </c>
      <c r="G631" s="63">
        <v>0</v>
      </c>
      <c r="H631" s="63">
        <v>0</v>
      </c>
      <c r="I631" s="63">
        <v>0</v>
      </c>
      <c r="J631" s="63">
        <v>1.4925373134328358E-2</v>
      </c>
      <c r="K631" s="63">
        <v>0.13184079601990051</v>
      </c>
      <c r="L631" s="63">
        <v>0</v>
      </c>
      <c r="M631" s="63">
        <v>3.9800995024875621E-2</v>
      </c>
      <c r="N631" s="63">
        <v>0</v>
      </c>
      <c r="O631" s="63">
        <v>0</v>
      </c>
      <c r="P631" s="63">
        <v>0</v>
      </c>
      <c r="Q631" s="63">
        <v>1.4925373134328358E-2</v>
      </c>
      <c r="R631" s="63">
        <v>0</v>
      </c>
      <c r="S631" s="63">
        <v>0</v>
      </c>
      <c r="T631" s="63">
        <v>0</v>
      </c>
      <c r="U631" s="63">
        <v>0</v>
      </c>
      <c r="V631" s="63">
        <v>9.4527363184079602E-2</v>
      </c>
      <c r="W631" s="63">
        <v>0</v>
      </c>
      <c r="X631" s="63">
        <v>0.14427860696517414</v>
      </c>
      <c r="Y631" s="63">
        <v>0.16169154228855723</v>
      </c>
      <c r="Z631" s="63">
        <v>2.4875621890547263E-3</v>
      </c>
      <c r="AA631" s="63">
        <v>0.38557213930348261</v>
      </c>
      <c r="AB631" s="93" t="str">
        <f t="shared" si="143"/>
        <v>a09on</v>
      </c>
      <c r="AC631" s="93" t="str">
        <f t="shared" si="144"/>
        <v>SKS</v>
      </c>
      <c r="AD631" s="93" t="str">
        <f>"'"&amp;VLOOKUP(A631,Lookups!B$3:F$48,2,FALSE)&amp;"'"</f>
        <v>'Skagit Spring Yearling'</v>
      </c>
      <c r="AE631" s="93">
        <f>VLOOKUP(A631,Lookups!B$3:F$48,4,FALSE)</f>
        <v>7</v>
      </c>
      <c r="AF631" s="93" t="str">
        <f>VLOOKUP(A631,Lookups!B$3:F$48,5,FALSE)</f>
        <v>PS</v>
      </c>
      <c r="AG631" s="93" t="str">
        <f t="shared" si="145"/>
        <v>yes</v>
      </c>
      <c r="AH631" s="93">
        <f>VLOOKUP(A631,Lookups!B$3:F$48,3,FALSE)</f>
        <v>33</v>
      </c>
      <c r="AI631" s="117">
        <f t="shared" si="146"/>
        <v>9.9502487562189053E-3</v>
      </c>
      <c r="AJ631" s="117">
        <f t="shared" si="147"/>
        <v>0</v>
      </c>
      <c r="AK631" s="117">
        <f t="shared" si="148"/>
        <v>0.14676616915422885</v>
      </c>
      <c r="AL631" s="117">
        <f t="shared" si="149"/>
        <v>3.9800995024875621E-2</v>
      </c>
      <c r="AM631" s="117">
        <f t="shared" si="150"/>
        <v>0</v>
      </c>
      <c r="AN631" s="117">
        <f t="shared" si="151"/>
        <v>1.4925373134328358E-2</v>
      </c>
      <c r="AO631" s="117">
        <f t="shared" si="152"/>
        <v>9.4527363184079602E-2</v>
      </c>
      <c r="AP631" s="117">
        <f t="shared" si="153"/>
        <v>0.30597014925373134</v>
      </c>
      <c r="AQ631" s="117">
        <f t="shared" si="154"/>
        <v>0.38557213930348261</v>
      </c>
      <c r="AR631" s="117">
        <f t="shared" si="155"/>
        <v>2.4875621890547263E-3</v>
      </c>
      <c r="AS631" t="str">
        <f t="shared" si="156"/>
        <v>2009SKS</v>
      </c>
    </row>
    <row r="632" spans="1:45" x14ac:dyDescent="0.25">
      <c r="A632" t="s">
        <v>716</v>
      </c>
      <c r="B632" s="64">
        <v>2010</v>
      </c>
      <c r="C632">
        <v>432</v>
      </c>
      <c r="D632" s="116" t="s">
        <v>43</v>
      </c>
      <c r="E632" s="63">
        <v>2.3148148148148147E-3</v>
      </c>
      <c r="F632" s="63">
        <v>0</v>
      </c>
      <c r="G632" s="63">
        <v>0</v>
      </c>
      <c r="H632" s="63">
        <v>0</v>
      </c>
      <c r="I632" s="63">
        <v>1.1574074074074073E-2</v>
      </c>
      <c r="J632" s="63">
        <v>0</v>
      </c>
      <c r="K632" s="63">
        <v>3.0092592592592591E-2</v>
      </c>
      <c r="L632" s="63">
        <v>0</v>
      </c>
      <c r="M632" s="63">
        <v>1.3888888888888888E-2</v>
      </c>
      <c r="N632" s="63">
        <v>0</v>
      </c>
      <c r="O632" s="63">
        <v>0</v>
      </c>
      <c r="P632" s="63">
        <v>0</v>
      </c>
      <c r="Q632" s="63">
        <v>0</v>
      </c>
      <c r="R632" s="63">
        <v>0</v>
      </c>
      <c r="S632" s="63">
        <v>0</v>
      </c>
      <c r="T632" s="63">
        <v>0</v>
      </c>
      <c r="U632" s="63">
        <v>0</v>
      </c>
      <c r="V632" s="63">
        <v>0.10879629629629629</v>
      </c>
      <c r="W632" s="63">
        <v>0</v>
      </c>
      <c r="X632" s="63">
        <v>0.17824074074074073</v>
      </c>
      <c r="Y632" s="63">
        <v>0.20370370370370369</v>
      </c>
      <c r="Z632" s="63">
        <v>4.6296296296296294E-3</v>
      </c>
      <c r="AA632" s="63">
        <v>0.44675925925925924</v>
      </c>
      <c r="AB632" s="93" t="str">
        <f t="shared" si="143"/>
        <v>a09on</v>
      </c>
      <c r="AC632" s="93" t="str">
        <f t="shared" si="144"/>
        <v>SKS</v>
      </c>
      <c r="AD632" s="93" t="str">
        <f>"'"&amp;VLOOKUP(A632,Lookups!B$3:F$48,2,FALSE)&amp;"'"</f>
        <v>'Skagit Spring Yearling'</v>
      </c>
      <c r="AE632" s="93">
        <f>VLOOKUP(A632,Lookups!B$3:F$48,4,FALSE)</f>
        <v>7</v>
      </c>
      <c r="AF632" s="93" t="str">
        <f>VLOOKUP(A632,Lookups!B$3:F$48,5,FALSE)</f>
        <v>PS</v>
      </c>
      <c r="AG632" s="93" t="str">
        <f t="shared" si="145"/>
        <v>yes</v>
      </c>
      <c r="AH632" s="93">
        <f>VLOOKUP(A632,Lookups!B$3:F$48,3,FALSE)</f>
        <v>33</v>
      </c>
      <c r="AI632" s="117">
        <f t="shared" si="146"/>
        <v>2.3148148148148147E-3</v>
      </c>
      <c r="AJ632" s="117">
        <f t="shared" si="147"/>
        <v>1.1574074074074073E-2</v>
      </c>
      <c r="AK632" s="117">
        <f t="shared" si="148"/>
        <v>3.0092592592592591E-2</v>
      </c>
      <c r="AL632" s="117">
        <f t="shared" si="149"/>
        <v>1.3888888888888888E-2</v>
      </c>
      <c r="AM632" s="117">
        <f t="shared" si="150"/>
        <v>0</v>
      </c>
      <c r="AN632" s="117">
        <f t="shared" si="151"/>
        <v>0</v>
      </c>
      <c r="AO632" s="117">
        <f t="shared" si="152"/>
        <v>0.10879629629629629</v>
      </c>
      <c r="AP632" s="117">
        <f t="shared" si="153"/>
        <v>0.38194444444444442</v>
      </c>
      <c r="AQ632" s="117">
        <f t="shared" si="154"/>
        <v>0.44675925925925924</v>
      </c>
      <c r="AR632" s="117">
        <f t="shared" si="155"/>
        <v>4.6296296296296294E-3</v>
      </c>
      <c r="AS632" t="str">
        <f t="shared" si="156"/>
        <v>2010SKS</v>
      </c>
    </row>
    <row r="633" spans="1:45" x14ac:dyDescent="0.25">
      <c r="A633" t="s">
        <v>716</v>
      </c>
      <c r="B633" s="64">
        <v>2011</v>
      </c>
      <c r="C633">
        <v>614</v>
      </c>
      <c r="D633" s="116" t="s">
        <v>43</v>
      </c>
      <c r="E633" s="63">
        <v>0</v>
      </c>
      <c r="F633" s="63">
        <v>0</v>
      </c>
      <c r="G633" s="63">
        <v>0</v>
      </c>
      <c r="H633" s="63">
        <v>0</v>
      </c>
      <c r="I633" s="63">
        <v>0</v>
      </c>
      <c r="J633" s="63">
        <v>2.1172638436482084E-2</v>
      </c>
      <c r="K633" s="63">
        <v>4.2345276872964167E-2</v>
      </c>
      <c r="L633" s="63">
        <v>0</v>
      </c>
      <c r="M633" s="63">
        <v>8.143322475570032E-2</v>
      </c>
      <c r="N633" s="63">
        <v>0</v>
      </c>
      <c r="O633" s="63">
        <v>0</v>
      </c>
      <c r="P633" s="63">
        <v>4.8859934853420191E-3</v>
      </c>
      <c r="Q633" s="63">
        <v>1.6286644951140066E-3</v>
      </c>
      <c r="R633" s="63">
        <v>0</v>
      </c>
      <c r="S633" s="63">
        <v>0</v>
      </c>
      <c r="T633" s="63">
        <v>0</v>
      </c>
      <c r="U633" s="63">
        <v>0</v>
      </c>
      <c r="V633" s="63">
        <v>0.13355048859934854</v>
      </c>
      <c r="W633" s="63">
        <v>0</v>
      </c>
      <c r="X633" s="63">
        <v>0.11400651465798047</v>
      </c>
      <c r="Y633" s="63">
        <v>0.21009771986970685</v>
      </c>
      <c r="Z633" s="63">
        <v>1.6286644951140066E-3</v>
      </c>
      <c r="AA633" s="63">
        <v>0.38925081433224756</v>
      </c>
      <c r="AB633" s="93" t="str">
        <f t="shared" si="143"/>
        <v>a09on</v>
      </c>
      <c r="AC633" s="93" t="str">
        <f t="shared" si="144"/>
        <v>SKS</v>
      </c>
      <c r="AD633" s="93" t="str">
        <f>"'"&amp;VLOOKUP(A633,Lookups!B$3:F$48,2,FALSE)&amp;"'"</f>
        <v>'Skagit Spring Yearling'</v>
      </c>
      <c r="AE633" s="93">
        <f>VLOOKUP(A633,Lookups!B$3:F$48,4,FALSE)</f>
        <v>7</v>
      </c>
      <c r="AF633" s="93" t="str">
        <f>VLOOKUP(A633,Lookups!B$3:F$48,5,FALSE)</f>
        <v>PS</v>
      </c>
      <c r="AG633" s="93" t="str">
        <f t="shared" si="145"/>
        <v>yes</v>
      </c>
      <c r="AH633" s="93">
        <f>VLOOKUP(A633,Lookups!B$3:F$48,3,FALSE)</f>
        <v>33</v>
      </c>
      <c r="AI633" s="117">
        <f t="shared" si="146"/>
        <v>0</v>
      </c>
      <c r="AJ633" s="117">
        <f t="shared" si="147"/>
        <v>0</v>
      </c>
      <c r="AK633" s="117">
        <f t="shared" si="148"/>
        <v>6.3517915309446255E-2</v>
      </c>
      <c r="AL633" s="117">
        <f t="shared" si="149"/>
        <v>8.143322475570032E-2</v>
      </c>
      <c r="AM633" s="117">
        <f t="shared" si="150"/>
        <v>4.8859934853420191E-3</v>
      </c>
      <c r="AN633" s="117">
        <f t="shared" si="151"/>
        <v>1.6286644951140066E-3</v>
      </c>
      <c r="AO633" s="117">
        <f t="shared" si="152"/>
        <v>0.13355048859934854</v>
      </c>
      <c r="AP633" s="117">
        <f t="shared" si="153"/>
        <v>0.32410423452768733</v>
      </c>
      <c r="AQ633" s="117">
        <f t="shared" si="154"/>
        <v>0.38925081433224756</v>
      </c>
      <c r="AR633" s="117">
        <f t="shared" si="155"/>
        <v>1.6286644951140066E-3</v>
      </c>
      <c r="AS633" t="str">
        <f t="shared" si="156"/>
        <v>2011SKS</v>
      </c>
    </row>
    <row r="634" spans="1:45" x14ac:dyDescent="0.25">
      <c r="A634" t="s">
        <v>716</v>
      </c>
      <c r="B634" s="64">
        <v>2012</v>
      </c>
      <c r="C634">
        <v>851</v>
      </c>
      <c r="D634" s="116" t="s">
        <v>30</v>
      </c>
      <c r="E634" s="63">
        <v>7.0505287896592246E-3</v>
      </c>
      <c r="F634" s="63">
        <v>0</v>
      </c>
      <c r="G634" s="63">
        <v>0</v>
      </c>
      <c r="H634" s="63">
        <v>0</v>
      </c>
      <c r="I634" s="63">
        <v>0</v>
      </c>
      <c r="J634" s="63">
        <v>1.0575793184488837E-2</v>
      </c>
      <c r="K634" s="63">
        <v>5.170387779083431E-2</v>
      </c>
      <c r="L634" s="63">
        <v>0</v>
      </c>
      <c r="M634" s="63">
        <v>5.9929494712103411E-2</v>
      </c>
      <c r="N634" s="63">
        <v>0</v>
      </c>
      <c r="O634" s="63">
        <v>1.2925969447708578E-2</v>
      </c>
      <c r="P634" s="63">
        <v>0</v>
      </c>
      <c r="Q634" s="63">
        <v>8.2256169212690956E-3</v>
      </c>
      <c r="R634" s="63">
        <v>0</v>
      </c>
      <c r="S634" s="63">
        <v>0</v>
      </c>
      <c r="T634" s="63">
        <v>0</v>
      </c>
      <c r="U634" s="63">
        <v>0</v>
      </c>
      <c r="V634" s="63">
        <v>0.136310223266745</v>
      </c>
      <c r="W634" s="63">
        <v>0</v>
      </c>
      <c r="X634" s="63">
        <v>0.14806110458284372</v>
      </c>
      <c r="Y634" s="63">
        <v>0.16216216216216217</v>
      </c>
      <c r="Z634" s="63">
        <v>0</v>
      </c>
      <c r="AA634" s="63">
        <v>0.40305522914218567</v>
      </c>
      <c r="AB634" s="93" t="str">
        <f t="shared" si="143"/>
        <v>a09on</v>
      </c>
      <c r="AC634" s="93" t="str">
        <f t="shared" si="144"/>
        <v>SKS</v>
      </c>
      <c r="AD634" s="93" t="str">
        <f>"'"&amp;VLOOKUP(A634,Lookups!B$3:F$48,2,FALSE)&amp;"'"</f>
        <v>'Skagit Spring Yearling'</v>
      </c>
      <c r="AE634" s="93">
        <f>VLOOKUP(A634,Lookups!B$3:F$48,4,FALSE)</f>
        <v>7</v>
      </c>
      <c r="AF634" s="93" t="str">
        <f>VLOOKUP(A634,Lookups!B$3:F$48,5,FALSE)</f>
        <v>PS</v>
      </c>
      <c r="AG634" s="93" t="str">
        <f t="shared" si="145"/>
        <v>yes</v>
      </c>
      <c r="AH634" s="93">
        <f>VLOOKUP(A634,Lookups!B$3:F$48,3,FALSE)</f>
        <v>33</v>
      </c>
      <c r="AI634" s="117">
        <f t="shared" si="146"/>
        <v>7.0505287896592246E-3</v>
      </c>
      <c r="AJ634" s="117">
        <f t="shared" si="147"/>
        <v>0</v>
      </c>
      <c r="AK634" s="117">
        <f t="shared" si="148"/>
        <v>6.2279670975323151E-2</v>
      </c>
      <c r="AL634" s="117">
        <f t="shared" si="149"/>
        <v>5.9929494712103411E-2</v>
      </c>
      <c r="AM634" s="117">
        <f t="shared" si="150"/>
        <v>1.2925969447708578E-2</v>
      </c>
      <c r="AN634" s="117">
        <f t="shared" si="151"/>
        <v>8.2256169212690956E-3</v>
      </c>
      <c r="AO634" s="117">
        <f t="shared" si="152"/>
        <v>0.136310223266745</v>
      </c>
      <c r="AP634" s="117">
        <f t="shared" si="153"/>
        <v>0.31022326674500589</v>
      </c>
      <c r="AQ634" s="117">
        <f t="shared" si="154"/>
        <v>0.40305522914218567</v>
      </c>
      <c r="AR634" s="117">
        <f t="shared" si="155"/>
        <v>0</v>
      </c>
      <c r="AS634" t="str">
        <f t="shared" si="156"/>
        <v>2012SKS</v>
      </c>
    </row>
    <row r="635" spans="1:45" x14ac:dyDescent="0.25">
      <c r="A635" t="s">
        <v>716</v>
      </c>
      <c r="B635" s="64">
        <v>2013</v>
      </c>
      <c r="C635" t="s">
        <v>40</v>
      </c>
      <c r="E635" s="63" t="s">
        <v>28</v>
      </c>
      <c r="F635" s="63" t="s">
        <v>28</v>
      </c>
      <c r="G635" s="63" t="s">
        <v>28</v>
      </c>
      <c r="H635" s="63" t="s">
        <v>28</v>
      </c>
      <c r="I635" s="63" t="s">
        <v>28</v>
      </c>
      <c r="J635" s="63" t="s">
        <v>28</v>
      </c>
      <c r="K635" s="63" t="s">
        <v>28</v>
      </c>
      <c r="L635" s="63" t="s">
        <v>28</v>
      </c>
      <c r="M635" s="63" t="s">
        <v>28</v>
      </c>
      <c r="N635" s="63" t="s">
        <v>28</v>
      </c>
      <c r="O635" s="63" t="s">
        <v>28</v>
      </c>
      <c r="P635" s="63" t="s">
        <v>28</v>
      </c>
      <c r="Q635" s="63" t="s">
        <v>28</v>
      </c>
      <c r="R635" s="63" t="s">
        <v>28</v>
      </c>
      <c r="S635" s="63" t="s">
        <v>28</v>
      </c>
      <c r="T635" s="63" t="s">
        <v>28</v>
      </c>
      <c r="U635" s="63" t="s">
        <v>28</v>
      </c>
      <c r="V635" s="63" t="s">
        <v>28</v>
      </c>
      <c r="W635" s="63" t="s">
        <v>28</v>
      </c>
      <c r="X635" s="63" t="s">
        <v>28</v>
      </c>
      <c r="Y635" s="63" t="s">
        <v>28</v>
      </c>
      <c r="Z635" s="63" t="s">
        <v>28</v>
      </c>
      <c r="AA635" s="63" t="s">
        <v>28</v>
      </c>
      <c r="AB635" s="93" t="str">
        <f t="shared" si="143"/>
        <v>a09on</v>
      </c>
      <c r="AC635" s="93" t="str">
        <f t="shared" si="144"/>
        <v>SKS</v>
      </c>
      <c r="AD635" s="93" t="str">
        <f>"'"&amp;VLOOKUP(A635,Lookups!B$3:F$48,2,FALSE)&amp;"'"</f>
        <v>'Skagit Spring Yearling'</v>
      </c>
      <c r="AE635" s="93">
        <f>VLOOKUP(A635,Lookups!B$3:F$48,4,FALSE)</f>
        <v>7</v>
      </c>
      <c r="AF635" s="93" t="str">
        <f>VLOOKUP(A635,Lookups!B$3:F$48,5,FALSE)</f>
        <v>PS</v>
      </c>
      <c r="AG635" s="93" t="str">
        <f t="shared" si="145"/>
        <v>no</v>
      </c>
      <c r="AH635" s="93">
        <f>VLOOKUP(A635,Lookups!B$3:F$48,3,FALSE)</f>
        <v>33</v>
      </c>
      <c r="AI635" s="117">
        <f t="shared" si="146"/>
        <v>0</v>
      </c>
      <c r="AJ635" s="117">
        <f t="shared" si="147"/>
        <v>0</v>
      </c>
      <c r="AK635" s="117">
        <f t="shared" si="148"/>
        <v>0</v>
      </c>
      <c r="AL635" s="117">
        <f t="shared" si="149"/>
        <v>0</v>
      </c>
      <c r="AM635" s="117">
        <f t="shared" si="150"/>
        <v>0</v>
      </c>
      <c r="AN635" s="117">
        <f t="shared" si="151"/>
        <v>0</v>
      </c>
      <c r="AO635" s="117">
        <f t="shared" si="152"/>
        <v>0</v>
      </c>
      <c r="AP635" s="117">
        <f t="shared" si="153"/>
        <v>0</v>
      </c>
      <c r="AQ635" s="117">
        <f t="shared" si="154"/>
        <v>0</v>
      </c>
      <c r="AR635" s="117">
        <f t="shared" si="155"/>
        <v>0</v>
      </c>
      <c r="AS635" t="str">
        <f t="shared" si="156"/>
        <v>2013SKS</v>
      </c>
    </row>
    <row r="636" spans="1:45" x14ac:dyDescent="0.25">
      <c r="A636" t="s">
        <v>714</v>
      </c>
      <c r="B636" s="64">
        <v>1979</v>
      </c>
      <c r="C636" t="s">
        <v>40</v>
      </c>
      <c r="E636" s="63" t="s">
        <v>28</v>
      </c>
      <c r="F636" s="63" t="s">
        <v>28</v>
      </c>
      <c r="G636" s="63" t="s">
        <v>28</v>
      </c>
      <c r="H636" s="63" t="s">
        <v>28</v>
      </c>
      <c r="I636" s="63" t="s">
        <v>28</v>
      </c>
      <c r="J636" s="63" t="s">
        <v>28</v>
      </c>
      <c r="K636" s="63" t="s">
        <v>28</v>
      </c>
      <c r="L636" s="63" t="s">
        <v>28</v>
      </c>
      <c r="M636" s="63" t="s">
        <v>28</v>
      </c>
      <c r="N636" s="63" t="s">
        <v>28</v>
      </c>
      <c r="O636" s="63" t="s">
        <v>28</v>
      </c>
      <c r="P636" s="63" t="s">
        <v>28</v>
      </c>
      <c r="Q636" s="63" t="s">
        <v>28</v>
      </c>
      <c r="R636" s="63" t="s">
        <v>28</v>
      </c>
      <c r="S636" s="63" t="s">
        <v>28</v>
      </c>
      <c r="T636" s="63" t="s">
        <v>28</v>
      </c>
      <c r="U636" s="63" t="s">
        <v>28</v>
      </c>
      <c r="V636" s="63" t="s">
        <v>28</v>
      </c>
      <c r="W636" s="63" t="s">
        <v>28</v>
      </c>
      <c r="X636" s="63" t="s">
        <v>28</v>
      </c>
      <c r="Y636" s="63" t="s">
        <v>28</v>
      </c>
      <c r="Z636" s="63" t="s">
        <v>28</v>
      </c>
      <c r="AA636" s="63" t="s">
        <v>28</v>
      </c>
      <c r="AB636" s="93" t="str">
        <f t="shared" si="143"/>
        <v>pre99</v>
      </c>
      <c r="AC636" s="93" t="str">
        <f t="shared" si="144"/>
        <v>SKF</v>
      </c>
      <c r="AD636" s="93" t="str">
        <f>"'"&amp;VLOOKUP(A636,Lookups!B$3:F$48,2,FALSE)&amp;"'"</f>
        <v>'Skagit Spring Fingerling'</v>
      </c>
      <c r="AE636" s="93">
        <f>VLOOKUP(A636,Lookups!B$3:F$48,4,FALSE)</f>
        <v>7</v>
      </c>
      <c r="AF636" s="93" t="str">
        <f>VLOOKUP(A636,Lookups!B$3:F$48,5,FALSE)</f>
        <v>PS</v>
      </c>
      <c r="AG636" s="93" t="str">
        <f t="shared" si="145"/>
        <v>no</v>
      </c>
      <c r="AH636" s="93">
        <f>VLOOKUP(A636,Lookups!B$3:F$48,3,FALSE)</f>
        <v>32</v>
      </c>
      <c r="AI636" s="117">
        <f t="shared" si="146"/>
        <v>0</v>
      </c>
      <c r="AJ636" s="117">
        <f t="shared" si="147"/>
        <v>0</v>
      </c>
      <c r="AK636" s="117">
        <f t="shared" si="148"/>
        <v>0</v>
      </c>
      <c r="AL636" s="117">
        <f t="shared" si="149"/>
        <v>0</v>
      </c>
      <c r="AM636" s="117">
        <f t="shared" si="150"/>
        <v>0</v>
      </c>
      <c r="AN636" s="117">
        <f t="shared" si="151"/>
        <v>0</v>
      </c>
      <c r="AO636" s="117">
        <f t="shared" si="152"/>
        <v>0</v>
      </c>
      <c r="AP636" s="117">
        <f t="shared" si="153"/>
        <v>0</v>
      </c>
      <c r="AQ636" s="117">
        <f t="shared" si="154"/>
        <v>0</v>
      </c>
      <c r="AR636" s="117">
        <f t="shared" si="155"/>
        <v>0</v>
      </c>
      <c r="AS636" t="str">
        <f t="shared" si="156"/>
        <v>1979SKF</v>
      </c>
    </row>
    <row r="637" spans="1:45" x14ac:dyDescent="0.25">
      <c r="A637" t="s">
        <v>714</v>
      </c>
      <c r="B637" s="64">
        <v>1980</v>
      </c>
      <c r="C637" t="s">
        <v>40</v>
      </c>
      <c r="E637" s="63" t="s">
        <v>28</v>
      </c>
      <c r="F637" s="63" t="s">
        <v>28</v>
      </c>
      <c r="G637" s="63" t="s">
        <v>28</v>
      </c>
      <c r="H637" s="63" t="s">
        <v>28</v>
      </c>
      <c r="I637" s="63" t="s">
        <v>28</v>
      </c>
      <c r="J637" s="63" t="s">
        <v>28</v>
      </c>
      <c r="K637" s="63" t="s">
        <v>28</v>
      </c>
      <c r="L637" s="63" t="s">
        <v>28</v>
      </c>
      <c r="M637" s="63" t="s">
        <v>28</v>
      </c>
      <c r="N637" s="63" t="s">
        <v>28</v>
      </c>
      <c r="O637" s="63" t="s">
        <v>28</v>
      </c>
      <c r="P637" s="63" t="s">
        <v>28</v>
      </c>
      <c r="Q637" s="63" t="s">
        <v>28</v>
      </c>
      <c r="R637" s="63" t="s">
        <v>28</v>
      </c>
      <c r="S637" s="63" t="s">
        <v>28</v>
      </c>
      <c r="T637" s="63" t="s">
        <v>28</v>
      </c>
      <c r="U637" s="63" t="s">
        <v>28</v>
      </c>
      <c r="V637" s="63" t="s">
        <v>28</v>
      </c>
      <c r="W637" s="63" t="s">
        <v>28</v>
      </c>
      <c r="X637" s="63" t="s">
        <v>28</v>
      </c>
      <c r="Y637" s="63" t="s">
        <v>28</v>
      </c>
      <c r="Z637" s="63" t="s">
        <v>28</v>
      </c>
      <c r="AA637" s="63" t="s">
        <v>28</v>
      </c>
      <c r="AB637" s="93" t="str">
        <f t="shared" si="143"/>
        <v>pre99</v>
      </c>
      <c r="AC637" s="93" t="str">
        <f t="shared" si="144"/>
        <v>SKF</v>
      </c>
      <c r="AD637" s="93" t="str">
        <f>"'"&amp;VLOOKUP(A637,Lookups!B$3:F$48,2,FALSE)&amp;"'"</f>
        <v>'Skagit Spring Fingerling'</v>
      </c>
      <c r="AE637" s="93">
        <f>VLOOKUP(A637,Lookups!B$3:F$48,4,FALSE)</f>
        <v>7</v>
      </c>
      <c r="AF637" s="93" t="str">
        <f>VLOOKUP(A637,Lookups!B$3:F$48,5,FALSE)</f>
        <v>PS</v>
      </c>
      <c r="AG637" s="93" t="str">
        <f t="shared" si="145"/>
        <v>no</v>
      </c>
      <c r="AH637" s="93">
        <f>VLOOKUP(A637,Lookups!B$3:F$48,3,FALSE)</f>
        <v>32</v>
      </c>
      <c r="AI637" s="117">
        <f t="shared" si="146"/>
        <v>0</v>
      </c>
      <c r="AJ637" s="117">
        <f t="shared" si="147"/>
        <v>0</v>
      </c>
      <c r="AK637" s="117">
        <f t="shared" si="148"/>
        <v>0</v>
      </c>
      <c r="AL637" s="117">
        <f t="shared" si="149"/>
        <v>0</v>
      </c>
      <c r="AM637" s="117">
        <f t="shared" si="150"/>
        <v>0</v>
      </c>
      <c r="AN637" s="117">
        <f t="shared" si="151"/>
        <v>0</v>
      </c>
      <c r="AO637" s="117">
        <f t="shared" si="152"/>
        <v>0</v>
      </c>
      <c r="AP637" s="117">
        <f t="shared" si="153"/>
        <v>0</v>
      </c>
      <c r="AQ637" s="117">
        <f t="shared" si="154"/>
        <v>0</v>
      </c>
      <c r="AR637" s="117">
        <f t="shared" si="155"/>
        <v>0</v>
      </c>
      <c r="AS637" t="str">
        <f t="shared" si="156"/>
        <v>1980SKF</v>
      </c>
    </row>
    <row r="638" spans="1:45" x14ac:dyDescent="0.25">
      <c r="A638" t="s">
        <v>714</v>
      </c>
      <c r="B638" s="64">
        <v>1981</v>
      </c>
      <c r="C638" t="s">
        <v>40</v>
      </c>
      <c r="E638" s="63" t="s">
        <v>28</v>
      </c>
      <c r="F638" s="63" t="s">
        <v>28</v>
      </c>
      <c r="G638" s="63" t="s">
        <v>28</v>
      </c>
      <c r="H638" s="63" t="s">
        <v>28</v>
      </c>
      <c r="I638" s="63" t="s">
        <v>28</v>
      </c>
      <c r="J638" s="63" t="s">
        <v>28</v>
      </c>
      <c r="K638" s="63" t="s">
        <v>28</v>
      </c>
      <c r="L638" s="63" t="s">
        <v>28</v>
      </c>
      <c r="M638" s="63" t="s">
        <v>28</v>
      </c>
      <c r="N638" s="63" t="s">
        <v>28</v>
      </c>
      <c r="O638" s="63" t="s">
        <v>28</v>
      </c>
      <c r="P638" s="63" t="s">
        <v>28</v>
      </c>
      <c r="Q638" s="63" t="s">
        <v>28</v>
      </c>
      <c r="R638" s="63" t="s">
        <v>28</v>
      </c>
      <c r="S638" s="63" t="s">
        <v>28</v>
      </c>
      <c r="T638" s="63" t="s">
        <v>28</v>
      </c>
      <c r="U638" s="63" t="s">
        <v>28</v>
      </c>
      <c r="V638" s="63" t="s">
        <v>28</v>
      </c>
      <c r="W638" s="63" t="s">
        <v>28</v>
      </c>
      <c r="X638" s="63" t="s">
        <v>28</v>
      </c>
      <c r="Y638" s="63" t="s">
        <v>28</v>
      </c>
      <c r="Z638" s="63" t="s">
        <v>28</v>
      </c>
      <c r="AA638" s="63" t="s">
        <v>28</v>
      </c>
      <c r="AB638" s="93" t="str">
        <f t="shared" si="143"/>
        <v>pre99</v>
      </c>
      <c r="AC638" s="93" t="str">
        <f t="shared" si="144"/>
        <v>SKF</v>
      </c>
      <c r="AD638" s="93" t="str">
        <f>"'"&amp;VLOOKUP(A638,Lookups!B$3:F$48,2,FALSE)&amp;"'"</f>
        <v>'Skagit Spring Fingerling'</v>
      </c>
      <c r="AE638" s="93">
        <f>VLOOKUP(A638,Lookups!B$3:F$48,4,FALSE)</f>
        <v>7</v>
      </c>
      <c r="AF638" s="93" t="str">
        <f>VLOOKUP(A638,Lookups!B$3:F$48,5,FALSE)</f>
        <v>PS</v>
      </c>
      <c r="AG638" s="93" t="str">
        <f t="shared" si="145"/>
        <v>no</v>
      </c>
      <c r="AH638" s="93">
        <f>VLOOKUP(A638,Lookups!B$3:F$48,3,FALSE)</f>
        <v>32</v>
      </c>
      <c r="AI638" s="117">
        <f t="shared" si="146"/>
        <v>0</v>
      </c>
      <c r="AJ638" s="117">
        <f t="shared" si="147"/>
        <v>0</v>
      </c>
      <c r="AK638" s="117">
        <f t="shared" si="148"/>
        <v>0</v>
      </c>
      <c r="AL638" s="117">
        <f t="shared" si="149"/>
        <v>0</v>
      </c>
      <c r="AM638" s="117">
        <f t="shared" si="150"/>
        <v>0</v>
      </c>
      <c r="AN638" s="117">
        <f t="shared" si="151"/>
        <v>0</v>
      </c>
      <c r="AO638" s="117">
        <f t="shared" si="152"/>
        <v>0</v>
      </c>
      <c r="AP638" s="117">
        <f t="shared" si="153"/>
        <v>0</v>
      </c>
      <c r="AQ638" s="117">
        <f t="shared" si="154"/>
        <v>0</v>
      </c>
      <c r="AR638" s="117">
        <f t="shared" si="155"/>
        <v>0</v>
      </c>
      <c r="AS638" t="str">
        <f t="shared" si="156"/>
        <v>1981SKF</v>
      </c>
    </row>
    <row r="639" spans="1:45" x14ac:dyDescent="0.25">
      <c r="A639" t="s">
        <v>714</v>
      </c>
      <c r="B639" s="64">
        <v>1982</v>
      </c>
      <c r="C639" t="s">
        <v>40</v>
      </c>
      <c r="E639" s="63" t="s">
        <v>28</v>
      </c>
      <c r="F639" s="63" t="s">
        <v>28</v>
      </c>
      <c r="G639" s="63" t="s">
        <v>28</v>
      </c>
      <c r="H639" s="63" t="s">
        <v>28</v>
      </c>
      <c r="I639" s="63" t="s">
        <v>28</v>
      </c>
      <c r="J639" s="63" t="s">
        <v>28</v>
      </c>
      <c r="K639" s="63" t="s">
        <v>28</v>
      </c>
      <c r="L639" s="63" t="s">
        <v>28</v>
      </c>
      <c r="M639" s="63" t="s">
        <v>28</v>
      </c>
      <c r="N639" s="63" t="s">
        <v>28</v>
      </c>
      <c r="O639" s="63" t="s">
        <v>28</v>
      </c>
      <c r="P639" s="63" t="s">
        <v>28</v>
      </c>
      <c r="Q639" s="63" t="s">
        <v>28</v>
      </c>
      <c r="R639" s="63" t="s">
        <v>28</v>
      </c>
      <c r="S639" s="63" t="s">
        <v>28</v>
      </c>
      <c r="T639" s="63" t="s">
        <v>28</v>
      </c>
      <c r="U639" s="63" t="s">
        <v>28</v>
      </c>
      <c r="V639" s="63" t="s">
        <v>28</v>
      </c>
      <c r="W639" s="63" t="s">
        <v>28</v>
      </c>
      <c r="X639" s="63" t="s">
        <v>28</v>
      </c>
      <c r="Y639" s="63" t="s">
        <v>28</v>
      </c>
      <c r="Z639" s="63" t="s">
        <v>28</v>
      </c>
      <c r="AA639" s="63" t="s">
        <v>28</v>
      </c>
      <c r="AB639" s="93" t="str">
        <f t="shared" si="143"/>
        <v>pre99</v>
      </c>
      <c r="AC639" s="93" t="str">
        <f t="shared" si="144"/>
        <v>SKF</v>
      </c>
      <c r="AD639" s="93" t="str">
        <f>"'"&amp;VLOOKUP(A639,Lookups!B$3:F$48,2,FALSE)&amp;"'"</f>
        <v>'Skagit Spring Fingerling'</v>
      </c>
      <c r="AE639" s="93">
        <f>VLOOKUP(A639,Lookups!B$3:F$48,4,FALSE)</f>
        <v>7</v>
      </c>
      <c r="AF639" s="93" t="str">
        <f>VLOOKUP(A639,Lookups!B$3:F$48,5,FALSE)</f>
        <v>PS</v>
      </c>
      <c r="AG639" s="93" t="str">
        <f t="shared" si="145"/>
        <v>no</v>
      </c>
      <c r="AH639" s="93">
        <f>VLOOKUP(A639,Lookups!B$3:F$48,3,FALSE)</f>
        <v>32</v>
      </c>
      <c r="AI639" s="117">
        <f t="shared" si="146"/>
        <v>0</v>
      </c>
      <c r="AJ639" s="117">
        <f t="shared" si="147"/>
        <v>0</v>
      </c>
      <c r="AK639" s="117">
        <f t="shared" si="148"/>
        <v>0</v>
      </c>
      <c r="AL639" s="117">
        <f t="shared" si="149"/>
        <v>0</v>
      </c>
      <c r="AM639" s="117">
        <f t="shared" si="150"/>
        <v>0</v>
      </c>
      <c r="AN639" s="117">
        <f t="shared" si="151"/>
        <v>0</v>
      </c>
      <c r="AO639" s="117">
        <f t="shared" si="152"/>
        <v>0</v>
      </c>
      <c r="AP639" s="117">
        <f t="shared" si="153"/>
        <v>0</v>
      </c>
      <c r="AQ639" s="117">
        <f t="shared" si="154"/>
        <v>0</v>
      </c>
      <c r="AR639" s="117">
        <f t="shared" si="155"/>
        <v>0</v>
      </c>
      <c r="AS639" t="str">
        <f t="shared" si="156"/>
        <v>1982SKF</v>
      </c>
    </row>
    <row r="640" spans="1:45" x14ac:dyDescent="0.25">
      <c r="A640" t="s">
        <v>714</v>
      </c>
      <c r="B640" s="64">
        <v>1983</v>
      </c>
      <c r="C640" t="s">
        <v>40</v>
      </c>
      <c r="E640" s="63" t="s">
        <v>28</v>
      </c>
      <c r="F640" s="63" t="s">
        <v>28</v>
      </c>
      <c r="G640" s="63" t="s">
        <v>28</v>
      </c>
      <c r="H640" s="63" t="s">
        <v>28</v>
      </c>
      <c r="I640" s="63" t="s">
        <v>28</v>
      </c>
      <c r="J640" s="63" t="s">
        <v>28</v>
      </c>
      <c r="K640" s="63" t="s">
        <v>28</v>
      </c>
      <c r="L640" s="63" t="s">
        <v>28</v>
      </c>
      <c r="M640" s="63" t="s">
        <v>28</v>
      </c>
      <c r="N640" s="63" t="s">
        <v>28</v>
      </c>
      <c r="O640" s="63" t="s">
        <v>28</v>
      </c>
      <c r="P640" s="63" t="s">
        <v>28</v>
      </c>
      <c r="Q640" s="63" t="s">
        <v>28</v>
      </c>
      <c r="R640" s="63" t="s">
        <v>28</v>
      </c>
      <c r="S640" s="63" t="s">
        <v>28</v>
      </c>
      <c r="T640" s="63" t="s">
        <v>28</v>
      </c>
      <c r="U640" s="63" t="s">
        <v>28</v>
      </c>
      <c r="V640" s="63" t="s">
        <v>28</v>
      </c>
      <c r="W640" s="63" t="s">
        <v>28</v>
      </c>
      <c r="X640" s="63" t="s">
        <v>28</v>
      </c>
      <c r="Y640" s="63" t="s">
        <v>28</v>
      </c>
      <c r="Z640" s="63" t="s">
        <v>28</v>
      </c>
      <c r="AA640" s="63" t="s">
        <v>28</v>
      </c>
      <c r="AB640" s="93" t="str">
        <f t="shared" si="143"/>
        <v>pre99</v>
      </c>
      <c r="AC640" s="93" t="str">
        <f t="shared" si="144"/>
        <v>SKF</v>
      </c>
      <c r="AD640" s="93" t="str">
        <f>"'"&amp;VLOOKUP(A640,Lookups!B$3:F$48,2,FALSE)&amp;"'"</f>
        <v>'Skagit Spring Fingerling'</v>
      </c>
      <c r="AE640" s="93">
        <f>VLOOKUP(A640,Lookups!B$3:F$48,4,FALSE)</f>
        <v>7</v>
      </c>
      <c r="AF640" s="93" t="str">
        <f>VLOOKUP(A640,Lookups!B$3:F$48,5,FALSE)</f>
        <v>PS</v>
      </c>
      <c r="AG640" s="93" t="str">
        <f t="shared" si="145"/>
        <v>no</v>
      </c>
      <c r="AH640" s="93">
        <f>VLOOKUP(A640,Lookups!B$3:F$48,3,FALSE)</f>
        <v>32</v>
      </c>
      <c r="AI640" s="117">
        <f t="shared" si="146"/>
        <v>0</v>
      </c>
      <c r="AJ640" s="117">
        <f t="shared" si="147"/>
        <v>0</v>
      </c>
      <c r="AK640" s="117">
        <f t="shared" si="148"/>
        <v>0</v>
      </c>
      <c r="AL640" s="117">
        <f t="shared" si="149"/>
        <v>0</v>
      </c>
      <c r="AM640" s="117">
        <f t="shared" si="150"/>
        <v>0</v>
      </c>
      <c r="AN640" s="117">
        <f t="shared" si="151"/>
        <v>0</v>
      </c>
      <c r="AO640" s="117">
        <f t="shared" si="152"/>
        <v>0</v>
      </c>
      <c r="AP640" s="117">
        <f t="shared" si="153"/>
        <v>0</v>
      </c>
      <c r="AQ640" s="117">
        <f t="shared" si="154"/>
        <v>0</v>
      </c>
      <c r="AR640" s="117">
        <f t="shared" si="155"/>
        <v>0</v>
      </c>
      <c r="AS640" t="str">
        <f t="shared" si="156"/>
        <v>1983SKF</v>
      </c>
    </row>
    <row r="641" spans="1:45" x14ac:dyDescent="0.25">
      <c r="A641" t="s">
        <v>714</v>
      </c>
      <c r="B641" s="64">
        <v>1984</v>
      </c>
      <c r="C641" t="s">
        <v>40</v>
      </c>
      <c r="E641" s="63" t="s">
        <v>28</v>
      </c>
      <c r="F641" s="63" t="s">
        <v>28</v>
      </c>
      <c r="G641" s="63" t="s">
        <v>28</v>
      </c>
      <c r="H641" s="63" t="s">
        <v>28</v>
      </c>
      <c r="I641" s="63" t="s">
        <v>28</v>
      </c>
      <c r="J641" s="63" t="s">
        <v>28</v>
      </c>
      <c r="K641" s="63" t="s">
        <v>28</v>
      </c>
      <c r="L641" s="63" t="s">
        <v>28</v>
      </c>
      <c r="M641" s="63" t="s">
        <v>28</v>
      </c>
      <c r="N641" s="63" t="s">
        <v>28</v>
      </c>
      <c r="O641" s="63" t="s">
        <v>28</v>
      </c>
      <c r="P641" s="63" t="s">
        <v>28</v>
      </c>
      <c r="Q641" s="63" t="s">
        <v>28</v>
      </c>
      <c r="R641" s="63" t="s">
        <v>28</v>
      </c>
      <c r="S641" s="63" t="s">
        <v>28</v>
      </c>
      <c r="T641" s="63" t="s">
        <v>28</v>
      </c>
      <c r="U641" s="63" t="s">
        <v>28</v>
      </c>
      <c r="V641" s="63" t="s">
        <v>28</v>
      </c>
      <c r="W641" s="63" t="s">
        <v>28</v>
      </c>
      <c r="X641" s="63" t="s">
        <v>28</v>
      </c>
      <c r="Y641" s="63" t="s">
        <v>28</v>
      </c>
      <c r="Z641" s="63" t="s">
        <v>28</v>
      </c>
      <c r="AA641" s="63" t="s">
        <v>28</v>
      </c>
      <c r="AB641" s="93" t="str">
        <f t="shared" si="143"/>
        <v>pre99</v>
      </c>
      <c r="AC641" s="93" t="str">
        <f t="shared" si="144"/>
        <v>SKF</v>
      </c>
      <c r="AD641" s="93" t="str">
        <f>"'"&amp;VLOOKUP(A641,Lookups!B$3:F$48,2,FALSE)&amp;"'"</f>
        <v>'Skagit Spring Fingerling'</v>
      </c>
      <c r="AE641" s="93">
        <f>VLOOKUP(A641,Lookups!B$3:F$48,4,FALSE)</f>
        <v>7</v>
      </c>
      <c r="AF641" s="93" t="str">
        <f>VLOOKUP(A641,Lookups!B$3:F$48,5,FALSE)</f>
        <v>PS</v>
      </c>
      <c r="AG641" s="93" t="str">
        <f t="shared" si="145"/>
        <v>no</v>
      </c>
      <c r="AH641" s="93">
        <f>VLOOKUP(A641,Lookups!B$3:F$48,3,FALSE)</f>
        <v>32</v>
      </c>
      <c r="AI641" s="117">
        <f t="shared" si="146"/>
        <v>0</v>
      </c>
      <c r="AJ641" s="117">
        <f t="shared" si="147"/>
        <v>0</v>
      </c>
      <c r="AK641" s="117">
        <f t="shared" si="148"/>
        <v>0</v>
      </c>
      <c r="AL641" s="117">
        <f t="shared" si="149"/>
        <v>0</v>
      </c>
      <c r="AM641" s="117">
        <f t="shared" si="150"/>
        <v>0</v>
      </c>
      <c r="AN641" s="117">
        <f t="shared" si="151"/>
        <v>0</v>
      </c>
      <c r="AO641" s="117">
        <f t="shared" si="152"/>
        <v>0</v>
      </c>
      <c r="AP641" s="117">
        <f t="shared" si="153"/>
        <v>0</v>
      </c>
      <c r="AQ641" s="117">
        <f t="shared" si="154"/>
        <v>0</v>
      </c>
      <c r="AR641" s="117">
        <f t="shared" si="155"/>
        <v>0</v>
      </c>
      <c r="AS641" t="str">
        <f t="shared" si="156"/>
        <v>1984SKF</v>
      </c>
    </row>
    <row r="642" spans="1:45" x14ac:dyDescent="0.25">
      <c r="A642" t="s">
        <v>714</v>
      </c>
      <c r="B642" s="64">
        <v>1985</v>
      </c>
      <c r="C642" t="s">
        <v>40</v>
      </c>
      <c r="E642" s="63" t="s">
        <v>28</v>
      </c>
      <c r="F642" s="63" t="s">
        <v>28</v>
      </c>
      <c r="G642" s="63" t="s">
        <v>28</v>
      </c>
      <c r="H642" s="63" t="s">
        <v>28</v>
      </c>
      <c r="I642" s="63" t="s">
        <v>28</v>
      </c>
      <c r="J642" s="63" t="s">
        <v>28</v>
      </c>
      <c r="K642" s="63" t="s">
        <v>28</v>
      </c>
      <c r="L642" s="63" t="s">
        <v>28</v>
      </c>
      <c r="M642" s="63" t="s">
        <v>28</v>
      </c>
      <c r="N642" s="63" t="s">
        <v>28</v>
      </c>
      <c r="O642" s="63" t="s">
        <v>28</v>
      </c>
      <c r="P642" s="63" t="s">
        <v>28</v>
      </c>
      <c r="Q642" s="63" t="s">
        <v>28</v>
      </c>
      <c r="R642" s="63" t="s">
        <v>28</v>
      </c>
      <c r="S642" s="63" t="s">
        <v>28</v>
      </c>
      <c r="T642" s="63" t="s">
        <v>28</v>
      </c>
      <c r="U642" s="63" t="s">
        <v>28</v>
      </c>
      <c r="V642" s="63" t="s">
        <v>28</v>
      </c>
      <c r="W642" s="63" t="s">
        <v>28</v>
      </c>
      <c r="X642" s="63" t="s">
        <v>28</v>
      </c>
      <c r="Y642" s="63" t="s">
        <v>28</v>
      </c>
      <c r="Z642" s="63" t="s">
        <v>28</v>
      </c>
      <c r="AA642" s="63" t="s">
        <v>28</v>
      </c>
      <c r="AB642" s="93" t="str">
        <f t="shared" si="143"/>
        <v>pre99</v>
      </c>
      <c r="AC642" s="93" t="str">
        <f t="shared" si="144"/>
        <v>SKF</v>
      </c>
      <c r="AD642" s="93" t="str">
        <f>"'"&amp;VLOOKUP(A642,Lookups!B$3:F$48,2,FALSE)&amp;"'"</f>
        <v>'Skagit Spring Fingerling'</v>
      </c>
      <c r="AE642" s="93">
        <f>VLOOKUP(A642,Lookups!B$3:F$48,4,FALSE)</f>
        <v>7</v>
      </c>
      <c r="AF642" s="93" t="str">
        <f>VLOOKUP(A642,Lookups!B$3:F$48,5,FALSE)</f>
        <v>PS</v>
      </c>
      <c r="AG642" s="93" t="str">
        <f t="shared" si="145"/>
        <v>no</v>
      </c>
      <c r="AH642" s="93">
        <f>VLOOKUP(A642,Lookups!B$3:F$48,3,FALSE)</f>
        <v>32</v>
      </c>
      <c r="AI642" s="117">
        <f t="shared" si="146"/>
        <v>0</v>
      </c>
      <c r="AJ642" s="117">
        <f t="shared" si="147"/>
        <v>0</v>
      </c>
      <c r="AK642" s="117">
        <f t="shared" si="148"/>
        <v>0</v>
      </c>
      <c r="AL642" s="117">
        <f t="shared" si="149"/>
        <v>0</v>
      </c>
      <c r="AM642" s="117">
        <f t="shared" si="150"/>
        <v>0</v>
      </c>
      <c r="AN642" s="117">
        <f t="shared" si="151"/>
        <v>0</v>
      </c>
      <c r="AO642" s="117">
        <f t="shared" si="152"/>
        <v>0</v>
      </c>
      <c r="AP642" s="117">
        <f t="shared" si="153"/>
        <v>0</v>
      </c>
      <c r="AQ642" s="117">
        <f t="shared" si="154"/>
        <v>0</v>
      </c>
      <c r="AR642" s="117">
        <f t="shared" si="155"/>
        <v>0</v>
      </c>
      <c r="AS642" t="str">
        <f t="shared" si="156"/>
        <v>1985SKF</v>
      </c>
    </row>
    <row r="643" spans="1:45" x14ac:dyDescent="0.25">
      <c r="A643" t="s">
        <v>714</v>
      </c>
      <c r="B643" s="64">
        <v>1986</v>
      </c>
      <c r="C643" t="s">
        <v>40</v>
      </c>
      <c r="E643" s="63" t="s">
        <v>28</v>
      </c>
      <c r="F643" s="63" t="s">
        <v>28</v>
      </c>
      <c r="G643" s="63" t="s">
        <v>28</v>
      </c>
      <c r="H643" s="63" t="s">
        <v>28</v>
      </c>
      <c r="I643" s="63" t="s">
        <v>28</v>
      </c>
      <c r="J643" s="63" t="s">
        <v>28</v>
      </c>
      <c r="K643" s="63" t="s">
        <v>28</v>
      </c>
      <c r="L643" s="63" t="s">
        <v>28</v>
      </c>
      <c r="M643" s="63" t="s">
        <v>28</v>
      </c>
      <c r="N643" s="63" t="s">
        <v>28</v>
      </c>
      <c r="O643" s="63" t="s">
        <v>28</v>
      </c>
      <c r="P643" s="63" t="s">
        <v>28</v>
      </c>
      <c r="Q643" s="63" t="s">
        <v>28</v>
      </c>
      <c r="R643" s="63" t="s">
        <v>28</v>
      </c>
      <c r="S643" s="63" t="s">
        <v>28</v>
      </c>
      <c r="T643" s="63" t="s">
        <v>28</v>
      </c>
      <c r="U643" s="63" t="s">
        <v>28</v>
      </c>
      <c r="V643" s="63" t="s">
        <v>28</v>
      </c>
      <c r="W643" s="63" t="s">
        <v>28</v>
      </c>
      <c r="X643" s="63" t="s">
        <v>28</v>
      </c>
      <c r="Y643" s="63" t="s">
        <v>28</v>
      </c>
      <c r="Z643" s="63" t="s">
        <v>28</v>
      </c>
      <c r="AA643" s="63" t="s">
        <v>28</v>
      </c>
      <c r="AB643" s="93" t="str">
        <f t="shared" si="143"/>
        <v>pre99</v>
      </c>
      <c r="AC643" s="93" t="str">
        <f t="shared" si="144"/>
        <v>SKF</v>
      </c>
      <c r="AD643" s="93" t="str">
        <f>"'"&amp;VLOOKUP(A643,Lookups!B$3:F$48,2,FALSE)&amp;"'"</f>
        <v>'Skagit Spring Fingerling'</v>
      </c>
      <c r="AE643" s="93">
        <f>VLOOKUP(A643,Lookups!B$3:F$48,4,FALSE)</f>
        <v>7</v>
      </c>
      <c r="AF643" s="93" t="str">
        <f>VLOOKUP(A643,Lookups!B$3:F$48,5,FALSE)</f>
        <v>PS</v>
      </c>
      <c r="AG643" s="93" t="str">
        <f t="shared" si="145"/>
        <v>no</v>
      </c>
      <c r="AH643" s="93">
        <f>VLOOKUP(A643,Lookups!B$3:F$48,3,FALSE)</f>
        <v>32</v>
      </c>
      <c r="AI643" s="117">
        <f t="shared" si="146"/>
        <v>0</v>
      </c>
      <c r="AJ643" s="117">
        <f t="shared" si="147"/>
        <v>0</v>
      </c>
      <c r="AK643" s="117">
        <f t="shared" si="148"/>
        <v>0</v>
      </c>
      <c r="AL643" s="117">
        <f t="shared" si="149"/>
        <v>0</v>
      </c>
      <c r="AM643" s="117">
        <f t="shared" si="150"/>
        <v>0</v>
      </c>
      <c r="AN643" s="117">
        <f t="shared" si="151"/>
        <v>0</v>
      </c>
      <c r="AO643" s="117">
        <f t="shared" si="152"/>
        <v>0</v>
      </c>
      <c r="AP643" s="117">
        <f t="shared" si="153"/>
        <v>0</v>
      </c>
      <c r="AQ643" s="117">
        <f t="shared" si="154"/>
        <v>0</v>
      </c>
      <c r="AR643" s="117">
        <f t="shared" si="155"/>
        <v>0</v>
      </c>
      <c r="AS643" t="str">
        <f t="shared" si="156"/>
        <v>1986SKF</v>
      </c>
    </row>
    <row r="644" spans="1:45" x14ac:dyDescent="0.25">
      <c r="A644" t="s">
        <v>714</v>
      </c>
      <c r="B644" s="64">
        <v>1987</v>
      </c>
      <c r="C644">
        <v>33</v>
      </c>
      <c r="D644" s="116">
        <v>2</v>
      </c>
      <c r="E644" s="63" t="s">
        <v>26</v>
      </c>
      <c r="F644" s="63" t="s">
        <v>27</v>
      </c>
      <c r="G644" s="63" t="s">
        <v>28</v>
      </c>
      <c r="H644" s="63" t="s">
        <v>28</v>
      </c>
      <c r="I644" s="63" t="s">
        <v>28</v>
      </c>
      <c r="J644" s="63" t="s">
        <v>28</v>
      </c>
      <c r="K644" s="63" t="s">
        <v>28</v>
      </c>
      <c r="L644" s="63" t="s">
        <v>28</v>
      </c>
      <c r="M644" s="63" t="s">
        <v>28</v>
      </c>
      <c r="N644" s="63" t="s">
        <v>28</v>
      </c>
      <c r="O644" s="63" t="s">
        <v>28</v>
      </c>
      <c r="P644" s="63" t="s">
        <v>28</v>
      </c>
      <c r="Q644" s="63" t="s">
        <v>28</v>
      </c>
      <c r="R644" s="63" t="s">
        <v>28</v>
      </c>
      <c r="S644" s="63" t="s">
        <v>28</v>
      </c>
      <c r="T644" s="63" t="s">
        <v>28</v>
      </c>
      <c r="U644" s="63" t="s">
        <v>28</v>
      </c>
      <c r="V644" s="63" t="s">
        <v>28</v>
      </c>
      <c r="W644" s="63" t="s">
        <v>28</v>
      </c>
      <c r="X644" s="63" t="s">
        <v>28</v>
      </c>
      <c r="Y644" s="63" t="s">
        <v>28</v>
      </c>
      <c r="Z644" s="63" t="s">
        <v>28</v>
      </c>
      <c r="AA644" s="63" t="s">
        <v>28</v>
      </c>
      <c r="AB644" s="93" t="str">
        <f t="shared" si="143"/>
        <v>pre99</v>
      </c>
      <c r="AC644" s="93" t="str">
        <f t="shared" si="144"/>
        <v>SKF</v>
      </c>
      <c r="AD644" s="93" t="str">
        <f>"'"&amp;VLOOKUP(A644,Lookups!B$3:F$48,2,FALSE)&amp;"'"</f>
        <v>'Skagit Spring Fingerling'</v>
      </c>
      <c r="AE644" s="93">
        <f>VLOOKUP(A644,Lookups!B$3:F$48,4,FALSE)</f>
        <v>7</v>
      </c>
      <c r="AF644" s="93" t="str">
        <f>VLOOKUP(A644,Lookups!B$3:F$48,5,FALSE)</f>
        <v>PS</v>
      </c>
      <c r="AG644" s="93" t="str">
        <f t="shared" si="145"/>
        <v>no</v>
      </c>
      <c r="AH644" s="93">
        <f>VLOOKUP(A644,Lookups!B$3:F$48,3,FALSE)</f>
        <v>32</v>
      </c>
      <c r="AI644" s="117">
        <f t="shared" si="146"/>
        <v>0</v>
      </c>
      <c r="AJ644" s="117">
        <f t="shared" si="147"/>
        <v>0</v>
      </c>
      <c r="AK644" s="117">
        <f t="shared" si="148"/>
        <v>0</v>
      </c>
      <c r="AL644" s="117">
        <f t="shared" si="149"/>
        <v>0</v>
      </c>
      <c r="AM644" s="117">
        <f t="shared" si="150"/>
        <v>0</v>
      </c>
      <c r="AN644" s="117">
        <f t="shared" si="151"/>
        <v>0</v>
      </c>
      <c r="AO644" s="117">
        <f t="shared" si="152"/>
        <v>0</v>
      </c>
      <c r="AP644" s="117">
        <f t="shared" si="153"/>
        <v>0</v>
      </c>
      <c r="AQ644" s="117">
        <f t="shared" si="154"/>
        <v>0</v>
      </c>
      <c r="AR644" s="117">
        <f t="shared" si="155"/>
        <v>0</v>
      </c>
      <c r="AS644" t="str">
        <f t="shared" si="156"/>
        <v>1987SKF</v>
      </c>
    </row>
    <row r="645" spans="1:45" x14ac:dyDescent="0.25">
      <c r="A645" t="s">
        <v>714</v>
      </c>
      <c r="B645" s="64">
        <v>1988</v>
      </c>
      <c r="C645">
        <v>69</v>
      </c>
      <c r="D645" s="116">
        <v>3</v>
      </c>
      <c r="E645" s="63" t="s">
        <v>26</v>
      </c>
      <c r="F645" s="63" t="s">
        <v>27</v>
      </c>
      <c r="G645" s="63" t="s">
        <v>28</v>
      </c>
      <c r="H645" s="63" t="s">
        <v>28</v>
      </c>
      <c r="I645" s="63" t="s">
        <v>28</v>
      </c>
      <c r="J645" s="63" t="s">
        <v>28</v>
      </c>
      <c r="K645" s="63" t="s">
        <v>28</v>
      </c>
      <c r="L645" s="63" t="s">
        <v>28</v>
      </c>
      <c r="M645" s="63" t="s">
        <v>28</v>
      </c>
      <c r="N645" s="63" t="s">
        <v>28</v>
      </c>
      <c r="O645" s="63" t="s">
        <v>28</v>
      </c>
      <c r="P645" s="63" t="s">
        <v>28</v>
      </c>
      <c r="Q645" s="63" t="s">
        <v>28</v>
      </c>
      <c r="R645" s="63" t="s">
        <v>28</v>
      </c>
      <c r="S645" s="63" t="s">
        <v>28</v>
      </c>
      <c r="T645" s="63" t="s">
        <v>28</v>
      </c>
      <c r="U645" s="63" t="s">
        <v>28</v>
      </c>
      <c r="V645" s="63" t="s">
        <v>28</v>
      </c>
      <c r="W645" s="63" t="s">
        <v>28</v>
      </c>
      <c r="X645" s="63" t="s">
        <v>28</v>
      </c>
      <c r="Y645" s="63" t="s">
        <v>28</v>
      </c>
      <c r="Z645" s="63" t="s">
        <v>28</v>
      </c>
      <c r="AA645" s="63" t="s">
        <v>28</v>
      </c>
      <c r="AB645" s="93" t="str">
        <f t="shared" si="143"/>
        <v>pre99</v>
      </c>
      <c r="AC645" s="93" t="str">
        <f t="shared" si="144"/>
        <v>SKF</v>
      </c>
      <c r="AD645" s="93" t="str">
        <f>"'"&amp;VLOOKUP(A645,Lookups!B$3:F$48,2,FALSE)&amp;"'"</f>
        <v>'Skagit Spring Fingerling'</v>
      </c>
      <c r="AE645" s="93">
        <f>VLOOKUP(A645,Lookups!B$3:F$48,4,FALSE)</f>
        <v>7</v>
      </c>
      <c r="AF645" s="93" t="str">
        <f>VLOOKUP(A645,Lookups!B$3:F$48,5,FALSE)</f>
        <v>PS</v>
      </c>
      <c r="AG645" s="93" t="str">
        <f t="shared" si="145"/>
        <v>no</v>
      </c>
      <c r="AH645" s="93">
        <f>VLOOKUP(A645,Lookups!B$3:F$48,3,FALSE)</f>
        <v>32</v>
      </c>
      <c r="AI645" s="117">
        <f t="shared" si="146"/>
        <v>0</v>
      </c>
      <c r="AJ645" s="117">
        <f t="shared" si="147"/>
        <v>0</v>
      </c>
      <c r="AK645" s="117">
        <f t="shared" si="148"/>
        <v>0</v>
      </c>
      <c r="AL645" s="117">
        <f t="shared" si="149"/>
        <v>0</v>
      </c>
      <c r="AM645" s="117">
        <f t="shared" si="150"/>
        <v>0</v>
      </c>
      <c r="AN645" s="117">
        <f t="shared" si="151"/>
        <v>0</v>
      </c>
      <c r="AO645" s="117">
        <f t="shared" si="152"/>
        <v>0</v>
      </c>
      <c r="AP645" s="117">
        <f t="shared" si="153"/>
        <v>0</v>
      </c>
      <c r="AQ645" s="117">
        <f t="shared" si="154"/>
        <v>0</v>
      </c>
      <c r="AR645" s="117">
        <f t="shared" si="155"/>
        <v>0</v>
      </c>
      <c r="AS645" t="str">
        <f t="shared" si="156"/>
        <v>1988SKF</v>
      </c>
    </row>
    <row r="646" spans="1:45" x14ac:dyDescent="0.25">
      <c r="A646" t="s">
        <v>714</v>
      </c>
      <c r="B646" s="64">
        <v>1989</v>
      </c>
      <c r="C646">
        <v>38</v>
      </c>
      <c r="D646" s="116">
        <v>4</v>
      </c>
      <c r="E646" s="63" t="s">
        <v>26</v>
      </c>
      <c r="F646" s="63" t="s">
        <v>27</v>
      </c>
      <c r="G646" s="63" t="s">
        <v>28</v>
      </c>
      <c r="H646" s="63" t="s">
        <v>28</v>
      </c>
      <c r="I646" s="63" t="s">
        <v>28</v>
      </c>
      <c r="J646" s="63" t="s">
        <v>28</v>
      </c>
      <c r="K646" s="63" t="s">
        <v>28</v>
      </c>
      <c r="L646" s="63" t="s">
        <v>28</v>
      </c>
      <c r="M646" s="63" t="s">
        <v>28</v>
      </c>
      <c r="N646" s="63" t="s">
        <v>28</v>
      </c>
      <c r="O646" s="63" t="s">
        <v>28</v>
      </c>
      <c r="P646" s="63" t="s">
        <v>28</v>
      </c>
      <c r="Q646" s="63" t="s">
        <v>28</v>
      </c>
      <c r="R646" s="63" t="s">
        <v>28</v>
      </c>
      <c r="S646" s="63" t="s">
        <v>28</v>
      </c>
      <c r="T646" s="63" t="s">
        <v>28</v>
      </c>
      <c r="U646" s="63" t="s">
        <v>28</v>
      </c>
      <c r="V646" s="63" t="s">
        <v>28</v>
      </c>
      <c r="W646" s="63" t="s">
        <v>28</v>
      </c>
      <c r="X646" s="63" t="s">
        <v>28</v>
      </c>
      <c r="Y646" s="63" t="s">
        <v>28</v>
      </c>
      <c r="Z646" s="63" t="s">
        <v>28</v>
      </c>
      <c r="AA646" s="63" t="s">
        <v>28</v>
      </c>
      <c r="AB646" s="93" t="str">
        <f t="shared" si="143"/>
        <v>pre99</v>
      </c>
      <c r="AC646" s="93" t="str">
        <f t="shared" si="144"/>
        <v>SKF</v>
      </c>
      <c r="AD646" s="93" t="str">
        <f>"'"&amp;VLOOKUP(A646,Lookups!B$3:F$48,2,FALSE)&amp;"'"</f>
        <v>'Skagit Spring Fingerling'</v>
      </c>
      <c r="AE646" s="93">
        <f>VLOOKUP(A646,Lookups!B$3:F$48,4,FALSE)</f>
        <v>7</v>
      </c>
      <c r="AF646" s="93" t="str">
        <f>VLOOKUP(A646,Lookups!B$3:F$48,5,FALSE)</f>
        <v>PS</v>
      </c>
      <c r="AG646" s="93" t="str">
        <f t="shared" si="145"/>
        <v>no</v>
      </c>
      <c r="AH646" s="93">
        <f>VLOOKUP(A646,Lookups!B$3:F$48,3,FALSE)</f>
        <v>32</v>
      </c>
      <c r="AI646" s="117">
        <f t="shared" si="146"/>
        <v>0</v>
      </c>
      <c r="AJ646" s="117">
        <f t="shared" si="147"/>
        <v>0</v>
      </c>
      <c r="AK646" s="117">
        <f t="shared" si="148"/>
        <v>0</v>
      </c>
      <c r="AL646" s="117">
        <f t="shared" si="149"/>
        <v>0</v>
      </c>
      <c r="AM646" s="117">
        <f t="shared" si="150"/>
        <v>0</v>
      </c>
      <c r="AN646" s="117">
        <f t="shared" si="151"/>
        <v>0</v>
      </c>
      <c r="AO646" s="117">
        <f t="shared" si="152"/>
        <v>0</v>
      </c>
      <c r="AP646" s="117">
        <f t="shared" si="153"/>
        <v>0</v>
      </c>
      <c r="AQ646" s="117">
        <f t="shared" si="154"/>
        <v>0</v>
      </c>
      <c r="AR646" s="117">
        <f t="shared" si="155"/>
        <v>0</v>
      </c>
      <c r="AS646" t="str">
        <f t="shared" si="156"/>
        <v>1989SKF</v>
      </c>
    </row>
    <row r="647" spans="1:45" x14ac:dyDescent="0.25">
      <c r="A647" t="s">
        <v>714</v>
      </c>
      <c r="B647" s="64">
        <v>1990</v>
      </c>
      <c r="C647">
        <v>4</v>
      </c>
      <c r="D647" s="116">
        <v>5</v>
      </c>
      <c r="E647" s="63" t="s">
        <v>26</v>
      </c>
      <c r="F647" s="63" t="s">
        <v>27</v>
      </c>
      <c r="G647" s="63" t="s">
        <v>28</v>
      </c>
      <c r="H647" s="63" t="s">
        <v>28</v>
      </c>
      <c r="I647" s="63" t="s">
        <v>28</v>
      </c>
      <c r="J647" s="63" t="s">
        <v>28</v>
      </c>
      <c r="K647" s="63" t="s">
        <v>28</v>
      </c>
      <c r="L647" s="63" t="s">
        <v>28</v>
      </c>
      <c r="M647" s="63" t="s">
        <v>28</v>
      </c>
      <c r="N647" s="63" t="s">
        <v>28</v>
      </c>
      <c r="O647" s="63" t="s">
        <v>28</v>
      </c>
      <c r="P647" s="63" t="s">
        <v>28</v>
      </c>
      <c r="Q647" s="63" t="s">
        <v>28</v>
      </c>
      <c r="R647" s="63" t="s">
        <v>28</v>
      </c>
      <c r="S647" s="63" t="s">
        <v>28</v>
      </c>
      <c r="T647" s="63" t="s">
        <v>28</v>
      </c>
      <c r="U647" s="63" t="s">
        <v>28</v>
      </c>
      <c r="V647" s="63" t="s">
        <v>28</v>
      </c>
      <c r="W647" s="63" t="s">
        <v>28</v>
      </c>
      <c r="X647" s="63" t="s">
        <v>28</v>
      </c>
      <c r="Y647" s="63" t="s">
        <v>28</v>
      </c>
      <c r="Z647" s="63" t="s">
        <v>28</v>
      </c>
      <c r="AA647" s="63" t="s">
        <v>28</v>
      </c>
      <c r="AB647" s="93" t="str">
        <f t="shared" si="143"/>
        <v>pre99</v>
      </c>
      <c r="AC647" s="93" t="str">
        <f t="shared" si="144"/>
        <v>SKF</v>
      </c>
      <c r="AD647" s="93" t="str">
        <f>"'"&amp;VLOOKUP(A647,Lookups!B$3:F$48,2,FALSE)&amp;"'"</f>
        <v>'Skagit Spring Fingerling'</v>
      </c>
      <c r="AE647" s="93">
        <f>VLOOKUP(A647,Lookups!B$3:F$48,4,FALSE)</f>
        <v>7</v>
      </c>
      <c r="AF647" s="93" t="str">
        <f>VLOOKUP(A647,Lookups!B$3:F$48,5,FALSE)</f>
        <v>PS</v>
      </c>
      <c r="AG647" s="93" t="str">
        <f t="shared" si="145"/>
        <v>no</v>
      </c>
      <c r="AH647" s="93">
        <f>VLOOKUP(A647,Lookups!B$3:F$48,3,FALSE)</f>
        <v>32</v>
      </c>
      <c r="AI647" s="117">
        <f t="shared" si="146"/>
        <v>0</v>
      </c>
      <c r="AJ647" s="117">
        <f t="shared" si="147"/>
        <v>0</v>
      </c>
      <c r="AK647" s="117">
        <f t="shared" si="148"/>
        <v>0</v>
      </c>
      <c r="AL647" s="117">
        <f t="shared" si="149"/>
        <v>0</v>
      </c>
      <c r="AM647" s="117">
        <f t="shared" si="150"/>
        <v>0</v>
      </c>
      <c r="AN647" s="117">
        <f t="shared" si="151"/>
        <v>0</v>
      </c>
      <c r="AO647" s="117">
        <f t="shared" si="152"/>
        <v>0</v>
      </c>
      <c r="AP647" s="117">
        <f t="shared" si="153"/>
        <v>0</v>
      </c>
      <c r="AQ647" s="117">
        <f t="shared" si="154"/>
        <v>0</v>
      </c>
      <c r="AR647" s="117">
        <f t="shared" si="155"/>
        <v>0</v>
      </c>
      <c r="AS647" t="str">
        <f t="shared" si="156"/>
        <v>1990SKF</v>
      </c>
    </row>
    <row r="648" spans="1:45" x14ac:dyDescent="0.25">
      <c r="A648" t="s">
        <v>714</v>
      </c>
      <c r="B648" s="64">
        <v>1991</v>
      </c>
      <c r="C648" t="s">
        <v>40</v>
      </c>
      <c r="E648" s="63" t="s">
        <v>28</v>
      </c>
      <c r="F648" s="63" t="s">
        <v>28</v>
      </c>
      <c r="G648" s="63" t="s">
        <v>28</v>
      </c>
      <c r="H648" s="63" t="s">
        <v>28</v>
      </c>
      <c r="I648" s="63" t="s">
        <v>28</v>
      </c>
      <c r="J648" s="63" t="s">
        <v>28</v>
      </c>
      <c r="K648" s="63" t="s">
        <v>28</v>
      </c>
      <c r="L648" s="63" t="s">
        <v>28</v>
      </c>
      <c r="M648" s="63" t="s">
        <v>28</v>
      </c>
      <c r="N648" s="63" t="s">
        <v>28</v>
      </c>
      <c r="O648" s="63" t="s">
        <v>28</v>
      </c>
      <c r="P648" s="63" t="s">
        <v>28</v>
      </c>
      <c r="Q648" s="63" t="s">
        <v>28</v>
      </c>
      <c r="R648" s="63" t="s">
        <v>28</v>
      </c>
      <c r="S648" s="63" t="s">
        <v>28</v>
      </c>
      <c r="T648" s="63" t="s">
        <v>28</v>
      </c>
      <c r="U648" s="63" t="s">
        <v>28</v>
      </c>
      <c r="V648" s="63" t="s">
        <v>28</v>
      </c>
      <c r="W648" s="63" t="s">
        <v>28</v>
      </c>
      <c r="X648" s="63" t="s">
        <v>28</v>
      </c>
      <c r="Y648" s="63" t="s">
        <v>28</v>
      </c>
      <c r="Z648" s="63" t="s">
        <v>28</v>
      </c>
      <c r="AA648" s="63" t="s">
        <v>28</v>
      </c>
      <c r="AB648" s="93" t="str">
        <f t="shared" si="143"/>
        <v>pre99</v>
      </c>
      <c r="AC648" s="93" t="str">
        <f t="shared" si="144"/>
        <v>SKF</v>
      </c>
      <c r="AD648" s="93" t="str">
        <f>"'"&amp;VLOOKUP(A648,Lookups!B$3:F$48,2,FALSE)&amp;"'"</f>
        <v>'Skagit Spring Fingerling'</v>
      </c>
      <c r="AE648" s="93">
        <f>VLOOKUP(A648,Lookups!B$3:F$48,4,FALSE)</f>
        <v>7</v>
      </c>
      <c r="AF648" s="93" t="str">
        <f>VLOOKUP(A648,Lookups!B$3:F$48,5,FALSE)</f>
        <v>PS</v>
      </c>
      <c r="AG648" s="93" t="str">
        <f t="shared" si="145"/>
        <v>no</v>
      </c>
      <c r="AH648" s="93">
        <f>VLOOKUP(A648,Lookups!B$3:F$48,3,FALSE)</f>
        <v>32</v>
      </c>
      <c r="AI648" s="117">
        <f t="shared" si="146"/>
        <v>0</v>
      </c>
      <c r="AJ648" s="117">
        <f t="shared" si="147"/>
        <v>0</v>
      </c>
      <c r="AK648" s="117">
        <f t="shared" si="148"/>
        <v>0</v>
      </c>
      <c r="AL648" s="117">
        <f t="shared" si="149"/>
        <v>0</v>
      </c>
      <c r="AM648" s="117">
        <f t="shared" si="150"/>
        <v>0</v>
      </c>
      <c r="AN648" s="117">
        <f t="shared" si="151"/>
        <v>0</v>
      </c>
      <c r="AO648" s="117">
        <f t="shared" si="152"/>
        <v>0</v>
      </c>
      <c r="AP648" s="117">
        <f t="shared" si="153"/>
        <v>0</v>
      </c>
      <c r="AQ648" s="117">
        <f t="shared" si="154"/>
        <v>0</v>
      </c>
      <c r="AR648" s="117">
        <f t="shared" si="155"/>
        <v>0</v>
      </c>
      <c r="AS648" t="str">
        <f t="shared" si="156"/>
        <v>1991SKF</v>
      </c>
    </row>
    <row r="649" spans="1:45" x14ac:dyDescent="0.25">
      <c r="A649" t="s">
        <v>714</v>
      </c>
      <c r="B649" s="64">
        <v>1992</v>
      </c>
      <c r="C649" t="s">
        <v>40</v>
      </c>
      <c r="E649" s="63" t="s">
        <v>28</v>
      </c>
      <c r="F649" s="63" t="s">
        <v>28</v>
      </c>
      <c r="G649" s="63" t="s">
        <v>28</v>
      </c>
      <c r="H649" s="63" t="s">
        <v>28</v>
      </c>
      <c r="I649" s="63" t="s">
        <v>28</v>
      </c>
      <c r="J649" s="63" t="s">
        <v>28</v>
      </c>
      <c r="K649" s="63" t="s">
        <v>28</v>
      </c>
      <c r="L649" s="63" t="s">
        <v>28</v>
      </c>
      <c r="M649" s="63" t="s">
        <v>28</v>
      </c>
      <c r="N649" s="63" t="s">
        <v>28</v>
      </c>
      <c r="O649" s="63" t="s">
        <v>28</v>
      </c>
      <c r="P649" s="63" t="s">
        <v>28</v>
      </c>
      <c r="Q649" s="63" t="s">
        <v>28</v>
      </c>
      <c r="R649" s="63" t="s">
        <v>28</v>
      </c>
      <c r="S649" s="63" t="s">
        <v>28</v>
      </c>
      <c r="T649" s="63" t="s">
        <v>28</v>
      </c>
      <c r="U649" s="63" t="s">
        <v>28</v>
      </c>
      <c r="V649" s="63" t="s">
        <v>28</v>
      </c>
      <c r="W649" s="63" t="s">
        <v>28</v>
      </c>
      <c r="X649" s="63" t="s">
        <v>28</v>
      </c>
      <c r="Y649" s="63" t="s">
        <v>28</v>
      </c>
      <c r="Z649" s="63" t="s">
        <v>28</v>
      </c>
      <c r="AA649" s="63" t="s">
        <v>28</v>
      </c>
      <c r="AB649" s="93" t="str">
        <f t="shared" si="143"/>
        <v>pre99</v>
      </c>
      <c r="AC649" s="93" t="str">
        <f t="shared" si="144"/>
        <v>SKF</v>
      </c>
      <c r="AD649" s="93" t="str">
        <f>"'"&amp;VLOOKUP(A649,Lookups!B$3:F$48,2,FALSE)&amp;"'"</f>
        <v>'Skagit Spring Fingerling'</v>
      </c>
      <c r="AE649" s="93">
        <f>VLOOKUP(A649,Lookups!B$3:F$48,4,FALSE)</f>
        <v>7</v>
      </c>
      <c r="AF649" s="93" t="str">
        <f>VLOOKUP(A649,Lookups!B$3:F$48,5,FALSE)</f>
        <v>PS</v>
      </c>
      <c r="AG649" s="93" t="str">
        <f t="shared" si="145"/>
        <v>no</v>
      </c>
      <c r="AH649" s="93">
        <f>VLOOKUP(A649,Lookups!B$3:F$48,3,FALSE)</f>
        <v>32</v>
      </c>
      <c r="AI649" s="117">
        <f t="shared" si="146"/>
        <v>0</v>
      </c>
      <c r="AJ649" s="117">
        <f t="shared" si="147"/>
        <v>0</v>
      </c>
      <c r="AK649" s="117">
        <f t="shared" si="148"/>
        <v>0</v>
      </c>
      <c r="AL649" s="117">
        <f t="shared" si="149"/>
        <v>0</v>
      </c>
      <c r="AM649" s="117">
        <f t="shared" si="150"/>
        <v>0</v>
      </c>
      <c r="AN649" s="117">
        <f t="shared" si="151"/>
        <v>0</v>
      </c>
      <c r="AO649" s="117">
        <f t="shared" si="152"/>
        <v>0</v>
      </c>
      <c r="AP649" s="117">
        <f t="shared" si="153"/>
        <v>0</v>
      </c>
      <c r="AQ649" s="117">
        <f t="shared" si="154"/>
        <v>0</v>
      </c>
      <c r="AR649" s="117">
        <f t="shared" si="155"/>
        <v>0</v>
      </c>
      <c r="AS649" t="str">
        <f t="shared" si="156"/>
        <v>1992SKF</v>
      </c>
    </row>
    <row r="650" spans="1:45" x14ac:dyDescent="0.25">
      <c r="A650" t="s">
        <v>714</v>
      </c>
      <c r="B650" s="64">
        <v>1993</v>
      </c>
      <c r="C650" t="s">
        <v>40</v>
      </c>
      <c r="E650" s="63" t="s">
        <v>28</v>
      </c>
      <c r="F650" s="63" t="s">
        <v>28</v>
      </c>
      <c r="G650" s="63" t="s">
        <v>28</v>
      </c>
      <c r="H650" s="63" t="s">
        <v>28</v>
      </c>
      <c r="I650" s="63" t="s">
        <v>28</v>
      </c>
      <c r="J650" s="63" t="s">
        <v>28</v>
      </c>
      <c r="K650" s="63" t="s">
        <v>28</v>
      </c>
      <c r="L650" s="63" t="s">
        <v>28</v>
      </c>
      <c r="M650" s="63" t="s">
        <v>28</v>
      </c>
      <c r="N650" s="63" t="s">
        <v>28</v>
      </c>
      <c r="O650" s="63" t="s">
        <v>28</v>
      </c>
      <c r="P650" s="63" t="s">
        <v>28</v>
      </c>
      <c r="Q650" s="63" t="s">
        <v>28</v>
      </c>
      <c r="R650" s="63" t="s">
        <v>28</v>
      </c>
      <c r="S650" s="63" t="s">
        <v>28</v>
      </c>
      <c r="T650" s="63" t="s">
        <v>28</v>
      </c>
      <c r="U650" s="63" t="s">
        <v>28</v>
      </c>
      <c r="V650" s="63" t="s">
        <v>28</v>
      </c>
      <c r="W650" s="63" t="s">
        <v>28</v>
      </c>
      <c r="X650" s="63" t="s">
        <v>28</v>
      </c>
      <c r="Y650" s="63" t="s">
        <v>28</v>
      </c>
      <c r="Z650" s="63" t="s">
        <v>28</v>
      </c>
      <c r="AA650" s="63" t="s">
        <v>28</v>
      </c>
      <c r="AB650" s="93" t="str">
        <f t="shared" si="143"/>
        <v>pre99</v>
      </c>
      <c r="AC650" s="93" t="str">
        <f t="shared" si="144"/>
        <v>SKF</v>
      </c>
      <c r="AD650" s="93" t="str">
        <f>"'"&amp;VLOOKUP(A650,Lookups!B$3:F$48,2,FALSE)&amp;"'"</f>
        <v>'Skagit Spring Fingerling'</v>
      </c>
      <c r="AE650" s="93">
        <f>VLOOKUP(A650,Lookups!B$3:F$48,4,FALSE)</f>
        <v>7</v>
      </c>
      <c r="AF650" s="93" t="str">
        <f>VLOOKUP(A650,Lookups!B$3:F$48,5,FALSE)</f>
        <v>PS</v>
      </c>
      <c r="AG650" s="93" t="str">
        <f t="shared" si="145"/>
        <v>no</v>
      </c>
      <c r="AH650" s="93">
        <f>VLOOKUP(A650,Lookups!B$3:F$48,3,FALSE)</f>
        <v>32</v>
      </c>
      <c r="AI650" s="117">
        <f t="shared" si="146"/>
        <v>0</v>
      </c>
      <c r="AJ650" s="117">
        <f t="shared" si="147"/>
        <v>0</v>
      </c>
      <c r="AK650" s="117">
        <f t="shared" si="148"/>
        <v>0</v>
      </c>
      <c r="AL650" s="117">
        <f t="shared" si="149"/>
        <v>0</v>
      </c>
      <c r="AM650" s="117">
        <f t="shared" si="150"/>
        <v>0</v>
      </c>
      <c r="AN650" s="117">
        <f t="shared" si="151"/>
        <v>0</v>
      </c>
      <c r="AO650" s="117">
        <f t="shared" si="152"/>
        <v>0</v>
      </c>
      <c r="AP650" s="117">
        <f t="shared" si="153"/>
        <v>0</v>
      </c>
      <c r="AQ650" s="117">
        <f t="shared" si="154"/>
        <v>0</v>
      </c>
      <c r="AR650" s="117">
        <f t="shared" si="155"/>
        <v>0</v>
      </c>
      <c r="AS650" t="str">
        <f t="shared" si="156"/>
        <v>1993SKF</v>
      </c>
    </row>
    <row r="651" spans="1:45" x14ac:dyDescent="0.25">
      <c r="A651" t="s">
        <v>714</v>
      </c>
      <c r="B651" s="64">
        <v>1994</v>
      </c>
      <c r="C651" t="s">
        <v>40</v>
      </c>
      <c r="E651" s="63" t="s">
        <v>28</v>
      </c>
      <c r="F651" s="63" t="s">
        <v>28</v>
      </c>
      <c r="G651" s="63" t="s">
        <v>28</v>
      </c>
      <c r="H651" s="63" t="s">
        <v>28</v>
      </c>
      <c r="I651" s="63" t="s">
        <v>28</v>
      </c>
      <c r="J651" s="63" t="s">
        <v>28</v>
      </c>
      <c r="K651" s="63" t="s">
        <v>28</v>
      </c>
      <c r="L651" s="63" t="s">
        <v>28</v>
      </c>
      <c r="M651" s="63" t="s">
        <v>28</v>
      </c>
      <c r="N651" s="63" t="s">
        <v>28</v>
      </c>
      <c r="O651" s="63" t="s">
        <v>28</v>
      </c>
      <c r="P651" s="63" t="s">
        <v>28</v>
      </c>
      <c r="Q651" s="63" t="s">
        <v>28</v>
      </c>
      <c r="R651" s="63" t="s">
        <v>28</v>
      </c>
      <c r="S651" s="63" t="s">
        <v>28</v>
      </c>
      <c r="T651" s="63" t="s">
        <v>28</v>
      </c>
      <c r="U651" s="63" t="s">
        <v>28</v>
      </c>
      <c r="V651" s="63" t="s">
        <v>28</v>
      </c>
      <c r="W651" s="63" t="s">
        <v>28</v>
      </c>
      <c r="X651" s="63" t="s">
        <v>28</v>
      </c>
      <c r="Y651" s="63" t="s">
        <v>28</v>
      </c>
      <c r="Z651" s="63" t="s">
        <v>28</v>
      </c>
      <c r="AA651" s="63" t="s">
        <v>28</v>
      </c>
      <c r="AB651" s="93" t="str">
        <f t="shared" si="143"/>
        <v>pre99</v>
      </c>
      <c r="AC651" s="93" t="str">
        <f t="shared" si="144"/>
        <v>SKF</v>
      </c>
      <c r="AD651" s="93" t="str">
        <f>"'"&amp;VLOOKUP(A651,Lookups!B$3:F$48,2,FALSE)&amp;"'"</f>
        <v>'Skagit Spring Fingerling'</v>
      </c>
      <c r="AE651" s="93">
        <f>VLOOKUP(A651,Lookups!B$3:F$48,4,FALSE)</f>
        <v>7</v>
      </c>
      <c r="AF651" s="93" t="str">
        <f>VLOOKUP(A651,Lookups!B$3:F$48,5,FALSE)</f>
        <v>PS</v>
      </c>
      <c r="AG651" s="93" t="str">
        <f t="shared" si="145"/>
        <v>no</v>
      </c>
      <c r="AH651" s="93">
        <f>VLOOKUP(A651,Lookups!B$3:F$48,3,FALSE)</f>
        <v>32</v>
      </c>
      <c r="AI651" s="117">
        <f t="shared" si="146"/>
        <v>0</v>
      </c>
      <c r="AJ651" s="117">
        <f t="shared" si="147"/>
        <v>0</v>
      </c>
      <c r="AK651" s="117">
        <f t="shared" si="148"/>
        <v>0</v>
      </c>
      <c r="AL651" s="117">
        <f t="shared" si="149"/>
        <v>0</v>
      </c>
      <c r="AM651" s="117">
        <f t="shared" si="150"/>
        <v>0</v>
      </c>
      <c r="AN651" s="117">
        <f t="shared" si="151"/>
        <v>0</v>
      </c>
      <c r="AO651" s="117">
        <f t="shared" si="152"/>
        <v>0</v>
      </c>
      <c r="AP651" s="117">
        <f t="shared" si="153"/>
        <v>0</v>
      </c>
      <c r="AQ651" s="117">
        <f t="shared" si="154"/>
        <v>0</v>
      </c>
      <c r="AR651" s="117">
        <f t="shared" si="155"/>
        <v>0</v>
      </c>
      <c r="AS651" t="str">
        <f t="shared" si="156"/>
        <v>1994SKF</v>
      </c>
    </row>
    <row r="652" spans="1:45" x14ac:dyDescent="0.25">
      <c r="A652" t="s">
        <v>714</v>
      </c>
      <c r="B652" s="64">
        <v>1995</v>
      </c>
      <c r="C652">
        <v>80</v>
      </c>
      <c r="D652" s="116">
        <v>2</v>
      </c>
      <c r="E652" s="63" t="s">
        <v>26</v>
      </c>
      <c r="F652" s="63" t="s">
        <v>27</v>
      </c>
      <c r="G652" s="63" t="s">
        <v>28</v>
      </c>
      <c r="H652" s="63" t="s">
        <v>28</v>
      </c>
      <c r="I652" s="63" t="s">
        <v>28</v>
      </c>
      <c r="J652" s="63" t="s">
        <v>28</v>
      </c>
      <c r="K652" s="63" t="s">
        <v>28</v>
      </c>
      <c r="L652" s="63" t="s">
        <v>28</v>
      </c>
      <c r="M652" s="63" t="s">
        <v>28</v>
      </c>
      <c r="N652" s="63" t="s">
        <v>28</v>
      </c>
      <c r="O652" s="63" t="s">
        <v>28</v>
      </c>
      <c r="P652" s="63" t="s">
        <v>28</v>
      </c>
      <c r="Q652" s="63" t="s">
        <v>28</v>
      </c>
      <c r="R652" s="63" t="s">
        <v>28</v>
      </c>
      <c r="S652" s="63" t="s">
        <v>28</v>
      </c>
      <c r="T652" s="63" t="s">
        <v>28</v>
      </c>
      <c r="U652" s="63" t="s">
        <v>28</v>
      </c>
      <c r="V652" s="63" t="s">
        <v>28</v>
      </c>
      <c r="W652" s="63" t="s">
        <v>28</v>
      </c>
      <c r="X652" s="63" t="s">
        <v>28</v>
      </c>
      <c r="Y652" s="63" t="s">
        <v>28</v>
      </c>
      <c r="Z652" s="63" t="s">
        <v>28</v>
      </c>
      <c r="AA652" s="63" t="s">
        <v>28</v>
      </c>
      <c r="AB652" s="93" t="str">
        <f t="shared" si="143"/>
        <v>pre99</v>
      </c>
      <c r="AC652" s="93" t="str">
        <f t="shared" si="144"/>
        <v>SKF</v>
      </c>
      <c r="AD652" s="93" t="str">
        <f>"'"&amp;VLOOKUP(A652,Lookups!B$3:F$48,2,FALSE)&amp;"'"</f>
        <v>'Skagit Spring Fingerling'</v>
      </c>
      <c r="AE652" s="93">
        <f>VLOOKUP(A652,Lookups!B$3:F$48,4,FALSE)</f>
        <v>7</v>
      </c>
      <c r="AF652" s="93" t="str">
        <f>VLOOKUP(A652,Lookups!B$3:F$48,5,FALSE)</f>
        <v>PS</v>
      </c>
      <c r="AG652" s="93" t="str">
        <f t="shared" si="145"/>
        <v>no</v>
      </c>
      <c r="AH652" s="93">
        <f>VLOOKUP(A652,Lookups!B$3:F$48,3,FALSE)</f>
        <v>32</v>
      </c>
      <c r="AI652" s="117">
        <f t="shared" si="146"/>
        <v>0</v>
      </c>
      <c r="AJ652" s="117">
        <f t="shared" si="147"/>
        <v>0</v>
      </c>
      <c r="AK652" s="117">
        <f t="shared" si="148"/>
        <v>0</v>
      </c>
      <c r="AL652" s="117">
        <f t="shared" si="149"/>
        <v>0</v>
      </c>
      <c r="AM652" s="117">
        <f t="shared" si="150"/>
        <v>0</v>
      </c>
      <c r="AN652" s="117">
        <f t="shared" si="151"/>
        <v>0</v>
      </c>
      <c r="AO652" s="117">
        <f t="shared" si="152"/>
        <v>0</v>
      </c>
      <c r="AP652" s="117">
        <f t="shared" si="153"/>
        <v>0</v>
      </c>
      <c r="AQ652" s="117">
        <f t="shared" si="154"/>
        <v>0</v>
      </c>
      <c r="AR652" s="117">
        <f t="shared" si="155"/>
        <v>0</v>
      </c>
      <c r="AS652" t="str">
        <f t="shared" si="156"/>
        <v>1995SKF</v>
      </c>
    </row>
    <row r="653" spans="1:45" x14ac:dyDescent="0.25">
      <c r="A653" t="s">
        <v>714</v>
      </c>
      <c r="B653" s="64">
        <v>1996</v>
      </c>
      <c r="C653">
        <v>548</v>
      </c>
      <c r="D653" s="116" t="s">
        <v>41</v>
      </c>
      <c r="E653" s="63" t="s">
        <v>26</v>
      </c>
      <c r="F653" s="63" t="s">
        <v>27</v>
      </c>
      <c r="G653" s="63" t="s">
        <v>28</v>
      </c>
      <c r="H653" s="63" t="s">
        <v>28</v>
      </c>
      <c r="I653" s="63" t="s">
        <v>28</v>
      </c>
      <c r="J653" s="63" t="s">
        <v>28</v>
      </c>
      <c r="K653" s="63" t="s">
        <v>28</v>
      </c>
      <c r="L653" s="63" t="s">
        <v>28</v>
      </c>
      <c r="M653" s="63" t="s">
        <v>28</v>
      </c>
      <c r="N653" s="63" t="s">
        <v>28</v>
      </c>
      <c r="O653" s="63" t="s">
        <v>28</v>
      </c>
      <c r="P653" s="63" t="s">
        <v>28</v>
      </c>
      <c r="Q653" s="63" t="s">
        <v>28</v>
      </c>
      <c r="R653" s="63" t="s">
        <v>28</v>
      </c>
      <c r="S653" s="63" t="s">
        <v>28</v>
      </c>
      <c r="T653" s="63" t="s">
        <v>28</v>
      </c>
      <c r="U653" s="63" t="s">
        <v>28</v>
      </c>
      <c r="V653" s="63" t="s">
        <v>28</v>
      </c>
      <c r="W653" s="63" t="s">
        <v>28</v>
      </c>
      <c r="X653" s="63" t="s">
        <v>28</v>
      </c>
      <c r="Y653" s="63" t="s">
        <v>28</v>
      </c>
      <c r="Z653" s="63" t="s">
        <v>28</v>
      </c>
      <c r="AA653" s="63" t="s">
        <v>28</v>
      </c>
      <c r="AB653" s="93" t="str">
        <f t="shared" si="143"/>
        <v>pre99</v>
      </c>
      <c r="AC653" s="93" t="str">
        <f t="shared" si="144"/>
        <v>SKF</v>
      </c>
      <c r="AD653" s="93" t="str">
        <f>"'"&amp;VLOOKUP(A653,Lookups!B$3:F$48,2,FALSE)&amp;"'"</f>
        <v>'Skagit Spring Fingerling'</v>
      </c>
      <c r="AE653" s="93">
        <f>VLOOKUP(A653,Lookups!B$3:F$48,4,FALSE)</f>
        <v>7</v>
      </c>
      <c r="AF653" s="93" t="str">
        <f>VLOOKUP(A653,Lookups!B$3:F$48,5,FALSE)</f>
        <v>PS</v>
      </c>
      <c r="AG653" s="93" t="str">
        <f t="shared" si="145"/>
        <v>no</v>
      </c>
      <c r="AH653" s="93">
        <f>VLOOKUP(A653,Lookups!B$3:F$48,3,FALSE)</f>
        <v>32</v>
      </c>
      <c r="AI653" s="117">
        <f t="shared" si="146"/>
        <v>0</v>
      </c>
      <c r="AJ653" s="117">
        <f t="shared" si="147"/>
        <v>0</v>
      </c>
      <c r="AK653" s="117">
        <f t="shared" si="148"/>
        <v>0</v>
      </c>
      <c r="AL653" s="117">
        <f t="shared" si="149"/>
        <v>0</v>
      </c>
      <c r="AM653" s="117">
        <f t="shared" si="150"/>
        <v>0</v>
      </c>
      <c r="AN653" s="117">
        <f t="shared" si="151"/>
        <v>0</v>
      </c>
      <c r="AO653" s="117">
        <f t="shared" si="152"/>
        <v>0</v>
      </c>
      <c r="AP653" s="117">
        <f t="shared" si="153"/>
        <v>0</v>
      </c>
      <c r="AQ653" s="117">
        <f t="shared" si="154"/>
        <v>0</v>
      </c>
      <c r="AR653" s="117">
        <f t="shared" si="155"/>
        <v>0</v>
      </c>
      <c r="AS653" t="str">
        <f t="shared" si="156"/>
        <v>1996SKF</v>
      </c>
    </row>
    <row r="654" spans="1:45" x14ac:dyDescent="0.25">
      <c r="A654" t="s">
        <v>714</v>
      </c>
      <c r="B654" s="64">
        <v>1997</v>
      </c>
      <c r="C654">
        <v>928</v>
      </c>
      <c r="D654" s="116" t="s">
        <v>42</v>
      </c>
      <c r="E654" s="63">
        <v>1.5086206896551723E-2</v>
      </c>
      <c r="F654" s="63">
        <v>0</v>
      </c>
      <c r="G654" s="63">
        <v>0</v>
      </c>
      <c r="H654" s="63">
        <v>2.1551724137931034E-3</v>
      </c>
      <c r="I654" s="63">
        <v>0</v>
      </c>
      <c r="J654" s="63">
        <v>2.1551724137931036E-2</v>
      </c>
      <c r="K654" s="63">
        <v>4.5258620689655173E-2</v>
      </c>
      <c r="L654" s="63">
        <v>0</v>
      </c>
      <c r="M654" s="63">
        <v>0.11422413793103448</v>
      </c>
      <c r="N654" s="63">
        <v>3.2327586206896551E-3</v>
      </c>
      <c r="O654" s="63">
        <v>2.8017241379310345E-2</v>
      </c>
      <c r="P654" s="63">
        <v>4.3103448275862068E-3</v>
      </c>
      <c r="Q654" s="63">
        <v>0</v>
      </c>
      <c r="R654" s="63">
        <v>0</v>
      </c>
      <c r="S654" s="63">
        <v>0</v>
      </c>
      <c r="T654" s="63">
        <v>0</v>
      </c>
      <c r="U654" s="63">
        <v>0</v>
      </c>
      <c r="V654" s="63">
        <v>9.6982758620689655E-2</v>
      </c>
      <c r="W654" s="63">
        <v>0</v>
      </c>
      <c r="X654" s="63">
        <v>1.4008620689655173E-2</v>
      </c>
      <c r="Y654" s="63">
        <v>0</v>
      </c>
      <c r="Z654" s="63">
        <v>2.1551724137931034E-3</v>
      </c>
      <c r="AA654" s="63">
        <v>0.65301724137931039</v>
      </c>
      <c r="AB654" s="93" t="str">
        <f t="shared" si="143"/>
        <v>pre99</v>
      </c>
      <c r="AC654" s="93" t="str">
        <f t="shared" si="144"/>
        <v>SKF</v>
      </c>
      <c r="AD654" s="93" t="str">
        <f>"'"&amp;VLOOKUP(A654,Lookups!B$3:F$48,2,FALSE)&amp;"'"</f>
        <v>'Skagit Spring Fingerling'</v>
      </c>
      <c r="AE654" s="93">
        <f>VLOOKUP(A654,Lookups!B$3:F$48,4,FALSE)</f>
        <v>7</v>
      </c>
      <c r="AF654" s="93" t="str">
        <f>VLOOKUP(A654,Lookups!B$3:F$48,5,FALSE)</f>
        <v>PS</v>
      </c>
      <c r="AG654" s="93" t="str">
        <f t="shared" si="145"/>
        <v>yes</v>
      </c>
      <c r="AH654" s="93">
        <f>VLOOKUP(A654,Lookups!B$3:F$48,3,FALSE)</f>
        <v>32</v>
      </c>
      <c r="AI654" s="117">
        <f t="shared" si="146"/>
        <v>1.5086206896551723E-2</v>
      </c>
      <c r="AJ654" s="117">
        <f t="shared" si="147"/>
        <v>2.1551724137931034E-3</v>
      </c>
      <c r="AK654" s="117">
        <f t="shared" si="148"/>
        <v>6.6810344827586216E-2</v>
      </c>
      <c r="AL654" s="117">
        <f t="shared" si="149"/>
        <v>0.11422413793103448</v>
      </c>
      <c r="AM654" s="117">
        <f t="shared" si="150"/>
        <v>3.5560344827586209E-2</v>
      </c>
      <c r="AN654" s="117">
        <f t="shared" si="151"/>
        <v>0</v>
      </c>
      <c r="AO654" s="117">
        <f t="shared" si="152"/>
        <v>9.6982758620689655E-2</v>
      </c>
      <c r="AP654" s="117">
        <f t="shared" si="153"/>
        <v>1.4008620689655173E-2</v>
      </c>
      <c r="AQ654" s="117">
        <f t="shared" si="154"/>
        <v>0.65301724137931039</v>
      </c>
      <c r="AR654" s="117">
        <f t="shared" si="155"/>
        <v>2.1551724137931034E-3</v>
      </c>
      <c r="AS654" t="str">
        <f t="shared" si="156"/>
        <v>1997SKF</v>
      </c>
    </row>
    <row r="655" spans="1:45" x14ac:dyDescent="0.25">
      <c r="A655" t="s">
        <v>714</v>
      </c>
      <c r="B655" s="64">
        <v>1998</v>
      </c>
      <c r="C655">
        <v>679</v>
      </c>
      <c r="D655" s="116" t="s">
        <v>43</v>
      </c>
      <c r="E655" s="63">
        <v>2.3564064801178203E-2</v>
      </c>
      <c r="F655" s="63">
        <v>0</v>
      </c>
      <c r="G655" s="63">
        <v>0</v>
      </c>
      <c r="H655" s="63">
        <v>0</v>
      </c>
      <c r="I655" s="63">
        <v>0</v>
      </c>
      <c r="J655" s="63">
        <v>0</v>
      </c>
      <c r="K655" s="63">
        <v>5.7437407952871868E-2</v>
      </c>
      <c r="L655" s="63">
        <v>0</v>
      </c>
      <c r="M655" s="63">
        <v>0.19293078055964655</v>
      </c>
      <c r="N655" s="63">
        <v>0</v>
      </c>
      <c r="O655" s="63">
        <v>8.836524300441826E-3</v>
      </c>
      <c r="P655" s="63">
        <v>7.3637702503681884E-3</v>
      </c>
      <c r="Q655" s="63">
        <v>0</v>
      </c>
      <c r="R655" s="63">
        <v>0</v>
      </c>
      <c r="S655" s="63">
        <v>0</v>
      </c>
      <c r="T655" s="63">
        <v>0</v>
      </c>
      <c r="U655" s="63">
        <v>0</v>
      </c>
      <c r="V655" s="63">
        <v>6.774668630338733E-2</v>
      </c>
      <c r="W655" s="63">
        <v>0</v>
      </c>
      <c r="X655" s="63">
        <v>1.7673048600883652E-2</v>
      </c>
      <c r="Y655" s="63">
        <v>0</v>
      </c>
      <c r="Z655" s="63">
        <v>2.9455081001472753E-3</v>
      </c>
      <c r="AA655" s="63">
        <v>0.62150220913107512</v>
      </c>
      <c r="AB655" s="93" t="str">
        <f t="shared" si="143"/>
        <v>pre99</v>
      </c>
      <c r="AC655" s="93" t="str">
        <f t="shared" si="144"/>
        <v>SKF</v>
      </c>
      <c r="AD655" s="93" t="str">
        <f>"'"&amp;VLOOKUP(A655,Lookups!B$3:F$48,2,FALSE)&amp;"'"</f>
        <v>'Skagit Spring Fingerling'</v>
      </c>
      <c r="AE655" s="93">
        <f>VLOOKUP(A655,Lookups!B$3:F$48,4,FALSE)</f>
        <v>7</v>
      </c>
      <c r="AF655" s="93" t="str">
        <f>VLOOKUP(A655,Lookups!B$3:F$48,5,FALSE)</f>
        <v>PS</v>
      </c>
      <c r="AG655" s="93" t="str">
        <f t="shared" si="145"/>
        <v>yes</v>
      </c>
      <c r="AH655" s="93">
        <f>VLOOKUP(A655,Lookups!B$3:F$48,3,FALSE)</f>
        <v>32</v>
      </c>
      <c r="AI655" s="117">
        <f t="shared" si="146"/>
        <v>2.3564064801178203E-2</v>
      </c>
      <c r="AJ655" s="117">
        <f t="shared" si="147"/>
        <v>0</v>
      </c>
      <c r="AK655" s="117">
        <f t="shared" si="148"/>
        <v>5.7437407952871868E-2</v>
      </c>
      <c r="AL655" s="117">
        <f t="shared" si="149"/>
        <v>0.19293078055964655</v>
      </c>
      <c r="AM655" s="117">
        <f t="shared" si="150"/>
        <v>1.6200294550810013E-2</v>
      </c>
      <c r="AN655" s="117">
        <f t="shared" si="151"/>
        <v>0</v>
      </c>
      <c r="AO655" s="117">
        <f t="shared" si="152"/>
        <v>6.774668630338733E-2</v>
      </c>
      <c r="AP655" s="117">
        <f t="shared" si="153"/>
        <v>1.7673048600883652E-2</v>
      </c>
      <c r="AQ655" s="117">
        <f t="shared" si="154"/>
        <v>0.62150220913107512</v>
      </c>
      <c r="AR655" s="117">
        <f t="shared" si="155"/>
        <v>2.9455081001472753E-3</v>
      </c>
      <c r="AS655" t="str">
        <f t="shared" si="156"/>
        <v>1998SKF</v>
      </c>
    </row>
    <row r="656" spans="1:45" x14ac:dyDescent="0.25">
      <c r="A656" t="s">
        <v>714</v>
      </c>
      <c r="B656" s="64">
        <v>1999</v>
      </c>
      <c r="C656">
        <v>1805</v>
      </c>
      <c r="D656" s="116" t="s">
        <v>43</v>
      </c>
      <c r="E656" s="63">
        <v>8.86426592797784E-3</v>
      </c>
      <c r="F656" s="63">
        <v>1.6620498614958448E-3</v>
      </c>
      <c r="G656" s="63">
        <v>0</v>
      </c>
      <c r="H656" s="63">
        <v>3.3240997229916896E-3</v>
      </c>
      <c r="I656" s="63">
        <v>2.7700831024930748E-3</v>
      </c>
      <c r="J656" s="63">
        <v>2.3268698060941829E-2</v>
      </c>
      <c r="K656" s="63">
        <v>6.5373961218836568E-2</v>
      </c>
      <c r="L656" s="63">
        <v>0</v>
      </c>
      <c r="M656" s="63">
        <v>6.9252077562326861E-2</v>
      </c>
      <c r="N656" s="63">
        <v>0</v>
      </c>
      <c r="O656" s="63">
        <v>5.54016620498615E-4</v>
      </c>
      <c r="P656" s="63">
        <v>0</v>
      </c>
      <c r="Q656" s="63">
        <v>3.8781163434903048E-3</v>
      </c>
      <c r="R656" s="63">
        <v>0</v>
      </c>
      <c r="S656" s="63">
        <v>0</v>
      </c>
      <c r="T656" s="63">
        <v>0</v>
      </c>
      <c r="U656" s="63">
        <v>0</v>
      </c>
      <c r="V656" s="63">
        <v>2.7700831024930747E-2</v>
      </c>
      <c r="W656" s="63">
        <v>0</v>
      </c>
      <c r="X656" s="63">
        <v>1.4958448753462604E-2</v>
      </c>
      <c r="Y656" s="63">
        <v>0</v>
      </c>
      <c r="Z656" s="63">
        <v>1.10803324099723E-3</v>
      </c>
      <c r="AA656" s="63">
        <v>0.77728531855955674</v>
      </c>
      <c r="AB656" s="93" t="str">
        <f t="shared" si="143"/>
        <v>a99to08</v>
      </c>
      <c r="AC656" s="93" t="str">
        <f t="shared" si="144"/>
        <v>SKF</v>
      </c>
      <c r="AD656" s="93" t="str">
        <f>"'"&amp;VLOOKUP(A656,Lookups!B$3:F$48,2,FALSE)&amp;"'"</f>
        <v>'Skagit Spring Fingerling'</v>
      </c>
      <c r="AE656" s="93">
        <f>VLOOKUP(A656,Lookups!B$3:F$48,4,FALSE)</f>
        <v>7</v>
      </c>
      <c r="AF656" s="93" t="str">
        <f>VLOOKUP(A656,Lookups!B$3:F$48,5,FALSE)</f>
        <v>PS</v>
      </c>
      <c r="AG656" s="93" t="str">
        <f t="shared" si="145"/>
        <v>yes</v>
      </c>
      <c r="AH656" s="93">
        <f>VLOOKUP(A656,Lookups!B$3:F$48,3,FALSE)</f>
        <v>32</v>
      </c>
      <c r="AI656" s="117">
        <f t="shared" si="146"/>
        <v>1.0526315789473686E-2</v>
      </c>
      <c r="AJ656" s="117">
        <f t="shared" si="147"/>
        <v>6.0941828254847639E-3</v>
      </c>
      <c r="AK656" s="117">
        <f t="shared" si="148"/>
        <v>8.8642659279778394E-2</v>
      </c>
      <c r="AL656" s="117">
        <f t="shared" si="149"/>
        <v>6.9252077562326861E-2</v>
      </c>
      <c r="AM656" s="117">
        <f t="shared" si="150"/>
        <v>5.54016620498615E-4</v>
      </c>
      <c r="AN656" s="117">
        <f t="shared" si="151"/>
        <v>3.8781163434903048E-3</v>
      </c>
      <c r="AO656" s="117">
        <f t="shared" si="152"/>
        <v>2.7700831024930747E-2</v>
      </c>
      <c r="AP656" s="117">
        <f t="shared" si="153"/>
        <v>1.4958448753462604E-2</v>
      </c>
      <c r="AQ656" s="117">
        <f t="shared" si="154"/>
        <v>0.77728531855955674</v>
      </c>
      <c r="AR656" s="117">
        <f t="shared" si="155"/>
        <v>1.10803324099723E-3</v>
      </c>
      <c r="AS656" t="str">
        <f t="shared" si="156"/>
        <v>1999SKF</v>
      </c>
    </row>
    <row r="657" spans="1:45" x14ac:dyDescent="0.25">
      <c r="A657" t="s">
        <v>714</v>
      </c>
      <c r="B657" s="64">
        <v>2000</v>
      </c>
      <c r="C657">
        <v>1223</v>
      </c>
      <c r="D657" s="116" t="s">
        <v>43</v>
      </c>
      <c r="E657" s="63">
        <v>1.9623875715453799E-2</v>
      </c>
      <c r="F657" s="63">
        <v>0</v>
      </c>
      <c r="G657" s="63">
        <v>5.7236304170073587E-3</v>
      </c>
      <c r="H657" s="63">
        <v>0</v>
      </c>
      <c r="I657" s="63">
        <v>0</v>
      </c>
      <c r="J657" s="63">
        <v>6.4595257563368758E-2</v>
      </c>
      <c r="K657" s="63">
        <v>7.3589533932951756E-2</v>
      </c>
      <c r="L657" s="63">
        <v>0</v>
      </c>
      <c r="M657" s="63">
        <v>0.13000817661488143</v>
      </c>
      <c r="N657" s="63">
        <v>0</v>
      </c>
      <c r="O657" s="63">
        <v>2.4529844644317253E-3</v>
      </c>
      <c r="P657" s="63">
        <v>5.7236304170073587E-3</v>
      </c>
      <c r="Q657" s="63">
        <v>0</v>
      </c>
      <c r="R657" s="63">
        <v>0</v>
      </c>
      <c r="S657" s="63">
        <v>0</v>
      </c>
      <c r="T657" s="63">
        <v>0</v>
      </c>
      <c r="U657" s="63">
        <v>0</v>
      </c>
      <c r="V657" s="63">
        <v>5.0695012264922318E-2</v>
      </c>
      <c r="W657" s="63">
        <v>0</v>
      </c>
      <c r="X657" s="63">
        <v>1.6353229762878169E-3</v>
      </c>
      <c r="Y657" s="63">
        <v>0</v>
      </c>
      <c r="Z657" s="63">
        <v>8.1766148814390845E-4</v>
      </c>
      <c r="AA657" s="63">
        <v>0.64513491414554369</v>
      </c>
      <c r="AB657" s="93" t="str">
        <f t="shared" si="143"/>
        <v>a99to08</v>
      </c>
      <c r="AC657" s="93" t="str">
        <f t="shared" si="144"/>
        <v>SKF</v>
      </c>
      <c r="AD657" s="93" t="str">
        <f>"'"&amp;VLOOKUP(A657,Lookups!B$3:F$48,2,FALSE)&amp;"'"</f>
        <v>'Skagit Spring Fingerling'</v>
      </c>
      <c r="AE657" s="93">
        <f>VLOOKUP(A657,Lookups!B$3:F$48,4,FALSE)</f>
        <v>7</v>
      </c>
      <c r="AF657" s="93" t="str">
        <f>VLOOKUP(A657,Lookups!B$3:F$48,5,FALSE)</f>
        <v>PS</v>
      </c>
      <c r="AG657" s="93" t="str">
        <f t="shared" si="145"/>
        <v>yes</v>
      </c>
      <c r="AH657" s="93">
        <f>VLOOKUP(A657,Lookups!B$3:F$48,3,FALSE)</f>
        <v>32</v>
      </c>
      <c r="AI657" s="117">
        <f t="shared" si="146"/>
        <v>2.5347506132461159E-2</v>
      </c>
      <c r="AJ657" s="117">
        <f t="shared" si="147"/>
        <v>0</v>
      </c>
      <c r="AK657" s="117">
        <f t="shared" si="148"/>
        <v>0.13818479149632051</v>
      </c>
      <c r="AL657" s="117">
        <f t="shared" si="149"/>
        <v>0.13000817661488143</v>
      </c>
      <c r="AM657" s="117">
        <f t="shared" si="150"/>
        <v>8.1766148814390836E-3</v>
      </c>
      <c r="AN657" s="117">
        <f t="shared" si="151"/>
        <v>0</v>
      </c>
      <c r="AO657" s="117">
        <f t="shared" si="152"/>
        <v>5.0695012264922318E-2</v>
      </c>
      <c r="AP657" s="117">
        <f t="shared" si="153"/>
        <v>1.6353229762878169E-3</v>
      </c>
      <c r="AQ657" s="117">
        <f t="shared" si="154"/>
        <v>0.64513491414554369</v>
      </c>
      <c r="AR657" s="117">
        <f t="shared" si="155"/>
        <v>8.1766148814390845E-4</v>
      </c>
      <c r="AS657" t="str">
        <f t="shared" si="156"/>
        <v>2000SKF</v>
      </c>
    </row>
    <row r="658" spans="1:45" x14ac:dyDescent="0.25">
      <c r="A658" t="s">
        <v>714</v>
      </c>
      <c r="B658" s="64">
        <v>2001</v>
      </c>
      <c r="C658">
        <v>1918</v>
      </c>
      <c r="D658" s="116" t="s">
        <v>43</v>
      </c>
      <c r="E658" s="63">
        <v>1.7726798748696558E-2</v>
      </c>
      <c r="F658" s="63">
        <v>5.2137643378519292E-4</v>
      </c>
      <c r="G658" s="63">
        <v>3.6496350364963502E-3</v>
      </c>
      <c r="H658" s="63">
        <v>2.6068821689259644E-3</v>
      </c>
      <c r="I658" s="63">
        <v>0</v>
      </c>
      <c r="J658" s="63">
        <v>5.8915537017726796E-2</v>
      </c>
      <c r="K658" s="63">
        <v>4.171011470281543E-2</v>
      </c>
      <c r="L658" s="63">
        <v>0</v>
      </c>
      <c r="M658" s="63">
        <v>7.1428571428571438E-2</v>
      </c>
      <c r="N658" s="63">
        <v>0</v>
      </c>
      <c r="O658" s="63">
        <v>0</v>
      </c>
      <c r="P658" s="63">
        <v>5.7351407716371219E-3</v>
      </c>
      <c r="Q658" s="63">
        <v>1.5641293013555788E-3</v>
      </c>
      <c r="R658" s="63">
        <v>0</v>
      </c>
      <c r="S658" s="63">
        <v>0</v>
      </c>
      <c r="T658" s="63">
        <v>0</v>
      </c>
      <c r="U658" s="63">
        <v>5.2137643378519292E-4</v>
      </c>
      <c r="V658" s="63">
        <v>0.10062565172054222</v>
      </c>
      <c r="W658" s="63">
        <v>0</v>
      </c>
      <c r="X658" s="63">
        <v>6.2565172054223151E-3</v>
      </c>
      <c r="Y658" s="63">
        <v>0</v>
      </c>
      <c r="Z658" s="63">
        <v>5.2137643378519292E-4</v>
      </c>
      <c r="AA658" s="63">
        <v>0.68821689259645469</v>
      </c>
      <c r="AB658" s="93" t="str">
        <f t="shared" si="143"/>
        <v>a99to08</v>
      </c>
      <c r="AC658" s="93" t="str">
        <f t="shared" si="144"/>
        <v>SKF</v>
      </c>
      <c r="AD658" s="93" t="str">
        <f>"'"&amp;VLOOKUP(A658,Lookups!B$3:F$48,2,FALSE)&amp;"'"</f>
        <v>'Skagit Spring Fingerling'</v>
      </c>
      <c r="AE658" s="93">
        <f>VLOOKUP(A658,Lookups!B$3:F$48,4,FALSE)</f>
        <v>7</v>
      </c>
      <c r="AF658" s="93" t="str">
        <f>VLOOKUP(A658,Lookups!B$3:F$48,5,FALSE)</f>
        <v>PS</v>
      </c>
      <c r="AG658" s="93" t="str">
        <f t="shared" si="145"/>
        <v>yes</v>
      </c>
      <c r="AH658" s="93">
        <f>VLOOKUP(A658,Lookups!B$3:F$48,3,FALSE)</f>
        <v>32</v>
      </c>
      <c r="AI658" s="117">
        <f t="shared" si="146"/>
        <v>2.18978102189781E-2</v>
      </c>
      <c r="AJ658" s="117">
        <f t="shared" si="147"/>
        <v>2.6068821689259644E-3</v>
      </c>
      <c r="AK658" s="117">
        <f t="shared" si="148"/>
        <v>0.10062565172054222</v>
      </c>
      <c r="AL658" s="117">
        <f t="shared" si="149"/>
        <v>7.1428571428571438E-2</v>
      </c>
      <c r="AM658" s="117">
        <f t="shared" si="150"/>
        <v>5.7351407716371219E-3</v>
      </c>
      <c r="AN658" s="117">
        <f t="shared" si="151"/>
        <v>1.5641293013555788E-3</v>
      </c>
      <c r="AO658" s="117">
        <f t="shared" si="152"/>
        <v>0.10114702815432741</v>
      </c>
      <c r="AP658" s="117">
        <f t="shared" si="153"/>
        <v>6.2565172054223151E-3</v>
      </c>
      <c r="AQ658" s="117">
        <f t="shared" si="154"/>
        <v>0.68821689259645469</v>
      </c>
      <c r="AR658" s="117">
        <f t="shared" si="155"/>
        <v>5.2137643378519292E-4</v>
      </c>
      <c r="AS658" t="str">
        <f t="shared" si="156"/>
        <v>2001SKF</v>
      </c>
    </row>
    <row r="659" spans="1:45" x14ac:dyDescent="0.25">
      <c r="A659" t="s">
        <v>714</v>
      </c>
      <c r="B659" s="64">
        <v>2002</v>
      </c>
      <c r="C659">
        <v>1799</v>
      </c>
      <c r="D659" s="116" t="s">
        <v>43</v>
      </c>
      <c r="E659" s="63">
        <v>2.7793218454697052E-2</v>
      </c>
      <c r="F659" s="63">
        <v>0</v>
      </c>
      <c r="G659" s="63">
        <v>5.558643690939411E-3</v>
      </c>
      <c r="H659" s="63">
        <v>5.558643690939411E-3</v>
      </c>
      <c r="I659" s="63">
        <v>0</v>
      </c>
      <c r="J659" s="63">
        <v>5.5030572540300172E-2</v>
      </c>
      <c r="K659" s="63">
        <v>5.1139521956642578E-2</v>
      </c>
      <c r="L659" s="63">
        <v>0</v>
      </c>
      <c r="M659" s="63">
        <v>8.4491384102279049E-2</v>
      </c>
      <c r="N659" s="63">
        <v>0</v>
      </c>
      <c r="O659" s="63">
        <v>1.1117287381878821E-3</v>
      </c>
      <c r="P659" s="63">
        <v>5.558643690939411E-3</v>
      </c>
      <c r="Q659" s="63">
        <v>2.7793218454697055E-3</v>
      </c>
      <c r="R659" s="63">
        <v>1.1117287381878821E-3</v>
      </c>
      <c r="S659" s="63">
        <v>0</v>
      </c>
      <c r="T659" s="63">
        <v>0</v>
      </c>
      <c r="U659" s="63">
        <v>0</v>
      </c>
      <c r="V659" s="63">
        <v>3.6687048360200113E-2</v>
      </c>
      <c r="W659" s="63">
        <v>0</v>
      </c>
      <c r="X659" s="63">
        <v>5.558643690939411E-3</v>
      </c>
      <c r="Y659" s="63">
        <v>0</v>
      </c>
      <c r="Z659" s="63">
        <v>2.2234574763757642E-3</v>
      </c>
      <c r="AA659" s="63">
        <v>0.71539744302390218</v>
      </c>
      <c r="AB659" s="93" t="str">
        <f t="shared" si="143"/>
        <v>a99to08</v>
      </c>
      <c r="AC659" s="93" t="str">
        <f t="shared" si="144"/>
        <v>SKF</v>
      </c>
      <c r="AD659" s="93" t="str">
        <f>"'"&amp;VLOOKUP(A659,Lookups!B$3:F$48,2,FALSE)&amp;"'"</f>
        <v>'Skagit Spring Fingerling'</v>
      </c>
      <c r="AE659" s="93">
        <f>VLOOKUP(A659,Lookups!B$3:F$48,4,FALSE)</f>
        <v>7</v>
      </c>
      <c r="AF659" s="93" t="str">
        <f>VLOOKUP(A659,Lookups!B$3:F$48,5,FALSE)</f>
        <v>PS</v>
      </c>
      <c r="AG659" s="93" t="str">
        <f t="shared" si="145"/>
        <v>yes</v>
      </c>
      <c r="AH659" s="93">
        <f>VLOOKUP(A659,Lookups!B$3:F$48,3,FALSE)</f>
        <v>32</v>
      </c>
      <c r="AI659" s="117">
        <f t="shared" si="146"/>
        <v>3.3351862145636464E-2</v>
      </c>
      <c r="AJ659" s="117">
        <f t="shared" si="147"/>
        <v>5.558643690939411E-3</v>
      </c>
      <c r="AK659" s="117">
        <f t="shared" si="148"/>
        <v>0.10617009449694276</v>
      </c>
      <c r="AL659" s="117">
        <f t="shared" si="149"/>
        <v>8.4491384102279049E-2</v>
      </c>
      <c r="AM659" s="117">
        <f t="shared" si="150"/>
        <v>6.6703724291272935E-3</v>
      </c>
      <c r="AN659" s="117">
        <f t="shared" si="151"/>
        <v>3.8910505836575876E-3</v>
      </c>
      <c r="AO659" s="117">
        <f t="shared" si="152"/>
        <v>3.6687048360200113E-2</v>
      </c>
      <c r="AP659" s="117">
        <f t="shared" si="153"/>
        <v>5.558643690939411E-3</v>
      </c>
      <c r="AQ659" s="117">
        <f t="shared" si="154"/>
        <v>0.71539744302390218</v>
      </c>
      <c r="AR659" s="117">
        <f t="shared" si="155"/>
        <v>2.2234574763757642E-3</v>
      </c>
      <c r="AS659" t="str">
        <f t="shared" si="156"/>
        <v>2002SKF</v>
      </c>
    </row>
    <row r="660" spans="1:45" x14ac:dyDescent="0.25">
      <c r="A660" t="s">
        <v>714</v>
      </c>
      <c r="B660" s="64">
        <v>2003</v>
      </c>
      <c r="C660">
        <v>693</v>
      </c>
      <c r="D660" s="116" t="s">
        <v>43</v>
      </c>
      <c r="E660" s="63">
        <v>2.5974025974025976E-2</v>
      </c>
      <c r="F660" s="63">
        <v>0</v>
      </c>
      <c r="G660" s="63">
        <v>1.0101010101010102E-2</v>
      </c>
      <c r="H660" s="63">
        <v>1.2987012987012988E-2</v>
      </c>
      <c r="I660" s="63">
        <v>0</v>
      </c>
      <c r="J660" s="63">
        <v>0.18759018759018758</v>
      </c>
      <c r="K660" s="63">
        <v>8.658008658008658E-3</v>
      </c>
      <c r="L660" s="63">
        <v>0</v>
      </c>
      <c r="M660" s="63">
        <v>7.5036075036075039E-2</v>
      </c>
      <c r="N660" s="63">
        <v>0</v>
      </c>
      <c r="O660" s="63">
        <v>2.886002886002886E-3</v>
      </c>
      <c r="P660" s="63">
        <v>0</v>
      </c>
      <c r="Q660" s="63">
        <v>1.443001443001443E-2</v>
      </c>
      <c r="R660" s="63">
        <v>0</v>
      </c>
      <c r="S660" s="63">
        <v>0</v>
      </c>
      <c r="T660" s="63">
        <v>0</v>
      </c>
      <c r="U660" s="63">
        <v>0</v>
      </c>
      <c r="V660" s="63">
        <v>1.7316017316017316E-2</v>
      </c>
      <c r="W660" s="63">
        <v>0</v>
      </c>
      <c r="X660" s="63">
        <v>8.658008658008658E-3</v>
      </c>
      <c r="Y660" s="63">
        <v>0</v>
      </c>
      <c r="Z660" s="63">
        <v>8.658008658008658E-3</v>
      </c>
      <c r="AA660" s="63">
        <v>0.62770562770562766</v>
      </c>
      <c r="AB660" s="93" t="str">
        <f t="shared" si="143"/>
        <v>a99to08</v>
      </c>
      <c r="AC660" s="93" t="str">
        <f t="shared" si="144"/>
        <v>SKF</v>
      </c>
      <c r="AD660" s="93" t="str">
        <f>"'"&amp;VLOOKUP(A660,Lookups!B$3:F$48,2,FALSE)&amp;"'"</f>
        <v>'Skagit Spring Fingerling'</v>
      </c>
      <c r="AE660" s="93">
        <f>VLOOKUP(A660,Lookups!B$3:F$48,4,FALSE)</f>
        <v>7</v>
      </c>
      <c r="AF660" s="93" t="str">
        <f>VLOOKUP(A660,Lookups!B$3:F$48,5,FALSE)</f>
        <v>PS</v>
      </c>
      <c r="AG660" s="93" t="str">
        <f t="shared" si="145"/>
        <v>yes</v>
      </c>
      <c r="AH660" s="93">
        <f>VLOOKUP(A660,Lookups!B$3:F$48,3,FALSE)</f>
        <v>32</v>
      </c>
      <c r="AI660" s="117">
        <f t="shared" si="146"/>
        <v>3.6075036075036079E-2</v>
      </c>
      <c r="AJ660" s="117">
        <f t="shared" si="147"/>
        <v>1.2987012987012988E-2</v>
      </c>
      <c r="AK660" s="117">
        <f t="shared" si="148"/>
        <v>0.19624819624819625</v>
      </c>
      <c r="AL660" s="117">
        <f t="shared" si="149"/>
        <v>7.5036075036075039E-2</v>
      </c>
      <c r="AM660" s="117">
        <f t="shared" si="150"/>
        <v>2.886002886002886E-3</v>
      </c>
      <c r="AN660" s="117">
        <f t="shared" si="151"/>
        <v>1.443001443001443E-2</v>
      </c>
      <c r="AO660" s="117">
        <f t="shared" si="152"/>
        <v>1.7316017316017316E-2</v>
      </c>
      <c r="AP660" s="117">
        <f t="shared" si="153"/>
        <v>8.658008658008658E-3</v>
      </c>
      <c r="AQ660" s="117">
        <f t="shared" si="154"/>
        <v>0.62770562770562766</v>
      </c>
      <c r="AR660" s="117">
        <f t="shared" si="155"/>
        <v>8.658008658008658E-3</v>
      </c>
      <c r="AS660" t="str">
        <f t="shared" si="156"/>
        <v>2003SKF</v>
      </c>
    </row>
    <row r="661" spans="1:45" x14ac:dyDescent="0.25">
      <c r="A661" t="s">
        <v>714</v>
      </c>
      <c r="B661" s="64">
        <v>2004</v>
      </c>
      <c r="C661">
        <v>1136</v>
      </c>
      <c r="D661" s="116" t="s">
        <v>43</v>
      </c>
      <c r="E661" s="63">
        <v>0</v>
      </c>
      <c r="F661" s="63">
        <v>0</v>
      </c>
      <c r="G661" s="63">
        <v>0</v>
      </c>
      <c r="H661" s="63">
        <v>5.2816901408450703E-3</v>
      </c>
      <c r="I661" s="63">
        <v>0</v>
      </c>
      <c r="J661" s="63">
        <v>0.12411971830985916</v>
      </c>
      <c r="K661" s="63">
        <v>3.0809859154929578E-2</v>
      </c>
      <c r="L661" s="63">
        <v>0</v>
      </c>
      <c r="M661" s="63">
        <v>0.10211267605633803</v>
      </c>
      <c r="N661" s="63">
        <v>0</v>
      </c>
      <c r="O661" s="63">
        <v>0</v>
      </c>
      <c r="P661" s="63">
        <v>0</v>
      </c>
      <c r="Q661" s="63">
        <v>2.464788732394366E-2</v>
      </c>
      <c r="R661" s="63">
        <v>0</v>
      </c>
      <c r="S661" s="63">
        <v>2.6408450704225352E-3</v>
      </c>
      <c r="T661" s="63">
        <v>0</v>
      </c>
      <c r="U661" s="63">
        <v>0</v>
      </c>
      <c r="V661" s="63">
        <v>2.9929577464788731E-2</v>
      </c>
      <c r="W661" s="63">
        <v>0</v>
      </c>
      <c r="X661" s="63">
        <v>1.3204225352112676E-2</v>
      </c>
      <c r="Y661" s="63">
        <v>0</v>
      </c>
      <c r="Z661" s="63">
        <v>3.5211267605633804E-3</v>
      </c>
      <c r="AA661" s="63">
        <v>0.66373239436619713</v>
      </c>
      <c r="AB661" s="93" t="str">
        <f t="shared" si="143"/>
        <v>a99to08</v>
      </c>
      <c r="AC661" s="93" t="str">
        <f t="shared" si="144"/>
        <v>SKF</v>
      </c>
      <c r="AD661" s="93" t="str">
        <f>"'"&amp;VLOOKUP(A661,Lookups!B$3:F$48,2,FALSE)&amp;"'"</f>
        <v>'Skagit Spring Fingerling'</v>
      </c>
      <c r="AE661" s="93">
        <f>VLOOKUP(A661,Lookups!B$3:F$48,4,FALSE)</f>
        <v>7</v>
      </c>
      <c r="AF661" s="93" t="str">
        <f>VLOOKUP(A661,Lookups!B$3:F$48,5,FALSE)</f>
        <v>PS</v>
      </c>
      <c r="AG661" s="93" t="str">
        <f t="shared" si="145"/>
        <v>yes</v>
      </c>
      <c r="AH661" s="93">
        <f>VLOOKUP(A661,Lookups!B$3:F$48,3,FALSE)</f>
        <v>32</v>
      </c>
      <c r="AI661" s="117">
        <f t="shared" si="146"/>
        <v>0</v>
      </c>
      <c r="AJ661" s="117">
        <f t="shared" si="147"/>
        <v>5.2816901408450703E-3</v>
      </c>
      <c r="AK661" s="117">
        <f t="shared" si="148"/>
        <v>0.15492957746478875</v>
      </c>
      <c r="AL661" s="117">
        <f t="shared" si="149"/>
        <v>0.10211267605633803</v>
      </c>
      <c r="AM661" s="117">
        <f t="shared" si="150"/>
        <v>0</v>
      </c>
      <c r="AN661" s="117">
        <f t="shared" si="151"/>
        <v>2.7288732394366196E-2</v>
      </c>
      <c r="AO661" s="117">
        <f t="shared" si="152"/>
        <v>2.9929577464788731E-2</v>
      </c>
      <c r="AP661" s="117">
        <f t="shared" si="153"/>
        <v>1.3204225352112676E-2</v>
      </c>
      <c r="AQ661" s="117">
        <f t="shared" si="154"/>
        <v>0.66373239436619713</v>
      </c>
      <c r="AR661" s="117">
        <f t="shared" si="155"/>
        <v>3.5211267605633804E-3</v>
      </c>
      <c r="AS661" t="str">
        <f t="shared" si="156"/>
        <v>2004SKF</v>
      </c>
    </row>
    <row r="662" spans="1:45" x14ac:dyDescent="0.25">
      <c r="A662" t="s">
        <v>714</v>
      </c>
      <c r="B662" s="64">
        <v>2005</v>
      </c>
      <c r="C662">
        <v>1168</v>
      </c>
      <c r="D662" s="116" t="s">
        <v>43</v>
      </c>
      <c r="E662" s="63">
        <v>1.797945205479452E-2</v>
      </c>
      <c r="F662" s="63">
        <v>1.7123287671232876E-3</v>
      </c>
      <c r="G662" s="63">
        <v>0</v>
      </c>
      <c r="H662" s="63">
        <v>0</v>
      </c>
      <c r="I662" s="63">
        <v>0</v>
      </c>
      <c r="J662" s="63">
        <v>0.12842465753424659</v>
      </c>
      <c r="K662" s="63">
        <v>6.763698630136987E-2</v>
      </c>
      <c r="L662" s="63">
        <v>0</v>
      </c>
      <c r="M662" s="63">
        <v>8.4760273972602732E-2</v>
      </c>
      <c r="N662" s="63">
        <v>0</v>
      </c>
      <c r="O662" s="63">
        <v>3.4246575342465752E-3</v>
      </c>
      <c r="P662" s="63">
        <v>1.7123287671232876E-2</v>
      </c>
      <c r="Q662" s="63">
        <v>0</v>
      </c>
      <c r="R662" s="63">
        <v>0</v>
      </c>
      <c r="S662" s="63">
        <v>0</v>
      </c>
      <c r="T662" s="63">
        <v>0</v>
      </c>
      <c r="U662" s="63">
        <v>0</v>
      </c>
      <c r="V662" s="63">
        <v>9.4178082191780817E-3</v>
      </c>
      <c r="W662" s="63">
        <v>0</v>
      </c>
      <c r="X662" s="63">
        <v>3.4246575342465752E-3</v>
      </c>
      <c r="Y662" s="63">
        <v>4.6232876712328765E-2</v>
      </c>
      <c r="Z662" s="63">
        <v>1.7123287671232876E-3</v>
      </c>
      <c r="AA662" s="63">
        <v>0.61815068493150682</v>
      </c>
      <c r="AB662" s="93" t="str">
        <f t="shared" si="143"/>
        <v>a99to08</v>
      </c>
      <c r="AC662" s="93" t="str">
        <f t="shared" si="144"/>
        <v>SKF</v>
      </c>
      <c r="AD662" s="93" t="str">
        <f>"'"&amp;VLOOKUP(A662,Lookups!B$3:F$48,2,FALSE)&amp;"'"</f>
        <v>'Skagit Spring Fingerling'</v>
      </c>
      <c r="AE662" s="93">
        <f>VLOOKUP(A662,Lookups!B$3:F$48,4,FALSE)</f>
        <v>7</v>
      </c>
      <c r="AF662" s="93" t="str">
        <f>VLOOKUP(A662,Lookups!B$3:F$48,5,FALSE)</f>
        <v>PS</v>
      </c>
      <c r="AG662" s="93" t="str">
        <f t="shared" si="145"/>
        <v>yes</v>
      </c>
      <c r="AH662" s="93">
        <f>VLOOKUP(A662,Lookups!B$3:F$48,3,FALSE)</f>
        <v>32</v>
      </c>
      <c r="AI662" s="117">
        <f t="shared" si="146"/>
        <v>1.9691780821917807E-2</v>
      </c>
      <c r="AJ662" s="117">
        <f t="shared" si="147"/>
        <v>0</v>
      </c>
      <c r="AK662" s="117">
        <f t="shared" si="148"/>
        <v>0.19606164383561647</v>
      </c>
      <c r="AL662" s="117">
        <f t="shared" si="149"/>
        <v>8.4760273972602732E-2</v>
      </c>
      <c r="AM662" s="117">
        <f t="shared" si="150"/>
        <v>2.0547945205479451E-2</v>
      </c>
      <c r="AN662" s="117">
        <f t="shared" si="151"/>
        <v>0</v>
      </c>
      <c r="AO662" s="117">
        <f t="shared" si="152"/>
        <v>9.4178082191780817E-3</v>
      </c>
      <c r="AP662" s="117">
        <f t="shared" si="153"/>
        <v>4.965753424657534E-2</v>
      </c>
      <c r="AQ662" s="117">
        <f t="shared" si="154"/>
        <v>0.61815068493150682</v>
      </c>
      <c r="AR662" s="117">
        <f t="shared" si="155"/>
        <v>1.7123287671232876E-3</v>
      </c>
      <c r="AS662" t="str">
        <f t="shared" si="156"/>
        <v>2005SKF</v>
      </c>
    </row>
    <row r="663" spans="1:45" x14ac:dyDescent="0.25">
      <c r="A663" t="s">
        <v>714</v>
      </c>
      <c r="B663" s="64">
        <v>2006</v>
      </c>
      <c r="C663">
        <v>1662</v>
      </c>
      <c r="D663" s="116" t="s">
        <v>43</v>
      </c>
      <c r="E663" s="63">
        <v>4.2117930204572801E-3</v>
      </c>
      <c r="F663" s="63">
        <v>6.0168471720818293E-4</v>
      </c>
      <c r="G663" s="63">
        <v>0</v>
      </c>
      <c r="H663" s="63">
        <v>2.4067388688327317E-3</v>
      </c>
      <c r="I663" s="63">
        <v>0</v>
      </c>
      <c r="J663" s="63">
        <v>7.2202166064981949E-2</v>
      </c>
      <c r="K663" s="63">
        <v>3.4897713598074608E-2</v>
      </c>
      <c r="L663" s="63">
        <v>0</v>
      </c>
      <c r="M663" s="63">
        <v>9.4464500601684709E-2</v>
      </c>
      <c r="N663" s="63">
        <v>0</v>
      </c>
      <c r="O663" s="63">
        <v>0</v>
      </c>
      <c r="P663" s="63">
        <v>0</v>
      </c>
      <c r="Q663" s="63">
        <v>1.8050541516245488E-3</v>
      </c>
      <c r="R663" s="63">
        <v>0</v>
      </c>
      <c r="S663" s="63">
        <v>0</v>
      </c>
      <c r="T663" s="63">
        <v>0</v>
      </c>
      <c r="U663" s="63">
        <v>0</v>
      </c>
      <c r="V663" s="63">
        <v>4.0914560770156441E-2</v>
      </c>
      <c r="W663" s="63">
        <v>0</v>
      </c>
      <c r="X663" s="63">
        <v>1.5643802647412754E-2</v>
      </c>
      <c r="Y663" s="63">
        <v>0.23586040914560771</v>
      </c>
      <c r="Z663" s="63">
        <v>6.0168471720818293E-3</v>
      </c>
      <c r="AA663" s="63">
        <v>0.49097472924187724</v>
      </c>
      <c r="AB663" s="93" t="str">
        <f t="shared" si="143"/>
        <v>a99to08</v>
      </c>
      <c r="AC663" s="93" t="str">
        <f t="shared" si="144"/>
        <v>SKF</v>
      </c>
      <c r="AD663" s="93" t="str">
        <f>"'"&amp;VLOOKUP(A663,Lookups!B$3:F$48,2,FALSE)&amp;"'"</f>
        <v>'Skagit Spring Fingerling'</v>
      </c>
      <c r="AE663" s="93">
        <f>VLOOKUP(A663,Lookups!B$3:F$48,4,FALSE)</f>
        <v>7</v>
      </c>
      <c r="AF663" s="93" t="str">
        <f>VLOOKUP(A663,Lookups!B$3:F$48,5,FALSE)</f>
        <v>PS</v>
      </c>
      <c r="AG663" s="93" t="str">
        <f t="shared" si="145"/>
        <v>yes</v>
      </c>
      <c r="AH663" s="93">
        <f>VLOOKUP(A663,Lookups!B$3:F$48,3,FALSE)</f>
        <v>32</v>
      </c>
      <c r="AI663" s="117">
        <f t="shared" si="146"/>
        <v>4.8134777376654635E-3</v>
      </c>
      <c r="AJ663" s="117">
        <f t="shared" si="147"/>
        <v>2.4067388688327317E-3</v>
      </c>
      <c r="AK663" s="117">
        <f t="shared" si="148"/>
        <v>0.10709987966305656</v>
      </c>
      <c r="AL663" s="117">
        <f t="shared" si="149"/>
        <v>9.4464500601684709E-2</v>
      </c>
      <c r="AM663" s="117">
        <f t="shared" si="150"/>
        <v>0</v>
      </c>
      <c r="AN663" s="117">
        <f t="shared" si="151"/>
        <v>1.8050541516245488E-3</v>
      </c>
      <c r="AO663" s="117">
        <f t="shared" si="152"/>
        <v>4.0914560770156441E-2</v>
      </c>
      <c r="AP663" s="117">
        <f t="shared" si="153"/>
        <v>0.25150421179302046</v>
      </c>
      <c r="AQ663" s="117">
        <f t="shared" si="154"/>
        <v>0.49097472924187724</v>
      </c>
      <c r="AR663" s="117">
        <f t="shared" si="155"/>
        <v>6.0168471720818293E-3</v>
      </c>
      <c r="AS663" t="str">
        <f t="shared" si="156"/>
        <v>2006SKF</v>
      </c>
    </row>
    <row r="664" spans="1:45" x14ac:dyDescent="0.25">
      <c r="A664" t="s">
        <v>714</v>
      </c>
      <c r="B664" s="64">
        <v>2007</v>
      </c>
      <c r="C664">
        <v>2429</v>
      </c>
      <c r="D664" s="116" t="s">
        <v>43</v>
      </c>
      <c r="E664" s="63">
        <v>3.7052284890901608E-3</v>
      </c>
      <c r="F664" s="63">
        <v>2.4701523260601071E-3</v>
      </c>
      <c r="G664" s="63">
        <v>0</v>
      </c>
      <c r="H664" s="63">
        <v>0</v>
      </c>
      <c r="I664" s="63">
        <v>0</v>
      </c>
      <c r="J664" s="63">
        <v>9.7159324825030868E-2</v>
      </c>
      <c r="K664" s="63">
        <v>7.3281185673116506E-2</v>
      </c>
      <c r="L664" s="63">
        <v>0</v>
      </c>
      <c r="M664" s="63">
        <v>8.3161794977356943E-2</v>
      </c>
      <c r="N664" s="63">
        <v>0</v>
      </c>
      <c r="O664" s="63">
        <v>0</v>
      </c>
      <c r="P664" s="63">
        <v>0</v>
      </c>
      <c r="Q664" s="63">
        <v>9.4689172498970773E-3</v>
      </c>
      <c r="R664" s="63">
        <v>0</v>
      </c>
      <c r="S664" s="63">
        <v>0</v>
      </c>
      <c r="T664" s="63">
        <v>0</v>
      </c>
      <c r="U664" s="63">
        <v>0</v>
      </c>
      <c r="V664" s="63">
        <v>4.0757513379991769E-2</v>
      </c>
      <c r="W664" s="63">
        <v>0</v>
      </c>
      <c r="X664" s="63">
        <v>1.6879374228077396E-2</v>
      </c>
      <c r="Y664" s="63">
        <v>0.2334293948126801</v>
      </c>
      <c r="Z664" s="63">
        <v>2.881844380403458E-3</v>
      </c>
      <c r="AA664" s="63">
        <v>0.43680526965829558</v>
      </c>
      <c r="AB664" s="93" t="str">
        <f t="shared" si="143"/>
        <v>a99to08</v>
      </c>
      <c r="AC664" s="93" t="str">
        <f t="shared" si="144"/>
        <v>SKF</v>
      </c>
      <c r="AD664" s="93" t="str">
        <f>"'"&amp;VLOOKUP(A664,Lookups!B$3:F$48,2,FALSE)&amp;"'"</f>
        <v>'Skagit Spring Fingerling'</v>
      </c>
      <c r="AE664" s="93">
        <f>VLOOKUP(A664,Lookups!B$3:F$48,4,FALSE)</f>
        <v>7</v>
      </c>
      <c r="AF664" s="93" t="str">
        <f>VLOOKUP(A664,Lookups!B$3:F$48,5,FALSE)</f>
        <v>PS</v>
      </c>
      <c r="AG664" s="93" t="str">
        <f t="shared" si="145"/>
        <v>yes</v>
      </c>
      <c r="AH664" s="93">
        <f>VLOOKUP(A664,Lookups!B$3:F$48,3,FALSE)</f>
        <v>32</v>
      </c>
      <c r="AI664" s="117">
        <f t="shared" si="146"/>
        <v>6.1753808151502679E-3</v>
      </c>
      <c r="AJ664" s="117">
        <f t="shared" si="147"/>
        <v>0</v>
      </c>
      <c r="AK664" s="117">
        <f t="shared" si="148"/>
        <v>0.17044051049814737</v>
      </c>
      <c r="AL664" s="117">
        <f t="shared" si="149"/>
        <v>8.3161794977356943E-2</v>
      </c>
      <c r="AM664" s="117">
        <f t="shared" si="150"/>
        <v>0</v>
      </c>
      <c r="AN664" s="117">
        <f t="shared" si="151"/>
        <v>9.4689172498970773E-3</v>
      </c>
      <c r="AO664" s="117">
        <f t="shared" si="152"/>
        <v>4.0757513379991769E-2</v>
      </c>
      <c r="AP664" s="117">
        <f t="shared" si="153"/>
        <v>0.2503087690407575</v>
      </c>
      <c r="AQ664" s="117">
        <f t="shared" si="154"/>
        <v>0.43680526965829558</v>
      </c>
      <c r="AR664" s="117">
        <f t="shared" si="155"/>
        <v>2.881844380403458E-3</v>
      </c>
      <c r="AS664" t="str">
        <f t="shared" si="156"/>
        <v>2007SKF</v>
      </c>
    </row>
    <row r="665" spans="1:45" x14ac:dyDescent="0.25">
      <c r="A665" t="s">
        <v>714</v>
      </c>
      <c r="B665" s="64">
        <v>2008</v>
      </c>
      <c r="C665">
        <v>1449</v>
      </c>
      <c r="D665" s="116" t="s">
        <v>43</v>
      </c>
      <c r="E665" s="63">
        <v>3.450655624568668E-3</v>
      </c>
      <c r="F665" s="63">
        <v>0</v>
      </c>
      <c r="G665" s="63">
        <v>0</v>
      </c>
      <c r="H665" s="63">
        <v>0</v>
      </c>
      <c r="I665" s="63">
        <v>0</v>
      </c>
      <c r="J665" s="63">
        <v>3.9337474120082816E-2</v>
      </c>
      <c r="K665" s="63">
        <v>6.9703243616287089E-2</v>
      </c>
      <c r="L665" s="63">
        <v>0</v>
      </c>
      <c r="M665" s="63">
        <v>6.073153899240856E-2</v>
      </c>
      <c r="N665" s="63">
        <v>0</v>
      </c>
      <c r="O665" s="63">
        <v>2.7605244996549345E-3</v>
      </c>
      <c r="P665" s="63">
        <v>2.7605244996549345E-3</v>
      </c>
      <c r="Q665" s="63">
        <v>8.2815734989648039E-3</v>
      </c>
      <c r="R665" s="63">
        <v>0</v>
      </c>
      <c r="S665" s="63">
        <v>0</v>
      </c>
      <c r="T665" s="63">
        <v>0</v>
      </c>
      <c r="U665" s="63">
        <v>0</v>
      </c>
      <c r="V665" s="63">
        <v>8.8336783988957904E-2</v>
      </c>
      <c r="W665" s="63">
        <v>0</v>
      </c>
      <c r="X665" s="63">
        <v>0.14354727398205658</v>
      </c>
      <c r="Y665" s="63">
        <v>0.17253278122843341</v>
      </c>
      <c r="Z665" s="63">
        <v>6.9013112491373362E-4</v>
      </c>
      <c r="AA665" s="63">
        <v>0.40786749482401657</v>
      </c>
      <c r="AB665" s="93" t="str">
        <f t="shared" si="143"/>
        <v>a99to08</v>
      </c>
      <c r="AC665" s="93" t="str">
        <f t="shared" si="144"/>
        <v>SKF</v>
      </c>
      <c r="AD665" s="93" t="str">
        <f>"'"&amp;VLOOKUP(A665,Lookups!B$3:F$48,2,FALSE)&amp;"'"</f>
        <v>'Skagit Spring Fingerling'</v>
      </c>
      <c r="AE665" s="93">
        <f>VLOOKUP(A665,Lookups!B$3:F$48,4,FALSE)</f>
        <v>7</v>
      </c>
      <c r="AF665" s="93" t="str">
        <f>VLOOKUP(A665,Lookups!B$3:F$48,5,FALSE)</f>
        <v>PS</v>
      </c>
      <c r="AG665" s="93" t="str">
        <f t="shared" si="145"/>
        <v>yes</v>
      </c>
      <c r="AH665" s="93">
        <f>VLOOKUP(A665,Lookups!B$3:F$48,3,FALSE)</f>
        <v>32</v>
      </c>
      <c r="AI665" s="117">
        <f t="shared" si="146"/>
        <v>3.450655624568668E-3</v>
      </c>
      <c r="AJ665" s="117">
        <f t="shared" si="147"/>
        <v>0</v>
      </c>
      <c r="AK665" s="117">
        <f t="shared" si="148"/>
        <v>0.1090407177363699</v>
      </c>
      <c r="AL665" s="117">
        <f t="shared" si="149"/>
        <v>6.073153899240856E-2</v>
      </c>
      <c r="AM665" s="117">
        <f t="shared" si="150"/>
        <v>5.521048999309869E-3</v>
      </c>
      <c r="AN665" s="117">
        <f t="shared" si="151"/>
        <v>8.2815734989648039E-3</v>
      </c>
      <c r="AO665" s="117">
        <f t="shared" si="152"/>
        <v>8.8336783988957904E-2</v>
      </c>
      <c r="AP665" s="117">
        <f t="shared" si="153"/>
        <v>0.31608005521048999</v>
      </c>
      <c r="AQ665" s="117">
        <f t="shared" si="154"/>
        <v>0.40786749482401657</v>
      </c>
      <c r="AR665" s="117">
        <f t="shared" si="155"/>
        <v>6.9013112491373362E-4</v>
      </c>
      <c r="AS665" t="str">
        <f t="shared" si="156"/>
        <v>2008SKF</v>
      </c>
    </row>
    <row r="666" spans="1:45" x14ac:dyDescent="0.25">
      <c r="A666" t="s">
        <v>714</v>
      </c>
      <c r="B666" s="64">
        <v>2009</v>
      </c>
      <c r="C666">
        <v>949</v>
      </c>
      <c r="D666" s="116" t="s">
        <v>43</v>
      </c>
      <c r="E666" s="63">
        <v>5.268703898840885E-3</v>
      </c>
      <c r="F666" s="63">
        <v>0</v>
      </c>
      <c r="G666" s="63">
        <v>0</v>
      </c>
      <c r="H666" s="63">
        <v>0</v>
      </c>
      <c r="I666" s="63">
        <v>0</v>
      </c>
      <c r="J666" s="63">
        <v>2.8451001053740779E-2</v>
      </c>
      <c r="K666" s="63">
        <v>5.9009483667017915E-2</v>
      </c>
      <c r="L666" s="63">
        <v>0</v>
      </c>
      <c r="M666" s="63">
        <v>5.6902002107481559E-2</v>
      </c>
      <c r="N666" s="63">
        <v>0</v>
      </c>
      <c r="O666" s="63">
        <v>0</v>
      </c>
      <c r="P666" s="63">
        <v>0</v>
      </c>
      <c r="Q666" s="63">
        <v>1.1591148577449948E-2</v>
      </c>
      <c r="R666" s="63">
        <v>0</v>
      </c>
      <c r="S666" s="63">
        <v>0</v>
      </c>
      <c r="T666" s="63">
        <v>0</v>
      </c>
      <c r="U666" s="63">
        <v>0</v>
      </c>
      <c r="V666" s="63">
        <v>7.7976817702845105E-2</v>
      </c>
      <c r="W666" s="63">
        <v>0</v>
      </c>
      <c r="X666" s="63">
        <v>0.17808219178082191</v>
      </c>
      <c r="Y666" s="63">
        <v>0.14120126448893572</v>
      </c>
      <c r="Z666" s="63">
        <v>4.2149631190727078E-3</v>
      </c>
      <c r="AA666" s="63">
        <v>0.43730242360379346</v>
      </c>
      <c r="AB666" s="93" t="str">
        <f t="shared" si="143"/>
        <v>a09on</v>
      </c>
      <c r="AC666" s="93" t="str">
        <f t="shared" si="144"/>
        <v>SKF</v>
      </c>
      <c r="AD666" s="93" t="str">
        <f>"'"&amp;VLOOKUP(A666,Lookups!B$3:F$48,2,FALSE)&amp;"'"</f>
        <v>'Skagit Spring Fingerling'</v>
      </c>
      <c r="AE666" s="93">
        <f>VLOOKUP(A666,Lookups!B$3:F$48,4,FALSE)</f>
        <v>7</v>
      </c>
      <c r="AF666" s="93" t="str">
        <f>VLOOKUP(A666,Lookups!B$3:F$48,5,FALSE)</f>
        <v>PS</v>
      </c>
      <c r="AG666" s="93" t="str">
        <f t="shared" si="145"/>
        <v>yes</v>
      </c>
      <c r="AH666" s="93">
        <f>VLOOKUP(A666,Lookups!B$3:F$48,3,FALSE)</f>
        <v>32</v>
      </c>
      <c r="AI666" s="117">
        <f t="shared" si="146"/>
        <v>5.268703898840885E-3</v>
      </c>
      <c r="AJ666" s="117">
        <f t="shared" si="147"/>
        <v>0</v>
      </c>
      <c r="AK666" s="117">
        <f t="shared" si="148"/>
        <v>8.7460484720758694E-2</v>
      </c>
      <c r="AL666" s="117">
        <f t="shared" si="149"/>
        <v>5.6902002107481559E-2</v>
      </c>
      <c r="AM666" s="117">
        <f t="shared" si="150"/>
        <v>0</v>
      </c>
      <c r="AN666" s="117">
        <f t="shared" si="151"/>
        <v>1.1591148577449948E-2</v>
      </c>
      <c r="AO666" s="117">
        <f t="shared" si="152"/>
        <v>7.7976817702845105E-2</v>
      </c>
      <c r="AP666" s="117">
        <f t="shared" si="153"/>
        <v>0.31928345626975763</v>
      </c>
      <c r="AQ666" s="117">
        <f t="shared" si="154"/>
        <v>0.43730242360379346</v>
      </c>
      <c r="AR666" s="117">
        <f t="shared" si="155"/>
        <v>4.2149631190727078E-3</v>
      </c>
      <c r="AS666" t="str">
        <f t="shared" si="156"/>
        <v>2009SKF</v>
      </c>
    </row>
    <row r="667" spans="1:45" x14ac:dyDescent="0.25">
      <c r="A667" t="s">
        <v>714</v>
      </c>
      <c r="B667" s="64">
        <v>2010</v>
      </c>
      <c r="C667">
        <v>1505</v>
      </c>
      <c r="D667" s="116" t="s">
        <v>43</v>
      </c>
      <c r="E667" s="63">
        <v>1.3289036544850499E-3</v>
      </c>
      <c r="F667" s="63">
        <v>0</v>
      </c>
      <c r="G667" s="63">
        <v>0</v>
      </c>
      <c r="H667" s="63">
        <v>0</v>
      </c>
      <c r="I667" s="63">
        <v>0</v>
      </c>
      <c r="J667" s="63">
        <v>2.3255813953488372E-2</v>
      </c>
      <c r="K667" s="63">
        <v>4.2524916943521597E-2</v>
      </c>
      <c r="L667" s="63">
        <v>0</v>
      </c>
      <c r="M667" s="63">
        <v>6.9102990033222594E-2</v>
      </c>
      <c r="N667" s="63">
        <v>0</v>
      </c>
      <c r="O667" s="63">
        <v>0</v>
      </c>
      <c r="P667" s="63">
        <v>0</v>
      </c>
      <c r="Q667" s="63">
        <v>2.6578073089700998E-3</v>
      </c>
      <c r="R667" s="63">
        <v>0</v>
      </c>
      <c r="S667" s="63">
        <v>0</v>
      </c>
      <c r="T667" s="63">
        <v>0</v>
      </c>
      <c r="U667" s="63">
        <v>0</v>
      </c>
      <c r="V667" s="63">
        <v>2.6578073089700997E-2</v>
      </c>
      <c r="W667" s="63">
        <v>0</v>
      </c>
      <c r="X667" s="63">
        <v>0.20265780730897009</v>
      </c>
      <c r="Y667" s="63">
        <v>8.4385382059800659E-2</v>
      </c>
      <c r="Z667" s="63">
        <v>1.9933554817275745E-3</v>
      </c>
      <c r="AA667" s="63">
        <v>0.54551495016611296</v>
      </c>
      <c r="AB667" s="93" t="str">
        <f t="shared" si="143"/>
        <v>a09on</v>
      </c>
      <c r="AC667" s="93" t="str">
        <f t="shared" si="144"/>
        <v>SKF</v>
      </c>
      <c r="AD667" s="93" t="str">
        <f>"'"&amp;VLOOKUP(A667,Lookups!B$3:F$48,2,FALSE)&amp;"'"</f>
        <v>'Skagit Spring Fingerling'</v>
      </c>
      <c r="AE667" s="93">
        <f>VLOOKUP(A667,Lookups!B$3:F$48,4,FALSE)</f>
        <v>7</v>
      </c>
      <c r="AF667" s="93" t="str">
        <f>VLOOKUP(A667,Lookups!B$3:F$48,5,FALSE)</f>
        <v>PS</v>
      </c>
      <c r="AG667" s="93" t="str">
        <f t="shared" si="145"/>
        <v>yes</v>
      </c>
      <c r="AH667" s="93">
        <f>VLOOKUP(A667,Lookups!B$3:F$48,3,FALSE)</f>
        <v>32</v>
      </c>
      <c r="AI667" s="117">
        <f t="shared" si="146"/>
        <v>1.3289036544850499E-3</v>
      </c>
      <c r="AJ667" s="117">
        <f t="shared" si="147"/>
        <v>0</v>
      </c>
      <c r="AK667" s="117">
        <f t="shared" si="148"/>
        <v>6.5780730897009976E-2</v>
      </c>
      <c r="AL667" s="117">
        <f t="shared" si="149"/>
        <v>6.9102990033222594E-2</v>
      </c>
      <c r="AM667" s="117">
        <f t="shared" si="150"/>
        <v>0</v>
      </c>
      <c r="AN667" s="117">
        <f t="shared" si="151"/>
        <v>2.6578073089700998E-3</v>
      </c>
      <c r="AO667" s="117">
        <f t="shared" si="152"/>
        <v>2.6578073089700997E-2</v>
      </c>
      <c r="AP667" s="117">
        <f t="shared" si="153"/>
        <v>0.28704318936877077</v>
      </c>
      <c r="AQ667" s="117">
        <f t="shared" si="154"/>
        <v>0.54551495016611296</v>
      </c>
      <c r="AR667" s="117">
        <f t="shared" si="155"/>
        <v>1.9933554817275745E-3</v>
      </c>
      <c r="AS667" t="str">
        <f t="shared" si="156"/>
        <v>2010SKF</v>
      </c>
    </row>
    <row r="668" spans="1:45" x14ac:dyDescent="0.25">
      <c r="A668" t="s">
        <v>714</v>
      </c>
      <c r="B668" s="64">
        <v>2011</v>
      </c>
      <c r="C668">
        <v>1328</v>
      </c>
      <c r="D668" s="116" t="s">
        <v>43</v>
      </c>
      <c r="E668" s="63">
        <v>3.7650602409638554E-3</v>
      </c>
      <c r="F668" s="63">
        <v>7.5301204819277112E-4</v>
      </c>
      <c r="G668" s="63">
        <v>0</v>
      </c>
      <c r="H668" s="63">
        <v>0</v>
      </c>
      <c r="I668" s="63">
        <v>0</v>
      </c>
      <c r="J668" s="63">
        <v>1.3554216867469878E-2</v>
      </c>
      <c r="K668" s="63">
        <v>4.9698795180722892E-2</v>
      </c>
      <c r="L668" s="63">
        <v>0</v>
      </c>
      <c r="M668" s="63">
        <v>4.4427710843373491E-2</v>
      </c>
      <c r="N668" s="63">
        <v>0</v>
      </c>
      <c r="O668" s="63">
        <v>0</v>
      </c>
      <c r="P668" s="63">
        <v>2.2590361445783132E-3</v>
      </c>
      <c r="Q668" s="63">
        <v>0</v>
      </c>
      <c r="R668" s="63">
        <v>1.5060240963855422E-3</v>
      </c>
      <c r="S668" s="63">
        <v>0</v>
      </c>
      <c r="T668" s="63">
        <v>0</v>
      </c>
      <c r="U668" s="63">
        <v>0</v>
      </c>
      <c r="V668" s="63">
        <v>5.0451807228915659E-2</v>
      </c>
      <c r="W668" s="63">
        <v>0</v>
      </c>
      <c r="X668" s="63">
        <v>0.19427710843373494</v>
      </c>
      <c r="Y668" s="63">
        <v>9.337349397590361E-2</v>
      </c>
      <c r="Z668" s="63">
        <v>5.2710843373493972E-3</v>
      </c>
      <c r="AA668" s="63">
        <v>0.54066265060240959</v>
      </c>
      <c r="AB668" s="93" t="str">
        <f t="shared" si="143"/>
        <v>a09on</v>
      </c>
      <c r="AC668" s="93" t="str">
        <f t="shared" si="144"/>
        <v>SKF</v>
      </c>
      <c r="AD668" s="93" t="str">
        <f>"'"&amp;VLOOKUP(A668,Lookups!B$3:F$48,2,FALSE)&amp;"'"</f>
        <v>'Skagit Spring Fingerling'</v>
      </c>
      <c r="AE668" s="93">
        <f>VLOOKUP(A668,Lookups!B$3:F$48,4,FALSE)</f>
        <v>7</v>
      </c>
      <c r="AF668" s="93" t="str">
        <f>VLOOKUP(A668,Lookups!B$3:F$48,5,FALSE)</f>
        <v>PS</v>
      </c>
      <c r="AG668" s="93" t="str">
        <f t="shared" si="145"/>
        <v>yes</v>
      </c>
      <c r="AH668" s="93">
        <f>VLOOKUP(A668,Lookups!B$3:F$48,3,FALSE)</f>
        <v>32</v>
      </c>
      <c r="AI668" s="117">
        <f t="shared" si="146"/>
        <v>4.5180722891566263E-3</v>
      </c>
      <c r="AJ668" s="117">
        <f t="shared" si="147"/>
        <v>0</v>
      </c>
      <c r="AK668" s="117">
        <f t="shared" si="148"/>
        <v>6.3253012048192767E-2</v>
      </c>
      <c r="AL668" s="117">
        <f t="shared" si="149"/>
        <v>4.4427710843373491E-2</v>
      </c>
      <c r="AM668" s="117">
        <f t="shared" si="150"/>
        <v>2.2590361445783132E-3</v>
      </c>
      <c r="AN668" s="117">
        <f t="shared" si="151"/>
        <v>1.5060240963855422E-3</v>
      </c>
      <c r="AO668" s="117">
        <f t="shared" si="152"/>
        <v>5.0451807228915659E-2</v>
      </c>
      <c r="AP668" s="117">
        <f t="shared" si="153"/>
        <v>0.28765060240963858</v>
      </c>
      <c r="AQ668" s="117">
        <f t="shared" si="154"/>
        <v>0.54066265060240959</v>
      </c>
      <c r="AR668" s="117">
        <f t="shared" si="155"/>
        <v>5.2710843373493972E-3</v>
      </c>
      <c r="AS668" t="str">
        <f t="shared" si="156"/>
        <v>2011SKF</v>
      </c>
    </row>
    <row r="669" spans="1:45" x14ac:dyDescent="0.25">
      <c r="A669" t="s">
        <v>714</v>
      </c>
      <c r="B669" s="64">
        <v>2012</v>
      </c>
      <c r="C669">
        <v>1581</v>
      </c>
      <c r="D669" s="116" t="s">
        <v>30</v>
      </c>
      <c r="E669" s="63">
        <v>0</v>
      </c>
      <c r="F669" s="63">
        <v>0</v>
      </c>
      <c r="G669" s="63">
        <v>0</v>
      </c>
      <c r="H669" s="63">
        <v>0</v>
      </c>
      <c r="I669" s="63">
        <v>0</v>
      </c>
      <c r="J669" s="63">
        <v>3.1625553447185331E-2</v>
      </c>
      <c r="K669" s="63">
        <v>4.6173308032890575E-2</v>
      </c>
      <c r="L669" s="63">
        <v>0</v>
      </c>
      <c r="M669" s="63">
        <v>9.9936748893105637E-2</v>
      </c>
      <c r="N669" s="63">
        <v>0</v>
      </c>
      <c r="O669" s="63">
        <v>0</v>
      </c>
      <c r="P669" s="63">
        <v>5.0600885515496522E-3</v>
      </c>
      <c r="Q669" s="63">
        <v>2.5300442757748261E-3</v>
      </c>
      <c r="R669" s="63">
        <v>0</v>
      </c>
      <c r="S669" s="63">
        <v>0</v>
      </c>
      <c r="T669" s="63">
        <v>0</v>
      </c>
      <c r="U669" s="63">
        <v>0</v>
      </c>
      <c r="V669" s="63">
        <v>7.5268817204301078E-2</v>
      </c>
      <c r="W669" s="63">
        <v>0</v>
      </c>
      <c r="X669" s="63">
        <v>0.18785578747628084</v>
      </c>
      <c r="Y669" s="63">
        <v>8.8551549652118908E-2</v>
      </c>
      <c r="Z669" s="63">
        <v>2.5300442757748261E-3</v>
      </c>
      <c r="AA669" s="63">
        <v>0.46046805819101833</v>
      </c>
      <c r="AB669" s="93" t="str">
        <f t="shared" si="143"/>
        <v>a09on</v>
      </c>
      <c r="AC669" s="93" t="str">
        <f t="shared" si="144"/>
        <v>SKF</v>
      </c>
      <c r="AD669" s="93" t="str">
        <f>"'"&amp;VLOOKUP(A669,Lookups!B$3:F$48,2,FALSE)&amp;"'"</f>
        <v>'Skagit Spring Fingerling'</v>
      </c>
      <c r="AE669" s="93">
        <f>VLOOKUP(A669,Lookups!B$3:F$48,4,FALSE)</f>
        <v>7</v>
      </c>
      <c r="AF669" s="93" t="str">
        <f>VLOOKUP(A669,Lookups!B$3:F$48,5,FALSE)</f>
        <v>PS</v>
      </c>
      <c r="AG669" s="93" t="str">
        <f t="shared" si="145"/>
        <v>yes</v>
      </c>
      <c r="AH669" s="93">
        <f>VLOOKUP(A669,Lookups!B$3:F$48,3,FALSE)</f>
        <v>32</v>
      </c>
      <c r="AI669" s="117">
        <f t="shared" si="146"/>
        <v>0</v>
      </c>
      <c r="AJ669" s="117">
        <f t="shared" si="147"/>
        <v>0</v>
      </c>
      <c r="AK669" s="117">
        <f t="shared" si="148"/>
        <v>7.7798861480075907E-2</v>
      </c>
      <c r="AL669" s="117">
        <f t="shared" si="149"/>
        <v>9.9936748893105637E-2</v>
      </c>
      <c r="AM669" s="117">
        <f t="shared" si="150"/>
        <v>5.0600885515496522E-3</v>
      </c>
      <c r="AN669" s="117">
        <f t="shared" si="151"/>
        <v>2.5300442757748261E-3</v>
      </c>
      <c r="AO669" s="117">
        <f t="shared" si="152"/>
        <v>7.5268817204301078E-2</v>
      </c>
      <c r="AP669" s="117">
        <f t="shared" si="153"/>
        <v>0.27640733712839977</v>
      </c>
      <c r="AQ669" s="117">
        <f t="shared" si="154"/>
        <v>0.46046805819101833</v>
      </c>
      <c r="AR669" s="117">
        <f t="shared" si="155"/>
        <v>2.5300442757748261E-3</v>
      </c>
      <c r="AS669" t="str">
        <f t="shared" si="156"/>
        <v>2012SKF</v>
      </c>
    </row>
    <row r="670" spans="1:45" x14ac:dyDescent="0.25">
      <c r="A670" t="s">
        <v>714</v>
      </c>
      <c r="B670" s="64">
        <v>2013</v>
      </c>
      <c r="C670" t="s">
        <v>40</v>
      </c>
      <c r="E670" s="63" t="s">
        <v>28</v>
      </c>
      <c r="F670" s="63" t="s">
        <v>28</v>
      </c>
      <c r="G670" s="63" t="s">
        <v>28</v>
      </c>
      <c r="H670" s="63" t="s">
        <v>28</v>
      </c>
      <c r="I670" s="63" t="s">
        <v>28</v>
      </c>
      <c r="J670" s="63" t="s">
        <v>28</v>
      </c>
      <c r="K670" s="63" t="s">
        <v>28</v>
      </c>
      <c r="L670" s="63" t="s">
        <v>28</v>
      </c>
      <c r="M670" s="63" t="s">
        <v>28</v>
      </c>
      <c r="N670" s="63" t="s">
        <v>28</v>
      </c>
      <c r="O670" s="63" t="s">
        <v>28</v>
      </c>
      <c r="P670" s="63" t="s">
        <v>28</v>
      </c>
      <c r="Q670" s="63" t="s">
        <v>28</v>
      </c>
      <c r="R670" s="63" t="s">
        <v>28</v>
      </c>
      <c r="S670" s="63" t="s">
        <v>28</v>
      </c>
      <c r="T670" s="63" t="s">
        <v>28</v>
      </c>
      <c r="U670" s="63" t="s">
        <v>28</v>
      </c>
      <c r="V670" s="63" t="s">
        <v>28</v>
      </c>
      <c r="W670" s="63" t="s">
        <v>28</v>
      </c>
      <c r="X670" s="63" t="s">
        <v>28</v>
      </c>
      <c r="Y670" s="63" t="s">
        <v>28</v>
      </c>
      <c r="Z670" s="63" t="s">
        <v>28</v>
      </c>
      <c r="AA670" s="63" t="s">
        <v>28</v>
      </c>
      <c r="AB670" s="93" t="str">
        <f t="shared" si="143"/>
        <v>a09on</v>
      </c>
      <c r="AC670" s="93" t="str">
        <f t="shared" si="144"/>
        <v>SKF</v>
      </c>
      <c r="AD670" s="93" t="str">
        <f>"'"&amp;VLOOKUP(A670,Lookups!B$3:F$48,2,FALSE)&amp;"'"</f>
        <v>'Skagit Spring Fingerling'</v>
      </c>
      <c r="AE670" s="93">
        <f>VLOOKUP(A670,Lookups!B$3:F$48,4,FALSE)</f>
        <v>7</v>
      </c>
      <c r="AF670" s="93" t="str">
        <f>VLOOKUP(A670,Lookups!B$3:F$48,5,FALSE)</f>
        <v>PS</v>
      </c>
      <c r="AG670" s="93" t="str">
        <f t="shared" si="145"/>
        <v>no</v>
      </c>
      <c r="AH670" s="93">
        <f>VLOOKUP(A670,Lookups!B$3:F$48,3,FALSE)</f>
        <v>32</v>
      </c>
      <c r="AI670" s="117">
        <f t="shared" si="146"/>
        <v>0</v>
      </c>
      <c r="AJ670" s="117">
        <f t="shared" si="147"/>
        <v>0</v>
      </c>
      <c r="AK670" s="117">
        <f t="shared" si="148"/>
        <v>0</v>
      </c>
      <c r="AL670" s="117">
        <f t="shared" si="149"/>
        <v>0</v>
      </c>
      <c r="AM670" s="117">
        <f t="shared" si="150"/>
        <v>0</v>
      </c>
      <c r="AN670" s="117">
        <f t="shared" si="151"/>
        <v>0</v>
      </c>
      <c r="AO670" s="117">
        <f t="shared" si="152"/>
        <v>0</v>
      </c>
      <c r="AP670" s="117">
        <f t="shared" si="153"/>
        <v>0</v>
      </c>
      <c r="AQ670" s="117">
        <f t="shared" si="154"/>
        <v>0</v>
      </c>
      <c r="AR670" s="117">
        <f t="shared" si="155"/>
        <v>0</v>
      </c>
      <c r="AS670" t="str">
        <f t="shared" si="156"/>
        <v>2013SKF</v>
      </c>
    </row>
    <row r="671" spans="1:45" x14ac:dyDescent="0.25">
      <c r="A671" t="s">
        <v>712</v>
      </c>
      <c r="B671" s="64">
        <v>1979</v>
      </c>
      <c r="C671" t="s">
        <v>40</v>
      </c>
      <c r="E671" s="63" t="s">
        <v>28</v>
      </c>
      <c r="F671" s="63" t="s">
        <v>28</v>
      </c>
      <c r="G671" s="63" t="s">
        <v>28</v>
      </c>
      <c r="H671" s="63" t="s">
        <v>28</v>
      </c>
      <c r="I671" s="63" t="s">
        <v>28</v>
      </c>
      <c r="J671" s="63" t="s">
        <v>28</v>
      </c>
      <c r="K671" s="63" t="s">
        <v>28</v>
      </c>
      <c r="L671" s="63" t="s">
        <v>28</v>
      </c>
      <c r="M671" s="63" t="s">
        <v>28</v>
      </c>
      <c r="N671" s="63" t="s">
        <v>28</v>
      </c>
      <c r="O671" s="63" t="s">
        <v>28</v>
      </c>
      <c r="P671" s="63" t="s">
        <v>28</v>
      </c>
      <c r="Q671" s="63" t="s">
        <v>28</v>
      </c>
      <c r="R671" s="63" t="s">
        <v>28</v>
      </c>
      <c r="S671" s="63" t="s">
        <v>28</v>
      </c>
      <c r="T671" s="63" t="s">
        <v>28</v>
      </c>
      <c r="U671" s="63" t="s">
        <v>28</v>
      </c>
      <c r="V671" s="63" t="s">
        <v>28</v>
      </c>
      <c r="W671" s="63" t="s">
        <v>28</v>
      </c>
      <c r="X671" s="63" t="s">
        <v>28</v>
      </c>
      <c r="Y671" s="63" t="s">
        <v>28</v>
      </c>
      <c r="Z671" s="63" t="s">
        <v>28</v>
      </c>
      <c r="AA671" s="63" t="s">
        <v>28</v>
      </c>
      <c r="AB671" s="93" t="str">
        <f t="shared" si="143"/>
        <v>pre99</v>
      </c>
      <c r="AC671" s="93" t="str">
        <f t="shared" si="144"/>
        <v>SHU</v>
      </c>
      <c r="AD671" s="93" t="str">
        <f>"'"&amp;VLOOKUP(A671,Lookups!B$3:F$48,2,FALSE)&amp;"'"</f>
        <v>'Lower Shuswap River Summer'</v>
      </c>
      <c r="AE671" s="93">
        <f>VLOOKUP(A671,Lookups!B$3:F$48,4,FALSE)</f>
        <v>5</v>
      </c>
      <c r="AF671" s="93" t="str">
        <f>VLOOKUP(A671,Lookups!B$3:F$48,5,FALSE)</f>
        <v>Fra</v>
      </c>
      <c r="AG671" s="93" t="str">
        <f t="shared" si="145"/>
        <v>no</v>
      </c>
      <c r="AH671" s="93">
        <f>VLOOKUP(A671,Lookups!B$3:F$48,3,FALSE)</f>
        <v>31</v>
      </c>
      <c r="AI671" s="117">
        <f t="shared" si="146"/>
        <v>0</v>
      </c>
      <c r="AJ671" s="117">
        <f t="shared" si="147"/>
        <v>0</v>
      </c>
      <c r="AK671" s="117">
        <f t="shared" si="148"/>
        <v>0</v>
      </c>
      <c r="AL671" s="117">
        <f t="shared" si="149"/>
        <v>0</v>
      </c>
      <c r="AM671" s="117">
        <f t="shared" si="150"/>
        <v>0</v>
      </c>
      <c r="AN671" s="117">
        <f t="shared" si="151"/>
        <v>0</v>
      </c>
      <c r="AO671" s="117">
        <f t="shared" si="152"/>
        <v>0</v>
      </c>
      <c r="AP671" s="117">
        <f t="shared" si="153"/>
        <v>0</v>
      </c>
      <c r="AQ671" s="117">
        <f t="shared" si="154"/>
        <v>0</v>
      </c>
      <c r="AR671" s="117">
        <f t="shared" si="155"/>
        <v>0</v>
      </c>
      <c r="AS671" t="str">
        <f t="shared" si="156"/>
        <v>1979SHU</v>
      </c>
    </row>
    <row r="672" spans="1:45" x14ac:dyDescent="0.25">
      <c r="A672" t="s">
        <v>712</v>
      </c>
      <c r="B672" s="64">
        <v>1980</v>
      </c>
      <c r="C672" t="s">
        <v>40</v>
      </c>
      <c r="E672" s="63" t="s">
        <v>28</v>
      </c>
      <c r="F672" s="63" t="s">
        <v>28</v>
      </c>
      <c r="G672" s="63" t="s">
        <v>28</v>
      </c>
      <c r="H672" s="63" t="s">
        <v>28</v>
      </c>
      <c r="I672" s="63" t="s">
        <v>28</v>
      </c>
      <c r="J672" s="63" t="s">
        <v>28</v>
      </c>
      <c r="K672" s="63" t="s">
        <v>28</v>
      </c>
      <c r="L672" s="63" t="s">
        <v>28</v>
      </c>
      <c r="M672" s="63" t="s">
        <v>28</v>
      </c>
      <c r="N672" s="63" t="s">
        <v>28</v>
      </c>
      <c r="O672" s="63" t="s">
        <v>28</v>
      </c>
      <c r="P672" s="63" t="s">
        <v>28</v>
      </c>
      <c r="Q672" s="63" t="s">
        <v>28</v>
      </c>
      <c r="R672" s="63" t="s">
        <v>28</v>
      </c>
      <c r="S672" s="63" t="s">
        <v>28</v>
      </c>
      <c r="T672" s="63" t="s">
        <v>28</v>
      </c>
      <c r="U672" s="63" t="s">
        <v>28</v>
      </c>
      <c r="V672" s="63" t="s">
        <v>28</v>
      </c>
      <c r="W672" s="63" t="s">
        <v>28</v>
      </c>
      <c r="X672" s="63" t="s">
        <v>28</v>
      </c>
      <c r="Y672" s="63" t="s">
        <v>28</v>
      </c>
      <c r="Z672" s="63" t="s">
        <v>28</v>
      </c>
      <c r="AA672" s="63" t="s">
        <v>28</v>
      </c>
      <c r="AB672" s="93" t="str">
        <f t="shared" si="143"/>
        <v>pre99</v>
      </c>
      <c r="AC672" s="93" t="str">
        <f t="shared" si="144"/>
        <v>SHU</v>
      </c>
      <c r="AD672" s="93" t="str">
        <f>"'"&amp;VLOOKUP(A672,Lookups!B$3:F$48,2,FALSE)&amp;"'"</f>
        <v>'Lower Shuswap River Summer'</v>
      </c>
      <c r="AE672" s="93">
        <f>VLOOKUP(A672,Lookups!B$3:F$48,4,FALSE)</f>
        <v>5</v>
      </c>
      <c r="AF672" s="93" t="str">
        <f>VLOOKUP(A672,Lookups!B$3:F$48,5,FALSE)</f>
        <v>Fra</v>
      </c>
      <c r="AG672" s="93" t="str">
        <f t="shared" si="145"/>
        <v>no</v>
      </c>
      <c r="AH672" s="93">
        <f>VLOOKUP(A672,Lookups!B$3:F$48,3,FALSE)</f>
        <v>31</v>
      </c>
      <c r="AI672" s="117">
        <f t="shared" si="146"/>
        <v>0</v>
      </c>
      <c r="AJ672" s="117">
        <f t="shared" si="147"/>
        <v>0</v>
      </c>
      <c r="AK672" s="117">
        <f t="shared" si="148"/>
        <v>0</v>
      </c>
      <c r="AL672" s="117">
        <f t="shared" si="149"/>
        <v>0</v>
      </c>
      <c r="AM672" s="117">
        <f t="shared" si="150"/>
        <v>0</v>
      </c>
      <c r="AN672" s="117">
        <f t="shared" si="151"/>
        <v>0</v>
      </c>
      <c r="AO672" s="117">
        <f t="shared" si="152"/>
        <v>0</v>
      </c>
      <c r="AP672" s="117">
        <f t="shared" si="153"/>
        <v>0</v>
      </c>
      <c r="AQ672" s="117">
        <f t="shared" si="154"/>
        <v>0</v>
      </c>
      <c r="AR672" s="117">
        <f t="shared" si="155"/>
        <v>0</v>
      </c>
      <c r="AS672" t="str">
        <f t="shared" si="156"/>
        <v>1980SHU</v>
      </c>
    </row>
    <row r="673" spans="1:45" x14ac:dyDescent="0.25">
      <c r="A673" t="s">
        <v>712</v>
      </c>
      <c r="B673" s="64">
        <v>1981</v>
      </c>
      <c r="C673" t="s">
        <v>40</v>
      </c>
      <c r="E673" s="63" t="s">
        <v>28</v>
      </c>
      <c r="F673" s="63" t="s">
        <v>28</v>
      </c>
      <c r="G673" s="63" t="s">
        <v>28</v>
      </c>
      <c r="H673" s="63" t="s">
        <v>28</v>
      </c>
      <c r="I673" s="63" t="s">
        <v>28</v>
      </c>
      <c r="J673" s="63" t="s">
        <v>28</v>
      </c>
      <c r="K673" s="63" t="s">
        <v>28</v>
      </c>
      <c r="L673" s="63" t="s">
        <v>28</v>
      </c>
      <c r="M673" s="63" t="s">
        <v>28</v>
      </c>
      <c r="N673" s="63" t="s">
        <v>28</v>
      </c>
      <c r="O673" s="63" t="s">
        <v>28</v>
      </c>
      <c r="P673" s="63" t="s">
        <v>28</v>
      </c>
      <c r="Q673" s="63" t="s">
        <v>28</v>
      </c>
      <c r="R673" s="63" t="s">
        <v>28</v>
      </c>
      <c r="S673" s="63" t="s">
        <v>28</v>
      </c>
      <c r="T673" s="63" t="s">
        <v>28</v>
      </c>
      <c r="U673" s="63" t="s">
        <v>28</v>
      </c>
      <c r="V673" s="63" t="s">
        <v>28</v>
      </c>
      <c r="W673" s="63" t="s">
        <v>28</v>
      </c>
      <c r="X673" s="63" t="s">
        <v>28</v>
      </c>
      <c r="Y673" s="63" t="s">
        <v>28</v>
      </c>
      <c r="Z673" s="63" t="s">
        <v>28</v>
      </c>
      <c r="AA673" s="63" t="s">
        <v>28</v>
      </c>
      <c r="AB673" s="93" t="str">
        <f t="shared" si="143"/>
        <v>pre99</v>
      </c>
      <c r="AC673" s="93" t="str">
        <f t="shared" si="144"/>
        <v>SHU</v>
      </c>
      <c r="AD673" s="93" t="str">
        <f>"'"&amp;VLOOKUP(A673,Lookups!B$3:F$48,2,FALSE)&amp;"'"</f>
        <v>'Lower Shuswap River Summer'</v>
      </c>
      <c r="AE673" s="93">
        <f>VLOOKUP(A673,Lookups!B$3:F$48,4,FALSE)</f>
        <v>5</v>
      </c>
      <c r="AF673" s="93" t="str">
        <f>VLOOKUP(A673,Lookups!B$3:F$48,5,FALSE)</f>
        <v>Fra</v>
      </c>
      <c r="AG673" s="93" t="str">
        <f t="shared" si="145"/>
        <v>no</v>
      </c>
      <c r="AH673" s="93">
        <f>VLOOKUP(A673,Lookups!B$3:F$48,3,FALSE)</f>
        <v>31</v>
      </c>
      <c r="AI673" s="117">
        <f t="shared" si="146"/>
        <v>0</v>
      </c>
      <c r="AJ673" s="117">
        <f t="shared" si="147"/>
        <v>0</v>
      </c>
      <c r="AK673" s="117">
        <f t="shared" si="148"/>
        <v>0</v>
      </c>
      <c r="AL673" s="117">
        <f t="shared" si="149"/>
        <v>0</v>
      </c>
      <c r="AM673" s="117">
        <f t="shared" si="150"/>
        <v>0</v>
      </c>
      <c r="AN673" s="117">
        <f t="shared" si="151"/>
        <v>0</v>
      </c>
      <c r="AO673" s="117">
        <f t="shared" si="152"/>
        <v>0</v>
      </c>
      <c r="AP673" s="117">
        <f t="shared" si="153"/>
        <v>0</v>
      </c>
      <c r="AQ673" s="117">
        <f t="shared" si="154"/>
        <v>0</v>
      </c>
      <c r="AR673" s="117">
        <f t="shared" si="155"/>
        <v>0</v>
      </c>
      <c r="AS673" t="str">
        <f t="shared" si="156"/>
        <v>1981SHU</v>
      </c>
    </row>
    <row r="674" spans="1:45" x14ac:dyDescent="0.25">
      <c r="A674" t="s">
        <v>712</v>
      </c>
      <c r="B674" s="64">
        <v>1982</v>
      </c>
      <c r="C674" t="s">
        <v>40</v>
      </c>
      <c r="E674" s="63" t="s">
        <v>28</v>
      </c>
      <c r="F674" s="63" t="s">
        <v>28</v>
      </c>
      <c r="G674" s="63" t="s">
        <v>28</v>
      </c>
      <c r="H674" s="63" t="s">
        <v>28</v>
      </c>
      <c r="I674" s="63" t="s">
        <v>28</v>
      </c>
      <c r="J674" s="63" t="s">
        <v>28</v>
      </c>
      <c r="K674" s="63" t="s">
        <v>28</v>
      </c>
      <c r="L674" s="63" t="s">
        <v>28</v>
      </c>
      <c r="M674" s="63" t="s">
        <v>28</v>
      </c>
      <c r="N674" s="63" t="s">
        <v>28</v>
      </c>
      <c r="O674" s="63" t="s">
        <v>28</v>
      </c>
      <c r="P674" s="63" t="s">
        <v>28</v>
      </c>
      <c r="Q674" s="63" t="s">
        <v>28</v>
      </c>
      <c r="R674" s="63" t="s">
        <v>28</v>
      </c>
      <c r="S674" s="63" t="s">
        <v>28</v>
      </c>
      <c r="T674" s="63" t="s">
        <v>28</v>
      </c>
      <c r="U674" s="63" t="s">
        <v>28</v>
      </c>
      <c r="V674" s="63" t="s">
        <v>28</v>
      </c>
      <c r="W674" s="63" t="s">
        <v>28</v>
      </c>
      <c r="X674" s="63" t="s">
        <v>28</v>
      </c>
      <c r="Y674" s="63" t="s">
        <v>28</v>
      </c>
      <c r="Z674" s="63" t="s">
        <v>28</v>
      </c>
      <c r="AA674" s="63" t="s">
        <v>28</v>
      </c>
      <c r="AB674" s="93" t="str">
        <f t="shared" si="143"/>
        <v>pre99</v>
      </c>
      <c r="AC674" s="93" t="str">
        <f t="shared" si="144"/>
        <v>SHU</v>
      </c>
      <c r="AD674" s="93" t="str">
        <f>"'"&amp;VLOOKUP(A674,Lookups!B$3:F$48,2,FALSE)&amp;"'"</f>
        <v>'Lower Shuswap River Summer'</v>
      </c>
      <c r="AE674" s="93">
        <f>VLOOKUP(A674,Lookups!B$3:F$48,4,FALSE)</f>
        <v>5</v>
      </c>
      <c r="AF674" s="93" t="str">
        <f>VLOOKUP(A674,Lookups!B$3:F$48,5,FALSE)</f>
        <v>Fra</v>
      </c>
      <c r="AG674" s="93" t="str">
        <f t="shared" si="145"/>
        <v>no</v>
      </c>
      <c r="AH674" s="93">
        <f>VLOOKUP(A674,Lookups!B$3:F$48,3,FALSE)</f>
        <v>31</v>
      </c>
      <c r="AI674" s="117">
        <f t="shared" si="146"/>
        <v>0</v>
      </c>
      <c r="AJ674" s="117">
        <f t="shared" si="147"/>
        <v>0</v>
      </c>
      <c r="AK674" s="117">
        <f t="shared" si="148"/>
        <v>0</v>
      </c>
      <c r="AL674" s="117">
        <f t="shared" si="149"/>
        <v>0</v>
      </c>
      <c r="AM674" s="117">
        <f t="shared" si="150"/>
        <v>0</v>
      </c>
      <c r="AN674" s="117">
        <f t="shared" si="151"/>
        <v>0</v>
      </c>
      <c r="AO674" s="117">
        <f t="shared" si="152"/>
        <v>0</v>
      </c>
      <c r="AP674" s="117">
        <f t="shared" si="153"/>
        <v>0</v>
      </c>
      <c r="AQ674" s="117">
        <f t="shared" si="154"/>
        <v>0</v>
      </c>
      <c r="AR674" s="117">
        <f t="shared" si="155"/>
        <v>0</v>
      </c>
      <c r="AS674" t="str">
        <f t="shared" si="156"/>
        <v>1982SHU</v>
      </c>
    </row>
    <row r="675" spans="1:45" x14ac:dyDescent="0.25">
      <c r="A675" t="s">
        <v>712</v>
      </c>
      <c r="B675" s="64">
        <v>1983</v>
      </c>
      <c r="C675" t="s">
        <v>40</v>
      </c>
      <c r="E675" s="63" t="s">
        <v>28</v>
      </c>
      <c r="F675" s="63" t="s">
        <v>28</v>
      </c>
      <c r="G675" s="63" t="s">
        <v>28</v>
      </c>
      <c r="H675" s="63" t="s">
        <v>28</v>
      </c>
      <c r="I675" s="63" t="s">
        <v>28</v>
      </c>
      <c r="J675" s="63" t="s">
        <v>28</v>
      </c>
      <c r="K675" s="63" t="s">
        <v>28</v>
      </c>
      <c r="L675" s="63" t="s">
        <v>28</v>
      </c>
      <c r="M675" s="63" t="s">
        <v>28</v>
      </c>
      <c r="N675" s="63" t="s">
        <v>28</v>
      </c>
      <c r="O675" s="63" t="s">
        <v>28</v>
      </c>
      <c r="P675" s="63" t="s">
        <v>28</v>
      </c>
      <c r="Q675" s="63" t="s">
        <v>28</v>
      </c>
      <c r="R675" s="63" t="s">
        <v>28</v>
      </c>
      <c r="S675" s="63" t="s">
        <v>28</v>
      </c>
      <c r="T675" s="63" t="s">
        <v>28</v>
      </c>
      <c r="U675" s="63" t="s">
        <v>28</v>
      </c>
      <c r="V675" s="63" t="s">
        <v>28</v>
      </c>
      <c r="W675" s="63" t="s">
        <v>28</v>
      </c>
      <c r="X675" s="63" t="s">
        <v>28</v>
      </c>
      <c r="Y675" s="63" t="s">
        <v>28</v>
      </c>
      <c r="Z675" s="63" t="s">
        <v>28</v>
      </c>
      <c r="AA675" s="63" t="s">
        <v>28</v>
      </c>
      <c r="AB675" s="93" t="str">
        <f t="shared" si="143"/>
        <v>pre99</v>
      </c>
      <c r="AC675" s="93" t="str">
        <f t="shared" si="144"/>
        <v>SHU</v>
      </c>
      <c r="AD675" s="93" t="str">
        <f>"'"&amp;VLOOKUP(A675,Lookups!B$3:F$48,2,FALSE)&amp;"'"</f>
        <v>'Lower Shuswap River Summer'</v>
      </c>
      <c r="AE675" s="93">
        <f>VLOOKUP(A675,Lookups!B$3:F$48,4,FALSE)</f>
        <v>5</v>
      </c>
      <c r="AF675" s="93" t="str">
        <f>VLOOKUP(A675,Lookups!B$3:F$48,5,FALSE)</f>
        <v>Fra</v>
      </c>
      <c r="AG675" s="93" t="str">
        <f t="shared" si="145"/>
        <v>no</v>
      </c>
      <c r="AH675" s="93">
        <f>VLOOKUP(A675,Lookups!B$3:F$48,3,FALSE)</f>
        <v>31</v>
      </c>
      <c r="AI675" s="117">
        <f t="shared" si="146"/>
        <v>0</v>
      </c>
      <c r="AJ675" s="117">
        <f t="shared" si="147"/>
        <v>0</v>
      </c>
      <c r="AK675" s="117">
        <f t="shared" si="148"/>
        <v>0</v>
      </c>
      <c r="AL675" s="117">
        <f t="shared" si="149"/>
        <v>0</v>
      </c>
      <c r="AM675" s="117">
        <f t="shared" si="150"/>
        <v>0</v>
      </c>
      <c r="AN675" s="117">
        <f t="shared" si="151"/>
        <v>0</v>
      </c>
      <c r="AO675" s="117">
        <f t="shared" si="152"/>
        <v>0</v>
      </c>
      <c r="AP675" s="117">
        <f t="shared" si="153"/>
        <v>0</v>
      </c>
      <c r="AQ675" s="117">
        <f t="shared" si="154"/>
        <v>0</v>
      </c>
      <c r="AR675" s="117">
        <f t="shared" si="155"/>
        <v>0</v>
      </c>
      <c r="AS675" t="str">
        <f t="shared" si="156"/>
        <v>1983SHU</v>
      </c>
    </row>
    <row r="676" spans="1:45" x14ac:dyDescent="0.25">
      <c r="A676" t="s">
        <v>712</v>
      </c>
      <c r="B676" s="64">
        <v>1984</v>
      </c>
      <c r="C676" t="s">
        <v>40</v>
      </c>
      <c r="E676" s="63" t="s">
        <v>28</v>
      </c>
      <c r="F676" s="63" t="s">
        <v>28</v>
      </c>
      <c r="G676" s="63" t="s">
        <v>28</v>
      </c>
      <c r="H676" s="63" t="s">
        <v>28</v>
      </c>
      <c r="I676" s="63" t="s">
        <v>28</v>
      </c>
      <c r="J676" s="63" t="s">
        <v>28</v>
      </c>
      <c r="K676" s="63" t="s">
        <v>28</v>
      </c>
      <c r="L676" s="63" t="s">
        <v>28</v>
      </c>
      <c r="M676" s="63" t="s">
        <v>28</v>
      </c>
      <c r="N676" s="63" t="s">
        <v>28</v>
      </c>
      <c r="O676" s="63" t="s">
        <v>28</v>
      </c>
      <c r="P676" s="63" t="s">
        <v>28</v>
      </c>
      <c r="Q676" s="63" t="s">
        <v>28</v>
      </c>
      <c r="R676" s="63" t="s">
        <v>28</v>
      </c>
      <c r="S676" s="63" t="s">
        <v>28</v>
      </c>
      <c r="T676" s="63" t="s">
        <v>28</v>
      </c>
      <c r="U676" s="63" t="s">
        <v>28</v>
      </c>
      <c r="V676" s="63" t="s">
        <v>28</v>
      </c>
      <c r="W676" s="63" t="s">
        <v>28</v>
      </c>
      <c r="X676" s="63" t="s">
        <v>28</v>
      </c>
      <c r="Y676" s="63" t="s">
        <v>28</v>
      </c>
      <c r="Z676" s="63" t="s">
        <v>28</v>
      </c>
      <c r="AA676" s="63" t="s">
        <v>28</v>
      </c>
      <c r="AB676" s="93" t="str">
        <f t="shared" si="143"/>
        <v>pre99</v>
      </c>
      <c r="AC676" s="93" t="str">
        <f t="shared" si="144"/>
        <v>SHU</v>
      </c>
      <c r="AD676" s="93" t="str">
        <f>"'"&amp;VLOOKUP(A676,Lookups!B$3:F$48,2,FALSE)&amp;"'"</f>
        <v>'Lower Shuswap River Summer'</v>
      </c>
      <c r="AE676" s="93">
        <f>VLOOKUP(A676,Lookups!B$3:F$48,4,FALSE)</f>
        <v>5</v>
      </c>
      <c r="AF676" s="93" t="str">
        <f>VLOOKUP(A676,Lookups!B$3:F$48,5,FALSE)</f>
        <v>Fra</v>
      </c>
      <c r="AG676" s="93" t="str">
        <f t="shared" si="145"/>
        <v>no</v>
      </c>
      <c r="AH676" s="93">
        <f>VLOOKUP(A676,Lookups!B$3:F$48,3,FALSE)</f>
        <v>31</v>
      </c>
      <c r="AI676" s="117">
        <f t="shared" si="146"/>
        <v>0</v>
      </c>
      <c r="AJ676" s="117">
        <f t="shared" si="147"/>
        <v>0</v>
      </c>
      <c r="AK676" s="117">
        <f t="shared" si="148"/>
        <v>0</v>
      </c>
      <c r="AL676" s="117">
        <f t="shared" si="149"/>
        <v>0</v>
      </c>
      <c r="AM676" s="117">
        <f t="shared" si="150"/>
        <v>0</v>
      </c>
      <c r="AN676" s="117">
        <f t="shared" si="151"/>
        <v>0</v>
      </c>
      <c r="AO676" s="117">
        <f t="shared" si="152"/>
        <v>0</v>
      </c>
      <c r="AP676" s="117">
        <f t="shared" si="153"/>
        <v>0</v>
      </c>
      <c r="AQ676" s="117">
        <f t="shared" si="154"/>
        <v>0</v>
      </c>
      <c r="AR676" s="117">
        <f t="shared" si="155"/>
        <v>0</v>
      </c>
      <c r="AS676" t="str">
        <f t="shared" si="156"/>
        <v>1984SHU</v>
      </c>
    </row>
    <row r="677" spans="1:45" x14ac:dyDescent="0.25">
      <c r="A677" t="s">
        <v>712</v>
      </c>
      <c r="B677" s="64">
        <v>1985</v>
      </c>
      <c r="C677" t="s">
        <v>40</v>
      </c>
      <c r="E677" s="63" t="s">
        <v>28</v>
      </c>
      <c r="F677" s="63" t="s">
        <v>28</v>
      </c>
      <c r="G677" s="63" t="s">
        <v>28</v>
      </c>
      <c r="H677" s="63" t="s">
        <v>28</v>
      </c>
      <c r="I677" s="63" t="s">
        <v>28</v>
      </c>
      <c r="J677" s="63" t="s">
        <v>28</v>
      </c>
      <c r="K677" s="63" t="s">
        <v>28</v>
      </c>
      <c r="L677" s="63" t="s">
        <v>28</v>
      </c>
      <c r="M677" s="63" t="s">
        <v>28</v>
      </c>
      <c r="N677" s="63" t="s">
        <v>28</v>
      </c>
      <c r="O677" s="63" t="s">
        <v>28</v>
      </c>
      <c r="P677" s="63" t="s">
        <v>28</v>
      </c>
      <c r="Q677" s="63" t="s">
        <v>28</v>
      </c>
      <c r="R677" s="63" t="s">
        <v>28</v>
      </c>
      <c r="S677" s="63" t="s">
        <v>28</v>
      </c>
      <c r="T677" s="63" t="s">
        <v>28</v>
      </c>
      <c r="U677" s="63" t="s">
        <v>28</v>
      </c>
      <c r="V677" s="63" t="s">
        <v>28</v>
      </c>
      <c r="W677" s="63" t="s">
        <v>28</v>
      </c>
      <c r="X677" s="63" t="s">
        <v>28</v>
      </c>
      <c r="Y677" s="63" t="s">
        <v>28</v>
      </c>
      <c r="Z677" s="63" t="s">
        <v>28</v>
      </c>
      <c r="AA677" s="63" t="s">
        <v>28</v>
      </c>
      <c r="AB677" s="93" t="str">
        <f t="shared" si="143"/>
        <v>pre99</v>
      </c>
      <c r="AC677" s="93" t="str">
        <f t="shared" si="144"/>
        <v>SHU</v>
      </c>
      <c r="AD677" s="93" t="str">
        <f>"'"&amp;VLOOKUP(A677,Lookups!B$3:F$48,2,FALSE)&amp;"'"</f>
        <v>'Lower Shuswap River Summer'</v>
      </c>
      <c r="AE677" s="93">
        <f>VLOOKUP(A677,Lookups!B$3:F$48,4,FALSE)</f>
        <v>5</v>
      </c>
      <c r="AF677" s="93" t="str">
        <f>VLOOKUP(A677,Lookups!B$3:F$48,5,FALSE)</f>
        <v>Fra</v>
      </c>
      <c r="AG677" s="93" t="str">
        <f t="shared" si="145"/>
        <v>no</v>
      </c>
      <c r="AH677" s="93">
        <f>VLOOKUP(A677,Lookups!B$3:F$48,3,FALSE)</f>
        <v>31</v>
      </c>
      <c r="AI677" s="117">
        <f t="shared" si="146"/>
        <v>0</v>
      </c>
      <c r="AJ677" s="117">
        <f t="shared" si="147"/>
        <v>0</v>
      </c>
      <c r="AK677" s="117">
        <f t="shared" si="148"/>
        <v>0</v>
      </c>
      <c r="AL677" s="117">
        <f t="shared" si="149"/>
        <v>0</v>
      </c>
      <c r="AM677" s="117">
        <f t="shared" si="150"/>
        <v>0</v>
      </c>
      <c r="AN677" s="117">
        <f t="shared" si="151"/>
        <v>0</v>
      </c>
      <c r="AO677" s="117">
        <f t="shared" si="152"/>
        <v>0</v>
      </c>
      <c r="AP677" s="117">
        <f t="shared" si="153"/>
        <v>0</v>
      </c>
      <c r="AQ677" s="117">
        <f t="shared" si="154"/>
        <v>0</v>
      </c>
      <c r="AR677" s="117">
        <f t="shared" si="155"/>
        <v>0</v>
      </c>
      <c r="AS677" t="str">
        <f t="shared" si="156"/>
        <v>1985SHU</v>
      </c>
    </row>
    <row r="678" spans="1:45" x14ac:dyDescent="0.25">
      <c r="A678" t="s">
        <v>712</v>
      </c>
      <c r="B678" s="64">
        <v>1986</v>
      </c>
      <c r="C678">
        <v>121</v>
      </c>
      <c r="D678" s="116">
        <v>2</v>
      </c>
      <c r="E678" s="63" t="s">
        <v>26</v>
      </c>
      <c r="F678" s="63" t="s">
        <v>27</v>
      </c>
      <c r="G678" s="63" t="s">
        <v>28</v>
      </c>
      <c r="H678" s="63" t="s">
        <v>28</v>
      </c>
      <c r="I678" s="63" t="s">
        <v>28</v>
      </c>
      <c r="J678" s="63" t="s">
        <v>28</v>
      </c>
      <c r="K678" s="63" t="s">
        <v>28</v>
      </c>
      <c r="L678" s="63" t="s">
        <v>28</v>
      </c>
      <c r="M678" s="63" t="s">
        <v>28</v>
      </c>
      <c r="N678" s="63" t="s">
        <v>28</v>
      </c>
      <c r="O678" s="63" t="s">
        <v>28</v>
      </c>
      <c r="P678" s="63" t="s">
        <v>28</v>
      </c>
      <c r="Q678" s="63" t="s">
        <v>28</v>
      </c>
      <c r="R678" s="63" t="s">
        <v>28</v>
      </c>
      <c r="S678" s="63" t="s">
        <v>28</v>
      </c>
      <c r="T678" s="63" t="s">
        <v>28</v>
      </c>
      <c r="U678" s="63" t="s">
        <v>28</v>
      </c>
      <c r="V678" s="63" t="s">
        <v>28</v>
      </c>
      <c r="W678" s="63" t="s">
        <v>28</v>
      </c>
      <c r="X678" s="63" t="s">
        <v>28</v>
      </c>
      <c r="Y678" s="63" t="s">
        <v>28</v>
      </c>
      <c r="Z678" s="63" t="s">
        <v>28</v>
      </c>
      <c r="AA678" s="63" t="s">
        <v>28</v>
      </c>
      <c r="AB678" s="93" t="str">
        <f t="shared" si="143"/>
        <v>pre99</v>
      </c>
      <c r="AC678" s="93" t="str">
        <f t="shared" si="144"/>
        <v>SHU</v>
      </c>
      <c r="AD678" s="93" t="str">
        <f>"'"&amp;VLOOKUP(A678,Lookups!B$3:F$48,2,FALSE)&amp;"'"</f>
        <v>'Lower Shuswap River Summer'</v>
      </c>
      <c r="AE678" s="93">
        <f>VLOOKUP(A678,Lookups!B$3:F$48,4,FALSE)</f>
        <v>5</v>
      </c>
      <c r="AF678" s="93" t="str">
        <f>VLOOKUP(A678,Lookups!B$3:F$48,5,FALSE)</f>
        <v>Fra</v>
      </c>
      <c r="AG678" s="93" t="str">
        <f t="shared" si="145"/>
        <v>no</v>
      </c>
      <c r="AH678" s="93">
        <f>VLOOKUP(A678,Lookups!B$3:F$48,3,FALSE)</f>
        <v>31</v>
      </c>
      <c r="AI678" s="117">
        <f t="shared" si="146"/>
        <v>0</v>
      </c>
      <c r="AJ678" s="117">
        <f t="shared" si="147"/>
        <v>0</v>
      </c>
      <c r="AK678" s="117">
        <f t="shared" si="148"/>
        <v>0</v>
      </c>
      <c r="AL678" s="117">
        <f t="shared" si="149"/>
        <v>0</v>
      </c>
      <c r="AM678" s="117">
        <f t="shared" si="150"/>
        <v>0</v>
      </c>
      <c r="AN678" s="117">
        <f t="shared" si="151"/>
        <v>0</v>
      </c>
      <c r="AO678" s="117">
        <f t="shared" si="152"/>
        <v>0</v>
      </c>
      <c r="AP678" s="117">
        <f t="shared" si="153"/>
        <v>0</v>
      </c>
      <c r="AQ678" s="117">
        <f t="shared" si="154"/>
        <v>0</v>
      </c>
      <c r="AR678" s="117">
        <f t="shared" si="155"/>
        <v>0</v>
      </c>
      <c r="AS678" t="str">
        <f t="shared" si="156"/>
        <v>1986SHU</v>
      </c>
    </row>
    <row r="679" spans="1:45" x14ac:dyDescent="0.25">
      <c r="A679" t="s">
        <v>712</v>
      </c>
      <c r="B679" s="64">
        <v>1987</v>
      </c>
      <c r="C679">
        <v>638</v>
      </c>
      <c r="D679" s="116" t="s">
        <v>41</v>
      </c>
      <c r="E679" s="63" t="s">
        <v>26</v>
      </c>
      <c r="F679" s="63" t="s">
        <v>27</v>
      </c>
      <c r="G679" s="63" t="s">
        <v>28</v>
      </c>
      <c r="H679" s="63" t="s">
        <v>28</v>
      </c>
      <c r="I679" s="63" t="s">
        <v>28</v>
      </c>
      <c r="J679" s="63" t="s">
        <v>28</v>
      </c>
      <c r="K679" s="63" t="s">
        <v>28</v>
      </c>
      <c r="L679" s="63" t="s">
        <v>28</v>
      </c>
      <c r="M679" s="63" t="s">
        <v>28</v>
      </c>
      <c r="N679" s="63" t="s">
        <v>28</v>
      </c>
      <c r="O679" s="63" t="s">
        <v>28</v>
      </c>
      <c r="P679" s="63" t="s">
        <v>28</v>
      </c>
      <c r="Q679" s="63" t="s">
        <v>28</v>
      </c>
      <c r="R679" s="63" t="s">
        <v>28</v>
      </c>
      <c r="S679" s="63" t="s">
        <v>28</v>
      </c>
      <c r="T679" s="63" t="s">
        <v>28</v>
      </c>
      <c r="U679" s="63" t="s">
        <v>28</v>
      </c>
      <c r="V679" s="63" t="s">
        <v>28</v>
      </c>
      <c r="W679" s="63" t="s">
        <v>28</v>
      </c>
      <c r="X679" s="63" t="s">
        <v>28</v>
      </c>
      <c r="Y679" s="63" t="s">
        <v>28</v>
      </c>
      <c r="Z679" s="63" t="s">
        <v>28</v>
      </c>
      <c r="AA679" s="63" t="s">
        <v>28</v>
      </c>
      <c r="AB679" s="93" t="str">
        <f t="shared" si="143"/>
        <v>pre99</v>
      </c>
      <c r="AC679" s="93" t="str">
        <f t="shared" si="144"/>
        <v>SHU</v>
      </c>
      <c r="AD679" s="93" t="str">
        <f>"'"&amp;VLOOKUP(A679,Lookups!B$3:F$48,2,FALSE)&amp;"'"</f>
        <v>'Lower Shuswap River Summer'</v>
      </c>
      <c r="AE679" s="93">
        <f>VLOOKUP(A679,Lookups!B$3:F$48,4,FALSE)</f>
        <v>5</v>
      </c>
      <c r="AF679" s="93" t="str">
        <f>VLOOKUP(A679,Lookups!B$3:F$48,5,FALSE)</f>
        <v>Fra</v>
      </c>
      <c r="AG679" s="93" t="str">
        <f t="shared" si="145"/>
        <v>no</v>
      </c>
      <c r="AH679" s="93">
        <f>VLOOKUP(A679,Lookups!B$3:F$48,3,FALSE)</f>
        <v>31</v>
      </c>
      <c r="AI679" s="117">
        <f t="shared" si="146"/>
        <v>0</v>
      </c>
      <c r="AJ679" s="117">
        <f t="shared" si="147"/>
        <v>0</v>
      </c>
      <c r="AK679" s="117">
        <f t="shared" si="148"/>
        <v>0</v>
      </c>
      <c r="AL679" s="117">
        <f t="shared" si="149"/>
        <v>0</v>
      </c>
      <c r="AM679" s="117">
        <f t="shared" si="150"/>
        <v>0</v>
      </c>
      <c r="AN679" s="117">
        <f t="shared" si="151"/>
        <v>0</v>
      </c>
      <c r="AO679" s="117">
        <f t="shared" si="152"/>
        <v>0</v>
      </c>
      <c r="AP679" s="117">
        <f t="shared" si="153"/>
        <v>0</v>
      </c>
      <c r="AQ679" s="117">
        <f t="shared" si="154"/>
        <v>0</v>
      </c>
      <c r="AR679" s="117">
        <f t="shared" si="155"/>
        <v>0</v>
      </c>
      <c r="AS679" t="str">
        <f t="shared" si="156"/>
        <v>1987SHU</v>
      </c>
    </row>
    <row r="680" spans="1:45" x14ac:dyDescent="0.25">
      <c r="A680" t="s">
        <v>712</v>
      </c>
      <c r="B680" s="64">
        <v>1988</v>
      </c>
      <c r="C680">
        <v>2063</v>
      </c>
      <c r="D680" s="116" t="s">
        <v>42</v>
      </c>
      <c r="E680" s="63">
        <v>7.7556955889481333E-2</v>
      </c>
      <c r="F680" s="63">
        <v>2.4236548715462916E-3</v>
      </c>
      <c r="G680" s="63">
        <v>9.6946194861851677E-4</v>
      </c>
      <c r="H680" s="63">
        <v>9.6946194861851673E-2</v>
      </c>
      <c r="I680" s="63">
        <v>2.90838584585555E-3</v>
      </c>
      <c r="J680" s="63">
        <v>5.0896752302472127E-2</v>
      </c>
      <c r="K680" s="63">
        <v>4.8473097430925838E-4</v>
      </c>
      <c r="L680" s="63">
        <v>0</v>
      </c>
      <c r="M680" s="63">
        <v>2.9568589432864761E-2</v>
      </c>
      <c r="N680" s="63">
        <v>1.6480853126514785E-2</v>
      </c>
      <c r="O680" s="63">
        <v>3.0538051381483279E-2</v>
      </c>
      <c r="P680" s="63">
        <v>0</v>
      </c>
      <c r="Q680" s="63">
        <v>0</v>
      </c>
      <c r="R680" s="63">
        <v>9.6946194861851677E-4</v>
      </c>
      <c r="S680" s="63">
        <v>0</v>
      </c>
      <c r="T680" s="63">
        <v>0</v>
      </c>
      <c r="U680" s="63">
        <v>1.5026660203587009E-2</v>
      </c>
      <c r="V680" s="63">
        <v>1.9389238972370333E-3</v>
      </c>
      <c r="W680" s="63">
        <v>0</v>
      </c>
      <c r="X680" s="63">
        <v>4.8473097430925836E-2</v>
      </c>
      <c r="Y680" s="63">
        <v>1.4541929229277752E-2</v>
      </c>
      <c r="Z680" s="63">
        <v>2.4236548715462916E-3</v>
      </c>
      <c r="AA680" s="63">
        <v>0.60785264178380993</v>
      </c>
      <c r="AB680" s="93" t="str">
        <f t="shared" si="143"/>
        <v>pre99</v>
      </c>
      <c r="AC680" s="93" t="str">
        <f t="shared" si="144"/>
        <v>SHU</v>
      </c>
      <c r="AD680" s="93" t="str">
        <f>"'"&amp;VLOOKUP(A680,Lookups!B$3:F$48,2,FALSE)&amp;"'"</f>
        <v>'Lower Shuswap River Summer'</v>
      </c>
      <c r="AE680" s="93">
        <f>VLOOKUP(A680,Lookups!B$3:F$48,4,FALSE)</f>
        <v>5</v>
      </c>
      <c r="AF680" s="93" t="str">
        <f>VLOOKUP(A680,Lookups!B$3:F$48,5,FALSE)</f>
        <v>Fra</v>
      </c>
      <c r="AG680" s="93" t="str">
        <f t="shared" si="145"/>
        <v>yes</v>
      </c>
      <c r="AH680" s="93">
        <f>VLOOKUP(A680,Lookups!B$3:F$48,3,FALSE)</f>
        <v>31</v>
      </c>
      <c r="AI680" s="117">
        <f t="shared" si="146"/>
        <v>8.0950072709646145E-2</v>
      </c>
      <c r="AJ680" s="117">
        <f t="shared" si="147"/>
        <v>9.9854580707707224E-2</v>
      </c>
      <c r="AK680" s="117">
        <f t="shared" si="148"/>
        <v>5.1381483276781388E-2</v>
      </c>
      <c r="AL680" s="117">
        <f t="shared" si="149"/>
        <v>2.9568589432864761E-2</v>
      </c>
      <c r="AM680" s="117">
        <f t="shared" si="150"/>
        <v>4.7018904507998061E-2</v>
      </c>
      <c r="AN680" s="117">
        <f t="shared" si="151"/>
        <v>9.6946194861851677E-4</v>
      </c>
      <c r="AO680" s="117">
        <f t="shared" si="152"/>
        <v>1.6965584100824042E-2</v>
      </c>
      <c r="AP680" s="117">
        <f t="shared" si="153"/>
        <v>6.3015026660203588E-2</v>
      </c>
      <c r="AQ680" s="117">
        <f t="shared" si="154"/>
        <v>0.60785264178380993</v>
      </c>
      <c r="AR680" s="117">
        <f t="shared" si="155"/>
        <v>2.4236548715462916E-3</v>
      </c>
      <c r="AS680" t="str">
        <f t="shared" si="156"/>
        <v>1988SHU</v>
      </c>
    </row>
    <row r="681" spans="1:45" x14ac:dyDescent="0.25">
      <c r="A681" t="s">
        <v>712</v>
      </c>
      <c r="B681" s="64">
        <v>1989</v>
      </c>
      <c r="C681">
        <v>1664</v>
      </c>
      <c r="D681" s="116" t="s">
        <v>43</v>
      </c>
      <c r="E681" s="63">
        <v>5.2283653846153848E-2</v>
      </c>
      <c r="F681" s="63">
        <v>4.026442307692308E-2</v>
      </c>
      <c r="G681" s="63">
        <v>0</v>
      </c>
      <c r="H681" s="63">
        <v>7.2716346153846159E-2</v>
      </c>
      <c r="I681" s="63">
        <v>0</v>
      </c>
      <c r="J681" s="63">
        <v>1.141826923076923E-2</v>
      </c>
      <c r="K681" s="63">
        <v>0</v>
      </c>
      <c r="L681" s="63">
        <v>0</v>
      </c>
      <c r="M681" s="63">
        <v>4.206730769230769E-3</v>
      </c>
      <c r="N681" s="63">
        <v>5.408653846153846E-3</v>
      </c>
      <c r="O681" s="63">
        <v>7.8725961538461536E-2</v>
      </c>
      <c r="P681" s="63">
        <v>0</v>
      </c>
      <c r="Q681" s="63">
        <v>0</v>
      </c>
      <c r="R681" s="63">
        <v>0</v>
      </c>
      <c r="S681" s="63">
        <v>0</v>
      </c>
      <c r="T681" s="63">
        <v>0</v>
      </c>
      <c r="U681" s="63">
        <v>1.5625E-2</v>
      </c>
      <c r="V681" s="63">
        <v>1.201923076923077E-3</v>
      </c>
      <c r="W681" s="63">
        <v>0</v>
      </c>
      <c r="X681" s="63">
        <v>4.6875E-2</v>
      </c>
      <c r="Y681" s="63">
        <v>4.206730769230769E-3</v>
      </c>
      <c r="Z681" s="63">
        <v>0</v>
      </c>
      <c r="AA681" s="63">
        <v>0.66706730769230771</v>
      </c>
      <c r="AB681" s="93" t="str">
        <f t="shared" si="143"/>
        <v>pre99</v>
      </c>
      <c r="AC681" s="93" t="str">
        <f t="shared" si="144"/>
        <v>SHU</v>
      </c>
      <c r="AD681" s="93" t="str">
        <f>"'"&amp;VLOOKUP(A681,Lookups!B$3:F$48,2,FALSE)&amp;"'"</f>
        <v>'Lower Shuswap River Summer'</v>
      </c>
      <c r="AE681" s="93">
        <f>VLOOKUP(A681,Lookups!B$3:F$48,4,FALSE)</f>
        <v>5</v>
      </c>
      <c r="AF681" s="93" t="str">
        <f>VLOOKUP(A681,Lookups!B$3:F$48,5,FALSE)</f>
        <v>Fra</v>
      </c>
      <c r="AG681" s="93" t="str">
        <f t="shared" si="145"/>
        <v>yes</v>
      </c>
      <c r="AH681" s="93">
        <f>VLOOKUP(A681,Lookups!B$3:F$48,3,FALSE)</f>
        <v>31</v>
      </c>
      <c r="AI681" s="117">
        <f t="shared" si="146"/>
        <v>9.2548076923076927E-2</v>
      </c>
      <c r="AJ681" s="117">
        <f t="shared" si="147"/>
        <v>7.2716346153846159E-2</v>
      </c>
      <c r="AK681" s="117">
        <f t="shared" si="148"/>
        <v>1.141826923076923E-2</v>
      </c>
      <c r="AL681" s="117">
        <f t="shared" si="149"/>
        <v>4.206730769230769E-3</v>
      </c>
      <c r="AM681" s="117">
        <f t="shared" si="150"/>
        <v>8.4134615384615377E-2</v>
      </c>
      <c r="AN681" s="117">
        <f t="shared" si="151"/>
        <v>0</v>
      </c>
      <c r="AO681" s="117">
        <f t="shared" si="152"/>
        <v>1.6826923076923076E-2</v>
      </c>
      <c r="AP681" s="117">
        <f t="shared" si="153"/>
        <v>5.1081730769230768E-2</v>
      </c>
      <c r="AQ681" s="117">
        <f t="shared" si="154"/>
        <v>0.66706730769230771</v>
      </c>
      <c r="AR681" s="117">
        <f t="shared" si="155"/>
        <v>0</v>
      </c>
      <c r="AS681" t="str">
        <f t="shared" si="156"/>
        <v>1989SHU</v>
      </c>
    </row>
    <row r="682" spans="1:45" x14ac:dyDescent="0.25">
      <c r="A682" t="s">
        <v>712</v>
      </c>
      <c r="B682" s="64">
        <v>1990</v>
      </c>
      <c r="C682">
        <v>1248</v>
      </c>
      <c r="D682" s="116" t="s">
        <v>43</v>
      </c>
      <c r="E682" s="63">
        <v>0.27804487179487181</v>
      </c>
      <c r="F682" s="63">
        <v>0</v>
      </c>
      <c r="G682" s="63">
        <v>8.0128205128205121E-3</v>
      </c>
      <c r="H682" s="63">
        <v>0.19471153846153846</v>
      </c>
      <c r="I682" s="63">
        <v>3.205128205128205E-3</v>
      </c>
      <c r="J682" s="63">
        <v>3.7660256410256408E-2</v>
      </c>
      <c r="K682" s="63">
        <v>3.0448717948717948E-2</v>
      </c>
      <c r="L682" s="63">
        <v>0</v>
      </c>
      <c r="M682" s="63">
        <v>1.8429487179487176E-2</v>
      </c>
      <c r="N682" s="63">
        <v>1.7628205128205128E-2</v>
      </c>
      <c r="O682" s="63">
        <v>3.2051282051282048E-2</v>
      </c>
      <c r="P682" s="63">
        <v>8.814102564102564E-3</v>
      </c>
      <c r="Q682" s="63">
        <v>0</v>
      </c>
      <c r="R682" s="63">
        <v>0</v>
      </c>
      <c r="S682" s="63">
        <v>0</v>
      </c>
      <c r="T682" s="63">
        <v>0</v>
      </c>
      <c r="U682" s="63">
        <v>0</v>
      </c>
      <c r="V682" s="63">
        <v>4.807692307692308E-3</v>
      </c>
      <c r="W682" s="63">
        <v>0</v>
      </c>
      <c r="X682" s="63">
        <v>7.2115384615384609E-2</v>
      </c>
      <c r="Y682" s="63">
        <v>1.5224358974358974E-2</v>
      </c>
      <c r="Z682" s="63">
        <v>1.1217948717948718E-2</v>
      </c>
      <c r="AA682" s="63">
        <v>0.26762820512820512</v>
      </c>
      <c r="AB682" s="93" t="str">
        <f t="shared" ref="AB682:AB745" si="157">IF(B682&gt;=2009,"a09on",IF(B682&gt;=1999,"a99to08","pre99"))</f>
        <v>pre99</v>
      </c>
      <c r="AC682" s="93" t="str">
        <f t="shared" ref="AC682:AC745" si="158">A682</f>
        <v>SHU</v>
      </c>
      <c r="AD682" s="93" t="str">
        <f>"'"&amp;VLOOKUP(A682,Lookups!B$3:F$48,2,FALSE)&amp;"'"</f>
        <v>'Lower Shuswap River Summer'</v>
      </c>
      <c r="AE682" s="93">
        <f>VLOOKUP(A682,Lookups!B$3:F$48,4,FALSE)</f>
        <v>5</v>
      </c>
      <c r="AF682" s="93" t="str">
        <f>VLOOKUP(A682,Lookups!B$3:F$48,5,FALSE)</f>
        <v>Fra</v>
      </c>
      <c r="AG682" s="93" t="str">
        <f t="shared" ref="AG682:AG745" si="159">IF(SUM(AI682:AR682)=0,"no","yes")</f>
        <v>yes</v>
      </c>
      <c r="AH682" s="93">
        <f>VLOOKUP(A682,Lookups!B$3:F$48,3,FALSE)</f>
        <v>31</v>
      </c>
      <c r="AI682" s="117">
        <f t="shared" ref="AI682:AI745" si="160">SUM(E682:G682)</f>
        <v>0.28605769230769229</v>
      </c>
      <c r="AJ682" s="117">
        <f t="shared" ref="AJ682:AJ745" si="161">SUM(H682:I682)</f>
        <v>0.19791666666666666</v>
      </c>
      <c r="AK682" s="117">
        <f t="shared" ref="AK682:AK745" si="162">SUM(J682:K682)</f>
        <v>6.8108974358974353E-2</v>
      </c>
      <c r="AL682" s="117">
        <f t="shared" ref="AL682:AL745" si="163">SUM(L682:M682)</f>
        <v>1.8429487179487176E-2</v>
      </c>
      <c r="AM682" s="117">
        <f t="shared" ref="AM682:AM745" si="164">SUM(N682:P682)</f>
        <v>5.8493589743589744E-2</v>
      </c>
      <c r="AN682" s="117">
        <f t="shared" ref="AN682:AN745" si="165">SUM(Q682:T682)</f>
        <v>0</v>
      </c>
      <c r="AO682" s="117">
        <f t="shared" ref="AO682:AO745" si="166">SUM(U682:V682)</f>
        <v>4.807692307692308E-3</v>
      </c>
      <c r="AP682" s="117">
        <f t="shared" ref="AP682:AP745" si="167">SUM(W682:Y682)</f>
        <v>8.7339743589743585E-2</v>
      </c>
      <c r="AQ682" s="117">
        <f t="shared" ref="AQ682:AQ745" si="168">SUM(AA682)</f>
        <v>0.26762820512820512</v>
      </c>
      <c r="AR682" s="117">
        <f t="shared" ref="AR682:AR745" si="169">SUM(Z682)</f>
        <v>1.1217948717948718E-2</v>
      </c>
      <c r="AS682" t="str">
        <f t="shared" ref="AS682:AS745" si="170">B682&amp;A682</f>
        <v>1990SHU</v>
      </c>
    </row>
    <row r="683" spans="1:45" x14ac:dyDescent="0.25">
      <c r="A683" t="s">
        <v>712</v>
      </c>
      <c r="B683" s="64">
        <v>1991</v>
      </c>
      <c r="C683">
        <v>629</v>
      </c>
      <c r="D683" s="116" t="s">
        <v>43</v>
      </c>
      <c r="E683" s="63">
        <v>0.33863275039745627</v>
      </c>
      <c r="F683" s="63">
        <v>0</v>
      </c>
      <c r="G683" s="63">
        <v>6.3593004769475362E-3</v>
      </c>
      <c r="H683" s="63">
        <v>0.22098569157392686</v>
      </c>
      <c r="I683" s="63">
        <v>4.7694753577106515E-3</v>
      </c>
      <c r="J683" s="63">
        <v>3.0206677265500796E-2</v>
      </c>
      <c r="K683" s="63">
        <v>0</v>
      </c>
      <c r="L683" s="63">
        <v>0</v>
      </c>
      <c r="M683" s="63">
        <v>1.4308426073131956E-2</v>
      </c>
      <c r="N683" s="63">
        <v>1.2718600953895072E-2</v>
      </c>
      <c r="O683" s="63">
        <v>6.6772655007949128E-2</v>
      </c>
      <c r="P683" s="63">
        <v>0</v>
      </c>
      <c r="Q683" s="63">
        <v>0</v>
      </c>
      <c r="R683" s="63">
        <v>0</v>
      </c>
      <c r="S683" s="63">
        <v>0</v>
      </c>
      <c r="T683" s="63">
        <v>0</v>
      </c>
      <c r="U683" s="63">
        <v>3.6565977742448331E-2</v>
      </c>
      <c r="V683" s="63">
        <v>0</v>
      </c>
      <c r="W683" s="63">
        <v>0</v>
      </c>
      <c r="X683" s="63">
        <v>4.7694753577106522E-2</v>
      </c>
      <c r="Y683" s="63">
        <v>0</v>
      </c>
      <c r="Z683" s="63">
        <v>7.9491255961844191E-3</v>
      </c>
      <c r="AA683" s="63">
        <v>0.21303656597774245</v>
      </c>
      <c r="AB683" s="93" t="str">
        <f t="shared" si="157"/>
        <v>pre99</v>
      </c>
      <c r="AC683" s="93" t="str">
        <f t="shared" si="158"/>
        <v>SHU</v>
      </c>
      <c r="AD683" s="93" t="str">
        <f>"'"&amp;VLOOKUP(A683,Lookups!B$3:F$48,2,FALSE)&amp;"'"</f>
        <v>'Lower Shuswap River Summer'</v>
      </c>
      <c r="AE683" s="93">
        <f>VLOOKUP(A683,Lookups!B$3:F$48,4,FALSE)</f>
        <v>5</v>
      </c>
      <c r="AF683" s="93" t="str">
        <f>VLOOKUP(A683,Lookups!B$3:F$48,5,FALSE)</f>
        <v>Fra</v>
      </c>
      <c r="AG683" s="93" t="str">
        <f t="shared" si="159"/>
        <v>yes</v>
      </c>
      <c r="AH683" s="93">
        <f>VLOOKUP(A683,Lookups!B$3:F$48,3,FALSE)</f>
        <v>31</v>
      </c>
      <c r="AI683" s="117">
        <f t="shared" si="160"/>
        <v>0.34499205087440382</v>
      </c>
      <c r="AJ683" s="117">
        <f t="shared" si="161"/>
        <v>0.22575516693163752</v>
      </c>
      <c r="AK683" s="117">
        <f t="shared" si="162"/>
        <v>3.0206677265500796E-2</v>
      </c>
      <c r="AL683" s="117">
        <f t="shared" si="163"/>
        <v>1.4308426073131956E-2</v>
      </c>
      <c r="AM683" s="117">
        <f t="shared" si="164"/>
        <v>7.9491255961844198E-2</v>
      </c>
      <c r="AN683" s="117">
        <f t="shared" si="165"/>
        <v>0</v>
      </c>
      <c r="AO683" s="117">
        <f t="shared" si="166"/>
        <v>3.6565977742448331E-2</v>
      </c>
      <c r="AP683" s="117">
        <f t="shared" si="167"/>
        <v>4.7694753577106522E-2</v>
      </c>
      <c r="AQ683" s="117">
        <f t="shared" si="168"/>
        <v>0.21303656597774245</v>
      </c>
      <c r="AR683" s="117">
        <f t="shared" si="169"/>
        <v>7.9491255961844191E-3</v>
      </c>
      <c r="AS683" t="str">
        <f t="shared" si="170"/>
        <v>1991SHU</v>
      </c>
    </row>
    <row r="684" spans="1:45" x14ac:dyDescent="0.25">
      <c r="A684" t="s">
        <v>712</v>
      </c>
      <c r="B684" s="64">
        <v>1992</v>
      </c>
      <c r="C684">
        <v>285</v>
      </c>
      <c r="D684" s="116" t="s">
        <v>43</v>
      </c>
      <c r="E684" s="63">
        <v>0.12631578947368421</v>
      </c>
      <c r="F684" s="63">
        <v>0</v>
      </c>
      <c r="G684" s="63">
        <v>0</v>
      </c>
      <c r="H684" s="63">
        <v>0.17192982456140352</v>
      </c>
      <c r="I684" s="63">
        <v>0</v>
      </c>
      <c r="J684" s="63">
        <v>3.8596491228070177E-2</v>
      </c>
      <c r="K684" s="63">
        <v>0</v>
      </c>
      <c r="L684" s="63">
        <v>0</v>
      </c>
      <c r="M684" s="63">
        <v>5.6140350877192984E-2</v>
      </c>
      <c r="N684" s="63">
        <v>5.9649122807017542E-2</v>
      </c>
      <c r="O684" s="63">
        <v>6.3157894736842107E-2</v>
      </c>
      <c r="P684" s="63">
        <v>0</v>
      </c>
      <c r="Q684" s="63">
        <v>0</v>
      </c>
      <c r="R684" s="63">
        <v>0</v>
      </c>
      <c r="S684" s="63">
        <v>0</v>
      </c>
      <c r="T684" s="63">
        <v>0</v>
      </c>
      <c r="U684" s="63">
        <v>0</v>
      </c>
      <c r="V684" s="63">
        <v>2.8070175438596492E-2</v>
      </c>
      <c r="W684" s="63">
        <v>0</v>
      </c>
      <c r="X684" s="63">
        <v>4.5614035087719301E-2</v>
      </c>
      <c r="Y684" s="63">
        <v>4.5614035087719301E-2</v>
      </c>
      <c r="Z684" s="63">
        <v>0</v>
      </c>
      <c r="AA684" s="63">
        <v>0.36491228070175441</v>
      </c>
      <c r="AB684" s="93" t="str">
        <f t="shared" si="157"/>
        <v>pre99</v>
      </c>
      <c r="AC684" s="93" t="str">
        <f t="shared" si="158"/>
        <v>SHU</v>
      </c>
      <c r="AD684" s="93" t="str">
        <f>"'"&amp;VLOOKUP(A684,Lookups!B$3:F$48,2,FALSE)&amp;"'"</f>
        <v>'Lower Shuswap River Summer'</v>
      </c>
      <c r="AE684" s="93">
        <f>VLOOKUP(A684,Lookups!B$3:F$48,4,FALSE)</f>
        <v>5</v>
      </c>
      <c r="AF684" s="93" t="str">
        <f>VLOOKUP(A684,Lookups!B$3:F$48,5,FALSE)</f>
        <v>Fra</v>
      </c>
      <c r="AG684" s="93" t="str">
        <f t="shared" si="159"/>
        <v>yes</v>
      </c>
      <c r="AH684" s="93">
        <f>VLOOKUP(A684,Lookups!B$3:F$48,3,FALSE)</f>
        <v>31</v>
      </c>
      <c r="AI684" s="117">
        <f t="shared" si="160"/>
        <v>0.12631578947368421</v>
      </c>
      <c r="AJ684" s="117">
        <f t="shared" si="161"/>
        <v>0.17192982456140352</v>
      </c>
      <c r="AK684" s="117">
        <f t="shared" si="162"/>
        <v>3.8596491228070177E-2</v>
      </c>
      <c r="AL684" s="117">
        <f t="shared" si="163"/>
        <v>5.6140350877192984E-2</v>
      </c>
      <c r="AM684" s="117">
        <f t="shared" si="164"/>
        <v>0.12280701754385964</v>
      </c>
      <c r="AN684" s="117">
        <f t="shared" si="165"/>
        <v>0</v>
      </c>
      <c r="AO684" s="117">
        <f t="shared" si="166"/>
        <v>2.8070175438596492E-2</v>
      </c>
      <c r="AP684" s="117">
        <f t="shared" si="167"/>
        <v>9.1228070175438603E-2</v>
      </c>
      <c r="AQ684" s="117">
        <f t="shared" si="168"/>
        <v>0.36491228070175441</v>
      </c>
      <c r="AR684" s="117">
        <f t="shared" si="169"/>
        <v>0</v>
      </c>
      <c r="AS684" t="str">
        <f t="shared" si="170"/>
        <v>1992SHU</v>
      </c>
    </row>
    <row r="685" spans="1:45" x14ac:dyDescent="0.25">
      <c r="A685" t="s">
        <v>712</v>
      </c>
      <c r="B685" s="64">
        <v>1993</v>
      </c>
      <c r="C685">
        <v>457</v>
      </c>
      <c r="D685" s="116" t="s">
        <v>43</v>
      </c>
      <c r="E685" s="63">
        <v>6.3457330415754923E-2</v>
      </c>
      <c r="F685" s="63">
        <v>1.9693654266958426E-2</v>
      </c>
      <c r="G685" s="63">
        <v>0</v>
      </c>
      <c r="H685" s="63">
        <v>0.12472647702407003</v>
      </c>
      <c r="I685" s="63">
        <v>0</v>
      </c>
      <c r="J685" s="63">
        <v>9.6280087527352301E-2</v>
      </c>
      <c r="K685" s="63">
        <v>0</v>
      </c>
      <c r="L685" s="63">
        <v>0</v>
      </c>
      <c r="M685" s="63">
        <v>1.5317286652078774E-2</v>
      </c>
      <c r="N685" s="63">
        <v>1.0940919037199124E-2</v>
      </c>
      <c r="O685" s="63">
        <v>8.5339168490153189E-2</v>
      </c>
      <c r="P685" s="63">
        <v>0</v>
      </c>
      <c r="Q685" s="63">
        <v>4.3763676148796497E-3</v>
      </c>
      <c r="R685" s="63">
        <v>0</v>
      </c>
      <c r="S685" s="63">
        <v>0</v>
      </c>
      <c r="T685" s="63">
        <v>0</v>
      </c>
      <c r="U685" s="63">
        <v>0</v>
      </c>
      <c r="V685" s="63">
        <v>0</v>
      </c>
      <c r="W685" s="63">
        <v>0</v>
      </c>
      <c r="X685" s="63">
        <v>8.0962800875273522E-2</v>
      </c>
      <c r="Y685" s="63">
        <v>3.7199124726477024E-2</v>
      </c>
      <c r="Z685" s="63">
        <v>3.7199124726477024E-2</v>
      </c>
      <c r="AA685" s="63">
        <v>0.42450765864332601</v>
      </c>
      <c r="AB685" s="93" t="str">
        <f t="shared" si="157"/>
        <v>pre99</v>
      </c>
      <c r="AC685" s="93" t="str">
        <f t="shared" si="158"/>
        <v>SHU</v>
      </c>
      <c r="AD685" s="93" t="str">
        <f>"'"&amp;VLOOKUP(A685,Lookups!B$3:F$48,2,FALSE)&amp;"'"</f>
        <v>'Lower Shuswap River Summer'</v>
      </c>
      <c r="AE685" s="93">
        <f>VLOOKUP(A685,Lookups!B$3:F$48,4,FALSE)</f>
        <v>5</v>
      </c>
      <c r="AF685" s="93" t="str">
        <f>VLOOKUP(A685,Lookups!B$3:F$48,5,FALSE)</f>
        <v>Fra</v>
      </c>
      <c r="AG685" s="93" t="str">
        <f t="shared" si="159"/>
        <v>yes</v>
      </c>
      <c r="AH685" s="93">
        <f>VLOOKUP(A685,Lookups!B$3:F$48,3,FALSE)</f>
        <v>31</v>
      </c>
      <c r="AI685" s="117">
        <f t="shared" si="160"/>
        <v>8.3150984682713341E-2</v>
      </c>
      <c r="AJ685" s="117">
        <f t="shared" si="161"/>
        <v>0.12472647702407003</v>
      </c>
      <c r="AK685" s="117">
        <f t="shared" si="162"/>
        <v>9.6280087527352301E-2</v>
      </c>
      <c r="AL685" s="117">
        <f t="shared" si="163"/>
        <v>1.5317286652078774E-2</v>
      </c>
      <c r="AM685" s="117">
        <f t="shared" si="164"/>
        <v>9.6280087527352315E-2</v>
      </c>
      <c r="AN685" s="117">
        <f t="shared" si="165"/>
        <v>4.3763676148796497E-3</v>
      </c>
      <c r="AO685" s="117">
        <f t="shared" si="166"/>
        <v>0</v>
      </c>
      <c r="AP685" s="117">
        <f t="shared" si="167"/>
        <v>0.11816192560175054</v>
      </c>
      <c r="AQ685" s="117">
        <f t="shared" si="168"/>
        <v>0.42450765864332601</v>
      </c>
      <c r="AR685" s="117">
        <f t="shared" si="169"/>
        <v>3.7199124726477024E-2</v>
      </c>
      <c r="AS685" t="str">
        <f t="shared" si="170"/>
        <v>1993SHU</v>
      </c>
    </row>
    <row r="686" spans="1:45" x14ac:dyDescent="0.25">
      <c r="A686" t="s">
        <v>712</v>
      </c>
      <c r="B686" s="64">
        <v>1994</v>
      </c>
      <c r="C686">
        <v>1053</v>
      </c>
      <c r="D686" s="116" t="s">
        <v>43</v>
      </c>
      <c r="E686" s="63">
        <v>9.3067426400759726E-2</v>
      </c>
      <c r="F686" s="63">
        <v>0</v>
      </c>
      <c r="G686" s="63">
        <v>1.0446343779677113E-2</v>
      </c>
      <c r="H686" s="63">
        <v>0.1728395061728395</v>
      </c>
      <c r="I686" s="63">
        <v>1.7094017094017096E-2</v>
      </c>
      <c r="J686" s="63">
        <v>8.0721747388414061E-2</v>
      </c>
      <c r="K686" s="63">
        <v>0</v>
      </c>
      <c r="L686" s="63">
        <v>8.5470085470085479E-3</v>
      </c>
      <c r="M686" s="63">
        <v>1.8993352326685663E-2</v>
      </c>
      <c r="N686" s="63">
        <v>9.9715099715099717E-2</v>
      </c>
      <c r="O686" s="63">
        <v>5.128205128205128E-2</v>
      </c>
      <c r="P686" s="63">
        <v>0</v>
      </c>
      <c r="Q686" s="63">
        <v>0</v>
      </c>
      <c r="R686" s="63">
        <v>0</v>
      </c>
      <c r="S686" s="63">
        <v>0</v>
      </c>
      <c r="T686" s="63">
        <v>0</v>
      </c>
      <c r="U686" s="63">
        <v>4.0835707502374169E-2</v>
      </c>
      <c r="V686" s="63">
        <v>0</v>
      </c>
      <c r="W686" s="63">
        <v>0</v>
      </c>
      <c r="X686" s="63">
        <v>9.2117758784425449E-2</v>
      </c>
      <c r="Y686" s="63">
        <v>0</v>
      </c>
      <c r="Z686" s="63">
        <v>4.7483380816714148E-3</v>
      </c>
      <c r="AA686" s="63">
        <v>0.30959164292497626</v>
      </c>
      <c r="AB686" s="93" t="str">
        <f t="shared" si="157"/>
        <v>pre99</v>
      </c>
      <c r="AC686" s="93" t="str">
        <f t="shared" si="158"/>
        <v>SHU</v>
      </c>
      <c r="AD686" s="93" t="str">
        <f>"'"&amp;VLOOKUP(A686,Lookups!B$3:F$48,2,FALSE)&amp;"'"</f>
        <v>'Lower Shuswap River Summer'</v>
      </c>
      <c r="AE686" s="93">
        <f>VLOOKUP(A686,Lookups!B$3:F$48,4,FALSE)</f>
        <v>5</v>
      </c>
      <c r="AF686" s="93" t="str">
        <f>VLOOKUP(A686,Lookups!B$3:F$48,5,FALSE)</f>
        <v>Fra</v>
      </c>
      <c r="AG686" s="93" t="str">
        <f t="shared" si="159"/>
        <v>yes</v>
      </c>
      <c r="AH686" s="93">
        <f>VLOOKUP(A686,Lookups!B$3:F$48,3,FALSE)</f>
        <v>31</v>
      </c>
      <c r="AI686" s="117">
        <f t="shared" si="160"/>
        <v>0.10351377018043684</v>
      </c>
      <c r="AJ686" s="117">
        <f t="shared" si="161"/>
        <v>0.18993352326685659</v>
      </c>
      <c r="AK686" s="117">
        <f t="shared" si="162"/>
        <v>8.0721747388414061E-2</v>
      </c>
      <c r="AL686" s="117">
        <f t="shared" si="163"/>
        <v>2.7540360873694211E-2</v>
      </c>
      <c r="AM686" s="117">
        <f t="shared" si="164"/>
        <v>0.150997150997151</v>
      </c>
      <c r="AN686" s="117">
        <f t="shared" si="165"/>
        <v>0</v>
      </c>
      <c r="AO686" s="117">
        <f t="shared" si="166"/>
        <v>4.0835707502374169E-2</v>
      </c>
      <c r="AP686" s="117">
        <f t="shared" si="167"/>
        <v>9.2117758784425449E-2</v>
      </c>
      <c r="AQ686" s="117">
        <f t="shared" si="168"/>
        <v>0.30959164292497626</v>
      </c>
      <c r="AR686" s="117">
        <f t="shared" si="169"/>
        <v>4.7483380816714148E-3</v>
      </c>
      <c r="AS686" t="str">
        <f t="shared" si="170"/>
        <v>1994SHU</v>
      </c>
    </row>
    <row r="687" spans="1:45" x14ac:dyDescent="0.25">
      <c r="A687" t="s">
        <v>712</v>
      </c>
      <c r="B687" s="64">
        <v>1995</v>
      </c>
      <c r="C687">
        <v>533</v>
      </c>
      <c r="D687" s="116" t="s">
        <v>43</v>
      </c>
      <c r="E687" s="63">
        <v>0.15947467166979362</v>
      </c>
      <c r="F687" s="63">
        <v>0</v>
      </c>
      <c r="G687" s="63">
        <v>3.7523452157598502E-2</v>
      </c>
      <c r="H687" s="63">
        <v>0.11257035647279549</v>
      </c>
      <c r="I687" s="63">
        <v>4.1275797373358347E-2</v>
      </c>
      <c r="J687" s="63">
        <v>3.3771106941838651E-2</v>
      </c>
      <c r="K687" s="63">
        <v>0</v>
      </c>
      <c r="L687" s="63">
        <v>0</v>
      </c>
      <c r="M687" s="63">
        <v>2.8142589118198873E-2</v>
      </c>
      <c r="N687" s="63">
        <v>7.5046904315196998E-3</v>
      </c>
      <c r="O687" s="63">
        <v>3.5647279549718573E-2</v>
      </c>
      <c r="P687" s="63">
        <v>1.50093808630394E-2</v>
      </c>
      <c r="Q687" s="63">
        <v>0</v>
      </c>
      <c r="R687" s="63">
        <v>0</v>
      </c>
      <c r="S687" s="63">
        <v>0</v>
      </c>
      <c r="T687" s="63">
        <v>0</v>
      </c>
      <c r="U687" s="63">
        <v>3.9399624765478425E-2</v>
      </c>
      <c r="V687" s="63">
        <v>0</v>
      </c>
      <c r="W687" s="63">
        <v>0</v>
      </c>
      <c r="X687" s="63">
        <v>7.3170731707317069E-2</v>
      </c>
      <c r="Y687" s="63">
        <v>3.7523452157598499E-3</v>
      </c>
      <c r="Z687" s="63">
        <v>5.6285178236397749E-3</v>
      </c>
      <c r="AA687" s="63">
        <v>0.4071294559099437</v>
      </c>
      <c r="AB687" s="93" t="str">
        <f t="shared" si="157"/>
        <v>pre99</v>
      </c>
      <c r="AC687" s="93" t="str">
        <f t="shared" si="158"/>
        <v>SHU</v>
      </c>
      <c r="AD687" s="93" t="str">
        <f>"'"&amp;VLOOKUP(A687,Lookups!B$3:F$48,2,FALSE)&amp;"'"</f>
        <v>'Lower Shuswap River Summer'</v>
      </c>
      <c r="AE687" s="93">
        <f>VLOOKUP(A687,Lookups!B$3:F$48,4,FALSE)</f>
        <v>5</v>
      </c>
      <c r="AF687" s="93" t="str">
        <f>VLOOKUP(A687,Lookups!B$3:F$48,5,FALSE)</f>
        <v>Fra</v>
      </c>
      <c r="AG687" s="93" t="str">
        <f t="shared" si="159"/>
        <v>yes</v>
      </c>
      <c r="AH687" s="93">
        <f>VLOOKUP(A687,Lookups!B$3:F$48,3,FALSE)</f>
        <v>31</v>
      </c>
      <c r="AI687" s="117">
        <f t="shared" si="160"/>
        <v>0.19699812382739212</v>
      </c>
      <c r="AJ687" s="117">
        <f t="shared" si="161"/>
        <v>0.15384615384615385</v>
      </c>
      <c r="AK687" s="117">
        <f t="shared" si="162"/>
        <v>3.3771106941838651E-2</v>
      </c>
      <c r="AL687" s="117">
        <f t="shared" si="163"/>
        <v>2.8142589118198873E-2</v>
      </c>
      <c r="AM687" s="117">
        <f t="shared" si="164"/>
        <v>5.8161350844277669E-2</v>
      </c>
      <c r="AN687" s="117">
        <f t="shared" si="165"/>
        <v>0</v>
      </c>
      <c r="AO687" s="117">
        <f t="shared" si="166"/>
        <v>3.9399624765478425E-2</v>
      </c>
      <c r="AP687" s="117">
        <f t="shared" si="167"/>
        <v>7.6923076923076913E-2</v>
      </c>
      <c r="AQ687" s="117">
        <f t="shared" si="168"/>
        <v>0.4071294559099437</v>
      </c>
      <c r="AR687" s="117">
        <f t="shared" si="169"/>
        <v>5.6285178236397749E-3</v>
      </c>
      <c r="AS687" t="str">
        <f t="shared" si="170"/>
        <v>1995SHU</v>
      </c>
    </row>
    <row r="688" spans="1:45" x14ac:dyDescent="0.25">
      <c r="A688" t="s">
        <v>712</v>
      </c>
      <c r="B688" s="64">
        <v>1996</v>
      </c>
      <c r="C688">
        <v>744</v>
      </c>
      <c r="D688" s="116" t="s">
        <v>43</v>
      </c>
      <c r="E688" s="63">
        <v>0.16397849462365593</v>
      </c>
      <c r="F688" s="63">
        <v>0</v>
      </c>
      <c r="G688" s="63">
        <v>0</v>
      </c>
      <c r="H688" s="63">
        <v>5.3763440860215058E-3</v>
      </c>
      <c r="I688" s="63">
        <v>6.7204301075268818E-3</v>
      </c>
      <c r="J688" s="63">
        <v>4.0322580645161289E-3</v>
      </c>
      <c r="K688" s="63">
        <v>9.4086021505376347E-3</v>
      </c>
      <c r="L688" s="63">
        <v>0</v>
      </c>
      <c r="M688" s="63">
        <v>4.4354838709677422E-2</v>
      </c>
      <c r="N688" s="63">
        <v>0</v>
      </c>
      <c r="O688" s="63">
        <v>5.3763440860215058E-3</v>
      </c>
      <c r="P688" s="63">
        <v>1.4784946236559141E-2</v>
      </c>
      <c r="Q688" s="63">
        <v>0</v>
      </c>
      <c r="R688" s="63">
        <v>0</v>
      </c>
      <c r="S688" s="63">
        <v>0</v>
      </c>
      <c r="T688" s="63">
        <v>0</v>
      </c>
      <c r="U688" s="63">
        <v>0</v>
      </c>
      <c r="V688" s="63">
        <v>0</v>
      </c>
      <c r="W688" s="63">
        <v>0</v>
      </c>
      <c r="X688" s="63">
        <v>7.7956989247311828E-2</v>
      </c>
      <c r="Y688" s="63">
        <v>1.3440860215053764E-2</v>
      </c>
      <c r="Z688" s="63">
        <v>0</v>
      </c>
      <c r="AA688" s="63">
        <v>0.65456989247311825</v>
      </c>
      <c r="AB688" s="93" t="str">
        <f t="shared" si="157"/>
        <v>pre99</v>
      </c>
      <c r="AC688" s="93" t="str">
        <f t="shared" si="158"/>
        <v>SHU</v>
      </c>
      <c r="AD688" s="93" t="str">
        <f>"'"&amp;VLOOKUP(A688,Lookups!B$3:F$48,2,FALSE)&amp;"'"</f>
        <v>'Lower Shuswap River Summer'</v>
      </c>
      <c r="AE688" s="93">
        <f>VLOOKUP(A688,Lookups!B$3:F$48,4,FALSE)</f>
        <v>5</v>
      </c>
      <c r="AF688" s="93" t="str">
        <f>VLOOKUP(A688,Lookups!B$3:F$48,5,FALSE)</f>
        <v>Fra</v>
      </c>
      <c r="AG688" s="93" t="str">
        <f t="shared" si="159"/>
        <v>yes</v>
      </c>
      <c r="AH688" s="93">
        <f>VLOOKUP(A688,Lookups!B$3:F$48,3,FALSE)</f>
        <v>31</v>
      </c>
      <c r="AI688" s="117">
        <f t="shared" si="160"/>
        <v>0.16397849462365593</v>
      </c>
      <c r="AJ688" s="117">
        <f t="shared" si="161"/>
        <v>1.2096774193548387E-2</v>
      </c>
      <c r="AK688" s="117">
        <f t="shared" si="162"/>
        <v>1.3440860215053764E-2</v>
      </c>
      <c r="AL688" s="117">
        <f t="shared" si="163"/>
        <v>4.4354838709677422E-2</v>
      </c>
      <c r="AM688" s="117">
        <f t="shared" si="164"/>
        <v>2.0161290322580648E-2</v>
      </c>
      <c r="AN688" s="117">
        <f t="shared" si="165"/>
        <v>0</v>
      </c>
      <c r="AO688" s="117">
        <f t="shared" si="166"/>
        <v>0</v>
      </c>
      <c r="AP688" s="117">
        <f t="shared" si="167"/>
        <v>9.1397849462365593E-2</v>
      </c>
      <c r="AQ688" s="117">
        <f t="shared" si="168"/>
        <v>0.65456989247311825</v>
      </c>
      <c r="AR688" s="117">
        <f t="shared" si="169"/>
        <v>0</v>
      </c>
      <c r="AS688" t="str">
        <f t="shared" si="170"/>
        <v>1996SHU</v>
      </c>
    </row>
    <row r="689" spans="1:45" x14ac:dyDescent="0.25">
      <c r="A689" t="s">
        <v>712</v>
      </c>
      <c r="B689" s="64">
        <v>1997</v>
      </c>
      <c r="C689">
        <v>612</v>
      </c>
      <c r="D689" s="116" t="s">
        <v>43</v>
      </c>
      <c r="E689" s="63">
        <v>0.13235294117647059</v>
      </c>
      <c r="F689" s="63">
        <v>0</v>
      </c>
      <c r="G689" s="63">
        <v>0</v>
      </c>
      <c r="H689" s="63">
        <v>8.6601307189542481E-2</v>
      </c>
      <c r="I689" s="63">
        <v>2.1241830065359478E-2</v>
      </c>
      <c r="J689" s="63">
        <v>4.9019607843137254E-3</v>
      </c>
      <c r="K689" s="63">
        <v>0</v>
      </c>
      <c r="L689" s="63">
        <v>0</v>
      </c>
      <c r="M689" s="63">
        <v>6.0457516339869274E-2</v>
      </c>
      <c r="N689" s="63">
        <v>1.6339869281045752E-3</v>
      </c>
      <c r="O689" s="63">
        <v>3.7581699346405227E-2</v>
      </c>
      <c r="P689" s="63">
        <v>6.5359477124183009E-3</v>
      </c>
      <c r="Q689" s="63">
        <v>0</v>
      </c>
      <c r="R689" s="63">
        <v>0</v>
      </c>
      <c r="S689" s="63">
        <v>0</v>
      </c>
      <c r="T689" s="63">
        <v>0</v>
      </c>
      <c r="U689" s="63">
        <v>2.9411764705882353E-2</v>
      </c>
      <c r="V689" s="63">
        <v>0</v>
      </c>
      <c r="W689" s="63">
        <v>0</v>
      </c>
      <c r="X689" s="63">
        <v>0.15196078431372548</v>
      </c>
      <c r="Y689" s="63">
        <v>0</v>
      </c>
      <c r="Z689" s="63">
        <v>4.9019607843137254E-3</v>
      </c>
      <c r="AA689" s="63">
        <v>0.46241830065359479</v>
      </c>
      <c r="AB689" s="93" t="str">
        <f t="shared" si="157"/>
        <v>pre99</v>
      </c>
      <c r="AC689" s="93" t="str">
        <f t="shared" si="158"/>
        <v>SHU</v>
      </c>
      <c r="AD689" s="93" t="str">
        <f>"'"&amp;VLOOKUP(A689,Lookups!B$3:F$48,2,FALSE)&amp;"'"</f>
        <v>'Lower Shuswap River Summer'</v>
      </c>
      <c r="AE689" s="93">
        <f>VLOOKUP(A689,Lookups!B$3:F$48,4,FALSE)</f>
        <v>5</v>
      </c>
      <c r="AF689" s="93" t="str">
        <f>VLOOKUP(A689,Lookups!B$3:F$48,5,FALSE)</f>
        <v>Fra</v>
      </c>
      <c r="AG689" s="93" t="str">
        <f t="shared" si="159"/>
        <v>yes</v>
      </c>
      <c r="AH689" s="93">
        <f>VLOOKUP(A689,Lookups!B$3:F$48,3,FALSE)</f>
        <v>31</v>
      </c>
      <c r="AI689" s="117">
        <f t="shared" si="160"/>
        <v>0.13235294117647059</v>
      </c>
      <c r="AJ689" s="117">
        <f t="shared" si="161"/>
        <v>0.10784313725490197</v>
      </c>
      <c r="AK689" s="117">
        <f t="shared" si="162"/>
        <v>4.9019607843137254E-3</v>
      </c>
      <c r="AL689" s="117">
        <f t="shared" si="163"/>
        <v>6.0457516339869274E-2</v>
      </c>
      <c r="AM689" s="117">
        <f t="shared" si="164"/>
        <v>4.5751633986928102E-2</v>
      </c>
      <c r="AN689" s="117">
        <f t="shared" si="165"/>
        <v>0</v>
      </c>
      <c r="AO689" s="117">
        <f t="shared" si="166"/>
        <v>2.9411764705882353E-2</v>
      </c>
      <c r="AP689" s="117">
        <f t="shared" si="167"/>
        <v>0.15196078431372548</v>
      </c>
      <c r="AQ689" s="117">
        <f t="shared" si="168"/>
        <v>0.46241830065359479</v>
      </c>
      <c r="AR689" s="117">
        <f t="shared" si="169"/>
        <v>4.9019607843137254E-3</v>
      </c>
      <c r="AS689" t="str">
        <f t="shared" si="170"/>
        <v>1997SHU</v>
      </c>
    </row>
    <row r="690" spans="1:45" x14ac:dyDescent="0.25">
      <c r="A690" t="s">
        <v>712</v>
      </c>
      <c r="B690" s="64">
        <v>1998</v>
      </c>
      <c r="C690">
        <v>760</v>
      </c>
      <c r="D690" s="116" t="s">
        <v>43</v>
      </c>
      <c r="E690" s="63">
        <v>0.21578947368421053</v>
      </c>
      <c r="F690" s="63">
        <v>3.9473684210526317E-3</v>
      </c>
      <c r="G690" s="63">
        <v>9.2105263157894732E-2</v>
      </c>
      <c r="H690" s="63">
        <v>6.9736842105263153E-2</v>
      </c>
      <c r="I690" s="63">
        <v>0.13947368421052631</v>
      </c>
      <c r="J690" s="63">
        <v>0</v>
      </c>
      <c r="K690" s="63">
        <v>6.5789473684210523E-3</v>
      </c>
      <c r="L690" s="63">
        <v>0</v>
      </c>
      <c r="M690" s="63">
        <v>7.1052631578947367E-2</v>
      </c>
      <c r="N690" s="63">
        <v>0</v>
      </c>
      <c r="O690" s="63">
        <v>3.9473684210526317E-3</v>
      </c>
      <c r="P690" s="63">
        <v>1.0526315789473684E-2</v>
      </c>
      <c r="Q690" s="63">
        <v>0</v>
      </c>
      <c r="R690" s="63">
        <v>0</v>
      </c>
      <c r="S690" s="63">
        <v>0</v>
      </c>
      <c r="T690" s="63">
        <v>0</v>
      </c>
      <c r="U690" s="63">
        <v>9.2105263157894728E-3</v>
      </c>
      <c r="V690" s="63">
        <v>0</v>
      </c>
      <c r="W690" s="63">
        <v>0</v>
      </c>
      <c r="X690" s="63">
        <v>5.6578947368421055E-2</v>
      </c>
      <c r="Y690" s="63">
        <v>6.5789473684210523E-3</v>
      </c>
      <c r="Z690" s="63">
        <v>1.1842105263157895E-2</v>
      </c>
      <c r="AA690" s="63">
        <v>0.30263157894736842</v>
      </c>
      <c r="AB690" s="93" t="str">
        <f t="shared" si="157"/>
        <v>pre99</v>
      </c>
      <c r="AC690" s="93" t="str">
        <f t="shared" si="158"/>
        <v>SHU</v>
      </c>
      <c r="AD690" s="93" t="str">
        <f>"'"&amp;VLOOKUP(A690,Lookups!B$3:F$48,2,FALSE)&amp;"'"</f>
        <v>'Lower Shuswap River Summer'</v>
      </c>
      <c r="AE690" s="93">
        <f>VLOOKUP(A690,Lookups!B$3:F$48,4,FALSE)</f>
        <v>5</v>
      </c>
      <c r="AF690" s="93" t="str">
        <f>VLOOKUP(A690,Lookups!B$3:F$48,5,FALSE)</f>
        <v>Fra</v>
      </c>
      <c r="AG690" s="93" t="str">
        <f t="shared" si="159"/>
        <v>yes</v>
      </c>
      <c r="AH690" s="93">
        <f>VLOOKUP(A690,Lookups!B$3:F$48,3,FALSE)</f>
        <v>31</v>
      </c>
      <c r="AI690" s="117">
        <f t="shared" si="160"/>
        <v>0.31184210526315792</v>
      </c>
      <c r="AJ690" s="117">
        <f t="shared" si="161"/>
        <v>0.20921052631578946</v>
      </c>
      <c r="AK690" s="117">
        <f t="shared" si="162"/>
        <v>6.5789473684210523E-3</v>
      </c>
      <c r="AL690" s="117">
        <f t="shared" si="163"/>
        <v>7.1052631578947367E-2</v>
      </c>
      <c r="AM690" s="117">
        <f t="shared" si="164"/>
        <v>1.4473684210526316E-2</v>
      </c>
      <c r="AN690" s="117">
        <f t="shared" si="165"/>
        <v>0</v>
      </c>
      <c r="AO690" s="117">
        <f t="shared" si="166"/>
        <v>9.2105263157894728E-3</v>
      </c>
      <c r="AP690" s="117">
        <f t="shared" si="167"/>
        <v>6.3157894736842107E-2</v>
      </c>
      <c r="AQ690" s="117">
        <f t="shared" si="168"/>
        <v>0.30263157894736842</v>
      </c>
      <c r="AR690" s="117">
        <f t="shared" si="169"/>
        <v>1.1842105263157895E-2</v>
      </c>
      <c r="AS690" t="str">
        <f t="shared" si="170"/>
        <v>1998SHU</v>
      </c>
    </row>
    <row r="691" spans="1:45" x14ac:dyDescent="0.25">
      <c r="A691" t="s">
        <v>712</v>
      </c>
      <c r="B691" s="64">
        <v>1999</v>
      </c>
      <c r="C691">
        <v>832</v>
      </c>
      <c r="D691" s="116" t="s">
        <v>43</v>
      </c>
      <c r="E691" s="63">
        <v>0.15625</v>
      </c>
      <c r="F691" s="63">
        <v>0</v>
      </c>
      <c r="G691" s="63">
        <v>6.4903846153846159E-2</v>
      </c>
      <c r="H691" s="63">
        <v>7.2115384615384619E-3</v>
      </c>
      <c r="I691" s="63">
        <v>4.567307692307692E-2</v>
      </c>
      <c r="J691" s="63">
        <v>0</v>
      </c>
      <c r="K691" s="63">
        <v>0</v>
      </c>
      <c r="L691" s="63">
        <v>0</v>
      </c>
      <c r="M691" s="63">
        <v>4.6875E-2</v>
      </c>
      <c r="N691" s="63">
        <v>0</v>
      </c>
      <c r="O691" s="63">
        <v>0</v>
      </c>
      <c r="P691" s="63">
        <v>2.403846153846154E-3</v>
      </c>
      <c r="Q691" s="63">
        <v>0</v>
      </c>
      <c r="R691" s="63">
        <v>0</v>
      </c>
      <c r="S691" s="63">
        <v>0</v>
      </c>
      <c r="T691" s="63">
        <v>0</v>
      </c>
      <c r="U691" s="63">
        <v>0</v>
      </c>
      <c r="V691" s="63">
        <v>0</v>
      </c>
      <c r="W691" s="63">
        <v>0</v>
      </c>
      <c r="X691" s="63">
        <v>4.6875E-2</v>
      </c>
      <c r="Y691" s="63">
        <v>3.605769230769231E-3</v>
      </c>
      <c r="Z691" s="63">
        <v>0</v>
      </c>
      <c r="AA691" s="63">
        <v>0.62620192307692313</v>
      </c>
      <c r="AB691" s="93" t="str">
        <f t="shared" si="157"/>
        <v>a99to08</v>
      </c>
      <c r="AC691" s="93" t="str">
        <f t="shared" si="158"/>
        <v>SHU</v>
      </c>
      <c r="AD691" s="93" t="str">
        <f>"'"&amp;VLOOKUP(A691,Lookups!B$3:F$48,2,FALSE)&amp;"'"</f>
        <v>'Lower Shuswap River Summer'</v>
      </c>
      <c r="AE691" s="93">
        <f>VLOOKUP(A691,Lookups!B$3:F$48,4,FALSE)</f>
        <v>5</v>
      </c>
      <c r="AF691" s="93" t="str">
        <f>VLOOKUP(A691,Lookups!B$3:F$48,5,FALSE)</f>
        <v>Fra</v>
      </c>
      <c r="AG691" s="93" t="str">
        <f t="shared" si="159"/>
        <v>yes</v>
      </c>
      <c r="AH691" s="93">
        <f>VLOOKUP(A691,Lookups!B$3:F$48,3,FALSE)</f>
        <v>31</v>
      </c>
      <c r="AI691" s="117">
        <f t="shared" si="160"/>
        <v>0.22115384615384615</v>
      </c>
      <c r="AJ691" s="117">
        <f t="shared" si="161"/>
        <v>5.2884615384615384E-2</v>
      </c>
      <c r="AK691" s="117">
        <f t="shared" si="162"/>
        <v>0</v>
      </c>
      <c r="AL691" s="117">
        <f t="shared" si="163"/>
        <v>4.6875E-2</v>
      </c>
      <c r="AM691" s="117">
        <f t="shared" si="164"/>
        <v>2.403846153846154E-3</v>
      </c>
      <c r="AN691" s="117">
        <f t="shared" si="165"/>
        <v>0</v>
      </c>
      <c r="AO691" s="117">
        <f t="shared" si="166"/>
        <v>0</v>
      </c>
      <c r="AP691" s="117">
        <f t="shared" si="167"/>
        <v>5.0480769230769232E-2</v>
      </c>
      <c r="AQ691" s="117">
        <f t="shared" si="168"/>
        <v>0.62620192307692313</v>
      </c>
      <c r="AR691" s="117">
        <f t="shared" si="169"/>
        <v>0</v>
      </c>
      <c r="AS691" t="str">
        <f t="shared" si="170"/>
        <v>1999SHU</v>
      </c>
    </row>
    <row r="692" spans="1:45" x14ac:dyDescent="0.25">
      <c r="A692" t="s">
        <v>712</v>
      </c>
      <c r="B692" s="64">
        <v>2000</v>
      </c>
      <c r="C692">
        <v>728</v>
      </c>
      <c r="D692" s="116" t="s">
        <v>43</v>
      </c>
      <c r="E692" s="63">
        <v>0.10851648351648351</v>
      </c>
      <c r="F692" s="63">
        <v>0</v>
      </c>
      <c r="G692" s="63">
        <v>9.8901098901098897E-2</v>
      </c>
      <c r="H692" s="63">
        <v>0</v>
      </c>
      <c r="I692" s="63">
        <v>4.6703296703296704E-2</v>
      </c>
      <c r="J692" s="63">
        <v>0</v>
      </c>
      <c r="K692" s="63">
        <v>0</v>
      </c>
      <c r="L692" s="63">
        <v>0</v>
      </c>
      <c r="M692" s="63">
        <v>3.8461538461538464E-2</v>
      </c>
      <c r="N692" s="63">
        <v>0</v>
      </c>
      <c r="O692" s="63">
        <v>0</v>
      </c>
      <c r="P692" s="63">
        <v>0</v>
      </c>
      <c r="Q692" s="63">
        <v>0</v>
      </c>
      <c r="R692" s="63">
        <v>4.120879120879121E-3</v>
      </c>
      <c r="S692" s="63">
        <v>0</v>
      </c>
      <c r="T692" s="63">
        <v>0</v>
      </c>
      <c r="U692" s="63">
        <v>1.3736263736263737E-3</v>
      </c>
      <c r="V692" s="63">
        <v>0</v>
      </c>
      <c r="W692" s="63">
        <v>0</v>
      </c>
      <c r="X692" s="63">
        <v>7.2802197802197807E-2</v>
      </c>
      <c r="Y692" s="63">
        <v>1.3736263736263736E-2</v>
      </c>
      <c r="Z692" s="63">
        <v>9.6153846153846159E-3</v>
      </c>
      <c r="AA692" s="63">
        <v>0.60576923076923073</v>
      </c>
      <c r="AB692" s="93" t="str">
        <f t="shared" si="157"/>
        <v>a99to08</v>
      </c>
      <c r="AC692" s="93" t="str">
        <f t="shared" si="158"/>
        <v>SHU</v>
      </c>
      <c r="AD692" s="93" t="str">
        <f>"'"&amp;VLOOKUP(A692,Lookups!B$3:F$48,2,FALSE)&amp;"'"</f>
        <v>'Lower Shuswap River Summer'</v>
      </c>
      <c r="AE692" s="93">
        <f>VLOOKUP(A692,Lookups!B$3:F$48,4,FALSE)</f>
        <v>5</v>
      </c>
      <c r="AF692" s="93" t="str">
        <f>VLOOKUP(A692,Lookups!B$3:F$48,5,FALSE)</f>
        <v>Fra</v>
      </c>
      <c r="AG692" s="93" t="str">
        <f t="shared" si="159"/>
        <v>yes</v>
      </c>
      <c r="AH692" s="93">
        <f>VLOOKUP(A692,Lookups!B$3:F$48,3,FALSE)</f>
        <v>31</v>
      </c>
      <c r="AI692" s="117">
        <f t="shared" si="160"/>
        <v>0.2074175824175824</v>
      </c>
      <c r="AJ692" s="117">
        <f t="shared" si="161"/>
        <v>4.6703296703296704E-2</v>
      </c>
      <c r="AK692" s="117">
        <f t="shared" si="162"/>
        <v>0</v>
      </c>
      <c r="AL692" s="117">
        <f t="shared" si="163"/>
        <v>3.8461538461538464E-2</v>
      </c>
      <c r="AM692" s="117">
        <f t="shared" si="164"/>
        <v>0</v>
      </c>
      <c r="AN692" s="117">
        <f t="shared" si="165"/>
        <v>4.120879120879121E-3</v>
      </c>
      <c r="AO692" s="117">
        <f t="shared" si="166"/>
        <v>1.3736263736263737E-3</v>
      </c>
      <c r="AP692" s="117">
        <f t="shared" si="167"/>
        <v>8.6538461538461536E-2</v>
      </c>
      <c r="AQ692" s="117">
        <f t="shared" si="168"/>
        <v>0.60576923076923073</v>
      </c>
      <c r="AR692" s="117">
        <f t="shared" si="169"/>
        <v>9.6153846153846159E-3</v>
      </c>
      <c r="AS692" t="str">
        <f t="shared" si="170"/>
        <v>2000SHU</v>
      </c>
    </row>
    <row r="693" spans="1:45" x14ac:dyDescent="0.25">
      <c r="A693" t="s">
        <v>712</v>
      </c>
      <c r="B693" s="64">
        <v>2001</v>
      </c>
      <c r="C693">
        <v>1159</v>
      </c>
      <c r="D693" s="116" t="s">
        <v>43</v>
      </c>
      <c r="E693" s="63">
        <v>8.2830025884383082E-2</v>
      </c>
      <c r="F693" s="63">
        <v>1.2942191544434857E-2</v>
      </c>
      <c r="G693" s="63">
        <v>3.4512510785159622E-3</v>
      </c>
      <c r="H693" s="63">
        <v>0</v>
      </c>
      <c r="I693" s="63">
        <v>0</v>
      </c>
      <c r="J693" s="63">
        <v>0</v>
      </c>
      <c r="K693" s="63">
        <v>0</v>
      </c>
      <c r="L693" s="63">
        <v>8.6281276962899055E-4</v>
      </c>
      <c r="M693" s="63">
        <v>9.4046591889559966E-2</v>
      </c>
      <c r="N693" s="63">
        <v>2.5884383088869713E-3</v>
      </c>
      <c r="O693" s="63">
        <v>6.9025021570319244E-3</v>
      </c>
      <c r="P693" s="63">
        <v>1.0353753235547885E-2</v>
      </c>
      <c r="Q693" s="63">
        <v>8.6281276962899055E-4</v>
      </c>
      <c r="R693" s="63">
        <v>0</v>
      </c>
      <c r="S693" s="63">
        <v>0</v>
      </c>
      <c r="T693" s="63">
        <v>0</v>
      </c>
      <c r="U693" s="63">
        <v>1.7256255392579811E-3</v>
      </c>
      <c r="V693" s="63">
        <v>0</v>
      </c>
      <c r="W693" s="63">
        <v>0</v>
      </c>
      <c r="X693" s="63">
        <v>1.2942191544434857E-2</v>
      </c>
      <c r="Y693" s="63">
        <v>1.5530629853321829E-2</v>
      </c>
      <c r="Z693" s="63">
        <v>2.5884383088869713E-3</v>
      </c>
      <c r="AA693" s="63">
        <v>0.75237273511647973</v>
      </c>
      <c r="AB693" s="93" t="str">
        <f t="shared" si="157"/>
        <v>a99to08</v>
      </c>
      <c r="AC693" s="93" t="str">
        <f t="shared" si="158"/>
        <v>SHU</v>
      </c>
      <c r="AD693" s="93" t="str">
        <f>"'"&amp;VLOOKUP(A693,Lookups!B$3:F$48,2,FALSE)&amp;"'"</f>
        <v>'Lower Shuswap River Summer'</v>
      </c>
      <c r="AE693" s="93">
        <f>VLOOKUP(A693,Lookups!B$3:F$48,4,FALSE)</f>
        <v>5</v>
      </c>
      <c r="AF693" s="93" t="str">
        <f>VLOOKUP(A693,Lookups!B$3:F$48,5,FALSE)</f>
        <v>Fra</v>
      </c>
      <c r="AG693" s="93" t="str">
        <f t="shared" si="159"/>
        <v>yes</v>
      </c>
      <c r="AH693" s="93">
        <f>VLOOKUP(A693,Lookups!B$3:F$48,3,FALSE)</f>
        <v>31</v>
      </c>
      <c r="AI693" s="117">
        <f t="shared" si="160"/>
        <v>9.9223468507333906E-2</v>
      </c>
      <c r="AJ693" s="117">
        <f t="shared" si="161"/>
        <v>0</v>
      </c>
      <c r="AK693" s="117">
        <f t="shared" si="162"/>
        <v>0</v>
      </c>
      <c r="AL693" s="117">
        <f t="shared" si="163"/>
        <v>9.4909404659188956E-2</v>
      </c>
      <c r="AM693" s="117">
        <f t="shared" si="164"/>
        <v>1.9844693701466781E-2</v>
      </c>
      <c r="AN693" s="117">
        <f t="shared" si="165"/>
        <v>8.6281276962899055E-4</v>
      </c>
      <c r="AO693" s="117">
        <f t="shared" si="166"/>
        <v>1.7256255392579811E-3</v>
      </c>
      <c r="AP693" s="117">
        <f t="shared" si="167"/>
        <v>2.8472821397756684E-2</v>
      </c>
      <c r="AQ693" s="117">
        <f t="shared" si="168"/>
        <v>0.75237273511647973</v>
      </c>
      <c r="AR693" s="117">
        <f t="shared" si="169"/>
        <v>2.5884383088869713E-3</v>
      </c>
      <c r="AS693" t="str">
        <f t="shared" si="170"/>
        <v>2001SHU</v>
      </c>
    </row>
    <row r="694" spans="1:45" x14ac:dyDescent="0.25">
      <c r="A694" t="s">
        <v>712</v>
      </c>
      <c r="B694" s="64">
        <v>2002</v>
      </c>
      <c r="C694">
        <v>1536</v>
      </c>
      <c r="D694" s="116" t="s">
        <v>43</v>
      </c>
      <c r="E694" s="63">
        <v>0.18619791666666669</v>
      </c>
      <c r="F694" s="63">
        <v>0</v>
      </c>
      <c r="G694" s="63">
        <v>3.515625E-2</v>
      </c>
      <c r="H694" s="63">
        <v>0.13020833333333334</v>
      </c>
      <c r="I694" s="63">
        <v>4.2317708333333336E-2</v>
      </c>
      <c r="J694" s="63">
        <v>1.3020833333333334E-2</v>
      </c>
      <c r="K694" s="63">
        <v>0</v>
      </c>
      <c r="L694" s="63">
        <v>0</v>
      </c>
      <c r="M694" s="63">
        <v>3.8411458333333336E-2</v>
      </c>
      <c r="N694" s="63">
        <v>6.5104166666666663E-4</v>
      </c>
      <c r="O694" s="63">
        <v>0</v>
      </c>
      <c r="P694" s="63">
        <v>1.6276041666666668E-2</v>
      </c>
      <c r="Q694" s="63">
        <v>0</v>
      </c>
      <c r="R694" s="63">
        <v>0</v>
      </c>
      <c r="S694" s="63">
        <v>0</v>
      </c>
      <c r="T694" s="63">
        <v>0</v>
      </c>
      <c r="U694" s="63">
        <v>0</v>
      </c>
      <c r="V694" s="63">
        <v>0</v>
      </c>
      <c r="W694" s="63">
        <v>0</v>
      </c>
      <c r="X694" s="63">
        <v>8.5286458333333329E-2</v>
      </c>
      <c r="Y694" s="63">
        <v>4.557291666666667E-3</v>
      </c>
      <c r="Z694" s="63">
        <v>0</v>
      </c>
      <c r="AA694" s="63">
        <v>0.44791666666666669</v>
      </c>
      <c r="AB694" s="93" t="str">
        <f t="shared" si="157"/>
        <v>a99to08</v>
      </c>
      <c r="AC694" s="93" t="str">
        <f t="shared" si="158"/>
        <v>SHU</v>
      </c>
      <c r="AD694" s="93" t="str">
        <f>"'"&amp;VLOOKUP(A694,Lookups!B$3:F$48,2,FALSE)&amp;"'"</f>
        <v>'Lower Shuswap River Summer'</v>
      </c>
      <c r="AE694" s="93">
        <f>VLOOKUP(A694,Lookups!B$3:F$48,4,FALSE)</f>
        <v>5</v>
      </c>
      <c r="AF694" s="93" t="str">
        <f>VLOOKUP(A694,Lookups!B$3:F$48,5,FALSE)</f>
        <v>Fra</v>
      </c>
      <c r="AG694" s="93" t="str">
        <f t="shared" si="159"/>
        <v>yes</v>
      </c>
      <c r="AH694" s="93">
        <f>VLOOKUP(A694,Lookups!B$3:F$48,3,FALSE)</f>
        <v>31</v>
      </c>
      <c r="AI694" s="117">
        <f t="shared" si="160"/>
        <v>0.22135416666666669</v>
      </c>
      <c r="AJ694" s="117">
        <f t="shared" si="161"/>
        <v>0.17252604166666669</v>
      </c>
      <c r="AK694" s="117">
        <f t="shared" si="162"/>
        <v>1.3020833333333334E-2</v>
      </c>
      <c r="AL694" s="117">
        <f t="shared" si="163"/>
        <v>3.8411458333333336E-2</v>
      </c>
      <c r="AM694" s="117">
        <f t="shared" si="164"/>
        <v>1.6927083333333336E-2</v>
      </c>
      <c r="AN694" s="117">
        <f t="shared" si="165"/>
        <v>0</v>
      </c>
      <c r="AO694" s="117">
        <f t="shared" si="166"/>
        <v>0</v>
      </c>
      <c r="AP694" s="117">
        <f t="shared" si="167"/>
        <v>8.984375E-2</v>
      </c>
      <c r="AQ694" s="117">
        <f t="shared" si="168"/>
        <v>0.44791666666666669</v>
      </c>
      <c r="AR694" s="117">
        <f t="shared" si="169"/>
        <v>0</v>
      </c>
      <c r="AS694" t="str">
        <f t="shared" si="170"/>
        <v>2002SHU</v>
      </c>
    </row>
    <row r="695" spans="1:45" x14ac:dyDescent="0.25">
      <c r="A695" t="s">
        <v>712</v>
      </c>
      <c r="B695" s="64">
        <v>2003</v>
      </c>
      <c r="C695">
        <v>1881</v>
      </c>
      <c r="D695" s="116" t="s">
        <v>43</v>
      </c>
      <c r="E695" s="63">
        <v>9.8351940457203607E-2</v>
      </c>
      <c r="F695" s="63">
        <v>8.5061137692716646E-3</v>
      </c>
      <c r="G695" s="63">
        <v>1.9670388091440724E-2</v>
      </c>
      <c r="H695" s="63">
        <v>7.8149920255183414E-2</v>
      </c>
      <c r="I695" s="63">
        <v>2.4455077086656035E-2</v>
      </c>
      <c r="J695" s="63">
        <v>0</v>
      </c>
      <c r="K695" s="63">
        <v>2.6581605528973951E-3</v>
      </c>
      <c r="L695" s="63">
        <v>0</v>
      </c>
      <c r="M695" s="63">
        <v>7.2833599149388625E-2</v>
      </c>
      <c r="N695" s="63">
        <v>1.2759170653907496E-2</v>
      </c>
      <c r="O695" s="63">
        <v>0</v>
      </c>
      <c r="P695" s="63">
        <v>4.2530568846358323E-3</v>
      </c>
      <c r="Q695" s="63">
        <v>2.1265284423179162E-3</v>
      </c>
      <c r="R695" s="63">
        <v>0</v>
      </c>
      <c r="S695" s="63">
        <v>1.0632642211589581E-3</v>
      </c>
      <c r="T695" s="63">
        <v>0</v>
      </c>
      <c r="U695" s="63">
        <v>5.3163211057947902E-3</v>
      </c>
      <c r="V695" s="63">
        <v>0</v>
      </c>
      <c r="W695" s="63">
        <v>0</v>
      </c>
      <c r="X695" s="63">
        <v>4.0404040404040407E-2</v>
      </c>
      <c r="Y695" s="63">
        <v>2.3391812865497075E-2</v>
      </c>
      <c r="Z695" s="63">
        <v>0</v>
      </c>
      <c r="AA695" s="63">
        <v>0.60606060606060608</v>
      </c>
      <c r="AB695" s="93" t="str">
        <f t="shared" si="157"/>
        <v>a99to08</v>
      </c>
      <c r="AC695" s="93" t="str">
        <f t="shared" si="158"/>
        <v>SHU</v>
      </c>
      <c r="AD695" s="93" t="str">
        <f>"'"&amp;VLOOKUP(A695,Lookups!B$3:F$48,2,FALSE)&amp;"'"</f>
        <v>'Lower Shuswap River Summer'</v>
      </c>
      <c r="AE695" s="93">
        <f>VLOOKUP(A695,Lookups!B$3:F$48,4,FALSE)</f>
        <v>5</v>
      </c>
      <c r="AF695" s="93" t="str">
        <f>VLOOKUP(A695,Lookups!B$3:F$48,5,FALSE)</f>
        <v>Fra</v>
      </c>
      <c r="AG695" s="93" t="str">
        <f t="shared" si="159"/>
        <v>yes</v>
      </c>
      <c r="AH695" s="93">
        <f>VLOOKUP(A695,Lookups!B$3:F$48,3,FALSE)</f>
        <v>31</v>
      </c>
      <c r="AI695" s="117">
        <f t="shared" si="160"/>
        <v>0.12652844231791599</v>
      </c>
      <c r="AJ695" s="117">
        <f t="shared" si="161"/>
        <v>0.10260499734183945</v>
      </c>
      <c r="AK695" s="117">
        <f t="shared" si="162"/>
        <v>2.6581605528973951E-3</v>
      </c>
      <c r="AL695" s="117">
        <f t="shared" si="163"/>
        <v>7.2833599149388625E-2</v>
      </c>
      <c r="AM695" s="117">
        <f t="shared" si="164"/>
        <v>1.7012227538543329E-2</v>
      </c>
      <c r="AN695" s="117">
        <f t="shared" si="165"/>
        <v>3.1897926634768745E-3</v>
      </c>
      <c r="AO695" s="117">
        <f t="shared" si="166"/>
        <v>5.3163211057947902E-3</v>
      </c>
      <c r="AP695" s="117">
        <f t="shared" si="167"/>
        <v>6.3795853269537489E-2</v>
      </c>
      <c r="AQ695" s="117">
        <f t="shared" si="168"/>
        <v>0.60606060606060608</v>
      </c>
      <c r="AR695" s="117">
        <f t="shared" si="169"/>
        <v>0</v>
      </c>
      <c r="AS695" t="str">
        <f t="shared" si="170"/>
        <v>2003SHU</v>
      </c>
    </row>
    <row r="696" spans="1:45" x14ac:dyDescent="0.25">
      <c r="A696" t="s">
        <v>712</v>
      </c>
      <c r="B696" s="64">
        <v>2004</v>
      </c>
      <c r="C696">
        <v>1161</v>
      </c>
      <c r="D696" s="116" t="s">
        <v>43</v>
      </c>
      <c r="E696" s="63">
        <v>0.1834625322997416</v>
      </c>
      <c r="F696" s="63">
        <v>0</v>
      </c>
      <c r="G696" s="63">
        <v>1.8949181739879414E-2</v>
      </c>
      <c r="H696" s="63">
        <v>9.3023255813953487E-2</v>
      </c>
      <c r="I696" s="63">
        <v>3.9621016365202412E-2</v>
      </c>
      <c r="J696" s="63">
        <v>7.7519379844961239E-3</v>
      </c>
      <c r="K696" s="63">
        <v>0</v>
      </c>
      <c r="L696" s="63">
        <v>0</v>
      </c>
      <c r="M696" s="63">
        <v>5.512489233419466E-2</v>
      </c>
      <c r="N696" s="63">
        <v>0</v>
      </c>
      <c r="O696" s="63">
        <v>0</v>
      </c>
      <c r="P696" s="63">
        <v>4.5650301464254951E-2</v>
      </c>
      <c r="Q696" s="63">
        <v>2.5839793281653748E-3</v>
      </c>
      <c r="R696" s="63">
        <v>0</v>
      </c>
      <c r="S696" s="63">
        <v>0</v>
      </c>
      <c r="T696" s="63">
        <v>0</v>
      </c>
      <c r="U696" s="63">
        <v>1.2919896640826873E-2</v>
      </c>
      <c r="V696" s="63">
        <v>0</v>
      </c>
      <c r="W696" s="63">
        <v>0</v>
      </c>
      <c r="X696" s="63">
        <v>0.11800172265288544</v>
      </c>
      <c r="Y696" s="63">
        <v>2.756244616709733E-2</v>
      </c>
      <c r="Z696" s="63">
        <v>0</v>
      </c>
      <c r="AA696" s="63">
        <v>0.39534883720930231</v>
      </c>
      <c r="AB696" s="93" t="str">
        <f t="shared" si="157"/>
        <v>a99to08</v>
      </c>
      <c r="AC696" s="93" t="str">
        <f t="shared" si="158"/>
        <v>SHU</v>
      </c>
      <c r="AD696" s="93" t="str">
        <f>"'"&amp;VLOOKUP(A696,Lookups!B$3:F$48,2,FALSE)&amp;"'"</f>
        <v>'Lower Shuswap River Summer'</v>
      </c>
      <c r="AE696" s="93">
        <f>VLOOKUP(A696,Lookups!B$3:F$48,4,FALSE)</f>
        <v>5</v>
      </c>
      <c r="AF696" s="93" t="str">
        <f>VLOOKUP(A696,Lookups!B$3:F$48,5,FALSE)</f>
        <v>Fra</v>
      </c>
      <c r="AG696" s="93" t="str">
        <f t="shared" si="159"/>
        <v>yes</v>
      </c>
      <c r="AH696" s="93">
        <f>VLOOKUP(A696,Lookups!B$3:F$48,3,FALSE)</f>
        <v>31</v>
      </c>
      <c r="AI696" s="117">
        <f t="shared" si="160"/>
        <v>0.20241171403962102</v>
      </c>
      <c r="AJ696" s="117">
        <f t="shared" si="161"/>
        <v>0.13264427217915589</v>
      </c>
      <c r="AK696" s="117">
        <f t="shared" si="162"/>
        <v>7.7519379844961239E-3</v>
      </c>
      <c r="AL696" s="117">
        <f t="shared" si="163"/>
        <v>5.512489233419466E-2</v>
      </c>
      <c r="AM696" s="117">
        <f t="shared" si="164"/>
        <v>4.5650301464254951E-2</v>
      </c>
      <c r="AN696" s="117">
        <f t="shared" si="165"/>
        <v>2.5839793281653748E-3</v>
      </c>
      <c r="AO696" s="117">
        <f t="shared" si="166"/>
        <v>1.2919896640826873E-2</v>
      </c>
      <c r="AP696" s="117">
        <f t="shared" si="167"/>
        <v>0.14556416881998277</v>
      </c>
      <c r="AQ696" s="117">
        <f t="shared" si="168"/>
        <v>0.39534883720930231</v>
      </c>
      <c r="AR696" s="117">
        <f t="shared" si="169"/>
        <v>0</v>
      </c>
      <c r="AS696" t="str">
        <f t="shared" si="170"/>
        <v>2004SHU</v>
      </c>
    </row>
    <row r="697" spans="1:45" x14ac:dyDescent="0.25">
      <c r="A697" t="s">
        <v>712</v>
      </c>
      <c r="B697" s="64">
        <v>2005</v>
      </c>
      <c r="C697">
        <v>823</v>
      </c>
      <c r="D697" s="116" t="s">
        <v>43</v>
      </c>
      <c r="E697" s="63">
        <v>0.15309842041312274</v>
      </c>
      <c r="F697" s="63">
        <v>0</v>
      </c>
      <c r="G697" s="63">
        <v>8.5054678007290396E-3</v>
      </c>
      <c r="H697" s="63">
        <v>0.12393681652490887</v>
      </c>
      <c r="I697" s="63">
        <v>5.3462940461725394E-2</v>
      </c>
      <c r="J697" s="63">
        <v>3.6452004860267314E-3</v>
      </c>
      <c r="K697" s="63">
        <v>3.1591737545565005E-2</v>
      </c>
      <c r="L697" s="63">
        <v>0</v>
      </c>
      <c r="M697" s="63">
        <v>0.1433778857837181</v>
      </c>
      <c r="N697" s="63">
        <v>0</v>
      </c>
      <c r="O697" s="63">
        <v>0</v>
      </c>
      <c r="P697" s="63">
        <v>1.3365735115431349E-2</v>
      </c>
      <c r="Q697" s="63">
        <v>2.4301336573511541E-3</v>
      </c>
      <c r="R697" s="63">
        <v>0</v>
      </c>
      <c r="S697" s="63">
        <v>0</v>
      </c>
      <c r="T697" s="63">
        <v>0</v>
      </c>
      <c r="U697" s="63">
        <v>3.6452004860267314E-3</v>
      </c>
      <c r="V697" s="63">
        <v>0</v>
      </c>
      <c r="W697" s="63">
        <v>0</v>
      </c>
      <c r="X697" s="63">
        <v>7.168894289185905E-2</v>
      </c>
      <c r="Y697" s="63">
        <v>3.5236938031591739E-2</v>
      </c>
      <c r="Z697" s="63">
        <v>1.215066828675577E-3</v>
      </c>
      <c r="AA697" s="63">
        <v>0.35479951397326853</v>
      </c>
      <c r="AB697" s="93" t="str">
        <f t="shared" si="157"/>
        <v>a99to08</v>
      </c>
      <c r="AC697" s="93" t="str">
        <f t="shared" si="158"/>
        <v>SHU</v>
      </c>
      <c r="AD697" s="93" t="str">
        <f>"'"&amp;VLOOKUP(A697,Lookups!B$3:F$48,2,FALSE)&amp;"'"</f>
        <v>'Lower Shuswap River Summer'</v>
      </c>
      <c r="AE697" s="93">
        <f>VLOOKUP(A697,Lookups!B$3:F$48,4,FALSE)</f>
        <v>5</v>
      </c>
      <c r="AF697" s="93" t="str">
        <f>VLOOKUP(A697,Lookups!B$3:F$48,5,FALSE)</f>
        <v>Fra</v>
      </c>
      <c r="AG697" s="93" t="str">
        <f t="shared" si="159"/>
        <v>yes</v>
      </c>
      <c r="AH697" s="93">
        <f>VLOOKUP(A697,Lookups!B$3:F$48,3,FALSE)</f>
        <v>31</v>
      </c>
      <c r="AI697" s="117">
        <f t="shared" si="160"/>
        <v>0.16160388821385177</v>
      </c>
      <c r="AJ697" s="117">
        <f t="shared" si="161"/>
        <v>0.17739975698663427</v>
      </c>
      <c r="AK697" s="117">
        <f t="shared" si="162"/>
        <v>3.5236938031591739E-2</v>
      </c>
      <c r="AL697" s="117">
        <f t="shared" si="163"/>
        <v>0.1433778857837181</v>
      </c>
      <c r="AM697" s="117">
        <f t="shared" si="164"/>
        <v>1.3365735115431349E-2</v>
      </c>
      <c r="AN697" s="117">
        <f t="shared" si="165"/>
        <v>2.4301336573511541E-3</v>
      </c>
      <c r="AO697" s="117">
        <f t="shared" si="166"/>
        <v>3.6452004860267314E-3</v>
      </c>
      <c r="AP697" s="117">
        <f t="shared" si="167"/>
        <v>0.10692588092345079</v>
      </c>
      <c r="AQ697" s="117">
        <f t="shared" si="168"/>
        <v>0.35479951397326853</v>
      </c>
      <c r="AR697" s="117">
        <f t="shared" si="169"/>
        <v>1.215066828675577E-3</v>
      </c>
      <c r="AS697" t="str">
        <f t="shared" si="170"/>
        <v>2005SHU</v>
      </c>
    </row>
    <row r="698" spans="1:45" x14ac:dyDescent="0.25">
      <c r="A698" t="s">
        <v>712</v>
      </c>
      <c r="B698" s="64">
        <v>2006</v>
      </c>
      <c r="C698">
        <v>1315</v>
      </c>
      <c r="D698" s="116" t="s">
        <v>43</v>
      </c>
      <c r="E698" s="63">
        <v>0.1209125475285171</v>
      </c>
      <c r="F698" s="63">
        <v>0</v>
      </c>
      <c r="G698" s="63">
        <v>2.0532319391634982E-2</v>
      </c>
      <c r="H698" s="63">
        <v>0.13307984790874525</v>
      </c>
      <c r="I698" s="63">
        <v>8.2129277566539927E-2</v>
      </c>
      <c r="J698" s="63">
        <v>3.041825095057034E-3</v>
      </c>
      <c r="K698" s="63">
        <v>9.125475285171103E-3</v>
      </c>
      <c r="L698" s="63">
        <v>0</v>
      </c>
      <c r="M698" s="63">
        <v>0.10114068441064639</v>
      </c>
      <c r="N698" s="63">
        <v>0</v>
      </c>
      <c r="O698" s="63">
        <v>0</v>
      </c>
      <c r="P698" s="63">
        <v>1.6730038022813688E-2</v>
      </c>
      <c r="Q698" s="63">
        <v>2.2813688212927757E-3</v>
      </c>
      <c r="R698" s="63">
        <v>0</v>
      </c>
      <c r="S698" s="63">
        <v>0</v>
      </c>
      <c r="T698" s="63">
        <v>0</v>
      </c>
      <c r="U698" s="63">
        <v>8.3650190114068438E-3</v>
      </c>
      <c r="V698" s="63">
        <v>0</v>
      </c>
      <c r="W698" s="63">
        <v>0</v>
      </c>
      <c r="X698" s="63">
        <v>6.9201520912547526E-2</v>
      </c>
      <c r="Y698" s="63">
        <v>3.0418250950570342E-2</v>
      </c>
      <c r="Z698" s="63">
        <v>9.125475285171103E-3</v>
      </c>
      <c r="AA698" s="63">
        <v>0.39391634980988594</v>
      </c>
      <c r="AB698" s="93" t="str">
        <f t="shared" si="157"/>
        <v>a99to08</v>
      </c>
      <c r="AC698" s="93" t="str">
        <f t="shared" si="158"/>
        <v>SHU</v>
      </c>
      <c r="AD698" s="93" t="str">
        <f>"'"&amp;VLOOKUP(A698,Lookups!B$3:F$48,2,FALSE)&amp;"'"</f>
        <v>'Lower Shuswap River Summer'</v>
      </c>
      <c r="AE698" s="93">
        <f>VLOOKUP(A698,Lookups!B$3:F$48,4,FALSE)</f>
        <v>5</v>
      </c>
      <c r="AF698" s="93" t="str">
        <f>VLOOKUP(A698,Lookups!B$3:F$48,5,FALSE)</f>
        <v>Fra</v>
      </c>
      <c r="AG698" s="93" t="str">
        <f t="shared" si="159"/>
        <v>yes</v>
      </c>
      <c r="AH698" s="93">
        <f>VLOOKUP(A698,Lookups!B$3:F$48,3,FALSE)</f>
        <v>31</v>
      </c>
      <c r="AI698" s="117">
        <f t="shared" si="160"/>
        <v>0.14144486692015207</v>
      </c>
      <c r="AJ698" s="117">
        <f t="shared" si="161"/>
        <v>0.21520912547528517</v>
      </c>
      <c r="AK698" s="117">
        <f t="shared" si="162"/>
        <v>1.2167300380228136E-2</v>
      </c>
      <c r="AL698" s="117">
        <f t="shared" si="163"/>
        <v>0.10114068441064639</v>
      </c>
      <c r="AM698" s="117">
        <f t="shared" si="164"/>
        <v>1.6730038022813688E-2</v>
      </c>
      <c r="AN698" s="117">
        <f t="shared" si="165"/>
        <v>2.2813688212927757E-3</v>
      </c>
      <c r="AO698" s="117">
        <f t="shared" si="166"/>
        <v>8.3650190114068438E-3</v>
      </c>
      <c r="AP698" s="117">
        <f t="shared" si="167"/>
        <v>9.9619771863117865E-2</v>
      </c>
      <c r="AQ698" s="117">
        <f t="shared" si="168"/>
        <v>0.39391634980988594</v>
      </c>
      <c r="AR698" s="117">
        <f t="shared" si="169"/>
        <v>9.125475285171103E-3</v>
      </c>
      <c r="AS698" t="str">
        <f t="shared" si="170"/>
        <v>2006SHU</v>
      </c>
    </row>
    <row r="699" spans="1:45" x14ac:dyDescent="0.25">
      <c r="A699" t="s">
        <v>712</v>
      </c>
      <c r="B699" s="64">
        <v>2007</v>
      </c>
      <c r="C699">
        <v>494</v>
      </c>
      <c r="D699" s="116" t="s">
        <v>43</v>
      </c>
      <c r="E699" s="63">
        <v>7.8947368421052627E-2</v>
      </c>
      <c r="F699" s="63">
        <v>2.0242914979757085E-3</v>
      </c>
      <c r="G699" s="63">
        <v>8.0971659919028341E-2</v>
      </c>
      <c r="H699" s="63">
        <v>3.4412955465587043E-2</v>
      </c>
      <c r="I699" s="63">
        <v>0.10323886639676114</v>
      </c>
      <c r="J699" s="63">
        <v>0</v>
      </c>
      <c r="K699" s="63">
        <v>1.0121457489878543E-2</v>
      </c>
      <c r="L699" s="63">
        <v>0</v>
      </c>
      <c r="M699" s="63">
        <v>4.2510121457489877E-2</v>
      </c>
      <c r="N699" s="63">
        <v>0</v>
      </c>
      <c r="O699" s="63">
        <v>0</v>
      </c>
      <c r="P699" s="63">
        <v>0</v>
      </c>
      <c r="Q699" s="63">
        <v>0</v>
      </c>
      <c r="R699" s="63">
        <v>0</v>
      </c>
      <c r="S699" s="63">
        <v>0</v>
      </c>
      <c r="T699" s="63">
        <v>0</v>
      </c>
      <c r="U699" s="63">
        <v>0</v>
      </c>
      <c r="V699" s="63">
        <v>0</v>
      </c>
      <c r="W699" s="63">
        <v>0</v>
      </c>
      <c r="X699" s="63">
        <v>4.048582995951417E-2</v>
      </c>
      <c r="Y699" s="63">
        <v>5.4655870445344132E-2</v>
      </c>
      <c r="Z699" s="63">
        <v>0</v>
      </c>
      <c r="AA699" s="63">
        <v>0.55263157894736847</v>
      </c>
      <c r="AB699" s="93" t="str">
        <f t="shared" si="157"/>
        <v>a99to08</v>
      </c>
      <c r="AC699" s="93" t="str">
        <f t="shared" si="158"/>
        <v>SHU</v>
      </c>
      <c r="AD699" s="93" t="str">
        <f>"'"&amp;VLOOKUP(A699,Lookups!B$3:F$48,2,FALSE)&amp;"'"</f>
        <v>'Lower Shuswap River Summer'</v>
      </c>
      <c r="AE699" s="93">
        <f>VLOOKUP(A699,Lookups!B$3:F$48,4,FALSE)</f>
        <v>5</v>
      </c>
      <c r="AF699" s="93" t="str">
        <f>VLOOKUP(A699,Lookups!B$3:F$48,5,FALSE)</f>
        <v>Fra</v>
      </c>
      <c r="AG699" s="93" t="str">
        <f t="shared" si="159"/>
        <v>yes</v>
      </c>
      <c r="AH699" s="93">
        <f>VLOOKUP(A699,Lookups!B$3:F$48,3,FALSE)</f>
        <v>31</v>
      </c>
      <c r="AI699" s="117">
        <f t="shared" si="160"/>
        <v>0.16194331983805668</v>
      </c>
      <c r="AJ699" s="117">
        <f t="shared" si="161"/>
        <v>0.13765182186234817</v>
      </c>
      <c r="AK699" s="117">
        <f t="shared" si="162"/>
        <v>1.0121457489878543E-2</v>
      </c>
      <c r="AL699" s="117">
        <f t="shared" si="163"/>
        <v>4.2510121457489877E-2</v>
      </c>
      <c r="AM699" s="117">
        <f t="shared" si="164"/>
        <v>0</v>
      </c>
      <c r="AN699" s="117">
        <f t="shared" si="165"/>
        <v>0</v>
      </c>
      <c r="AO699" s="117">
        <f t="shared" si="166"/>
        <v>0</v>
      </c>
      <c r="AP699" s="117">
        <f t="shared" si="167"/>
        <v>9.5141700404858309E-2</v>
      </c>
      <c r="AQ699" s="117">
        <f t="shared" si="168"/>
        <v>0.55263157894736847</v>
      </c>
      <c r="AR699" s="117">
        <f t="shared" si="169"/>
        <v>0</v>
      </c>
      <c r="AS699" t="str">
        <f t="shared" si="170"/>
        <v>2007SHU</v>
      </c>
    </row>
    <row r="700" spans="1:45" x14ac:dyDescent="0.25">
      <c r="A700" t="s">
        <v>712</v>
      </c>
      <c r="B700" s="64">
        <v>2008</v>
      </c>
      <c r="C700">
        <v>1762</v>
      </c>
      <c r="D700" s="116" t="s">
        <v>43</v>
      </c>
      <c r="E700" s="63">
        <v>9.0805902383654935E-2</v>
      </c>
      <c r="F700" s="63">
        <v>0</v>
      </c>
      <c r="G700" s="63">
        <v>5.1078320090805901E-3</v>
      </c>
      <c r="H700" s="63">
        <v>8.0022701475595912E-2</v>
      </c>
      <c r="I700" s="63">
        <v>7.7185017026106695E-2</v>
      </c>
      <c r="J700" s="63">
        <v>0</v>
      </c>
      <c r="K700" s="63">
        <v>1.6458569807037457E-2</v>
      </c>
      <c r="L700" s="63">
        <v>0</v>
      </c>
      <c r="M700" s="63">
        <v>7.4347332576617478E-2</v>
      </c>
      <c r="N700" s="63">
        <v>0</v>
      </c>
      <c r="O700" s="63">
        <v>0</v>
      </c>
      <c r="P700" s="63">
        <v>0</v>
      </c>
      <c r="Q700" s="63">
        <v>0</v>
      </c>
      <c r="R700" s="63">
        <v>0</v>
      </c>
      <c r="S700" s="63">
        <v>0</v>
      </c>
      <c r="T700" s="63">
        <v>0</v>
      </c>
      <c r="U700" s="63">
        <v>0</v>
      </c>
      <c r="V700" s="63">
        <v>0</v>
      </c>
      <c r="W700" s="63">
        <v>0</v>
      </c>
      <c r="X700" s="63">
        <v>2.1566401816118047E-2</v>
      </c>
      <c r="Y700" s="63">
        <v>3.0646992054483541E-2</v>
      </c>
      <c r="Z700" s="63">
        <v>0</v>
      </c>
      <c r="AA700" s="63">
        <v>0.60385925085130532</v>
      </c>
      <c r="AB700" s="93" t="str">
        <f t="shared" si="157"/>
        <v>a99to08</v>
      </c>
      <c r="AC700" s="93" t="str">
        <f t="shared" si="158"/>
        <v>SHU</v>
      </c>
      <c r="AD700" s="93" t="str">
        <f>"'"&amp;VLOOKUP(A700,Lookups!B$3:F$48,2,FALSE)&amp;"'"</f>
        <v>'Lower Shuswap River Summer'</v>
      </c>
      <c r="AE700" s="93">
        <f>VLOOKUP(A700,Lookups!B$3:F$48,4,FALSE)</f>
        <v>5</v>
      </c>
      <c r="AF700" s="93" t="str">
        <f>VLOOKUP(A700,Lookups!B$3:F$48,5,FALSE)</f>
        <v>Fra</v>
      </c>
      <c r="AG700" s="93" t="str">
        <f t="shared" si="159"/>
        <v>yes</v>
      </c>
      <c r="AH700" s="93">
        <f>VLOOKUP(A700,Lookups!B$3:F$48,3,FALSE)</f>
        <v>31</v>
      </c>
      <c r="AI700" s="117">
        <f t="shared" si="160"/>
        <v>9.5913734392735525E-2</v>
      </c>
      <c r="AJ700" s="117">
        <f t="shared" si="161"/>
        <v>0.15720771850170262</v>
      </c>
      <c r="AK700" s="117">
        <f t="shared" si="162"/>
        <v>1.6458569807037457E-2</v>
      </c>
      <c r="AL700" s="117">
        <f t="shared" si="163"/>
        <v>7.4347332576617478E-2</v>
      </c>
      <c r="AM700" s="117">
        <f t="shared" si="164"/>
        <v>0</v>
      </c>
      <c r="AN700" s="117">
        <f t="shared" si="165"/>
        <v>0</v>
      </c>
      <c r="AO700" s="117">
        <f t="shared" si="166"/>
        <v>0</v>
      </c>
      <c r="AP700" s="117">
        <f t="shared" si="167"/>
        <v>5.2213393870601588E-2</v>
      </c>
      <c r="AQ700" s="117">
        <f t="shared" si="168"/>
        <v>0.60385925085130532</v>
      </c>
      <c r="AR700" s="117">
        <f t="shared" si="169"/>
        <v>0</v>
      </c>
      <c r="AS700" t="str">
        <f t="shared" si="170"/>
        <v>2008SHU</v>
      </c>
    </row>
    <row r="701" spans="1:45" x14ac:dyDescent="0.25">
      <c r="A701" t="s">
        <v>712</v>
      </c>
      <c r="B701" s="64">
        <v>2009</v>
      </c>
      <c r="C701">
        <v>1707</v>
      </c>
      <c r="D701" s="116" t="s">
        <v>43</v>
      </c>
      <c r="E701" s="63">
        <v>9.2560046865846513E-2</v>
      </c>
      <c r="F701" s="63">
        <v>0</v>
      </c>
      <c r="G701" s="63">
        <v>1.2888107791446984E-2</v>
      </c>
      <c r="H701" s="63">
        <v>6.3854715875805504E-2</v>
      </c>
      <c r="I701" s="63">
        <v>3.3391915641476276E-2</v>
      </c>
      <c r="J701" s="63">
        <v>7.6157000585823087E-3</v>
      </c>
      <c r="K701" s="63">
        <v>2.2847100175746926E-2</v>
      </c>
      <c r="L701" s="63">
        <v>0</v>
      </c>
      <c r="M701" s="63">
        <v>9.2560046865846513E-2</v>
      </c>
      <c r="N701" s="63">
        <v>0</v>
      </c>
      <c r="O701" s="63">
        <v>0</v>
      </c>
      <c r="P701" s="63">
        <v>5.8582308142940834E-3</v>
      </c>
      <c r="Q701" s="63">
        <v>1.1716461628588166E-3</v>
      </c>
      <c r="R701" s="63">
        <v>0</v>
      </c>
      <c r="S701" s="63">
        <v>0</v>
      </c>
      <c r="T701" s="63">
        <v>0</v>
      </c>
      <c r="U701" s="63">
        <v>0</v>
      </c>
      <c r="V701" s="63">
        <v>2.9291154071470417E-3</v>
      </c>
      <c r="W701" s="63">
        <v>0</v>
      </c>
      <c r="X701" s="63">
        <v>0.10193321616871705</v>
      </c>
      <c r="Y701" s="63">
        <v>4.3936731107205626E-2</v>
      </c>
      <c r="Z701" s="63">
        <v>1.9332161687170474E-2</v>
      </c>
      <c r="AA701" s="63">
        <v>0.49912126537785589</v>
      </c>
      <c r="AB701" s="93" t="str">
        <f t="shared" si="157"/>
        <v>a09on</v>
      </c>
      <c r="AC701" s="93" t="str">
        <f t="shared" si="158"/>
        <v>SHU</v>
      </c>
      <c r="AD701" s="93" t="str">
        <f>"'"&amp;VLOOKUP(A701,Lookups!B$3:F$48,2,FALSE)&amp;"'"</f>
        <v>'Lower Shuswap River Summer'</v>
      </c>
      <c r="AE701" s="93">
        <f>VLOOKUP(A701,Lookups!B$3:F$48,4,FALSE)</f>
        <v>5</v>
      </c>
      <c r="AF701" s="93" t="str">
        <f>VLOOKUP(A701,Lookups!B$3:F$48,5,FALSE)</f>
        <v>Fra</v>
      </c>
      <c r="AG701" s="93" t="str">
        <f t="shared" si="159"/>
        <v>yes</v>
      </c>
      <c r="AH701" s="93">
        <f>VLOOKUP(A701,Lookups!B$3:F$48,3,FALSE)</f>
        <v>31</v>
      </c>
      <c r="AI701" s="117">
        <f t="shared" si="160"/>
        <v>0.1054481546572935</v>
      </c>
      <c r="AJ701" s="117">
        <f t="shared" si="161"/>
        <v>9.7246631517281773E-2</v>
      </c>
      <c r="AK701" s="117">
        <f t="shared" si="162"/>
        <v>3.0462800234329235E-2</v>
      </c>
      <c r="AL701" s="117">
        <f t="shared" si="163"/>
        <v>9.2560046865846513E-2</v>
      </c>
      <c r="AM701" s="117">
        <f t="shared" si="164"/>
        <v>5.8582308142940834E-3</v>
      </c>
      <c r="AN701" s="117">
        <f t="shared" si="165"/>
        <v>1.1716461628588166E-3</v>
      </c>
      <c r="AO701" s="117">
        <f t="shared" si="166"/>
        <v>2.9291154071470417E-3</v>
      </c>
      <c r="AP701" s="117">
        <f t="shared" si="167"/>
        <v>0.14586994727592267</v>
      </c>
      <c r="AQ701" s="117">
        <f t="shared" si="168"/>
        <v>0.49912126537785589</v>
      </c>
      <c r="AR701" s="117">
        <f t="shared" si="169"/>
        <v>1.9332161687170474E-2</v>
      </c>
      <c r="AS701" t="str">
        <f t="shared" si="170"/>
        <v>2009SHU</v>
      </c>
    </row>
    <row r="702" spans="1:45" x14ac:dyDescent="0.25">
      <c r="A702" t="s">
        <v>712</v>
      </c>
      <c r="B702" s="64">
        <v>2010</v>
      </c>
      <c r="C702">
        <v>2038</v>
      </c>
      <c r="D702" s="116" t="s">
        <v>43</v>
      </c>
      <c r="E702" s="63">
        <v>9.9607458292443579E-2</v>
      </c>
      <c r="F702" s="63">
        <v>0</v>
      </c>
      <c r="G702" s="63">
        <v>1.5210991167811581E-2</v>
      </c>
      <c r="H702" s="63">
        <v>0.10402355250245339</v>
      </c>
      <c r="I702" s="63">
        <v>3.0912659470068694E-2</v>
      </c>
      <c r="J702" s="63">
        <v>0</v>
      </c>
      <c r="K702" s="63">
        <v>4.9067713444553487E-3</v>
      </c>
      <c r="L702" s="63">
        <v>0</v>
      </c>
      <c r="M702" s="63">
        <v>9.9116781157998032E-2</v>
      </c>
      <c r="N702" s="63">
        <v>0</v>
      </c>
      <c r="O702" s="63">
        <v>0</v>
      </c>
      <c r="P702" s="63">
        <v>2.944062806673209E-3</v>
      </c>
      <c r="Q702" s="63">
        <v>1.9627085377821392E-3</v>
      </c>
      <c r="R702" s="63">
        <v>9.813542688910696E-4</v>
      </c>
      <c r="S702" s="63">
        <v>9.813542688910696E-4</v>
      </c>
      <c r="T702" s="63">
        <v>0</v>
      </c>
      <c r="U702" s="63">
        <v>1.7173699705593719E-2</v>
      </c>
      <c r="V702" s="63">
        <v>0</v>
      </c>
      <c r="W702" s="63">
        <v>0</v>
      </c>
      <c r="X702" s="63">
        <v>9.0284592737978411E-2</v>
      </c>
      <c r="Y702" s="63">
        <v>1.619234543670265E-2</v>
      </c>
      <c r="Z702" s="63">
        <v>1.4720314033366046E-2</v>
      </c>
      <c r="AA702" s="63">
        <v>0.50098135426889112</v>
      </c>
      <c r="AB702" s="93" t="str">
        <f t="shared" si="157"/>
        <v>a09on</v>
      </c>
      <c r="AC702" s="93" t="str">
        <f t="shared" si="158"/>
        <v>SHU</v>
      </c>
      <c r="AD702" s="93" t="str">
        <f>"'"&amp;VLOOKUP(A702,Lookups!B$3:F$48,2,FALSE)&amp;"'"</f>
        <v>'Lower Shuswap River Summer'</v>
      </c>
      <c r="AE702" s="93">
        <f>VLOOKUP(A702,Lookups!B$3:F$48,4,FALSE)</f>
        <v>5</v>
      </c>
      <c r="AF702" s="93" t="str">
        <f>VLOOKUP(A702,Lookups!B$3:F$48,5,FALSE)</f>
        <v>Fra</v>
      </c>
      <c r="AG702" s="93" t="str">
        <f t="shared" si="159"/>
        <v>yes</v>
      </c>
      <c r="AH702" s="93">
        <f>VLOOKUP(A702,Lookups!B$3:F$48,3,FALSE)</f>
        <v>31</v>
      </c>
      <c r="AI702" s="117">
        <f t="shared" si="160"/>
        <v>0.11481844946025516</v>
      </c>
      <c r="AJ702" s="117">
        <f t="shared" si="161"/>
        <v>0.13493621197252209</v>
      </c>
      <c r="AK702" s="117">
        <f t="shared" si="162"/>
        <v>4.9067713444553487E-3</v>
      </c>
      <c r="AL702" s="117">
        <f t="shared" si="163"/>
        <v>9.9116781157998032E-2</v>
      </c>
      <c r="AM702" s="117">
        <f t="shared" si="164"/>
        <v>2.944062806673209E-3</v>
      </c>
      <c r="AN702" s="117">
        <f t="shared" si="165"/>
        <v>3.9254170755642784E-3</v>
      </c>
      <c r="AO702" s="117">
        <f t="shared" si="166"/>
        <v>1.7173699705593719E-2</v>
      </c>
      <c r="AP702" s="117">
        <f t="shared" si="167"/>
        <v>0.10647693817468107</v>
      </c>
      <c r="AQ702" s="117">
        <f t="shared" si="168"/>
        <v>0.50098135426889112</v>
      </c>
      <c r="AR702" s="117">
        <f t="shared" si="169"/>
        <v>1.4720314033366046E-2</v>
      </c>
      <c r="AS702" t="str">
        <f t="shared" si="170"/>
        <v>2010SHU</v>
      </c>
    </row>
    <row r="703" spans="1:45" x14ac:dyDescent="0.25">
      <c r="A703" t="s">
        <v>712</v>
      </c>
      <c r="B703" s="64">
        <v>2011</v>
      </c>
      <c r="C703">
        <v>1904</v>
      </c>
      <c r="D703" s="116" t="s">
        <v>43</v>
      </c>
      <c r="E703" s="63">
        <v>8.1932773109243698E-2</v>
      </c>
      <c r="F703" s="63">
        <v>5.2521008403361342E-4</v>
      </c>
      <c r="G703" s="63">
        <v>1.7857142857142856E-2</v>
      </c>
      <c r="H703" s="63">
        <v>7.3529411764705885E-2</v>
      </c>
      <c r="I703" s="63">
        <v>4.4642857142857144E-2</v>
      </c>
      <c r="J703" s="63">
        <v>1.2605042016806723E-2</v>
      </c>
      <c r="K703" s="63">
        <v>7.8781512605042014E-3</v>
      </c>
      <c r="L703" s="63">
        <v>0</v>
      </c>
      <c r="M703" s="63">
        <v>8.2457983193277309E-2</v>
      </c>
      <c r="N703" s="63">
        <v>0</v>
      </c>
      <c r="O703" s="63">
        <v>0</v>
      </c>
      <c r="P703" s="63">
        <v>0</v>
      </c>
      <c r="Q703" s="63">
        <v>4.7268907563025207E-3</v>
      </c>
      <c r="R703" s="63">
        <v>0</v>
      </c>
      <c r="S703" s="63">
        <v>0</v>
      </c>
      <c r="T703" s="63">
        <v>0</v>
      </c>
      <c r="U703" s="63">
        <v>4.2016806722689074E-3</v>
      </c>
      <c r="V703" s="63">
        <v>5.2521008403361349E-3</v>
      </c>
      <c r="W703" s="63">
        <v>0</v>
      </c>
      <c r="X703" s="63">
        <v>0.12027310924369748</v>
      </c>
      <c r="Y703" s="63">
        <v>2.7836134453781514E-2</v>
      </c>
      <c r="Z703" s="63">
        <v>5.2521008403361342E-4</v>
      </c>
      <c r="AA703" s="63">
        <v>0.51575630252100846</v>
      </c>
      <c r="AB703" s="93" t="str">
        <f t="shared" si="157"/>
        <v>a09on</v>
      </c>
      <c r="AC703" s="93" t="str">
        <f t="shared" si="158"/>
        <v>SHU</v>
      </c>
      <c r="AD703" s="93" t="str">
        <f>"'"&amp;VLOOKUP(A703,Lookups!B$3:F$48,2,FALSE)&amp;"'"</f>
        <v>'Lower Shuswap River Summer'</v>
      </c>
      <c r="AE703" s="93">
        <f>VLOOKUP(A703,Lookups!B$3:F$48,4,FALSE)</f>
        <v>5</v>
      </c>
      <c r="AF703" s="93" t="str">
        <f>VLOOKUP(A703,Lookups!B$3:F$48,5,FALSE)</f>
        <v>Fra</v>
      </c>
      <c r="AG703" s="93" t="str">
        <f t="shared" si="159"/>
        <v>yes</v>
      </c>
      <c r="AH703" s="93">
        <f>VLOOKUP(A703,Lookups!B$3:F$48,3,FALSE)</f>
        <v>31</v>
      </c>
      <c r="AI703" s="117">
        <f t="shared" si="160"/>
        <v>0.10031512605042017</v>
      </c>
      <c r="AJ703" s="117">
        <f t="shared" si="161"/>
        <v>0.11817226890756302</v>
      </c>
      <c r="AK703" s="117">
        <f t="shared" si="162"/>
        <v>2.0483193277310924E-2</v>
      </c>
      <c r="AL703" s="117">
        <f t="shared" si="163"/>
        <v>8.2457983193277309E-2</v>
      </c>
      <c r="AM703" s="117">
        <f t="shared" si="164"/>
        <v>0</v>
      </c>
      <c r="AN703" s="117">
        <f t="shared" si="165"/>
        <v>4.7268907563025207E-3</v>
      </c>
      <c r="AO703" s="117">
        <f t="shared" si="166"/>
        <v>9.4537815126050431E-3</v>
      </c>
      <c r="AP703" s="117">
        <f t="shared" si="167"/>
        <v>0.14810924369747899</v>
      </c>
      <c r="AQ703" s="117">
        <f t="shared" si="168"/>
        <v>0.51575630252100846</v>
      </c>
      <c r="AR703" s="117">
        <f t="shared" si="169"/>
        <v>5.2521008403361342E-4</v>
      </c>
      <c r="AS703" t="str">
        <f t="shared" si="170"/>
        <v>2011SHU</v>
      </c>
    </row>
    <row r="704" spans="1:45" x14ac:dyDescent="0.25">
      <c r="A704" t="s">
        <v>712</v>
      </c>
      <c r="B704" s="64">
        <v>2012</v>
      </c>
      <c r="C704">
        <v>2037</v>
      </c>
      <c r="D704" s="116" t="s">
        <v>43</v>
      </c>
      <c r="E704" s="63">
        <v>6.5292096219931275E-2</v>
      </c>
      <c r="F704" s="63">
        <v>0</v>
      </c>
      <c r="G704" s="63">
        <v>3.2400589101620032E-2</v>
      </c>
      <c r="H704" s="63">
        <v>7.1183112420225819E-2</v>
      </c>
      <c r="I704" s="63">
        <v>4.5164457535591555E-2</v>
      </c>
      <c r="J704" s="63">
        <v>9.8183603338242512E-3</v>
      </c>
      <c r="K704" s="63">
        <v>1.6691212567501227E-2</v>
      </c>
      <c r="L704" s="63">
        <v>0</v>
      </c>
      <c r="M704" s="63">
        <v>0.10702012763868435</v>
      </c>
      <c r="N704" s="63">
        <v>0</v>
      </c>
      <c r="O704" s="63">
        <v>0</v>
      </c>
      <c r="P704" s="63">
        <v>6.8728522336769758E-3</v>
      </c>
      <c r="Q704" s="63">
        <v>1.9636720667648502E-3</v>
      </c>
      <c r="R704" s="63">
        <v>3.4364261168384879E-3</v>
      </c>
      <c r="S704" s="63">
        <v>1.9636720667648502E-3</v>
      </c>
      <c r="T704" s="63">
        <v>0</v>
      </c>
      <c r="U704" s="63">
        <v>2.4545900834560628E-3</v>
      </c>
      <c r="V704" s="63">
        <v>2.9945999018163968E-2</v>
      </c>
      <c r="W704" s="63">
        <v>0</v>
      </c>
      <c r="X704" s="63">
        <v>5.4491899852724596E-2</v>
      </c>
      <c r="Y704" s="63">
        <v>4.7619047619047616E-2</v>
      </c>
      <c r="Z704" s="63">
        <v>4.9091801669121256E-4</v>
      </c>
      <c r="AA704" s="63">
        <v>0.50319096710849287</v>
      </c>
      <c r="AB704" s="93" t="str">
        <f t="shared" si="157"/>
        <v>a09on</v>
      </c>
      <c r="AC704" s="93" t="str">
        <f t="shared" si="158"/>
        <v>SHU</v>
      </c>
      <c r="AD704" s="93" t="str">
        <f>"'"&amp;VLOOKUP(A704,Lookups!B$3:F$48,2,FALSE)&amp;"'"</f>
        <v>'Lower Shuswap River Summer'</v>
      </c>
      <c r="AE704" s="93">
        <f>VLOOKUP(A704,Lookups!B$3:F$48,4,FALSE)</f>
        <v>5</v>
      </c>
      <c r="AF704" s="93" t="str">
        <f>VLOOKUP(A704,Lookups!B$3:F$48,5,FALSE)</f>
        <v>Fra</v>
      </c>
      <c r="AG704" s="93" t="str">
        <f t="shared" si="159"/>
        <v>yes</v>
      </c>
      <c r="AH704" s="93">
        <f>VLOOKUP(A704,Lookups!B$3:F$48,3,FALSE)</f>
        <v>31</v>
      </c>
      <c r="AI704" s="117">
        <f t="shared" si="160"/>
        <v>9.7692685321551315E-2</v>
      </c>
      <c r="AJ704" s="117">
        <f t="shared" si="161"/>
        <v>0.11634756995581738</v>
      </c>
      <c r="AK704" s="117">
        <f t="shared" si="162"/>
        <v>2.6509572901325478E-2</v>
      </c>
      <c r="AL704" s="117">
        <f t="shared" si="163"/>
        <v>0.10702012763868435</v>
      </c>
      <c r="AM704" s="117">
        <f t="shared" si="164"/>
        <v>6.8728522336769758E-3</v>
      </c>
      <c r="AN704" s="117">
        <f t="shared" si="165"/>
        <v>7.3637702503681884E-3</v>
      </c>
      <c r="AO704" s="117">
        <f t="shared" si="166"/>
        <v>3.2400589101620032E-2</v>
      </c>
      <c r="AP704" s="117">
        <f t="shared" si="167"/>
        <v>0.10211094747177221</v>
      </c>
      <c r="AQ704" s="117">
        <f t="shared" si="168"/>
        <v>0.50319096710849287</v>
      </c>
      <c r="AR704" s="117">
        <f t="shared" si="169"/>
        <v>4.9091801669121256E-4</v>
      </c>
      <c r="AS704" t="str">
        <f t="shared" si="170"/>
        <v>2012SHU</v>
      </c>
    </row>
    <row r="705" spans="1:45" x14ac:dyDescent="0.25">
      <c r="A705" t="s">
        <v>712</v>
      </c>
      <c r="B705" s="64">
        <v>2013</v>
      </c>
      <c r="C705">
        <v>8441</v>
      </c>
      <c r="D705" s="116" t="s">
        <v>43</v>
      </c>
      <c r="E705" s="63">
        <v>7.2384788532164443E-2</v>
      </c>
      <c r="F705" s="63">
        <v>1.5401018836630732E-3</v>
      </c>
      <c r="G705" s="63">
        <v>4.3833668996564384E-3</v>
      </c>
      <c r="H705" s="63">
        <v>7.191091102949887E-2</v>
      </c>
      <c r="I705" s="63">
        <v>1.8481222603956876E-2</v>
      </c>
      <c r="J705" s="63">
        <v>2.013979386328634E-3</v>
      </c>
      <c r="K705" s="63">
        <v>9.4775500533112195E-3</v>
      </c>
      <c r="L705" s="63">
        <v>0</v>
      </c>
      <c r="M705" s="63">
        <v>0.10022509181376615</v>
      </c>
      <c r="N705" s="63">
        <v>1.1846937566639024E-4</v>
      </c>
      <c r="O705" s="63">
        <v>0</v>
      </c>
      <c r="P705" s="63">
        <v>3.3171425186589269E-3</v>
      </c>
      <c r="Q705" s="63">
        <v>9.2406113019784381E-3</v>
      </c>
      <c r="R705" s="63">
        <v>4.7387750266556097E-4</v>
      </c>
      <c r="S705" s="63">
        <v>0</v>
      </c>
      <c r="T705" s="63">
        <v>0</v>
      </c>
      <c r="U705" s="63">
        <v>4.1464281483236587E-3</v>
      </c>
      <c r="V705" s="63">
        <v>3.4356118943253168E-3</v>
      </c>
      <c r="W705" s="63">
        <v>0</v>
      </c>
      <c r="X705" s="63">
        <v>8.1388461082810087E-2</v>
      </c>
      <c r="Y705" s="63">
        <v>1.6704181968961025E-2</v>
      </c>
      <c r="Z705" s="63">
        <v>1.0780713185641512E-2</v>
      </c>
      <c r="AA705" s="63">
        <v>0.58997749081862338</v>
      </c>
      <c r="AB705" s="93" t="str">
        <f t="shared" si="157"/>
        <v>a09on</v>
      </c>
      <c r="AC705" s="93" t="str">
        <f t="shared" si="158"/>
        <v>SHU</v>
      </c>
      <c r="AD705" s="93" t="str">
        <f>"'"&amp;VLOOKUP(A705,Lookups!B$3:F$48,2,FALSE)&amp;"'"</f>
        <v>'Lower Shuswap River Summer'</v>
      </c>
      <c r="AE705" s="93">
        <f>VLOOKUP(A705,Lookups!B$3:F$48,4,FALSE)</f>
        <v>5</v>
      </c>
      <c r="AF705" s="93" t="str">
        <f>VLOOKUP(A705,Lookups!B$3:F$48,5,FALSE)</f>
        <v>Fra</v>
      </c>
      <c r="AG705" s="93" t="str">
        <f t="shared" si="159"/>
        <v>yes</v>
      </c>
      <c r="AH705" s="93">
        <f>VLOOKUP(A705,Lookups!B$3:F$48,3,FALSE)</f>
        <v>31</v>
      </c>
      <c r="AI705" s="117">
        <f t="shared" si="160"/>
        <v>7.8308257315483951E-2</v>
      </c>
      <c r="AJ705" s="117">
        <f t="shared" si="161"/>
        <v>9.0392133633455746E-2</v>
      </c>
      <c r="AK705" s="117">
        <f t="shared" si="162"/>
        <v>1.1491529439639853E-2</v>
      </c>
      <c r="AL705" s="117">
        <f t="shared" si="163"/>
        <v>0.10022509181376615</v>
      </c>
      <c r="AM705" s="117">
        <f t="shared" si="164"/>
        <v>3.4356118943253172E-3</v>
      </c>
      <c r="AN705" s="117">
        <f t="shared" si="165"/>
        <v>9.7144888046439993E-3</v>
      </c>
      <c r="AO705" s="117">
        <f t="shared" si="166"/>
        <v>7.5820400426489755E-3</v>
      </c>
      <c r="AP705" s="117">
        <f t="shared" si="167"/>
        <v>9.8092643051771108E-2</v>
      </c>
      <c r="AQ705" s="117">
        <f t="shared" si="168"/>
        <v>0.58997749081862338</v>
      </c>
      <c r="AR705" s="117">
        <f t="shared" si="169"/>
        <v>1.0780713185641512E-2</v>
      </c>
      <c r="AS705" t="str">
        <f t="shared" si="170"/>
        <v>2013SHU</v>
      </c>
    </row>
    <row r="706" spans="1:45" x14ac:dyDescent="0.25">
      <c r="A706" t="s">
        <v>710</v>
      </c>
      <c r="B706" s="64">
        <v>1979</v>
      </c>
      <c r="C706">
        <v>1964</v>
      </c>
      <c r="D706" s="116" t="s">
        <v>78</v>
      </c>
      <c r="E706" s="63" t="s">
        <v>26</v>
      </c>
      <c r="F706" s="63" t="s">
        <v>27</v>
      </c>
      <c r="G706" s="63" t="s">
        <v>28</v>
      </c>
      <c r="H706" s="63" t="s">
        <v>28</v>
      </c>
      <c r="I706" s="63" t="s">
        <v>28</v>
      </c>
      <c r="J706" s="63" t="s">
        <v>28</v>
      </c>
      <c r="K706" s="63" t="s">
        <v>28</v>
      </c>
      <c r="L706" s="63" t="s">
        <v>28</v>
      </c>
      <c r="M706" s="63" t="s">
        <v>28</v>
      </c>
      <c r="N706" s="63" t="s">
        <v>28</v>
      </c>
      <c r="O706" s="63" t="s">
        <v>28</v>
      </c>
      <c r="P706" s="63" t="s">
        <v>28</v>
      </c>
      <c r="Q706" s="63" t="s">
        <v>28</v>
      </c>
      <c r="R706" s="63" t="s">
        <v>28</v>
      </c>
      <c r="S706" s="63" t="s">
        <v>28</v>
      </c>
      <c r="T706" s="63" t="s">
        <v>28</v>
      </c>
      <c r="U706" s="63" t="s">
        <v>28</v>
      </c>
      <c r="V706" s="63" t="s">
        <v>28</v>
      </c>
      <c r="W706" s="63" t="s">
        <v>28</v>
      </c>
      <c r="X706" s="63" t="s">
        <v>28</v>
      </c>
      <c r="Y706" s="63" t="s">
        <v>28</v>
      </c>
      <c r="Z706" s="63" t="s">
        <v>28</v>
      </c>
      <c r="AA706" s="63" t="s">
        <v>28</v>
      </c>
      <c r="AB706" s="93" t="str">
        <f t="shared" si="157"/>
        <v>pre99</v>
      </c>
      <c r="AC706" s="93" t="str">
        <f t="shared" si="158"/>
        <v>SAM</v>
      </c>
      <c r="AD706" s="93" t="str">
        <f>"'"&amp;VLOOKUP(A706,Lookups!B$3:F$48,2,FALSE)&amp;"'"</f>
        <v>'Samish Fall Fingerling'</v>
      </c>
      <c r="AE706" s="93">
        <f>VLOOKUP(A706,Lookups!B$3:F$48,4,FALSE)</f>
        <v>7</v>
      </c>
      <c r="AF706" s="93" t="str">
        <f>VLOOKUP(A706,Lookups!B$3:F$48,5,FALSE)</f>
        <v>PS</v>
      </c>
      <c r="AG706" s="93" t="str">
        <f t="shared" si="159"/>
        <v>no</v>
      </c>
      <c r="AH706" s="93">
        <f>VLOOKUP(A706,Lookups!B$3:F$48,3,FALSE)</f>
        <v>30</v>
      </c>
      <c r="AI706" s="117">
        <f t="shared" si="160"/>
        <v>0</v>
      </c>
      <c r="AJ706" s="117">
        <f t="shared" si="161"/>
        <v>0</v>
      </c>
      <c r="AK706" s="117">
        <f t="shared" si="162"/>
        <v>0</v>
      </c>
      <c r="AL706" s="117">
        <f t="shared" si="163"/>
        <v>0</v>
      </c>
      <c r="AM706" s="117">
        <f t="shared" si="164"/>
        <v>0</v>
      </c>
      <c r="AN706" s="117">
        <f t="shared" si="165"/>
        <v>0</v>
      </c>
      <c r="AO706" s="117">
        <f t="shared" si="166"/>
        <v>0</v>
      </c>
      <c r="AP706" s="117">
        <f t="shared" si="167"/>
        <v>0</v>
      </c>
      <c r="AQ706" s="117">
        <f t="shared" si="168"/>
        <v>0</v>
      </c>
      <c r="AR706" s="117">
        <f t="shared" si="169"/>
        <v>0</v>
      </c>
      <c r="AS706" t="str">
        <f t="shared" si="170"/>
        <v>1979SAM</v>
      </c>
    </row>
    <row r="707" spans="1:45" x14ac:dyDescent="0.25">
      <c r="A707" t="s">
        <v>710</v>
      </c>
      <c r="B707" s="64">
        <v>1980</v>
      </c>
      <c r="C707">
        <v>83</v>
      </c>
      <c r="D707" s="116">
        <v>5</v>
      </c>
      <c r="E707" s="63" t="s">
        <v>26</v>
      </c>
      <c r="F707" s="63" t="s">
        <v>27</v>
      </c>
      <c r="G707" s="63" t="s">
        <v>28</v>
      </c>
      <c r="H707" s="63" t="s">
        <v>28</v>
      </c>
      <c r="I707" s="63" t="s">
        <v>28</v>
      </c>
      <c r="J707" s="63" t="s">
        <v>28</v>
      </c>
      <c r="K707" s="63" t="s">
        <v>28</v>
      </c>
      <c r="L707" s="63" t="s">
        <v>28</v>
      </c>
      <c r="M707" s="63" t="s">
        <v>28</v>
      </c>
      <c r="N707" s="63" t="s">
        <v>28</v>
      </c>
      <c r="O707" s="63" t="s">
        <v>28</v>
      </c>
      <c r="P707" s="63" t="s">
        <v>28</v>
      </c>
      <c r="Q707" s="63" t="s">
        <v>28</v>
      </c>
      <c r="R707" s="63" t="s">
        <v>28</v>
      </c>
      <c r="S707" s="63" t="s">
        <v>28</v>
      </c>
      <c r="T707" s="63" t="s">
        <v>28</v>
      </c>
      <c r="U707" s="63" t="s">
        <v>28</v>
      </c>
      <c r="V707" s="63" t="s">
        <v>28</v>
      </c>
      <c r="W707" s="63" t="s">
        <v>28</v>
      </c>
      <c r="X707" s="63" t="s">
        <v>28</v>
      </c>
      <c r="Y707" s="63" t="s">
        <v>28</v>
      </c>
      <c r="Z707" s="63" t="s">
        <v>28</v>
      </c>
      <c r="AA707" s="63" t="s">
        <v>28</v>
      </c>
      <c r="AB707" s="93" t="str">
        <f t="shared" si="157"/>
        <v>pre99</v>
      </c>
      <c r="AC707" s="93" t="str">
        <f t="shared" si="158"/>
        <v>SAM</v>
      </c>
      <c r="AD707" s="93" t="str">
        <f>"'"&amp;VLOOKUP(A707,Lookups!B$3:F$48,2,FALSE)&amp;"'"</f>
        <v>'Samish Fall Fingerling'</v>
      </c>
      <c r="AE707" s="93">
        <f>VLOOKUP(A707,Lookups!B$3:F$48,4,FALSE)</f>
        <v>7</v>
      </c>
      <c r="AF707" s="93" t="str">
        <f>VLOOKUP(A707,Lookups!B$3:F$48,5,FALSE)</f>
        <v>PS</v>
      </c>
      <c r="AG707" s="93" t="str">
        <f t="shared" si="159"/>
        <v>no</v>
      </c>
      <c r="AH707" s="93">
        <f>VLOOKUP(A707,Lookups!B$3:F$48,3,FALSE)</f>
        <v>30</v>
      </c>
      <c r="AI707" s="117">
        <f t="shared" si="160"/>
        <v>0</v>
      </c>
      <c r="AJ707" s="117">
        <f t="shared" si="161"/>
        <v>0</v>
      </c>
      <c r="AK707" s="117">
        <f t="shared" si="162"/>
        <v>0</v>
      </c>
      <c r="AL707" s="117">
        <f t="shared" si="163"/>
        <v>0</v>
      </c>
      <c r="AM707" s="117">
        <f t="shared" si="164"/>
        <v>0</v>
      </c>
      <c r="AN707" s="117">
        <f t="shared" si="165"/>
        <v>0</v>
      </c>
      <c r="AO707" s="117">
        <f t="shared" si="166"/>
        <v>0</v>
      </c>
      <c r="AP707" s="117">
        <f t="shared" si="167"/>
        <v>0</v>
      </c>
      <c r="AQ707" s="117">
        <f t="shared" si="168"/>
        <v>0</v>
      </c>
      <c r="AR707" s="117">
        <f t="shared" si="169"/>
        <v>0</v>
      </c>
      <c r="AS707" t="str">
        <f t="shared" si="170"/>
        <v>1980SAM</v>
      </c>
    </row>
    <row r="708" spans="1:45" x14ac:dyDescent="0.25">
      <c r="A708" t="s">
        <v>710</v>
      </c>
      <c r="B708" s="64">
        <v>1981</v>
      </c>
      <c r="C708">
        <v>1605</v>
      </c>
      <c r="D708" s="116">
        <v>2</v>
      </c>
      <c r="E708" s="63" t="s">
        <v>26</v>
      </c>
      <c r="F708" s="63" t="s">
        <v>27</v>
      </c>
      <c r="G708" s="63" t="s">
        <v>28</v>
      </c>
      <c r="H708" s="63" t="s">
        <v>28</v>
      </c>
      <c r="I708" s="63" t="s">
        <v>28</v>
      </c>
      <c r="J708" s="63" t="s">
        <v>28</v>
      </c>
      <c r="K708" s="63" t="s">
        <v>28</v>
      </c>
      <c r="L708" s="63" t="s">
        <v>28</v>
      </c>
      <c r="M708" s="63" t="s">
        <v>28</v>
      </c>
      <c r="N708" s="63" t="s">
        <v>28</v>
      </c>
      <c r="O708" s="63" t="s">
        <v>28</v>
      </c>
      <c r="P708" s="63" t="s">
        <v>28</v>
      </c>
      <c r="Q708" s="63" t="s">
        <v>28</v>
      </c>
      <c r="R708" s="63" t="s">
        <v>28</v>
      </c>
      <c r="S708" s="63" t="s">
        <v>28</v>
      </c>
      <c r="T708" s="63" t="s">
        <v>28</v>
      </c>
      <c r="U708" s="63" t="s">
        <v>28</v>
      </c>
      <c r="V708" s="63" t="s">
        <v>28</v>
      </c>
      <c r="W708" s="63" t="s">
        <v>28</v>
      </c>
      <c r="X708" s="63" t="s">
        <v>28</v>
      </c>
      <c r="Y708" s="63" t="s">
        <v>28</v>
      </c>
      <c r="Z708" s="63" t="s">
        <v>28</v>
      </c>
      <c r="AA708" s="63" t="s">
        <v>28</v>
      </c>
      <c r="AB708" s="93" t="str">
        <f t="shared" si="157"/>
        <v>pre99</v>
      </c>
      <c r="AC708" s="93" t="str">
        <f t="shared" si="158"/>
        <v>SAM</v>
      </c>
      <c r="AD708" s="93" t="str">
        <f>"'"&amp;VLOOKUP(A708,Lookups!B$3:F$48,2,FALSE)&amp;"'"</f>
        <v>'Samish Fall Fingerling'</v>
      </c>
      <c r="AE708" s="93">
        <f>VLOOKUP(A708,Lookups!B$3:F$48,4,FALSE)</f>
        <v>7</v>
      </c>
      <c r="AF708" s="93" t="str">
        <f>VLOOKUP(A708,Lookups!B$3:F$48,5,FALSE)</f>
        <v>PS</v>
      </c>
      <c r="AG708" s="93" t="str">
        <f t="shared" si="159"/>
        <v>no</v>
      </c>
      <c r="AH708" s="93">
        <f>VLOOKUP(A708,Lookups!B$3:F$48,3,FALSE)</f>
        <v>30</v>
      </c>
      <c r="AI708" s="117">
        <f t="shared" si="160"/>
        <v>0</v>
      </c>
      <c r="AJ708" s="117">
        <f t="shared" si="161"/>
        <v>0</v>
      </c>
      <c r="AK708" s="117">
        <f t="shared" si="162"/>
        <v>0</v>
      </c>
      <c r="AL708" s="117">
        <f t="shared" si="163"/>
        <v>0</v>
      </c>
      <c r="AM708" s="117">
        <f t="shared" si="164"/>
        <v>0</v>
      </c>
      <c r="AN708" s="117">
        <f t="shared" si="165"/>
        <v>0</v>
      </c>
      <c r="AO708" s="117">
        <f t="shared" si="166"/>
        <v>0</v>
      </c>
      <c r="AP708" s="117">
        <f t="shared" si="167"/>
        <v>0</v>
      </c>
      <c r="AQ708" s="117">
        <f t="shared" si="168"/>
        <v>0</v>
      </c>
      <c r="AR708" s="117">
        <f t="shared" si="169"/>
        <v>0</v>
      </c>
      <c r="AS708" t="str">
        <f t="shared" si="170"/>
        <v>1981SAM</v>
      </c>
    </row>
    <row r="709" spans="1:45" x14ac:dyDescent="0.25">
      <c r="A709" t="s">
        <v>710</v>
      </c>
      <c r="B709" s="64">
        <v>1982</v>
      </c>
      <c r="C709">
        <v>5422</v>
      </c>
      <c r="D709" s="116">
        <v>3</v>
      </c>
      <c r="E709" s="63" t="s">
        <v>26</v>
      </c>
      <c r="F709" s="63" t="s">
        <v>27</v>
      </c>
      <c r="G709" s="63" t="s">
        <v>28</v>
      </c>
      <c r="H709" s="63" t="s">
        <v>28</v>
      </c>
      <c r="I709" s="63" t="s">
        <v>28</v>
      </c>
      <c r="J709" s="63" t="s">
        <v>28</v>
      </c>
      <c r="K709" s="63" t="s">
        <v>28</v>
      </c>
      <c r="L709" s="63" t="s">
        <v>28</v>
      </c>
      <c r="M709" s="63" t="s">
        <v>28</v>
      </c>
      <c r="N709" s="63" t="s">
        <v>28</v>
      </c>
      <c r="O709" s="63" t="s">
        <v>28</v>
      </c>
      <c r="P709" s="63" t="s">
        <v>28</v>
      </c>
      <c r="Q709" s="63" t="s">
        <v>28</v>
      </c>
      <c r="R709" s="63" t="s">
        <v>28</v>
      </c>
      <c r="S709" s="63" t="s">
        <v>28</v>
      </c>
      <c r="T709" s="63" t="s">
        <v>28</v>
      </c>
      <c r="U709" s="63" t="s">
        <v>28</v>
      </c>
      <c r="V709" s="63" t="s">
        <v>28</v>
      </c>
      <c r="W709" s="63" t="s">
        <v>28</v>
      </c>
      <c r="X709" s="63" t="s">
        <v>28</v>
      </c>
      <c r="Y709" s="63" t="s">
        <v>28</v>
      </c>
      <c r="Z709" s="63" t="s">
        <v>28</v>
      </c>
      <c r="AA709" s="63" t="s">
        <v>28</v>
      </c>
      <c r="AB709" s="93" t="str">
        <f t="shared" si="157"/>
        <v>pre99</v>
      </c>
      <c r="AC709" s="93" t="str">
        <f t="shared" si="158"/>
        <v>SAM</v>
      </c>
      <c r="AD709" s="93" t="str">
        <f>"'"&amp;VLOOKUP(A709,Lookups!B$3:F$48,2,FALSE)&amp;"'"</f>
        <v>'Samish Fall Fingerling'</v>
      </c>
      <c r="AE709" s="93">
        <f>VLOOKUP(A709,Lookups!B$3:F$48,4,FALSE)</f>
        <v>7</v>
      </c>
      <c r="AF709" s="93" t="str">
        <f>VLOOKUP(A709,Lookups!B$3:F$48,5,FALSE)</f>
        <v>PS</v>
      </c>
      <c r="AG709" s="93" t="str">
        <f t="shared" si="159"/>
        <v>no</v>
      </c>
      <c r="AH709" s="93">
        <f>VLOOKUP(A709,Lookups!B$3:F$48,3,FALSE)</f>
        <v>30</v>
      </c>
      <c r="AI709" s="117">
        <f t="shared" si="160"/>
        <v>0</v>
      </c>
      <c r="AJ709" s="117">
        <f t="shared" si="161"/>
        <v>0</v>
      </c>
      <c r="AK709" s="117">
        <f t="shared" si="162"/>
        <v>0</v>
      </c>
      <c r="AL709" s="117">
        <f t="shared" si="163"/>
        <v>0</v>
      </c>
      <c r="AM709" s="117">
        <f t="shared" si="164"/>
        <v>0</v>
      </c>
      <c r="AN709" s="117">
        <f t="shared" si="165"/>
        <v>0</v>
      </c>
      <c r="AO709" s="117">
        <f t="shared" si="166"/>
        <v>0</v>
      </c>
      <c r="AP709" s="117">
        <f t="shared" si="167"/>
        <v>0</v>
      </c>
      <c r="AQ709" s="117">
        <f t="shared" si="168"/>
        <v>0</v>
      </c>
      <c r="AR709" s="117">
        <f t="shared" si="169"/>
        <v>0</v>
      </c>
      <c r="AS709" t="str">
        <f t="shared" si="170"/>
        <v>1982SAM</v>
      </c>
    </row>
    <row r="710" spans="1:45" x14ac:dyDescent="0.25">
      <c r="A710" t="s">
        <v>710</v>
      </c>
      <c r="B710" s="64">
        <v>1983</v>
      </c>
      <c r="C710">
        <v>6375</v>
      </c>
      <c r="D710" s="116">
        <v>4</v>
      </c>
      <c r="E710" s="63" t="s">
        <v>26</v>
      </c>
      <c r="F710" s="63" t="s">
        <v>27</v>
      </c>
      <c r="G710" s="63" t="s">
        <v>28</v>
      </c>
      <c r="H710" s="63" t="s">
        <v>28</v>
      </c>
      <c r="I710" s="63" t="s">
        <v>28</v>
      </c>
      <c r="J710" s="63" t="s">
        <v>28</v>
      </c>
      <c r="K710" s="63" t="s">
        <v>28</v>
      </c>
      <c r="L710" s="63" t="s">
        <v>28</v>
      </c>
      <c r="M710" s="63" t="s">
        <v>28</v>
      </c>
      <c r="N710" s="63" t="s">
        <v>28</v>
      </c>
      <c r="O710" s="63" t="s">
        <v>28</v>
      </c>
      <c r="P710" s="63" t="s">
        <v>28</v>
      </c>
      <c r="Q710" s="63" t="s">
        <v>28</v>
      </c>
      <c r="R710" s="63" t="s">
        <v>28</v>
      </c>
      <c r="S710" s="63" t="s">
        <v>28</v>
      </c>
      <c r="T710" s="63" t="s">
        <v>28</v>
      </c>
      <c r="U710" s="63" t="s">
        <v>28</v>
      </c>
      <c r="V710" s="63" t="s">
        <v>28</v>
      </c>
      <c r="W710" s="63" t="s">
        <v>28</v>
      </c>
      <c r="X710" s="63" t="s">
        <v>28</v>
      </c>
      <c r="Y710" s="63" t="s">
        <v>28</v>
      </c>
      <c r="Z710" s="63" t="s">
        <v>28</v>
      </c>
      <c r="AA710" s="63" t="s">
        <v>28</v>
      </c>
      <c r="AB710" s="93" t="str">
        <f t="shared" si="157"/>
        <v>pre99</v>
      </c>
      <c r="AC710" s="93" t="str">
        <f t="shared" si="158"/>
        <v>SAM</v>
      </c>
      <c r="AD710" s="93" t="str">
        <f>"'"&amp;VLOOKUP(A710,Lookups!B$3:F$48,2,FALSE)&amp;"'"</f>
        <v>'Samish Fall Fingerling'</v>
      </c>
      <c r="AE710" s="93">
        <f>VLOOKUP(A710,Lookups!B$3:F$48,4,FALSE)</f>
        <v>7</v>
      </c>
      <c r="AF710" s="93" t="str">
        <f>VLOOKUP(A710,Lookups!B$3:F$48,5,FALSE)</f>
        <v>PS</v>
      </c>
      <c r="AG710" s="93" t="str">
        <f t="shared" si="159"/>
        <v>no</v>
      </c>
      <c r="AH710" s="93">
        <f>VLOOKUP(A710,Lookups!B$3:F$48,3,FALSE)</f>
        <v>30</v>
      </c>
      <c r="AI710" s="117">
        <f t="shared" si="160"/>
        <v>0</v>
      </c>
      <c r="AJ710" s="117">
        <f t="shared" si="161"/>
        <v>0</v>
      </c>
      <c r="AK710" s="117">
        <f t="shared" si="162"/>
        <v>0</v>
      </c>
      <c r="AL710" s="117">
        <f t="shared" si="163"/>
        <v>0</v>
      </c>
      <c r="AM710" s="117">
        <f t="shared" si="164"/>
        <v>0</v>
      </c>
      <c r="AN710" s="117">
        <f t="shared" si="165"/>
        <v>0</v>
      </c>
      <c r="AO710" s="117">
        <f t="shared" si="166"/>
        <v>0</v>
      </c>
      <c r="AP710" s="117">
        <f t="shared" si="167"/>
        <v>0</v>
      </c>
      <c r="AQ710" s="117">
        <f t="shared" si="168"/>
        <v>0</v>
      </c>
      <c r="AR710" s="117">
        <f t="shared" si="169"/>
        <v>0</v>
      </c>
      <c r="AS710" t="str">
        <f t="shared" si="170"/>
        <v>1983SAM</v>
      </c>
    </row>
    <row r="711" spans="1:45" x14ac:dyDescent="0.25">
      <c r="A711" t="s">
        <v>710</v>
      </c>
      <c r="B711" s="64">
        <v>1984</v>
      </c>
      <c r="C711">
        <v>377</v>
      </c>
      <c r="D711" s="116">
        <v>5</v>
      </c>
      <c r="E711" s="63" t="s">
        <v>26</v>
      </c>
      <c r="F711" s="63" t="s">
        <v>27</v>
      </c>
      <c r="G711" s="63" t="s">
        <v>28</v>
      </c>
      <c r="H711" s="63" t="s">
        <v>28</v>
      </c>
      <c r="I711" s="63" t="s">
        <v>28</v>
      </c>
      <c r="J711" s="63" t="s">
        <v>28</v>
      </c>
      <c r="K711" s="63" t="s">
        <v>28</v>
      </c>
      <c r="L711" s="63" t="s">
        <v>28</v>
      </c>
      <c r="M711" s="63" t="s">
        <v>28</v>
      </c>
      <c r="N711" s="63" t="s">
        <v>28</v>
      </c>
      <c r="O711" s="63" t="s">
        <v>28</v>
      </c>
      <c r="P711" s="63" t="s">
        <v>28</v>
      </c>
      <c r="Q711" s="63" t="s">
        <v>28</v>
      </c>
      <c r="R711" s="63" t="s">
        <v>28</v>
      </c>
      <c r="S711" s="63" t="s">
        <v>28</v>
      </c>
      <c r="T711" s="63" t="s">
        <v>28</v>
      </c>
      <c r="U711" s="63" t="s">
        <v>28</v>
      </c>
      <c r="V711" s="63" t="s">
        <v>28</v>
      </c>
      <c r="W711" s="63" t="s">
        <v>28</v>
      </c>
      <c r="X711" s="63" t="s">
        <v>28</v>
      </c>
      <c r="Y711" s="63" t="s">
        <v>28</v>
      </c>
      <c r="Z711" s="63" t="s">
        <v>28</v>
      </c>
      <c r="AA711" s="63" t="s">
        <v>28</v>
      </c>
      <c r="AB711" s="93" t="str">
        <f t="shared" si="157"/>
        <v>pre99</v>
      </c>
      <c r="AC711" s="93" t="str">
        <f t="shared" si="158"/>
        <v>SAM</v>
      </c>
      <c r="AD711" s="93" t="str">
        <f>"'"&amp;VLOOKUP(A711,Lookups!B$3:F$48,2,FALSE)&amp;"'"</f>
        <v>'Samish Fall Fingerling'</v>
      </c>
      <c r="AE711" s="93">
        <f>VLOOKUP(A711,Lookups!B$3:F$48,4,FALSE)</f>
        <v>7</v>
      </c>
      <c r="AF711" s="93" t="str">
        <f>VLOOKUP(A711,Lookups!B$3:F$48,5,FALSE)</f>
        <v>PS</v>
      </c>
      <c r="AG711" s="93" t="str">
        <f t="shared" si="159"/>
        <v>no</v>
      </c>
      <c r="AH711" s="93">
        <f>VLOOKUP(A711,Lookups!B$3:F$48,3,FALSE)</f>
        <v>30</v>
      </c>
      <c r="AI711" s="117">
        <f t="shared" si="160"/>
        <v>0</v>
      </c>
      <c r="AJ711" s="117">
        <f t="shared" si="161"/>
        <v>0</v>
      </c>
      <c r="AK711" s="117">
        <f t="shared" si="162"/>
        <v>0</v>
      </c>
      <c r="AL711" s="117">
        <f t="shared" si="163"/>
        <v>0</v>
      </c>
      <c r="AM711" s="117">
        <f t="shared" si="164"/>
        <v>0</v>
      </c>
      <c r="AN711" s="117">
        <f t="shared" si="165"/>
        <v>0</v>
      </c>
      <c r="AO711" s="117">
        <f t="shared" si="166"/>
        <v>0</v>
      </c>
      <c r="AP711" s="117">
        <f t="shared" si="167"/>
        <v>0</v>
      </c>
      <c r="AQ711" s="117">
        <f t="shared" si="168"/>
        <v>0</v>
      </c>
      <c r="AR711" s="117">
        <f t="shared" si="169"/>
        <v>0</v>
      </c>
      <c r="AS711" t="str">
        <f t="shared" si="170"/>
        <v>1984SAM</v>
      </c>
    </row>
    <row r="712" spans="1:45" x14ac:dyDescent="0.25">
      <c r="A712" t="s">
        <v>710</v>
      </c>
      <c r="B712" s="64">
        <v>1985</v>
      </c>
      <c r="C712" t="s">
        <v>40</v>
      </c>
      <c r="E712" s="63" t="s">
        <v>28</v>
      </c>
      <c r="F712" s="63" t="s">
        <v>28</v>
      </c>
      <c r="G712" s="63" t="s">
        <v>28</v>
      </c>
      <c r="H712" s="63" t="s">
        <v>28</v>
      </c>
      <c r="I712" s="63" t="s">
        <v>28</v>
      </c>
      <c r="J712" s="63" t="s">
        <v>28</v>
      </c>
      <c r="K712" s="63" t="s">
        <v>28</v>
      </c>
      <c r="L712" s="63" t="s">
        <v>28</v>
      </c>
      <c r="M712" s="63" t="s">
        <v>28</v>
      </c>
      <c r="N712" s="63" t="s">
        <v>28</v>
      </c>
      <c r="O712" s="63" t="s">
        <v>28</v>
      </c>
      <c r="P712" s="63" t="s">
        <v>28</v>
      </c>
      <c r="Q712" s="63" t="s">
        <v>28</v>
      </c>
      <c r="R712" s="63" t="s">
        <v>28</v>
      </c>
      <c r="S712" s="63" t="s">
        <v>28</v>
      </c>
      <c r="T712" s="63" t="s">
        <v>28</v>
      </c>
      <c r="U712" s="63" t="s">
        <v>28</v>
      </c>
      <c r="V712" s="63" t="s">
        <v>28</v>
      </c>
      <c r="W712" s="63" t="s">
        <v>28</v>
      </c>
      <c r="X712" s="63" t="s">
        <v>28</v>
      </c>
      <c r="Y712" s="63" t="s">
        <v>28</v>
      </c>
      <c r="Z712" s="63" t="s">
        <v>28</v>
      </c>
      <c r="AA712" s="63" t="s">
        <v>28</v>
      </c>
      <c r="AB712" s="93" t="str">
        <f t="shared" si="157"/>
        <v>pre99</v>
      </c>
      <c r="AC712" s="93" t="str">
        <f t="shared" si="158"/>
        <v>SAM</v>
      </c>
      <c r="AD712" s="93" t="str">
        <f>"'"&amp;VLOOKUP(A712,Lookups!B$3:F$48,2,FALSE)&amp;"'"</f>
        <v>'Samish Fall Fingerling'</v>
      </c>
      <c r="AE712" s="93">
        <f>VLOOKUP(A712,Lookups!B$3:F$48,4,FALSE)</f>
        <v>7</v>
      </c>
      <c r="AF712" s="93" t="str">
        <f>VLOOKUP(A712,Lookups!B$3:F$48,5,FALSE)</f>
        <v>PS</v>
      </c>
      <c r="AG712" s="93" t="str">
        <f t="shared" si="159"/>
        <v>no</v>
      </c>
      <c r="AH712" s="93">
        <f>VLOOKUP(A712,Lookups!B$3:F$48,3,FALSE)</f>
        <v>30</v>
      </c>
      <c r="AI712" s="117">
        <f t="shared" si="160"/>
        <v>0</v>
      </c>
      <c r="AJ712" s="117">
        <f t="shared" si="161"/>
        <v>0</v>
      </c>
      <c r="AK712" s="117">
        <f t="shared" si="162"/>
        <v>0</v>
      </c>
      <c r="AL712" s="117">
        <f t="shared" si="163"/>
        <v>0</v>
      </c>
      <c r="AM712" s="117">
        <f t="shared" si="164"/>
        <v>0</v>
      </c>
      <c r="AN712" s="117">
        <f t="shared" si="165"/>
        <v>0</v>
      </c>
      <c r="AO712" s="117">
        <f t="shared" si="166"/>
        <v>0</v>
      </c>
      <c r="AP712" s="117">
        <f t="shared" si="167"/>
        <v>0</v>
      </c>
      <c r="AQ712" s="117">
        <f t="shared" si="168"/>
        <v>0</v>
      </c>
      <c r="AR712" s="117">
        <f t="shared" si="169"/>
        <v>0</v>
      </c>
      <c r="AS712" t="str">
        <f t="shared" si="170"/>
        <v>1985SAM</v>
      </c>
    </row>
    <row r="713" spans="1:45" x14ac:dyDescent="0.25">
      <c r="A713" t="s">
        <v>710</v>
      </c>
      <c r="B713" s="64">
        <v>1986</v>
      </c>
      <c r="C713" t="s">
        <v>40</v>
      </c>
      <c r="E713" s="63" t="s">
        <v>28</v>
      </c>
      <c r="F713" s="63" t="s">
        <v>28</v>
      </c>
      <c r="G713" s="63" t="s">
        <v>28</v>
      </c>
      <c r="H713" s="63" t="s">
        <v>28</v>
      </c>
      <c r="I713" s="63" t="s">
        <v>28</v>
      </c>
      <c r="J713" s="63" t="s">
        <v>28</v>
      </c>
      <c r="K713" s="63" t="s">
        <v>28</v>
      </c>
      <c r="L713" s="63" t="s">
        <v>28</v>
      </c>
      <c r="M713" s="63" t="s">
        <v>28</v>
      </c>
      <c r="N713" s="63" t="s">
        <v>28</v>
      </c>
      <c r="O713" s="63" t="s">
        <v>28</v>
      </c>
      <c r="P713" s="63" t="s">
        <v>28</v>
      </c>
      <c r="Q713" s="63" t="s">
        <v>28</v>
      </c>
      <c r="R713" s="63" t="s">
        <v>28</v>
      </c>
      <c r="S713" s="63" t="s">
        <v>28</v>
      </c>
      <c r="T713" s="63" t="s">
        <v>28</v>
      </c>
      <c r="U713" s="63" t="s">
        <v>28</v>
      </c>
      <c r="V713" s="63" t="s">
        <v>28</v>
      </c>
      <c r="W713" s="63" t="s">
        <v>28</v>
      </c>
      <c r="X713" s="63" t="s">
        <v>28</v>
      </c>
      <c r="Y713" s="63" t="s">
        <v>28</v>
      </c>
      <c r="Z713" s="63" t="s">
        <v>28</v>
      </c>
      <c r="AA713" s="63" t="s">
        <v>28</v>
      </c>
      <c r="AB713" s="93" t="str">
        <f t="shared" si="157"/>
        <v>pre99</v>
      </c>
      <c r="AC713" s="93" t="str">
        <f t="shared" si="158"/>
        <v>SAM</v>
      </c>
      <c r="AD713" s="93" t="str">
        <f>"'"&amp;VLOOKUP(A713,Lookups!B$3:F$48,2,FALSE)&amp;"'"</f>
        <v>'Samish Fall Fingerling'</v>
      </c>
      <c r="AE713" s="93">
        <f>VLOOKUP(A713,Lookups!B$3:F$48,4,FALSE)</f>
        <v>7</v>
      </c>
      <c r="AF713" s="93" t="str">
        <f>VLOOKUP(A713,Lookups!B$3:F$48,5,FALSE)</f>
        <v>PS</v>
      </c>
      <c r="AG713" s="93" t="str">
        <f t="shared" si="159"/>
        <v>no</v>
      </c>
      <c r="AH713" s="93">
        <f>VLOOKUP(A713,Lookups!B$3:F$48,3,FALSE)</f>
        <v>30</v>
      </c>
      <c r="AI713" s="117">
        <f t="shared" si="160"/>
        <v>0</v>
      </c>
      <c r="AJ713" s="117">
        <f t="shared" si="161"/>
        <v>0</v>
      </c>
      <c r="AK713" s="117">
        <f t="shared" si="162"/>
        <v>0</v>
      </c>
      <c r="AL713" s="117">
        <f t="shared" si="163"/>
        <v>0</v>
      </c>
      <c r="AM713" s="117">
        <f t="shared" si="164"/>
        <v>0</v>
      </c>
      <c r="AN713" s="117">
        <f t="shared" si="165"/>
        <v>0</v>
      </c>
      <c r="AO713" s="117">
        <f t="shared" si="166"/>
        <v>0</v>
      </c>
      <c r="AP713" s="117">
        <f t="shared" si="167"/>
        <v>0</v>
      </c>
      <c r="AQ713" s="117">
        <f t="shared" si="168"/>
        <v>0</v>
      </c>
      <c r="AR713" s="117">
        <f t="shared" si="169"/>
        <v>0</v>
      </c>
      <c r="AS713" t="str">
        <f t="shared" si="170"/>
        <v>1986SAM</v>
      </c>
    </row>
    <row r="714" spans="1:45" x14ac:dyDescent="0.25">
      <c r="A714" t="s">
        <v>710</v>
      </c>
      <c r="B714" s="64">
        <v>1987</v>
      </c>
      <c r="C714">
        <v>76</v>
      </c>
      <c r="D714" s="116">
        <v>2</v>
      </c>
      <c r="E714" s="63" t="s">
        <v>26</v>
      </c>
      <c r="F714" s="63" t="s">
        <v>27</v>
      </c>
      <c r="G714" s="63" t="s">
        <v>28</v>
      </c>
      <c r="H714" s="63" t="s">
        <v>28</v>
      </c>
      <c r="I714" s="63" t="s">
        <v>28</v>
      </c>
      <c r="J714" s="63" t="s">
        <v>28</v>
      </c>
      <c r="K714" s="63" t="s">
        <v>28</v>
      </c>
      <c r="L714" s="63" t="s">
        <v>28</v>
      </c>
      <c r="M714" s="63" t="s">
        <v>28</v>
      </c>
      <c r="N714" s="63" t="s">
        <v>28</v>
      </c>
      <c r="O714" s="63" t="s">
        <v>28</v>
      </c>
      <c r="P714" s="63" t="s">
        <v>28</v>
      </c>
      <c r="Q714" s="63" t="s">
        <v>28</v>
      </c>
      <c r="R714" s="63" t="s">
        <v>28</v>
      </c>
      <c r="S714" s="63" t="s">
        <v>28</v>
      </c>
      <c r="T714" s="63" t="s">
        <v>28</v>
      </c>
      <c r="U714" s="63" t="s">
        <v>28</v>
      </c>
      <c r="V714" s="63" t="s">
        <v>28</v>
      </c>
      <c r="W714" s="63" t="s">
        <v>28</v>
      </c>
      <c r="X714" s="63" t="s">
        <v>28</v>
      </c>
      <c r="Y714" s="63" t="s">
        <v>28</v>
      </c>
      <c r="Z714" s="63" t="s">
        <v>28</v>
      </c>
      <c r="AA714" s="63" t="s">
        <v>28</v>
      </c>
      <c r="AB714" s="93" t="str">
        <f t="shared" si="157"/>
        <v>pre99</v>
      </c>
      <c r="AC714" s="93" t="str">
        <f t="shared" si="158"/>
        <v>SAM</v>
      </c>
      <c r="AD714" s="93" t="str">
        <f>"'"&amp;VLOOKUP(A714,Lookups!B$3:F$48,2,FALSE)&amp;"'"</f>
        <v>'Samish Fall Fingerling'</v>
      </c>
      <c r="AE714" s="93">
        <f>VLOOKUP(A714,Lookups!B$3:F$48,4,FALSE)</f>
        <v>7</v>
      </c>
      <c r="AF714" s="93" t="str">
        <f>VLOOKUP(A714,Lookups!B$3:F$48,5,FALSE)</f>
        <v>PS</v>
      </c>
      <c r="AG714" s="93" t="str">
        <f t="shared" si="159"/>
        <v>no</v>
      </c>
      <c r="AH714" s="93">
        <f>VLOOKUP(A714,Lookups!B$3:F$48,3,FALSE)</f>
        <v>30</v>
      </c>
      <c r="AI714" s="117">
        <f t="shared" si="160"/>
        <v>0</v>
      </c>
      <c r="AJ714" s="117">
        <f t="shared" si="161"/>
        <v>0</v>
      </c>
      <c r="AK714" s="117">
        <f t="shared" si="162"/>
        <v>0</v>
      </c>
      <c r="AL714" s="117">
        <f t="shared" si="163"/>
        <v>0</v>
      </c>
      <c r="AM714" s="117">
        <f t="shared" si="164"/>
        <v>0</v>
      </c>
      <c r="AN714" s="117">
        <f t="shared" si="165"/>
        <v>0</v>
      </c>
      <c r="AO714" s="117">
        <f t="shared" si="166"/>
        <v>0</v>
      </c>
      <c r="AP714" s="117">
        <f t="shared" si="167"/>
        <v>0</v>
      </c>
      <c r="AQ714" s="117">
        <f t="shared" si="168"/>
        <v>0</v>
      </c>
      <c r="AR714" s="117">
        <f t="shared" si="169"/>
        <v>0</v>
      </c>
      <c r="AS714" t="str">
        <f t="shared" si="170"/>
        <v>1987SAM</v>
      </c>
    </row>
    <row r="715" spans="1:45" x14ac:dyDescent="0.25">
      <c r="A715" t="s">
        <v>710</v>
      </c>
      <c r="B715" s="64">
        <v>1988</v>
      </c>
      <c r="C715">
        <v>1019</v>
      </c>
      <c r="D715" s="116" t="s">
        <v>41</v>
      </c>
      <c r="E715" s="63" t="s">
        <v>26</v>
      </c>
      <c r="F715" s="63" t="s">
        <v>27</v>
      </c>
      <c r="G715" s="63" t="s">
        <v>28</v>
      </c>
      <c r="H715" s="63" t="s">
        <v>28</v>
      </c>
      <c r="I715" s="63" t="s">
        <v>28</v>
      </c>
      <c r="J715" s="63" t="s">
        <v>28</v>
      </c>
      <c r="K715" s="63" t="s">
        <v>28</v>
      </c>
      <c r="L715" s="63" t="s">
        <v>28</v>
      </c>
      <c r="M715" s="63" t="s">
        <v>28</v>
      </c>
      <c r="N715" s="63" t="s">
        <v>28</v>
      </c>
      <c r="O715" s="63" t="s">
        <v>28</v>
      </c>
      <c r="P715" s="63" t="s">
        <v>28</v>
      </c>
      <c r="Q715" s="63" t="s">
        <v>28</v>
      </c>
      <c r="R715" s="63" t="s">
        <v>28</v>
      </c>
      <c r="S715" s="63" t="s">
        <v>28</v>
      </c>
      <c r="T715" s="63" t="s">
        <v>28</v>
      </c>
      <c r="U715" s="63" t="s">
        <v>28</v>
      </c>
      <c r="V715" s="63" t="s">
        <v>28</v>
      </c>
      <c r="W715" s="63" t="s">
        <v>28</v>
      </c>
      <c r="X715" s="63" t="s">
        <v>28</v>
      </c>
      <c r="Y715" s="63" t="s">
        <v>28</v>
      </c>
      <c r="Z715" s="63" t="s">
        <v>28</v>
      </c>
      <c r="AA715" s="63" t="s">
        <v>28</v>
      </c>
      <c r="AB715" s="93" t="str">
        <f t="shared" si="157"/>
        <v>pre99</v>
      </c>
      <c r="AC715" s="93" t="str">
        <f t="shared" si="158"/>
        <v>SAM</v>
      </c>
      <c r="AD715" s="93" t="str">
        <f>"'"&amp;VLOOKUP(A715,Lookups!B$3:F$48,2,FALSE)&amp;"'"</f>
        <v>'Samish Fall Fingerling'</v>
      </c>
      <c r="AE715" s="93">
        <f>VLOOKUP(A715,Lookups!B$3:F$48,4,FALSE)</f>
        <v>7</v>
      </c>
      <c r="AF715" s="93" t="str">
        <f>VLOOKUP(A715,Lookups!B$3:F$48,5,FALSE)</f>
        <v>PS</v>
      </c>
      <c r="AG715" s="93" t="str">
        <f t="shared" si="159"/>
        <v>no</v>
      </c>
      <c r="AH715" s="93">
        <f>VLOOKUP(A715,Lookups!B$3:F$48,3,FALSE)</f>
        <v>30</v>
      </c>
      <c r="AI715" s="117">
        <f t="shared" si="160"/>
        <v>0</v>
      </c>
      <c r="AJ715" s="117">
        <f t="shared" si="161"/>
        <v>0</v>
      </c>
      <c r="AK715" s="117">
        <f t="shared" si="162"/>
        <v>0</v>
      </c>
      <c r="AL715" s="117">
        <f t="shared" si="163"/>
        <v>0</v>
      </c>
      <c r="AM715" s="117">
        <f t="shared" si="164"/>
        <v>0</v>
      </c>
      <c r="AN715" s="117">
        <f t="shared" si="165"/>
        <v>0</v>
      </c>
      <c r="AO715" s="117">
        <f t="shared" si="166"/>
        <v>0</v>
      </c>
      <c r="AP715" s="117">
        <f t="shared" si="167"/>
        <v>0</v>
      </c>
      <c r="AQ715" s="117">
        <f t="shared" si="168"/>
        <v>0</v>
      </c>
      <c r="AR715" s="117">
        <f t="shared" si="169"/>
        <v>0</v>
      </c>
      <c r="AS715" t="str">
        <f t="shared" si="170"/>
        <v>1988SAM</v>
      </c>
    </row>
    <row r="716" spans="1:45" x14ac:dyDescent="0.25">
      <c r="A716" t="s">
        <v>710</v>
      </c>
      <c r="B716" s="64">
        <v>1989</v>
      </c>
      <c r="C716">
        <v>2061</v>
      </c>
      <c r="D716" s="116" t="s">
        <v>42</v>
      </c>
      <c r="E716" s="63">
        <v>0</v>
      </c>
      <c r="F716" s="63">
        <v>0</v>
      </c>
      <c r="G716" s="63">
        <v>0</v>
      </c>
      <c r="H716" s="63">
        <v>2.4260067928190197E-3</v>
      </c>
      <c r="I716" s="63">
        <v>0</v>
      </c>
      <c r="J716" s="63">
        <v>8.9762251334303739E-2</v>
      </c>
      <c r="K716" s="63">
        <v>1.7952450266860747E-2</v>
      </c>
      <c r="L716" s="63">
        <v>1.2615235322658904E-2</v>
      </c>
      <c r="M716" s="63">
        <v>0.18098010674429887</v>
      </c>
      <c r="N716" s="63">
        <v>1.9408054342552159E-3</v>
      </c>
      <c r="O716" s="63">
        <v>3.2993692382338673E-2</v>
      </c>
      <c r="P716" s="63">
        <v>2.4260067928190197E-3</v>
      </c>
      <c r="Q716" s="63">
        <v>7.8602620087336247E-2</v>
      </c>
      <c r="R716" s="63">
        <v>0</v>
      </c>
      <c r="S716" s="63">
        <v>0</v>
      </c>
      <c r="T716" s="63">
        <v>0</v>
      </c>
      <c r="U716" s="63">
        <v>0</v>
      </c>
      <c r="V716" s="63">
        <v>0.10965550703541971</v>
      </c>
      <c r="W716" s="63">
        <v>0</v>
      </c>
      <c r="X716" s="63">
        <v>0.32848131974769529</v>
      </c>
      <c r="Y716" s="63">
        <v>0</v>
      </c>
      <c r="Z716" s="63">
        <v>0</v>
      </c>
      <c r="AA716" s="63">
        <v>0.14216399805919458</v>
      </c>
      <c r="AB716" s="93" t="str">
        <f t="shared" si="157"/>
        <v>pre99</v>
      </c>
      <c r="AC716" s="93" t="str">
        <f t="shared" si="158"/>
        <v>SAM</v>
      </c>
      <c r="AD716" s="93" t="str">
        <f>"'"&amp;VLOOKUP(A716,Lookups!B$3:F$48,2,FALSE)&amp;"'"</f>
        <v>'Samish Fall Fingerling'</v>
      </c>
      <c r="AE716" s="93">
        <f>VLOOKUP(A716,Lookups!B$3:F$48,4,FALSE)</f>
        <v>7</v>
      </c>
      <c r="AF716" s="93" t="str">
        <f>VLOOKUP(A716,Lookups!B$3:F$48,5,FALSE)</f>
        <v>PS</v>
      </c>
      <c r="AG716" s="93" t="str">
        <f t="shared" si="159"/>
        <v>yes</v>
      </c>
      <c r="AH716" s="93">
        <f>VLOOKUP(A716,Lookups!B$3:F$48,3,FALSE)</f>
        <v>30</v>
      </c>
      <c r="AI716" s="117">
        <f t="shared" si="160"/>
        <v>0</v>
      </c>
      <c r="AJ716" s="117">
        <f t="shared" si="161"/>
        <v>2.4260067928190197E-3</v>
      </c>
      <c r="AK716" s="117">
        <f t="shared" si="162"/>
        <v>0.10771470160116449</v>
      </c>
      <c r="AL716" s="117">
        <f t="shared" si="163"/>
        <v>0.19359534206695778</v>
      </c>
      <c r="AM716" s="117">
        <f t="shared" si="164"/>
        <v>3.7360504609412912E-2</v>
      </c>
      <c r="AN716" s="117">
        <f t="shared" si="165"/>
        <v>7.8602620087336247E-2</v>
      </c>
      <c r="AO716" s="117">
        <f t="shared" si="166"/>
        <v>0.10965550703541971</v>
      </c>
      <c r="AP716" s="117">
        <f t="shared" si="167"/>
        <v>0.32848131974769529</v>
      </c>
      <c r="AQ716" s="117">
        <f t="shared" si="168"/>
        <v>0.14216399805919458</v>
      </c>
      <c r="AR716" s="117">
        <f t="shared" si="169"/>
        <v>0</v>
      </c>
      <c r="AS716" t="str">
        <f t="shared" si="170"/>
        <v>1989SAM</v>
      </c>
    </row>
    <row r="717" spans="1:45" x14ac:dyDescent="0.25">
      <c r="A717" t="s">
        <v>710</v>
      </c>
      <c r="B717" s="64">
        <v>1990</v>
      </c>
      <c r="C717">
        <v>2504</v>
      </c>
      <c r="D717" s="116" t="s">
        <v>43</v>
      </c>
      <c r="E717" s="63">
        <v>1.5974440894568689E-3</v>
      </c>
      <c r="F717" s="63">
        <v>0</v>
      </c>
      <c r="G717" s="63">
        <v>0</v>
      </c>
      <c r="H717" s="63">
        <v>5.9904153354632585E-3</v>
      </c>
      <c r="I717" s="63">
        <v>0</v>
      </c>
      <c r="J717" s="63">
        <v>0.20567092651757191</v>
      </c>
      <c r="K717" s="63">
        <v>2.0766773162939296E-2</v>
      </c>
      <c r="L717" s="63">
        <v>3.5543130990415332E-2</v>
      </c>
      <c r="M717" s="63">
        <v>0.10942492012779553</v>
      </c>
      <c r="N717" s="63">
        <v>7.9872204472843447E-4</v>
      </c>
      <c r="O717" s="63">
        <v>1.437699680511182E-2</v>
      </c>
      <c r="P717" s="63">
        <v>0</v>
      </c>
      <c r="Q717" s="63">
        <v>9.3450479233226844E-2</v>
      </c>
      <c r="R717" s="63">
        <v>1.1980830670926517E-3</v>
      </c>
      <c r="S717" s="63">
        <v>1.9968051118210862E-3</v>
      </c>
      <c r="T717" s="63">
        <v>0</v>
      </c>
      <c r="U717" s="63">
        <v>0</v>
      </c>
      <c r="V717" s="63">
        <v>8.2268370607028754E-2</v>
      </c>
      <c r="W717" s="63">
        <v>0</v>
      </c>
      <c r="X717" s="63">
        <v>0.28075079872204473</v>
      </c>
      <c r="Y717" s="63">
        <v>0</v>
      </c>
      <c r="Z717" s="63">
        <v>0</v>
      </c>
      <c r="AA717" s="63">
        <v>0.14616613418530353</v>
      </c>
      <c r="AB717" s="93" t="str">
        <f t="shared" si="157"/>
        <v>pre99</v>
      </c>
      <c r="AC717" s="93" t="str">
        <f t="shared" si="158"/>
        <v>SAM</v>
      </c>
      <c r="AD717" s="93" t="str">
        <f>"'"&amp;VLOOKUP(A717,Lookups!B$3:F$48,2,FALSE)&amp;"'"</f>
        <v>'Samish Fall Fingerling'</v>
      </c>
      <c r="AE717" s="93">
        <f>VLOOKUP(A717,Lookups!B$3:F$48,4,FALSE)</f>
        <v>7</v>
      </c>
      <c r="AF717" s="93" t="str">
        <f>VLOOKUP(A717,Lookups!B$3:F$48,5,FALSE)</f>
        <v>PS</v>
      </c>
      <c r="AG717" s="93" t="str">
        <f t="shared" si="159"/>
        <v>yes</v>
      </c>
      <c r="AH717" s="93">
        <f>VLOOKUP(A717,Lookups!B$3:F$48,3,FALSE)</f>
        <v>30</v>
      </c>
      <c r="AI717" s="117">
        <f t="shared" si="160"/>
        <v>1.5974440894568689E-3</v>
      </c>
      <c r="AJ717" s="117">
        <f t="shared" si="161"/>
        <v>5.9904153354632585E-3</v>
      </c>
      <c r="AK717" s="117">
        <f t="shared" si="162"/>
        <v>0.2264376996805112</v>
      </c>
      <c r="AL717" s="117">
        <f t="shared" si="163"/>
        <v>0.14496805111821087</v>
      </c>
      <c r="AM717" s="117">
        <f t="shared" si="164"/>
        <v>1.5175718849840255E-2</v>
      </c>
      <c r="AN717" s="117">
        <f t="shared" si="165"/>
        <v>9.6645367412140581E-2</v>
      </c>
      <c r="AO717" s="117">
        <f t="shared" si="166"/>
        <v>8.2268370607028754E-2</v>
      </c>
      <c r="AP717" s="117">
        <f t="shared" si="167"/>
        <v>0.28075079872204473</v>
      </c>
      <c r="AQ717" s="117">
        <f t="shared" si="168"/>
        <v>0.14616613418530353</v>
      </c>
      <c r="AR717" s="117">
        <f t="shared" si="169"/>
        <v>0</v>
      </c>
      <c r="AS717" t="str">
        <f t="shared" si="170"/>
        <v>1990SAM</v>
      </c>
    </row>
    <row r="718" spans="1:45" x14ac:dyDescent="0.25">
      <c r="A718" t="s">
        <v>710</v>
      </c>
      <c r="B718" s="64">
        <v>1991</v>
      </c>
      <c r="C718">
        <v>1042</v>
      </c>
      <c r="D718" s="116" t="s">
        <v>43</v>
      </c>
      <c r="E718" s="63">
        <v>0</v>
      </c>
      <c r="F718" s="63">
        <v>0</v>
      </c>
      <c r="G718" s="63">
        <v>0</v>
      </c>
      <c r="H718" s="63">
        <v>0</v>
      </c>
      <c r="I718" s="63">
        <v>0</v>
      </c>
      <c r="J718" s="63">
        <v>0.14299424184261036</v>
      </c>
      <c r="K718" s="63">
        <v>3.358925143953935E-2</v>
      </c>
      <c r="L718" s="63">
        <v>1.9193857965451054E-2</v>
      </c>
      <c r="M718" s="63">
        <v>0.11036468330134358</v>
      </c>
      <c r="N718" s="63">
        <v>9.5969289827255275E-4</v>
      </c>
      <c r="O718" s="63">
        <v>2.7831094049904029E-2</v>
      </c>
      <c r="P718" s="63">
        <v>0</v>
      </c>
      <c r="Q718" s="63">
        <v>8.829174664107485E-2</v>
      </c>
      <c r="R718" s="63">
        <v>6.7178502879078695E-3</v>
      </c>
      <c r="S718" s="63">
        <v>3.838771593090211E-3</v>
      </c>
      <c r="T718" s="63">
        <v>0</v>
      </c>
      <c r="U718" s="63">
        <v>0</v>
      </c>
      <c r="V718" s="63">
        <v>9.8848368522072932E-2</v>
      </c>
      <c r="W718" s="63">
        <v>0</v>
      </c>
      <c r="X718" s="63">
        <v>0.21497120921305185</v>
      </c>
      <c r="Y718" s="63">
        <v>4.7984644913627635E-3</v>
      </c>
      <c r="Z718" s="63">
        <v>7.677543186180422E-3</v>
      </c>
      <c r="AA718" s="63">
        <v>0.23992322456813819</v>
      </c>
      <c r="AB718" s="93" t="str">
        <f t="shared" si="157"/>
        <v>pre99</v>
      </c>
      <c r="AC718" s="93" t="str">
        <f t="shared" si="158"/>
        <v>SAM</v>
      </c>
      <c r="AD718" s="93" t="str">
        <f>"'"&amp;VLOOKUP(A718,Lookups!B$3:F$48,2,FALSE)&amp;"'"</f>
        <v>'Samish Fall Fingerling'</v>
      </c>
      <c r="AE718" s="93">
        <f>VLOOKUP(A718,Lookups!B$3:F$48,4,FALSE)</f>
        <v>7</v>
      </c>
      <c r="AF718" s="93" t="str">
        <f>VLOOKUP(A718,Lookups!B$3:F$48,5,FALSE)</f>
        <v>PS</v>
      </c>
      <c r="AG718" s="93" t="str">
        <f t="shared" si="159"/>
        <v>yes</v>
      </c>
      <c r="AH718" s="93">
        <f>VLOOKUP(A718,Lookups!B$3:F$48,3,FALSE)</f>
        <v>30</v>
      </c>
      <c r="AI718" s="117">
        <f t="shared" si="160"/>
        <v>0</v>
      </c>
      <c r="AJ718" s="117">
        <f t="shared" si="161"/>
        <v>0</v>
      </c>
      <c r="AK718" s="117">
        <f t="shared" si="162"/>
        <v>0.17658349328214973</v>
      </c>
      <c r="AL718" s="117">
        <f t="shared" si="163"/>
        <v>0.12955854126679464</v>
      </c>
      <c r="AM718" s="117">
        <f t="shared" si="164"/>
        <v>2.8790786948176581E-2</v>
      </c>
      <c r="AN718" s="117">
        <f t="shared" si="165"/>
        <v>9.8848368522072932E-2</v>
      </c>
      <c r="AO718" s="117">
        <f t="shared" si="166"/>
        <v>9.8848368522072932E-2</v>
      </c>
      <c r="AP718" s="117">
        <f t="shared" si="167"/>
        <v>0.21976967370441461</v>
      </c>
      <c r="AQ718" s="117">
        <f t="shared" si="168"/>
        <v>0.23992322456813819</v>
      </c>
      <c r="AR718" s="117">
        <f t="shared" si="169"/>
        <v>7.677543186180422E-3</v>
      </c>
      <c r="AS718" t="str">
        <f t="shared" si="170"/>
        <v>1991SAM</v>
      </c>
    </row>
    <row r="719" spans="1:45" x14ac:dyDescent="0.25">
      <c r="A719" t="s">
        <v>710</v>
      </c>
      <c r="B719" s="64">
        <v>1992</v>
      </c>
      <c r="C719">
        <v>772</v>
      </c>
      <c r="D719" s="116" t="s">
        <v>43</v>
      </c>
      <c r="E719" s="63">
        <v>0</v>
      </c>
      <c r="F719" s="63">
        <v>0</v>
      </c>
      <c r="G719" s="63">
        <v>0</v>
      </c>
      <c r="H719" s="63">
        <v>0</v>
      </c>
      <c r="I719" s="63">
        <v>0</v>
      </c>
      <c r="J719" s="63">
        <v>0.10880829015544041</v>
      </c>
      <c r="K719" s="63">
        <v>7.7720207253886009E-3</v>
      </c>
      <c r="L719" s="63">
        <v>2.3316062176165803E-2</v>
      </c>
      <c r="M719" s="63">
        <v>0.18652849740932642</v>
      </c>
      <c r="N719" s="63">
        <v>0</v>
      </c>
      <c r="O719" s="63">
        <v>1.8134715025906734E-2</v>
      </c>
      <c r="P719" s="63">
        <v>0</v>
      </c>
      <c r="Q719" s="63">
        <v>8.8082901554404139E-2</v>
      </c>
      <c r="R719" s="63">
        <v>5.1813471502590676E-3</v>
      </c>
      <c r="S719" s="63">
        <v>3.8860103626943004E-3</v>
      </c>
      <c r="T719" s="63">
        <v>0</v>
      </c>
      <c r="U719" s="63">
        <v>1.2953367875647669E-3</v>
      </c>
      <c r="V719" s="63">
        <v>0.21502590673575131</v>
      </c>
      <c r="W719" s="63">
        <v>0</v>
      </c>
      <c r="X719" s="63">
        <v>0.13212435233160622</v>
      </c>
      <c r="Y719" s="63">
        <v>0</v>
      </c>
      <c r="Z719" s="63">
        <v>5.1813471502590676E-3</v>
      </c>
      <c r="AA719" s="63">
        <v>0.20466321243523317</v>
      </c>
      <c r="AB719" s="93" t="str">
        <f t="shared" si="157"/>
        <v>pre99</v>
      </c>
      <c r="AC719" s="93" t="str">
        <f t="shared" si="158"/>
        <v>SAM</v>
      </c>
      <c r="AD719" s="93" t="str">
        <f>"'"&amp;VLOOKUP(A719,Lookups!B$3:F$48,2,FALSE)&amp;"'"</f>
        <v>'Samish Fall Fingerling'</v>
      </c>
      <c r="AE719" s="93">
        <f>VLOOKUP(A719,Lookups!B$3:F$48,4,FALSE)</f>
        <v>7</v>
      </c>
      <c r="AF719" s="93" t="str">
        <f>VLOOKUP(A719,Lookups!B$3:F$48,5,FALSE)</f>
        <v>PS</v>
      </c>
      <c r="AG719" s="93" t="str">
        <f t="shared" si="159"/>
        <v>yes</v>
      </c>
      <c r="AH719" s="93">
        <f>VLOOKUP(A719,Lookups!B$3:F$48,3,FALSE)</f>
        <v>30</v>
      </c>
      <c r="AI719" s="117">
        <f t="shared" si="160"/>
        <v>0</v>
      </c>
      <c r="AJ719" s="117">
        <f t="shared" si="161"/>
        <v>0</v>
      </c>
      <c r="AK719" s="117">
        <f t="shared" si="162"/>
        <v>0.11658031088082901</v>
      </c>
      <c r="AL719" s="117">
        <f t="shared" si="163"/>
        <v>0.20984455958549222</v>
      </c>
      <c r="AM719" s="117">
        <f t="shared" si="164"/>
        <v>1.8134715025906734E-2</v>
      </c>
      <c r="AN719" s="117">
        <f t="shared" si="165"/>
        <v>9.7150259067357511E-2</v>
      </c>
      <c r="AO719" s="117">
        <f t="shared" si="166"/>
        <v>0.21632124352331608</v>
      </c>
      <c r="AP719" s="117">
        <f t="shared" si="167"/>
        <v>0.13212435233160622</v>
      </c>
      <c r="AQ719" s="117">
        <f t="shared" si="168"/>
        <v>0.20466321243523317</v>
      </c>
      <c r="AR719" s="117">
        <f t="shared" si="169"/>
        <v>5.1813471502590676E-3</v>
      </c>
      <c r="AS719" t="str">
        <f t="shared" si="170"/>
        <v>1992SAM</v>
      </c>
    </row>
    <row r="720" spans="1:45" x14ac:dyDescent="0.25">
      <c r="A720" t="s">
        <v>710</v>
      </c>
      <c r="B720" s="64">
        <v>1993</v>
      </c>
      <c r="C720">
        <v>1241</v>
      </c>
      <c r="D720" s="116" t="s">
        <v>43</v>
      </c>
      <c r="E720" s="63">
        <v>0</v>
      </c>
      <c r="F720" s="63">
        <v>0</v>
      </c>
      <c r="G720" s="63">
        <v>0</v>
      </c>
      <c r="H720" s="63">
        <v>2.4174053182917004E-3</v>
      </c>
      <c r="I720" s="63">
        <v>0</v>
      </c>
      <c r="J720" s="63">
        <v>0.1361804995970991</v>
      </c>
      <c r="K720" s="63">
        <v>7.8968573730862204E-2</v>
      </c>
      <c r="L720" s="63">
        <v>3.6261079774375503E-2</v>
      </c>
      <c r="M720" s="63">
        <v>0.19903303787268334</v>
      </c>
      <c r="N720" s="63">
        <v>1.6116035455278001E-3</v>
      </c>
      <c r="O720" s="63">
        <v>2.4979854955680905E-2</v>
      </c>
      <c r="P720" s="63">
        <v>0</v>
      </c>
      <c r="Q720" s="63">
        <v>3.7066881547139406E-2</v>
      </c>
      <c r="R720" s="63">
        <v>8.0580177276390005E-4</v>
      </c>
      <c r="S720" s="63">
        <v>2.4174053182917004E-3</v>
      </c>
      <c r="T720" s="63">
        <v>0</v>
      </c>
      <c r="U720" s="63">
        <v>1.6116035455278001E-3</v>
      </c>
      <c r="V720" s="63">
        <v>0.13215149073327961</v>
      </c>
      <c r="W720" s="63">
        <v>0</v>
      </c>
      <c r="X720" s="63">
        <v>0.14826752618855762</v>
      </c>
      <c r="Y720" s="63">
        <v>0</v>
      </c>
      <c r="Z720" s="63">
        <v>8.0580177276390005E-4</v>
      </c>
      <c r="AA720" s="63">
        <v>0.19742143432715553</v>
      </c>
      <c r="AB720" s="93" t="str">
        <f t="shared" si="157"/>
        <v>pre99</v>
      </c>
      <c r="AC720" s="93" t="str">
        <f t="shared" si="158"/>
        <v>SAM</v>
      </c>
      <c r="AD720" s="93" t="str">
        <f>"'"&amp;VLOOKUP(A720,Lookups!B$3:F$48,2,FALSE)&amp;"'"</f>
        <v>'Samish Fall Fingerling'</v>
      </c>
      <c r="AE720" s="93">
        <f>VLOOKUP(A720,Lookups!B$3:F$48,4,FALSE)</f>
        <v>7</v>
      </c>
      <c r="AF720" s="93" t="str">
        <f>VLOOKUP(A720,Lookups!B$3:F$48,5,FALSE)</f>
        <v>PS</v>
      </c>
      <c r="AG720" s="93" t="str">
        <f t="shared" si="159"/>
        <v>yes</v>
      </c>
      <c r="AH720" s="93">
        <f>VLOOKUP(A720,Lookups!B$3:F$48,3,FALSE)</f>
        <v>30</v>
      </c>
      <c r="AI720" s="117">
        <f t="shared" si="160"/>
        <v>0</v>
      </c>
      <c r="AJ720" s="117">
        <f t="shared" si="161"/>
        <v>2.4174053182917004E-3</v>
      </c>
      <c r="AK720" s="117">
        <f t="shared" si="162"/>
        <v>0.21514907332796129</v>
      </c>
      <c r="AL720" s="117">
        <f t="shared" si="163"/>
        <v>0.23529411764705885</v>
      </c>
      <c r="AM720" s="117">
        <f t="shared" si="164"/>
        <v>2.6591458501208705E-2</v>
      </c>
      <c r="AN720" s="117">
        <f t="shared" si="165"/>
        <v>4.0290088638195012E-2</v>
      </c>
      <c r="AO720" s="117">
        <f t="shared" si="166"/>
        <v>0.13376309427880742</v>
      </c>
      <c r="AP720" s="117">
        <f t="shared" si="167"/>
        <v>0.14826752618855762</v>
      </c>
      <c r="AQ720" s="117">
        <f t="shared" si="168"/>
        <v>0.19742143432715553</v>
      </c>
      <c r="AR720" s="117">
        <f t="shared" si="169"/>
        <v>8.0580177276390005E-4</v>
      </c>
      <c r="AS720" t="str">
        <f t="shared" si="170"/>
        <v>1993SAM</v>
      </c>
    </row>
    <row r="721" spans="1:45" x14ac:dyDescent="0.25">
      <c r="A721" t="s">
        <v>710</v>
      </c>
      <c r="B721" s="64">
        <v>1994</v>
      </c>
      <c r="C721">
        <v>1045</v>
      </c>
      <c r="D721" s="116" t="s">
        <v>43</v>
      </c>
      <c r="E721" s="63">
        <v>4.7846889952153108E-3</v>
      </c>
      <c r="F721" s="63">
        <v>0</v>
      </c>
      <c r="G721" s="63">
        <v>0</v>
      </c>
      <c r="H721" s="63">
        <v>3.8277511961722489E-3</v>
      </c>
      <c r="I721" s="63">
        <v>0</v>
      </c>
      <c r="J721" s="63">
        <v>0.13014354066985645</v>
      </c>
      <c r="K721" s="63">
        <v>5.4545454545454543E-2</v>
      </c>
      <c r="L721" s="63">
        <v>1.2440191387559809E-2</v>
      </c>
      <c r="M721" s="63">
        <v>0.14545454545454545</v>
      </c>
      <c r="N721" s="63">
        <v>0</v>
      </c>
      <c r="O721" s="63">
        <v>2.0095693779904306E-2</v>
      </c>
      <c r="P721" s="63">
        <v>0</v>
      </c>
      <c r="Q721" s="63">
        <v>2.1052631578947368E-2</v>
      </c>
      <c r="R721" s="63">
        <v>0</v>
      </c>
      <c r="S721" s="63">
        <v>0</v>
      </c>
      <c r="T721" s="63">
        <v>0</v>
      </c>
      <c r="U721" s="63">
        <v>0</v>
      </c>
      <c r="V721" s="63">
        <v>4.1148325358851677E-2</v>
      </c>
      <c r="W721" s="63">
        <v>0</v>
      </c>
      <c r="X721" s="63">
        <v>0.37129186602870812</v>
      </c>
      <c r="Y721" s="63">
        <v>0</v>
      </c>
      <c r="Z721" s="63">
        <v>5.7416267942583732E-3</v>
      </c>
      <c r="AA721" s="63">
        <v>0.18947368421052632</v>
      </c>
      <c r="AB721" s="93" t="str">
        <f t="shared" si="157"/>
        <v>pre99</v>
      </c>
      <c r="AC721" s="93" t="str">
        <f t="shared" si="158"/>
        <v>SAM</v>
      </c>
      <c r="AD721" s="93" t="str">
        <f>"'"&amp;VLOOKUP(A721,Lookups!B$3:F$48,2,FALSE)&amp;"'"</f>
        <v>'Samish Fall Fingerling'</v>
      </c>
      <c r="AE721" s="93">
        <f>VLOOKUP(A721,Lookups!B$3:F$48,4,FALSE)</f>
        <v>7</v>
      </c>
      <c r="AF721" s="93" t="str">
        <f>VLOOKUP(A721,Lookups!B$3:F$48,5,FALSE)</f>
        <v>PS</v>
      </c>
      <c r="AG721" s="93" t="str">
        <f t="shared" si="159"/>
        <v>yes</v>
      </c>
      <c r="AH721" s="93">
        <f>VLOOKUP(A721,Lookups!B$3:F$48,3,FALSE)</f>
        <v>30</v>
      </c>
      <c r="AI721" s="117">
        <f t="shared" si="160"/>
        <v>4.7846889952153108E-3</v>
      </c>
      <c r="AJ721" s="117">
        <f t="shared" si="161"/>
        <v>3.8277511961722489E-3</v>
      </c>
      <c r="AK721" s="117">
        <f t="shared" si="162"/>
        <v>0.18468899521531099</v>
      </c>
      <c r="AL721" s="117">
        <f t="shared" si="163"/>
        <v>0.15789473684210525</v>
      </c>
      <c r="AM721" s="117">
        <f t="shared" si="164"/>
        <v>2.0095693779904306E-2</v>
      </c>
      <c r="AN721" s="117">
        <f t="shared" si="165"/>
        <v>2.1052631578947368E-2</v>
      </c>
      <c r="AO721" s="117">
        <f t="shared" si="166"/>
        <v>4.1148325358851677E-2</v>
      </c>
      <c r="AP721" s="117">
        <f t="shared" si="167"/>
        <v>0.37129186602870812</v>
      </c>
      <c r="AQ721" s="117">
        <f t="shared" si="168"/>
        <v>0.18947368421052632</v>
      </c>
      <c r="AR721" s="117">
        <f t="shared" si="169"/>
        <v>5.7416267942583732E-3</v>
      </c>
      <c r="AS721" t="str">
        <f t="shared" si="170"/>
        <v>1994SAM</v>
      </c>
    </row>
    <row r="722" spans="1:45" x14ac:dyDescent="0.25">
      <c r="A722" t="s">
        <v>710</v>
      </c>
      <c r="B722" s="64">
        <v>1995</v>
      </c>
      <c r="C722">
        <v>831</v>
      </c>
      <c r="D722" s="116" t="s">
        <v>43</v>
      </c>
      <c r="E722" s="63">
        <v>2.4067388688327317E-3</v>
      </c>
      <c r="F722" s="63">
        <v>0</v>
      </c>
      <c r="G722" s="63">
        <v>0</v>
      </c>
      <c r="H722" s="63">
        <v>0</v>
      </c>
      <c r="I722" s="63">
        <v>0</v>
      </c>
      <c r="J722" s="63">
        <v>7.0998796630565589E-2</v>
      </c>
      <c r="K722" s="63">
        <v>3.2490974729241874E-2</v>
      </c>
      <c r="L722" s="63">
        <v>0</v>
      </c>
      <c r="M722" s="63">
        <v>6.6185318892900108E-2</v>
      </c>
      <c r="N722" s="63">
        <v>0</v>
      </c>
      <c r="O722" s="63">
        <v>1.5643802647412754E-2</v>
      </c>
      <c r="P722" s="63">
        <v>0</v>
      </c>
      <c r="Q722" s="63">
        <v>3.0084235860409144E-2</v>
      </c>
      <c r="R722" s="63">
        <v>0</v>
      </c>
      <c r="S722" s="63">
        <v>0</v>
      </c>
      <c r="T722" s="63">
        <v>0</v>
      </c>
      <c r="U722" s="63">
        <v>0</v>
      </c>
      <c r="V722" s="63">
        <v>0.20336943441636582</v>
      </c>
      <c r="W722" s="63">
        <v>0</v>
      </c>
      <c r="X722" s="63">
        <v>0.23947051744885678</v>
      </c>
      <c r="Y722" s="63">
        <v>0</v>
      </c>
      <c r="Z722" s="63">
        <v>1.9253910950661854E-2</v>
      </c>
      <c r="AA722" s="63">
        <v>0.32009626955475329</v>
      </c>
      <c r="AB722" s="93" t="str">
        <f t="shared" si="157"/>
        <v>pre99</v>
      </c>
      <c r="AC722" s="93" t="str">
        <f t="shared" si="158"/>
        <v>SAM</v>
      </c>
      <c r="AD722" s="93" t="str">
        <f>"'"&amp;VLOOKUP(A722,Lookups!B$3:F$48,2,FALSE)&amp;"'"</f>
        <v>'Samish Fall Fingerling'</v>
      </c>
      <c r="AE722" s="93">
        <f>VLOOKUP(A722,Lookups!B$3:F$48,4,FALSE)</f>
        <v>7</v>
      </c>
      <c r="AF722" s="93" t="str">
        <f>VLOOKUP(A722,Lookups!B$3:F$48,5,FALSE)</f>
        <v>PS</v>
      </c>
      <c r="AG722" s="93" t="str">
        <f t="shared" si="159"/>
        <v>yes</v>
      </c>
      <c r="AH722" s="93">
        <f>VLOOKUP(A722,Lookups!B$3:F$48,3,FALSE)</f>
        <v>30</v>
      </c>
      <c r="AI722" s="117">
        <f t="shared" si="160"/>
        <v>2.4067388688327317E-3</v>
      </c>
      <c r="AJ722" s="117">
        <f t="shared" si="161"/>
        <v>0</v>
      </c>
      <c r="AK722" s="117">
        <f t="shared" si="162"/>
        <v>0.10348977135980747</v>
      </c>
      <c r="AL722" s="117">
        <f t="shared" si="163"/>
        <v>6.6185318892900108E-2</v>
      </c>
      <c r="AM722" s="117">
        <f t="shared" si="164"/>
        <v>1.5643802647412754E-2</v>
      </c>
      <c r="AN722" s="117">
        <f t="shared" si="165"/>
        <v>3.0084235860409144E-2</v>
      </c>
      <c r="AO722" s="117">
        <f t="shared" si="166"/>
        <v>0.20336943441636582</v>
      </c>
      <c r="AP722" s="117">
        <f t="shared" si="167"/>
        <v>0.23947051744885678</v>
      </c>
      <c r="AQ722" s="117">
        <f t="shared" si="168"/>
        <v>0.32009626955475329</v>
      </c>
      <c r="AR722" s="117">
        <f t="shared" si="169"/>
        <v>1.9253910950661854E-2</v>
      </c>
      <c r="AS722" t="str">
        <f t="shared" si="170"/>
        <v>1995SAM</v>
      </c>
    </row>
    <row r="723" spans="1:45" x14ac:dyDescent="0.25">
      <c r="A723" t="s">
        <v>710</v>
      </c>
      <c r="B723" s="64">
        <v>1996</v>
      </c>
      <c r="C723">
        <v>1363</v>
      </c>
      <c r="D723" s="116" t="s">
        <v>43</v>
      </c>
      <c r="E723" s="63">
        <v>0</v>
      </c>
      <c r="F723" s="63">
        <v>7.3367571533382249E-4</v>
      </c>
      <c r="G723" s="63">
        <v>0</v>
      </c>
      <c r="H723" s="63">
        <v>0</v>
      </c>
      <c r="I723" s="63">
        <v>0</v>
      </c>
      <c r="J723" s="63">
        <v>9.5377842993396925E-3</v>
      </c>
      <c r="K723" s="63">
        <v>7.3367571533382242E-3</v>
      </c>
      <c r="L723" s="63">
        <v>0</v>
      </c>
      <c r="M723" s="63">
        <v>0.14600146735143066</v>
      </c>
      <c r="N723" s="63">
        <v>0</v>
      </c>
      <c r="O723" s="63">
        <v>4.4020542920029347E-3</v>
      </c>
      <c r="P723" s="63">
        <v>0</v>
      </c>
      <c r="Q723" s="63">
        <v>1.5407190022010272E-2</v>
      </c>
      <c r="R723" s="63">
        <v>0</v>
      </c>
      <c r="S723" s="63">
        <v>0</v>
      </c>
      <c r="T723" s="63">
        <v>0</v>
      </c>
      <c r="U723" s="63">
        <v>7.3367571533382249E-4</v>
      </c>
      <c r="V723" s="63">
        <v>0.14306676449009537</v>
      </c>
      <c r="W723" s="63">
        <v>0</v>
      </c>
      <c r="X723" s="63">
        <v>0.32355099046221564</v>
      </c>
      <c r="Y723" s="63">
        <v>2.2010271460014674E-3</v>
      </c>
      <c r="Z723" s="63">
        <v>0.11812179016874541</v>
      </c>
      <c r="AA723" s="63">
        <v>0.22890682318415259</v>
      </c>
      <c r="AB723" s="93" t="str">
        <f t="shared" si="157"/>
        <v>pre99</v>
      </c>
      <c r="AC723" s="93" t="str">
        <f t="shared" si="158"/>
        <v>SAM</v>
      </c>
      <c r="AD723" s="93" t="str">
        <f>"'"&amp;VLOOKUP(A723,Lookups!B$3:F$48,2,FALSE)&amp;"'"</f>
        <v>'Samish Fall Fingerling'</v>
      </c>
      <c r="AE723" s="93">
        <f>VLOOKUP(A723,Lookups!B$3:F$48,4,FALSE)</f>
        <v>7</v>
      </c>
      <c r="AF723" s="93" t="str">
        <f>VLOOKUP(A723,Lookups!B$3:F$48,5,FALSE)</f>
        <v>PS</v>
      </c>
      <c r="AG723" s="93" t="str">
        <f t="shared" si="159"/>
        <v>yes</v>
      </c>
      <c r="AH723" s="93">
        <f>VLOOKUP(A723,Lookups!B$3:F$48,3,FALSE)</f>
        <v>30</v>
      </c>
      <c r="AI723" s="117">
        <f t="shared" si="160"/>
        <v>7.3367571533382249E-4</v>
      </c>
      <c r="AJ723" s="117">
        <f t="shared" si="161"/>
        <v>0</v>
      </c>
      <c r="AK723" s="117">
        <f t="shared" si="162"/>
        <v>1.6874541452677916E-2</v>
      </c>
      <c r="AL723" s="117">
        <f t="shared" si="163"/>
        <v>0.14600146735143066</v>
      </c>
      <c r="AM723" s="117">
        <f t="shared" si="164"/>
        <v>4.4020542920029347E-3</v>
      </c>
      <c r="AN723" s="117">
        <f t="shared" si="165"/>
        <v>1.5407190022010272E-2</v>
      </c>
      <c r="AO723" s="117">
        <f t="shared" si="166"/>
        <v>0.14380044020542918</v>
      </c>
      <c r="AP723" s="117">
        <f t="shared" si="167"/>
        <v>0.32575201760821709</v>
      </c>
      <c r="AQ723" s="117">
        <f t="shared" si="168"/>
        <v>0.22890682318415259</v>
      </c>
      <c r="AR723" s="117">
        <f t="shared" si="169"/>
        <v>0.11812179016874541</v>
      </c>
      <c r="AS723" t="str">
        <f t="shared" si="170"/>
        <v>1996SAM</v>
      </c>
    </row>
    <row r="724" spans="1:45" x14ac:dyDescent="0.25">
      <c r="A724" t="s">
        <v>710</v>
      </c>
      <c r="B724" s="64">
        <v>1997</v>
      </c>
      <c r="C724">
        <v>1402</v>
      </c>
      <c r="D724" s="116" t="s">
        <v>43</v>
      </c>
      <c r="E724" s="63">
        <v>7.1326676176890159E-3</v>
      </c>
      <c r="F724" s="63">
        <v>1.4265335235378032E-3</v>
      </c>
      <c r="G724" s="63">
        <v>0</v>
      </c>
      <c r="H724" s="63">
        <v>2.1398002853067048E-3</v>
      </c>
      <c r="I724" s="63">
        <v>0</v>
      </c>
      <c r="J724" s="63">
        <v>2.5677603423680456E-2</v>
      </c>
      <c r="K724" s="63">
        <v>1.7118402282453638E-2</v>
      </c>
      <c r="L724" s="63">
        <v>0</v>
      </c>
      <c r="M724" s="63">
        <v>9.4151212553495012E-2</v>
      </c>
      <c r="N724" s="63">
        <v>6.4194008559201139E-3</v>
      </c>
      <c r="O724" s="63">
        <v>1.1412268188302425E-2</v>
      </c>
      <c r="P724" s="63">
        <v>1.4265335235378032E-3</v>
      </c>
      <c r="Q724" s="63">
        <v>9.2724679029957211E-3</v>
      </c>
      <c r="R724" s="63">
        <v>7.1326676176890159E-4</v>
      </c>
      <c r="S724" s="63">
        <v>0</v>
      </c>
      <c r="T724" s="63">
        <v>0</v>
      </c>
      <c r="U724" s="63">
        <v>0</v>
      </c>
      <c r="V724" s="63">
        <v>0.11483594864479316</v>
      </c>
      <c r="W724" s="63">
        <v>0</v>
      </c>
      <c r="X724" s="63">
        <v>0.33737517831669045</v>
      </c>
      <c r="Y724" s="63">
        <v>0</v>
      </c>
      <c r="Z724" s="63">
        <v>2.8530670470756064E-3</v>
      </c>
      <c r="AA724" s="63">
        <v>0.36804564907275322</v>
      </c>
      <c r="AB724" s="93" t="str">
        <f t="shared" si="157"/>
        <v>pre99</v>
      </c>
      <c r="AC724" s="93" t="str">
        <f t="shared" si="158"/>
        <v>SAM</v>
      </c>
      <c r="AD724" s="93" t="str">
        <f>"'"&amp;VLOOKUP(A724,Lookups!B$3:F$48,2,FALSE)&amp;"'"</f>
        <v>'Samish Fall Fingerling'</v>
      </c>
      <c r="AE724" s="93">
        <f>VLOOKUP(A724,Lookups!B$3:F$48,4,FALSE)</f>
        <v>7</v>
      </c>
      <c r="AF724" s="93" t="str">
        <f>VLOOKUP(A724,Lookups!B$3:F$48,5,FALSE)</f>
        <v>PS</v>
      </c>
      <c r="AG724" s="93" t="str">
        <f t="shared" si="159"/>
        <v>yes</v>
      </c>
      <c r="AH724" s="93">
        <f>VLOOKUP(A724,Lookups!B$3:F$48,3,FALSE)</f>
        <v>30</v>
      </c>
      <c r="AI724" s="117">
        <f t="shared" si="160"/>
        <v>8.5592011412268191E-3</v>
      </c>
      <c r="AJ724" s="117">
        <f t="shared" si="161"/>
        <v>2.1398002853067048E-3</v>
      </c>
      <c r="AK724" s="117">
        <f t="shared" si="162"/>
        <v>4.2796005706134094E-2</v>
      </c>
      <c r="AL724" s="117">
        <f t="shared" si="163"/>
        <v>9.4151212553495012E-2</v>
      </c>
      <c r="AM724" s="117">
        <f t="shared" si="164"/>
        <v>1.9258202567760344E-2</v>
      </c>
      <c r="AN724" s="117">
        <f t="shared" si="165"/>
        <v>9.9857346647646231E-3</v>
      </c>
      <c r="AO724" s="117">
        <f t="shared" si="166"/>
        <v>0.11483594864479316</v>
      </c>
      <c r="AP724" s="117">
        <f t="shared" si="167"/>
        <v>0.33737517831669045</v>
      </c>
      <c r="AQ724" s="117">
        <f t="shared" si="168"/>
        <v>0.36804564907275322</v>
      </c>
      <c r="AR724" s="117">
        <f t="shared" si="169"/>
        <v>2.8530670470756064E-3</v>
      </c>
      <c r="AS724" t="str">
        <f t="shared" si="170"/>
        <v>1997SAM</v>
      </c>
    </row>
    <row r="725" spans="1:45" x14ac:dyDescent="0.25">
      <c r="A725" t="s">
        <v>710</v>
      </c>
      <c r="B725" s="64">
        <v>1998</v>
      </c>
      <c r="C725">
        <v>738</v>
      </c>
      <c r="D725" s="116" t="s">
        <v>43</v>
      </c>
      <c r="E725" s="63">
        <v>3.5230352303523033E-2</v>
      </c>
      <c r="F725" s="63">
        <v>0</v>
      </c>
      <c r="G725" s="63">
        <v>0</v>
      </c>
      <c r="H725" s="63">
        <v>0</v>
      </c>
      <c r="I725" s="63">
        <v>0</v>
      </c>
      <c r="J725" s="63">
        <v>1.6260162601626018E-2</v>
      </c>
      <c r="K725" s="63">
        <v>3.2520325203252036E-2</v>
      </c>
      <c r="L725" s="63">
        <v>0</v>
      </c>
      <c r="M725" s="63">
        <v>0.11924119241192412</v>
      </c>
      <c r="N725" s="63">
        <v>0</v>
      </c>
      <c r="O725" s="63">
        <v>0</v>
      </c>
      <c r="P725" s="63">
        <v>0</v>
      </c>
      <c r="Q725" s="63">
        <v>5.4200542005420054E-3</v>
      </c>
      <c r="R725" s="63">
        <v>0</v>
      </c>
      <c r="S725" s="63">
        <v>1.3550135501355014E-3</v>
      </c>
      <c r="T725" s="63">
        <v>0</v>
      </c>
      <c r="U725" s="63">
        <v>0</v>
      </c>
      <c r="V725" s="63">
        <v>4.7425474254742549E-2</v>
      </c>
      <c r="W725" s="63">
        <v>0</v>
      </c>
      <c r="X725" s="63">
        <v>0.42547425474254746</v>
      </c>
      <c r="Y725" s="63">
        <v>0</v>
      </c>
      <c r="Z725" s="63">
        <v>8.1300813008130073E-3</v>
      </c>
      <c r="AA725" s="63">
        <v>0.30894308943089432</v>
      </c>
      <c r="AB725" s="93" t="str">
        <f t="shared" si="157"/>
        <v>pre99</v>
      </c>
      <c r="AC725" s="93" t="str">
        <f t="shared" si="158"/>
        <v>SAM</v>
      </c>
      <c r="AD725" s="93" t="str">
        <f>"'"&amp;VLOOKUP(A725,Lookups!B$3:F$48,2,FALSE)&amp;"'"</f>
        <v>'Samish Fall Fingerling'</v>
      </c>
      <c r="AE725" s="93">
        <f>VLOOKUP(A725,Lookups!B$3:F$48,4,FALSE)</f>
        <v>7</v>
      </c>
      <c r="AF725" s="93" t="str">
        <f>VLOOKUP(A725,Lookups!B$3:F$48,5,FALSE)</f>
        <v>PS</v>
      </c>
      <c r="AG725" s="93" t="str">
        <f t="shared" si="159"/>
        <v>yes</v>
      </c>
      <c r="AH725" s="93">
        <f>VLOOKUP(A725,Lookups!B$3:F$48,3,FALSE)</f>
        <v>30</v>
      </c>
      <c r="AI725" s="117">
        <f t="shared" si="160"/>
        <v>3.5230352303523033E-2</v>
      </c>
      <c r="AJ725" s="117">
        <f t="shared" si="161"/>
        <v>0</v>
      </c>
      <c r="AK725" s="117">
        <f t="shared" si="162"/>
        <v>4.878048780487805E-2</v>
      </c>
      <c r="AL725" s="117">
        <f t="shared" si="163"/>
        <v>0.11924119241192412</v>
      </c>
      <c r="AM725" s="117">
        <f t="shared" si="164"/>
        <v>0</v>
      </c>
      <c r="AN725" s="117">
        <f t="shared" si="165"/>
        <v>6.7750677506775072E-3</v>
      </c>
      <c r="AO725" s="117">
        <f t="shared" si="166"/>
        <v>4.7425474254742549E-2</v>
      </c>
      <c r="AP725" s="117">
        <f t="shared" si="167"/>
        <v>0.42547425474254746</v>
      </c>
      <c r="AQ725" s="117">
        <f t="shared" si="168"/>
        <v>0.30894308943089432</v>
      </c>
      <c r="AR725" s="117">
        <f t="shared" si="169"/>
        <v>8.1300813008130073E-3</v>
      </c>
      <c r="AS725" t="str">
        <f t="shared" si="170"/>
        <v>1998SAM</v>
      </c>
    </row>
    <row r="726" spans="1:45" x14ac:dyDescent="0.25">
      <c r="A726" t="s">
        <v>710</v>
      </c>
      <c r="B726" s="64">
        <v>1999</v>
      </c>
      <c r="C726">
        <v>280</v>
      </c>
      <c r="D726" s="116" t="s">
        <v>43</v>
      </c>
      <c r="E726" s="63">
        <v>3.9285714285714285E-2</v>
      </c>
      <c r="F726" s="63">
        <v>0</v>
      </c>
      <c r="G726" s="63">
        <v>0</v>
      </c>
      <c r="H726" s="63">
        <v>1.7857142857142856E-2</v>
      </c>
      <c r="I726" s="63">
        <v>0</v>
      </c>
      <c r="J726" s="63">
        <v>1.4285714285714285E-2</v>
      </c>
      <c r="K726" s="63">
        <v>0.1</v>
      </c>
      <c r="L726" s="63">
        <v>0</v>
      </c>
      <c r="M726" s="63">
        <v>0.14642857142857144</v>
      </c>
      <c r="N726" s="63">
        <v>0</v>
      </c>
      <c r="O726" s="63">
        <v>0</v>
      </c>
      <c r="P726" s="63">
        <v>3.214285714285714E-2</v>
      </c>
      <c r="Q726" s="63">
        <v>1.4285714285714285E-2</v>
      </c>
      <c r="R726" s="63">
        <v>0</v>
      </c>
      <c r="S726" s="63">
        <v>0</v>
      </c>
      <c r="T726" s="63">
        <v>0</v>
      </c>
      <c r="U726" s="63">
        <v>0</v>
      </c>
      <c r="V726" s="63">
        <v>5.7142857142857141E-2</v>
      </c>
      <c r="W726" s="63">
        <v>0</v>
      </c>
      <c r="X726" s="63">
        <v>0.35714285714285715</v>
      </c>
      <c r="Y726" s="63">
        <v>0</v>
      </c>
      <c r="Z726" s="63">
        <v>0</v>
      </c>
      <c r="AA726" s="63">
        <v>0.22142857142857142</v>
      </c>
      <c r="AB726" s="93" t="str">
        <f t="shared" si="157"/>
        <v>a99to08</v>
      </c>
      <c r="AC726" s="93" t="str">
        <f t="shared" si="158"/>
        <v>SAM</v>
      </c>
      <c r="AD726" s="93" t="str">
        <f>"'"&amp;VLOOKUP(A726,Lookups!B$3:F$48,2,FALSE)&amp;"'"</f>
        <v>'Samish Fall Fingerling'</v>
      </c>
      <c r="AE726" s="93">
        <f>VLOOKUP(A726,Lookups!B$3:F$48,4,FALSE)</f>
        <v>7</v>
      </c>
      <c r="AF726" s="93" t="str">
        <f>VLOOKUP(A726,Lookups!B$3:F$48,5,FALSE)</f>
        <v>PS</v>
      </c>
      <c r="AG726" s="93" t="str">
        <f t="shared" si="159"/>
        <v>yes</v>
      </c>
      <c r="AH726" s="93">
        <f>VLOOKUP(A726,Lookups!B$3:F$48,3,FALSE)</f>
        <v>30</v>
      </c>
      <c r="AI726" s="117">
        <f t="shared" si="160"/>
        <v>3.9285714285714285E-2</v>
      </c>
      <c r="AJ726" s="117">
        <f t="shared" si="161"/>
        <v>1.7857142857142856E-2</v>
      </c>
      <c r="AK726" s="117">
        <f t="shared" si="162"/>
        <v>0.1142857142857143</v>
      </c>
      <c r="AL726" s="117">
        <f t="shared" si="163"/>
        <v>0.14642857142857144</v>
      </c>
      <c r="AM726" s="117">
        <f t="shared" si="164"/>
        <v>3.214285714285714E-2</v>
      </c>
      <c r="AN726" s="117">
        <f t="shared" si="165"/>
        <v>1.4285714285714285E-2</v>
      </c>
      <c r="AO726" s="117">
        <f t="shared" si="166"/>
        <v>5.7142857142857141E-2</v>
      </c>
      <c r="AP726" s="117">
        <f t="shared" si="167"/>
        <v>0.35714285714285715</v>
      </c>
      <c r="AQ726" s="117">
        <f t="shared" si="168"/>
        <v>0.22142857142857142</v>
      </c>
      <c r="AR726" s="117">
        <f t="shared" si="169"/>
        <v>0</v>
      </c>
      <c r="AS726" t="str">
        <f t="shared" si="170"/>
        <v>1999SAM</v>
      </c>
    </row>
    <row r="727" spans="1:45" x14ac:dyDescent="0.25">
      <c r="A727" t="s">
        <v>710</v>
      </c>
      <c r="B727" s="64">
        <v>2000</v>
      </c>
      <c r="C727">
        <v>378</v>
      </c>
      <c r="D727" s="116" t="s">
        <v>43</v>
      </c>
      <c r="E727" s="63">
        <v>0</v>
      </c>
      <c r="F727" s="63">
        <v>0</v>
      </c>
      <c r="G727" s="63">
        <v>0</v>
      </c>
      <c r="H727" s="63">
        <v>0</v>
      </c>
      <c r="I727" s="63">
        <v>0</v>
      </c>
      <c r="J727" s="63">
        <v>0.10052910052910052</v>
      </c>
      <c r="K727" s="63">
        <v>9.2592592592592587E-2</v>
      </c>
      <c r="L727" s="63">
        <v>0</v>
      </c>
      <c r="M727" s="63">
        <v>0.15873015873015872</v>
      </c>
      <c r="N727" s="63">
        <v>0</v>
      </c>
      <c r="O727" s="63">
        <v>0</v>
      </c>
      <c r="P727" s="63">
        <v>0</v>
      </c>
      <c r="Q727" s="63">
        <v>2.6455026455026454E-3</v>
      </c>
      <c r="R727" s="63">
        <v>0</v>
      </c>
      <c r="S727" s="63">
        <v>0</v>
      </c>
      <c r="T727" s="63">
        <v>0</v>
      </c>
      <c r="U727" s="63">
        <v>0</v>
      </c>
      <c r="V727" s="63">
        <v>6.0846560846560843E-2</v>
      </c>
      <c r="W727" s="63">
        <v>0</v>
      </c>
      <c r="X727" s="63">
        <v>0.35449735449735448</v>
      </c>
      <c r="Y727" s="63">
        <v>0</v>
      </c>
      <c r="Z727" s="63">
        <v>0</v>
      </c>
      <c r="AA727" s="63">
        <v>0.23015873015873015</v>
      </c>
      <c r="AB727" s="93" t="str">
        <f t="shared" si="157"/>
        <v>a99to08</v>
      </c>
      <c r="AC727" s="93" t="str">
        <f t="shared" si="158"/>
        <v>SAM</v>
      </c>
      <c r="AD727" s="93" t="str">
        <f>"'"&amp;VLOOKUP(A727,Lookups!B$3:F$48,2,FALSE)&amp;"'"</f>
        <v>'Samish Fall Fingerling'</v>
      </c>
      <c r="AE727" s="93">
        <f>VLOOKUP(A727,Lookups!B$3:F$48,4,FALSE)</f>
        <v>7</v>
      </c>
      <c r="AF727" s="93" t="str">
        <f>VLOOKUP(A727,Lookups!B$3:F$48,5,FALSE)</f>
        <v>PS</v>
      </c>
      <c r="AG727" s="93" t="str">
        <f t="shared" si="159"/>
        <v>yes</v>
      </c>
      <c r="AH727" s="93">
        <f>VLOOKUP(A727,Lookups!B$3:F$48,3,FALSE)</f>
        <v>30</v>
      </c>
      <c r="AI727" s="117">
        <f t="shared" si="160"/>
        <v>0</v>
      </c>
      <c r="AJ727" s="117">
        <f t="shared" si="161"/>
        <v>0</v>
      </c>
      <c r="AK727" s="117">
        <f t="shared" si="162"/>
        <v>0.19312169312169311</v>
      </c>
      <c r="AL727" s="117">
        <f t="shared" si="163"/>
        <v>0.15873015873015872</v>
      </c>
      <c r="AM727" s="117">
        <f t="shared" si="164"/>
        <v>0</v>
      </c>
      <c r="AN727" s="117">
        <f t="shared" si="165"/>
        <v>2.6455026455026454E-3</v>
      </c>
      <c r="AO727" s="117">
        <f t="shared" si="166"/>
        <v>6.0846560846560843E-2</v>
      </c>
      <c r="AP727" s="117">
        <f t="shared" si="167"/>
        <v>0.35449735449735448</v>
      </c>
      <c r="AQ727" s="117">
        <f t="shared" si="168"/>
        <v>0.23015873015873015</v>
      </c>
      <c r="AR727" s="117">
        <f t="shared" si="169"/>
        <v>0</v>
      </c>
      <c r="AS727" t="str">
        <f t="shared" si="170"/>
        <v>2000SAM</v>
      </c>
    </row>
    <row r="728" spans="1:45" x14ac:dyDescent="0.25">
      <c r="A728" t="s">
        <v>710</v>
      </c>
      <c r="B728" s="64">
        <v>2001</v>
      </c>
      <c r="C728">
        <v>1749</v>
      </c>
      <c r="D728" s="116" t="s">
        <v>43</v>
      </c>
      <c r="E728" s="63">
        <v>0</v>
      </c>
      <c r="F728" s="63">
        <v>1.7152658662092624E-3</v>
      </c>
      <c r="G728" s="63">
        <v>0</v>
      </c>
      <c r="H728" s="63">
        <v>0</v>
      </c>
      <c r="I728" s="63">
        <v>0</v>
      </c>
      <c r="J728" s="63">
        <v>4.859919954259577E-2</v>
      </c>
      <c r="K728" s="63">
        <v>5.2601486563750716E-2</v>
      </c>
      <c r="L728" s="63">
        <v>0</v>
      </c>
      <c r="M728" s="63">
        <v>9.3196112064036593E-2</v>
      </c>
      <c r="N728" s="63">
        <v>0</v>
      </c>
      <c r="O728" s="63">
        <v>5.1457975986277877E-3</v>
      </c>
      <c r="P728" s="63">
        <v>0</v>
      </c>
      <c r="Q728" s="63">
        <v>2.3441966838193252E-2</v>
      </c>
      <c r="R728" s="63">
        <v>5.717552887364208E-4</v>
      </c>
      <c r="S728" s="63">
        <v>2.2870211549456832E-3</v>
      </c>
      <c r="T728" s="63">
        <v>0</v>
      </c>
      <c r="U728" s="63">
        <v>0</v>
      </c>
      <c r="V728" s="63">
        <v>7.9473985134362504E-2</v>
      </c>
      <c r="W728" s="63">
        <v>0</v>
      </c>
      <c r="X728" s="63">
        <v>0.3762149799885649</v>
      </c>
      <c r="Y728" s="63">
        <v>0</v>
      </c>
      <c r="Z728" s="63">
        <v>8.0045740423098921E-3</v>
      </c>
      <c r="AA728" s="63">
        <v>0.30874785591766724</v>
      </c>
      <c r="AB728" s="93" t="str">
        <f t="shared" si="157"/>
        <v>a99to08</v>
      </c>
      <c r="AC728" s="93" t="str">
        <f t="shared" si="158"/>
        <v>SAM</v>
      </c>
      <c r="AD728" s="93" t="str">
        <f>"'"&amp;VLOOKUP(A728,Lookups!B$3:F$48,2,FALSE)&amp;"'"</f>
        <v>'Samish Fall Fingerling'</v>
      </c>
      <c r="AE728" s="93">
        <f>VLOOKUP(A728,Lookups!B$3:F$48,4,FALSE)</f>
        <v>7</v>
      </c>
      <c r="AF728" s="93" t="str">
        <f>VLOOKUP(A728,Lookups!B$3:F$48,5,FALSE)</f>
        <v>PS</v>
      </c>
      <c r="AG728" s="93" t="str">
        <f t="shared" si="159"/>
        <v>yes</v>
      </c>
      <c r="AH728" s="93">
        <f>VLOOKUP(A728,Lookups!B$3:F$48,3,FALSE)</f>
        <v>30</v>
      </c>
      <c r="AI728" s="117">
        <f t="shared" si="160"/>
        <v>1.7152658662092624E-3</v>
      </c>
      <c r="AJ728" s="117">
        <f t="shared" si="161"/>
        <v>0</v>
      </c>
      <c r="AK728" s="117">
        <f t="shared" si="162"/>
        <v>0.10120068610634649</v>
      </c>
      <c r="AL728" s="117">
        <f t="shared" si="163"/>
        <v>9.3196112064036593E-2</v>
      </c>
      <c r="AM728" s="117">
        <f t="shared" si="164"/>
        <v>5.1457975986277877E-3</v>
      </c>
      <c r="AN728" s="117">
        <f t="shared" si="165"/>
        <v>2.6300743281875358E-2</v>
      </c>
      <c r="AO728" s="117">
        <f t="shared" si="166"/>
        <v>7.9473985134362504E-2</v>
      </c>
      <c r="AP728" s="117">
        <f t="shared" si="167"/>
        <v>0.3762149799885649</v>
      </c>
      <c r="AQ728" s="117">
        <f t="shared" si="168"/>
        <v>0.30874785591766724</v>
      </c>
      <c r="AR728" s="117">
        <f t="shared" si="169"/>
        <v>8.0045740423098921E-3</v>
      </c>
      <c r="AS728" t="str">
        <f t="shared" si="170"/>
        <v>2001SAM</v>
      </c>
    </row>
    <row r="729" spans="1:45" x14ac:dyDescent="0.25">
      <c r="A729" t="s">
        <v>710</v>
      </c>
      <c r="B729" s="64">
        <v>2002</v>
      </c>
      <c r="C729">
        <v>1623</v>
      </c>
      <c r="D729" s="116" t="s">
        <v>43</v>
      </c>
      <c r="E729" s="63">
        <v>8.6260012322858896E-3</v>
      </c>
      <c r="F729" s="63">
        <v>0</v>
      </c>
      <c r="G729" s="63">
        <v>0</v>
      </c>
      <c r="H729" s="63">
        <v>6.7775723967960569E-3</v>
      </c>
      <c r="I729" s="63">
        <v>0</v>
      </c>
      <c r="J729" s="63">
        <v>8.2563154651879231E-2</v>
      </c>
      <c r="K729" s="63">
        <v>7.2088724584103508E-2</v>
      </c>
      <c r="L729" s="63">
        <v>0</v>
      </c>
      <c r="M729" s="63">
        <v>7.8250154035736291E-2</v>
      </c>
      <c r="N729" s="63">
        <v>0</v>
      </c>
      <c r="O729" s="63">
        <v>0</v>
      </c>
      <c r="P729" s="63">
        <v>0</v>
      </c>
      <c r="Q729" s="63">
        <v>2.649414664202095E-2</v>
      </c>
      <c r="R729" s="63">
        <v>5.5452865064695009E-3</v>
      </c>
      <c r="S729" s="63">
        <v>3.0807147258163892E-3</v>
      </c>
      <c r="T729" s="63">
        <v>0</v>
      </c>
      <c r="U729" s="63">
        <v>0</v>
      </c>
      <c r="V729" s="63">
        <v>6.0998151571164505E-2</v>
      </c>
      <c r="W729" s="63">
        <v>0</v>
      </c>
      <c r="X729" s="63">
        <v>0.35736290819470112</v>
      </c>
      <c r="Y729" s="63">
        <v>0</v>
      </c>
      <c r="Z729" s="63">
        <v>1.2322858903265558E-3</v>
      </c>
      <c r="AA729" s="63">
        <v>0.29698089956869994</v>
      </c>
      <c r="AB729" s="93" t="str">
        <f t="shared" si="157"/>
        <v>a99to08</v>
      </c>
      <c r="AC729" s="93" t="str">
        <f t="shared" si="158"/>
        <v>SAM</v>
      </c>
      <c r="AD729" s="93" t="str">
        <f>"'"&amp;VLOOKUP(A729,Lookups!B$3:F$48,2,FALSE)&amp;"'"</f>
        <v>'Samish Fall Fingerling'</v>
      </c>
      <c r="AE729" s="93">
        <f>VLOOKUP(A729,Lookups!B$3:F$48,4,FALSE)</f>
        <v>7</v>
      </c>
      <c r="AF729" s="93" t="str">
        <f>VLOOKUP(A729,Lookups!B$3:F$48,5,FALSE)</f>
        <v>PS</v>
      </c>
      <c r="AG729" s="93" t="str">
        <f t="shared" si="159"/>
        <v>yes</v>
      </c>
      <c r="AH729" s="93">
        <f>VLOOKUP(A729,Lookups!B$3:F$48,3,FALSE)</f>
        <v>30</v>
      </c>
      <c r="AI729" s="117">
        <f t="shared" si="160"/>
        <v>8.6260012322858896E-3</v>
      </c>
      <c r="AJ729" s="117">
        <f t="shared" si="161"/>
        <v>6.7775723967960569E-3</v>
      </c>
      <c r="AK729" s="117">
        <f t="shared" si="162"/>
        <v>0.15465187923598273</v>
      </c>
      <c r="AL729" s="117">
        <f t="shared" si="163"/>
        <v>7.8250154035736291E-2</v>
      </c>
      <c r="AM729" s="117">
        <f t="shared" si="164"/>
        <v>0</v>
      </c>
      <c r="AN729" s="117">
        <f t="shared" si="165"/>
        <v>3.512014787430684E-2</v>
      </c>
      <c r="AO729" s="117">
        <f t="shared" si="166"/>
        <v>6.0998151571164505E-2</v>
      </c>
      <c r="AP729" s="117">
        <f t="shared" si="167"/>
        <v>0.35736290819470112</v>
      </c>
      <c r="AQ729" s="117">
        <f t="shared" si="168"/>
        <v>0.29698089956869994</v>
      </c>
      <c r="AR729" s="117">
        <f t="shared" si="169"/>
        <v>1.2322858903265558E-3</v>
      </c>
      <c r="AS729" t="str">
        <f t="shared" si="170"/>
        <v>2002SAM</v>
      </c>
    </row>
    <row r="730" spans="1:45" x14ac:dyDescent="0.25">
      <c r="A730" t="s">
        <v>710</v>
      </c>
      <c r="B730" s="64">
        <v>2003</v>
      </c>
      <c r="C730">
        <v>767</v>
      </c>
      <c r="D730" s="116" t="s">
        <v>43</v>
      </c>
      <c r="E730" s="63">
        <v>7.8226857887874843E-3</v>
      </c>
      <c r="F730" s="63">
        <v>0</v>
      </c>
      <c r="G730" s="63">
        <v>0</v>
      </c>
      <c r="H730" s="63">
        <v>0</v>
      </c>
      <c r="I730" s="63">
        <v>0</v>
      </c>
      <c r="J730" s="63">
        <v>0.13168187744458931</v>
      </c>
      <c r="K730" s="63">
        <v>3.1290743155149937E-2</v>
      </c>
      <c r="L730" s="63">
        <v>0</v>
      </c>
      <c r="M730" s="63">
        <v>6.2581486310299861E-2</v>
      </c>
      <c r="N730" s="63">
        <v>0</v>
      </c>
      <c r="O730" s="63">
        <v>2.6075619295958278E-3</v>
      </c>
      <c r="P730" s="63">
        <v>0</v>
      </c>
      <c r="Q730" s="63">
        <v>6.7796610169491525E-2</v>
      </c>
      <c r="R730" s="63">
        <v>5.2151238591916557E-3</v>
      </c>
      <c r="S730" s="63">
        <v>0</v>
      </c>
      <c r="T730" s="63">
        <v>0</v>
      </c>
      <c r="U730" s="63">
        <v>0</v>
      </c>
      <c r="V730" s="63">
        <v>3.1290743155149937E-2</v>
      </c>
      <c r="W730" s="63">
        <v>0</v>
      </c>
      <c r="X730" s="63">
        <v>0.37679269882659711</v>
      </c>
      <c r="Y730" s="63">
        <v>0</v>
      </c>
      <c r="Z730" s="63">
        <v>0</v>
      </c>
      <c r="AA730" s="63">
        <v>0.28292046936114734</v>
      </c>
      <c r="AB730" s="93" t="str">
        <f t="shared" si="157"/>
        <v>a99to08</v>
      </c>
      <c r="AC730" s="93" t="str">
        <f t="shared" si="158"/>
        <v>SAM</v>
      </c>
      <c r="AD730" s="93" t="str">
        <f>"'"&amp;VLOOKUP(A730,Lookups!B$3:F$48,2,FALSE)&amp;"'"</f>
        <v>'Samish Fall Fingerling'</v>
      </c>
      <c r="AE730" s="93">
        <f>VLOOKUP(A730,Lookups!B$3:F$48,4,FALSE)</f>
        <v>7</v>
      </c>
      <c r="AF730" s="93" t="str">
        <f>VLOOKUP(A730,Lookups!B$3:F$48,5,FALSE)</f>
        <v>PS</v>
      </c>
      <c r="AG730" s="93" t="str">
        <f t="shared" si="159"/>
        <v>yes</v>
      </c>
      <c r="AH730" s="93">
        <f>VLOOKUP(A730,Lookups!B$3:F$48,3,FALSE)</f>
        <v>30</v>
      </c>
      <c r="AI730" s="117">
        <f t="shared" si="160"/>
        <v>7.8226857887874843E-3</v>
      </c>
      <c r="AJ730" s="117">
        <f t="shared" si="161"/>
        <v>0</v>
      </c>
      <c r="AK730" s="117">
        <f t="shared" si="162"/>
        <v>0.16297262059973924</v>
      </c>
      <c r="AL730" s="117">
        <f t="shared" si="163"/>
        <v>6.2581486310299861E-2</v>
      </c>
      <c r="AM730" s="117">
        <f t="shared" si="164"/>
        <v>2.6075619295958278E-3</v>
      </c>
      <c r="AN730" s="117">
        <f t="shared" si="165"/>
        <v>7.3011734028683176E-2</v>
      </c>
      <c r="AO730" s="117">
        <f t="shared" si="166"/>
        <v>3.1290743155149937E-2</v>
      </c>
      <c r="AP730" s="117">
        <f t="shared" si="167"/>
        <v>0.37679269882659711</v>
      </c>
      <c r="AQ730" s="117">
        <f t="shared" si="168"/>
        <v>0.28292046936114734</v>
      </c>
      <c r="AR730" s="117">
        <f t="shared" si="169"/>
        <v>0</v>
      </c>
      <c r="AS730" t="str">
        <f t="shared" si="170"/>
        <v>2003SAM</v>
      </c>
    </row>
    <row r="731" spans="1:45" x14ac:dyDescent="0.25">
      <c r="A731" t="s">
        <v>710</v>
      </c>
      <c r="B731" s="64">
        <v>2004</v>
      </c>
      <c r="C731">
        <v>565</v>
      </c>
      <c r="D731" s="116" t="s">
        <v>43</v>
      </c>
      <c r="E731" s="63">
        <v>3.5398230088495575E-3</v>
      </c>
      <c r="F731" s="63">
        <v>0</v>
      </c>
      <c r="G731" s="63">
        <v>0</v>
      </c>
      <c r="H731" s="63">
        <v>0</v>
      </c>
      <c r="I731" s="63">
        <v>0</v>
      </c>
      <c r="J731" s="63">
        <v>7.6106194690265486E-2</v>
      </c>
      <c r="K731" s="63">
        <v>6.5486725663716813E-2</v>
      </c>
      <c r="L731" s="63">
        <v>0</v>
      </c>
      <c r="M731" s="63">
        <v>6.1946902654867256E-2</v>
      </c>
      <c r="N731" s="63">
        <v>0</v>
      </c>
      <c r="O731" s="63">
        <v>0</v>
      </c>
      <c r="P731" s="63">
        <v>0</v>
      </c>
      <c r="Q731" s="63">
        <v>0.10973451327433628</v>
      </c>
      <c r="R731" s="63">
        <v>3.5398230088495575E-3</v>
      </c>
      <c r="S731" s="63">
        <v>5.3097345132743362E-3</v>
      </c>
      <c r="T731" s="63">
        <v>0</v>
      </c>
      <c r="U731" s="63">
        <v>0</v>
      </c>
      <c r="V731" s="63">
        <v>8.6725663716814158E-2</v>
      </c>
      <c r="W731" s="63">
        <v>0</v>
      </c>
      <c r="X731" s="63">
        <v>0.29734513274336283</v>
      </c>
      <c r="Y731" s="63">
        <v>0</v>
      </c>
      <c r="Z731" s="63">
        <v>7.0796460176991149E-3</v>
      </c>
      <c r="AA731" s="63">
        <v>0.2831858407079646</v>
      </c>
      <c r="AB731" s="93" t="str">
        <f t="shared" si="157"/>
        <v>a99to08</v>
      </c>
      <c r="AC731" s="93" t="str">
        <f t="shared" si="158"/>
        <v>SAM</v>
      </c>
      <c r="AD731" s="93" t="str">
        <f>"'"&amp;VLOOKUP(A731,Lookups!B$3:F$48,2,FALSE)&amp;"'"</f>
        <v>'Samish Fall Fingerling'</v>
      </c>
      <c r="AE731" s="93">
        <f>VLOOKUP(A731,Lookups!B$3:F$48,4,FALSE)</f>
        <v>7</v>
      </c>
      <c r="AF731" s="93" t="str">
        <f>VLOOKUP(A731,Lookups!B$3:F$48,5,FALSE)</f>
        <v>PS</v>
      </c>
      <c r="AG731" s="93" t="str">
        <f t="shared" si="159"/>
        <v>yes</v>
      </c>
      <c r="AH731" s="93">
        <f>VLOOKUP(A731,Lookups!B$3:F$48,3,FALSE)</f>
        <v>30</v>
      </c>
      <c r="AI731" s="117">
        <f t="shared" si="160"/>
        <v>3.5398230088495575E-3</v>
      </c>
      <c r="AJ731" s="117">
        <f t="shared" si="161"/>
        <v>0</v>
      </c>
      <c r="AK731" s="117">
        <f t="shared" si="162"/>
        <v>0.1415929203539823</v>
      </c>
      <c r="AL731" s="117">
        <f t="shared" si="163"/>
        <v>6.1946902654867256E-2</v>
      </c>
      <c r="AM731" s="117">
        <f t="shared" si="164"/>
        <v>0</v>
      </c>
      <c r="AN731" s="117">
        <f t="shared" si="165"/>
        <v>0.11858407079646018</v>
      </c>
      <c r="AO731" s="117">
        <f t="shared" si="166"/>
        <v>8.6725663716814158E-2</v>
      </c>
      <c r="AP731" s="117">
        <f t="shared" si="167"/>
        <v>0.29734513274336283</v>
      </c>
      <c r="AQ731" s="117">
        <f t="shared" si="168"/>
        <v>0.2831858407079646</v>
      </c>
      <c r="AR731" s="117">
        <f t="shared" si="169"/>
        <v>7.0796460176991149E-3</v>
      </c>
      <c r="AS731" t="str">
        <f t="shared" si="170"/>
        <v>2004SAM</v>
      </c>
    </row>
    <row r="732" spans="1:45" x14ac:dyDescent="0.25">
      <c r="A732" t="s">
        <v>710</v>
      </c>
      <c r="B732" s="64">
        <v>2005</v>
      </c>
      <c r="C732">
        <v>774</v>
      </c>
      <c r="D732" s="116" t="s">
        <v>43</v>
      </c>
      <c r="E732" s="63">
        <v>2.5839793281653748E-3</v>
      </c>
      <c r="F732" s="63">
        <v>1.2919896640826874E-3</v>
      </c>
      <c r="G732" s="63">
        <v>0</v>
      </c>
      <c r="H732" s="63">
        <v>2.5839793281653748E-3</v>
      </c>
      <c r="I732" s="63">
        <v>0</v>
      </c>
      <c r="J732" s="63">
        <v>0.10465116279069768</v>
      </c>
      <c r="K732" s="63">
        <v>7.6227390180878554E-2</v>
      </c>
      <c r="L732" s="63">
        <v>0</v>
      </c>
      <c r="M732" s="63">
        <v>0.1834625322997416</v>
      </c>
      <c r="N732" s="63">
        <v>0</v>
      </c>
      <c r="O732" s="63">
        <v>0</v>
      </c>
      <c r="P732" s="63">
        <v>0</v>
      </c>
      <c r="Q732" s="63">
        <v>7.10594315245478E-2</v>
      </c>
      <c r="R732" s="63">
        <v>6.4599483204134363E-3</v>
      </c>
      <c r="S732" s="63">
        <v>2.5839793281653748E-3</v>
      </c>
      <c r="T732" s="63">
        <v>0</v>
      </c>
      <c r="U732" s="63">
        <v>0</v>
      </c>
      <c r="V732" s="63">
        <v>6.5891472868217046E-2</v>
      </c>
      <c r="W732" s="63">
        <v>0</v>
      </c>
      <c r="X732" s="63">
        <v>0.30749354005167961</v>
      </c>
      <c r="Y732" s="63">
        <v>0</v>
      </c>
      <c r="Z732" s="63">
        <v>0</v>
      </c>
      <c r="AA732" s="63">
        <v>0.17571059431524547</v>
      </c>
      <c r="AB732" s="93" t="str">
        <f t="shared" si="157"/>
        <v>a99to08</v>
      </c>
      <c r="AC732" s="93" t="str">
        <f t="shared" si="158"/>
        <v>SAM</v>
      </c>
      <c r="AD732" s="93" t="str">
        <f>"'"&amp;VLOOKUP(A732,Lookups!B$3:F$48,2,FALSE)&amp;"'"</f>
        <v>'Samish Fall Fingerling'</v>
      </c>
      <c r="AE732" s="93">
        <f>VLOOKUP(A732,Lookups!B$3:F$48,4,FALSE)</f>
        <v>7</v>
      </c>
      <c r="AF732" s="93" t="str">
        <f>VLOOKUP(A732,Lookups!B$3:F$48,5,FALSE)</f>
        <v>PS</v>
      </c>
      <c r="AG732" s="93" t="str">
        <f t="shared" si="159"/>
        <v>yes</v>
      </c>
      <c r="AH732" s="93">
        <f>VLOOKUP(A732,Lookups!B$3:F$48,3,FALSE)</f>
        <v>30</v>
      </c>
      <c r="AI732" s="117">
        <f t="shared" si="160"/>
        <v>3.875968992248062E-3</v>
      </c>
      <c r="AJ732" s="117">
        <f t="shared" si="161"/>
        <v>2.5839793281653748E-3</v>
      </c>
      <c r="AK732" s="117">
        <f t="shared" si="162"/>
        <v>0.18087855297157623</v>
      </c>
      <c r="AL732" s="117">
        <f t="shared" si="163"/>
        <v>0.1834625322997416</v>
      </c>
      <c r="AM732" s="117">
        <f t="shared" si="164"/>
        <v>0</v>
      </c>
      <c r="AN732" s="117">
        <f t="shared" si="165"/>
        <v>8.0103359173126609E-2</v>
      </c>
      <c r="AO732" s="117">
        <f t="shared" si="166"/>
        <v>6.5891472868217046E-2</v>
      </c>
      <c r="AP732" s="117">
        <f t="shared" si="167"/>
        <v>0.30749354005167961</v>
      </c>
      <c r="AQ732" s="117">
        <f t="shared" si="168"/>
        <v>0.17571059431524547</v>
      </c>
      <c r="AR732" s="117">
        <f t="shared" si="169"/>
        <v>0</v>
      </c>
      <c r="AS732" t="str">
        <f t="shared" si="170"/>
        <v>2005SAM</v>
      </c>
    </row>
    <row r="733" spans="1:45" x14ac:dyDescent="0.25">
      <c r="A733" t="s">
        <v>710</v>
      </c>
      <c r="B733" s="64">
        <v>2006</v>
      </c>
      <c r="C733">
        <v>1612</v>
      </c>
      <c r="D733" s="116" t="s">
        <v>43</v>
      </c>
      <c r="E733" s="63">
        <v>4.3424317617866007E-3</v>
      </c>
      <c r="F733" s="63">
        <v>6.2034739454094293E-4</v>
      </c>
      <c r="G733" s="63">
        <v>0</v>
      </c>
      <c r="H733" s="63">
        <v>1.2406947890818859E-3</v>
      </c>
      <c r="I733" s="63">
        <v>0</v>
      </c>
      <c r="J733" s="63">
        <v>7.878411910669976E-2</v>
      </c>
      <c r="K733" s="63">
        <v>5.5210918114143921E-2</v>
      </c>
      <c r="L733" s="63">
        <v>0</v>
      </c>
      <c r="M733" s="63">
        <v>6.4516129032258063E-2</v>
      </c>
      <c r="N733" s="63">
        <v>0</v>
      </c>
      <c r="O733" s="63">
        <v>0</v>
      </c>
      <c r="P733" s="63">
        <v>0</v>
      </c>
      <c r="Q733" s="63">
        <v>6.699751861042183E-2</v>
      </c>
      <c r="R733" s="63">
        <v>1.2406947890818859E-2</v>
      </c>
      <c r="S733" s="63">
        <v>1.2406947890818859E-3</v>
      </c>
      <c r="T733" s="63">
        <v>0</v>
      </c>
      <c r="U733" s="63">
        <v>0</v>
      </c>
      <c r="V733" s="63">
        <v>7.3821339950372211E-2</v>
      </c>
      <c r="W733" s="63">
        <v>0</v>
      </c>
      <c r="X733" s="63">
        <v>0.50372208436724564</v>
      </c>
      <c r="Y733" s="63">
        <v>0</v>
      </c>
      <c r="Z733" s="63">
        <v>3.1017369727047149E-3</v>
      </c>
      <c r="AA733" s="63">
        <v>0.13399503722084366</v>
      </c>
      <c r="AB733" s="93" t="str">
        <f t="shared" si="157"/>
        <v>a99to08</v>
      </c>
      <c r="AC733" s="93" t="str">
        <f t="shared" si="158"/>
        <v>SAM</v>
      </c>
      <c r="AD733" s="93" t="str">
        <f>"'"&amp;VLOOKUP(A733,Lookups!B$3:F$48,2,FALSE)&amp;"'"</f>
        <v>'Samish Fall Fingerling'</v>
      </c>
      <c r="AE733" s="93">
        <f>VLOOKUP(A733,Lookups!B$3:F$48,4,FALSE)</f>
        <v>7</v>
      </c>
      <c r="AF733" s="93" t="str">
        <f>VLOOKUP(A733,Lookups!B$3:F$48,5,FALSE)</f>
        <v>PS</v>
      </c>
      <c r="AG733" s="93" t="str">
        <f t="shared" si="159"/>
        <v>yes</v>
      </c>
      <c r="AH733" s="93">
        <f>VLOOKUP(A733,Lookups!B$3:F$48,3,FALSE)</f>
        <v>30</v>
      </c>
      <c r="AI733" s="117">
        <f t="shared" si="160"/>
        <v>4.9627791563275434E-3</v>
      </c>
      <c r="AJ733" s="117">
        <f t="shared" si="161"/>
        <v>1.2406947890818859E-3</v>
      </c>
      <c r="AK733" s="117">
        <f t="shared" si="162"/>
        <v>0.13399503722084369</v>
      </c>
      <c r="AL733" s="117">
        <f t="shared" si="163"/>
        <v>6.4516129032258063E-2</v>
      </c>
      <c r="AM733" s="117">
        <f t="shared" si="164"/>
        <v>0</v>
      </c>
      <c r="AN733" s="117">
        <f t="shared" si="165"/>
        <v>8.0645161290322578E-2</v>
      </c>
      <c r="AO733" s="117">
        <f t="shared" si="166"/>
        <v>7.3821339950372211E-2</v>
      </c>
      <c r="AP733" s="117">
        <f t="shared" si="167"/>
        <v>0.50372208436724564</v>
      </c>
      <c r="AQ733" s="117">
        <f t="shared" si="168"/>
        <v>0.13399503722084366</v>
      </c>
      <c r="AR733" s="117">
        <f t="shared" si="169"/>
        <v>3.1017369727047149E-3</v>
      </c>
      <c r="AS733" t="str">
        <f t="shared" si="170"/>
        <v>2006SAM</v>
      </c>
    </row>
    <row r="734" spans="1:45" x14ac:dyDescent="0.25">
      <c r="A734" t="s">
        <v>710</v>
      </c>
      <c r="B734" s="64">
        <v>2007</v>
      </c>
      <c r="C734">
        <v>2132</v>
      </c>
      <c r="D734" s="116" t="s">
        <v>43</v>
      </c>
      <c r="E734" s="63">
        <v>5.1594746716697934E-3</v>
      </c>
      <c r="F734" s="63">
        <v>0</v>
      </c>
      <c r="G734" s="63">
        <v>0</v>
      </c>
      <c r="H734" s="63">
        <v>0</v>
      </c>
      <c r="I734" s="63">
        <v>0</v>
      </c>
      <c r="J734" s="63">
        <v>9.0994371482176359E-2</v>
      </c>
      <c r="K734" s="63">
        <v>4.6435272045028141E-2</v>
      </c>
      <c r="L734" s="63">
        <v>0</v>
      </c>
      <c r="M734" s="63">
        <v>8.1144465290806753E-2</v>
      </c>
      <c r="N734" s="63">
        <v>0</v>
      </c>
      <c r="O734" s="63">
        <v>0</v>
      </c>
      <c r="P734" s="63">
        <v>0</v>
      </c>
      <c r="Q734" s="63">
        <v>2.7673545966228893E-2</v>
      </c>
      <c r="R734" s="63">
        <v>1.876172607879925E-3</v>
      </c>
      <c r="S734" s="63">
        <v>0</v>
      </c>
      <c r="T734" s="63">
        <v>1.4071294559099437E-3</v>
      </c>
      <c r="U734" s="63">
        <v>4.6904315196998124E-4</v>
      </c>
      <c r="V734" s="63">
        <v>6.4727954971857404E-2</v>
      </c>
      <c r="W734" s="63">
        <v>0</v>
      </c>
      <c r="X734" s="63">
        <v>0.30956848030018763</v>
      </c>
      <c r="Y734" s="63">
        <v>1.876172607879925E-3</v>
      </c>
      <c r="Z734" s="63">
        <v>0.174953095684803</v>
      </c>
      <c r="AA734" s="63">
        <v>0.19371482176360225</v>
      </c>
      <c r="AB734" s="93" t="str">
        <f t="shared" si="157"/>
        <v>a99to08</v>
      </c>
      <c r="AC734" s="93" t="str">
        <f t="shared" si="158"/>
        <v>SAM</v>
      </c>
      <c r="AD734" s="93" t="str">
        <f>"'"&amp;VLOOKUP(A734,Lookups!B$3:F$48,2,FALSE)&amp;"'"</f>
        <v>'Samish Fall Fingerling'</v>
      </c>
      <c r="AE734" s="93">
        <f>VLOOKUP(A734,Lookups!B$3:F$48,4,FALSE)</f>
        <v>7</v>
      </c>
      <c r="AF734" s="93" t="str">
        <f>VLOOKUP(A734,Lookups!B$3:F$48,5,FALSE)</f>
        <v>PS</v>
      </c>
      <c r="AG734" s="93" t="str">
        <f t="shared" si="159"/>
        <v>yes</v>
      </c>
      <c r="AH734" s="93">
        <f>VLOOKUP(A734,Lookups!B$3:F$48,3,FALSE)</f>
        <v>30</v>
      </c>
      <c r="AI734" s="117">
        <f t="shared" si="160"/>
        <v>5.1594746716697934E-3</v>
      </c>
      <c r="AJ734" s="117">
        <f t="shared" si="161"/>
        <v>0</v>
      </c>
      <c r="AK734" s="117">
        <f t="shared" si="162"/>
        <v>0.13742964352720449</v>
      </c>
      <c r="AL734" s="117">
        <f t="shared" si="163"/>
        <v>8.1144465290806753E-2</v>
      </c>
      <c r="AM734" s="117">
        <f t="shared" si="164"/>
        <v>0</v>
      </c>
      <c r="AN734" s="117">
        <f t="shared" si="165"/>
        <v>3.0956848030018764E-2</v>
      </c>
      <c r="AO734" s="117">
        <f t="shared" si="166"/>
        <v>6.5196998123827385E-2</v>
      </c>
      <c r="AP734" s="117">
        <f t="shared" si="167"/>
        <v>0.31144465290806755</v>
      </c>
      <c r="AQ734" s="117">
        <f t="shared" si="168"/>
        <v>0.19371482176360225</v>
      </c>
      <c r="AR734" s="117">
        <f t="shared" si="169"/>
        <v>0.174953095684803</v>
      </c>
      <c r="AS734" t="str">
        <f t="shared" si="170"/>
        <v>2007SAM</v>
      </c>
    </row>
    <row r="735" spans="1:45" x14ac:dyDescent="0.25">
      <c r="A735" t="s">
        <v>710</v>
      </c>
      <c r="B735" s="64">
        <v>2008</v>
      </c>
      <c r="C735">
        <v>1795</v>
      </c>
      <c r="D735" s="116" t="s">
        <v>43</v>
      </c>
      <c r="E735" s="63">
        <v>2.2284122562674096E-3</v>
      </c>
      <c r="F735" s="63">
        <v>0</v>
      </c>
      <c r="G735" s="63">
        <v>0</v>
      </c>
      <c r="H735" s="63">
        <v>0</v>
      </c>
      <c r="I735" s="63">
        <v>0</v>
      </c>
      <c r="J735" s="63">
        <v>6.016713091922006E-2</v>
      </c>
      <c r="K735" s="63">
        <v>4.958217270194986E-2</v>
      </c>
      <c r="L735" s="63">
        <v>0</v>
      </c>
      <c r="M735" s="63">
        <v>6.5738161559888583E-2</v>
      </c>
      <c r="N735" s="63">
        <v>0</v>
      </c>
      <c r="O735" s="63">
        <v>0</v>
      </c>
      <c r="P735" s="63">
        <v>0</v>
      </c>
      <c r="Q735" s="63">
        <v>4.4011142061281337E-2</v>
      </c>
      <c r="R735" s="63">
        <v>3.3426183844011141E-3</v>
      </c>
      <c r="S735" s="63">
        <v>0</v>
      </c>
      <c r="T735" s="63">
        <v>0</v>
      </c>
      <c r="U735" s="63">
        <v>0</v>
      </c>
      <c r="V735" s="63">
        <v>0.11197771587743732</v>
      </c>
      <c r="W735" s="63">
        <v>0</v>
      </c>
      <c r="X735" s="63">
        <v>0.42116991643454038</v>
      </c>
      <c r="Y735" s="63">
        <v>0</v>
      </c>
      <c r="Z735" s="63">
        <v>1.1142061281337048E-3</v>
      </c>
      <c r="AA735" s="63">
        <v>0.24066852367688021</v>
      </c>
      <c r="AB735" s="93" t="str">
        <f t="shared" si="157"/>
        <v>a99to08</v>
      </c>
      <c r="AC735" s="93" t="str">
        <f t="shared" si="158"/>
        <v>SAM</v>
      </c>
      <c r="AD735" s="93" t="str">
        <f>"'"&amp;VLOOKUP(A735,Lookups!B$3:F$48,2,FALSE)&amp;"'"</f>
        <v>'Samish Fall Fingerling'</v>
      </c>
      <c r="AE735" s="93">
        <f>VLOOKUP(A735,Lookups!B$3:F$48,4,FALSE)</f>
        <v>7</v>
      </c>
      <c r="AF735" s="93" t="str">
        <f>VLOOKUP(A735,Lookups!B$3:F$48,5,FALSE)</f>
        <v>PS</v>
      </c>
      <c r="AG735" s="93" t="str">
        <f t="shared" si="159"/>
        <v>yes</v>
      </c>
      <c r="AH735" s="93">
        <f>VLOOKUP(A735,Lookups!B$3:F$48,3,FALSE)</f>
        <v>30</v>
      </c>
      <c r="AI735" s="117">
        <f t="shared" si="160"/>
        <v>2.2284122562674096E-3</v>
      </c>
      <c r="AJ735" s="117">
        <f t="shared" si="161"/>
        <v>0</v>
      </c>
      <c r="AK735" s="117">
        <f t="shared" si="162"/>
        <v>0.10974930362116991</v>
      </c>
      <c r="AL735" s="117">
        <f t="shared" si="163"/>
        <v>6.5738161559888583E-2</v>
      </c>
      <c r="AM735" s="117">
        <f t="shared" si="164"/>
        <v>0</v>
      </c>
      <c r="AN735" s="117">
        <f t="shared" si="165"/>
        <v>4.7353760445682451E-2</v>
      </c>
      <c r="AO735" s="117">
        <f t="shared" si="166"/>
        <v>0.11197771587743732</v>
      </c>
      <c r="AP735" s="117">
        <f t="shared" si="167"/>
        <v>0.42116991643454038</v>
      </c>
      <c r="AQ735" s="117">
        <f t="shared" si="168"/>
        <v>0.24066852367688021</v>
      </c>
      <c r="AR735" s="117">
        <f t="shared" si="169"/>
        <v>1.1142061281337048E-3</v>
      </c>
      <c r="AS735" t="str">
        <f t="shared" si="170"/>
        <v>2008SAM</v>
      </c>
    </row>
    <row r="736" spans="1:45" x14ac:dyDescent="0.25">
      <c r="A736" t="s">
        <v>710</v>
      </c>
      <c r="B736" s="64">
        <v>2009</v>
      </c>
      <c r="C736">
        <v>1747</v>
      </c>
      <c r="D736" s="116" t="s">
        <v>43</v>
      </c>
      <c r="E736" s="63">
        <v>0</v>
      </c>
      <c r="F736" s="63">
        <v>5.7240984544934168E-4</v>
      </c>
      <c r="G736" s="63">
        <v>0</v>
      </c>
      <c r="H736" s="63">
        <v>0</v>
      </c>
      <c r="I736" s="63">
        <v>0</v>
      </c>
      <c r="J736" s="63">
        <v>3.0910131654264456E-2</v>
      </c>
      <c r="K736" s="63">
        <v>5.3806525472238124E-2</v>
      </c>
      <c r="L736" s="63">
        <v>0</v>
      </c>
      <c r="M736" s="63">
        <v>5.2661705781339441E-2</v>
      </c>
      <c r="N736" s="63">
        <v>0</v>
      </c>
      <c r="O736" s="63">
        <v>0</v>
      </c>
      <c r="P736" s="63">
        <v>0</v>
      </c>
      <c r="Q736" s="63">
        <v>3.3199771036061823E-2</v>
      </c>
      <c r="R736" s="63">
        <v>3.4344590726960505E-3</v>
      </c>
      <c r="S736" s="63">
        <v>0</v>
      </c>
      <c r="T736" s="63">
        <v>0</v>
      </c>
      <c r="U736" s="63">
        <v>0</v>
      </c>
      <c r="V736" s="63">
        <v>0.13508872352604465</v>
      </c>
      <c r="W736" s="63">
        <v>0</v>
      </c>
      <c r="X736" s="63">
        <v>0.3291356611333715</v>
      </c>
      <c r="Y736" s="63">
        <v>0</v>
      </c>
      <c r="Z736" s="63">
        <v>0</v>
      </c>
      <c r="AA736" s="63">
        <v>0.36119061247853462</v>
      </c>
      <c r="AB736" s="93" t="str">
        <f t="shared" si="157"/>
        <v>a09on</v>
      </c>
      <c r="AC736" s="93" t="str">
        <f t="shared" si="158"/>
        <v>SAM</v>
      </c>
      <c r="AD736" s="93" t="str">
        <f>"'"&amp;VLOOKUP(A736,Lookups!B$3:F$48,2,FALSE)&amp;"'"</f>
        <v>'Samish Fall Fingerling'</v>
      </c>
      <c r="AE736" s="93">
        <f>VLOOKUP(A736,Lookups!B$3:F$48,4,FALSE)</f>
        <v>7</v>
      </c>
      <c r="AF736" s="93" t="str">
        <f>VLOOKUP(A736,Lookups!B$3:F$48,5,FALSE)</f>
        <v>PS</v>
      </c>
      <c r="AG736" s="93" t="str">
        <f t="shared" si="159"/>
        <v>yes</v>
      </c>
      <c r="AH736" s="93">
        <f>VLOOKUP(A736,Lookups!B$3:F$48,3,FALSE)</f>
        <v>30</v>
      </c>
      <c r="AI736" s="117">
        <f t="shared" si="160"/>
        <v>5.7240984544934168E-4</v>
      </c>
      <c r="AJ736" s="117">
        <f t="shared" si="161"/>
        <v>0</v>
      </c>
      <c r="AK736" s="117">
        <f t="shared" si="162"/>
        <v>8.4716657126502587E-2</v>
      </c>
      <c r="AL736" s="117">
        <f t="shared" si="163"/>
        <v>5.2661705781339441E-2</v>
      </c>
      <c r="AM736" s="117">
        <f t="shared" si="164"/>
        <v>0</v>
      </c>
      <c r="AN736" s="117">
        <f t="shared" si="165"/>
        <v>3.6634230108757875E-2</v>
      </c>
      <c r="AO736" s="117">
        <f t="shared" si="166"/>
        <v>0.13508872352604465</v>
      </c>
      <c r="AP736" s="117">
        <f t="shared" si="167"/>
        <v>0.3291356611333715</v>
      </c>
      <c r="AQ736" s="117">
        <f t="shared" si="168"/>
        <v>0.36119061247853462</v>
      </c>
      <c r="AR736" s="117">
        <f t="shared" si="169"/>
        <v>0</v>
      </c>
      <c r="AS736" t="str">
        <f t="shared" si="170"/>
        <v>2009SAM</v>
      </c>
    </row>
    <row r="737" spans="1:45" x14ac:dyDescent="0.25">
      <c r="A737" t="s">
        <v>710</v>
      </c>
      <c r="B737" s="64">
        <v>2010</v>
      </c>
      <c r="C737">
        <v>1835</v>
      </c>
      <c r="D737" s="116" t="s">
        <v>43</v>
      </c>
      <c r="E737" s="63">
        <v>0</v>
      </c>
      <c r="F737" s="63">
        <v>0</v>
      </c>
      <c r="G737" s="63">
        <v>5.4495912806539512E-4</v>
      </c>
      <c r="H737" s="63">
        <v>0</v>
      </c>
      <c r="I737" s="63">
        <v>0</v>
      </c>
      <c r="J737" s="63">
        <v>7.0299727520435978E-2</v>
      </c>
      <c r="K737" s="63">
        <v>6.6485013623978198E-2</v>
      </c>
      <c r="L737" s="63">
        <v>0</v>
      </c>
      <c r="M737" s="63">
        <v>6.2125340599455042E-2</v>
      </c>
      <c r="N737" s="63">
        <v>0</v>
      </c>
      <c r="O737" s="63">
        <v>0</v>
      </c>
      <c r="P737" s="63">
        <v>0</v>
      </c>
      <c r="Q737" s="63">
        <v>0.1008174386920981</v>
      </c>
      <c r="R737" s="63">
        <v>6.5395095367847414E-3</v>
      </c>
      <c r="S737" s="63">
        <v>3.2697547683923707E-3</v>
      </c>
      <c r="T737" s="63">
        <v>0</v>
      </c>
      <c r="U737" s="63">
        <v>0</v>
      </c>
      <c r="V737" s="63">
        <v>9.3188010899182563E-2</v>
      </c>
      <c r="W737" s="63">
        <v>0</v>
      </c>
      <c r="X737" s="63">
        <v>0.31498637602179835</v>
      </c>
      <c r="Y737" s="63">
        <v>0</v>
      </c>
      <c r="Z737" s="63">
        <v>4.9046321525885563E-3</v>
      </c>
      <c r="AA737" s="63">
        <v>0.27683923705722069</v>
      </c>
      <c r="AB737" s="93" t="str">
        <f t="shared" si="157"/>
        <v>a09on</v>
      </c>
      <c r="AC737" s="93" t="str">
        <f t="shared" si="158"/>
        <v>SAM</v>
      </c>
      <c r="AD737" s="93" t="str">
        <f>"'"&amp;VLOOKUP(A737,Lookups!B$3:F$48,2,FALSE)&amp;"'"</f>
        <v>'Samish Fall Fingerling'</v>
      </c>
      <c r="AE737" s="93">
        <f>VLOOKUP(A737,Lookups!B$3:F$48,4,FALSE)</f>
        <v>7</v>
      </c>
      <c r="AF737" s="93" t="str">
        <f>VLOOKUP(A737,Lookups!B$3:F$48,5,FALSE)</f>
        <v>PS</v>
      </c>
      <c r="AG737" s="93" t="str">
        <f t="shared" si="159"/>
        <v>yes</v>
      </c>
      <c r="AH737" s="93">
        <f>VLOOKUP(A737,Lookups!B$3:F$48,3,FALSE)</f>
        <v>30</v>
      </c>
      <c r="AI737" s="117">
        <f t="shared" si="160"/>
        <v>5.4495912806539512E-4</v>
      </c>
      <c r="AJ737" s="117">
        <f t="shared" si="161"/>
        <v>0</v>
      </c>
      <c r="AK737" s="117">
        <f t="shared" si="162"/>
        <v>0.13678474114441419</v>
      </c>
      <c r="AL737" s="117">
        <f t="shared" si="163"/>
        <v>6.2125340599455042E-2</v>
      </c>
      <c r="AM737" s="117">
        <f t="shared" si="164"/>
        <v>0</v>
      </c>
      <c r="AN737" s="117">
        <f t="shared" si="165"/>
        <v>0.11062670299727521</v>
      </c>
      <c r="AO737" s="117">
        <f t="shared" si="166"/>
        <v>9.3188010899182563E-2</v>
      </c>
      <c r="AP737" s="117">
        <f t="shared" si="167"/>
        <v>0.31498637602179835</v>
      </c>
      <c r="AQ737" s="117">
        <f t="shared" si="168"/>
        <v>0.27683923705722069</v>
      </c>
      <c r="AR737" s="117">
        <f t="shared" si="169"/>
        <v>4.9046321525885563E-3</v>
      </c>
      <c r="AS737" t="str">
        <f t="shared" si="170"/>
        <v>2010SAM</v>
      </c>
    </row>
    <row r="738" spans="1:45" x14ac:dyDescent="0.25">
      <c r="A738" t="s">
        <v>710</v>
      </c>
      <c r="B738" s="64">
        <v>2011</v>
      </c>
      <c r="C738">
        <v>1433</v>
      </c>
      <c r="D738" s="116" t="s">
        <v>43</v>
      </c>
      <c r="E738" s="63">
        <v>6.9783670621074664E-4</v>
      </c>
      <c r="F738" s="63">
        <v>0</v>
      </c>
      <c r="G738" s="63">
        <v>0</v>
      </c>
      <c r="H738" s="63">
        <v>0</v>
      </c>
      <c r="I738" s="63">
        <v>0</v>
      </c>
      <c r="J738" s="63">
        <v>4.6057222609909278E-2</v>
      </c>
      <c r="K738" s="63">
        <v>4.815073272854152E-2</v>
      </c>
      <c r="L738" s="63">
        <v>0</v>
      </c>
      <c r="M738" s="63">
        <v>0.12351709699930216</v>
      </c>
      <c r="N738" s="63">
        <v>0</v>
      </c>
      <c r="O738" s="63">
        <v>0</v>
      </c>
      <c r="P738" s="63">
        <v>0</v>
      </c>
      <c r="Q738" s="63">
        <v>2.930914166085136E-2</v>
      </c>
      <c r="R738" s="63">
        <v>2.7913468248429866E-3</v>
      </c>
      <c r="S738" s="63">
        <v>0</v>
      </c>
      <c r="T738" s="63">
        <v>0</v>
      </c>
      <c r="U738" s="63">
        <v>0</v>
      </c>
      <c r="V738" s="63">
        <v>8.1646894626657363E-2</v>
      </c>
      <c r="W738" s="63">
        <v>0</v>
      </c>
      <c r="X738" s="63">
        <v>0.37334263782274946</v>
      </c>
      <c r="Y738" s="63">
        <v>0</v>
      </c>
      <c r="Z738" s="63">
        <v>2.7913468248429866E-3</v>
      </c>
      <c r="AA738" s="63">
        <v>0.29169574319609209</v>
      </c>
      <c r="AB738" s="93" t="str">
        <f t="shared" si="157"/>
        <v>a09on</v>
      </c>
      <c r="AC738" s="93" t="str">
        <f t="shared" si="158"/>
        <v>SAM</v>
      </c>
      <c r="AD738" s="93" t="str">
        <f>"'"&amp;VLOOKUP(A738,Lookups!B$3:F$48,2,FALSE)&amp;"'"</f>
        <v>'Samish Fall Fingerling'</v>
      </c>
      <c r="AE738" s="93">
        <f>VLOOKUP(A738,Lookups!B$3:F$48,4,FALSE)</f>
        <v>7</v>
      </c>
      <c r="AF738" s="93" t="str">
        <f>VLOOKUP(A738,Lookups!B$3:F$48,5,FALSE)</f>
        <v>PS</v>
      </c>
      <c r="AG738" s="93" t="str">
        <f t="shared" si="159"/>
        <v>yes</v>
      </c>
      <c r="AH738" s="93">
        <f>VLOOKUP(A738,Lookups!B$3:F$48,3,FALSE)</f>
        <v>30</v>
      </c>
      <c r="AI738" s="117">
        <f t="shared" si="160"/>
        <v>6.9783670621074664E-4</v>
      </c>
      <c r="AJ738" s="117">
        <f t="shared" si="161"/>
        <v>0</v>
      </c>
      <c r="AK738" s="117">
        <f t="shared" si="162"/>
        <v>9.4207955338450805E-2</v>
      </c>
      <c r="AL738" s="117">
        <f t="shared" si="163"/>
        <v>0.12351709699930216</v>
      </c>
      <c r="AM738" s="117">
        <f t="shared" si="164"/>
        <v>0</v>
      </c>
      <c r="AN738" s="117">
        <f t="shared" si="165"/>
        <v>3.2100488485694349E-2</v>
      </c>
      <c r="AO738" s="117">
        <f t="shared" si="166"/>
        <v>8.1646894626657363E-2</v>
      </c>
      <c r="AP738" s="117">
        <f t="shared" si="167"/>
        <v>0.37334263782274946</v>
      </c>
      <c r="AQ738" s="117">
        <f t="shared" si="168"/>
        <v>0.29169574319609209</v>
      </c>
      <c r="AR738" s="117">
        <f t="shared" si="169"/>
        <v>2.7913468248429866E-3</v>
      </c>
      <c r="AS738" t="str">
        <f t="shared" si="170"/>
        <v>2011SAM</v>
      </c>
    </row>
    <row r="739" spans="1:45" x14ac:dyDescent="0.25">
      <c r="A739" t="s">
        <v>710</v>
      </c>
      <c r="B739" s="64">
        <v>2012</v>
      </c>
      <c r="C739">
        <v>1929</v>
      </c>
      <c r="D739" s="116" t="s">
        <v>43</v>
      </c>
      <c r="E739" s="63">
        <v>0</v>
      </c>
      <c r="F739" s="63">
        <v>2.0736132711249352E-3</v>
      </c>
      <c r="G739" s="63">
        <v>1.0368066355624676E-3</v>
      </c>
      <c r="H739" s="63">
        <v>5.184033177812338E-3</v>
      </c>
      <c r="I739" s="63">
        <v>0</v>
      </c>
      <c r="J739" s="63">
        <v>2.0217729393468119E-2</v>
      </c>
      <c r="K739" s="63">
        <v>4.7693105235873508E-2</v>
      </c>
      <c r="L739" s="63">
        <v>0</v>
      </c>
      <c r="M739" s="63">
        <v>6.5837221358216694E-2</v>
      </c>
      <c r="N739" s="63">
        <v>0</v>
      </c>
      <c r="O739" s="63">
        <v>3.6288232244686366E-3</v>
      </c>
      <c r="P739" s="63">
        <v>2.0736132711249352E-3</v>
      </c>
      <c r="Q739" s="63">
        <v>6.2726801451529285E-2</v>
      </c>
      <c r="R739" s="63">
        <v>9.3312597200622092E-3</v>
      </c>
      <c r="S739" s="63">
        <v>2.592016588906169E-3</v>
      </c>
      <c r="T739" s="63">
        <v>0</v>
      </c>
      <c r="U739" s="63">
        <v>0</v>
      </c>
      <c r="V739" s="63">
        <v>6.1689994815966827E-2</v>
      </c>
      <c r="W739" s="63">
        <v>0</v>
      </c>
      <c r="X739" s="63">
        <v>0.53862104717470194</v>
      </c>
      <c r="Y739" s="63">
        <v>0</v>
      </c>
      <c r="Z739" s="63">
        <v>1.5552099533437014E-3</v>
      </c>
      <c r="AA739" s="63">
        <v>0.17573872472783825</v>
      </c>
      <c r="AB739" s="93" t="str">
        <f t="shared" si="157"/>
        <v>a09on</v>
      </c>
      <c r="AC739" s="93" t="str">
        <f t="shared" si="158"/>
        <v>SAM</v>
      </c>
      <c r="AD739" s="93" t="str">
        <f>"'"&amp;VLOOKUP(A739,Lookups!B$3:F$48,2,FALSE)&amp;"'"</f>
        <v>'Samish Fall Fingerling'</v>
      </c>
      <c r="AE739" s="93">
        <f>VLOOKUP(A739,Lookups!B$3:F$48,4,FALSE)</f>
        <v>7</v>
      </c>
      <c r="AF739" s="93" t="str">
        <f>VLOOKUP(A739,Lookups!B$3:F$48,5,FALSE)</f>
        <v>PS</v>
      </c>
      <c r="AG739" s="93" t="str">
        <f t="shared" si="159"/>
        <v>yes</v>
      </c>
      <c r="AH739" s="93">
        <f>VLOOKUP(A739,Lookups!B$3:F$48,3,FALSE)</f>
        <v>30</v>
      </c>
      <c r="AI739" s="117">
        <f t="shared" si="160"/>
        <v>3.1104199066874028E-3</v>
      </c>
      <c r="AJ739" s="117">
        <f t="shared" si="161"/>
        <v>5.184033177812338E-3</v>
      </c>
      <c r="AK739" s="117">
        <f t="shared" si="162"/>
        <v>6.7910834629341624E-2</v>
      </c>
      <c r="AL739" s="117">
        <f t="shared" si="163"/>
        <v>6.5837221358216694E-2</v>
      </c>
      <c r="AM739" s="117">
        <f t="shared" si="164"/>
        <v>5.7024364955935714E-3</v>
      </c>
      <c r="AN739" s="117">
        <f t="shared" si="165"/>
        <v>7.465007776049766E-2</v>
      </c>
      <c r="AO739" s="117">
        <f t="shared" si="166"/>
        <v>6.1689994815966827E-2</v>
      </c>
      <c r="AP739" s="117">
        <f t="shared" si="167"/>
        <v>0.53862104717470194</v>
      </c>
      <c r="AQ739" s="117">
        <f t="shared" si="168"/>
        <v>0.17573872472783825</v>
      </c>
      <c r="AR739" s="117">
        <f t="shared" si="169"/>
        <v>1.5552099533437014E-3</v>
      </c>
      <c r="AS739" t="str">
        <f t="shared" si="170"/>
        <v>2012SAM</v>
      </c>
    </row>
    <row r="740" spans="1:45" x14ac:dyDescent="0.25">
      <c r="A740" t="s">
        <v>710</v>
      </c>
      <c r="B740" s="64">
        <v>2013</v>
      </c>
      <c r="C740" t="s">
        <v>40</v>
      </c>
      <c r="E740" s="63" t="s">
        <v>28</v>
      </c>
      <c r="F740" s="63" t="s">
        <v>28</v>
      </c>
      <c r="G740" s="63" t="s">
        <v>28</v>
      </c>
      <c r="H740" s="63" t="s">
        <v>28</v>
      </c>
      <c r="I740" s="63" t="s">
        <v>28</v>
      </c>
      <c r="J740" s="63" t="s">
        <v>28</v>
      </c>
      <c r="K740" s="63" t="s">
        <v>28</v>
      </c>
      <c r="L740" s="63" t="s">
        <v>28</v>
      </c>
      <c r="M740" s="63" t="s">
        <v>28</v>
      </c>
      <c r="N740" s="63" t="s">
        <v>28</v>
      </c>
      <c r="O740" s="63" t="s">
        <v>28</v>
      </c>
      <c r="P740" s="63" t="s">
        <v>28</v>
      </c>
      <c r="Q740" s="63" t="s">
        <v>28</v>
      </c>
      <c r="R740" s="63" t="s">
        <v>28</v>
      </c>
      <c r="S740" s="63" t="s">
        <v>28</v>
      </c>
      <c r="T740" s="63" t="s">
        <v>28</v>
      </c>
      <c r="U740" s="63" t="s">
        <v>28</v>
      </c>
      <c r="V740" s="63" t="s">
        <v>28</v>
      </c>
      <c r="W740" s="63" t="s">
        <v>28</v>
      </c>
      <c r="X740" s="63" t="s">
        <v>28</v>
      </c>
      <c r="Y740" s="63" t="s">
        <v>28</v>
      </c>
      <c r="Z740" s="63" t="s">
        <v>28</v>
      </c>
      <c r="AA740" s="63" t="s">
        <v>28</v>
      </c>
      <c r="AB740" s="93" t="str">
        <f t="shared" si="157"/>
        <v>a09on</v>
      </c>
      <c r="AC740" s="93" t="str">
        <f t="shared" si="158"/>
        <v>SAM</v>
      </c>
      <c r="AD740" s="93" t="str">
        <f>"'"&amp;VLOOKUP(A740,Lookups!B$3:F$48,2,FALSE)&amp;"'"</f>
        <v>'Samish Fall Fingerling'</v>
      </c>
      <c r="AE740" s="93">
        <f>VLOOKUP(A740,Lookups!B$3:F$48,4,FALSE)</f>
        <v>7</v>
      </c>
      <c r="AF740" s="93" t="str">
        <f>VLOOKUP(A740,Lookups!B$3:F$48,5,FALSE)</f>
        <v>PS</v>
      </c>
      <c r="AG740" s="93" t="str">
        <f t="shared" si="159"/>
        <v>no</v>
      </c>
      <c r="AH740" s="93">
        <f>VLOOKUP(A740,Lookups!B$3:F$48,3,FALSE)</f>
        <v>30</v>
      </c>
      <c r="AI740" s="117">
        <f t="shared" si="160"/>
        <v>0</v>
      </c>
      <c r="AJ740" s="117">
        <f t="shared" si="161"/>
        <v>0</v>
      </c>
      <c r="AK740" s="117">
        <f t="shared" si="162"/>
        <v>0</v>
      </c>
      <c r="AL740" s="117">
        <f t="shared" si="163"/>
        <v>0</v>
      </c>
      <c r="AM740" s="117">
        <f t="shared" si="164"/>
        <v>0</v>
      </c>
      <c r="AN740" s="117">
        <f t="shared" si="165"/>
        <v>0</v>
      </c>
      <c r="AO740" s="117">
        <f t="shared" si="166"/>
        <v>0</v>
      </c>
      <c r="AP740" s="117">
        <f t="shared" si="167"/>
        <v>0</v>
      </c>
      <c r="AQ740" s="117">
        <f t="shared" si="168"/>
        <v>0</v>
      </c>
      <c r="AR740" s="117">
        <f t="shared" si="169"/>
        <v>0</v>
      </c>
      <c r="AS740" t="str">
        <f t="shared" si="170"/>
        <v>2013SAM</v>
      </c>
    </row>
    <row r="741" spans="1:45" x14ac:dyDescent="0.25">
      <c r="A741" t="s">
        <v>708</v>
      </c>
      <c r="B741" s="64">
        <v>1979</v>
      </c>
      <c r="C741">
        <v>5482</v>
      </c>
      <c r="D741" s="116" t="s">
        <v>43</v>
      </c>
      <c r="E741" s="63">
        <v>0.21488507843852611</v>
      </c>
      <c r="F741" s="63">
        <v>5.8372856621670922E-3</v>
      </c>
      <c r="G741" s="63">
        <v>7.4790222546515872E-3</v>
      </c>
      <c r="H741" s="63">
        <v>0.11893469536665451</v>
      </c>
      <c r="I741" s="63">
        <v>0</v>
      </c>
      <c r="J741" s="63">
        <v>8.2634075155052902E-2</v>
      </c>
      <c r="K741" s="63">
        <v>1.2769062385990515E-3</v>
      </c>
      <c r="L741" s="63">
        <v>4.9252097774534842E-3</v>
      </c>
      <c r="M741" s="63">
        <v>1.3316307916818679E-2</v>
      </c>
      <c r="N741" s="63">
        <v>0.1121853338197738</v>
      </c>
      <c r="O741" s="63">
        <v>9.4126231302444366E-2</v>
      </c>
      <c r="P741" s="63">
        <v>1.4593214155417731E-3</v>
      </c>
      <c r="Q741" s="63">
        <v>0</v>
      </c>
      <c r="R741" s="63">
        <v>0</v>
      </c>
      <c r="S741" s="63">
        <v>0</v>
      </c>
      <c r="T741" s="63">
        <v>0</v>
      </c>
      <c r="U741" s="63">
        <v>1.0944910616563297E-3</v>
      </c>
      <c r="V741" s="63">
        <v>0</v>
      </c>
      <c r="W741" s="63">
        <v>0</v>
      </c>
      <c r="X741" s="63">
        <v>3.6483035388544326E-4</v>
      </c>
      <c r="Y741" s="63">
        <v>4.9616928128420286E-2</v>
      </c>
      <c r="Z741" s="63">
        <v>0</v>
      </c>
      <c r="AA741" s="63">
        <v>0.29186428310835461</v>
      </c>
      <c r="AB741" s="93" t="str">
        <f t="shared" si="157"/>
        <v>pre99</v>
      </c>
      <c r="AC741" s="93" t="str">
        <f t="shared" si="158"/>
        <v>RBT</v>
      </c>
      <c r="AD741" s="93" t="str">
        <f>"'"&amp;VLOOKUP(A741,Lookups!B$3:F$48,2,FALSE)&amp;"'"</f>
        <v>'Robertson Creek Fall'</v>
      </c>
      <c r="AE741" s="93">
        <f>VLOOKUP(A741,Lookups!B$3:F$48,4,FALSE)</f>
        <v>3</v>
      </c>
      <c r="AF741" s="93" t="str">
        <f>VLOOKUP(A741,Lookups!B$3:F$48,5,FALSE)</f>
        <v>WCVI</v>
      </c>
      <c r="AG741" s="93" t="str">
        <f t="shared" si="159"/>
        <v>yes</v>
      </c>
      <c r="AH741" s="93">
        <f>VLOOKUP(A741,Lookups!B$3:F$48,3,FALSE)</f>
        <v>29</v>
      </c>
      <c r="AI741" s="117">
        <f t="shared" si="160"/>
        <v>0.22820138635534479</v>
      </c>
      <c r="AJ741" s="117">
        <f t="shared" si="161"/>
        <v>0.11893469536665451</v>
      </c>
      <c r="AK741" s="117">
        <f t="shared" si="162"/>
        <v>8.3910981393651954E-2</v>
      </c>
      <c r="AL741" s="117">
        <f t="shared" si="163"/>
        <v>1.8241517694272163E-2</v>
      </c>
      <c r="AM741" s="117">
        <f t="shared" si="164"/>
        <v>0.20777088653775994</v>
      </c>
      <c r="AN741" s="117">
        <f t="shared" si="165"/>
        <v>0</v>
      </c>
      <c r="AO741" s="117">
        <f t="shared" si="166"/>
        <v>1.0944910616563297E-3</v>
      </c>
      <c r="AP741" s="117">
        <f t="shared" si="167"/>
        <v>4.9981758482305731E-2</v>
      </c>
      <c r="AQ741" s="117">
        <f t="shared" si="168"/>
        <v>0.29186428310835461</v>
      </c>
      <c r="AR741" s="117">
        <f t="shared" si="169"/>
        <v>0</v>
      </c>
      <c r="AS741" t="str">
        <f t="shared" si="170"/>
        <v>1979RBT</v>
      </c>
    </row>
    <row r="742" spans="1:45" x14ac:dyDescent="0.25">
      <c r="A742" t="s">
        <v>708</v>
      </c>
      <c r="B742" s="64">
        <v>1980</v>
      </c>
      <c r="C742">
        <v>5090</v>
      </c>
      <c r="D742" s="116" t="s">
        <v>43</v>
      </c>
      <c r="E742" s="63">
        <v>0.27996070726915523</v>
      </c>
      <c r="F742" s="63">
        <v>6.2868369351669937E-2</v>
      </c>
      <c r="G742" s="63">
        <v>1.0609037328094302E-2</v>
      </c>
      <c r="H742" s="63">
        <v>8.4675834970530453E-2</v>
      </c>
      <c r="I742" s="63">
        <v>0</v>
      </c>
      <c r="J742" s="63">
        <v>7.3280943025540279E-2</v>
      </c>
      <c r="K742" s="63">
        <v>4.5186640471512772E-3</v>
      </c>
      <c r="L742" s="63">
        <v>0</v>
      </c>
      <c r="M742" s="63">
        <v>1.9646365422396855E-3</v>
      </c>
      <c r="N742" s="63">
        <v>8.6640471512770142E-2</v>
      </c>
      <c r="O742" s="63">
        <v>5.7760314341846759E-2</v>
      </c>
      <c r="P742" s="63">
        <v>0</v>
      </c>
      <c r="Q742" s="63">
        <v>0</v>
      </c>
      <c r="R742" s="63">
        <v>0</v>
      </c>
      <c r="S742" s="63">
        <v>0</v>
      </c>
      <c r="T742" s="63">
        <v>0</v>
      </c>
      <c r="U742" s="63">
        <v>3.1434184675834969E-3</v>
      </c>
      <c r="V742" s="63">
        <v>0</v>
      </c>
      <c r="W742" s="63">
        <v>0</v>
      </c>
      <c r="X742" s="63">
        <v>9.5088408644400782E-2</v>
      </c>
      <c r="Y742" s="63">
        <v>3.0058939096267192E-2</v>
      </c>
      <c r="Z742" s="63">
        <v>0</v>
      </c>
      <c r="AA742" s="63">
        <v>0.20943025540275048</v>
      </c>
      <c r="AB742" s="93" t="str">
        <f t="shared" si="157"/>
        <v>pre99</v>
      </c>
      <c r="AC742" s="93" t="str">
        <f t="shared" si="158"/>
        <v>RBT</v>
      </c>
      <c r="AD742" s="93" t="str">
        <f>"'"&amp;VLOOKUP(A742,Lookups!B$3:F$48,2,FALSE)&amp;"'"</f>
        <v>'Robertson Creek Fall'</v>
      </c>
      <c r="AE742" s="93">
        <f>VLOOKUP(A742,Lookups!B$3:F$48,4,FALSE)</f>
        <v>3</v>
      </c>
      <c r="AF742" s="93" t="str">
        <f>VLOOKUP(A742,Lookups!B$3:F$48,5,FALSE)</f>
        <v>WCVI</v>
      </c>
      <c r="AG742" s="93" t="str">
        <f t="shared" si="159"/>
        <v>yes</v>
      </c>
      <c r="AH742" s="93">
        <f>VLOOKUP(A742,Lookups!B$3:F$48,3,FALSE)</f>
        <v>29</v>
      </c>
      <c r="AI742" s="117">
        <f t="shared" si="160"/>
        <v>0.3534381139489195</v>
      </c>
      <c r="AJ742" s="117">
        <f t="shared" si="161"/>
        <v>8.4675834970530453E-2</v>
      </c>
      <c r="AK742" s="117">
        <f t="shared" si="162"/>
        <v>7.7799607072691554E-2</v>
      </c>
      <c r="AL742" s="117">
        <f t="shared" si="163"/>
        <v>1.9646365422396855E-3</v>
      </c>
      <c r="AM742" s="117">
        <f t="shared" si="164"/>
        <v>0.14440078585461691</v>
      </c>
      <c r="AN742" s="117">
        <f t="shared" si="165"/>
        <v>0</v>
      </c>
      <c r="AO742" s="117">
        <f t="shared" si="166"/>
        <v>3.1434184675834969E-3</v>
      </c>
      <c r="AP742" s="117">
        <f t="shared" si="167"/>
        <v>0.12514734774066796</v>
      </c>
      <c r="AQ742" s="117">
        <f t="shared" si="168"/>
        <v>0.20943025540275048</v>
      </c>
      <c r="AR742" s="117">
        <f t="shared" si="169"/>
        <v>0</v>
      </c>
      <c r="AS742" t="str">
        <f t="shared" si="170"/>
        <v>1980RBT</v>
      </c>
    </row>
    <row r="743" spans="1:45" x14ac:dyDescent="0.25">
      <c r="A743" t="s">
        <v>708</v>
      </c>
      <c r="B743" s="64">
        <v>1981</v>
      </c>
      <c r="C743">
        <v>3129</v>
      </c>
      <c r="D743" s="116" t="s">
        <v>43</v>
      </c>
      <c r="E743" s="63">
        <v>0.31703419622882711</v>
      </c>
      <c r="F743" s="63">
        <v>1.7897091722595078E-2</v>
      </c>
      <c r="G743" s="63">
        <v>9.5877277085330784E-3</v>
      </c>
      <c r="H743" s="63">
        <v>0.13742409715564077</v>
      </c>
      <c r="I743" s="63">
        <v>0</v>
      </c>
      <c r="J743" s="63">
        <v>5.7526366251198467E-2</v>
      </c>
      <c r="K743" s="63">
        <v>5.433045701502077E-3</v>
      </c>
      <c r="L743" s="63">
        <v>3.515500159795462E-3</v>
      </c>
      <c r="M743" s="63">
        <v>1.0866091403004154E-2</v>
      </c>
      <c r="N743" s="63">
        <v>8.2454458293384464E-2</v>
      </c>
      <c r="O743" s="63">
        <v>5.7845957174816234E-2</v>
      </c>
      <c r="P743" s="63">
        <v>2.8763183125599234E-3</v>
      </c>
      <c r="Q743" s="63">
        <v>0</v>
      </c>
      <c r="R743" s="63">
        <v>0</v>
      </c>
      <c r="S743" s="63">
        <v>0</v>
      </c>
      <c r="T743" s="63">
        <v>0</v>
      </c>
      <c r="U743" s="63">
        <v>1.310322786832854E-2</v>
      </c>
      <c r="V743" s="63">
        <v>1.278363694471077E-3</v>
      </c>
      <c r="W743" s="63">
        <v>0</v>
      </c>
      <c r="X743" s="63">
        <v>0.10162991371045062</v>
      </c>
      <c r="Y743" s="63">
        <v>4.378395653563439E-2</v>
      </c>
      <c r="Z743" s="63">
        <v>2.556727388942154E-3</v>
      </c>
      <c r="AA743" s="63">
        <v>0.13518696069031638</v>
      </c>
      <c r="AB743" s="93" t="str">
        <f t="shared" si="157"/>
        <v>pre99</v>
      </c>
      <c r="AC743" s="93" t="str">
        <f t="shared" si="158"/>
        <v>RBT</v>
      </c>
      <c r="AD743" s="93" t="str">
        <f>"'"&amp;VLOOKUP(A743,Lookups!B$3:F$48,2,FALSE)&amp;"'"</f>
        <v>'Robertson Creek Fall'</v>
      </c>
      <c r="AE743" s="93">
        <f>VLOOKUP(A743,Lookups!B$3:F$48,4,FALSE)</f>
        <v>3</v>
      </c>
      <c r="AF743" s="93" t="str">
        <f>VLOOKUP(A743,Lookups!B$3:F$48,5,FALSE)</f>
        <v>WCVI</v>
      </c>
      <c r="AG743" s="93" t="str">
        <f t="shared" si="159"/>
        <v>yes</v>
      </c>
      <c r="AH743" s="93">
        <f>VLOOKUP(A743,Lookups!B$3:F$48,3,FALSE)</f>
        <v>29</v>
      </c>
      <c r="AI743" s="117">
        <f t="shared" si="160"/>
        <v>0.34451901565995524</v>
      </c>
      <c r="AJ743" s="117">
        <f t="shared" si="161"/>
        <v>0.13742409715564077</v>
      </c>
      <c r="AK743" s="117">
        <f t="shared" si="162"/>
        <v>6.295941195270055E-2</v>
      </c>
      <c r="AL743" s="117">
        <f t="shared" si="163"/>
        <v>1.4381591562799615E-2</v>
      </c>
      <c r="AM743" s="117">
        <f t="shared" si="164"/>
        <v>0.14317673378076062</v>
      </c>
      <c r="AN743" s="117">
        <f t="shared" si="165"/>
        <v>0</v>
      </c>
      <c r="AO743" s="117">
        <f t="shared" si="166"/>
        <v>1.4381591562799617E-2</v>
      </c>
      <c r="AP743" s="117">
        <f t="shared" si="167"/>
        <v>0.14541387024608501</v>
      </c>
      <c r="AQ743" s="117">
        <f t="shared" si="168"/>
        <v>0.13518696069031638</v>
      </c>
      <c r="AR743" s="117">
        <f t="shared" si="169"/>
        <v>2.556727388942154E-3</v>
      </c>
      <c r="AS743" t="str">
        <f t="shared" si="170"/>
        <v>1981RBT</v>
      </c>
    </row>
    <row r="744" spans="1:45" x14ac:dyDescent="0.25">
      <c r="A744" t="s">
        <v>708</v>
      </c>
      <c r="B744" s="64">
        <v>1982</v>
      </c>
      <c r="C744">
        <v>4748</v>
      </c>
      <c r="D744" s="116" t="s">
        <v>43</v>
      </c>
      <c r="E744" s="63">
        <v>0.29317607413647845</v>
      </c>
      <c r="F744" s="63">
        <v>3.7489469250210614E-2</v>
      </c>
      <c r="G744" s="63">
        <v>1.6006739679865205E-2</v>
      </c>
      <c r="H744" s="63">
        <v>0.14595619208087615</v>
      </c>
      <c r="I744" s="63">
        <v>0</v>
      </c>
      <c r="J744" s="63">
        <v>6.0025273799494523E-2</v>
      </c>
      <c r="K744" s="63">
        <v>3.5804549283909013E-3</v>
      </c>
      <c r="L744" s="63">
        <v>1.4743049705139006E-3</v>
      </c>
      <c r="M744" s="63">
        <v>7.1609098567818035E-3</v>
      </c>
      <c r="N744" s="63">
        <v>7.0134793597304124E-2</v>
      </c>
      <c r="O744" s="63">
        <v>5.7497893850042128E-2</v>
      </c>
      <c r="P744" s="63">
        <v>0</v>
      </c>
      <c r="Q744" s="63">
        <v>4.2122999157540015E-4</v>
      </c>
      <c r="R744" s="63">
        <v>0</v>
      </c>
      <c r="S744" s="63">
        <v>0</v>
      </c>
      <c r="T744" s="63">
        <v>0</v>
      </c>
      <c r="U744" s="63">
        <v>7.3715248525695028E-3</v>
      </c>
      <c r="V744" s="63">
        <v>1.0530749789385003E-3</v>
      </c>
      <c r="W744" s="63">
        <v>0</v>
      </c>
      <c r="X744" s="63">
        <v>0.12426284751474305</v>
      </c>
      <c r="Y744" s="63">
        <v>5.7708508845829821E-2</v>
      </c>
      <c r="Z744" s="63">
        <v>2.1061499578770007E-4</v>
      </c>
      <c r="AA744" s="63">
        <v>0.11647009267059814</v>
      </c>
      <c r="AB744" s="93" t="str">
        <f t="shared" si="157"/>
        <v>pre99</v>
      </c>
      <c r="AC744" s="93" t="str">
        <f t="shared" si="158"/>
        <v>RBT</v>
      </c>
      <c r="AD744" s="93" t="str">
        <f>"'"&amp;VLOOKUP(A744,Lookups!B$3:F$48,2,FALSE)&amp;"'"</f>
        <v>'Robertson Creek Fall'</v>
      </c>
      <c r="AE744" s="93">
        <f>VLOOKUP(A744,Lookups!B$3:F$48,4,FALSE)</f>
        <v>3</v>
      </c>
      <c r="AF744" s="93" t="str">
        <f>VLOOKUP(A744,Lookups!B$3:F$48,5,FALSE)</f>
        <v>WCVI</v>
      </c>
      <c r="AG744" s="93" t="str">
        <f t="shared" si="159"/>
        <v>yes</v>
      </c>
      <c r="AH744" s="93">
        <f>VLOOKUP(A744,Lookups!B$3:F$48,3,FALSE)</f>
        <v>29</v>
      </c>
      <c r="AI744" s="117">
        <f t="shared" si="160"/>
        <v>0.34667228306655429</v>
      </c>
      <c r="AJ744" s="117">
        <f t="shared" si="161"/>
        <v>0.14595619208087615</v>
      </c>
      <c r="AK744" s="117">
        <f t="shared" si="162"/>
        <v>6.3605728727885419E-2</v>
      </c>
      <c r="AL744" s="117">
        <f t="shared" si="163"/>
        <v>8.6352148272957046E-3</v>
      </c>
      <c r="AM744" s="117">
        <f t="shared" si="164"/>
        <v>0.12763268744734624</v>
      </c>
      <c r="AN744" s="117">
        <f t="shared" si="165"/>
        <v>4.2122999157540015E-4</v>
      </c>
      <c r="AO744" s="117">
        <f t="shared" si="166"/>
        <v>8.4245998315080027E-3</v>
      </c>
      <c r="AP744" s="117">
        <f t="shared" si="167"/>
        <v>0.18197135636057288</v>
      </c>
      <c r="AQ744" s="117">
        <f t="shared" si="168"/>
        <v>0.11647009267059814</v>
      </c>
      <c r="AR744" s="117">
        <f t="shared" si="169"/>
        <v>2.1061499578770007E-4</v>
      </c>
      <c r="AS744" t="str">
        <f t="shared" si="170"/>
        <v>1982RBT</v>
      </c>
    </row>
    <row r="745" spans="1:45" x14ac:dyDescent="0.25">
      <c r="A745" t="s">
        <v>708</v>
      </c>
      <c r="B745" s="64">
        <v>1983</v>
      </c>
      <c r="C745">
        <v>4090</v>
      </c>
      <c r="D745" s="116" t="s">
        <v>43</v>
      </c>
      <c r="E745" s="63">
        <v>0.41246943765281174</v>
      </c>
      <c r="F745" s="63">
        <v>2.7872860635696821E-2</v>
      </c>
      <c r="G745" s="63">
        <v>4.1564792176039117E-3</v>
      </c>
      <c r="H745" s="63">
        <v>0.11075794621026895</v>
      </c>
      <c r="I745" s="63">
        <v>0</v>
      </c>
      <c r="J745" s="63">
        <v>5.6723716381418092E-2</v>
      </c>
      <c r="K745" s="63">
        <v>0</v>
      </c>
      <c r="L745" s="63">
        <v>0</v>
      </c>
      <c r="M745" s="63">
        <v>3.9119804400977991E-3</v>
      </c>
      <c r="N745" s="63">
        <v>7.9217603911980433E-2</v>
      </c>
      <c r="O745" s="63">
        <v>2.8117359413202932E-2</v>
      </c>
      <c r="P745" s="63">
        <v>4.8899755501222489E-4</v>
      </c>
      <c r="Q745" s="63">
        <v>0</v>
      </c>
      <c r="R745" s="63">
        <v>0</v>
      </c>
      <c r="S745" s="63">
        <v>0</v>
      </c>
      <c r="T745" s="63">
        <v>0</v>
      </c>
      <c r="U745" s="63">
        <v>1.4669926650366747E-3</v>
      </c>
      <c r="V745" s="63">
        <v>0</v>
      </c>
      <c r="W745" s="63">
        <v>0</v>
      </c>
      <c r="X745" s="63">
        <v>0.15012224938875307</v>
      </c>
      <c r="Y745" s="63">
        <v>4.4987775061124696E-2</v>
      </c>
      <c r="Z745" s="63">
        <v>1.9559902200488996E-3</v>
      </c>
      <c r="AA745" s="63">
        <v>7.7750611246943768E-2</v>
      </c>
      <c r="AB745" s="93" t="str">
        <f t="shared" si="157"/>
        <v>pre99</v>
      </c>
      <c r="AC745" s="93" t="str">
        <f t="shared" si="158"/>
        <v>RBT</v>
      </c>
      <c r="AD745" s="93" t="str">
        <f>"'"&amp;VLOOKUP(A745,Lookups!B$3:F$48,2,FALSE)&amp;"'"</f>
        <v>'Robertson Creek Fall'</v>
      </c>
      <c r="AE745" s="93">
        <f>VLOOKUP(A745,Lookups!B$3:F$48,4,FALSE)</f>
        <v>3</v>
      </c>
      <c r="AF745" s="93" t="str">
        <f>VLOOKUP(A745,Lookups!B$3:F$48,5,FALSE)</f>
        <v>WCVI</v>
      </c>
      <c r="AG745" s="93" t="str">
        <f t="shared" si="159"/>
        <v>yes</v>
      </c>
      <c r="AH745" s="93">
        <f>VLOOKUP(A745,Lookups!B$3:F$48,3,FALSE)</f>
        <v>29</v>
      </c>
      <c r="AI745" s="117">
        <f t="shared" si="160"/>
        <v>0.4444987775061125</v>
      </c>
      <c r="AJ745" s="117">
        <f t="shared" si="161"/>
        <v>0.11075794621026895</v>
      </c>
      <c r="AK745" s="117">
        <f t="shared" si="162"/>
        <v>5.6723716381418092E-2</v>
      </c>
      <c r="AL745" s="117">
        <f t="shared" si="163"/>
        <v>3.9119804400977991E-3</v>
      </c>
      <c r="AM745" s="117">
        <f t="shared" si="164"/>
        <v>0.10782396088019558</v>
      </c>
      <c r="AN745" s="117">
        <f t="shared" si="165"/>
        <v>0</v>
      </c>
      <c r="AO745" s="117">
        <f t="shared" si="166"/>
        <v>1.4669926650366747E-3</v>
      </c>
      <c r="AP745" s="117">
        <f t="shared" si="167"/>
        <v>0.19511002444987777</v>
      </c>
      <c r="AQ745" s="117">
        <f t="shared" si="168"/>
        <v>7.7750611246943768E-2</v>
      </c>
      <c r="AR745" s="117">
        <f t="shared" si="169"/>
        <v>1.9559902200488996E-3</v>
      </c>
      <c r="AS745" t="str">
        <f t="shared" si="170"/>
        <v>1983RBT</v>
      </c>
    </row>
    <row r="746" spans="1:45" x14ac:dyDescent="0.25">
      <c r="A746" t="s">
        <v>708</v>
      </c>
      <c r="B746" s="64">
        <v>1984</v>
      </c>
      <c r="C746">
        <v>3310</v>
      </c>
      <c r="D746" s="116" t="s">
        <v>43</v>
      </c>
      <c r="E746" s="63">
        <v>0.29848942598187317</v>
      </c>
      <c r="F746" s="63">
        <v>4.3202416918429E-2</v>
      </c>
      <c r="G746" s="63">
        <v>9.0634441087613293E-4</v>
      </c>
      <c r="H746" s="63">
        <v>0.13716012084592144</v>
      </c>
      <c r="I746" s="63">
        <v>0</v>
      </c>
      <c r="J746" s="63">
        <v>6.6767371601208464E-2</v>
      </c>
      <c r="K746" s="63">
        <v>0</v>
      </c>
      <c r="L746" s="63">
        <v>0</v>
      </c>
      <c r="M746" s="63">
        <v>1.0574018126888218E-2</v>
      </c>
      <c r="N746" s="63">
        <v>3.9274924471299093E-2</v>
      </c>
      <c r="O746" s="63">
        <v>3.4743202416918431E-2</v>
      </c>
      <c r="P746" s="63">
        <v>0</v>
      </c>
      <c r="Q746" s="63">
        <v>0</v>
      </c>
      <c r="R746" s="63">
        <v>0</v>
      </c>
      <c r="S746" s="63">
        <v>0</v>
      </c>
      <c r="T746" s="63">
        <v>0</v>
      </c>
      <c r="U746" s="63">
        <v>0</v>
      </c>
      <c r="V746" s="63">
        <v>0</v>
      </c>
      <c r="W746" s="63">
        <v>0</v>
      </c>
      <c r="X746" s="63">
        <v>0.15045317220543808</v>
      </c>
      <c r="Y746" s="63">
        <v>0.14561933534743202</v>
      </c>
      <c r="Z746" s="63">
        <v>1.2084592145015106E-3</v>
      </c>
      <c r="AA746" s="63">
        <v>7.1601208459214499E-2</v>
      </c>
      <c r="AB746" s="93" t="str">
        <f t="shared" ref="AB746:AB809" si="171">IF(B746&gt;=2009,"a09on",IF(B746&gt;=1999,"a99to08","pre99"))</f>
        <v>pre99</v>
      </c>
      <c r="AC746" s="93" t="str">
        <f t="shared" ref="AC746:AC809" si="172">A746</f>
        <v>RBT</v>
      </c>
      <c r="AD746" s="93" t="str">
        <f>"'"&amp;VLOOKUP(A746,Lookups!B$3:F$48,2,FALSE)&amp;"'"</f>
        <v>'Robertson Creek Fall'</v>
      </c>
      <c r="AE746" s="93">
        <f>VLOOKUP(A746,Lookups!B$3:F$48,4,FALSE)</f>
        <v>3</v>
      </c>
      <c r="AF746" s="93" t="str">
        <f>VLOOKUP(A746,Lookups!B$3:F$48,5,FALSE)</f>
        <v>WCVI</v>
      </c>
      <c r="AG746" s="93" t="str">
        <f t="shared" ref="AG746:AG809" si="173">IF(SUM(AI746:AR746)=0,"no","yes")</f>
        <v>yes</v>
      </c>
      <c r="AH746" s="93">
        <f>VLOOKUP(A746,Lookups!B$3:F$48,3,FALSE)</f>
        <v>29</v>
      </c>
      <c r="AI746" s="117">
        <f t="shared" ref="AI746:AI809" si="174">SUM(E746:G746)</f>
        <v>0.3425981873111783</v>
      </c>
      <c r="AJ746" s="117">
        <f t="shared" ref="AJ746:AJ809" si="175">SUM(H746:I746)</f>
        <v>0.13716012084592144</v>
      </c>
      <c r="AK746" s="117">
        <f t="shared" ref="AK746:AK809" si="176">SUM(J746:K746)</f>
        <v>6.6767371601208464E-2</v>
      </c>
      <c r="AL746" s="117">
        <f t="shared" ref="AL746:AL809" si="177">SUM(L746:M746)</f>
        <v>1.0574018126888218E-2</v>
      </c>
      <c r="AM746" s="117">
        <f t="shared" ref="AM746:AM809" si="178">SUM(N746:P746)</f>
        <v>7.4018126888217517E-2</v>
      </c>
      <c r="AN746" s="117">
        <f t="shared" ref="AN746:AN809" si="179">SUM(Q746:T746)</f>
        <v>0</v>
      </c>
      <c r="AO746" s="117">
        <f t="shared" ref="AO746:AO809" si="180">SUM(U746:V746)</f>
        <v>0</v>
      </c>
      <c r="AP746" s="117">
        <f t="shared" ref="AP746:AP809" si="181">SUM(W746:Y746)</f>
        <v>0.29607250755287007</v>
      </c>
      <c r="AQ746" s="117">
        <f t="shared" ref="AQ746:AQ809" si="182">SUM(AA746)</f>
        <v>7.1601208459214499E-2</v>
      </c>
      <c r="AR746" s="117">
        <f t="shared" ref="AR746:AR809" si="183">SUM(Z746)</f>
        <v>1.2084592145015106E-3</v>
      </c>
      <c r="AS746" t="str">
        <f t="shared" ref="AS746:AS809" si="184">B746&amp;A746</f>
        <v>1984RBT</v>
      </c>
    </row>
    <row r="747" spans="1:45" x14ac:dyDescent="0.25">
      <c r="A747" t="s">
        <v>708</v>
      </c>
      <c r="B747" s="64">
        <v>1985</v>
      </c>
      <c r="C747">
        <v>1690</v>
      </c>
      <c r="D747" s="116" t="s">
        <v>43</v>
      </c>
      <c r="E747" s="63">
        <v>0.19881656804733724</v>
      </c>
      <c r="F747" s="63">
        <v>0.13313609467455623</v>
      </c>
      <c r="G747" s="63">
        <v>0</v>
      </c>
      <c r="H747" s="63">
        <v>0.16035502958579881</v>
      </c>
      <c r="I747" s="63">
        <v>0</v>
      </c>
      <c r="J747" s="63">
        <v>1.4201183431952664E-2</v>
      </c>
      <c r="K747" s="63">
        <v>0</v>
      </c>
      <c r="L747" s="63">
        <v>0</v>
      </c>
      <c r="M747" s="63">
        <v>5.9171597633136093E-3</v>
      </c>
      <c r="N747" s="63">
        <v>9.4674556213017753E-3</v>
      </c>
      <c r="O747" s="63">
        <v>5.562130177514793E-2</v>
      </c>
      <c r="P747" s="63">
        <v>0</v>
      </c>
      <c r="Q747" s="63">
        <v>0</v>
      </c>
      <c r="R747" s="63">
        <v>0</v>
      </c>
      <c r="S747" s="63">
        <v>0</v>
      </c>
      <c r="T747" s="63">
        <v>0</v>
      </c>
      <c r="U747" s="63">
        <v>1.4201183431952662E-2</v>
      </c>
      <c r="V747" s="63">
        <v>1.7751479289940828E-3</v>
      </c>
      <c r="W747" s="63">
        <v>0</v>
      </c>
      <c r="X747" s="63">
        <v>1.0650887573964497E-2</v>
      </c>
      <c r="Y747" s="63">
        <v>0.14852071005917158</v>
      </c>
      <c r="Z747" s="63">
        <v>4.7337278106508876E-3</v>
      </c>
      <c r="AA747" s="63">
        <v>0.24260355029585798</v>
      </c>
      <c r="AB747" s="93" t="str">
        <f t="shared" si="171"/>
        <v>pre99</v>
      </c>
      <c r="AC747" s="93" t="str">
        <f t="shared" si="172"/>
        <v>RBT</v>
      </c>
      <c r="AD747" s="93" t="str">
        <f>"'"&amp;VLOOKUP(A747,Lookups!B$3:F$48,2,FALSE)&amp;"'"</f>
        <v>'Robertson Creek Fall'</v>
      </c>
      <c r="AE747" s="93">
        <f>VLOOKUP(A747,Lookups!B$3:F$48,4,FALSE)</f>
        <v>3</v>
      </c>
      <c r="AF747" s="93" t="str">
        <f>VLOOKUP(A747,Lookups!B$3:F$48,5,FALSE)</f>
        <v>WCVI</v>
      </c>
      <c r="AG747" s="93" t="str">
        <f t="shared" si="173"/>
        <v>yes</v>
      </c>
      <c r="AH747" s="93">
        <f>VLOOKUP(A747,Lookups!B$3:F$48,3,FALSE)</f>
        <v>29</v>
      </c>
      <c r="AI747" s="117">
        <f t="shared" si="174"/>
        <v>0.3319526627218935</v>
      </c>
      <c r="AJ747" s="117">
        <f t="shared" si="175"/>
        <v>0.16035502958579881</v>
      </c>
      <c r="AK747" s="117">
        <f t="shared" si="176"/>
        <v>1.4201183431952664E-2</v>
      </c>
      <c r="AL747" s="117">
        <f t="shared" si="177"/>
        <v>5.9171597633136093E-3</v>
      </c>
      <c r="AM747" s="117">
        <f t="shared" si="178"/>
        <v>6.5088757396449703E-2</v>
      </c>
      <c r="AN747" s="117">
        <f t="shared" si="179"/>
        <v>0</v>
      </c>
      <c r="AO747" s="117">
        <f t="shared" si="180"/>
        <v>1.5976331360946745E-2</v>
      </c>
      <c r="AP747" s="117">
        <f t="shared" si="181"/>
        <v>0.15917159763313607</v>
      </c>
      <c r="AQ747" s="117">
        <f t="shared" si="182"/>
        <v>0.24260355029585798</v>
      </c>
      <c r="AR747" s="117">
        <f t="shared" si="183"/>
        <v>4.7337278106508876E-3</v>
      </c>
      <c r="AS747" t="str">
        <f t="shared" si="184"/>
        <v>1985RBT</v>
      </c>
    </row>
    <row r="748" spans="1:45" x14ac:dyDescent="0.25">
      <c r="A748" t="s">
        <v>708</v>
      </c>
      <c r="B748" s="64">
        <v>1986</v>
      </c>
      <c r="C748">
        <v>925</v>
      </c>
      <c r="D748" s="116" t="s">
        <v>43</v>
      </c>
      <c r="E748" s="63">
        <v>0.15783783783783784</v>
      </c>
      <c r="F748" s="63">
        <v>8.1081081081081086E-2</v>
      </c>
      <c r="G748" s="63">
        <v>5.4054054054054057E-3</v>
      </c>
      <c r="H748" s="63">
        <v>0.08</v>
      </c>
      <c r="I748" s="63">
        <v>7.5675675675675675E-3</v>
      </c>
      <c r="J748" s="63">
        <v>6.054054054054054E-2</v>
      </c>
      <c r="K748" s="63">
        <v>6.4864864864864862E-3</v>
      </c>
      <c r="L748" s="63">
        <v>0</v>
      </c>
      <c r="M748" s="63">
        <v>1.4054054054054054E-2</v>
      </c>
      <c r="N748" s="63">
        <v>8.6486486486486488E-3</v>
      </c>
      <c r="O748" s="63">
        <v>3.8918918918918924E-2</v>
      </c>
      <c r="P748" s="63">
        <v>0</v>
      </c>
      <c r="Q748" s="63">
        <v>0</v>
      </c>
      <c r="R748" s="63">
        <v>0</v>
      </c>
      <c r="S748" s="63">
        <v>0</v>
      </c>
      <c r="T748" s="63">
        <v>0</v>
      </c>
      <c r="U748" s="63">
        <v>3.2432432432432431E-3</v>
      </c>
      <c r="V748" s="63">
        <v>1.4054054054054054E-2</v>
      </c>
      <c r="W748" s="63">
        <v>0</v>
      </c>
      <c r="X748" s="63">
        <v>3.2432432432432431E-3</v>
      </c>
      <c r="Y748" s="63">
        <v>0.27675675675675676</v>
      </c>
      <c r="Z748" s="63">
        <v>0</v>
      </c>
      <c r="AA748" s="63">
        <v>0.24216216216216216</v>
      </c>
      <c r="AB748" s="93" t="str">
        <f t="shared" si="171"/>
        <v>pre99</v>
      </c>
      <c r="AC748" s="93" t="str">
        <f t="shared" si="172"/>
        <v>RBT</v>
      </c>
      <c r="AD748" s="93" t="str">
        <f>"'"&amp;VLOOKUP(A748,Lookups!B$3:F$48,2,FALSE)&amp;"'"</f>
        <v>'Robertson Creek Fall'</v>
      </c>
      <c r="AE748" s="93">
        <f>VLOOKUP(A748,Lookups!B$3:F$48,4,FALSE)</f>
        <v>3</v>
      </c>
      <c r="AF748" s="93" t="str">
        <f>VLOOKUP(A748,Lookups!B$3:F$48,5,FALSE)</f>
        <v>WCVI</v>
      </c>
      <c r="AG748" s="93" t="str">
        <f t="shared" si="173"/>
        <v>yes</v>
      </c>
      <c r="AH748" s="93">
        <f>VLOOKUP(A748,Lookups!B$3:F$48,3,FALSE)</f>
        <v>29</v>
      </c>
      <c r="AI748" s="117">
        <f t="shared" si="174"/>
        <v>0.24432432432432433</v>
      </c>
      <c r="AJ748" s="117">
        <f t="shared" si="175"/>
        <v>8.7567567567567575E-2</v>
      </c>
      <c r="AK748" s="117">
        <f t="shared" si="176"/>
        <v>6.7027027027027022E-2</v>
      </c>
      <c r="AL748" s="117">
        <f t="shared" si="177"/>
        <v>1.4054054054054054E-2</v>
      </c>
      <c r="AM748" s="117">
        <f t="shared" si="178"/>
        <v>4.7567567567567574E-2</v>
      </c>
      <c r="AN748" s="117">
        <f t="shared" si="179"/>
        <v>0</v>
      </c>
      <c r="AO748" s="117">
        <f t="shared" si="180"/>
        <v>1.7297297297297298E-2</v>
      </c>
      <c r="AP748" s="117">
        <f t="shared" si="181"/>
        <v>0.28000000000000003</v>
      </c>
      <c r="AQ748" s="117">
        <f t="shared" si="182"/>
        <v>0.24216216216216216</v>
      </c>
      <c r="AR748" s="117">
        <f t="shared" si="183"/>
        <v>0</v>
      </c>
      <c r="AS748" t="str">
        <f t="shared" si="184"/>
        <v>1986RBT</v>
      </c>
    </row>
    <row r="749" spans="1:45" x14ac:dyDescent="0.25">
      <c r="A749" t="s">
        <v>708</v>
      </c>
      <c r="B749" s="64">
        <v>1987</v>
      </c>
      <c r="C749">
        <v>1624</v>
      </c>
      <c r="D749" s="116" t="s">
        <v>43</v>
      </c>
      <c r="E749" s="63">
        <v>0.10406403940886699</v>
      </c>
      <c r="F749" s="63">
        <v>3.2019704433497539E-2</v>
      </c>
      <c r="G749" s="63">
        <v>1.0467980295566502E-2</v>
      </c>
      <c r="H749" s="63">
        <v>7.3891625615763554E-2</v>
      </c>
      <c r="I749" s="63">
        <v>0</v>
      </c>
      <c r="J749" s="63">
        <v>2.647783251231527E-2</v>
      </c>
      <c r="K749" s="63">
        <v>1.8472906403940886E-3</v>
      </c>
      <c r="L749" s="63">
        <v>0</v>
      </c>
      <c r="M749" s="63">
        <v>1.1083743842364532E-2</v>
      </c>
      <c r="N749" s="63">
        <v>3.3866995073891626E-2</v>
      </c>
      <c r="O749" s="63">
        <v>3.2019704433497539E-2</v>
      </c>
      <c r="P749" s="63">
        <v>0</v>
      </c>
      <c r="Q749" s="63">
        <v>0</v>
      </c>
      <c r="R749" s="63">
        <v>0</v>
      </c>
      <c r="S749" s="63">
        <v>0</v>
      </c>
      <c r="T749" s="63">
        <v>0</v>
      </c>
      <c r="U749" s="63">
        <v>3.0788177339901479E-3</v>
      </c>
      <c r="V749" s="63">
        <v>1.2315270935960591E-3</v>
      </c>
      <c r="W749" s="63">
        <v>0</v>
      </c>
      <c r="X749" s="63">
        <v>0</v>
      </c>
      <c r="Y749" s="63">
        <v>0.19458128078817735</v>
      </c>
      <c r="Z749" s="63">
        <v>6.1576354679802956E-4</v>
      </c>
      <c r="AA749" s="63">
        <v>0.47475369458128081</v>
      </c>
      <c r="AB749" s="93" t="str">
        <f t="shared" si="171"/>
        <v>pre99</v>
      </c>
      <c r="AC749" s="93" t="str">
        <f t="shared" si="172"/>
        <v>RBT</v>
      </c>
      <c r="AD749" s="93" t="str">
        <f>"'"&amp;VLOOKUP(A749,Lookups!B$3:F$48,2,FALSE)&amp;"'"</f>
        <v>'Robertson Creek Fall'</v>
      </c>
      <c r="AE749" s="93">
        <f>VLOOKUP(A749,Lookups!B$3:F$48,4,FALSE)</f>
        <v>3</v>
      </c>
      <c r="AF749" s="93" t="str">
        <f>VLOOKUP(A749,Lookups!B$3:F$48,5,FALSE)</f>
        <v>WCVI</v>
      </c>
      <c r="AG749" s="93" t="str">
        <f t="shared" si="173"/>
        <v>yes</v>
      </c>
      <c r="AH749" s="93">
        <f>VLOOKUP(A749,Lookups!B$3:F$48,3,FALSE)</f>
        <v>29</v>
      </c>
      <c r="AI749" s="117">
        <f t="shared" si="174"/>
        <v>0.14655172413793105</v>
      </c>
      <c r="AJ749" s="117">
        <f t="shared" si="175"/>
        <v>7.3891625615763554E-2</v>
      </c>
      <c r="AK749" s="117">
        <f t="shared" si="176"/>
        <v>2.832512315270936E-2</v>
      </c>
      <c r="AL749" s="117">
        <f t="shared" si="177"/>
        <v>1.1083743842364532E-2</v>
      </c>
      <c r="AM749" s="117">
        <f t="shared" si="178"/>
        <v>6.5886699507389165E-2</v>
      </c>
      <c r="AN749" s="117">
        <f t="shared" si="179"/>
        <v>0</v>
      </c>
      <c r="AO749" s="117">
        <f t="shared" si="180"/>
        <v>4.3103448275862068E-3</v>
      </c>
      <c r="AP749" s="117">
        <f t="shared" si="181"/>
        <v>0.19458128078817735</v>
      </c>
      <c r="AQ749" s="117">
        <f t="shared" si="182"/>
        <v>0.47475369458128081</v>
      </c>
      <c r="AR749" s="117">
        <f t="shared" si="183"/>
        <v>6.1576354679802956E-4</v>
      </c>
      <c r="AS749" t="str">
        <f t="shared" si="184"/>
        <v>1987RBT</v>
      </c>
    </row>
    <row r="750" spans="1:45" x14ac:dyDescent="0.25">
      <c r="A750" t="s">
        <v>708</v>
      </c>
      <c r="B750" s="64">
        <v>1988</v>
      </c>
      <c r="C750">
        <v>3135</v>
      </c>
      <c r="D750" s="116" t="s">
        <v>43</v>
      </c>
      <c r="E750" s="63">
        <v>0.11387559808612439</v>
      </c>
      <c r="F750" s="63">
        <v>4.4338118022328551E-2</v>
      </c>
      <c r="G750" s="63">
        <v>1.2759170653907496E-2</v>
      </c>
      <c r="H750" s="63">
        <v>7.7192982456140355E-2</v>
      </c>
      <c r="I750" s="63">
        <v>9.5693779904306216E-3</v>
      </c>
      <c r="J750" s="63">
        <v>4.9441786283891544E-2</v>
      </c>
      <c r="K750" s="63">
        <v>4.5614035087719301E-2</v>
      </c>
      <c r="L750" s="63">
        <v>0</v>
      </c>
      <c r="M750" s="63">
        <v>9.5693779904306216E-3</v>
      </c>
      <c r="N750" s="63">
        <v>1.4035087719298246E-2</v>
      </c>
      <c r="O750" s="63">
        <v>2.0733652312599681E-2</v>
      </c>
      <c r="P750" s="63">
        <v>0</v>
      </c>
      <c r="Q750" s="63">
        <v>0</v>
      </c>
      <c r="R750" s="63">
        <v>0</v>
      </c>
      <c r="S750" s="63">
        <v>0</v>
      </c>
      <c r="T750" s="63">
        <v>0</v>
      </c>
      <c r="U750" s="63">
        <v>4.7846889952153108E-3</v>
      </c>
      <c r="V750" s="63">
        <v>2.8708133971291866E-3</v>
      </c>
      <c r="W750" s="63">
        <v>0</v>
      </c>
      <c r="X750" s="63">
        <v>6.5071770334928225E-2</v>
      </c>
      <c r="Y750" s="63">
        <v>0.11993620414673047</v>
      </c>
      <c r="Z750" s="63">
        <v>7.9744816586921844E-3</v>
      </c>
      <c r="AA750" s="63">
        <v>0.40223285486443383</v>
      </c>
      <c r="AB750" s="93" t="str">
        <f t="shared" si="171"/>
        <v>pre99</v>
      </c>
      <c r="AC750" s="93" t="str">
        <f t="shared" si="172"/>
        <v>RBT</v>
      </c>
      <c r="AD750" s="93" t="str">
        <f>"'"&amp;VLOOKUP(A750,Lookups!B$3:F$48,2,FALSE)&amp;"'"</f>
        <v>'Robertson Creek Fall'</v>
      </c>
      <c r="AE750" s="93">
        <f>VLOOKUP(A750,Lookups!B$3:F$48,4,FALSE)</f>
        <v>3</v>
      </c>
      <c r="AF750" s="93" t="str">
        <f>VLOOKUP(A750,Lookups!B$3:F$48,5,FALSE)</f>
        <v>WCVI</v>
      </c>
      <c r="AG750" s="93" t="str">
        <f t="shared" si="173"/>
        <v>yes</v>
      </c>
      <c r="AH750" s="93">
        <f>VLOOKUP(A750,Lookups!B$3:F$48,3,FALSE)</f>
        <v>29</v>
      </c>
      <c r="AI750" s="117">
        <f t="shared" si="174"/>
        <v>0.17097288676236044</v>
      </c>
      <c r="AJ750" s="117">
        <f t="shared" si="175"/>
        <v>8.6762360446570971E-2</v>
      </c>
      <c r="AK750" s="117">
        <f t="shared" si="176"/>
        <v>9.5055821371610838E-2</v>
      </c>
      <c r="AL750" s="117">
        <f t="shared" si="177"/>
        <v>9.5693779904306216E-3</v>
      </c>
      <c r="AM750" s="117">
        <f t="shared" si="178"/>
        <v>3.4768740031897928E-2</v>
      </c>
      <c r="AN750" s="117">
        <f t="shared" si="179"/>
        <v>0</v>
      </c>
      <c r="AO750" s="117">
        <f t="shared" si="180"/>
        <v>7.655502392344497E-3</v>
      </c>
      <c r="AP750" s="117">
        <f t="shared" si="181"/>
        <v>0.18500797448165868</v>
      </c>
      <c r="AQ750" s="117">
        <f t="shared" si="182"/>
        <v>0.40223285486443383</v>
      </c>
      <c r="AR750" s="117">
        <f t="shared" si="183"/>
        <v>7.9744816586921844E-3</v>
      </c>
      <c r="AS750" t="str">
        <f t="shared" si="184"/>
        <v>1988RBT</v>
      </c>
    </row>
    <row r="751" spans="1:45" x14ac:dyDescent="0.25">
      <c r="A751" t="s">
        <v>708</v>
      </c>
      <c r="B751" s="64">
        <v>1989</v>
      </c>
      <c r="C751">
        <v>6639</v>
      </c>
      <c r="D751" s="116" t="s">
        <v>43</v>
      </c>
      <c r="E751" s="63">
        <v>0.10122006326253954</v>
      </c>
      <c r="F751" s="63">
        <v>7.5161921976201237E-2</v>
      </c>
      <c r="G751" s="63">
        <v>4.0668775417984637E-3</v>
      </c>
      <c r="H751" s="63">
        <v>9.5044434402771508E-2</v>
      </c>
      <c r="I751" s="63">
        <v>4.820003012501883E-3</v>
      </c>
      <c r="J751" s="63">
        <v>2.4853140533212834E-2</v>
      </c>
      <c r="K751" s="63">
        <v>1.8225636391022745E-2</v>
      </c>
      <c r="L751" s="63">
        <v>0</v>
      </c>
      <c r="M751" s="63">
        <v>1.1598132248832656E-2</v>
      </c>
      <c r="N751" s="63">
        <v>1.6418135261334538E-2</v>
      </c>
      <c r="O751" s="63">
        <v>2.003313752071095E-2</v>
      </c>
      <c r="P751" s="63">
        <v>1.0543756589847869E-3</v>
      </c>
      <c r="Q751" s="63">
        <v>0</v>
      </c>
      <c r="R751" s="63">
        <v>0</v>
      </c>
      <c r="S751" s="63">
        <v>0</v>
      </c>
      <c r="T751" s="63">
        <v>0</v>
      </c>
      <c r="U751" s="63">
        <v>7.5312547070341916E-4</v>
      </c>
      <c r="V751" s="63">
        <v>6.0250037656273537E-4</v>
      </c>
      <c r="W751" s="63">
        <v>0</v>
      </c>
      <c r="X751" s="63">
        <v>0.16342822714264196</v>
      </c>
      <c r="Y751" s="63">
        <v>0.16252447657779787</v>
      </c>
      <c r="Z751" s="63">
        <v>2.5606266003916252E-3</v>
      </c>
      <c r="AA751" s="63">
        <v>0.29763518602199124</v>
      </c>
      <c r="AB751" s="93" t="str">
        <f t="shared" si="171"/>
        <v>pre99</v>
      </c>
      <c r="AC751" s="93" t="str">
        <f t="shared" si="172"/>
        <v>RBT</v>
      </c>
      <c r="AD751" s="93" t="str">
        <f>"'"&amp;VLOOKUP(A751,Lookups!B$3:F$48,2,FALSE)&amp;"'"</f>
        <v>'Robertson Creek Fall'</v>
      </c>
      <c r="AE751" s="93">
        <f>VLOOKUP(A751,Lookups!B$3:F$48,4,FALSE)</f>
        <v>3</v>
      </c>
      <c r="AF751" s="93" t="str">
        <f>VLOOKUP(A751,Lookups!B$3:F$48,5,FALSE)</f>
        <v>WCVI</v>
      </c>
      <c r="AG751" s="93" t="str">
        <f t="shared" si="173"/>
        <v>yes</v>
      </c>
      <c r="AH751" s="93">
        <f>VLOOKUP(A751,Lookups!B$3:F$48,3,FALSE)</f>
        <v>29</v>
      </c>
      <c r="AI751" s="117">
        <f t="shared" si="174"/>
        <v>0.18044886278053923</v>
      </c>
      <c r="AJ751" s="117">
        <f t="shared" si="175"/>
        <v>9.9864437415273385E-2</v>
      </c>
      <c r="AK751" s="117">
        <f t="shared" si="176"/>
        <v>4.3078776924235576E-2</v>
      </c>
      <c r="AL751" s="117">
        <f t="shared" si="177"/>
        <v>1.1598132248832656E-2</v>
      </c>
      <c r="AM751" s="117">
        <f t="shared" si="178"/>
        <v>3.7505648441030277E-2</v>
      </c>
      <c r="AN751" s="117">
        <f t="shared" si="179"/>
        <v>0</v>
      </c>
      <c r="AO751" s="117">
        <f t="shared" si="180"/>
        <v>1.3556258472661544E-3</v>
      </c>
      <c r="AP751" s="117">
        <f t="shared" si="181"/>
        <v>0.32595270372043983</v>
      </c>
      <c r="AQ751" s="117">
        <f t="shared" si="182"/>
        <v>0.29763518602199124</v>
      </c>
      <c r="AR751" s="117">
        <f t="shared" si="183"/>
        <v>2.5606266003916252E-3</v>
      </c>
      <c r="AS751" t="str">
        <f t="shared" si="184"/>
        <v>1989RBT</v>
      </c>
    </row>
    <row r="752" spans="1:45" x14ac:dyDescent="0.25">
      <c r="A752" t="s">
        <v>708</v>
      </c>
      <c r="B752" s="64">
        <v>1990</v>
      </c>
      <c r="C752">
        <v>11184</v>
      </c>
      <c r="D752" s="116" t="s">
        <v>43</v>
      </c>
      <c r="E752" s="63">
        <v>0.19089771101573674</v>
      </c>
      <c r="F752" s="63">
        <v>2.3515736766809729E-2</v>
      </c>
      <c r="G752" s="63">
        <v>2.0296852646638053E-2</v>
      </c>
      <c r="H752" s="63">
        <v>9.0665236051502146E-2</v>
      </c>
      <c r="I752" s="63">
        <v>8.2260371959942784E-3</v>
      </c>
      <c r="J752" s="63">
        <v>6.2142346208869811E-2</v>
      </c>
      <c r="K752" s="63">
        <v>1.4306151645207439E-2</v>
      </c>
      <c r="L752" s="63">
        <v>0</v>
      </c>
      <c r="M752" s="63">
        <v>4.381258941344778E-3</v>
      </c>
      <c r="N752" s="63">
        <v>2.3158082975679541E-2</v>
      </c>
      <c r="O752" s="63">
        <v>2.1995708154506442E-2</v>
      </c>
      <c r="P752" s="63">
        <v>8.0472103004291845E-4</v>
      </c>
      <c r="Q752" s="63">
        <v>0</v>
      </c>
      <c r="R752" s="63">
        <v>0</v>
      </c>
      <c r="S752" s="63">
        <v>0</v>
      </c>
      <c r="T752" s="63">
        <v>0</v>
      </c>
      <c r="U752" s="63">
        <v>0</v>
      </c>
      <c r="V752" s="63">
        <v>4.4706723891273247E-4</v>
      </c>
      <c r="W752" s="63">
        <v>0</v>
      </c>
      <c r="X752" s="63">
        <v>7.3587267525035763E-2</v>
      </c>
      <c r="Y752" s="63">
        <v>7.8147353361945643E-2</v>
      </c>
      <c r="Z752" s="63">
        <v>2.5035765379113019E-3</v>
      </c>
      <c r="AA752" s="63">
        <v>0.38492489270386265</v>
      </c>
      <c r="AB752" s="93" t="str">
        <f t="shared" si="171"/>
        <v>pre99</v>
      </c>
      <c r="AC752" s="93" t="str">
        <f t="shared" si="172"/>
        <v>RBT</v>
      </c>
      <c r="AD752" s="93" t="str">
        <f>"'"&amp;VLOOKUP(A752,Lookups!B$3:F$48,2,FALSE)&amp;"'"</f>
        <v>'Robertson Creek Fall'</v>
      </c>
      <c r="AE752" s="93">
        <f>VLOOKUP(A752,Lookups!B$3:F$48,4,FALSE)</f>
        <v>3</v>
      </c>
      <c r="AF752" s="93" t="str">
        <f>VLOOKUP(A752,Lookups!B$3:F$48,5,FALSE)</f>
        <v>WCVI</v>
      </c>
      <c r="AG752" s="93" t="str">
        <f t="shared" si="173"/>
        <v>yes</v>
      </c>
      <c r="AH752" s="93">
        <f>VLOOKUP(A752,Lookups!B$3:F$48,3,FALSE)</f>
        <v>29</v>
      </c>
      <c r="AI752" s="117">
        <f t="shared" si="174"/>
        <v>0.23471030042918453</v>
      </c>
      <c r="AJ752" s="117">
        <f t="shared" si="175"/>
        <v>9.8891273247496428E-2</v>
      </c>
      <c r="AK752" s="117">
        <f t="shared" si="176"/>
        <v>7.6448497854077258E-2</v>
      </c>
      <c r="AL752" s="117">
        <f t="shared" si="177"/>
        <v>4.381258941344778E-3</v>
      </c>
      <c r="AM752" s="117">
        <f t="shared" si="178"/>
        <v>4.5958512160228907E-2</v>
      </c>
      <c r="AN752" s="117">
        <f t="shared" si="179"/>
        <v>0</v>
      </c>
      <c r="AO752" s="117">
        <f t="shared" si="180"/>
        <v>4.4706723891273247E-4</v>
      </c>
      <c r="AP752" s="117">
        <f t="shared" si="181"/>
        <v>0.15173462088698142</v>
      </c>
      <c r="AQ752" s="117">
        <f t="shared" si="182"/>
        <v>0.38492489270386265</v>
      </c>
      <c r="AR752" s="117">
        <f t="shared" si="183"/>
        <v>2.5035765379113019E-3</v>
      </c>
      <c r="AS752" t="str">
        <f t="shared" si="184"/>
        <v>1990RBT</v>
      </c>
    </row>
    <row r="753" spans="1:45" x14ac:dyDescent="0.25">
      <c r="A753" t="s">
        <v>708</v>
      </c>
      <c r="B753" s="64">
        <v>1991</v>
      </c>
      <c r="C753">
        <v>13867</v>
      </c>
      <c r="D753" s="116" t="s">
        <v>43</v>
      </c>
      <c r="E753" s="63">
        <v>0.19427417610153602</v>
      </c>
      <c r="F753" s="63">
        <v>2.3869618518785607E-2</v>
      </c>
      <c r="G753" s="63">
        <v>3.2306915699141847E-2</v>
      </c>
      <c r="H753" s="63">
        <v>9.6992860748539703E-2</v>
      </c>
      <c r="I753" s="63">
        <v>4.6152736713059783E-3</v>
      </c>
      <c r="J753" s="63">
        <v>4.8820941804283549E-2</v>
      </c>
      <c r="K753" s="63">
        <v>1.3773707362803778E-2</v>
      </c>
      <c r="L753" s="63">
        <v>0</v>
      </c>
      <c r="M753" s="63">
        <v>5.1921828802192257E-3</v>
      </c>
      <c r="N753" s="63">
        <v>2.6033028052210284E-2</v>
      </c>
      <c r="O753" s="63">
        <v>1.9326458498593786E-2</v>
      </c>
      <c r="P753" s="63">
        <v>3.1008869979087042E-3</v>
      </c>
      <c r="Q753" s="63">
        <v>0</v>
      </c>
      <c r="R753" s="63">
        <v>0</v>
      </c>
      <c r="S753" s="63">
        <v>0</v>
      </c>
      <c r="T753" s="63">
        <v>0</v>
      </c>
      <c r="U753" s="63">
        <v>5.7690920891324729E-4</v>
      </c>
      <c r="V753" s="63">
        <v>8.6536381336987087E-4</v>
      </c>
      <c r="W753" s="63">
        <v>0</v>
      </c>
      <c r="X753" s="63">
        <v>0.13391505011898752</v>
      </c>
      <c r="Y753" s="63">
        <v>0.12504507103194634</v>
      </c>
      <c r="Z753" s="63">
        <v>3.1008869979087042E-3</v>
      </c>
      <c r="AA753" s="63">
        <v>0.26819066849354584</v>
      </c>
      <c r="AB753" s="93" t="str">
        <f t="shared" si="171"/>
        <v>pre99</v>
      </c>
      <c r="AC753" s="93" t="str">
        <f t="shared" si="172"/>
        <v>RBT</v>
      </c>
      <c r="AD753" s="93" t="str">
        <f>"'"&amp;VLOOKUP(A753,Lookups!B$3:F$48,2,FALSE)&amp;"'"</f>
        <v>'Robertson Creek Fall'</v>
      </c>
      <c r="AE753" s="93">
        <f>VLOOKUP(A753,Lookups!B$3:F$48,4,FALSE)</f>
        <v>3</v>
      </c>
      <c r="AF753" s="93" t="str">
        <f>VLOOKUP(A753,Lookups!B$3:F$48,5,FALSE)</f>
        <v>WCVI</v>
      </c>
      <c r="AG753" s="93" t="str">
        <f t="shared" si="173"/>
        <v>yes</v>
      </c>
      <c r="AH753" s="93">
        <f>VLOOKUP(A753,Lookups!B$3:F$48,3,FALSE)</f>
        <v>29</v>
      </c>
      <c r="AI753" s="117">
        <f t="shared" si="174"/>
        <v>0.25045071031946348</v>
      </c>
      <c r="AJ753" s="117">
        <f t="shared" si="175"/>
        <v>0.10160813441984567</v>
      </c>
      <c r="AK753" s="117">
        <f t="shared" si="176"/>
        <v>6.2594649167087332E-2</v>
      </c>
      <c r="AL753" s="117">
        <f t="shared" si="177"/>
        <v>5.1921828802192257E-3</v>
      </c>
      <c r="AM753" s="117">
        <f t="shared" si="178"/>
        <v>4.8460373548712778E-2</v>
      </c>
      <c r="AN753" s="117">
        <f t="shared" si="179"/>
        <v>0</v>
      </c>
      <c r="AO753" s="117">
        <f t="shared" si="180"/>
        <v>1.4422730222831181E-3</v>
      </c>
      <c r="AP753" s="117">
        <f t="shared" si="181"/>
        <v>0.25896012115093386</v>
      </c>
      <c r="AQ753" s="117">
        <f t="shared" si="182"/>
        <v>0.26819066849354584</v>
      </c>
      <c r="AR753" s="117">
        <f t="shared" si="183"/>
        <v>3.1008869979087042E-3</v>
      </c>
      <c r="AS753" t="str">
        <f t="shared" si="184"/>
        <v>1991RBT</v>
      </c>
    </row>
    <row r="754" spans="1:45" x14ac:dyDescent="0.25">
      <c r="A754" t="s">
        <v>708</v>
      </c>
      <c r="B754" s="64">
        <v>1992</v>
      </c>
      <c r="C754">
        <v>11372</v>
      </c>
      <c r="D754" s="116" t="s">
        <v>43</v>
      </c>
      <c r="E754" s="63">
        <v>0.15318325712275765</v>
      </c>
      <c r="F754" s="63">
        <v>0.15775589166373549</v>
      </c>
      <c r="G754" s="63">
        <v>1.6092156173056631E-2</v>
      </c>
      <c r="H754" s="63">
        <v>6.8061906436862468E-2</v>
      </c>
      <c r="I754" s="63">
        <v>8.7935279634189234E-3</v>
      </c>
      <c r="J754" s="63">
        <v>0.17103411888849807</v>
      </c>
      <c r="K754" s="63">
        <v>1.8642279282448118E-2</v>
      </c>
      <c r="L754" s="63">
        <v>0</v>
      </c>
      <c r="M754" s="63">
        <v>2.2863172704889203E-3</v>
      </c>
      <c r="N754" s="63">
        <v>2.7699613084769609E-2</v>
      </c>
      <c r="O754" s="63">
        <v>1.2047133309883924E-2</v>
      </c>
      <c r="P754" s="63">
        <v>3.0777347871966234E-3</v>
      </c>
      <c r="Q754" s="63">
        <v>0</v>
      </c>
      <c r="R754" s="63">
        <v>0</v>
      </c>
      <c r="S754" s="63">
        <v>0</v>
      </c>
      <c r="T754" s="63">
        <v>0</v>
      </c>
      <c r="U754" s="63">
        <v>6.1554695743932467E-4</v>
      </c>
      <c r="V754" s="63">
        <v>4.396763981709462E-4</v>
      </c>
      <c r="W754" s="63">
        <v>0</v>
      </c>
      <c r="X754" s="63">
        <v>2.0225114315863524E-3</v>
      </c>
      <c r="Y754" s="63">
        <v>4.8716144917340838E-2</v>
      </c>
      <c r="Z754" s="63">
        <v>1.494899753781217E-3</v>
      </c>
      <c r="AA754" s="63">
        <v>0.30803728455856488</v>
      </c>
      <c r="AB754" s="93" t="str">
        <f t="shared" si="171"/>
        <v>pre99</v>
      </c>
      <c r="AC754" s="93" t="str">
        <f t="shared" si="172"/>
        <v>RBT</v>
      </c>
      <c r="AD754" s="93" t="str">
        <f>"'"&amp;VLOOKUP(A754,Lookups!B$3:F$48,2,FALSE)&amp;"'"</f>
        <v>'Robertson Creek Fall'</v>
      </c>
      <c r="AE754" s="93">
        <f>VLOOKUP(A754,Lookups!B$3:F$48,4,FALSE)</f>
        <v>3</v>
      </c>
      <c r="AF754" s="93" t="str">
        <f>VLOOKUP(A754,Lookups!B$3:F$48,5,FALSE)</f>
        <v>WCVI</v>
      </c>
      <c r="AG754" s="93" t="str">
        <f t="shared" si="173"/>
        <v>yes</v>
      </c>
      <c r="AH754" s="93">
        <f>VLOOKUP(A754,Lookups!B$3:F$48,3,FALSE)</f>
        <v>29</v>
      </c>
      <c r="AI754" s="117">
        <f t="shared" si="174"/>
        <v>0.3270313049595498</v>
      </c>
      <c r="AJ754" s="117">
        <f t="shared" si="175"/>
        <v>7.6855434400281392E-2</v>
      </c>
      <c r="AK754" s="117">
        <f t="shared" si="176"/>
        <v>0.18967639817094617</v>
      </c>
      <c r="AL754" s="117">
        <f t="shared" si="177"/>
        <v>2.2863172704889203E-3</v>
      </c>
      <c r="AM754" s="117">
        <f t="shared" si="178"/>
        <v>4.2824481181850158E-2</v>
      </c>
      <c r="AN754" s="117">
        <f t="shared" si="179"/>
        <v>0</v>
      </c>
      <c r="AO754" s="117">
        <f t="shared" si="180"/>
        <v>1.0552233556102709E-3</v>
      </c>
      <c r="AP754" s="117">
        <f t="shared" si="181"/>
        <v>5.0738656348927193E-2</v>
      </c>
      <c r="AQ754" s="117">
        <f t="shared" si="182"/>
        <v>0.30803728455856488</v>
      </c>
      <c r="AR754" s="117">
        <f t="shared" si="183"/>
        <v>1.494899753781217E-3</v>
      </c>
      <c r="AS754" t="str">
        <f t="shared" si="184"/>
        <v>1992RBT</v>
      </c>
    </row>
    <row r="755" spans="1:45" x14ac:dyDescent="0.25">
      <c r="A755" t="s">
        <v>708</v>
      </c>
      <c r="B755" s="64">
        <v>1993</v>
      </c>
      <c r="C755">
        <v>6723</v>
      </c>
      <c r="D755" s="116" t="s">
        <v>43</v>
      </c>
      <c r="E755" s="63">
        <v>0.16094005652238583</v>
      </c>
      <c r="F755" s="63">
        <v>2.127026625018593E-2</v>
      </c>
      <c r="G755" s="63">
        <v>2.4245128662799344E-2</v>
      </c>
      <c r="H755" s="63">
        <v>7.675145024542615E-2</v>
      </c>
      <c r="I755" s="63">
        <v>8.0321285140562242E-3</v>
      </c>
      <c r="J755" s="63">
        <v>0.1463632307005801</v>
      </c>
      <c r="K755" s="63">
        <v>2.3650156180276664E-2</v>
      </c>
      <c r="L755" s="63">
        <v>0</v>
      </c>
      <c r="M755" s="63">
        <v>8.0321285140562242E-3</v>
      </c>
      <c r="N755" s="63">
        <v>2.1419009370816599E-2</v>
      </c>
      <c r="O755" s="63">
        <v>1.0709504685408299E-2</v>
      </c>
      <c r="P755" s="63">
        <v>2.0824036888293916E-3</v>
      </c>
      <c r="Q755" s="63">
        <v>0</v>
      </c>
      <c r="R755" s="63">
        <v>1.0412018444146958E-3</v>
      </c>
      <c r="S755" s="63">
        <v>0</v>
      </c>
      <c r="T755" s="63">
        <v>0</v>
      </c>
      <c r="U755" s="63">
        <v>1.4874312063067083E-4</v>
      </c>
      <c r="V755" s="63">
        <v>7.4371560315335413E-4</v>
      </c>
      <c r="W755" s="63">
        <v>0</v>
      </c>
      <c r="X755" s="63">
        <v>6.8124349248847235E-2</v>
      </c>
      <c r="Y755" s="63">
        <v>0.1213743864346274</v>
      </c>
      <c r="Z755" s="63">
        <v>2.8261192919827455E-3</v>
      </c>
      <c r="AA755" s="63">
        <v>0.30224602112152316</v>
      </c>
      <c r="AB755" s="93" t="str">
        <f t="shared" si="171"/>
        <v>pre99</v>
      </c>
      <c r="AC755" s="93" t="str">
        <f t="shared" si="172"/>
        <v>RBT</v>
      </c>
      <c r="AD755" s="93" t="str">
        <f>"'"&amp;VLOOKUP(A755,Lookups!B$3:F$48,2,FALSE)&amp;"'"</f>
        <v>'Robertson Creek Fall'</v>
      </c>
      <c r="AE755" s="93">
        <f>VLOOKUP(A755,Lookups!B$3:F$48,4,FALSE)</f>
        <v>3</v>
      </c>
      <c r="AF755" s="93" t="str">
        <f>VLOOKUP(A755,Lookups!B$3:F$48,5,FALSE)</f>
        <v>WCVI</v>
      </c>
      <c r="AG755" s="93" t="str">
        <f t="shared" si="173"/>
        <v>yes</v>
      </c>
      <c r="AH755" s="93">
        <f>VLOOKUP(A755,Lookups!B$3:F$48,3,FALSE)</f>
        <v>29</v>
      </c>
      <c r="AI755" s="117">
        <f t="shared" si="174"/>
        <v>0.20645545143537111</v>
      </c>
      <c r="AJ755" s="117">
        <f t="shared" si="175"/>
        <v>8.4783578759482378E-2</v>
      </c>
      <c r="AK755" s="117">
        <f t="shared" si="176"/>
        <v>0.17001338688085676</v>
      </c>
      <c r="AL755" s="117">
        <f t="shared" si="177"/>
        <v>8.0321285140562242E-3</v>
      </c>
      <c r="AM755" s="117">
        <f t="shared" si="178"/>
        <v>3.421091774505429E-2</v>
      </c>
      <c r="AN755" s="117">
        <f t="shared" si="179"/>
        <v>1.0412018444146958E-3</v>
      </c>
      <c r="AO755" s="117">
        <f t="shared" si="180"/>
        <v>8.9245872378402495E-4</v>
      </c>
      <c r="AP755" s="117">
        <f t="shared" si="181"/>
        <v>0.18949873568347464</v>
      </c>
      <c r="AQ755" s="117">
        <f t="shared" si="182"/>
        <v>0.30224602112152316</v>
      </c>
      <c r="AR755" s="117">
        <f t="shared" si="183"/>
        <v>2.8261192919827455E-3</v>
      </c>
      <c r="AS755" t="str">
        <f t="shared" si="184"/>
        <v>1993RBT</v>
      </c>
    </row>
    <row r="756" spans="1:45" x14ac:dyDescent="0.25">
      <c r="A756" t="s">
        <v>708</v>
      </c>
      <c r="B756" s="64">
        <v>1994</v>
      </c>
      <c r="C756">
        <v>3794</v>
      </c>
      <c r="D756" s="116" t="s">
        <v>43</v>
      </c>
      <c r="E756" s="63">
        <v>0.17817606747496048</v>
      </c>
      <c r="F756" s="63">
        <v>6.3784923563521348E-2</v>
      </c>
      <c r="G756" s="63">
        <v>3.9272535582498685E-2</v>
      </c>
      <c r="H756" s="63">
        <v>9.2250922509225092E-2</v>
      </c>
      <c r="I756" s="63">
        <v>4.4807590933052185E-3</v>
      </c>
      <c r="J756" s="63">
        <v>4.9024775962045332E-2</v>
      </c>
      <c r="K756" s="63">
        <v>3.8218239325250397E-2</v>
      </c>
      <c r="L756" s="63">
        <v>0</v>
      </c>
      <c r="M756" s="63">
        <v>6.3257775434897206E-3</v>
      </c>
      <c r="N756" s="63">
        <v>1.1597258829731154E-2</v>
      </c>
      <c r="O756" s="63">
        <v>1.0279388508170796E-2</v>
      </c>
      <c r="P756" s="63">
        <v>1.5814443858724304E-3</v>
      </c>
      <c r="Q756" s="63">
        <v>0</v>
      </c>
      <c r="R756" s="63">
        <v>0</v>
      </c>
      <c r="S756" s="63">
        <v>0</v>
      </c>
      <c r="T756" s="63">
        <v>0</v>
      </c>
      <c r="U756" s="63">
        <v>0</v>
      </c>
      <c r="V756" s="63">
        <v>7.9072219293621507E-4</v>
      </c>
      <c r="W756" s="63">
        <v>0</v>
      </c>
      <c r="X756" s="63">
        <v>0.11149182920400633</v>
      </c>
      <c r="Y756" s="63">
        <v>0.15603584607274645</v>
      </c>
      <c r="Z756" s="63">
        <v>3.1628887717448603E-3</v>
      </c>
      <c r="AA756" s="63">
        <v>0.23352662098049551</v>
      </c>
      <c r="AB756" s="93" t="str">
        <f t="shared" si="171"/>
        <v>pre99</v>
      </c>
      <c r="AC756" s="93" t="str">
        <f t="shared" si="172"/>
        <v>RBT</v>
      </c>
      <c r="AD756" s="93" t="str">
        <f>"'"&amp;VLOOKUP(A756,Lookups!B$3:F$48,2,FALSE)&amp;"'"</f>
        <v>'Robertson Creek Fall'</v>
      </c>
      <c r="AE756" s="93">
        <f>VLOOKUP(A756,Lookups!B$3:F$48,4,FALSE)</f>
        <v>3</v>
      </c>
      <c r="AF756" s="93" t="str">
        <f>VLOOKUP(A756,Lookups!B$3:F$48,5,FALSE)</f>
        <v>WCVI</v>
      </c>
      <c r="AG756" s="93" t="str">
        <f t="shared" si="173"/>
        <v>yes</v>
      </c>
      <c r="AH756" s="93">
        <f>VLOOKUP(A756,Lookups!B$3:F$48,3,FALSE)</f>
        <v>29</v>
      </c>
      <c r="AI756" s="117">
        <f t="shared" si="174"/>
        <v>0.28123352662098056</v>
      </c>
      <c r="AJ756" s="117">
        <f t="shared" si="175"/>
        <v>9.6731681602530317E-2</v>
      </c>
      <c r="AK756" s="117">
        <f t="shared" si="176"/>
        <v>8.7243015287295722E-2</v>
      </c>
      <c r="AL756" s="117">
        <f t="shared" si="177"/>
        <v>6.3257775434897206E-3</v>
      </c>
      <c r="AM756" s="117">
        <f t="shared" si="178"/>
        <v>2.3458091723774378E-2</v>
      </c>
      <c r="AN756" s="117">
        <f t="shared" si="179"/>
        <v>0</v>
      </c>
      <c r="AO756" s="117">
        <f t="shared" si="180"/>
        <v>7.9072219293621507E-4</v>
      </c>
      <c r="AP756" s="117">
        <f t="shared" si="181"/>
        <v>0.26752767527675281</v>
      </c>
      <c r="AQ756" s="117">
        <f t="shared" si="182"/>
        <v>0.23352662098049551</v>
      </c>
      <c r="AR756" s="117">
        <f t="shared" si="183"/>
        <v>3.1628887717448603E-3</v>
      </c>
      <c r="AS756" t="str">
        <f t="shared" si="184"/>
        <v>1994RBT</v>
      </c>
    </row>
    <row r="757" spans="1:45" x14ac:dyDescent="0.25">
      <c r="A757" t="s">
        <v>708</v>
      </c>
      <c r="B757" s="64">
        <v>1995</v>
      </c>
      <c r="C757">
        <v>1529</v>
      </c>
      <c r="D757" s="116" t="s">
        <v>43</v>
      </c>
      <c r="E757" s="63">
        <v>0.14846304774362326</v>
      </c>
      <c r="F757" s="63">
        <v>0</v>
      </c>
      <c r="G757" s="63">
        <v>4.1857423152387184E-2</v>
      </c>
      <c r="H757" s="63">
        <v>3.0085022890778287E-2</v>
      </c>
      <c r="I757" s="63">
        <v>1.8312622629169391E-2</v>
      </c>
      <c r="J757" s="63">
        <v>1.5042511445389144E-2</v>
      </c>
      <c r="K757" s="63">
        <v>2.7468933943754086E-2</v>
      </c>
      <c r="L757" s="63">
        <v>0</v>
      </c>
      <c r="M757" s="63">
        <v>1.7004578155657292E-2</v>
      </c>
      <c r="N757" s="63">
        <v>3.2701111837802484E-3</v>
      </c>
      <c r="O757" s="63">
        <v>5.232177894048398E-3</v>
      </c>
      <c r="P757" s="63">
        <v>0</v>
      </c>
      <c r="Q757" s="63">
        <v>0</v>
      </c>
      <c r="R757" s="63">
        <v>0</v>
      </c>
      <c r="S757" s="63">
        <v>0</v>
      </c>
      <c r="T757" s="63">
        <v>0</v>
      </c>
      <c r="U757" s="63">
        <v>1.9620667102681491E-3</v>
      </c>
      <c r="V757" s="63">
        <v>0</v>
      </c>
      <c r="W757" s="63">
        <v>0</v>
      </c>
      <c r="X757" s="63">
        <v>5.6899934597776328E-2</v>
      </c>
      <c r="Y757" s="63">
        <v>8.8947024198822763E-2</v>
      </c>
      <c r="Z757" s="63">
        <v>3.2701111837802484E-3</v>
      </c>
      <c r="AA757" s="63">
        <v>0.54218443427076524</v>
      </c>
      <c r="AB757" s="93" t="str">
        <f t="shared" si="171"/>
        <v>pre99</v>
      </c>
      <c r="AC757" s="93" t="str">
        <f t="shared" si="172"/>
        <v>RBT</v>
      </c>
      <c r="AD757" s="93" t="str">
        <f>"'"&amp;VLOOKUP(A757,Lookups!B$3:F$48,2,FALSE)&amp;"'"</f>
        <v>'Robertson Creek Fall'</v>
      </c>
      <c r="AE757" s="93">
        <f>VLOOKUP(A757,Lookups!B$3:F$48,4,FALSE)</f>
        <v>3</v>
      </c>
      <c r="AF757" s="93" t="str">
        <f>VLOOKUP(A757,Lookups!B$3:F$48,5,FALSE)</f>
        <v>WCVI</v>
      </c>
      <c r="AG757" s="93" t="str">
        <f t="shared" si="173"/>
        <v>yes</v>
      </c>
      <c r="AH757" s="93">
        <f>VLOOKUP(A757,Lookups!B$3:F$48,3,FALSE)</f>
        <v>29</v>
      </c>
      <c r="AI757" s="117">
        <f t="shared" si="174"/>
        <v>0.19032047089601045</v>
      </c>
      <c r="AJ757" s="117">
        <f t="shared" si="175"/>
        <v>4.8397645519947678E-2</v>
      </c>
      <c r="AK757" s="117">
        <f t="shared" si="176"/>
        <v>4.2511445389143226E-2</v>
      </c>
      <c r="AL757" s="117">
        <f t="shared" si="177"/>
        <v>1.7004578155657292E-2</v>
      </c>
      <c r="AM757" s="117">
        <f t="shared" si="178"/>
        <v>8.502289077828646E-3</v>
      </c>
      <c r="AN757" s="117">
        <f t="shared" si="179"/>
        <v>0</v>
      </c>
      <c r="AO757" s="117">
        <f t="shared" si="180"/>
        <v>1.9620667102681491E-3</v>
      </c>
      <c r="AP757" s="117">
        <f t="shared" si="181"/>
        <v>0.14584695879659909</v>
      </c>
      <c r="AQ757" s="117">
        <f t="shared" si="182"/>
        <v>0.54218443427076524</v>
      </c>
      <c r="AR757" s="117">
        <f t="shared" si="183"/>
        <v>3.2701111837802484E-3</v>
      </c>
      <c r="AS757" t="str">
        <f t="shared" si="184"/>
        <v>1995RBT</v>
      </c>
    </row>
    <row r="758" spans="1:45" x14ac:dyDescent="0.25">
      <c r="A758" t="s">
        <v>708</v>
      </c>
      <c r="B758" s="64">
        <v>1996</v>
      </c>
      <c r="C758">
        <v>856</v>
      </c>
      <c r="D758" s="116" t="s">
        <v>43</v>
      </c>
      <c r="E758" s="63">
        <v>8.6448598130841117E-2</v>
      </c>
      <c r="F758" s="63">
        <v>1.1682242990654205E-3</v>
      </c>
      <c r="G758" s="63">
        <v>4.0887850467289717E-2</v>
      </c>
      <c r="H758" s="63">
        <v>2.5700934579439252E-2</v>
      </c>
      <c r="I758" s="63">
        <v>4.6728971962616819E-3</v>
      </c>
      <c r="J758" s="63">
        <v>7.0093457943925233E-3</v>
      </c>
      <c r="K758" s="63">
        <v>0</v>
      </c>
      <c r="L758" s="63">
        <v>0</v>
      </c>
      <c r="M758" s="63">
        <v>4.0887850467289717E-2</v>
      </c>
      <c r="N758" s="63">
        <v>4.6728971962616819E-3</v>
      </c>
      <c r="O758" s="63">
        <v>0</v>
      </c>
      <c r="P758" s="63">
        <v>1.7523364485981307E-2</v>
      </c>
      <c r="Q758" s="63">
        <v>0</v>
      </c>
      <c r="R758" s="63">
        <v>0</v>
      </c>
      <c r="S758" s="63">
        <v>0</v>
      </c>
      <c r="T758" s="63">
        <v>0</v>
      </c>
      <c r="U758" s="63">
        <v>0</v>
      </c>
      <c r="V758" s="63">
        <v>0</v>
      </c>
      <c r="W758" s="63">
        <v>0</v>
      </c>
      <c r="X758" s="63">
        <v>0</v>
      </c>
      <c r="Y758" s="63">
        <v>2.1028037383177569E-2</v>
      </c>
      <c r="Z758" s="63">
        <v>0</v>
      </c>
      <c r="AA758" s="63">
        <v>0.75</v>
      </c>
      <c r="AB758" s="93" t="str">
        <f t="shared" si="171"/>
        <v>pre99</v>
      </c>
      <c r="AC758" s="93" t="str">
        <f t="shared" si="172"/>
        <v>RBT</v>
      </c>
      <c r="AD758" s="93" t="str">
        <f>"'"&amp;VLOOKUP(A758,Lookups!B$3:F$48,2,FALSE)&amp;"'"</f>
        <v>'Robertson Creek Fall'</v>
      </c>
      <c r="AE758" s="93">
        <f>VLOOKUP(A758,Lookups!B$3:F$48,4,FALSE)</f>
        <v>3</v>
      </c>
      <c r="AF758" s="93" t="str">
        <f>VLOOKUP(A758,Lookups!B$3:F$48,5,FALSE)</f>
        <v>WCVI</v>
      </c>
      <c r="AG758" s="93" t="str">
        <f t="shared" si="173"/>
        <v>yes</v>
      </c>
      <c r="AH758" s="93">
        <f>VLOOKUP(A758,Lookups!B$3:F$48,3,FALSE)</f>
        <v>29</v>
      </c>
      <c r="AI758" s="117">
        <f t="shared" si="174"/>
        <v>0.12850467289719625</v>
      </c>
      <c r="AJ758" s="117">
        <f t="shared" si="175"/>
        <v>3.0373831775700934E-2</v>
      </c>
      <c r="AK758" s="117">
        <f t="shared" si="176"/>
        <v>7.0093457943925233E-3</v>
      </c>
      <c r="AL758" s="117">
        <f t="shared" si="177"/>
        <v>4.0887850467289717E-2</v>
      </c>
      <c r="AM758" s="117">
        <f t="shared" si="178"/>
        <v>2.219626168224299E-2</v>
      </c>
      <c r="AN758" s="117">
        <f t="shared" si="179"/>
        <v>0</v>
      </c>
      <c r="AO758" s="117">
        <f t="shared" si="180"/>
        <v>0</v>
      </c>
      <c r="AP758" s="117">
        <f t="shared" si="181"/>
        <v>2.1028037383177569E-2</v>
      </c>
      <c r="AQ758" s="117">
        <f t="shared" si="182"/>
        <v>0.75</v>
      </c>
      <c r="AR758" s="117">
        <f t="shared" si="183"/>
        <v>0</v>
      </c>
      <c r="AS758" t="str">
        <f t="shared" si="184"/>
        <v>1996RBT</v>
      </c>
    </row>
    <row r="759" spans="1:45" x14ac:dyDescent="0.25">
      <c r="A759" t="s">
        <v>708</v>
      </c>
      <c r="B759" s="64">
        <v>1997</v>
      </c>
      <c r="C759">
        <v>2258</v>
      </c>
      <c r="D759" s="116" t="s">
        <v>43</v>
      </c>
      <c r="E759" s="63">
        <v>0.14968999114260406</v>
      </c>
      <c r="F759" s="63">
        <v>3.7201062887511072E-2</v>
      </c>
      <c r="G759" s="63">
        <v>4.6944198405668734E-2</v>
      </c>
      <c r="H759" s="63">
        <v>4.8272807794508411E-2</v>
      </c>
      <c r="I759" s="63">
        <v>1.5057573073516387E-2</v>
      </c>
      <c r="J759" s="63">
        <v>1.3286093888396811E-3</v>
      </c>
      <c r="K759" s="63">
        <v>1.8157661647475641E-2</v>
      </c>
      <c r="L759" s="63">
        <v>0</v>
      </c>
      <c r="M759" s="63">
        <v>1.1514614703277236E-2</v>
      </c>
      <c r="N759" s="63">
        <v>1.8157661647475641E-2</v>
      </c>
      <c r="O759" s="63">
        <v>5.757307351638619E-3</v>
      </c>
      <c r="P759" s="63">
        <v>1.1071744906997343E-2</v>
      </c>
      <c r="Q759" s="63">
        <v>8.8573959255978745E-4</v>
      </c>
      <c r="R759" s="63">
        <v>0</v>
      </c>
      <c r="S759" s="63">
        <v>0</v>
      </c>
      <c r="T759" s="63">
        <v>0</v>
      </c>
      <c r="U759" s="63">
        <v>4.4286979627989372E-4</v>
      </c>
      <c r="V759" s="63">
        <v>0</v>
      </c>
      <c r="W759" s="63">
        <v>0</v>
      </c>
      <c r="X759" s="63">
        <v>5.8458813108945969E-2</v>
      </c>
      <c r="Y759" s="63">
        <v>0.17050487156775909</v>
      </c>
      <c r="Z759" s="63">
        <v>1.3286093888396811E-3</v>
      </c>
      <c r="AA759" s="63">
        <v>0.40522586359610274</v>
      </c>
      <c r="AB759" s="93" t="str">
        <f t="shared" si="171"/>
        <v>pre99</v>
      </c>
      <c r="AC759" s="93" t="str">
        <f t="shared" si="172"/>
        <v>RBT</v>
      </c>
      <c r="AD759" s="93" t="str">
        <f>"'"&amp;VLOOKUP(A759,Lookups!B$3:F$48,2,FALSE)&amp;"'"</f>
        <v>'Robertson Creek Fall'</v>
      </c>
      <c r="AE759" s="93">
        <f>VLOOKUP(A759,Lookups!B$3:F$48,4,FALSE)</f>
        <v>3</v>
      </c>
      <c r="AF759" s="93" t="str">
        <f>VLOOKUP(A759,Lookups!B$3:F$48,5,FALSE)</f>
        <v>WCVI</v>
      </c>
      <c r="AG759" s="93" t="str">
        <f t="shared" si="173"/>
        <v>yes</v>
      </c>
      <c r="AH759" s="93">
        <f>VLOOKUP(A759,Lookups!B$3:F$48,3,FALSE)</f>
        <v>29</v>
      </c>
      <c r="AI759" s="117">
        <f t="shared" si="174"/>
        <v>0.23383525243578387</v>
      </c>
      <c r="AJ759" s="117">
        <f t="shared" si="175"/>
        <v>6.3330380868024796E-2</v>
      </c>
      <c r="AK759" s="117">
        <f t="shared" si="176"/>
        <v>1.9486271036315322E-2</v>
      </c>
      <c r="AL759" s="117">
        <f t="shared" si="177"/>
        <v>1.1514614703277236E-2</v>
      </c>
      <c r="AM759" s="117">
        <f t="shared" si="178"/>
        <v>3.4986713906111605E-2</v>
      </c>
      <c r="AN759" s="117">
        <f t="shared" si="179"/>
        <v>8.8573959255978745E-4</v>
      </c>
      <c r="AO759" s="117">
        <f t="shared" si="180"/>
        <v>4.4286979627989372E-4</v>
      </c>
      <c r="AP759" s="117">
        <f t="shared" si="181"/>
        <v>0.22896368467670505</v>
      </c>
      <c r="AQ759" s="117">
        <f t="shared" si="182"/>
        <v>0.40522586359610274</v>
      </c>
      <c r="AR759" s="117">
        <f t="shared" si="183"/>
        <v>1.3286093888396811E-3</v>
      </c>
      <c r="AS759" t="str">
        <f t="shared" si="184"/>
        <v>1997RBT</v>
      </c>
    </row>
    <row r="760" spans="1:45" x14ac:dyDescent="0.25">
      <c r="A760" t="s">
        <v>708</v>
      </c>
      <c r="B760" s="64">
        <v>1998</v>
      </c>
      <c r="C760">
        <v>3208</v>
      </c>
      <c r="D760" s="116" t="s">
        <v>43</v>
      </c>
      <c r="E760" s="63">
        <v>0.17175810473815462</v>
      </c>
      <c r="F760" s="63">
        <v>1.6521197007481298E-2</v>
      </c>
      <c r="G760" s="63">
        <v>5.2057356608478801E-2</v>
      </c>
      <c r="H760" s="63">
        <v>5.5486284289276808E-2</v>
      </c>
      <c r="I760" s="63">
        <v>2.961346633416459E-2</v>
      </c>
      <c r="J760" s="63">
        <v>0</v>
      </c>
      <c r="K760" s="63">
        <v>4.8316708229426436E-2</v>
      </c>
      <c r="L760" s="63">
        <v>0</v>
      </c>
      <c r="M760" s="63">
        <v>6.5461346633416458E-3</v>
      </c>
      <c r="N760" s="63">
        <v>0</v>
      </c>
      <c r="O760" s="63">
        <v>0</v>
      </c>
      <c r="P760" s="63">
        <v>4.3640897755610969E-3</v>
      </c>
      <c r="Q760" s="63">
        <v>0</v>
      </c>
      <c r="R760" s="63">
        <v>0</v>
      </c>
      <c r="S760" s="63">
        <v>9.3516209476309225E-4</v>
      </c>
      <c r="T760" s="63">
        <v>0</v>
      </c>
      <c r="U760" s="63">
        <v>0</v>
      </c>
      <c r="V760" s="63">
        <v>0</v>
      </c>
      <c r="W760" s="63">
        <v>0</v>
      </c>
      <c r="X760" s="63">
        <v>4.0523690773067333E-2</v>
      </c>
      <c r="Y760" s="63">
        <v>0.16957605985037408</v>
      </c>
      <c r="Z760" s="63">
        <v>1.2468827930174563E-3</v>
      </c>
      <c r="AA760" s="63">
        <v>0.40305486284289277</v>
      </c>
      <c r="AB760" s="93" t="str">
        <f t="shared" si="171"/>
        <v>pre99</v>
      </c>
      <c r="AC760" s="93" t="str">
        <f t="shared" si="172"/>
        <v>RBT</v>
      </c>
      <c r="AD760" s="93" t="str">
        <f>"'"&amp;VLOOKUP(A760,Lookups!B$3:F$48,2,FALSE)&amp;"'"</f>
        <v>'Robertson Creek Fall'</v>
      </c>
      <c r="AE760" s="93">
        <f>VLOOKUP(A760,Lookups!B$3:F$48,4,FALSE)</f>
        <v>3</v>
      </c>
      <c r="AF760" s="93" t="str">
        <f>VLOOKUP(A760,Lookups!B$3:F$48,5,FALSE)</f>
        <v>WCVI</v>
      </c>
      <c r="AG760" s="93" t="str">
        <f t="shared" si="173"/>
        <v>yes</v>
      </c>
      <c r="AH760" s="93">
        <f>VLOOKUP(A760,Lookups!B$3:F$48,3,FALSE)</f>
        <v>29</v>
      </c>
      <c r="AI760" s="117">
        <f t="shared" si="174"/>
        <v>0.24033665835411472</v>
      </c>
      <c r="AJ760" s="117">
        <f t="shared" si="175"/>
        <v>8.5099750623441398E-2</v>
      </c>
      <c r="AK760" s="117">
        <f t="shared" si="176"/>
        <v>4.8316708229426436E-2</v>
      </c>
      <c r="AL760" s="117">
        <f t="shared" si="177"/>
        <v>6.5461346633416458E-3</v>
      </c>
      <c r="AM760" s="117">
        <f t="shared" si="178"/>
        <v>4.3640897755610969E-3</v>
      </c>
      <c r="AN760" s="117">
        <f t="shared" si="179"/>
        <v>9.3516209476309225E-4</v>
      </c>
      <c r="AO760" s="117">
        <f t="shared" si="180"/>
        <v>0</v>
      </c>
      <c r="AP760" s="117">
        <f t="shared" si="181"/>
        <v>0.21009975062344141</v>
      </c>
      <c r="AQ760" s="117">
        <f t="shared" si="182"/>
        <v>0.40305486284289277</v>
      </c>
      <c r="AR760" s="117">
        <f t="shared" si="183"/>
        <v>1.2468827930174563E-3</v>
      </c>
      <c r="AS760" t="str">
        <f t="shared" si="184"/>
        <v>1998RBT</v>
      </c>
    </row>
    <row r="761" spans="1:45" x14ac:dyDescent="0.25">
      <c r="A761" t="s">
        <v>708</v>
      </c>
      <c r="B761" s="64">
        <v>1999</v>
      </c>
      <c r="C761">
        <v>1260</v>
      </c>
      <c r="D761" s="116" t="s">
        <v>43</v>
      </c>
      <c r="E761" s="63">
        <v>0.12380952380952381</v>
      </c>
      <c r="F761" s="63">
        <v>1.1111111111111112E-2</v>
      </c>
      <c r="G761" s="63">
        <v>7.5396825396825393E-2</v>
      </c>
      <c r="H761" s="63">
        <v>5.3174603174603173E-2</v>
      </c>
      <c r="I761" s="63">
        <v>6.6666666666666666E-2</v>
      </c>
      <c r="J761" s="63">
        <v>0</v>
      </c>
      <c r="K761" s="63">
        <v>3.3333333333333333E-2</v>
      </c>
      <c r="L761" s="63">
        <v>0</v>
      </c>
      <c r="M761" s="63">
        <v>1.0317460317460317E-2</v>
      </c>
      <c r="N761" s="63">
        <v>2.3809523809523812E-3</v>
      </c>
      <c r="O761" s="63">
        <v>0</v>
      </c>
      <c r="P761" s="63">
        <v>3.1746031746031746E-3</v>
      </c>
      <c r="Q761" s="63">
        <v>0</v>
      </c>
      <c r="R761" s="63">
        <v>0</v>
      </c>
      <c r="S761" s="63">
        <v>0</v>
      </c>
      <c r="T761" s="63">
        <v>0</v>
      </c>
      <c r="U761" s="63">
        <v>0</v>
      </c>
      <c r="V761" s="63">
        <v>0</v>
      </c>
      <c r="W761" s="63">
        <v>0</v>
      </c>
      <c r="X761" s="63">
        <v>6.1904761904761907E-2</v>
      </c>
      <c r="Y761" s="63">
        <v>0.18174603174603174</v>
      </c>
      <c r="Z761" s="63">
        <v>0</v>
      </c>
      <c r="AA761" s="63">
        <v>0.37698412698412698</v>
      </c>
      <c r="AB761" s="93" t="str">
        <f t="shared" si="171"/>
        <v>a99to08</v>
      </c>
      <c r="AC761" s="93" t="str">
        <f t="shared" si="172"/>
        <v>RBT</v>
      </c>
      <c r="AD761" s="93" t="str">
        <f>"'"&amp;VLOOKUP(A761,Lookups!B$3:F$48,2,FALSE)&amp;"'"</f>
        <v>'Robertson Creek Fall'</v>
      </c>
      <c r="AE761" s="93">
        <f>VLOOKUP(A761,Lookups!B$3:F$48,4,FALSE)</f>
        <v>3</v>
      </c>
      <c r="AF761" s="93" t="str">
        <f>VLOOKUP(A761,Lookups!B$3:F$48,5,FALSE)</f>
        <v>WCVI</v>
      </c>
      <c r="AG761" s="93" t="str">
        <f t="shared" si="173"/>
        <v>yes</v>
      </c>
      <c r="AH761" s="93">
        <f>VLOOKUP(A761,Lookups!B$3:F$48,3,FALSE)</f>
        <v>29</v>
      </c>
      <c r="AI761" s="117">
        <f t="shared" si="174"/>
        <v>0.21031746031746029</v>
      </c>
      <c r="AJ761" s="117">
        <f t="shared" si="175"/>
        <v>0.11984126984126983</v>
      </c>
      <c r="AK761" s="117">
        <f t="shared" si="176"/>
        <v>3.3333333333333333E-2</v>
      </c>
      <c r="AL761" s="117">
        <f t="shared" si="177"/>
        <v>1.0317460317460317E-2</v>
      </c>
      <c r="AM761" s="117">
        <f t="shared" si="178"/>
        <v>5.5555555555555558E-3</v>
      </c>
      <c r="AN761" s="117">
        <f t="shared" si="179"/>
        <v>0</v>
      </c>
      <c r="AO761" s="117">
        <f t="shared" si="180"/>
        <v>0</v>
      </c>
      <c r="AP761" s="117">
        <f t="shared" si="181"/>
        <v>0.24365079365079365</v>
      </c>
      <c r="AQ761" s="117">
        <f t="shared" si="182"/>
        <v>0.37698412698412698</v>
      </c>
      <c r="AR761" s="117">
        <f t="shared" si="183"/>
        <v>0</v>
      </c>
      <c r="AS761" t="str">
        <f t="shared" si="184"/>
        <v>1999RBT</v>
      </c>
    </row>
    <row r="762" spans="1:45" x14ac:dyDescent="0.25">
      <c r="A762" t="s">
        <v>708</v>
      </c>
      <c r="B762" s="64">
        <v>2000</v>
      </c>
      <c r="C762">
        <v>254</v>
      </c>
      <c r="D762" s="116" t="s">
        <v>43</v>
      </c>
      <c r="E762" s="63">
        <v>6.2992125984251968E-2</v>
      </c>
      <c r="F762" s="63">
        <v>0</v>
      </c>
      <c r="G762" s="63">
        <v>0</v>
      </c>
      <c r="H762" s="63">
        <v>0</v>
      </c>
      <c r="I762" s="63">
        <v>4.7244094488188976E-2</v>
      </c>
      <c r="J762" s="63">
        <v>0</v>
      </c>
      <c r="K762" s="63">
        <v>0</v>
      </c>
      <c r="L762" s="63">
        <v>0</v>
      </c>
      <c r="M762" s="63">
        <v>0.12992125984251968</v>
      </c>
      <c r="N762" s="63">
        <v>0</v>
      </c>
      <c r="O762" s="63">
        <v>0</v>
      </c>
      <c r="P762" s="63">
        <v>0</v>
      </c>
      <c r="Q762" s="63">
        <v>0</v>
      </c>
      <c r="R762" s="63">
        <v>0</v>
      </c>
      <c r="S762" s="63">
        <v>0</v>
      </c>
      <c r="T762" s="63">
        <v>0</v>
      </c>
      <c r="U762" s="63">
        <v>0</v>
      </c>
      <c r="V762" s="63">
        <v>0</v>
      </c>
      <c r="W762" s="63">
        <v>0</v>
      </c>
      <c r="X762" s="63">
        <v>0</v>
      </c>
      <c r="Y762" s="63">
        <v>0</v>
      </c>
      <c r="Z762" s="63">
        <v>0</v>
      </c>
      <c r="AA762" s="63">
        <v>0.75984251968503935</v>
      </c>
      <c r="AB762" s="93" t="str">
        <f t="shared" si="171"/>
        <v>a99to08</v>
      </c>
      <c r="AC762" s="93" t="str">
        <f t="shared" si="172"/>
        <v>RBT</v>
      </c>
      <c r="AD762" s="93" t="str">
        <f>"'"&amp;VLOOKUP(A762,Lookups!B$3:F$48,2,FALSE)&amp;"'"</f>
        <v>'Robertson Creek Fall'</v>
      </c>
      <c r="AE762" s="93">
        <f>VLOOKUP(A762,Lookups!B$3:F$48,4,FALSE)</f>
        <v>3</v>
      </c>
      <c r="AF762" s="93" t="str">
        <f>VLOOKUP(A762,Lookups!B$3:F$48,5,FALSE)</f>
        <v>WCVI</v>
      </c>
      <c r="AG762" s="93" t="str">
        <f t="shared" si="173"/>
        <v>yes</v>
      </c>
      <c r="AH762" s="93">
        <f>VLOOKUP(A762,Lookups!B$3:F$48,3,FALSE)</f>
        <v>29</v>
      </c>
      <c r="AI762" s="117">
        <f t="shared" si="174"/>
        <v>6.2992125984251968E-2</v>
      </c>
      <c r="AJ762" s="117">
        <f t="shared" si="175"/>
        <v>4.7244094488188976E-2</v>
      </c>
      <c r="AK762" s="117">
        <f t="shared" si="176"/>
        <v>0</v>
      </c>
      <c r="AL762" s="117">
        <f t="shared" si="177"/>
        <v>0.12992125984251968</v>
      </c>
      <c r="AM762" s="117">
        <f t="shared" si="178"/>
        <v>0</v>
      </c>
      <c r="AN762" s="117">
        <f t="shared" si="179"/>
        <v>0</v>
      </c>
      <c r="AO762" s="117">
        <f t="shared" si="180"/>
        <v>0</v>
      </c>
      <c r="AP762" s="117">
        <f t="shared" si="181"/>
        <v>0</v>
      </c>
      <c r="AQ762" s="117">
        <f t="shared" si="182"/>
        <v>0.75984251968503935</v>
      </c>
      <c r="AR762" s="117">
        <f t="shared" si="183"/>
        <v>0</v>
      </c>
      <c r="AS762" t="str">
        <f t="shared" si="184"/>
        <v>2000RBT</v>
      </c>
    </row>
    <row r="763" spans="1:45" x14ac:dyDescent="0.25">
      <c r="A763" t="s">
        <v>708</v>
      </c>
      <c r="B763" s="64">
        <v>2001</v>
      </c>
      <c r="C763">
        <v>954</v>
      </c>
      <c r="D763" s="116" t="s">
        <v>43</v>
      </c>
      <c r="E763" s="63">
        <v>4.1928721174004195E-2</v>
      </c>
      <c r="F763" s="63">
        <v>0</v>
      </c>
      <c r="G763" s="63">
        <v>2.9350104821802937E-2</v>
      </c>
      <c r="H763" s="63">
        <v>0</v>
      </c>
      <c r="I763" s="63">
        <v>0</v>
      </c>
      <c r="J763" s="63">
        <v>0</v>
      </c>
      <c r="K763" s="63">
        <v>2.5157232704402517E-2</v>
      </c>
      <c r="L763" s="63">
        <v>0</v>
      </c>
      <c r="M763" s="63">
        <v>3.4591194968553458E-2</v>
      </c>
      <c r="N763" s="63">
        <v>0</v>
      </c>
      <c r="O763" s="63">
        <v>0</v>
      </c>
      <c r="P763" s="63">
        <v>5.2410901467505244E-3</v>
      </c>
      <c r="Q763" s="63">
        <v>0</v>
      </c>
      <c r="R763" s="63">
        <v>0</v>
      </c>
      <c r="S763" s="63">
        <v>0</v>
      </c>
      <c r="T763" s="63">
        <v>0</v>
      </c>
      <c r="U763" s="63">
        <v>0</v>
      </c>
      <c r="V763" s="63">
        <v>0</v>
      </c>
      <c r="W763" s="63">
        <v>0</v>
      </c>
      <c r="X763" s="63">
        <v>0</v>
      </c>
      <c r="Y763" s="63">
        <v>1.6771488469601678E-2</v>
      </c>
      <c r="Z763" s="63">
        <v>0</v>
      </c>
      <c r="AA763" s="63">
        <v>0.84696016771488469</v>
      </c>
      <c r="AB763" s="93" t="str">
        <f t="shared" si="171"/>
        <v>a99to08</v>
      </c>
      <c r="AC763" s="93" t="str">
        <f t="shared" si="172"/>
        <v>RBT</v>
      </c>
      <c r="AD763" s="93" t="str">
        <f>"'"&amp;VLOOKUP(A763,Lookups!B$3:F$48,2,FALSE)&amp;"'"</f>
        <v>'Robertson Creek Fall'</v>
      </c>
      <c r="AE763" s="93">
        <f>VLOOKUP(A763,Lookups!B$3:F$48,4,FALSE)</f>
        <v>3</v>
      </c>
      <c r="AF763" s="93" t="str">
        <f>VLOOKUP(A763,Lookups!B$3:F$48,5,FALSE)</f>
        <v>WCVI</v>
      </c>
      <c r="AG763" s="93" t="str">
        <f t="shared" si="173"/>
        <v>yes</v>
      </c>
      <c r="AH763" s="93">
        <f>VLOOKUP(A763,Lookups!B$3:F$48,3,FALSE)</f>
        <v>29</v>
      </c>
      <c r="AI763" s="117">
        <f t="shared" si="174"/>
        <v>7.1278825995807135E-2</v>
      </c>
      <c r="AJ763" s="117">
        <f t="shared" si="175"/>
        <v>0</v>
      </c>
      <c r="AK763" s="117">
        <f t="shared" si="176"/>
        <v>2.5157232704402517E-2</v>
      </c>
      <c r="AL763" s="117">
        <f t="shared" si="177"/>
        <v>3.4591194968553458E-2</v>
      </c>
      <c r="AM763" s="117">
        <f t="shared" si="178"/>
        <v>5.2410901467505244E-3</v>
      </c>
      <c r="AN763" s="117">
        <f t="shared" si="179"/>
        <v>0</v>
      </c>
      <c r="AO763" s="117">
        <f t="shared" si="180"/>
        <v>0</v>
      </c>
      <c r="AP763" s="117">
        <f t="shared" si="181"/>
        <v>1.6771488469601678E-2</v>
      </c>
      <c r="AQ763" s="117">
        <f t="shared" si="182"/>
        <v>0.84696016771488469</v>
      </c>
      <c r="AR763" s="117">
        <f t="shared" si="183"/>
        <v>0</v>
      </c>
      <c r="AS763" t="str">
        <f t="shared" si="184"/>
        <v>2001RBT</v>
      </c>
    </row>
    <row r="764" spans="1:45" x14ac:dyDescent="0.25">
      <c r="A764" t="s">
        <v>708</v>
      </c>
      <c r="B764" s="64">
        <v>2002</v>
      </c>
      <c r="C764">
        <v>2111</v>
      </c>
      <c r="D764" s="116" t="s">
        <v>43</v>
      </c>
      <c r="E764" s="63">
        <v>0.12932259592610137</v>
      </c>
      <c r="F764" s="63">
        <v>6.1582188536238747E-3</v>
      </c>
      <c r="G764" s="63">
        <v>1.8000947418285174E-2</v>
      </c>
      <c r="H764" s="63">
        <v>3.8370440549502609E-2</v>
      </c>
      <c r="I764" s="63">
        <v>2.1316911416390336E-2</v>
      </c>
      <c r="J764" s="63">
        <v>3.3159639981051635E-3</v>
      </c>
      <c r="K764" s="63">
        <v>3.0317385125532923E-2</v>
      </c>
      <c r="L764" s="63">
        <v>0</v>
      </c>
      <c r="M764" s="63">
        <v>6.631927996210327E-3</v>
      </c>
      <c r="N764" s="63">
        <v>1.4211274277593558E-3</v>
      </c>
      <c r="O764" s="63">
        <v>0</v>
      </c>
      <c r="P764" s="63">
        <v>1.9422074846044527E-2</v>
      </c>
      <c r="Q764" s="63">
        <v>0</v>
      </c>
      <c r="R764" s="63">
        <v>0</v>
      </c>
      <c r="S764" s="63">
        <v>0</v>
      </c>
      <c r="T764" s="63">
        <v>0</v>
      </c>
      <c r="U764" s="63">
        <v>0</v>
      </c>
      <c r="V764" s="63">
        <v>0</v>
      </c>
      <c r="W764" s="63">
        <v>0</v>
      </c>
      <c r="X764" s="63">
        <v>6.9161534817621981E-2</v>
      </c>
      <c r="Y764" s="63">
        <v>0.14921837991473236</v>
      </c>
      <c r="Z764" s="63">
        <v>0</v>
      </c>
      <c r="AA764" s="63">
        <v>0.50734249171009005</v>
      </c>
      <c r="AB764" s="93" t="str">
        <f t="shared" si="171"/>
        <v>a99to08</v>
      </c>
      <c r="AC764" s="93" t="str">
        <f t="shared" si="172"/>
        <v>RBT</v>
      </c>
      <c r="AD764" s="93" t="str">
        <f>"'"&amp;VLOOKUP(A764,Lookups!B$3:F$48,2,FALSE)&amp;"'"</f>
        <v>'Robertson Creek Fall'</v>
      </c>
      <c r="AE764" s="93">
        <f>VLOOKUP(A764,Lookups!B$3:F$48,4,FALSE)</f>
        <v>3</v>
      </c>
      <c r="AF764" s="93" t="str">
        <f>VLOOKUP(A764,Lookups!B$3:F$48,5,FALSE)</f>
        <v>WCVI</v>
      </c>
      <c r="AG764" s="93" t="str">
        <f t="shared" si="173"/>
        <v>yes</v>
      </c>
      <c r="AH764" s="93">
        <f>VLOOKUP(A764,Lookups!B$3:F$48,3,FALSE)</f>
        <v>29</v>
      </c>
      <c r="AI764" s="117">
        <f t="shared" si="174"/>
        <v>0.15348176219801044</v>
      </c>
      <c r="AJ764" s="117">
        <f t="shared" si="175"/>
        <v>5.9687351965892949E-2</v>
      </c>
      <c r="AK764" s="117">
        <f t="shared" si="176"/>
        <v>3.3633349123638086E-2</v>
      </c>
      <c r="AL764" s="117">
        <f t="shared" si="177"/>
        <v>6.631927996210327E-3</v>
      </c>
      <c r="AM764" s="117">
        <f t="shared" si="178"/>
        <v>2.0843202273803884E-2</v>
      </c>
      <c r="AN764" s="117">
        <f t="shared" si="179"/>
        <v>0</v>
      </c>
      <c r="AO764" s="117">
        <f t="shared" si="180"/>
        <v>0</v>
      </c>
      <c r="AP764" s="117">
        <f t="shared" si="181"/>
        <v>0.21837991473235435</v>
      </c>
      <c r="AQ764" s="117">
        <f t="shared" si="182"/>
        <v>0.50734249171009005</v>
      </c>
      <c r="AR764" s="117">
        <f t="shared" si="183"/>
        <v>0</v>
      </c>
      <c r="AS764" t="str">
        <f t="shared" si="184"/>
        <v>2002RBT</v>
      </c>
    </row>
    <row r="765" spans="1:45" x14ac:dyDescent="0.25">
      <c r="A765" t="s">
        <v>708</v>
      </c>
      <c r="B765" s="64">
        <v>2003</v>
      </c>
      <c r="C765">
        <v>3015</v>
      </c>
      <c r="D765" s="116" t="s">
        <v>43</v>
      </c>
      <c r="E765" s="63">
        <v>0.14461028192371478</v>
      </c>
      <c r="F765" s="63">
        <v>2.1558872305140961E-2</v>
      </c>
      <c r="G765" s="63">
        <v>3.5157545605306796E-2</v>
      </c>
      <c r="H765" s="63">
        <v>7.9601990049751239E-3</v>
      </c>
      <c r="I765" s="63">
        <v>1.5920398009950248E-2</v>
      </c>
      <c r="J765" s="63">
        <v>0</v>
      </c>
      <c r="K765" s="63">
        <v>2.023217247097844E-2</v>
      </c>
      <c r="L765" s="63">
        <v>0</v>
      </c>
      <c r="M765" s="63">
        <v>6.6334991708126029E-3</v>
      </c>
      <c r="N765" s="63">
        <v>0</v>
      </c>
      <c r="O765" s="63">
        <v>0</v>
      </c>
      <c r="P765" s="63">
        <v>2.8855721393034824E-2</v>
      </c>
      <c r="Q765" s="63">
        <v>0</v>
      </c>
      <c r="R765" s="63">
        <v>0</v>
      </c>
      <c r="S765" s="63">
        <v>0</v>
      </c>
      <c r="T765" s="63">
        <v>0</v>
      </c>
      <c r="U765" s="63">
        <v>0</v>
      </c>
      <c r="V765" s="63">
        <v>0</v>
      </c>
      <c r="W765" s="63">
        <v>0</v>
      </c>
      <c r="X765" s="63">
        <v>8.1592039800995025E-2</v>
      </c>
      <c r="Y765" s="63">
        <v>0.15157545605306799</v>
      </c>
      <c r="Z765" s="63">
        <v>0</v>
      </c>
      <c r="AA765" s="63">
        <v>0.48590381426202323</v>
      </c>
      <c r="AB765" s="93" t="str">
        <f t="shared" si="171"/>
        <v>a99to08</v>
      </c>
      <c r="AC765" s="93" t="str">
        <f t="shared" si="172"/>
        <v>RBT</v>
      </c>
      <c r="AD765" s="93" t="str">
        <f>"'"&amp;VLOOKUP(A765,Lookups!B$3:F$48,2,FALSE)&amp;"'"</f>
        <v>'Robertson Creek Fall'</v>
      </c>
      <c r="AE765" s="93">
        <f>VLOOKUP(A765,Lookups!B$3:F$48,4,FALSE)</f>
        <v>3</v>
      </c>
      <c r="AF765" s="93" t="str">
        <f>VLOOKUP(A765,Lookups!B$3:F$48,5,FALSE)</f>
        <v>WCVI</v>
      </c>
      <c r="AG765" s="93" t="str">
        <f t="shared" si="173"/>
        <v>yes</v>
      </c>
      <c r="AH765" s="93">
        <f>VLOOKUP(A765,Lookups!B$3:F$48,3,FALSE)</f>
        <v>29</v>
      </c>
      <c r="AI765" s="117">
        <f t="shared" si="174"/>
        <v>0.20132669983416254</v>
      </c>
      <c r="AJ765" s="117">
        <f t="shared" si="175"/>
        <v>2.388059701492537E-2</v>
      </c>
      <c r="AK765" s="117">
        <f t="shared" si="176"/>
        <v>2.023217247097844E-2</v>
      </c>
      <c r="AL765" s="117">
        <f t="shared" si="177"/>
        <v>6.6334991708126029E-3</v>
      </c>
      <c r="AM765" s="117">
        <f t="shared" si="178"/>
        <v>2.8855721393034824E-2</v>
      </c>
      <c r="AN765" s="117">
        <f t="shared" si="179"/>
        <v>0</v>
      </c>
      <c r="AO765" s="117">
        <f t="shared" si="180"/>
        <v>0</v>
      </c>
      <c r="AP765" s="117">
        <f t="shared" si="181"/>
        <v>0.23316749585406302</v>
      </c>
      <c r="AQ765" s="117">
        <f t="shared" si="182"/>
        <v>0.48590381426202323</v>
      </c>
      <c r="AR765" s="117">
        <f t="shared" si="183"/>
        <v>0</v>
      </c>
      <c r="AS765" t="str">
        <f t="shared" si="184"/>
        <v>2003RBT</v>
      </c>
    </row>
    <row r="766" spans="1:45" x14ac:dyDescent="0.25">
      <c r="A766" t="s">
        <v>708</v>
      </c>
      <c r="B766" s="64">
        <v>2004</v>
      </c>
      <c r="C766">
        <v>5035</v>
      </c>
      <c r="D766" s="116" t="s">
        <v>43</v>
      </c>
      <c r="E766" s="63">
        <v>0.13406156901688182</v>
      </c>
      <c r="F766" s="63">
        <v>8.3813306852035752E-2</v>
      </c>
      <c r="G766" s="63">
        <v>2.9394240317775572E-2</v>
      </c>
      <c r="H766" s="63">
        <v>2.6812313803376366E-2</v>
      </c>
      <c r="I766" s="63">
        <v>1.5292949354518371E-2</v>
      </c>
      <c r="J766" s="63">
        <v>1.3902681231380337E-3</v>
      </c>
      <c r="K766" s="63">
        <v>1.3902681231380337E-2</v>
      </c>
      <c r="L766" s="63">
        <v>0</v>
      </c>
      <c r="M766" s="63">
        <v>2.2641509433962263E-2</v>
      </c>
      <c r="N766" s="63">
        <v>0</v>
      </c>
      <c r="O766" s="63">
        <v>0</v>
      </c>
      <c r="P766" s="63">
        <v>2.7805362462760677E-2</v>
      </c>
      <c r="Q766" s="63">
        <v>0</v>
      </c>
      <c r="R766" s="63">
        <v>5.9582919563058593E-4</v>
      </c>
      <c r="S766" s="63">
        <v>0</v>
      </c>
      <c r="T766" s="63">
        <v>0</v>
      </c>
      <c r="U766" s="63">
        <v>0</v>
      </c>
      <c r="V766" s="63">
        <v>0</v>
      </c>
      <c r="W766" s="63">
        <v>0</v>
      </c>
      <c r="X766" s="63">
        <v>0.11340615690168818</v>
      </c>
      <c r="Y766" s="63">
        <v>0.12989076464746774</v>
      </c>
      <c r="Z766" s="63">
        <v>6.7527308838133066E-3</v>
      </c>
      <c r="AA766" s="63">
        <v>0.394240317775571</v>
      </c>
      <c r="AB766" s="93" t="str">
        <f t="shared" si="171"/>
        <v>a99to08</v>
      </c>
      <c r="AC766" s="93" t="str">
        <f t="shared" si="172"/>
        <v>RBT</v>
      </c>
      <c r="AD766" s="93" t="str">
        <f>"'"&amp;VLOOKUP(A766,Lookups!B$3:F$48,2,FALSE)&amp;"'"</f>
        <v>'Robertson Creek Fall'</v>
      </c>
      <c r="AE766" s="93">
        <f>VLOOKUP(A766,Lookups!B$3:F$48,4,FALSE)</f>
        <v>3</v>
      </c>
      <c r="AF766" s="93" t="str">
        <f>VLOOKUP(A766,Lookups!B$3:F$48,5,FALSE)</f>
        <v>WCVI</v>
      </c>
      <c r="AG766" s="93" t="str">
        <f t="shared" si="173"/>
        <v>yes</v>
      </c>
      <c r="AH766" s="93">
        <f>VLOOKUP(A766,Lookups!B$3:F$48,3,FALSE)</f>
        <v>29</v>
      </c>
      <c r="AI766" s="117">
        <f t="shared" si="174"/>
        <v>0.24726911618669314</v>
      </c>
      <c r="AJ766" s="117">
        <f t="shared" si="175"/>
        <v>4.2105263157894736E-2</v>
      </c>
      <c r="AK766" s="117">
        <f t="shared" si="176"/>
        <v>1.529294935451837E-2</v>
      </c>
      <c r="AL766" s="117">
        <f t="shared" si="177"/>
        <v>2.2641509433962263E-2</v>
      </c>
      <c r="AM766" s="117">
        <f t="shared" si="178"/>
        <v>2.7805362462760677E-2</v>
      </c>
      <c r="AN766" s="117">
        <f t="shared" si="179"/>
        <v>5.9582919563058593E-4</v>
      </c>
      <c r="AO766" s="117">
        <f t="shared" si="180"/>
        <v>0</v>
      </c>
      <c r="AP766" s="117">
        <f t="shared" si="181"/>
        <v>0.24329692154915591</v>
      </c>
      <c r="AQ766" s="117">
        <f t="shared" si="182"/>
        <v>0.394240317775571</v>
      </c>
      <c r="AR766" s="117">
        <f t="shared" si="183"/>
        <v>6.7527308838133066E-3</v>
      </c>
      <c r="AS766" t="str">
        <f t="shared" si="184"/>
        <v>2004RBT</v>
      </c>
    </row>
    <row r="767" spans="1:45" x14ac:dyDescent="0.25">
      <c r="A767" t="s">
        <v>708</v>
      </c>
      <c r="B767" s="64">
        <v>2005</v>
      </c>
      <c r="C767">
        <v>3231</v>
      </c>
      <c r="D767" s="116" t="s">
        <v>43</v>
      </c>
      <c r="E767" s="63">
        <v>0.15196533580934696</v>
      </c>
      <c r="F767" s="63">
        <v>1.9189105540080471E-2</v>
      </c>
      <c r="G767" s="63">
        <v>4.1782729805013928E-2</v>
      </c>
      <c r="H767" s="63">
        <v>3.0640668523676879E-2</v>
      </c>
      <c r="I767" s="63">
        <v>4.4258743423088824E-2</v>
      </c>
      <c r="J767" s="63">
        <v>0</v>
      </c>
      <c r="K767" s="63">
        <v>1.8570102135561744E-2</v>
      </c>
      <c r="L767" s="63">
        <v>0</v>
      </c>
      <c r="M767" s="63">
        <v>2.7855153203342621E-2</v>
      </c>
      <c r="N767" s="63">
        <v>0</v>
      </c>
      <c r="O767" s="63">
        <v>0</v>
      </c>
      <c r="P767" s="63">
        <v>5.3234292788610339E-2</v>
      </c>
      <c r="Q767" s="63">
        <v>0</v>
      </c>
      <c r="R767" s="63">
        <v>0</v>
      </c>
      <c r="S767" s="63">
        <v>0</v>
      </c>
      <c r="T767" s="63">
        <v>0</v>
      </c>
      <c r="U767" s="63">
        <v>0</v>
      </c>
      <c r="V767" s="63">
        <v>0</v>
      </c>
      <c r="W767" s="63">
        <v>0</v>
      </c>
      <c r="X767" s="63">
        <v>0.30052615289384094</v>
      </c>
      <c r="Y767" s="63">
        <v>7.9851439182915512E-2</v>
      </c>
      <c r="Z767" s="63">
        <v>4.0235221293717111E-3</v>
      </c>
      <c r="AA767" s="63">
        <v>0.22810275456515011</v>
      </c>
      <c r="AB767" s="93" t="str">
        <f t="shared" si="171"/>
        <v>a99to08</v>
      </c>
      <c r="AC767" s="93" t="str">
        <f t="shared" si="172"/>
        <v>RBT</v>
      </c>
      <c r="AD767" s="93" t="str">
        <f>"'"&amp;VLOOKUP(A767,Lookups!B$3:F$48,2,FALSE)&amp;"'"</f>
        <v>'Robertson Creek Fall'</v>
      </c>
      <c r="AE767" s="93">
        <f>VLOOKUP(A767,Lookups!B$3:F$48,4,FALSE)</f>
        <v>3</v>
      </c>
      <c r="AF767" s="93" t="str">
        <f>VLOOKUP(A767,Lookups!B$3:F$48,5,FALSE)</f>
        <v>WCVI</v>
      </c>
      <c r="AG767" s="93" t="str">
        <f t="shared" si="173"/>
        <v>yes</v>
      </c>
      <c r="AH767" s="93">
        <f>VLOOKUP(A767,Lookups!B$3:F$48,3,FALSE)</f>
        <v>29</v>
      </c>
      <c r="AI767" s="117">
        <f t="shared" si="174"/>
        <v>0.21293717115444136</v>
      </c>
      <c r="AJ767" s="117">
        <f t="shared" si="175"/>
        <v>7.4899411946765707E-2</v>
      </c>
      <c r="AK767" s="117">
        <f t="shared" si="176"/>
        <v>1.8570102135561744E-2</v>
      </c>
      <c r="AL767" s="117">
        <f t="shared" si="177"/>
        <v>2.7855153203342621E-2</v>
      </c>
      <c r="AM767" s="117">
        <f t="shared" si="178"/>
        <v>5.3234292788610339E-2</v>
      </c>
      <c r="AN767" s="117">
        <f t="shared" si="179"/>
        <v>0</v>
      </c>
      <c r="AO767" s="117">
        <f t="shared" si="180"/>
        <v>0</v>
      </c>
      <c r="AP767" s="117">
        <f t="shared" si="181"/>
        <v>0.38037759207675648</v>
      </c>
      <c r="AQ767" s="117">
        <f t="shared" si="182"/>
        <v>0.22810275456515011</v>
      </c>
      <c r="AR767" s="117">
        <f t="shared" si="183"/>
        <v>4.0235221293717111E-3</v>
      </c>
      <c r="AS767" t="str">
        <f t="shared" si="184"/>
        <v>2005RBT</v>
      </c>
    </row>
    <row r="768" spans="1:45" x14ac:dyDescent="0.25">
      <c r="A768" t="s">
        <v>708</v>
      </c>
      <c r="B768" s="64">
        <v>2006</v>
      </c>
      <c r="C768">
        <v>2854</v>
      </c>
      <c r="D768" s="116" t="s">
        <v>43</v>
      </c>
      <c r="E768" s="63">
        <v>0.11667834618079886</v>
      </c>
      <c r="F768" s="63">
        <v>2.6278906797477224E-2</v>
      </c>
      <c r="G768" s="63">
        <v>2.6979677645409952E-2</v>
      </c>
      <c r="H768" s="63">
        <v>2.55781359495445E-2</v>
      </c>
      <c r="I768" s="63">
        <v>3.0133146461107218E-2</v>
      </c>
      <c r="J768" s="63">
        <v>0</v>
      </c>
      <c r="K768" s="63">
        <v>3.7841625788367202E-2</v>
      </c>
      <c r="L768" s="63">
        <v>0</v>
      </c>
      <c r="M768" s="63">
        <v>2.6278906797477228E-2</v>
      </c>
      <c r="N768" s="63">
        <v>0</v>
      </c>
      <c r="O768" s="63">
        <v>0</v>
      </c>
      <c r="P768" s="63">
        <v>1.8920812894183601E-2</v>
      </c>
      <c r="Q768" s="63">
        <v>0</v>
      </c>
      <c r="R768" s="63">
        <v>0</v>
      </c>
      <c r="S768" s="63">
        <v>0</v>
      </c>
      <c r="T768" s="63">
        <v>0</v>
      </c>
      <c r="U768" s="63">
        <v>0</v>
      </c>
      <c r="V768" s="63">
        <v>0</v>
      </c>
      <c r="W768" s="63">
        <v>0</v>
      </c>
      <c r="X768" s="63">
        <v>0.24737210932025228</v>
      </c>
      <c r="Y768" s="63">
        <v>0.10896986685353889</v>
      </c>
      <c r="Z768" s="63">
        <v>2.1023125437981782E-3</v>
      </c>
      <c r="AA768" s="63">
        <v>0.33286615276804488</v>
      </c>
      <c r="AB768" s="93" t="str">
        <f t="shared" si="171"/>
        <v>a99to08</v>
      </c>
      <c r="AC768" s="93" t="str">
        <f t="shared" si="172"/>
        <v>RBT</v>
      </c>
      <c r="AD768" s="93" t="str">
        <f>"'"&amp;VLOOKUP(A768,Lookups!B$3:F$48,2,FALSE)&amp;"'"</f>
        <v>'Robertson Creek Fall'</v>
      </c>
      <c r="AE768" s="93">
        <f>VLOOKUP(A768,Lookups!B$3:F$48,4,FALSE)</f>
        <v>3</v>
      </c>
      <c r="AF768" s="93" t="str">
        <f>VLOOKUP(A768,Lookups!B$3:F$48,5,FALSE)</f>
        <v>WCVI</v>
      </c>
      <c r="AG768" s="93" t="str">
        <f t="shared" si="173"/>
        <v>yes</v>
      </c>
      <c r="AH768" s="93">
        <f>VLOOKUP(A768,Lookups!B$3:F$48,3,FALSE)</f>
        <v>29</v>
      </c>
      <c r="AI768" s="117">
        <f t="shared" si="174"/>
        <v>0.16993693062368603</v>
      </c>
      <c r="AJ768" s="117">
        <f t="shared" si="175"/>
        <v>5.5711282410651722E-2</v>
      </c>
      <c r="AK768" s="117">
        <f t="shared" si="176"/>
        <v>3.7841625788367202E-2</v>
      </c>
      <c r="AL768" s="117">
        <f t="shared" si="177"/>
        <v>2.6278906797477228E-2</v>
      </c>
      <c r="AM768" s="117">
        <f t="shared" si="178"/>
        <v>1.8920812894183601E-2</v>
      </c>
      <c r="AN768" s="117">
        <f t="shared" si="179"/>
        <v>0</v>
      </c>
      <c r="AO768" s="117">
        <f t="shared" si="180"/>
        <v>0</v>
      </c>
      <c r="AP768" s="117">
        <f t="shared" si="181"/>
        <v>0.35634197617379115</v>
      </c>
      <c r="AQ768" s="117">
        <f t="shared" si="182"/>
        <v>0.33286615276804488</v>
      </c>
      <c r="AR768" s="117">
        <f t="shared" si="183"/>
        <v>2.1023125437981782E-3</v>
      </c>
      <c r="AS768" t="str">
        <f t="shared" si="184"/>
        <v>2006RBT</v>
      </c>
    </row>
    <row r="769" spans="1:45" x14ac:dyDescent="0.25">
      <c r="A769" t="s">
        <v>708</v>
      </c>
      <c r="B769" s="64">
        <v>2007</v>
      </c>
      <c r="C769">
        <v>2284</v>
      </c>
      <c r="D769" s="116" t="s">
        <v>43</v>
      </c>
      <c r="E769" s="63">
        <v>0.16506129597197899</v>
      </c>
      <c r="F769" s="63">
        <v>3.4150612959719787E-2</v>
      </c>
      <c r="G769" s="63">
        <v>3.6339754816112083E-2</v>
      </c>
      <c r="H769" s="63">
        <v>5.2101576182136601E-2</v>
      </c>
      <c r="I769" s="63">
        <v>5.4290718038528897E-2</v>
      </c>
      <c r="J769" s="63">
        <v>8.7565674255691769E-4</v>
      </c>
      <c r="K769" s="63">
        <v>4.246935201401051E-2</v>
      </c>
      <c r="L769" s="63">
        <v>0</v>
      </c>
      <c r="M769" s="63">
        <v>2.0140105078809107E-2</v>
      </c>
      <c r="N769" s="63">
        <v>0</v>
      </c>
      <c r="O769" s="63">
        <v>0</v>
      </c>
      <c r="P769" s="63">
        <v>1.3134851138353765E-2</v>
      </c>
      <c r="Q769" s="63">
        <v>0</v>
      </c>
      <c r="R769" s="63">
        <v>0</v>
      </c>
      <c r="S769" s="63">
        <v>0</v>
      </c>
      <c r="T769" s="63">
        <v>0</v>
      </c>
      <c r="U769" s="63">
        <v>0</v>
      </c>
      <c r="V769" s="63">
        <v>0</v>
      </c>
      <c r="W769" s="63">
        <v>0</v>
      </c>
      <c r="X769" s="63">
        <v>0.25437828371278459</v>
      </c>
      <c r="Y769" s="63">
        <v>0.12521891418563924</v>
      </c>
      <c r="Z769" s="63">
        <v>0</v>
      </c>
      <c r="AA769" s="63">
        <v>0.20183887915936952</v>
      </c>
      <c r="AB769" s="93" t="str">
        <f t="shared" si="171"/>
        <v>a99to08</v>
      </c>
      <c r="AC769" s="93" t="str">
        <f t="shared" si="172"/>
        <v>RBT</v>
      </c>
      <c r="AD769" s="93" t="str">
        <f>"'"&amp;VLOOKUP(A769,Lookups!B$3:F$48,2,FALSE)&amp;"'"</f>
        <v>'Robertson Creek Fall'</v>
      </c>
      <c r="AE769" s="93">
        <f>VLOOKUP(A769,Lookups!B$3:F$48,4,FALSE)</f>
        <v>3</v>
      </c>
      <c r="AF769" s="93" t="str">
        <f>VLOOKUP(A769,Lookups!B$3:F$48,5,FALSE)</f>
        <v>WCVI</v>
      </c>
      <c r="AG769" s="93" t="str">
        <f t="shared" si="173"/>
        <v>yes</v>
      </c>
      <c r="AH769" s="93">
        <f>VLOOKUP(A769,Lookups!B$3:F$48,3,FALSE)</f>
        <v>29</v>
      </c>
      <c r="AI769" s="117">
        <f t="shared" si="174"/>
        <v>0.23555166374781084</v>
      </c>
      <c r="AJ769" s="117">
        <f t="shared" si="175"/>
        <v>0.1063922942206655</v>
      </c>
      <c r="AK769" s="117">
        <f t="shared" si="176"/>
        <v>4.3345008756567424E-2</v>
      </c>
      <c r="AL769" s="117">
        <f t="shared" si="177"/>
        <v>2.0140105078809107E-2</v>
      </c>
      <c r="AM769" s="117">
        <f t="shared" si="178"/>
        <v>1.3134851138353765E-2</v>
      </c>
      <c r="AN769" s="117">
        <f t="shared" si="179"/>
        <v>0</v>
      </c>
      <c r="AO769" s="117">
        <f t="shared" si="180"/>
        <v>0</v>
      </c>
      <c r="AP769" s="117">
        <f t="shared" si="181"/>
        <v>0.37959719789842383</v>
      </c>
      <c r="AQ769" s="117">
        <f t="shared" si="182"/>
        <v>0.20183887915936952</v>
      </c>
      <c r="AR769" s="117">
        <f t="shared" si="183"/>
        <v>0</v>
      </c>
      <c r="AS769" t="str">
        <f t="shared" si="184"/>
        <v>2007RBT</v>
      </c>
    </row>
    <row r="770" spans="1:45" x14ac:dyDescent="0.25">
      <c r="A770" t="s">
        <v>708</v>
      </c>
      <c r="B770" s="64">
        <v>2008</v>
      </c>
      <c r="C770">
        <v>1621</v>
      </c>
      <c r="D770" s="116" t="s">
        <v>43</v>
      </c>
      <c r="E770" s="63">
        <v>0.10055521283158544</v>
      </c>
      <c r="F770" s="63">
        <v>4.9352251696483653E-3</v>
      </c>
      <c r="G770" s="63">
        <v>1.4805675508945095E-2</v>
      </c>
      <c r="H770" s="63">
        <v>2.5909932140653916E-2</v>
      </c>
      <c r="I770" s="63">
        <v>2.5293028994447873E-2</v>
      </c>
      <c r="J770" s="63">
        <v>0</v>
      </c>
      <c r="K770" s="63">
        <v>1.2338062924120914E-2</v>
      </c>
      <c r="L770" s="63">
        <v>0</v>
      </c>
      <c r="M770" s="63">
        <v>2.2208513263417645E-2</v>
      </c>
      <c r="N770" s="63">
        <v>0</v>
      </c>
      <c r="O770" s="63">
        <v>0</v>
      </c>
      <c r="P770" s="63">
        <v>3.1462060456508331E-2</v>
      </c>
      <c r="Q770" s="63">
        <v>0</v>
      </c>
      <c r="R770" s="63">
        <v>0</v>
      </c>
      <c r="S770" s="63">
        <v>0</v>
      </c>
      <c r="T770" s="63">
        <v>0</v>
      </c>
      <c r="U770" s="63">
        <v>0</v>
      </c>
      <c r="V770" s="63">
        <v>0</v>
      </c>
      <c r="W770" s="63">
        <v>0</v>
      </c>
      <c r="X770" s="63">
        <v>0.19987661937075879</v>
      </c>
      <c r="Y770" s="63">
        <v>0.13078346699568169</v>
      </c>
      <c r="Z770" s="63">
        <v>6.1690314620604567E-4</v>
      </c>
      <c r="AA770" s="63">
        <v>0.43121529919802593</v>
      </c>
      <c r="AB770" s="93" t="str">
        <f t="shared" si="171"/>
        <v>a99to08</v>
      </c>
      <c r="AC770" s="93" t="str">
        <f t="shared" si="172"/>
        <v>RBT</v>
      </c>
      <c r="AD770" s="93" t="str">
        <f>"'"&amp;VLOOKUP(A770,Lookups!B$3:F$48,2,FALSE)&amp;"'"</f>
        <v>'Robertson Creek Fall'</v>
      </c>
      <c r="AE770" s="93">
        <f>VLOOKUP(A770,Lookups!B$3:F$48,4,FALSE)</f>
        <v>3</v>
      </c>
      <c r="AF770" s="93" t="str">
        <f>VLOOKUP(A770,Lookups!B$3:F$48,5,FALSE)</f>
        <v>WCVI</v>
      </c>
      <c r="AG770" s="93" t="str">
        <f t="shared" si="173"/>
        <v>yes</v>
      </c>
      <c r="AH770" s="93">
        <f>VLOOKUP(A770,Lookups!B$3:F$48,3,FALSE)</f>
        <v>29</v>
      </c>
      <c r="AI770" s="117">
        <f t="shared" si="174"/>
        <v>0.12029611351017891</v>
      </c>
      <c r="AJ770" s="117">
        <f t="shared" si="175"/>
        <v>5.1202961135101789E-2</v>
      </c>
      <c r="AK770" s="117">
        <f t="shared" si="176"/>
        <v>1.2338062924120914E-2</v>
      </c>
      <c r="AL770" s="117">
        <f t="shared" si="177"/>
        <v>2.2208513263417645E-2</v>
      </c>
      <c r="AM770" s="117">
        <f t="shared" si="178"/>
        <v>3.1462060456508331E-2</v>
      </c>
      <c r="AN770" s="117">
        <f t="shared" si="179"/>
        <v>0</v>
      </c>
      <c r="AO770" s="117">
        <f t="shared" si="180"/>
        <v>0</v>
      </c>
      <c r="AP770" s="117">
        <f t="shared" si="181"/>
        <v>0.33066008636644051</v>
      </c>
      <c r="AQ770" s="117">
        <f t="shared" si="182"/>
        <v>0.43121529919802593</v>
      </c>
      <c r="AR770" s="117">
        <f t="shared" si="183"/>
        <v>6.1690314620604567E-4</v>
      </c>
      <c r="AS770" t="str">
        <f t="shared" si="184"/>
        <v>2008RBT</v>
      </c>
    </row>
    <row r="771" spans="1:45" x14ac:dyDescent="0.25">
      <c r="A771" t="s">
        <v>708</v>
      </c>
      <c r="B771" s="64">
        <v>2009</v>
      </c>
      <c r="C771">
        <v>1456</v>
      </c>
      <c r="D771" s="116" t="s">
        <v>43</v>
      </c>
      <c r="E771" s="63">
        <v>0.13118131868131869</v>
      </c>
      <c r="F771" s="63">
        <v>7.0054945054945056E-2</v>
      </c>
      <c r="G771" s="63">
        <v>2.7472527472527472E-2</v>
      </c>
      <c r="H771" s="63">
        <v>2.1291208791208792E-2</v>
      </c>
      <c r="I771" s="63">
        <v>6.1126373626373624E-2</v>
      </c>
      <c r="J771" s="63">
        <v>0</v>
      </c>
      <c r="K771" s="63">
        <v>4.3269230769230768E-2</v>
      </c>
      <c r="L771" s="63">
        <v>0</v>
      </c>
      <c r="M771" s="63">
        <v>3.5027472527472528E-2</v>
      </c>
      <c r="N771" s="63">
        <v>0</v>
      </c>
      <c r="O771" s="63">
        <v>0</v>
      </c>
      <c r="P771" s="63">
        <v>5.0824175824175824E-2</v>
      </c>
      <c r="Q771" s="63">
        <v>0</v>
      </c>
      <c r="R771" s="63">
        <v>0</v>
      </c>
      <c r="S771" s="63">
        <v>0</v>
      </c>
      <c r="T771" s="63">
        <v>0</v>
      </c>
      <c r="U771" s="63">
        <v>0</v>
      </c>
      <c r="V771" s="63">
        <v>0</v>
      </c>
      <c r="W771" s="63">
        <v>0</v>
      </c>
      <c r="X771" s="63">
        <v>6.25E-2</v>
      </c>
      <c r="Y771" s="63">
        <v>0.11950549450549451</v>
      </c>
      <c r="Z771" s="63">
        <v>8.9285714285714281E-3</v>
      </c>
      <c r="AA771" s="63">
        <v>0.36881868131868134</v>
      </c>
      <c r="AB771" s="93" t="str">
        <f t="shared" si="171"/>
        <v>a09on</v>
      </c>
      <c r="AC771" s="93" t="str">
        <f t="shared" si="172"/>
        <v>RBT</v>
      </c>
      <c r="AD771" s="93" t="str">
        <f>"'"&amp;VLOOKUP(A771,Lookups!B$3:F$48,2,FALSE)&amp;"'"</f>
        <v>'Robertson Creek Fall'</v>
      </c>
      <c r="AE771" s="93">
        <f>VLOOKUP(A771,Lookups!B$3:F$48,4,FALSE)</f>
        <v>3</v>
      </c>
      <c r="AF771" s="93" t="str">
        <f>VLOOKUP(A771,Lookups!B$3:F$48,5,FALSE)</f>
        <v>WCVI</v>
      </c>
      <c r="AG771" s="93" t="str">
        <f t="shared" si="173"/>
        <v>yes</v>
      </c>
      <c r="AH771" s="93">
        <f>VLOOKUP(A771,Lookups!B$3:F$48,3,FALSE)</f>
        <v>29</v>
      </c>
      <c r="AI771" s="117">
        <f t="shared" si="174"/>
        <v>0.22870879120879123</v>
      </c>
      <c r="AJ771" s="117">
        <f t="shared" si="175"/>
        <v>8.2417582417582416E-2</v>
      </c>
      <c r="AK771" s="117">
        <f t="shared" si="176"/>
        <v>4.3269230769230768E-2</v>
      </c>
      <c r="AL771" s="117">
        <f t="shared" si="177"/>
        <v>3.5027472527472528E-2</v>
      </c>
      <c r="AM771" s="117">
        <f t="shared" si="178"/>
        <v>5.0824175824175824E-2</v>
      </c>
      <c r="AN771" s="117">
        <f t="shared" si="179"/>
        <v>0</v>
      </c>
      <c r="AO771" s="117">
        <f t="shared" si="180"/>
        <v>0</v>
      </c>
      <c r="AP771" s="117">
        <f t="shared" si="181"/>
        <v>0.18200549450549453</v>
      </c>
      <c r="AQ771" s="117">
        <f t="shared" si="182"/>
        <v>0.36881868131868134</v>
      </c>
      <c r="AR771" s="117">
        <f t="shared" si="183"/>
        <v>8.9285714285714281E-3</v>
      </c>
      <c r="AS771" t="str">
        <f t="shared" si="184"/>
        <v>2009RBT</v>
      </c>
    </row>
    <row r="772" spans="1:45" x14ac:dyDescent="0.25">
      <c r="A772" t="s">
        <v>708</v>
      </c>
      <c r="B772" s="64">
        <v>2010</v>
      </c>
      <c r="C772">
        <v>1377</v>
      </c>
      <c r="D772" s="116" t="s">
        <v>43</v>
      </c>
      <c r="E772" s="63">
        <v>7.8431372549019607E-2</v>
      </c>
      <c r="F772" s="63">
        <v>1.4524328249818446E-3</v>
      </c>
      <c r="G772" s="63">
        <v>3.8489469862018878E-2</v>
      </c>
      <c r="H772" s="63">
        <v>3.1227305737109658E-2</v>
      </c>
      <c r="I772" s="63">
        <v>4.6477850399419027E-2</v>
      </c>
      <c r="J772" s="63">
        <v>6.5359477124183009E-3</v>
      </c>
      <c r="K772" s="63">
        <v>2.5417574437182282E-2</v>
      </c>
      <c r="L772" s="63">
        <v>0</v>
      </c>
      <c r="M772" s="63">
        <v>4.4299201161946258E-2</v>
      </c>
      <c r="N772" s="63">
        <v>0</v>
      </c>
      <c r="O772" s="63">
        <v>0</v>
      </c>
      <c r="P772" s="63">
        <v>2.6870007262164125E-2</v>
      </c>
      <c r="Q772" s="63">
        <v>0</v>
      </c>
      <c r="R772" s="63">
        <v>0</v>
      </c>
      <c r="S772" s="63">
        <v>0</v>
      </c>
      <c r="T772" s="63">
        <v>0</v>
      </c>
      <c r="U772" s="63">
        <v>1.4524328249818446E-3</v>
      </c>
      <c r="V772" s="63">
        <v>0</v>
      </c>
      <c r="W772" s="63">
        <v>0</v>
      </c>
      <c r="X772" s="63">
        <v>4.357298474945534E-2</v>
      </c>
      <c r="Y772" s="63">
        <v>2.9774872912127815E-2</v>
      </c>
      <c r="Z772" s="63">
        <v>4.3572984749455342E-3</v>
      </c>
      <c r="AA772" s="63">
        <v>0.62164124909222951</v>
      </c>
      <c r="AB772" s="93" t="str">
        <f t="shared" si="171"/>
        <v>a09on</v>
      </c>
      <c r="AC772" s="93" t="str">
        <f t="shared" si="172"/>
        <v>RBT</v>
      </c>
      <c r="AD772" s="93" t="str">
        <f>"'"&amp;VLOOKUP(A772,Lookups!B$3:F$48,2,FALSE)&amp;"'"</f>
        <v>'Robertson Creek Fall'</v>
      </c>
      <c r="AE772" s="93">
        <f>VLOOKUP(A772,Lookups!B$3:F$48,4,FALSE)</f>
        <v>3</v>
      </c>
      <c r="AF772" s="93" t="str">
        <f>VLOOKUP(A772,Lookups!B$3:F$48,5,FALSE)</f>
        <v>WCVI</v>
      </c>
      <c r="AG772" s="93" t="str">
        <f t="shared" si="173"/>
        <v>yes</v>
      </c>
      <c r="AH772" s="93">
        <f>VLOOKUP(A772,Lookups!B$3:F$48,3,FALSE)</f>
        <v>29</v>
      </c>
      <c r="AI772" s="117">
        <f t="shared" si="174"/>
        <v>0.11837327523602034</v>
      </c>
      <c r="AJ772" s="117">
        <f t="shared" si="175"/>
        <v>7.7705156136528689E-2</v>
      </c>
      <c r="AK772" s="117">
        <f t="shared" si="176"/>
        <v>3.195352214960058E-2</v>
      </c>
      <c r="AL772" s="117">
        <f t="shared" si="177"/>
        <v>4.4299201161946258E-2</v>
      </c>
      <c r="AM772" s="117">
        <f t="shared" si="178"/>
        <v>2.6870007262164125E-2</v>
      </c>
      <c r="AN772" s="117">
        <f t="shared" si="179"/>
        <v>0</v>
      </c>
      <c r="AO772" s="117">
        <f t="shared" si="180"/>
        <v>1.4524328249818446E-3</v>
      </c>
      <c r="AP772" s="117">
        <f t="shared" si="181"/>
        <v>7.3347857661583152E-2</v>
      </c>
      <c r="AQ772" s="117">
        <f t="shared" si="182"/>
        <v>0.62164124909222951</v>
      </c>
      <c r="AR772" s="117">
        <f t="shared" si="183"/>
        <v>4.3572984749455342E-3</v>
      </c>
      <c r="AS772" t="str">
        <f t="shared" si="184"/>
        <v>2010RBT</v>
      </c>
    </row>
    <row r="773" spans="1:45" x14ac:dyDescent="0.25">
      <c r="A773" t="s">
        <v>708</v>
      </c>
      <c r="B773" s="64">
        <v>2011</v>
      </c>
      <c r="C773">
        <v>2394</v>
      </c>
      <c r="D773" s="116" t="s">
        <v>43</v>
      </c>
      <c r="E773" s="63">
        <v>0.13784461152882205</v>
      </c>
      <c r="F773" s="63">
        <v>2.046783625730994E-2</v>
      </c>
      <c r="G773" s="63">
        <v>1.5037593984962405E-2</v>
      </c>
      <c r="H773" s="63">
        <v>3.4670008354218879E-2</v>
      </c>
      <c r="I773" s="63">
        <v>3.5087719298245612E-2</v>
      </c>
      <c r="J773" s="63">
        <v>2.0885547201336674E-3</v>
      </c>
      <c r="K773" s="63">
        <v>5.1796157059314951E-2</v>
      </c>
      <c r="L773" s="63">
        <v>0</v>
      </c>
      <c r="M773" s="63">
        <v>2.9657477025898077E-2</v>
      </c>
      <c r="N773" s="63">
        <v>0</v>
      </c>
      <c r="O773" s="63">
        <v>0</v>
      </c>
      <c r="P773" s="63">
        <v>3.4670008354218879E-2</v>
      </c>
      <c r="Q773" s="63">
        <v>0</v>
      </c>
      <c r="R773" s="63">
        <v>0</v>
      </c>
      <c r="S773" s="63">
        <v>0</v>
      </c>
      <c r="T773" s="63">
        <v>0</v>
      </c>
      <c r="U773" s="63">
        <v>7.1010860484544691E-3</v>
      </c>
      <c r="V773" s="63">
        <v>0</v>
      </c>
      <c r="W773" s="63">
        <v>0</v>
      </c>
      <c r="X773" s="63">
        <v>0.16791979949874686</v>
      </c>
      <c r="Y773" s="63">
        <v>0.16332497911445279</v>
      </c>
      <c r="Z773" s="63">
        <v>1.2531328320802004E-3</v>
      </c>
      <c r="AA773" s="63">
        <v>0.29908103592314117</v>
      </c>
      <c r="AB773" s="93" t="str">
        <f t="shared" si="171"/>
        <v>a09on</v>
      </c>
      <c r="AC773" s="93" t="str">
        <f t="shared" si="172"/>
        <v>RBT</v>
      </c>
      <c r="AD773" s="93" t="str">
        <f>"'"&amp;VLOOKUP(A773,Lookups!B$3:F$48,2,FALSE)&amp;"'"</f>
        <v>'Robertson Creek Fall'</v>
      </c>
      <c r="AE773" s="93">
        <f>VLOOKUP(A773,Lookups!B$3:F$48,4,FALSE)</f>
        <v>3</v>
      </c>
      <c r="AF773" s="93" t="str">
        <f>VLOOKUP(A773,Lookups!B$3:F$48,5,FALSE)</f>
        <v>WCVI</v>
      </c>
      <c r="AG773" s="93" t="str">
        <f t="shared" si="173"/>
        <v>yes</v>
      </c>
      <c r="AH773" s="93">
        <f>VLOOKUP(A773,Lookups!B$3:F$48,3,FALSE)</f>
        <v>29</v>
      </c>
      <c r="AI773" s="117">
        <f t="shared" si="174"/>
        <v>0.17335004177109439</v>
      </c>
      <c r="AJ773" s="117">
        <f t="shared" si="175"/>
        <v>6.9757727652464491E-2</v>
      </c>
      <c r="AK773" s="117">
        <f t="shared" si="176"/>
        <v>5.3884711779448619E-2</v>
      </c>
      <c r="AL773" s="117">
        <f t="shared" si="177"/>
        <v>2.9657477025898077E-2</v>
      </c>
      <c r="AM773" s="117">
        <f t="shared" si="178"/>
        <v>3.4670008354218879E-2</v>
      </c>
      <c r="AN773" s="117">
        <f t="shared" si="179"/>
        <v>0</v>
      </c>
      <c r="AO773" s="117">
        <f t="shared" si="180"/>
        <v>7.1010860484544691E-3</v>
      </c>
      <c r="AP773" s="117">
        <f t="shared" si="181"/>
        <v>0.33124477861319968</v>
      </c>
      <c r="AQ773" s="117">
        <f t="shared" si="182"/>
        <v>0.29908103592314117</v>
      </c>
      <c r="AR773" s="117">
        <f t="shared" si="183"/>
        <v>1.2531328320802004E-3</v>
      </c>
      <c r="AS773" t="str">
        <f t="shared" si="184"/>
        <v>2011RBT</v>
      </c>
    </row>
    <row r="774" spans="1:45" x14ac:dyDescent="0.25">
      <c r="A774" t="s">
        <v>708</v>
      </c>
      <c r="B774" s="64">
        <v>2012</v>
      </c>
      <c r="C774">
        <v>1924</v>
      </c>
      <c r="D774" s="116" t="s">
        <v>43</v>
      </c>
      <c r="E774" s="63">
        <v>0.13981288981288981</v>
      </c>
      <c r="F774" s="63">
        <v>3.7422037422037424E-2</v>
      </c>
      <c r="G774" s="63">
        <v>1.2474012474012475E-2</v>
      </c>
      <c r="H774" s="63">
        <v>2.9625779625779627E-2</v>
      </c>
      <c r="I774" s="63">
        <v>2.7027027027027029E-2</v>
      </c>
      <c r="J774" s="63">
        <v>1.5592515592515593E-3</v>
      </c>
      <c r="K774" s="63">
        <v>4.3659043659043661E-2</v>
      </c>
      <c r="L774" s="63">
        <v>0</v>
      </c>
      <c r="M774" s="63">
        <v>4.3139293139293142E-2</v>
      </c>
      <c r="N774" s="63">
        <v>0</v>
      </c>
      <c r="O774" s="63">
        <v>0</v>
      </c>
      <c r="P774" s="63">
        <v>3.7422037422037424E-2</v>
      </c>
      <c r="Q774" s="63">
        <v>0</v>
      </c>
      <c r="R774" s="63">
        <v>0</v>
      </c>
      <c r="S774" s="63">
        <v>0</v>
      </c>
      <c r="T774" s="63">
        <v>0</v>
      </c>
      <c r="U774" s="63">
        <v>0</v>
      </c>
      <c r="V774" s="63">
        <v>0</v>
      </c>
      <c r="W774" s="63">
        <v>0</v>
      </c>
      <c r="X774" s="63">
        <v>0.15072765072765074</v>
      </c>
      <c r="Y774" s="63">
        <v>0.15956340956340956</v>
      </c>
      <c r="Z774" s="63">
        <v>1.0395010395010396E-3</v>
      </c>
      <c r="AA774" s="63">
        <v>0.31652806652806653</v>
      </c>
      <c r="AB774" s="93" t="str">
        <f t="shared" si="171"/>
        <v>a09on</v>
      </c>
      <c r="AC774" s="93" t="str">
        <f t="shared" si="172"/>
        <v>RBT</v>
      </c>
      <c r="AD774" s="93" t="str">
        <f>"'"&amp;VLOOKUP(A774,Lookups!B$3:F$48,2,FALSE)&amp;"'"</f>
        <v>'Robertson Creek Fall'</v>
      </c>
      <c r="AE774" s="93">
        <f>VLOOKUP(A774,Lookups!B$3:F$48,4,FALSE)</f>
        <v>3</v>
      </c>
      <c r="AF774" s="93" t="str">
        <f>VLOOKUP(A774,Lookups!B$3:F$48,5,FALSE)</f>
        <v>WCVI</v>
      </c>
      <c r="AG774" s="93" t="str">
        <f t="shared" si="173"/>
        <v>yes</v>
      </c>
      <c r="AH774" s="93">
        <f>VLOOKUP(A774,Lookups!B$3:F$48,3,FALSE)</f>
        <v>29</v>
      </c>
      <c r="AI774" s="117">
        <f t="shared" si="174"/>
        <v>0.18970893970893971</v>
      </c>
      <c r="AJ774" s="117">
        <f t="shared" si="175"/>
        <v>5.6652806652806656E-2</v>
      </c>
      <c r="AK774" s="117">
        <f t="shared" si="176"/>
        <v>4.5218295218295221E-2</v>
      </c>
      <c r="AL774" s="117">
        <f t="shared" si="177"/>
        <v>4.3139293139293142E-2</v>
      </c>
      <c r="AM774" s="117">
        <f t="shared" si="178"/>
        <v>3.7422037422037424E-2</v>
      </c>
      <c r="AN774" s="117">
        <f t="shared" si="179"/>
        <v>0</v>
      </c>
      <c r="AO774" s="117">
        <f t="shared" si="180"/>
        <v>0</v>
      </c>
      <c r="AP774" s="117">
        <f t="shared" si="181"/>
        <v>0.31029106029106029</v>
      </c>
      <c r="AQ774" s="117">
        <f t="shared" si="182"/>
        <v>0.31652806652806653</v>
      </c>
      <c r="AR774" s="117">
        <f t="shared" si="183"/>
        <v>1.0395010395010396E-3</v>
      </c>
      <c r="AS774" t="str">
        <f t="shared" si="184"/>
        <v>2012RBT</v>
      </c>
    </row>
    <row r="775" spans="1:45" x14ac:dyDescent="0.25">
      <c r="A775" t="s">
        <v>708</v>
      </c>
      <c r="B775" s="64">
        <v>2013</v>
      </c>
      <c r="C775">
        <v>1427</v>
      </c>
      <c r="D775" s="116" t="s">
        <v>43</v>
      </c>
      <c r="E775" s="63">
        <v>0.11072179397337072</v>
      </c>
      <c r="F775" s="63">
        <v>4.2046250875963559E-2</v>
      </c>
      <c r="G775" s="63">
        <v>1.4716187806587245E-2</v>
      </c>
      <c r="H775" s="63">
        <v>1.051156271899089E-2</v>
      </c>
      <c r="I775" s="63">
        <v>2.0322354590049056E-2</v>
      </c>
      <c r="J775" s="63">
        <v>0</v>
      </c>
      <c r="K775" s="63">
        <v>2.4526979677645409E-2</v>
      </c>
      <c r="L775" s="63">
        <v>0</v>
      </c>
      <c r="M775" s="63">
        <v>8.2690960056061663E-2</v>
      </c>
      <c r="N775" s="63">
        <v>0</v>
      </c>
      <c r="O775" s="63">
        <v>0</v>
      </c>
      <c r="P775" s="63">
        <v>2.8731604765241767E-2</v>
      </c>
      <c r="Q775" s="63">
        <v>0</v>
      </c>
      <c r="R775" s="63">
        <v>0</v>
      </c>
      <c r="S775" s="63">
        <v>0</v>
      </c>
      <c r="T775" s="63">
        <v>0</v>
      </c>
      <c r="U775" s="63">
        <v>0</v>
      </c>
      <c r="V775" s="63">
        <v>0</v>
      </c>
      <c r="W775" s="63">
        <v>0</v>
      </c>
      <c r="X775" s="63">
        <v>0</v>
      </c>
      <c r="Y775" s="63">
        <v>2.3826208829712685E-2</v>
      </c>
      <c r="Z775" s="63">
        <v>0</v>
      </c>
      <c r="AA775" s="63">
        <v>0.64190609670637699</v>
      </c>
      <c r="AB775" s="93" t="str">
        <f t="shared" si="171"/>
        <v>a09on</v>
      </c>
      <c r="AC775" s="93" t="str">
        <f t="shared" si="172"/>
        <v>RBT</v>
      </c>
      <c r="AD775" s="93" t="str">
        <f>"'"&amp;VLOOKUP(A775,Lookups!B$3:F$48,2,FALSE)&amp;"'"</f>
        <v>'Robertson Creek Fall'</v>
      </c>
      <c r="AE775" s="93">
        <f>VLOOKUP(A775,Lookups!B$3:F$48,4,FALSE)</f>
        <v>3</v>
      </c>
      <c r="AF775" s="93" t="str">
        <f>VLOOKUP(A775,Lookups!B$3:F$48,5,FALSE)</f>
        <v>WCVI</v>
      </c>
      <c r="AG775" s="93" t="str">
        <f t="shared" si="173"/>
        <v>yes</v>
      </c>
      <c r="AH775" s="93">
        <f>VLOOKUP(A775,Lookups!B$3:F$48,3,FALSE)</f>
        <v>29</v>
      </c>
      <c r="AI775" s="117">
        <f t="shared" si="174"/>
        <v>0.16748423265592149</v>
      </c>
      <c r="AJ775" s="117">
        <f t="shared" si="175"/>
        <v>3.0833917309039945E-2</v>
      </c>
      <c r="AK775" s="117">
        <f t="shared" si="176"/>
        <v>2.4526979677645409E-2</v>
      </c>
      <c r="AL775" s="117">
        <f t="shared" si="177"/>
        <v>8.2690960056061663E-2</v>
      </c>
      <c r="AM775" s="117">
        <f t="shared" si="178"/>
        <v>2.8731604765241767E-2</v>
      </c>
      <c r="AN775" s="117">
        <f t="shared" si="179"/>
        <v>0</v>
      </c>
      <c r="AO775" s="117">
        <f t="shared" si="180"/>
        <v>0</v>
      </c>
      <c r="AP775" s="117">
        <f t="shared" si="181"/>
        <v>2.3826208829712685E-2</v>
      </c>
      <c r="AQ775" s="117">
        <f t="shared" si="182"/>
        <v>0.64190609670637699</v>
      </c>
      <c r="AR775" s="117">
        <f t="shared" si="183"/>
        <v>0</v>
      </c>
      <c r="AS775" t="str">
        <f t="shared" si="184"/>
        <v>2013RBT</v>
      </c>
    </row>
    <row r="776" spans="1:45" x14ac:dyDescent="0.25">
      <c r="A776" t="s">
        <v>706</v>
      </c>
      <c r="B776" s="64">
        <v>1979</v>
      </c>
      <c r="C776">
        <v>1690</v>
      </c>
      <c r="D776" s="116" t="s">
        <v>43</v>
      </c>
      <c r="E776" s="63">
        <v>6.4497041420118334E-2</v>
      </c>
      <c r="F776" s="63">
        <v>4.4970414201183431E-2</v>
      </c>
      <c r="G776" s="63">
        <v>1.0650887573964497E-2</v>
      </c>
      <c r="H776" s="63">
        <v>6.0946745562130179E-2</v>
      </c>
      <c r="I776" s="63">
        <v>0</v>
      </c>
      <c r="J776" s="63">
        <v>5.9171597633136095E-4</v>
      </c>
      <c r="K776" s="63">
        <v>0</v>
      </c>
      <c r="L776" s="63">
        <v>2.42603550295858E-2</v>
      </c>
      <c r="M776" s="63">
        <v>5.3254437869822487E-2</v>
      </c>
      <c r="N776" s="63">
        <v>0.10710059171597633</v>
      </c>
      <c r="O776" s="63">
        <v>0.22721893491124262</v>
      </c>
      <c r="P776" s="63">
        <v>2.4852071005917159E-2</v>
      </c>
      <c r="Q776" s="63">
        <v>0</v>
      </c>
      <c r="R776" s="63">
        <v>0</v>
      </c>
      <c r="S776" s="63">
        <v>0</v>
      </c>
      <c r="T776" s="63">
        <v>0</v>
      </c>
      <c r="U776" s="63">
        <v>0</v>
      </c>
      <c r="V776" s="63">
        <v>0</v>
      </c>
      <c r="W776" s="63">
        <v>0</v>
      </c>
      <c r="X776" s="63">
        <v>0</v>
      </c>
      <c r="Y776" s="63">
        <v>0</v>
      </c>
      <c r="Z776" s="63">
        <v>0</v>
      </c>
      <c r="AA776" s="63">
        <v>0.38165680473372782</v>
      </c>
      <c r="AB776" s="93" t="str">
        <f t="shared" si="171"/>
        <v>pre99</v>
      </c>
      <c r="AC776" s="93" t="str">
        <f t="shared" si="172"/>
        <v>QUI</v>
      </c>
      <c r="AD776" s="93" t="str">
        <f>"'"&amp;VLOOKUP(A776,Lookups!B$3:F$48,2,FALSE)&amp;"'"</f>
        <v>'Quinsam River Fall'</v>
      </c>
      <c r="AE776" s="93">
        <f>VLOOKUP(A776,Lookups!B$3:F$48,4,FALSE)</f>
        <v>4</v>
      </c>
      <c r="AF776" s="93" t="str">
        <f>VLOOKUP(A776,Lookups!B$3:F$48,5,FALSE)</f>
        <v>GS</v>
      </c>
      <c r="AG776" s="93" t="str">
        <f t="shared" si="173"/>
        <v>yes</v>
      </c>
      <c r="AH776" s="93">
        <f>VLOOKUP(A776,Lookups!B$3:F$48,3,FALSE)</f>
        <v>28</v>
      </c>
      <c r="AI776" s="117">
        <f t="shared" si="174"/>
        <v>0.12011834319526626</v>
      </c>
      <c r="AJ776" s="117">
        <f t="shared" si="175"/>
        <v>6.0946745562130179E-2</v>
      </c>
      <c r="AK776" s="117">
        <f t="shared" si="176"/>
        <v>5.9171597633136095E-4</v>
      </c>
      <c r="AL776" s="117">
        <f t="shared" si="177"/>
        <v>7.7514792899408283E-2</v>
      </c>
      <c r="AM776" s="117">
        <f t="shared" si="178"/>
        <v>0.35917159763313611</v>
      </c>
      <c r="AN776" s="117">
        <f t="shared" si="179"/>
        <v>0</v>
      </c>
      <c r="AO776" s="117">
        <f t="shared" si="180"/>
        <v>0</v>
      </c>
      <c r="AP776" s="117">
        <f t="shared" si="181"/>
        <v>0</v>
      </c>
      <c r="AQ776" s="117">
        <f t="shared" si="182"/>
        <v>0.38165680473372782</v>
      </c>
      <c r="AR776" s="117">
        <f t="shared" si="183"/>
        <v>0</v>
      </c>
      <c r="AS776" t="str">
        <f t="shared" si="184"/>
        <v>1979QUI</v>
      </c>
    </row>
    <row r="777" spans="1:45" x14ac:dyDescent="0.25">
      <c r="A777" t="s">
        <v>706</v>
      </c>
      <c r="B777" s="64">
        <v>1980</v>
      </c>
      <c r="C777">
        <v>1715</v>
      </c>
      <c r="D777" s="116" t="s">
        <v>44</v>
      </c>
      <c r="E777" s="63">
        <v>0.15043731778425656</v>
      </c>
      <c r="F777" s="63">
        <v>4.78134110787172E-2</v>
      </c>
      <c r="G777" s="63">
        <v>3.14868804664723E-2</v>
      </c>
      <c r="H777" s="63">
        <v>0.10495626822157435</v>
      </c>
      <c r="I777" s="63">
        <v>0</v>
      </c>
      <c r="J777" s="63">
        <v>0</v>
      </c>
      <c r="K777" s="63">
        <v>0</v>
      </c>
      <c r="L777" s="63">
        <v>1.4577259475218658E-2</v>
      </c>
      <c r="M777" s="63">
        <v>7.2886297376093284E-2</v>
      </c>
      <c r="N777" s="63">
        <v>0.16559766763848396</v>
      </c>
      <c r="O777" s="63">
        <v>0.21224489795918366</v>
      </c>
      <c r="P777" s="63">
        <v>4.0233236151603499E-2</v>
      </c>
      <c r="Q777" s="63">
        <v>0</v>
      </c>
      <c r="R777" s="63">
        <v>0</v>
      </c>
      <c r="S777" s="63">
        <v>0</v>
      </c>
      <c r="T777" s="63">
        <v>0</v>
      </c>
      <c r="U777" s="63">
        <v>0</v>
      </c>
      <c r="V777" s="63">
        <v>0</v>
      </c>
      <c r="W777" s="63">
        <v>0</v>
      </c>
      <c r="X777" s="63">
        <v>0</v>
      </c>
      <c r="Y777" s="63">
        <v>0</v>
      </c>
      <c r="Z777" s="63">
        <v>0</v>
      </c>
      <c r="AA777" s="63">
        <v>0.1597667638483965</v>
      </c>
      <c r="AB777" s="93" t="str">
        <f t="shared" si="171"/>
        <v>pre99</v>
      </c>
      <c r="AC777" s="93" t="str">
        <f t="shared" si="172"/>
        <v>QUI</v>
      </c>
      <c r="AD777" s="93" t="str">
        <f>"'"&amp;VLOOKUP(A777,Lookups!B$3:F$48,2,FALSE)&amp;"'"</f>
        <v>'Quinsam River Fall'</v>
      </c>
      <c r="AE777" s="93">
        <f>VLOOKUP(A777,Lookups!B$3:F$48,4,FALSE)</f>
        <v>4</v>
      </c>
      <c r="AF777" s="93" t="str">
        <f>VLOOKUP(A777,Lookups!B$3:F$48,5,FALSE)</f>
        <v>GS</v>
      </c>
      <c r="AG777" s="93" t="str">
        <f t="shared" si="173"/>
        <v>yes</v>
      </c>
      <c r="AH777" s="93">
        <f>VLOOKUP(A777,Lookups!B$3:F$48,3,FALSE)</f>
        <v>28</v>
      </c>
      <c r="AI777" s="117">
        <f t="shared" si="174"/>
        <v>0.22973760932944606</v>
      </c>
      <c r="AJ777" s="117">
        <f t="shared" si="175"/>
        <v>0.10495626822157435</v>
      </c>
      <c r="AK777" s="117">
        <f t="shared" si="176"/>
        <v>0</v>
      </c>
      <c r="AL777" s="117">
        <f t="shared" si="177"/>
        <v>8.7463556851311935E-2</v>
      </c>
      <c r="AM777" s="117">
        <f t="shared" si="178"/>
        <v>0.41807580174927111</v>
      </c>
      <c r="AN777" s="117">
        <f t="shared" si="179"/>
        <v>0</v>
      </c>
      <c r="AO777" s="117">
        <f t="shared" si="180"/>
        <v>0</v>
      </c>
      <c r="AP777" s="117">
        <f t="shared" si="181"/>
        <v>0</v>
      </c>
      <c r="AQ777" s="117">
        <f t="shared" si="182"/>
        <v>0.1597667638483965</v>
      </c>
      <c r="AR777" s="117">
        <f t="shared" si="183"/>
        <v>0</v>
      </c>
      <c r="AS777" t="str">
        <f t="shared" si="184"/>
        <v>1980QUI</v>
      </c>
    </row>
    <row r="778" spans="1:45" x14ac:dyDescent="0.25">
      <c r="A778" t="s">
        <v>706</v>
      </c>
      <c r="B778" s="64">
        <v>1981</v>
      </c>
      <c r="C778">
        <v>1718</v>
      </c>
      <c r="D778" s="116" t="s">
        <v>44</v>
      </c>
      <c r="E778" s="63">
        <v>0.11583236321303844</v>
      </c>
      <c r="F778" s="63">
        <v>4.3655413271245634E-2</v>
      </c>
      <c r="G778" s="63">
        <v>1.5133876600698487E-2</v>
      </c>
      <c r="H778" s="63">
        <v>0.1309662398137369</v>
      </c>
      <c r="I778" s="63">
        <v>0</v>
      </c>
      <c r="J778" s="63">
        <v>5.2386495925494762E-3</v>
      </c>
      <c r="K778" s="63">
        <v>0</v>
      </c>
      <c r="L778" s="63">
        <v>2.0954598370197905E-2</v>
      </c>
      <c r="M778" s="63">
        <v>0.1158323632130384</v>
      </c>
      <c r="N778" s="63">
        <v>0.12339930151338765</v>
      </c>
      <c r="O778" s="63">
        <v>0.16530849825378349</v>
      </c>
      <c r="P778" s="63">
        <v>4.2491268917345754E-2</v>
      </c>
      <c r="Q778" s="63">
        <v>0</v>
      </c>
      <c r="R778" s="63">
        <v>0</v>
      </c>
      <c r="S778" s="63">
        <v>0</v>
      </c>
      <c r="T778" s="63">
        <v>0</v>
      </c>
      <c r="U778" s="63">
        <v>0</v>
      </c>
      <c r="V778" s="63">
        <v>0</v>
      </c>
      <c r="W778" s="63">
        <v>0</v>
      </c>
      <c r="X778" s="63">
        <v>0</v>
      </c>
      <c r="Y778" s="63">
        <v>0</v>
      </c>
      <c r="Z778" s="63">
        <v>2.9103608847497091E-3</v>
      </c>
      <c r="AA778" s="63">
        <v>0.21827706635622818</v>
      </c>
      <c r="AB778" s="93" t="str">
        <f t="shared" si="171"/>
        <v>pre99</v>
      </c>
      <c r="AC778" s="93" t="str">
        <f t="shared" si="172"/>
        <v>QUI</v>
      </c>
      <c r="AD778" s="93" t="str">
        <f>"'"&amp;VLOOKUP(A778,Lookups!B$3:F$48,2,FALSE)&amp;"'"</f>
        <v>'Quinsam River Fall'</v>
      </c>
      <c r="AE778" s="93">
        <f>VLOOKUP(A778,Lookups!B$3:F$48,4,FALSE)</f>
        <v>4</v>
      </c>
      <c r="AF778" s="93" t="str">
        <f>VLOOKUP(A778,Lookups!B$3:F$48,5,FALSE)</f>
        <v>GS</v>
      </c>
      <c r="AG778" s="93" t="str">
        <f t="shared" si="173"/>
        <v>yes</v>
      </c>
      <c r="AH778" s="93">
        <f>VLOOKUP(A778,Lookups!B$3:F$48,3,FALSE)</f>
        <v>28</v>
      </c>
      <c r="AI778" s="117">
        <f t="shared" si="174"/>
        <v>0.17462165308498256</v>
      </c>
      <c r="AJ778" s="117">
        <f t="shared" si="175"/>
        <v>0.1309662398137369</v>
      </c>
      <c r="AK778" s="117">
        <f t="shared" si="176"/>
        <v>5.2386495925494762E-3</v>
      </c>
      <c r="AL778" s="117">
        <f t="shared" si="177"/>
        <v>0.13678696158323631</v>
      </c>
      <c r="AM778" s="117">
        <f t="shared" si="178"/>
        <v>0.33119906868451687</v>
      </c>
      <c r="AN778" s="117">
        <f t="shared" si="179"/>
        <v>0</v>
      </c>
      <c r="AO778" s="117">
        <f t="shared" si="180"/>
        <v>0</v>
      </c>
      <c r="AP778" s="117">
        <f t="shared" si="181"/>
        <v>0</v>
      </c>
      <c r="AQ778" s="117">
        <f t="shared" si="182"/>
        <v>0.21827706635622818</v>
      </c>
      <c r="AR778" s="117">
        <f t="shared" si="183"/>
        <v>2.9103608847497091E-3</v>
      </c>
      <c r="AS778" t="str">
        <f t="shared" si="184"/>
        <v>1981QUI</v>
      </c>
    </row>
    <row r="779" spans="1:45" x14ac:dyDescent="0.25">
      <c r="A779" t="s">
        <v>706</v>
      </c>
      <c r="B779" s="64">
        <v>1982</v>
      </c>
      <c r="C779">
        <v>1266</v>
      </c>
      <c r="D779" s="116" t="s">
        <v>44</v>
      </c>
      <c r="E779" s="63">
        <v>0.19589257503949448</v>
      </c>
      <c r="F779" s="63">
        <v>6.3191153238546599E-2</v>
      </c>
      <c r="G779" s="63">
        <v>4.6603475513428118E-2</v>
      </c>
      <c r="H779" s="63">
        <v>8.3728278041074244E-2</v>
      </c>
      <c r="I779" s="63">
        <v>0</v>
      </c>
      <c r="J779" s="63">
        <v>3.1595576619273301E-3</v>
      </c>
      <c r="K779" s="63">
        <v>0</v>
      </c>
      <c r="L779" s="63">
        <v>0</v>
      </c>
      <c r="M779" s="63">
        <v>4.5813586097946286E-2</v>
      </c>
      <c r="N779" s="63">
        <v>6.4770932069510262E-2</v>
      </c>
      <c r="O779" s="63">
        <v>0.2590837282780411</v>
      </c>
      <c r="P779" s="63">
        <v>1.6587677725118481E-2</v>
      </c>
      <c r="Q779" s="63">
        <v>0</v>
      </c>
      <c r="R779" s="63">
        <v>0</v>
      </c>
      <c r="S779" s="63">
        <v>0</v>
      </c>
      <c r="T779" s="63">
        <v>0</v>
      </c>
      <c r="U779" s="63">
        <v>0</v>
      </c>
      <c r="V779" s="63">
        <v>0</v>
      </c>
      <c r="W779" s="63">
        <v>0</v>
      </c>
      <c r="X779" s="63">
        <v>0</v>
      </c>
      <c r="Y779" s="63">
        <v>0</v>
      </c>
      <c r="Z779" s="63">
        <v>6.3191153238546603E-3</v>
      </c>
      <c r="AA779" s="63">
        <v>0.21484992101105846</v>
      </c>
      <c r="AB779" s="93" t="str">
        <f t="shared" si="171"/>
        <v>pre99</v>
      </c>
      <c r="AC779" s="93" t="str">
        <f t="shared" si="172"/>
        <v>QUI</v>
      </c>
      <c r="AD779" s="93" t="str">
        <f>"'"&amp;VLOOKUP(A779,Lookups!B$3:F$48,2,FALSE)&amp;"'"</f>
        <v>'Quinsam River Fall'</v>
      </c>
      <c r="AE779" s="93">
        <f>VLOOKUP(A779,Lookups!B$3:F$48,4,FALSE)</f>
        <v>4</v>
      </c>
      <c r="AF779" s="93" t="str">
        <f>VLOOKUP(A779,Lookups!B$3:F$48,5,FALSE)</f>
        <v>GS</v>
      </c>
      <c r="AG779" s="93" t="str">
        <f t="shared" si="173"/>
        <v>yes</v>
      </c>
      <c r="AH779" s="93">
        <f>VLOOKUP(A779,Lookups!B$3:F$48,3,FALSE)</f>
        <v>28</v>
      </c>
      <c r="AI779" s="117">
        <f t="shared" si="174"/>
        <v>0.30568720379146919</v>
      </c>
      <c r="AJ779" s="117">
        <f t="shared" si="175"/>
        <v>8.3728278041074244E-2</v>
      </c>
      <c r="AK779" s="117">
        <f t="shared" si="176"/>
        <v>3.1595576619273301E-3</v>
      </c>
      <c r="AL779" s="117">
        <f t="shared" si="177"/>
        <v>4.5813586097946286E-2</v>
      </c>
      <c r="AM779" s="117">
        <f t="shared" si="178"/>
        <v>0.34044233807266988</v>
      </c>
      <c r="AN779" s="117">
        <f t="shared" si="179"/>
        <v>0</v>
      </c>
      <c r="AO779" s="117">
        <f t="shared" si="180"/>
        <v>0</v>
      </c>
      <c r="AP779" s="117">
        <f t="shared" si="181"/>
        <v>0</v>
      </c>
      <c r="AQ779" s="117">
        <f t="shared" si="182"/>
        <v>0.21484992101105846</v>
      </c>
      <c r="AR779" s="117">
        <f t="shared" si="183"/>
        <v>6.3191153238546603E-3</v>
      </c>
      <c r="AS779" t="str">
        <f t="shared" si="184"/>
        <v>1982QUI</v>
      </c>
    </row>
    <row r="780" spans="1:45" x14ac:dyDescent="0.25">
      <c r="A780" t="s">
        <v>706</v>
      </c>
      <c r="B780" s="64">
        <v>1983</v>
      </c>
      <c r="C780">
        <v>1330</v>
      </c>
      <c r="D780" s="116" t="s">
        <v>44</v>
      </c>
      <c r="E780" s="63">
        <v>0.2511278195488722</v>
      </c>
      <c r="F780" s="63">
        <v>1.2030075187969926E-2</v>
      </c>
      <c r="G780" s="63">
        <v>3.0075187969924814E-3</v>
      </c>
      <c r="H780" s="63">
        <v>0.14436090225563911</v>
      </c>
      <c r="I780" s="63">
        <v>0</v>
      </c>
      <c r="J780" s="63">
        <v>6.7669172932330827E-3</v>
      </c>
      <c r="K780" s="63">
        <v>0</v>
      </c>
      <c r="L780" s="63">
        <v>2.255639097744361E-3</v>
      </c>
      <c r="M780" s="63">
        <v>5.7142857142857148E-2</v>
      </c>
      <c r="N780" s="63">
        <v>0.11503759398496241</v>
      </c>
      <c r="O780" s="63">
        <v>0.24285714285714285</v>
      </c>
      <c r="P780" s="63">
        <v>1.5037593984962405E-2</v>
      </c>
      <c r="Q780" s="63">
        <v>0</v>
      </c>
      <c r="R780" s="63">
        <v>0</v>
      </c>
      <c r="S780" s="63">
        <v>0</v>
      </c>
      <c r="T780" s="63">
        <v>0</v>
      </c>
      <c r="U780" s="63">
        <v>0</v>
      </c>
      <c r="V780" s="63">
        <v>0</v>
      </c>
      <c r="W780" s="63">
        <v>0</v>
      </c>
      <c r="X780" s="63">
        <v>0</v>
      </c>
      <c r="Y780" s="63">
        <v>0</v>
      </c>
      <c r="Z780" s="63">
        <v>0</v>
      </c>
      <c r="AA780" s="63">
        <v>0.15037593984962405</v>
      </c>
      <c r="AB780" s="93" t="str">
        <f t="shared" si="171"/>
        <v>pre99</v>
      </c>
      <c r="AC780" s="93" t="str">
        <f t="shared" si="172"/>
        <v>QUI</v>
      </c>
      <c r="AD780" s="93" t="str">
        <f>"'"&amp;VLOOKUP(A780,Lookups!B$3:F$48,2,FALSE)&amp;"'"</f>
        <v>'Quinsam River Fall'</v>
      </c>
      <c r="AE780" s="93">
        <f>VLOOKUP(A780,Lookups!B$3:F$48,4,FALSE)</f>
        <v>4</v>
      </c>
      <c r="AF780" s="93" t="str">
        <f>VLOOKUP(A780,Lookups!B$3:F$48,5,FALSE)</f>
        <v>GS</v>
      </c>
      <c r="AG780" s="93" t="str">
        <f t="shared" si="173"/>
        <v>yes</v>
      </c>
      <c r="AH780" s="93">
        <f>VLOOKUP(A780,Lookups!B$3:F$48,3,FALSE)</f>
        <v>28</v>
      </c>
      <c r="AI780" s="117">
        <f t="shared" si="174"/>
        <v>0.2661654135338346</v>
      </c>
      <c r="AJ780" s="117">
        <f t="shared" si="175"/>
        <v>0.14436090225563911</v>
      </c>
      <c r="AK780" s="117">
        <f t="shared" si="176"/>
        <v>6.7669172932330827E-3</v>
      </c>
      <c r="AL780" s="117">
        <f t="shared" si="177"/>
        <v>5.9398496240601506E-2</v>
      </c>
      <c r="AM780" s="117">
        <f t="shared" si="178"/>
        <v>0.37293233082706767</v>
      </c>
      <c r="AN780" s="117">
        <f t="shared" si="179"/>
        <v>0</v>
      </c>
      <c r="AO780" s="117">
        <f t="shared" si="180"/>
        <v>0</v>
      </c>
      <c r="AP780" s="117">
        <f t="shared" si="181"/>
        <v>0</v>
      </c>
      <c r="AQ780" s="117">
        <f t="shared" si="182"/>
        <v>0.15037593984962405</v>
      </c>
      <c r="AR780" s="117">
        <f t="shared" si="183"/>
        <v>0</v>
      </c>
      <c r="AS780" t="str">
        <f t="shared" si="184"/>
        <v>1983QUI</v>
      </c>
    </row>
    <row r="781" spans="1:45" x14ac:dyDescent="0.25">
      <c r="A781" t="s">
        <v>706</v>
      </c>
      <c r="B781" s="64">
        <v>1984</v>
      </c>
      <c r="C781">
        <v>1289</v>
      </c>
      <c r="D781" s="116" t="s">
        <v>44</v>
      </c>
      <c r="E781" s="63">
        <v>0.1698991466252909</v>
      </c>
      <c r="F781" s="63">
        <v>4.5771916214119475E-2</v>
      </c>
      <c r="G781" s="63">
        <v>5.5857253685027156E-2</v>
      </c>
      <c r="H781" s="63">
        <v>6.5166795965865013E-2</v>
      </c>
      <c r="I781" s="63">
        <v>0</v>
      </c>
      <c r="J781" s="63">
        <v>7.7579519006982156E-3</v>
      </c>
      <c r="K781" s="63">
        <v>0</v>
      </c>
      <c r="L781" s="63">
        <v>8.5337470907680367E-3</v>
      </c>
      <c r="M781" s="63">
        <v>9.7750193948797512E-2</v>
      </c>
      <c r="N781" s="63">
        <v>4.965089216446858E-2</v>
      </c>
      <c r="O781" s="63">
        <v>0.20325833979829327</v>
      </c>
      <c r="P781" s="63">
        <v>1.9394879751745538E-2</v>
      </c>
      <c r="Q781" s="63">
        <v>0</v>
      </c>
      <c r="R781" s="63">
        <v>0</v>
      </c>
      <c r="S781" s="63">
        <v>0</v>
      </c>
      <c r="T781" s="63">
        <v>0</v>
      </c>
      <c r="U781" s="63">
        <v>0</v>
      </c>
      <c r="V781" s="63">
        <v>0</v>
      </c>
      <c r="W781" s="63">
        <v>0</v>
      </c>
      <c r="X781" s="63">
        <v>0</v>
      </c>
      <c r="Y781" s="63">
        <v>0</v>
      </c>
      <c r="Z781" s="63">
        <v>0</v>
      </c>
      <c r="AA781" s="63">
        <v>0.27695888285492631</v>
      </c>
      <c r="AB781" s="93" t="str">
        <f t="shared" si="171"/>
        <v>pre99</v>
      </c>
      <c r="AC781" s="93" t="str">
        <f t="shared" si="172"/>
        <v>QUI</v>
      </c>
      <c r="AD781" s="93" t="str">
        <f>"'"&amp;VLOOKUP(A781,Lookups!B$3:F$48,2,FALSE)&amp;"'"</f>
        <v>'Quinsam River Fall'</v>
      </c>
      <c r="AE781" s="93">
        <f>VLOOKUP(A781,Lookups!B$3:F$48,4,FALSE)</f>
        <v>4</v>
      </c>
      <c r="AF781" s="93" t="str">
        <f>VLOOKUP(A781,Lookups!B$3:F$48,5,FALSE)</f>
        <v>GS</v>
      </c>
      <c r="AG781" s="93" t="str">
        <f t="shared" si="173"/>
        <v>yes</v>
      </c>
      <c r="AH781" s="93">
        <f>VLOOKUP(A781,Lookups!B$3:F$48,3,FALSE)</f>
        <v>28</v>
      </c>
      <c r="AI781" s="117">
        <f t="shared" si="174"/>
        <v>0.27152831652443754</v>
      </c>
      <c r="AJ781" s="117">
        <f t="shared" si="175"/>
        <v>6.5166795965865013E-2</v>
      </c>
      <c r="AK781" s="117">
        <f t="shared" si="176"/>
        <v>7.7579519006982156E-3</v>
      </c>
      <c r="AL781" s="117">
        <f t="shared" si="177"/>
        <v>0.10628394103956555</v>
      </c>
      <c r="AM781" s="117">
        <f t="shared" si="178"/>
        <v>0.27230411171450736</v>
      </c>
      <c r="AN781" s="117">
        <f t="shared" si="179"/>
        <v>0</v>
      </c>
      <c r="AO781" s="117">
        <f t="shared" si="180"/>
        <v>0</v>
      </c>
      <c r="AP781" s="117">
        <f t="shared" si="181"/>
        <v>0</v>
      </c>
      <c r="AQ781" s="117">
        <f t="shared" si="182"/>
        <v>0.27695888285492631</v>
      </c>
      <c r="AR781" s="117">
        <f t="shared" si="183"/>
        <v>0</v>
      </c>
      <c r="AS781" t="str">
        <f t="shared" si="184"/>
        <v>1984QUI</v>
      </c>
    </row>
    <row r="782" spans="1:45" x14ac:dyDescent="0.25">
      <c r="A782" t="s">
        <v>706</v>
      </c>
      <c r="B782" s="64">
        <v>1985</v>
      </c>
      <c r="C782">
        <v>1796</v>
      </c>
      <c r="D782" s="116" t="s">
        <v>44</v>
      </c>
      <c r="E782" s="63">
        <v>0.28285077951002224</v>
      </c>
      <c r="F782" s="63">
        <v>8.2962138084632514E-2</v>
      </c>
      <c r="G782" s="63">
        <v>4.1202672605790643E-2</v>
      </c>
      <c r="H782" s="63">
        <v>4.8997772828507792E-2</v>
      </c>
      <c r="I782" s="63">
        <v>0</v>
      </c>
      <c r="J782" s="63">
        <v>1.1135857461024498E-3</v>
      </c>
      <c r="K782" s="63">
        <v>0</v>
      </c>
      <c r="L782" s="63">
        <v>0</v>
      </c>
      <c r="M782" s="63">
        <v>4.9554565701559021E-2</v>
      </c>
      <c r="N782" s="63">
        <v>3.4521158129175944E-2</v>
      </c>
      <c r="O782" s="63">
        <v>0.17984409799554565</v>
      </c>
      <c r="P782" s="63">
        <v>5.5679287305122494E-3</v>
      </c>
      <c r="Q782" s="63">
        <v>0</v>
      </c>
      <c r="R782" s="63">
        <v>0</v>
      </c>
      <c r="S782" s="63">
        <v>0</v>
      </c>
      <c r="T782" s="63">
        <v>0</v>
      </c>
      <c r="U782" s="63">
        <v>0</v>
      </c>
      <c r="V782" s="63">
        <v>0</v>
      </c>
      <c r="W782" s="63">
        <v>0</v>
      </c>
      <c r="X782" s="63">
        <v>0</v>
      </c>
      <c r="Y782" s="63">
        <v>0</v>
      </c>
      <c r="Z782" s="63">
        <v>2.2271714922048997E-3</v>
      </c>
      <c r="AA782" s="63">
        <v>0.27115812917594656</v>
      </c>
      <c r="AB782" s="93" t="str">
        <f t="shared" si="171"/>
        <v>pre99</v>
      </c>
      <c r="AC782" s="93" t="str">
        <f t="shared" si="172"/>
        <v>QUI</v>
      </c>
      <c r="AD782" s="93" t="str">
        <f>"'"&amp;VLOOKUP(A782,Lookups!B$3:F$48,2,FALSE)&amp;"'"</f>
        <v>'Quinsam River Fall'</v>
      </c>
      <c r="AE782" s="93">
        <f>VLOOKUP(A782,Lookups!B$3:F$48,4,FALSE)</f>
        <v>4</v>
      </c>
      <c r="AF782" s="93" t="str">
        <f>VLOOKUP(A782,Lookups!B$3:F$48,5,FALSE)</f>
        <v>GS</v>
      </c>
      <c r="AG782" s="93" t="str">
        <f t="shared" si="173"/>
        <v>yes</v>
      </c>
      <c r="AH782" s="93">
        <f>VLOOKUP(A782,Lookups!B$3:F$48,3,FALSE)</f>
        <v>28</v>
      </c>
      <c r="AI782" s="117">
        <f t="shared" si="174"/>
        <v>0.40701559020044537</v>
      </c>
      <c r="AJ782" s="117">
        <f t="shared" si="175"/>
        <v>4.8997772828507792E-2</v>
      </c>
      <c r="AK782" s="117">
        <f t="shared" si="176"/>
        <v>1.1135857461024498E-3</v>
      </c>
      <c r="AL782" s="117">
        <f t="shared" si="177"/>
        <v>4.9554565701559021E-2</v>
      </c>
      <c r="AM782" s="117">
        <f t="shared" si="178"/>
        <v>0.21993318485523386</v>
      </c>
      <c r="AN782" s="117">
        <f t="shared" si="179"/>
        <v>0</v>
      </c>
      <c r="AO782" s="117">
        <f t="shared" si="180"/>
        <v>0</v>
      </c>
      <c r="AP782" s="117">
        <f t="shared" si="181"/>
        <v>0</v>
      </c>
      <c r="AQ782" s="117">
        <f t="shared" si="182"/>
        <v>0.27115812917594656</v>
      </c>
      <c r="AR782" s="117">
        <f t="shared" si="183"/>
        <v>2.2271714922048997E-3</v>
      </c>
      <c r="AS782" t="str">
        <f t="shared" si="184"/>
        <v>1985QUI</v>
      </c>
    </row>
    <row r="783" spans="1:45" x14ac:dyDescent="0.25">
      <c r="A783" t="s">
        <v>706</v>
      </c>
      <c r="B783" s="64">
        <v>1986</v>
      </c>
      <c r="C783">
        <v>1908</v>
      </c>
      <c r="D783" s="116" t="s">
        <v>44</v>
      </c>
      <c r="E783" s="63">
        <v>0.15461215932914046</v>
      </c>
      <c r="F783" s="63">
        <v>9.6960167714884693E-2</v>
      </c>
      <c r="G783" s="63">
        <v>3.1446540880503145E-2</v>
      </c>
      <c r="H783" s="63">
        <v>6.7085953878406712E-2</v>
      </c>
      <c r="I783" s="63">
        <v>0</v>
      </c>
      <c r="J783" s="63">
        <v>0</v>
      </c>
      <c r="K783" s="63">
        <v>0</v>
      </c>
      <c r="L783" s="63">
        <v>2.0964360587002098E-3</v>
      </c>
      <c r="M783" s="63">
        <v>7.1278825995807121E-2</v>
      </c>
      <c r="N783" s="63">
        <v>7.337526205450734E-2</v>
      </c>
      <c r="O783" s="63">
        <v>0.24371069182389937</v>
      </c>
      <c r="P783" s="63">
        <v>1.4675052410901468E-2</v>
      </c>
      <c r="Q783" s="63">
        <v>0</v>
      </c>
      <c r="R783" s="63">
        <v>0</v>
      </c>
      <c r="S783" s="63">
        <v>0</v>
      </c>
      <c r="T783" s="63">
        <v>0</v>
      </c>
      <c r="U783" s="63">
        <v>0</v>
      </c>
      <c r="V783" s="63">
        <v>0</v>
      </c>
      <c r="W783" s="63">
        <v>0</v>
      </c>
      <c r="X783" s="63">
        <v>0</v>
      </c>
      <c r="Y783" s="63">
        <v>0</v>
      </c>
      <c r="Z783" s="63">
        <v>0</v>
      </c>
      <c r="AA783" s="63">
        <v>0.24475890985324947</v>
      </c>
      <c r="AB783" s="93" t="str">
        <f t="shared" si="171"/>
        <v>pre99</v>
      </c>
      <c r="AC783" s="93" t="str">
        <f t="shared" si="172"/>
        <v>QUI</v>
      </c>
      <c r="AD783" s="93" t="str">
        <f>"'"&amp;VLOOKUP(A783,Lookups!B$3:F$48,2,FALSE)&amp;"'"</f>
        <v>'Quinsam River Fall'</v>
      </c>
      <c r="AE783" s="93">
        <f>VLOOKUP(A783,Lookups!B$3:F$48,4,FALSE)</f>
        <v>4</v>
      </c>
      <c r="AF783" s="93" t="str">
        <f>VLOOKUP(A783,Lookups!B$3:F$48,5,FALSE)</f>
        <v>GS</v>
      </c>
      <c r="AG783" s="93" t="str">
        <f t="shared" si="173"/>
        <v>yes</v>
      </c>
      <c r="AH783" s="93">
        <f>VLOOKUP(A783,Lookups!B$3:F$48,3,FALSE)</f>
        <v>28</v>
      </c>
      <c r="AI783" s="117">
        <f t="shared" si="174"/>
        <v>0.28301886792452829</v>
      </c>
      <c r="AJ783" s="117">
        <f t="shared" si="175"/>
        <v>6.7085953878406712E-2</v>
      </c>
      <c r="AK783" s="117">
        <f t="shared" si="176"/>
        <v>0</v>
      </c>
      <c r="AL783" s="117">
        <f t="shared" si="177"/>
        <v>7.3375262054507326E-2</v>
      </c>
      <c r="AM783" s="117">
        <f t="shared" si="178"/>
        <v>0.33176100628930816</v>
      </c>
      <c r="AN783" s="117">
        <f t="shared" si="179"/>
        <v>0</v>
      </c>
      <c r="AO783" s="117">
        <f t="shared" si="180"/>
        <v>0</v>
      </c>
      <c r="AP783" s="117">
        <f t="shared" si="181"/>
        <v>0</v>
      </c>
      <c r="AQ783" s="117">
        <f t="shared" si="182"/>
        <v>0.24475890985324947</v>
      </c>
      <c r="AR783" s="117">
        <f t="shared" si="183"/>
        <v>0</v>
      </c>
      <c r="AS783" t="str">
        <f t="shared" si="184"/>
        <v>1986QUI</v>
      </c>
    </row>
    <row r="784" spans="1:45" x14ac:dyDescent="0.25">
      <c r="A784" t="s">
        <v>706</v>
      </c>
      <c r="B784" s="64">
        <v>1987</v>
      </c>
      <c r="C784">
        <v>1640</v>
      </c>
      <c r="D784" s="116" t="s">
        <v>44</v>
      </c>
      <c r="E784" s="63">
        <v>0.15121951219512197</v>
      </c>
      <c r="F784" s="63">
        <v>8.4146341463414639E-2</v>
      </c>
      <c r="G784" s="63">
        <v>2.8658536585365855E-2</v>
      </c>
      <c r="H784" s="63">
        <v>6.9512195121951226E-2</v>
      </c>
      <c r="I784" s="63">
        <v>0</v>
      </c>
      <c r="J784" s="63">
        <v>3.6585365853658539E-3</v>
      </c>
      <c r="K784" s="63">
        <v>3.0487804878048782E-3</v>
      </c>
      <c r="L784" s="63">
        <v>1.8292682926829269E-3</v>
      </c>
      <c r="M784" s="63">
        <v>6.890243902439025E-2</v>
      </c>
      <c r="N784" s="63">
        <v>6.8292682926829273E-2</v>
      </c>
      <c r="O784" s="63">
        <v>0.20731707317073172</v>
      </c>
      <c r="P784" s="63">
        <v>3.2317073170731708E-2</v>
      </c>
      <c r="Q784" s="63">
        <v>0</v>
      </c>
      <c r="R784" s="63">
        <v>0</v>
      </c>
      <c r="S784" s="63">
        <v>0</v>
      </c>
      <c r="T784" s="63">
        <v>0</v>
      </c>
      <c r="U784" s="63">
        <v>0</v>
      </c>
      <c r="V784" s="63">
        <v>0</v>
      </c>
      <c r="W784" s="63">
        <v>0</v>
      </c>
      <c r="X784" s="63">
        <v>0</v>
      </c>
      <c r="Y784" s="63">
        <v>0</v>
      </c>
      <c r="Z784" s="63">
        <v>6.0975609756097561E-4</v>
      </c>
      <c r="AA784" s="63">
        <v>0.28048780487804881</v>
      </c>
      <c r="AB784" s="93" t="str">
        <f t="shared" si="171"/>
        <v>pre99</v>
      </c>
      <c r="AC784" s="93" t="str">
        <f t="shared" si="172"/>
        <v>QUI</v>
      </c>
      <c r="AD784" s="93" t="str">
        <f>"'"&amp;VLOOKUP(A784,Lookups!B$3:F$48,2,FALSE)&amp;"'"</f>
        <v>'Quinsam River Fall'</v>
      </c>
      <c r="AE784" s="93">
        <f>VLOOKUP(A784,Lookups!B$3:F$48,4,FALSE)</f>
        <v>4</v>
      </c>
      <c r="AF784" s="93" t="str">
        <f>VLOOKUP(A784,Lookups!B$3:F$48,5,FALSE)</f>
        <v>GS</v>
      </c>
      <c r="AG784" s="93" t="str">
        <f t="shared" si="173"/>
        <v>yes</v>
      </c>
      <c r="AH784" s="93">
        <f>VLOOKUP(A784,Lookups!B$3:F$48,3,FALSE)</f>
        <v>28</v>
      </c>
      <c r="AI784" s="117">
        <f t="shared" si="174"/>
        <v>0.26402439024390251</v>
      </c>
      <c r="AJ784" s="117">
        <f t="shared" si="175"/>
        <v>6.9512195121951226E-2</v>
      </c>
      <c r="AK784" s="117">
        <f t="shared" si="176"/>
        <v>6.7073170731707325E-3</v>
      </c>
      <c r="AL784" s="117">
        <f t="shared" si="177"/>
        <v>7.0731707317073178E-2</v>
      </c>
      <c r="AM784" s="117">
        <f t="shared" si="178"/>
        <v>0.30792682926829273</v>
      </c>
      <c r="AN784" s="117">
        <f t="shared" si="179"/>
        <v>0</v>
      </c>
      <c r="AO784" s="117">
        <f t="shared" si="180"/>
        <v>0</v>
      </c>
      <c r="AP784" s="117">
        <f t="shared" si="181"/>
        <v>0</v>
      </c>
      <c r="AQ784" s="117">
        <f t="shared" si="182"/>
        <v>0.28048780487804881</v>
      </c>
      <c r="AR784" s="117">
        <f t="shared" si="183"/>
        <v>6.0975609756097561E-4</v>
      </c>
      <c r="AS784" t="str">
        <f t="shared" si="184"/>
        <v>1987QUI</v>
      </c>
    </row>
    <row r="785" spans="1:45" x14ac:dyDescent="0.25">
      <c r="A785" t="s">
        <v>706</v>
      </c>
      <c r="B785" s="64">
        <v>1988</v>
      </c>
      <c r="C785">
        <v>1707</v>
      </c>
      <c r="D785" s="116" t="s">
        <v>44</v>
      </c>
      <c r="E785" s="63">
        <v>0.19449326303456357</v>
      </c>
      <c r="F785" s="63">
        <v>4.9209138840070298E-2</v>
      </c>
      <c r="G785" s="63">
        <v>1.054481546572935E-2</v>
      </c>
      <c r="H785" s="63">
        <v>6.8541300527240778E-2</v>
      </c>
      <c r="I785" s="63">
        <v>0</v>
      </c>
      <c r="J785" s="63">
        <v>8.2015231400117163E-3</v>
      </c>
      <c r="K785" s="63">
        <v>8.7873462214411256E-3</v>
      </c>
      <c r="L785" s="63">
        <v>1.7574692442882249E-3</v>
      </c>
      <c r="M785" s="63">
        <v>5.5067369654364387E-2</v>
      </c>
      <c r="N785" s="63">
        <v>2.5776215582893967E-2</v>
      </c>
      <c r="O785" s="63">
        <v>9.1388400702987704E-2</v>
      </c>
      <c r="P785" s="63">
        <v>1.2888107791446982E-2</v>
      </c>
      <c r="Q785" s="63">
        <v>0</v>
      </c>
      <c r="R785" s="63">
        <v>0</v>
      </c>
      <c r="S785" s="63">
        <v>0</v>
      </c>
      <c r="T785" s="63">
        <v>0</v>
      </c>
      <c r="U785" s="63">
        <v>0</v>
      </c>
      <c r="V785" s="63">
        <v>1.7574692442882249E-3</v>
      </c>
      <c r="W785" s="63">
        <v>0</v>
      </c>
      <c r="X785" s="63">
        <v>0</v>
      </c>
      <c r="Y785" s="63">
        <v>0</v>
      </c>
      <c r="Z785" s="63">
        <v>2.9291154071470417E-3</v>
      </c>
      <c r="AA785" s="63">
        <v>0.46865846514352666</v>
      </c>
      <c r="AB785" s="93" t="str">
        <f t="shared" si="171"/>
        <v>pre99</v>
      </c>
      <c r="AC785" s="93" t="str">
        <f t="shared" si="172"/>
        <v>QUI</v>
      </c>
      <c r="AD785" s="93" t="str">
        <f>"'"&amp;VLOOKUP(A785,Lookups!B$3:F$48,2,FALSE)&amp;"'"</f>
        <v>'Quinsam River Fall'</v>
      </c>
      <c r="AE785" s="93">
        <f>VLOOKUP(A785,Lookups!B$3:F$48,4,FALSE)</f>
        <v>4</v>
      </c>
      <c r="AF785" s="93" t="str">
        <f>VLOOKUP(A785,Lookups!B$3:F$48,5,FALSE)</f>
        <v>GS</v>
      </c>
      <c r="AG785" s="93" t="str">
        <f t="shared" si="173"/>
        <v>yes</v>
      </c>
      <c r="AH785" s="93">
        <f>VLOOKUP(A785,Lookups!B$3:F$48,3,FALSE)</f>
        <v>28</v>
      </c>
      <c r="AI785" s="117">
        <f t="shared" si="174"/>
        <v>0.25424721734036321</v>
      </c>
      <c r="AJ785" s="117">
        <f t="shared" si="175"/>
        <v>6.8541300527240778E-2</v>
      </c>
      <c r="AK785" s="117">
        <f t="shared" si="176"/>
        <v>1.6988869361452844E-2</v>
      </c>
      <c r="AL785" s="117">
        <f t="shared" si="177"/>
        <v>5.6824838898652613E-2</v>
      </c>
      <c r="AM785" s="117">
        <f t="shared" si="178"/>
        <v>0.13005272407732865</v>
      </c>
      <c r="AN785" s="117">
        <f t="shared" si="179"/>
        <v>0</v>
      </c>
      <c r="AO785" s="117">
        <f t="shared" si="180"/>
        <v>1.7574692442882249E-3</v>
      </c>
      <c r="AP785" s="117">
        <f t="shared" si="181"/>
        <v>0</v>
      </c>
      <c r="AQ785" s="117">
        <f t="shared" si="182"/>
        <v>0.46865846514352666</v>
      </c>
      <c r="AR785" s="117">
        <f t="shared" si="183"/>
        <v>2.9291154071470417E-3</v>
      </c>
      <c r="AS785" t="str">
        <f t="shared" si="184"/>
        <v>1988QUI</v>
      </c>
    </row>
    <row r="786" spans="1:45" x14ac:dyDescent="0.25">
      <c r="A786" t="s">
        <v>706</v>
      </c>
      <c r="B786" s="64">
        <v>1989</v>
      </c>
      <c r="C786">
        <v>1911</v>
      </c>
      <c r="D786" s="116" t="s">
        <v>44</v>
      </c>
      <c r="E786" s="63">
        <v>0.13971742543171117</v>
      </c>
      <c r="F786" s="63">
        <v>8.6342229199372053E-2</v>
      </c>
      <c r="G786" s="63">
        <v>2.6164311878597593E-2</v>
      </c>
      <c r="H786" s="63">
        <v>4.0293040293040296E-2</v>
      </c>
      <c r="I786" s="63">
        <v>3.663003663003663E-3</v>
      </c>
      <c r="J786" s="63">
        <v>2.6164311878597592E-3</v>
      </c>
      <c r="K786" s="63">
        <v>0</v>
      </c>
      <c r="L786" s="63">
        <v>0</v>
      </c>
      <c r="M786" s="63">
        <v>7.9016221873364725E-2</v>
      </c>
      <c r="N786" s="63">
        <v>1.9884877027734171E-2</v>
      </c>
      <c r="O786" s="63">
        <v>0.16431187859759289</v>
      </c>
      <c r="P786" s="63">
        <v>2.4071166928309788E-2</v>
      </c>
      <c r="Q786" s="63">
        <v>0</v>
      </c>
      <c r="R786" s="63">
        <v>0</v>
      </c>
      <c r="S786" s="63">
        <v>0</v>
      </c>
      <c r="T786" s="63">
        <v>0</v>
      </c>
      <c r="U786" s="63">
        <v>0</v>
      </c>
      <c r="V786" s="63">
        <v>0</v>
      </c>
      <c r="W786" s="63">
        <v>0</v>
      </c>
      <c r="X786" s="63">
        <v>1.0465724751439038E-3</v>
      </c>
      <c r="Y786" s="63">
        <v>0</v>
      </c>
      <c r="Z786" s="63">
        <v>2.0931449502878076E-3</v>
      </c>
      <c r="AA786" s="63">
        <v>0.41077969649398222</v>
      </c>
      <c r="AB786" s="93" t="str">
        <f t="shared" si="171"/>
        <v>pre99</v>
      </c>
      <c r="AC786" s="93" t="str">
        <f t="shared" si="172"/>
        <v>QUI</v>
      </c>
      <c r="AD786" s="93" t="str">
        <f>"'"&amp;VLOOKUP(A786,Lookups!B$3:F$48,2,FALSE)&amp;"'"</f>
        <v>'Quinsam River Fall'</v>
      </c>
      <c r="AE786" s="93">
        <f>VLOOKUP(A786,Lookups!B$3:F$48,4,FALSE)</f>
        <v>4</v>
      </c>
      <c r="AF786" s="93" t="str">
        <f>VLOOKUP(A786,Lookups!B$3:F$48,5,FALSE)</f>
        <v>GS</v>
      </c>
      <c r="AG786" s="93" t="str">
        <f t="shared" si="173"/>
        <v>yes</v>
      </c>
      <c r="AH786" s="93">
        <f>VLOOKUP(A786,Lookups!B$3:F$48,3,FALSE)</f>
        <v>28</v>
      </c>
      <c r="AI786" s="117">
        <f t="shared" si="174"/>
        <v>0.25222396650968082</v>
      </c>
      <c r="AJ786" s="117">
        <f t="shared" si="175"/>
        <v>4.3956043956043959E-2</v>
      </c>
      <c r="AK786" s="117">
        <f t="shared" si="176"/>
        <v>2.6164311878597592E-3</v>
      </c>
      <c r="AL786" s="117">
        <f t="shared" si="177"/>
        <v>7.9016221873364725E-2</v>
      </c>
      <c r="AM786" s="117">
        <f t="shared" si="178"/>
        <v>0.20826792255363685</v>
      </c>
      <c r="AN786" s="117">
        <f t="shared" si="179"/>
        <v>0</v>
      </c>
      <c r="AO786" s="117">
        <f t="shared" si="180"/>
        <v>0</v>
      </c>
      <c r="AP786" s="117">
        <f t="shared" si="181"/>
        <v>1.0465724751439038E-3</v>
      </c>
      <c r="AQ786" s="117">
        <f t="shared" si="182"/>
        <v>0.41077969649398222</v>
      </c>
      <c r="AR786" s="117">
        <f t="shared" si="183"/>
        <v>2.0931449502878076E-3</v>
      </c>
      <c r="AS786" t="str">
        <f t="shared" si="184"/>
        <v>1989QUI</v>
      </c>
    </row>
    <row r="787" spans="1:45" x14ac:dyDescent="0.25">
      <c r="A787" t="s">
        <v>706</v>
      </c>
      <c r="B787" s="64">
        <v>1990</v>
      </c>
      <c r="C787">
        <v>1307</v>
      </c>
      <c r="D787" s="116" t="s">
        <v>44</v>
      </c>
      <c r="E787" s="63">
        <v>0.17138485080336649</v>
      </c>
      <c r="F787" s="63">
        <v>5.1262433052792655E-2</v>
      </c>
      <c r="G787" s="63">
        <v>4.5906656465187455E-3</v>
      </c>
      <c r="H787" s="63">
        <v>6.7329762815608263E-2</v>
      </c>
      <c r="I787" s="63">
        <v>3.06044376434583E-3</v>
      </c>
      <c r="J787" s="63">
        <v>1.3771996939556235E-2</v>
      </c>
      <c r="K787" s="63">
        <v>0</v>
      </c>
      <c r="L787" s="63">
        <v>1.5302218821729151E-2</v>
      </c>
      <c r="M787" s="63">
        <v>7.4980872226472844E-2</v>
      </c>
      <c r="N787" s="63">
        <v>4.9732211170619739E-2</v>
      </c>
      <c r="O787" s="63">
        <v>0.13695485845447589</v>
      </c>
      <c r="P787" s="63">
        <v>3.5195103289977048E-2</v>
      </c>
      <c r="Q787" s="63">
        <v>0</v>
      </c>
      <c r="R787" s="63">
        <v>0</v>
      </c>
      <c r="S787" s="63">
        <v>0</v>
      </c>
      <c r="T787" s="63">
        <v>0</v>
      </c>
      <c r="U787" s="63">
        <v>0</v>
      </c>
      <c r="V787" s="63">
        <v>0</v>
      </c>
      <c r="W787" s="63">
        <v>0</v>
      </c>
      <c r="X787" s="63">
        <v>0</v>
      </c>
      <c r="Y787" s="63">
        <v>0</v>
      </c>
      <c r="Z787" s="63">
        <v>3.06044376434583E-3</v>
      </c>
      <c r="AA787" s="63">
        <v>0.37337413925019125</v>
      </c>
      <c r="AB787" s="93" t="str">
        <f t="shared" si="171"/>
        <v>pre99</v>
      </c>
      <c r="AC787" s="93" t="str">
        <f t="shared" si="172"/>
        <v>QUI</v>
      </c>
      <c r="AD787" s="93" t="str">
        <f>"'"&amp;VLOOKUP(A787,Lookups!B$3:F$48,2,FALSE)&amp;"'"</f>
        <v>'Quinsam River Fall'</v>
      </c>
      <c r="AE787" s="93">
        <f>VLOOKUP(A787,Lookups!B$3:F$48,4,FALSE)</f>
        <v>4</v>
      </c>
      <c r="AF787" s="93" t="str">
        <f>VLOOKUP(A787,Lookups!B$3:F$48,5,FALSE)</f>
        <v>GS</v>
      </c>
      <c r="AG787" s="93" t="str">
        <f t="shared" si="173"/>
        <v>yes</v>
      </c>
      <c r="AH787" s="93">
        <f>VLOOKUP(A787,Lookups!B$3:F$48,3,FALSE)</f>
        <v>28</v>
      </c>
      <c r="AI787" s="117">
        <f t="shared" si="174"/>
        <v>0.22723794950267789</v>
      </c>
      <c r="AJ787" s="117">
        <f t="shared" si="175"/>
        <v>7.0390206579954095E-2</v>
      </c>
      <c r="AK787" s="117">
        <f t="shared" si="176"/>
        <v>1.3771996939556235E-2</v>
      </c>
      <c r="AL787" s="117">
        <f t="shared" si="177"/>
        <v>9.0283091048201994E-2</v>
      </c>
      <c r="AM787" s="117">
        <f t="shared" si="178"/>
        <v>0.22188217291507267</v>
      </c>
      <c r="AN787" s="117">
        <f t="shared" si="179"/>
        <v>0</v>
      </c>
      <c r="AO787" s="117">
        <f t="shared" si="180"/>
        <v>0</v>
      </c>
      <c r="AP787" s="117">
        <f t="shared" si="181"/>
        <v>0</v>
      </c>
      <c r="AQ787" s="117">
        <f t="shared" si="182"/>
        <v>0.37337413925019125</v>
      </c>
      <c r="AR787" s="117">
        <f t="shared" si="183"/>
        <v>3.06044376434583E-3</v>
      </c>
      <c r="AS787" t="str">
        <f t="shared" si="184"/>
        <v>1990QUI</v>
      </c>
    </row>
    <row r="788" spans="1:45" x14ac:dyDescent="0.25">
      <c r="A788" t="s">
        <v>706</v>
      </c>
      <c r="B788" s="64">
        <v>1991</v>
      </c>
      <c r="C788">
        <v>846</v>
      </c>
      <c r="D788" s="116" t="s">
        <v>44</v>
      </c>
      <c r="E788" s="63">
        <v>0.1099290780141844</v>
      </c>
      <c r="F788" s="63">
        <v>5.4373522458628844E-2</v>
      </c>
      <c r="G788" s="63">
        <v>1.5366430260047281E-2</v>
      </c>
      <c r="H788" s="63">
        <v>6.3829787234042548E-2</v>
      </c>
      <c r="I788" s="63">
        <v>0</v>
      </c>
      <c r="J788" s="63">
        <v>4.7281323877068557E-3</v>
      </c>
      <c r="K788" s="63">
        <v>7.0921985815602835E-3</v>
      </c>
      <c r="L788" s="63">
        <v>7.0921985815602835E-3</v>
      </c>
      <c r="M788" s="63">
        <v>9.1016548463356967E-2</v>
      </c>
      <c r="N788" s="63">
        <v>0.10283687943262411</v>
      </c>
      <c r="O788" s="63">
        <v>0.13238770685579196</v>
      </c>
      <c r="P788" s="63">
        <v>6.6193853427895979E-2</v>
      </c>
      <c r="Q788" s="63">
        <v>0</v>
      </c>
      <c r="R788" s="63">
        <v>0</v>
      </c>
      <c r="S788" s="63">
        <v>0</v>
      </c>
      <c r="T788" s="63">
        <v>0</v>
      </c>
      <c r="U788" s="63">
        <v>0</v>
      </c>
      <c r="V788" s="63">
        <v>0</v>
      </c>
      <c r="W788" s="63">
        <v>0</v>
      </c>
      <c r="X788" s="63">
        <v>0</v>
      </c>
      <c r="Y788" s="63">
        <v>0</v>
      </c>
      <c r="Z788" s="63">
        <v>0</v>
      </c>
      <c r="AA788" s="63">
        <v>0.34515366430260047</v>
      </c>
      <c r="AB788" s="93" t="str">
        <f t="shared" si="171"/>
        <v>pre99</v>
      </c>
      <c r="AC788" s="93" t="str">
        <f t="shared" si="172"/>
        <v>QUI</v>
      </c>
      <c r="AD788" s="93" t="str">
        <f>"'"&amp;VLOOKUP(A788,Lookups!B$3:F$48,2,FALSE)&amp;"'"</f>
        <v>'Quinsam River Fall'</v>
      </c>
      <c r="AE788" s="93">
        <f>VLOOKUP(A788,Lookups!B$3:F$48,4,FALSE)</f>
        <v>4</v>
      </c>
      <c r="AF788" s="93" t="str">
        <f>VLOOKUP(A788,Lookups!B$3:F$48,5,FALSE)</f>
        <v>GS</v>
      </c>
      <c r="AG788" s="93" t="str">
        <f t="shared" si="173"/>
        <v>yes</v>
      </c>
      <c r="AH788" s="93">
        <f>VLOOKUP(A788,Lookups!B$3:F$48,3,FALSE)</f>
        <v>28</v>
      </c>
      <c r="AI788" s="117">
        <f t="shared" si="174"/>
        <v>0.17966903073286053</v>
      </c>
      <c r="AJ788" s="117">
        <f t="shared" si="175"/>
        <v>6.3829787234042548E-2</v>
      </c>
      <c r="AK788" s="117">
        <f t="shared" si="176"/>
        <v>1.1820330969267139E-2</v>
      </c>
      <c r="AL788" s="117">
        <f t="shared" si="177"/>
        <v>9.8108747044917247E-2</v>
      </c>
      <c r="AM788" s="117">
        <f t="shared" si="178"/>
        <v>0.30141843971631205</v>
      </c>
      <c r="AN788" s="117">
        <f t="shared" si="179"/>
        <v>0</v>
      </c>
      <c r="AO788" s="117">
        <f t="shared" si="180"/>
        <v>0</v>
      </c>
      <c r="AP788" s="117">
        <f t="shared" si="181"/>
        <v>0</v>
      </c>
      <c r="AQ788" s="117">
        <f t="shared" si="182"/>
        <v>0.34515366430260047</v>
      </c>
      <c r="AR788" s="117">
        <f t="shared" si="183"/>
        <v>0</v>
      </c>
      <c r="AS788" t="str">
        <f t="shared" si="184"/>
        <v>1991QUI</v>
      </c>
    </row>
    <row r="789" spans="1:45" x14ac:dyDescent="0.25">
      <c r="A789" t="s">
        <v>706</v>
      </c>
      <c r="B789" s="64">
        <v>1992</v>
      </c>
      <c r="C789">
        <v>684</v>
      </c>
      <c r="D789" s="116" t="s">
        <v>44</v>
      </c>
      <c r="E789" s="63">
        <v>0.15204678362573099</v>
      </c>
      <c r="F789" s="63">
        <v>2.6315789473684209E-2</v>
      </c>
      <c r="G789" s="63">
        <v>1.9005847953216373E-2</v>
      </c>
      <c r="H789" s="63">
        <v>0.1111111111111111</v>
      </c>
      <c r="I789" s="63">
        <v>0</v>
      </c>
      <c r="J789" s="63">
        <v>2.9239766081871343E-3</v>
      </c>
      <c r="K789" s="63">
        <v>0</v>
      </c>
      <c r="L789" s="63">
        <v>4.3859649122807015E-3</v>
      </c>
      <c r="M789" s="63">
        <v>5.4093567251461985E-2</v>
      </c>
      <c r="N789" s="63">
        <v>0.10087719298245613</v>
      </c>
      <c r="O789" s="63">
        <v>9.9415204678362568E-2</v>
      </c>
      <c r="P789" s="63">
        <v>3.9473684210526314E-2</v>
      </c>
      <c r="Q789" s="63">
        <v>0</v>
      </c>
      <c r="R789" s="63">
        <v>0</v>
      </c>
      <c r="S789" s="63">
        <v>0</v>
      </c>
      <c r="T789" s="63">
        <v>0</v>
      </c>
      <c r="U789" s="63">
        <v>0</v>
      </c>
      <c r="V789" s="63">
        <v>0</v>
      </c>
      <c r="W789" s="63">
        <v>0</v>
      </c>
      <c r="X789" s="63">
        <v>0</v>
      </c>
      <c r="Y789" s="63">
        <v>0</v>
      </c>
      <c r="Z789" s="63">
        <v>5.8479532163742687E-3</v>
      </c>
      <c r="AA789" s="63">
        <v>0.38450292397660818</v>
      </c>
      <c r="AB789" s="93" t="str">
        <f t="shared" si="171"/>
        <v>pre99</v>
      </c>
      <c r="AC789" s="93" t="str">
        <f t="shared" si="172"/>
        <v>QUI</v>
      </c>
      <c r="AD789" s="93" t="str">
        <f>"'"&amp;VLOOKUP(A789,Lookups!B$3:F$48,2,FALSE)&amp;"'"</f>
        <v>'Quinsam River Fall'</v>
      </c>
      <c r="AE789" s="93">
        <f>VLOOKUP(A789,Lookups!B$3:F$48,4,FALSE)</f>
        <v>4</v>
      </c>
      <c r="AF789" s="93" t="str">
        <f>VLOOKUP(A789,Lookups!B$3:F$48,5,FALSE)</f>
        <v>GS</v>
      </c>
      <c r="AG789" s="93" t="str">
        <f t="shared" si="173"/>
        <v>yes</v>
      </c>
      <c r="AH789" s="93">
        <f>VLOOKUP(A789,Lookups!B$3:F$48,3,FALSE)</f>
        <v>28</v>
      </c>
      <c r="AI789" s="117">
        <f t="shared" si="174"/>
        <v>0.19736842105263158</v>
      </c>
      <c r="AJ789" s="117">
        <f t="shared" si="175"/>
        <v>0.1111111111111111</v>
      </c>
      <c r="AK789" s="117">
        <f t="shared" si="176"/>
        <v>2.9239766081871343E-3</v>
      </c>
      <c r="AL789" s="117">
        <f t="shared" si="177"/>
        <v>5.8479532163742687E-2</v>
      </c>
      <c r="AM789" s="117">
        <f t="shared" si="178"/>
        <v>0.23976608187134502</v>
      </c>
      <c r="AN789" s="117">
        <f t="shared" si="179"/>
        <v>0</v>
      </c>
      <c r="AO789" s="117">
        <f t="shared" si="180"/>
        <v>0</v>
      </c>
      <c r="AP789" s="117">
        <f t="shared" si="181"/>
        <v>0</v>
      </c>
      <c r="AQ789" s="117">
        <f t="shared" si="182"/>
        <v>0.38450292397660818</v>
      </c>
      <c r="AR789" s="117">
        <f t="shared" si="183"/>
        <v>5.8479532163742687E-3</v>
      </c>
      <c r="AS789" t="str">
        <f t="shared" si="184"/>
        <v>1992QUI</v>
      </c>
    </row>
    <row r="790" spans="1:45" x14ac:dyDescent="0.25">
      <c r="A790" t="s">
        <v>706</v>
      </c>
      <c r="B790" s="64">
        <v>1993</v>
      </c>
      <c r="C790">
        <v>394</v>
      </c>
      <c r="D790" s="116" t="s">
        <v>44</v>
      </c>
      <c r="E790" s="63">
        <v>8.3756345177664976E-2</v>
      </c>
      <c r="F790" s="63">
        <v>6.3451776649746189E-2</v>
      </c>
      <c r="G790" s="63">
        <v>1.2690355329949238E-2</v>
      </c>
      <c r="H790" s="63">
        <v>6.3451776649746189E-2</v>
      </c>
      <c r="I790" s="63">
        <v>0</v>
      </c>
      <c r="J790" s="63">
        <v>1.2690355329949238E-2</v>
      </c>
      <c r="K790" s="63">
        <v>0</v>
      </c>
      <c r="L790" s="63">
        <v>7.6142131979695434E-3</v>
      </c>
      <c r="M790" s="63">
        <v>0.13451776649746192</v>
      </c>
      <c r="N790" s="63">
        <v>6.5989847715736044E-2</v>
      </c>
      <c r="O790" s="63">
        <v>0.21065989847715738</v>
      </c>
      <c r="P790" s="63">
        <v>6.0913705583756347E-2</v>
      </c>
      <c r="Q790" s="63">
        <v>0</v>
      </c>
      <c r="R790" s="63">
        <v>0</v>
      </c>
      <c r="S790" s="63">
        <v>0</v>
      </c>
      <c r="T790" s="63">
        <v>0</v>
      </c>
      <c r="U790" s="63">
        <v>0</v>
      </c>
      <c r="V790" s="63">
        <v>0</v>
      </c>
      <c r="W790" s="63">
        <v>0</v>
      </c>
      <c r="X790" s="63">
        <v>0</v>
      </c>
      <c r="Y790" s="63">
        <v>0</v>
      </c>
      <c r="Z790" s="63">
        <v>0</v>
      </c>
      <c r="AA790" s="63">
        <v>0.28426395939086296</v>
      </c>
      <c r="AB790" s="93" t="str">
        <f t="shared" si="171"/>
        <v>pre99</v>
      </c>
      <c r="AC790" s="93" t="str">
        <f t="shared" si="172"/>
        <v>QUI</v>
      </c>
      <c r="AD790" s="93" t="str">
        <f>"'"&amp;VLOOKUP(A790,Lookups!B$3:F$48,2,FALSE)&amp;"'"</f>
        <v>'Quinsam River Fall'</v>
      </c>
      <c r="AE790" s="93">
        <f>VLOOKUP(A790,Lookups!B$3:F$48,4,FALSE)</f>
        <v>4</v>
      </c>
      <c r="AF790" s="93" t="str">
        <f>VLOOKUP(A790,Lookups!B$3:F$48,5,FALSE)</f>
        <v>GS</v>
      </c>
      <c r="AG790" s="93" t="str">
        <f t="shared" si="173"/>
        <v>yes</v>
      </c>
      <c r="AH790" s="93">
        <f>VLOOKUP(A790,Lookups!B$3:F$48,3,FALSE)</f>
        <v>28</v>
      </c>
      <c r="AI790" s="117">
        <f t="shared" si="174"/>
        <v>0.15989847715736041</v>
      </c>
      <c r="AJ790" s="117">
        <f t="shared" si="175"/>
        <v>6.3451776649746189E-2</v>
      </c>
      <c r="AK790" s="117">
        <f t="shared" si="176"/>
        <v>1.2690355329949238E-2</v>
      </c>
      <c r="AL790" s="117">
        <f t="shared" si="177"/>
        <v>0.14213197969543145</v>
      </c>
      <c r="AM790" s="117">
        <f t="shared" si="178"/>
        <v>0.33756345177664976</v>
      </c>
      <c r="AN790" s="117">
        <f t="shared" si="179"/>
        <v>0</v>
      </c>
      <c r="AO790" s="117">
        <f t="shared" si="180"/>
        <v>0</v>
      </c>
      <c r="AP790" s="117">
        <f t="shared" si="181"/>
        <v>0</v>
      </c>
      <c r="AQ790" s="117">
        <f t="shared" si="182"/>
        <v>0.28426395939086296</v>
      </c>
      <c r="AR790" s="117">
        <f t="shared" si="183"/>
        <v>0</v>
      </c>
      <c r="AS790" t="str">
        <f t="shared" si="184"/>
        <v>1993QUI</v>
      </c>
    </row>
    <row r="791" spans="1:45" x14ac:dyDescent="0.25">
      <c r="A791" t="s">
        <v>706</v>
      </c>
      <c r="B791" s="64">
        <v>1994</v>
      </c>
      <c r="C791">
        <v>574</v>
      </c>
      <c r="D791" s="116" t="s">
        <v>44</v>
      </c>
      <c r="E791" s="63">
        <v>3.1358885017421602E-2</v>
      </c>
      <c r="F791" s="63">
        <v>0.48257839721254353</v>
      </c>
      <c r="G791" s="63">
        <v>2.4390243902439025E-2</v>
      </c>
      <c r="H791" s="63">
        <v>6.097560975609756E-2</v>
      </c>
      <c r="I791" s="63">
        <v>0</v>
      </c>
      <c r="J791" s="63">
        <v>0</v>
      </c>
      <c r="K791" s="63">
        <v>0</v>
      </c>
      <c r="L791" s="63">
        <v>0</v>
      </c>
      <c r="M791" s="63">
        <v>4.0069686411149823E-2</v>
      </c>
      <c r="N791" s="63">
        <v>6.9686411149825784E-3</v>
      </c>
      <c r="O791" s="63">
        <v>9.7560975609756101E-2</v>
      </c>
      <c r="P791" s="63">
        <v>1.3937282229965157E-2</v>
      </c>
      <c r="Q791" s="63">
        <v>0</v>
      </c>
      <c r="R791" s="63">
        <v>0</v>
      </c>
      <c r="S791" s="63">
        <v>0</v>
      </c>
      <c r="T791" s="63">
        <v>0</v>
      </c>
      <c r="U791" s="63">
        <v>0</v>
      </c>
      <c r="V791" s="63">
        <v>0</v>
      </c>
      <c r="W791" s="63">
        <v>0</v>
      </c>
      <c r="X791" s="63">
        <v>0</v>
      </c>
      <c r="Y791" s="63">
        <v>0</v>
      </c>
      <c r="Z791" s="63">
        <v>3.4843205574912892E-3</v>
      </c>
      <c r="AA791" s="63">
        <v>0.23867595818815332</v>
      </c>
      <c r="AB791" s="93" t="str">
        <f t="shared" si="171"/>
        <v>pre99</v>
      </c>
      <c r="AC791" s="93" t="str">
        <f t="shared" si="172"/>
        <v>QUI</v>
      </c>
      <c r="AD791" s="93" t="str">
        <f>"'"&amp;VLOOKUP(A791,Lookups!B$3:F$48,2,FALSE)&amp;"'"</f>
        <v>'Quinsam River Fall'</v>
      </c>
      <c r="AE791" s="93">
        <f>VLOOKUP(A791,Lookups!B$3:F$48,4,FALSE)</f>
        <v>4</v>
      </c>
      <c r="AF791" s="93" t="str">
        <f>VLOOKUP(A791,Lookups!B$3:F$48,5,FALSE)</f>
        <v>GS</v>
      </c>
      <c r="AG791" s="93" t="str">
        <f t="shared" si="173"/>
        <v>yes</v>
      </c>
      <c r="AH791" s="93">
        <f>VLOOKUP(A791,Lookups!B$3:F$48,3,FALSE)</f>
        <v>28</v>
      </c>
      <c r="AI791" s="117">
        <f t="shared" si="174"/>
        <v>0.5383275261324042</v>
      </c>
      <c r="AJ791" s="117">
        <f t="shared" si="175"/>
        <v>6.097560975609756E-2</v>
      </c>
      <c r="AK791" s="117">
        <f t="shared" si="176"/>
        <v>0</v>
      </c>
      <c r="AL791" s="117">
        <f t="shared" si="177"/>
        <v>4.0069686411149823E-2</v>
      </c>
      <c r="AM791" s="117">
        <f t="shared" si="178"/>
        <v>0.11846689895470383</v>
      </c>
      <c r="AN791" s="117">
        <f t="shared" si="179"/>
        <v>0</v>
      </c>
      <c r="AO791" s="117">
        <f t="shared" si="180"/>
        <v>0</v>
      </c>
      <c r="AP791" s="117">
        <f t="shared" si="181"/>
        <v>0</v>
      </c>
      <c r="AQ791" s="117">
        <f t="shared" si="182"/>
        <v>0.23867595818815332</v>
      </c>
      <c r="AR791" s="117">
        <f t="shared" si="183"/>
        <v>3.4843205574912892E-3</v>
      </c>
      <c r="AS791" t="str">
        <f t="shared" si="184"/>
        <v>1994QUI</v>
      </c>
    </row>
    <row r="792" spans="1:45" x14ac:dyDescent="0.25">
      <c r="A792" t="s">
        <v>706</v>
      </c>
      <c r="B792" s="64">
        <v>1995</v>
      </c>
      <c r="C792">
        <v>291</v>
      </c>
      <c r="D792" s="116" t="s">
        <v>44</v>
      </c>
      <c r="E792" s="63">
        <v>8.247422680412371E-2</v>
      </c>
      <c r="F792" s="63">
        <v>7.903780068728522E-2</v>
      </c>
      <c r="G792" s="63">
        <v>0</v>
      </c>
      <c r="H792" s="63">
        <v>0.1134020618556701</v>
      </c>
      <c r="I792" s="63">
        <v>2.4054982817869417E-2</v>
      </c>
      <c r="J792" s="63">
        <v>0</v>
      </c>
      <c r="K792" s="63">
        <v>0</v>
      </c>
      <c r="L792" s="63">
        <v>0</v>
      </c>
      <c r="M792" s="63">
        <v>8.9347079037800689E-2</v>
      </c>
      <c r="N792" s="63">
        <v>0</v>
      </c>
      <c r="O792" s="63">
        <v>0.19243986254295534</v>
      </c>
      <c r="P792" s="63">
        <v>2.0618556701030927E-2</v>
      </c>
      <c r="Q792" s="63">
        <v>0</v>
      </c>
      <c r="R792" s="63">
        <v>0</v>
      </c>
      <c r="S792" s="63">
        <v>0</v>
      </c>
      <c r="T792" s="63">
        <v>0</v>
      </c>
      <c r="U792" s="63">
        <v>0</v>
      </c>
      <c r="V792" s="63">
        <v>0</v>
      </c>
      <c r="W792" s="63">
        <v>0</v>
      </c>
      <c r="X792" s="63">
        <v>0</v>
      </c>
      <c r="Y792" s="63">
        <v>0</v>
      </c>
      <c r="Z792" s="63">
        <v>0</v>
      </c>
      <c r="AA792" s="63">
        <v>0.39862542955326463</v>
      </c>
      <c r="AB792" s="93" t="str">
        <f t="shared" si="171"/>
        <v>pre99</v>
      </c>
      <c r="AC792" s="93" t="str">
        <f t="shared" si="172"/>
        <v>QUI</v>
      </c>
      <c r="AD792" s="93" t="str">
        <f>"'"&amp;VLOOKUP(A792,Lookups!B$3:F$48,2,FALSE)&amp;"'"</f>
        <v>'Quinsam River Fall'</v>
      </c>
      <c r="AE792" s="93">
        <f>VLOOKUP(A792,Lookups!B$3:F$48,4,FALSE)</f>
        <v>4</v>
      </c>
      <c r="AF792" s="93" t="str">
        <f>VLOOKUP(A792,Lookups!B$3:F$48,5,FALSE)</f>
        <v>GS</v>
      </c>
      <c r="AG792" s="93" t="str">
        <f t="shared" si="173"/>
        <v>yes</v>
      </c>
      <c r="AH792" s="93">
        <f>VLOOKUP(A792,Lookups!B$3:F$48,3,FALSE)</f>
        <v>28</v>
      </c>
      <c r="AI792" s="117">
        <f t="shared" si="174"/>
        <v>0.16151202749140892</v>
      </c>
      <c r="AJ792" s="117">
        <f t="shared" si="175"/>
        <v>0.13745704467353953</v>
      </c>
      <c r="AK792" s="117">
        <f t="shared" si="176"/>
        <v>0</v>
      </c>
      <c r="AL792" s="117">
        <f t="shared" si="177"/>
        <v>8.9347079037800689E-2</v>
      </c>
      <c r="AM792" s="117">
        <f t="shared" si="178"/>
        <v>0.21305841924398627</v>
      </c>
      <c r="AN792" s="117">
        <f t="shared" si="179"/>
        <v>0</v>
      </c>
      <c r="AO792" s="117">
        <f t="shared" si="180"/>
        <v>0</v>
      </c>
      <c r="AP792" s="117">
        <f t="shared" si="181"/>
        <v>0</v>
      </c>
      <c r="AQ792" s="117">
        <f t="shared" si="182"/>
        <v>0.39862542955326463</v>
      </c>
      <c r="AR792" s="117">
        <f t="shared" si="183"/>
        <v>0</v>
      </c>
      <c r="AS792" t="str">
        <f t="shared" si="184"/>
        <v>1995QUI</v>
      </c>
    </row>
    <row r="793" spans="1:45" x14ac:dyDescent="0.25">
      <c r="A793" t="s">
        <v>706</v>
      </c>
      <c r="B793" s="64">
        <v>1996</v>
      </c>
      <c r="C793">
        <v>294</v>
      </c>
      <c r="D793" s="116" t="s">
        <v>44</v>
      </c>
      <c r="E793" s="63">
        <v>6.8027210884353734E-2</v>
      </c>
      <c r="F793" s="63">
        <v>1.020408163265306E-2</v>
      </c>
      <c r="G793" s="63">
        <v>0</v>
      </c>
      <c r="H793" s="63">
        <v>1.3605442176870748E-2</v>
      </c>
      <c r="I793" s="63">
        <v>3.4013605442176869E-3</v>
      </c>
      <c r="J793" s="63">
        <v>0</v>
      </c>
      <c r="K793" s="63">
        <v>0</v>
      </c>
      <c r="L793" s="63">
        <v>0</v>
      </c>
      <c r="M793" s="63">
        <v>9.8639455782312924E-2</v>
      </c>
      <c r="N793" s="63">
        <v>0</v>
      </c>
      <c r="O793" s="63">
        <v>0.19387755102040818</v>
      </c>
      <c r="P793" s="63">
        <v>2.3809523809523808E-2</v>
      </c>
      <c r="Q793" s="63">
        <v>0</v>
      </c>
      <c r="R793" s="63">
        <v>0</v>
      </c>
      <c r="S793" s="63">
        <v>0</v>
      </c>
      <c r="T793" s="63">
        <v>0</v>
      </c>
      <c r="U793" s="63">
        <v>0</v>
      </c>
      <c r="V793" s="63">
        <v>0</v>
      </c>
      <c r="W793" s="63">
        <v>0</v>
      </c>
      <c r="X793" s="63">
        <v>0</v>
      </c>
      <c r="Y793" s="63">
        <v>0</v>
      </c>
      <c r="Z793" s="63">
        <v>3.4013605442176869E-3</v>
      </c>
      <c r="AA793" s="63">
        <v>0.58503401360544216</v>
      </c>
      <c r="AB793" s="93" t="str">
        <f t="shared" si="171"/>
        <v>pre99</v>
      </c>
      <c r="AC793" s="93" t="str">
        <f t="shared" si="172"/>
        <v>QUI</v>
      </c>
      <c r="AD793" s="93" t="str">
        <f>"'"&amp;VLOOKUP(A793,Lookups!B$3:F$48,2,FALSE)&amp;"'"</f>
        <v>'Quinsam River Fall'</v>
      </c>
      <c r="AE793" s="93">
        <f>VLOOKUP(A793,Lookups!B$3:F$48,4,FALSE)</f>
        <v>4</v>
      </c>
      <c r="AF793" s="93" t="str">
        <f>VLOOKUP(A793,Lookups!B$3:F$48,5,FALSE)</f>
        <v>GS</v>
      </c>
      <c r="AG793" s="93" t="str">
        <f t="shared" si="173"/>
        <v>yes</v>
      </c>
      <c r="AH793" s="93">
        <f>VLOOKUP(A793,Lookups!B$3:F$48,3,FALSE)</f>
        <v>28</v>
      </c>
      <c r="AI793" s="117">
        <f t="shared" si="174"/>
        <v>7.8231292517006792E-2</v>
      </c>
      <c r="AJ793" s="117">
        <f t="shared" si="175"/>
        <v>1.7006802721088433E-2</v>
      </c>
      <c r="AK793" s="117">
        <f t="shared" si="176"/>
        <v>0</v>
      </c>
      <c r="AL793" s="117">
        <f t="shared" si="177"/>
        <v>9.8639455782312924E-2</v>
      </c>
      <c r="AM793" s="117">
        <f t="shared" si="178"/>
        <v>0.21768707482993199</v>
      </c>
      <c r="AN793" s="117">
        <f t="shared" si="179"/>
        <v>0</v>
      </c>
      <c r="AO793" s="117">
        <f t="shared" si="180"/>
        <v>0</v>
      </c>
      <c r="AP793" s="117">
        <f t="shared" si="181"/>
        <v>0</v>
      </c>
      <c r="AQ793" s="117">
        <f t="shared" si="182"/>
        <v>0.58503401360544216</v>
      </c>
      <c r="AR793" s="117">
        <f t="shared" si="183"/>
        <v>3.4013605442176869E-3</v>
      </c>
      <c r="AS793" t="str">
        <f t="shared" si="184"/>
        <v>1996QUI</v>
      </c>
    </row>
    <row r="794" spans="1:45" x14ac:dyDescent="0.25">
      <c r="A794" t="s">
        <v>706</v>
      </c>
      <c r="B794" s="64">
        <v>1997</v>
      </c>
      <c r="C794">
        <v>469</v>
      </c>
      <c r="D794" s="116" t="s">
        <v>44</v>
      </c>
      <c r="E794" s="63">
        <v>0.11087420042643924</v>
      </c>
      <c r="F794" s="63">
        <v>4.4776119402985072E-2</v>
      </c>
      <c r="G794" s="63">
        <v>3.1982942430703626E-2</v>
      </c>
      <c r="H794" s="63">
        <v>3.6247334754797439E-2</v>
      </c>
      <c r="I794" s="63">
        <v>1.0660980810234541E-2</v>
      </c>
      <c r="J794" s="63">
        <v>4.2643923240938165E-3</v>
      </c>
      <c r="K794" s="63">
        <v>5.3304904051172705E-2</v>
      </c>
      <c r="L794" s="63">
        <v>0</v>
      </c>
      <c r="M794" s="63">
        <v>0.13432835820895522</v>
      </c>
      <c r="N794" s="63">
        <v>2.5586353944562899E-2</v>
      </c>
      <c r="O794" s="63">
        <v>4.2643923240938165E-2</v>
      </c>
      <c r="P794" s="63">
        <v>2.5586353944562899E-2</v>
      </c>
      <c r="Q794" s="63">
        <v>0</v>
      </c>
      <c r="R794" s="63">
        <v>0</v>
      </c>
      <c r="S794" s="63">
        <v>0</v>
      </c>
      <c r="T794" s="63">
        <v>0</v>
      </c>
      <c r="U794" s="63">
        <v>0</v>
      </c>
      <c r="V794" s="63">
        <v>0</v>
      </c>
      <c r="W794" s="63">
        <v>0</v>
      </c>
      <c r="X794" s="63">
        <v>0</v>
      </c>
      <c r="Y794" s="63">
        <v>0</v>
      </c>
      <c r="Z794" s="63">
        <v>0</v>
      </c>
      <c r="AA794" s="63">
        <v>0.47974413646055436</v>
      </c>
      <c r="AB794" s="93" t="str">
        <f t="shared" si="171"/>
        <v>pre99</v>
      </c>
      <c r="AC794" s="93" t="str">
        <f t="shared" si="172"/>
        <v>QUI</v>
      </c>
      <c r="AD794" s="93" t="str">
        <f>"'"&amp;VLOOKUP(A794,Lookups!B$3:F$48,2,FALSE)&amp;"'"</f>
        <v>'Quinsam River Fall'</v>
      </c>
      <c r="AE794" s="93">
        <f>VLOOKUP(A794,Lookups!B$3:F$48,4,FALSE)</f>
        <v>4</v>
      </c>
      <c r="AF794" s="93" t="str">
        <f>VLOOKUP(A794,Lookups!B$3:F$48,5,FALSE)</f>
        <v>GS</v>
      </c>
      <c r="AG794" s="93" t="str">
        <f t="shared" si="173"/>
        <v>yes</v>
      </c>
      <c r="AH794" s="93">
        <f>VLOOKUP(A794,Lookups!B$3:F$48,3,FALSE)</f>
        <v>28</v>
      </c>
      <c r="AI794" s="117">
        <f t="shared" si="174"/>
        <v>0.18763326226012794</v>
      </c>
      <c r="AJ794" s="117">
        <f t="shared" si="175"/>
        <v>4.6908315565031979E-2</v>
      </c>
      <c r="AK794" s="117">
        <f t="shared" si="176"/>
        <v>5.7569296375266518E-2</v>
      </c>
      <c r="AL794" s="117">
        <f t="shared" si="177"/>
        <v>0.13432835820895522</v>
      </c>
      <c r="AM794" s="117">
        <f t="shared" si="178"/>
        <v>9.3816631130063971E-2</v>
      </c>
      <c r="AN794" s="117">
        <f t="shared" si="179"/>
        <v>0</v>
      </c>
      <c r="AO794" s="117">
        <f t="shared" si="180"/>
        <v>0</v>
      </c>
      <c r="AP794" s="117">
        <f t="shared" si="181"/>
        <v>0</v>
      </c>
      <c r="AQ794" s="117">
        <f t="shared" si="182"/>
        <v>0.47974413646055436</v>
      </c>
      <c r="AR794" s="117">
        <f t="shared" si="183"/>
        <v>0</v>
      </c>
      <c r="AS794" t="str">
        <f t="shared" si="184"/>
        <v>1997QUI</v>
      </c>
    </row>
    <row r="795" spans="1:45" x14ac:dyDescent="0.25">
      <c r="A795" t="s">
        <v>706</v>
      </c>
      <c r="B795" s="64">
        <v>1998</v>
      </c>
      <c r="C795">
        <v>599</v>
      </c>
      <c r="D795" s="116" t="s">
        <v>44</v>
      </c>
      <c r="E795" s="63">
        <v>0.15525876460767946</v>
      </c>
      <c r="F795" s="63">
        <v>2.8380634390651086E-2</v>
      </c>
      <c r="G795" s="63">
        <v>2.5041736227045076E-2</v>
      </c>
      <c r="H795" s="63">
        <v>0</v>
      </c>
      <c r="I795" s="63">
        <v>1.1686143572621035E-2</v>
      </c>
      <c r="J795" s="63">
        <v>0</v>
      </c>
      <c r="K795" s="63">
        <v>0</v>
      </c>
      <c r="L795" s="63">
        <v>0</v>
      </c>
      <c r="M795" s="63">
        <v>9.6828046744574292E-2</v>
      </c>
      <c r="N795" s="63">
        <v>0</v>
      </c>
      <c r="O795" s="63">
        <v>3.3388981636060101E-3</v>
      </c>
      <c r="P795" s="63">
        <v>4.340567612687813E-2</v>
      </c>
      <c r="Q795" s="63">
        <v>0</v>
      </c>
      <c r="R795" s="63">
        <v>0</v>
      </c>
      <c r="S795" s="63">
        <v>0</v>
      </c>
      <c r="T795" s="63">
        <v>0</v>
      </c>
      <c r="U795" s="63">
        <v>5.008347245409015E-3</v>
      </c>
      <c r="V795" s="63">
        <v>0</v>
      </c>
      <c r="W795" s="63">
        <v>0</v>
      </c>
      <c r="X795" s="63">
        <v>0</v>
      </c>
      <c r="Y795" s="63">
        <v>0</v>
      </c>
      <c r="Z795" s="63">
        <v>8.3472454090150246E-3</v>
      </c>
      <c r="AA795" s="63">
        <v>0.62270450751252082</v>
      </c>
      <c r="AB795" s="93" t="str">
        <f t="shared" si="171"/>
        <v>pre99</v>
      </c>
      <c r="AC795" s="93" t="str">
        <f t="shared" si="172"/>
        <v>QUI</v>
      </c>
      <c r="AD795" s="93" t="str">
        <f>"'"&amp;VLOOKUP(A795,Lookups!B$3:F$48,2,FALSE)&amp;"'"</f>
        <v>'Quinsam River Fall'</v>
      </c>
      <c r="AE795" s="93">
        <f>VLOOKUP(A795,Lookups!B$3:F$48,4,FALSE)</f>
        <v>4</v>
      </c>
      <c r="AF795" s="93" t="str">
        <f>VLOOKUP(A795,Lookups!B$3:F$48,5,FALSE)</f>
        <v>GS</v>
      </c>
      <c r="AG795" s="93" t="str">
        <f t="shared" si="173"/>
        <v>yes</v>
      </c>
      <c r="AH795" s="93">
        <f>VLOOKUP(A795,Lookups!B$3:F$48,3,FALSE)</f>
        <v>28</v>
      </c>
      <c r="AI795" s="117">
        <f t="shared" si="174"/>
        <v>0.20868113522537562</v>
      </c>
      <c r="AJ795" s="117">
        <f t="shared" si="175"/>
        <v>1.1686143572621035E-2</v>
      </c>
      <c r="AK795" s="117">
        <f t="shared" si="176"/>
        <v>0</v>
      </c>
      <c r="AL795" s="117">
        <f t="shared" si="177"/>
        <v>9.6828046744574292E-2</v>
      </c>
      <c r="AM795" s="117">
        <f t="shared" si="178"/>
        <v>4.6744574290484141E-2</v>
      </c>
      <c r="AN795" s="117">
        <f t="shared" si="179"/>
        <v>0</v>
      </c>
      <c r="AO795" s="117">
        <f t="shared" si="180"/>
        <v>5.008347245409015E-3</v>
      </c>
      <c r="AP795" s="117">
        <f t="shared" si="181"/>
        <v>0</v>
      </c>
      <c r="AQ795" s="117">
        <f t="shared" si="182"/>
        <v>0.62270450751252082</v>
      </c>
      <c r="AR795" s="117">
        <f t="shared" si="183"/>
        <v>8.3472454090150246E-3</v>
      </c>
      <c r="AS795" t="str">
        <f t="shared" si="184"/>
        <v>1998QUI</v>
      </c>
    </row>
    <row r="796" spans="1:45" x14ac:dyDescent="0.25">
      <c r="A796" t="s">
        <v>706</v>
      </c>
      <c r="B796" s="64">
        <v>1999</v>
      </c>
      <c r="C796">
        <v>1000</v>
      </c>
      <c r="D796" s="116" t="s">
        <v>44</v>
      </c>
      <c r="E796" s="63">
        <v>9.5000000000000001E-2</v>
      </c>
      <c r="F796" s="63">
        <v>0.02</v>
      </c>
      <c r="G796" s="63">
        <v>4.9000000000000002E-2</v>
      </c>
      <c r="H796" s="63">
        <v>2.1999999999999999E-2</v>
      </c>
      <c r="I796" s="63">
        <v>2.7E-2</v>
      </c>
      <c r="J796" s="63">
        <v>0</v>
      </c>
      <c r="K796" s="63">
        <v>0</v>
      </c>
      <c r="L796" s="63">
        <v>0</v>
      </c>
      <c r="M796" s="63">
        <v>0.13</v>
      </c>
      <c r="N796" s="63">
        <v>3.0000000000000001E-3</v>
      </c>
      <c r="O796" s="63">
        <v>1.2E-2</v>
      </c>
      <c r="P796" s="63">
        <v>7.2000000000000008E-2</v>
      </c>
      <c r="Q796" s="63">
        <v>0</v>
      </c>
      <c r="R796" s="63">
        <v>0</v>
      </c>
      <c r="S796" s="63">
        <v>0</v>
      </c>
      <c r="T796" s="63">
        <v>0</v>
      </c>
      <c r="U796" s="63">
        <v>0</v>
      </c>
      <c r="V796" s="63">
        <v>0</v>
      </c>
      <c r="W796" s="63">
        <v>0</v>
      </c>
      <c r="X796" s="63">
        <v>0</v>
      </c>
      <c r="Y796" s="63">
        <v>0</v>
      </c>
      <c r="Z796" s="63">
        <v>1.0999999999999999E-2</v>
      </c>
      <c r="AA796" s="63">
        <v>0.55900000000000005</v>
      </c>
      <c r="AB796" s="93" t="str">
        <f t="shared" si="171"/>
        <v>a99to08</v>
      </c>
      <c r="AC796" s="93" t="str">
        <f t="shared" si="172"/>
        <v>QUI</v>
      </c>
      <c r="AD796" s="93" t="str">
        <f>"'"&amp;VLOOKUP(A796,Lookups!B$3:F$48,2,FALSE)&amp;"'"</f>
        <v>'Quinsam River Fall'</v>
      </c>
      <c r="AE796" s="93">
        <f>VLOOKUP(A796,Lookups!B$3:F$48,4,FALSE)</f>
        <v>4</v>
      </c>
      <c r="AF796" s="93" t="str">
        <f>VLOOKUP(A796,Lookups!B$3:F$48,5,FALSE)</f>
        <v>GS</v>
      </c>
      <c r="AG796" s="93" t="str">
        <f t="shared" si="173"/>
        <v>yes</v>
      </c>
      <c r="AH796" s="93">
        <f>VLOOKUP(A796,Lookups!B$3:F$48,3,FALSE)</f>
        <v>28</v>
      </c>
      <c r="AI796" s="117">
        <f t="shared" si="174"/>
        <v>0.16400000000000001</v>
      </c>
      <c r="AJ796" s="117">
        <f t="shared" si="175"/>
        <v>4.9000000000000002E-2</v>
      </c>
      <c r="AK796" s="117">
        <f t="shared" si="176"/>
        <v>0</v>
      </c>
      <c r="AL796" s="117">
        <f t="shared" si="177"/>
        <v>0.13</v>
      </c>
      <c r="AM796" s="117">
        <f t="shared" si="178"/>
        <v>8.7000000000000008E-2</v>
      </c>
      <c r="AN796" s="117">
        <f t="shared" si="179"/>
        <v>0</v>
      </c>
      <c r="AO796" s="117">
        <f t="shared" si="180"/>
        <v>0</v>
      </c>
      <c r="AP796" s="117">
        <f t="shared" si="181"/>
        <v>0</v>
      </c>
      <c r="AQ796" s="117">
        <f t="shared" si="182"/>
        <v>0.55900000000000005</v>
      </c>
      <c r="AR796" s="117">
        <f t="shared" si="183"/>
        <v>1.0999999999999999E-2</v>
      </c>
      <c r="AS796" t="str">
        <f t="shared" si="184"/>
        <v>1999QUI</v>
      </c>
    </row>
    <row r="797" spans="1:45" x14ac:dyDescent="0.25">
      <c r="A797" t="s">
        <v>706</v>
      </c>
      <c r="B797" s="64">
        <v>2000</v>
      </c>
      <c r="C797">
        <v>840</v>
      </c>
      <c r="D797" s="116" t="s">
        <v>44</v>
      </c>
      <c r="E797" s="63">
        <v>0.14404761904761904</v>
      </c>
      <c r="F797" s="63">
        <v>2.976190476190476E-2</v>
      </c>
      <c r="G797" s="63">
        <v>4.642857142857143E-2</v>
      </c>
      <c r="H797" s="63">
        <v>3.5714285714285713E-3</v>
      </c>
      <c r="I797" s="63">
        <v>0</v>
      </c>
      <c r="J797" s="63">
        <v>0</v>
      </c>
      <c r="K797" s="63">
        <v>0</v>
      </c>
      <c r="L797" s="63">
        <v>0</v>
      </c>
      <c r="M797" s="63">
        <v>5.1190476190476189E-2</v>
      </c>
      <c r="N797" s="63">
        <v>0</v>
      </c>
      <c r="O797" s="63">
        <v>1.6666666666666666E-2</v>
      </c>
      <c r="P797" s="63">
        <v>3.6904761904761899E-2</v>
      </c>
      <c r="Q797" s="63">
        <v>0</v>
      </c>
      <c r="R797" s="63">
        <v>0</v>
      </c>
      <c r="S797" s="63">
        <v>0</v>
      </c>
      <c r="T797" s="63">
        <v>0</v>
      </c>
      <c r="U797" s="63">
        <v>0</v>
      </c>
      <c r="V797" s="63">
        <v>0</v>
      </c>
      <c r="W797" s="63">
        <v>0</v>
      </c>
      <c r="X797" s="63">
        <v>0</v>
      </c>
      <c r="Y797" s="63">
        <v>0</v>
      </c>
      <c r="Z797" s="63">
        <v>9.5238095238095247E-3</v>
      </c>
      <c r="AA797" s="63">
        <v>0.66190476190476188</v>
      </c>
      <c r="AB797" s="93" t="str">
        <f t="shared" si="171"/>
        <v>a99to08</v>
      </c>
      <c r="AC797" s="93" t="str">
        <f t="shared" si="172"/>
        <v>QUI</v>
      </c>
      <c r="AD797" s="93" t="str">
        <f>"'"&amp;VLOOKUP(A797,Lookups!B$3:F$48,2,FALSE)&amp;"'"</f>
        <v>'Quinsam River Fall'</v>
      </c>
      <c r="AE797" s="93">
        <f>VLOOKUP(A797,Lookups!B$3:F$48,4,FALSE)</f>
        <v>4</v>
      </c>
      <c r="AF797" s="93" t="str">
        <f>VLOOKUP(A797,Lookups!B$3:F$48,5,FALSE)</f>
        <v>GS</v>
      </c>
      <c r="AG797" s="93" t="str">
        <f t="shared" si="173"/>
        <v>yes</v>
      </c>
      <c r="AH797" s="93">
        <f>VLOOKUP(A797,Lookups!B$3:F$48,3,FALSE)</f>
        <v>28</v>
      </c>
      <c r="AI797" s="117">
        <f t="shared" si="174"/>
        <v>0.22023809523809523</v>
      </c>
      <c r="AJ797" s="117">
        <f t="shared" si="175"/>
        <v>3.5714285714285713E-3</v>
      </c>
      <c r="AK797" s="117">
        <f t="shared" si="176"/>
        <v>0</v>
      </c>
      <c r="AL797" s="117">
        <f t="shared" si="177"/>
        <v>5.1190476190476189E-2</v>
      </c>
      <c r="AM797" s="117">
        <f t="shared" si="178"/>
        <v>5.3571428571428562E-2</v>
      </c>
      <c r="AN797" s="117">
        <f t="shared" si="179"/>
        <v>0</v>
      </c>
      <c r="AO797" s="117">
        <f t="shared" si="180"/>
        <v>0</v>
      </c>
      <c r="AP797" s="117">
        <f t="shared" si="181"/>
        <v>0</v>
      </c>
      <c r="AQ797" s="117">
        <f t="shared" si="182"/>
        <v>0.66190476190476188</v>
      </c>
      <c r="AR797" s="117">
        <f t="shared" si="183"/>
        <v>9.5238095238095247E-3</v>
      </c>
      <c r="AS797" t="str">
        <f t="shared" si="184"/>
        <v>2000QUI</v>
      </c>
    </row>
    <row r="798" spans="1:45" x14ac:dyDescent="0.25">
      <c r="A798" t="s">
        <v>706</v>
      </c>
      <c r="B798" s="64">
        <v>2001</v>
      </c>
      <c r="C798">
        <v>1265</v>
      </c>
      <c r="D798" s="116" t="s">
        <v>44</v>
      </c>
      <c r="E798" s="63">
        <v>0.10988142292490119</v>
      </c>
      <c r="F798" s="63">
        <v>2.1343873517786563E-2</v>
      </c>
      <c r="G798" s="63">
        <v>1.6600790513833993E-2</v>
      </c>
      <c r="H798" s="63">
        <v>7.9051383399209485E-4</v>
      </c>
      <c r="I798" s="63">
        <v>0</v>
      </c>
      <c r="J798" s="63">
        <v>0</v>
      </c>
      <c r="K798" s="63">
        <v>0</v>
      </c>
      <c r="L798" s="63">
        <v>0</v>
      </c>
      <c r="M798" s="63">
        <v>2.292490118577075E-2</v>
      </c>
      <c r="N798" s="63">
        <v>0</v>
      </c>
      <c r="O798" s="63">
        <v>6.3241106719367588E-3</v>
      </c>
      <c r="P798" s="63">
        <v>4.1897233201581029E-2</v>
      </c>
      <c r="Q798" s="63">
        <v>0</v>
      </c>
      <c r="R798" s="63">
        <v>0</v>
      </c>
      <c r="S798" s="63">
        <v>0</v>
      </c>
      <c r="T798" s="63">
        <v>0</v>
      </c>
      <c r="U798" s="63">
        <v>0</v>
      </c>
      <c r="V798" s="63">
        <v>0</v>
      </c>
      <c r="W798" s="63">
        <v>0</v>
      </c>
      <c r="X798" s="63">
        <v>0</v>
      </c>
      <c r="Y798" s="63">
        <v>0</v>
      </c>
      <c r="Z798" s="63">
        <v>3.1620553359683794E-3</v>
      </c>
      <c r="AA798" s="63">
        <v>0.7770750988142292</v>
      </c>
      <c r="AB798" s="93" t="str">
        <f t="shared" si="171"/>
        <v>a99to08</v>
      </c>
      <c r="AC798" s="93" t="str">
        <f t="shared" si="172"/>
        <v>QUI</v>
      </c>
      <c r="AD798" s="93" t="str">
        <f>"'"&amp;VLOOKUP(A798,Lookups!B$3:F$48,2,FALSE)&amp;"'"</f>
        <v>'Quinsam River Fall'</v>
      </c>
      <c r="AE798" s="93">
        <f>VLOOKUP(A798,Lookups!B$3:F$48,4,FALSE)</f>
        <v>4</v>
      </c>
      <c r="AF798" s="93" t="str">
        <f>VLOOKUP(A798,Lookups!B$3:F$48,5,FALSE)</f>
        <v>GS</v>
      </c>
      <c r="AG798" s="93" t="str">
        <f t="shared" si="173"/>
        <v>yes</v>
      </c>
      <c r="AH798" s="93">
        <f>VLOOKUP(A798,Lookups!B$3:F$48,3,FALSE)</f>
        <v>28</v>
      </c>
      <c r="AI798" s="117">
        <f t="shared" si="174"/>
        <v>0.14782608695652177</v>
      </c>
      <c r="AJ798" s="117">
        <f t="shared" si="175"/>
        <v>7.9051383399209485E-4</v>
      </c>
      <c r="AK798" s="117">
        <f t="shared" si="176"/>
        <v>0</v>
      </c>
      <c r="AL798" s="117">
        <f t="shared" si="177"/>
        <v>2.292490118577075E-2</v>
      </c>
      <c r="AM798" s="117">
        <f t="shared" si="178"/>
        <v>4.8221343873517786E-2</v>
      </c>
      <c r="AN798" s="117">
        <f t="shared" si="179"/>
        <v>0</v>
      </c>
      <c r="AO798" s="117">
        <f t="shared" si="180"/>
        <v>0</v>
      </c>
      <c r="AP798" s="117">
        <f t="shared" si="181"/>
        <v>0</v>
      </c>
      <c r="AQ798" s="117">
        <f t="shared" si="182"/>
        <v>0.7770750988142292</v>
      </c>
      <c r="AR798" s="117">
        <f t="shared" si="183"/>
        <v>3.1620553359683794E-3</v>
      </c>
      <c r="AS798" t="str">
        <f t="shared" si="184"/>
        <v>2001QUI</v>
      </c>
    </row>
    <row r="799" spans="1:45" x14ac:dyDescent="0.25">
      <c r="A799" t="s">
        <v>706</v>
      </c>
      <c r="B799" s="64">
        <v>2002</v>
      </c>
      <c r="C799">
        <v>928</v>
      </c>
      <c r="D799" s="116" t="s">
        <v>44</v>
      </c>
      <c r="E799" s="63">
        <v>0.16056034482758619</v>
      </c>
      <c r="F799" s="63">
        <v>3.4482758620689655E-2</v>
      </c>
      <c r="G799" s="63">
        <v>8.6206896551724137E-3</v>
      </c>
      <c r="H799" s="63">
        <v>5.387931034482759E-3</v>
      </c>
      <c r="I799" s="63">
        <v>0</v>
      </c>
      <c r="J799" s="63">
        <v>0</v>
      </c>
      <c r="K799" s="63">
        <v>0</v>
      </c>
      <c r="L799" s="63">
        <v>0</v>
      </c>
      <c r="M799" s="63">
        <v>6.7887931034482762E-2</v>
      </c>
      <c r="N799" s="63">
        <v>1.0775862068965517E-3</v>
      </c>
      <c r="O799" s="63">
        <v>0</v>
      </c>
      <c r="P799" s="63">
        <v>7.8663793103448273E-2</v>
      </c>
      <c r="Q799" s="63">
        <v>0</v>
      </c>
      <c r="R799" s="63">
        <v>0</v>
      </c>
      <c r="S799" s="63">
        <v>0</v>
      </c>
      <c r="T799" s="63">
        <v>0</v>
      </c>
      <c r="U799" s="63">
        <v>0</v>
      </c>
      <c r="V799" s="63">
        <v>0</v>
      </c>
      <c r="W799" s="63">
        <v>0</v>
      </c>
      <c r="X799" s="63">
        <v>0</v>
      </c>
      <c r="Y799" s="63">
        <v>0</v>
      </c>
      <c r="Z799" s="63">
        <v>3.2327586206896551E-3</v>
      </c>
      <c r="AA799" s="63">
        <v>0.64008620689655171</v>
      </c>
      <c r="AB799" s="93" t="str">
        <f t="shared" si="171"/>
        <v>a99to08</v>
      </c>
      <c r="AC799" s="93" t="str">
        <f t="shared" si="172"/>
        <v>QUI</v>
      </c>
      <c r="AD799" s="93" t="str">
        <f>"'"&amp;VLOOKUP(A799,Lookups!B$3:F$48,2,FALSE)&amp;"'"</f>
        <v>'Quinsam River Fall'</v>
      </c>
      <c r="AE799" s="93">
        <f>VLOOKUP(A799,Lookups!B$3:F$48,4,FALSE)</f>
        <v>4</v>
      </c>
      <c r="AF799" s="93" t="str">
        <f>VLOOKUP(A799,Lookups!B$3:F$48,5,FALSE)</f>
        <v>GS</v>
      </c>
      <c r="AG799" s="93" t="str">
        <f t="shared" si="173"/>
        <v>yes</v>
      </c>
      <c r="AH799" s="93">
        <f>VLOOKUP(A799,Lookups!B$3:F$48,3,FALSE)</f>
        <v>28</v>
      </c>
      <c r="AI799" s="117">
        <f t="shared" si="174"/>
        <v>0.20366379310344826</v>
      </c>
      <c r="AJ799" s="117">
        <f t="shared" si="175"/>
        <v>5.387931034482759E-3</v>
      </c>
      <c r="AK799" s="117">
        <f t="shared" si="176"/>
        <v>0</v>
      </c>
      <c r="AL799" s="117">
        <f t="shared" si="177"/>
        <v>6.7887931034482762E-2</v>
      </c>
      <c r="AM799" s="117">
        <f t="shared" si="178"/>
        <v>7.974137931034482E-2</v>
      </c>
      <c r="AN799" s="117">
        <f t="shared" si="179"/>
        <v>0</v>
      </c>
      <c r="AO799" s="117">
        <f t="shared" si="180"/>
        <v>0</v>
      </c>
      <c r="AP799" s="117">
        <f t="shared" si="181"/>
        <v>0</v>
      </c>
      <c r="AQ799" s="117">
        <f t="shared" si="182"/>
        <v>0.64008620689655171</v>
      </c>
      <c r="AR799" s="117">
        <f t="shared" si="183"/>
        <v>3.2327586206896551E-3</v>
      </c>
      <c r="AS799" t="str">
        <f t="shared" si="184"/>
        <v>2002QUI</v>
      </c>
    </row>
    <row r="800" spans="1:45" x14ac:dyDescent="0.25">
      <c r="A800" t="s">
        <v>706</v>
      </c>
      <c r="B800" s="64">
        <v>2003</v>
      </c>
      <c r="C800">
        <v>535</v>
      </c>
      <c r="D800" s="116" t="s">
        <v>44</v>
      </c>
      <c r="E800" s="63">
        <v>0.20934579439252338</v>
      </c>
      <c r="F800" s="63">
        <v>2.2429906542056073E-2</v>
      </c>
      <c r="G800" s="63">
        <v>9.3457943925233638E-3</v>
      </c>
      <c r="H800" s="63">
        <v>0</v>
      </c>
      <c r="I800" s="63">
        <v>1.4953271028037384E-2</v>
      </c>
      <c r="J800" s="63">
        <v>0</v>
      </c>
      <c r="K800" s="63">
        <v>0</v>
      </c>
      <c r="L800" s="63">
        <v>0</v>
      </c>
      <c r="M800" s="63">
        <v>4.6728971962616828E-2</v>
      </c>
      <c r="N800" s="63">
        <v>0</v>
      </c>
      <c r="O800" s="63">
        <v>0</v>
      </c>
      <c r="P800" s="63">
        <v>0.16261682242990655</v>
      </c>
      <c r="Q800" s="63">
        <v>0</v>
      </c>
      <c r="R800" s="63">
        <v>0</v>
      </c>
      <c r="S800" s="63">
        <v>0</v>
      </c>
      <c r="T800" s="63">
        <v>0</v>
      </c>
      <c r="U800" s="63">
        <v>0</v>
      </c>
      <c r="V800" s="63">
        <v>0</v>
      </c>
      <c r="W800" s="63">
        <v>0</v>
      </c>
      <c r="X800" s="63">
        <v>0</v>
      </c>
      <c r="Y800" s="63">
        <v>0</v>
      </c>
      <c r="Z800" s="63">
        <v>0</v>
      </c>
      <c r="AA800" s="63">
        <v>0.53457943925233642</v>
      </c>
      <c r="AB800" s="93" t="str">
        <f t="shared" si="171"/>
        <v>a99to08</v>
      </c>
      <c r="AC800" s="93" t="str">
        <f t="shared" si="172"/>
        <v>QUI</v>
      </c>
      <c r="AD800" s="93" t="str">
        <f>"'"&amp;VLOOKUP(A800,Lookups!B$3:F$48,2,FALSE)&amp;"'"</f>
        <v>'Quinsam River Fall'</v>
      </c>
      <c r="AE800" s="93">
        <f>VLOOKUP(A800,Lookups!B$3:F$48,4,FALSE)</f>
        <v>4</v>
      </c>
      <c r="AF800" s="93" t="str">
        <f>VLOOKUP(A800,Lookups!B$3:F$48,5,FALSE)</f>
        <v>GS</v>
      </c>
      <c r="AG800" s="93" t="str">
        <f t="shared" si="173"/>
        <v>yes</v>
      </c>
      <c r="AH800" s="93">
        <f>VLOOKUP(A800,Lookups!B$3:F$48,3,FALSE)</f>
        <v>28</v>
      </c>
      <c r="AI800" s="117">
        <f t="shared" si="174"/>
        <v>0.24112149532710281</v>
      </c>
      <c r="AJ800" s="117">
        <f t="shared" si="175"/>
        <v>1.4953271028037384E-2</v>
      </c>
      <c r="AK800" s="117">
        <f t="shared" si="176"/>
        <v>0</v>
      </c>
      <c r="AL800" s="117">
        <f t="shared" si="177"/>
        <v>4.6728971962616828E-2</v>
      </c>
      <c r="AM800" s="117">
        <f t="shared" si="178"/>
        <v>0.16261682242990655</v>
      </c>
      <c r="AN800" s="117">
        <f t="shared" si="179"/>
        <v>0</v>
      </c>
      <c r="AO800" s="117">
        <f t="shared" si="180"/>
        <v>0</v>
      </c>
      <c r="AP800" s="117">
        <f t="shared" si="181"/>
        <v>0</v>
      </c>
      <c r="AQ800" s="117">
        <f t="shared" si="182"/>
        <v>0.53457943925233642</v>
      </c>
      <c r="AR800" s="117">
        <f t="shared" si="183"/>
        <v>0</v>
      </c>
      <c r="AS800" t="str">
        <f t="shared" si="184"/>
        <v>2003QUI</v>
      </c>
    </row>
    <row r="801" spans="1:45" x14ac:dyDescent="0.25">
      <c r="A801" t="s">
        <v>706</v>
      </c>
      <c r="B801" s="64">
        <v>2004</v>
      </c>
      <c r="C801">
        <v>807</v>
      </c>
      <c r="D801" s="116" t="s">
        <v>44</v>
      </c>
      <c r="E801" s="63">
        <v>7.8066914498141252E-2</v>
      </c>
      <c r="F801" s="63">
        <v>0.20198265179677818</v>
      </c>
      <c r="G801" s="63">
        <v>1.7348203221809171E-2</v>
      </c>
      <c r="H801" s="63">
        <v>2.4783147459727386E-3</v>
      </c>
      <c r="I801" s="63">
        <v>0</v>
      </c>
      <c r="J801" s="63">
        <v>0</v>
      </c>
      <c r="K801" s="63">
        <v>0</v>
      </c>
      <c r="L801" s="63">
        <v>0</v>
      </c>
      <c r="M801" s="63">
        <v>4.0892193308550186E-2</v>
      </c>
      <c r="N801" s="63">
        <v>0</v>
      </c>
      <c r="O801" s="63">
        <v>2.3543990086741014E-2</v>
      </c>
      <c r="P801" s="63">
        <v>0.11276332094175961</v>
      </c>
      <c r="Q801" s="63">
        <v>0</v>
      </c>
      <c r="R801" s="63">
        <v>0</v>
      </c>
      <c r="S801" s="63">
        <v>0</v>
      </c>
      <c r="T801" s="63">
        <v>0</v>
      </c>
      <c r="U801" s="63">
        <v>0</v>
      </c>
      <c r="V801" s="63">
        <v>0</v>
      </c>
      <c r="W801" s="63">
        <v>0</v>
      </c>
      <c r="X801" s="63">
        <v>0</v>
      </c>
      <c r="Y801" s="63">
        <v>0</v>
      </c>
      <c r="Z801" s="63">
        <v>1.2391573729863693E-3</v>
      </c>
      <c r="AA801" s="63">
        <v>0.52168525402726151</v>
      </c>
      <c r="AB801" s="93" t="str">
        <f t="shared" si="171"/>
        <v>a99to08</v>
      </c>
      <c r="AC801" s="93" t="str">
        <f t="shared" si="172"/>
        <v>QUI</v>
      </c>
      <c r="AD801" s="93" t="str">
        <f>"'"&amp;VLOOKUP(A801,Lookups!B$3:F$48,2,FALSE)&amp;"'"</f>
        <v>'Quinsam River Fall'</v>
      </c>
      <c r="AE801" s="93">
        <f>VLOOKUP(A801,Lookups!B$3:F$48,4,FALSE)</f>
        <v>4</v>
      </c>
      <c r="AF801" s="93" t="str">
        <f>VLOOKUP(A801,Lookups!B$3:F$48,5,FALSE)</f>
        <v>GS</v>
      </c>
      <c r="AG801" s="93" t="str">
        <f t="shared" si="173"/>
        <v>yes</v>
      </c>
      <c r="AH801" s="93">
        <f>VLOOKUP(A801,Lookups!B$3:F$48,3,FALSE)</f>
        <v>28</v>
      </c>
      <c r="AI801" s="117">
        <f t="shared" si="174"/>
        <v>0.29739776951672864</v>
      </c>
      <c r="AJ801" s="117">
        <f t="shared" si="175"/>
        <v>2.4783147459727386E-3</v>
      </c>
      <c r="AK801" s="117">
        <f t="shared" si="176"/>
        <v>0</v>
      </c>
      <c r="AL801" s="117">
        <f t="shared" si="177"/>
        <v>4.0892193308550186E-2</v>
      </c>
      <c r="AM801" s="117">
        <f t="shared" si="178"/>
        <v>0.13630731102850063</v>
      </c>
      <c r="AN801" s="117">
        <f t="shared" si="179"/>
        <v>0</v>
      </c>
      <c r="AO801" s="117">
        <f t="shared" si="180"/>
        <v>0</v>
      </c>
      <c r="AP801" s="117">
        <f t="shared" si="181"/>
        <v>0</v>
      </c>
      <c r="AQ801" s="117">
        <f t="shared" si="182"/>
        <v>0.52168525402726151</v>
      </c>
      <c r="AR801" s="117">
        <f t="shared" si="183"/>
        <v>1.2391573729863693E-3</v>
      </c>
      <c r="AS801" t="str">
        <f t="shared" si="184"/>
        <v>2004QUI</v>
      </c>
    </row>
    <row r="802" spans="1:45" x14ac:dyDescent="0.25">
      <c r="A802" t="s">
        <v>706</v>
      </c>
      <c r="B802" s="64">
        <v>2005</v>
      </c>
      <c r="C802">
        <v>907</v>
      </c>
      <c r="D802" s="116" t="s">
        <v>44</v>
      </c>
      <c r="E802" s="63">
        <v>0.18191841234840131</v>
      </c>
      <c r="F802" s="63">
        <v>2.2050716648291068E-2</v>
      </c>
      <c r="G802" s="63">
        <v>2.9768467475192944E-2</v>
      </c>
      <c r="H802" s="63">
        <v>4.410143329658214E-3</v>
      </c>
      <c r="I802" s="63">
        <v>8.8202866593164279E-3</v>
      </c>
      <c r="J802" s="63">
        <v>0</v>
      </c>
      <c r="K802" s="63">
        <v>0</v>
      </c>
      <c r="L802" s="63">
        <v>0</v>
      </c>
      <c r="M802" s="63">
        <v>8.9305402425578828E-2</v>
      </c>
      <c r="N802" s="63">
        <v>0</v>
      </c>
      <c r="O802" s="63">
        <v>1.3230429988974642E-2</v>
      </c>
      <c r="P802" s="63">
        <v>7.9382579933847855E-2</v>
      </c>
      <c r="Q802" s="63">
        <v>0</v>
      </c>
      <c r="R802" s="63">
        <v>0</v>
      </c>
      <c r="S802" s="63">
        <v>0</v>
      </c>
      <c r="T802" s="63">
        <v>0</v>
      </c>
      <c r="U802" s="63">
        <v>0</v>
      </c>
      <c r="V802" s="63">
        <v>0</v>
      </c>
      <c r="W802" s="63">
        <v>0</v>
      </c>
      <c r="X802" s="63">
        <v>0</v>
      </c>
      <c r="Y802" s="63">
        <v>0</v>
      </c>
      <c r="Z802" s="63">
        <v>1.1025358324145535E-3</v>
      </c>
      <c r="AA802" s="63">
        <v>0.57001102535832415</v>
      </c>
      <c r="AB802" s="93" t="str">
        <f t="shared" si="171"/>
        <v>a99to08</v>
      </c>
      <c r="AC802" s="93" t="str">
        <f t="shared" si="172"/>
        <v>QUI</v>
      </c>
      <c r="AD802" s="93" t="str">
        <f>"'"&amp;VLOOKUP(A802,Lookups!B$3:F$48,2,FALSE)&amp;"'"</f>
        <v>'Quinsam River Fall'</v>
      </c>
      <c r="AE802" s="93">
        <f>VLOOKUP(A802,Lookups!B$3:F$48,4,FALSE)</f>
        <v>4</v>
      </c>
      <c r="AF802" s="93" t="str">
        <f>VLOOKUP(A802,Lookups!B$3:F$48,5,FALSE)</f>
        <v>GS</v>
      </c>
      <c r="AG802" s="93" t="str">
        <f t="shared" si="173"/>
        <v>yes</v>
      </c>
      <c r="AH802" s="93">
        <f>VLOOKUP(A802,Lookups!B$3:F$48,3,FALSE)</f>
        <v>28</v>
      </c>
      <c r="AI802" s="117">
        <f t="shared" si="174"/>
        <v>0.2337375964718853</v>
      </c>
      <c r="AJ802" s="117">
        <f t="shared" si="175"/>
        <v>1.3230429988974642E-2</v>
      </c>
      <c r="AK802" s="117">
        <f t="shared" si="176"/>
        <v>0</v>
      </c>
      <c r="AL802" s="117">
        <f t="shared" si="177"/>
        <v>8.9305402425578828E-2</v>
      </c>
      <c r="AM802" s="117">
        <f t="shared" si="178"/>
        <v>9.2613009922822495E-2</v>
      </c>
      <c r="AN802" s="117">
        <f t="shared" si="179"/>
        <v>0</v>
      </c>
      <c r="AO802" s="117">
        <f t="shared" si="180"/>
        <v>0</v>
      </c>
      <c r="AP802" s="117">
        <f t="shared" si="181"/>
        <v>0</v>
      </c>
      <c r="AQ802" s="117">
        <f t="shared" si="182"/>
        <v>0.57001102535832415</v>
      </c>
      <c r="AR802" s="117">
        <f t="shared" si="183"/>
        <v>1.1025358324145535E-3</v>
      </c>
      <c r="AS802" t="str">
        <f t="shared" si="184"/>
        <v>2005QUI</v>
      </c>
    </row>
    <row r="803" spans="1:45" x14ac:dyDescent="0.25">
      <c r="A803" t="s">
        <v>706</v>
      </c>
      <c r="B803" s="64">
        <v>2006</v>
      </c>
      <c r="C803">
        <v>832</v>
      </c>
      <c r="D803" s="116" t="s">
        <v>44</v>
      </c>
      <c r="E803" s="63">
        <v>0.17548076923076922</v>
      </c>
      <c r="F803" s="63">
        <v>5.1682692307692304E-2</v>
      </c>
      <c r="G803" s="63">
        <v>1.3221153846153846E-2</v>
      </c>
      <c r="H803" s="63">
        <v>7.2115384615384619E-3</v>
      </c>
      <c r="I803" s="63">
        <v>4.3269230769230768E-2</v>
      </c>
      <c r="J803" s="63">
        <v>0</v>
      </c>
      <c r="K803" s="63">
        <v>7.2115384615384619E-3</v>
      </c>
      <c r="L803" s="63">
        <v>0</v>
      </c>
      <c r="M803" s="63">
        <v>5.7692307692307696E-2</v>
      </c>
      <c r="N803" s="63">
        <v>0</v>
      </c>
      <c r="O803" s="63">
        <v>0</v>
      </c>
      <c r="P803" s="63">
        <v>2.7644230769230768E-2</v>
      </c>
      <c r="Q803" s="63">
        <v>0</v>
      </c>
      <c r="R803" s="63">
        <v>0</v>
      </c>
      <c r="S803" s="63">
        <v>0</v>
      </c>
      <c r="T803" s="63">
        <v>0</v>
      </c>
      <c r="U803" s="63">
        <v>0</v>
      </c>
      <c r="V803" s="63">
        <v>0</v>
      </c>
      <c r="W803" s="63">
        <v>0</v>
      </c>
      <c r="X803" s="63">
        <v>0</v>
      </c>
      <c r="Y803" s="63">
        <v>0</v>
      </c>
      <c r="Z803" s="63">
        <v>1.201923076923077E-3</v>
      </c>
      <c r="AA803" s="63">
        <v>0.61538461538461542</v>
      </c>
      <c r="AB803" s="93" t="str">
        <f t="shared" si="171"/>
        <v>a99to08</v>
      </c>
      <c r="AC803" s="93" t="str">
        <f t="shared" si="172"/>
        <v>QUI</v>
      </c>
      <c r="AD803" s="93" t="str">
        <f>"'"&amp;VLOOKUP(A803,Lookups!B$3:F$48,2,FALSE)&amp;"'"</f>
        <v>'Quinsam River Fall'</v>
      </c>
      <c r="AE803" s="93">
        <f>VLOOKUP(A803,Lookups!B$3:F$48,4,FALSE)</f>
        <v>4</v>
      </c>
      <c r="AF803" s="93" t="str">
        <f>VLOOKUP(A803,Lookups!B$3:F$48,5,FALSE)</f>
        <v>GS</v>
      </c>
      <c r="AG803" s="93" t="str">
        <f t="shared" si="173"/>
        <v>yes</v>
      </c>
      <c r="AH803" s="93">
        <f>VLOOKUP(A803,Lookups!B$3:F$48,3,FALSE)</f>
        <v>28</v>
      </c>
      <c r="AI803" s="117">
        <f t="shared" si="174"/>
        <v>0.24038461538461536</v>
      </c>
      <c r="AJ803" s="117">
        <f t="shared" si="175"/>
        <v>5.0480769230769232E-2</v>
      </c>
      <c r="AK803" s="117">
        <f t="shared" si="176"/>
        <v>7.2115384615384619E-3</v>
      </c>
      <c r="AL803" s="117">
        <f t="shared" si="177"/>
        <v>5.7692307692307696E-2</v>
      </c>
      <c r="AM803" s="117">
        <f t="shared" si="178"/>
        <v>2.7644230769230768E-2</v>
      </c>
      <c r="AN803" s="117">
        <f t="shared" si="179"/>
        <v>0</v>
      </c>
      <c r="AO803" s="117">
        <f t="shared" si="180"/>
        <v>0</v>
      </c>
      <c r="AP803" s="117">
        <f t="shared" si="181"/>
        <v>0</v>
      </c>
      <c r="AQ803" s="117">
        <f t="shared" si="182"/>
        <v>0.61538461538461542</v>
      </c>
      <c r="AR803" s="117">
        <f t="shared" si="183"/>
        <v>1.201923076923077E-3</v>
      </c>
      <c r="AS803" t="str">
        <f t="shared" si="184"/>
        <v>2006QUI</v>
      </c>
    </row>
    <row r="804" spans="1:45" x14ac:dyDescent="0.25">
      <c r="A804" t="s">
        <v>706</v>
      </c>
      <c r="B804" s="64">
        <v>2007</v>
      </c>
      <c r="C804">
        <v>628</v>
      </c>
      <c r="D804" s="116" t="s">
        <v>44</v>
      </c>
      <c r="E804" s="63">
        <v>0.21656050955414013</v>
      </c>
      <c r="F804" s="63">
        <v>5.5732484076433123E-2</v>
      </c>
      <c r="G804" s="63">
        <v>1.1146496815286623E-2</v>
      </c>
      <c r="H804" s="63">
        <v>3.1847133757961783E-2</v>
      </c>
      <c r="I804" s="63">
        <v>7.9617834394904458E-3</v>
      </c>
      <c r="J804" s="63">
        <v>0</v>
      </c>
      <c r="K804" s="63">
        <v>0</v>
      </c>
      <c r="L804" s="63">
        <v>0</v>
      </c>
      <c r="M804" s="63">
        <v>8.4394904458598735E-2</v>
      </c>
      <c r="N804" s="63">
        <v>0</v>
      </c>
      <c r="O804" s="63">
        <v>9.5541401273885346E-3</v>
      </c>
      <c r="P804" s="63">
        <v>9.7133757961783432E-2</v>
      </c>
      <c r="Q804" s="63">
        <v>0</v>
      </c>
      <c r="R804" s="63">
        <v>0</v>
      </c>
      <c r="S804" s="63">
        <v>0</v>
      </c>
      <c r="T804" s="63">
        <v>0</v>
      </c>
      <c r="U804" s="63">
        <v>0</v>
      </c>
      <c r="V804" s="63">
        <v>0</v>
      </c>
      <c r="W804" s="63">
        <v>0</v>
      </c>
      <c r="X804" s="63">
        <v>0</v>
      </c>
      <c r="Y804" s="63">
        <v>0</v>
      </c>
      <c r="Z804" s="63">
        <v>0</v>
      </c>
      <c r="AA804" s="63">
        <v>0.4856687898089172</v>
      </c>
      <c r="AB804" s="93" t="str">
        <f t="shared" si="171"/>
        <v>a99to08</v>
      </c>
      <c r="AC804" s="93" t="str">
        <f t="shared" si="172"/>
        <v>QUI</v>
      </c>
      <c r="AD804" s="93" t="str">
        <f>"'"&amp;VLOOKUP(A804,Lookups!B$3:F$48,2,FALSE)&amp;"'"</f>
        <v>'Quinsam River Fall'</v>
      </c>
      <c r="AE804" s="93">
        <f>VLOOKUP(A804,Lookups!B$3:F$48,4,FALSE)</f>
        <v>4</v>
      </c>
      <c r="AF804" s="93" t="str">
        <f>VLOOKUP(A804,Lookups!B$3:F$48,5,FALSE)</f>
        <v>GS</v>
      </c>
      <c r="AG804" s="93" t="str">
        <f t="shared" si="173"/>
        <v>yes</v>
      </c>
      <c r="AH804" s="93">
        <f>VLOOKUP(A804,Lookups!B$3:F$48,3,FALSE)</f>
        <v>28</v>
      </c>
      <c r="AI804" s="117">
        <f t="shared" si="174"/>
        <v>0.28343949044585987</v>
      </c>
      <c r="AJ804" s="117">
        <f t="shared" si="175"/>
        <v>3.9808917197452227E-2</v>
      </c>
      <c r="AK804" s="117">
        <f t="shared" si="176"/>
        <v>0</v>
      </c>
      <c r="AL804" s="117">
        <f t="shared" si="177"/>
        <v>8.4394904458598735E-2</v>
      </c>
      <c r="AM804" s="117">
        <f t="shared" si="178"/>
        <v>0.10668789808917196</v>
      </c>
      <c r="AN804" s="117">
        <f t="shared" si="179"/>
        <v>0</v>
      </c>
      <c r="AO804" s="117">
        <f t="shared" si="180"/>
        <v>0</v>
      </c>
      <c r="AP804" s="117">
        <f t="shared" si="181"/>
        <v>0</v>
      </c>
      <c r="AQ804" s="117">
        <f t="shared" si="182"/>
        <v>0.4856687898089172</v>
      </c>
      <c r="AR804" s="117">
        <f t="shared" si="183"/>
        <v>0</v>
      </c>
      <c r="AS804" t="str">
        <f t="shared" si="184"/>
        <v>2007QUI</v>
      </c>
    </row>
    <row r="805" spans="1:45" x14ac:dyDescent="0.25">
      <c r="A805" t="s">
        <v>706</v>
      </c>
      <c r="B805" s="64">
        <v>2008</v>
      </c>
      <c r="C805">
        <v>411</v>
      </c>
      <c r="D805" s="116" t="s">
        <v>44</v>
      </c>
      <c r="E805" s="63">
        <v>0.13381995133819952</v>
      </c>
      <c r="F805" s="63">
        <v>2.1897810218978103E-2</v>
      </c>
      <c r="G805" s="63">
        <v>2.4330900243309003E-3</v>
      </c>
      <c r="H805" s="63">
        <v>7.2992700729927005E-3</v>
      </c>
      <c r="I805" s="63">
        <v>0</v>
      </c>
      <c r="J805" s="63">
        <v>0</v>
      </c>
      <c r="K805" s="63">
        <v>0</v>
      </c>
      <c r="L805" s="63">
        <v>0</v>
      </c>
      <c r="M805" s="63">
        <v>4.8661800486618008E-2</v>
      </c>
      <c r="N805" s="63">
        <v>0</v>
      </c>
      <c r="O805" s="63">
        <v>0</v>
      </c>
      <c r="P805" s="63">
        <v>7.2992700729927001E-2</v>
      </c>
      <c r="Q805" s="63">
        <v>0</v>
      </c>
      <c r="R805" s="63">
        <v>0</v>
      </c>
      <c r="S805" s="63">
        <v>0</v>
      </c>
      <c r="T805" s="63">
        <v>0</v>
      </c>
      <c r="U805" s="63">
        <v>0</v>
      </c>
      <c r="V805" s="63">
        <v>0</v>
      </c>
      <c r="W805" s="63">
        <v>0</v>
      </c>
      <c r="X805" s="63">
        <v>0</v>
      </c>
      <c r="Y805" s="63">
        <v>0</v>
      </c>
      <c r="Z805" s="63">
        <v>0</v>
      </c>
      <c r="AA805" s="63">
        <v>0.71289537712895379</v>
      </c>
      <c r="AB805" s="93" t="str">
        <f t="shared" si="171"/>
        <v>a99to08</v>
      </c>
      <c r="AC805" s="93" t="str">
        <f t="shared" si="172"/>
        <v>QUI</v>
      </c>
      <c r="AD805" s="93" t="str">
        <f>"'"&amp;VLOOKUP(A805,Lookups!B$3:F$48,2,FALSE)&amp;"'"</f>
        <v>'Quinsam River Fall'</v>
      </c>
      <c r="AE805" s="93">
        <f>VLOOKUP(A805,Lookups!B$3:F$48,4,FALSE)</f>
        <v>4</v>
      </c>
      <c r="AF805" s="93" t="str">
        <f>VLOOKUP(A805,Lookups!B$3:F$48,5,FALSE)</f>
        <v>GS</v>
      </c>
      <c r="AG805" s="93" t="str">
        <f t="shared" si="173"/>
        <v>yes</v>
      </c>
      <c r="AH805" s="93">
        <f>VLOOKUP(A805,Lookups!B$3:F$48,3,FALSE)</f>
        <v>28</v>
      </c>
      <c r="AI805" s="117">
        <f t="shared" si="174"/>
        <v>0.15815085158150852</v>
      </c>
      <c r="AJ805" s="117">
        <f t="shared" si="175"/>
        <v>7.2992700729927005E-3</v>
      </c>
      <c r="AK805" s="117">
        <f t="shared" si="176"/>
        <v>0</v>
      </c>
      <c r="AL805" s="117">
        <f t="shared" si="177"/>
        <v>4.8661800486618008E-2</v>
      </c>
      <c r="AM805" s="117">
        <f t="shared" si="178"/>
        <v>7.2992700729927001E-2</v>
      </c>
      <c r="AN805" s="117">
        <f t="shared" si="179"/>
        <v>0</v>
      </c>
      <c r="AO805" s="117">
        <f t="shared" si="180"/>
        <v>0</v>
      </c>
      <c r="AP805" s="117">
        <f t="shared" si="181"/>
        <v>0</v>
      </c>
      <c r="AQ805" s="117">
        <f t="shared" si="182"/>
        <v>0.71289537712895379</v>
      </c>
      <c r="AR805" s="117">
        <f t="shared" si="183"/>
        <v>0</v>
      </c>
      <c r="AS805" t="str">
        <f t="shared" si="184"/>
        <v>2008QUI</v>
      </c>
    </row>
    <row r="806" spans="1:45" x14ac:dyDescent="0.25">
      <c r="A806" t="s">
        <v>706</v>
      </c>
      <c r="B806" s="64">
        <v>2009</v>
      </c>
      <c r="C806">
        <v>462</v>
      </c>
      <c r="D806" s="116" t="s">
        <v>44</v>
      </c>
      <c r="E806" s="63">
        <v>0.11688311688311689</v>
      </c>
      <c r="F806" s="63">
        <v>4.3290043290043288E-2</v>
      </c>
      <c r="G806" s="63">
        <v>2.1645021645021644E-2</v>
      </c>
      <c r="H806" s="63">
        <v>8.658008658008658E-3</v>
      </c>
      <c r="I806" s="63">
        <v>5.1948051948051951E-2</v>
      </c>
      <c r="J806" s="63">
        <v>0</v>
      </c>
      <c r="K806" s="63">
        <v>1.5151515151515152E-2</v>
      </c>
      <c r="L806" s="63">
        <v>0</v>
      </c>
      <c r="M806" s="63">
        <v>0.1038961038961039</v>
      </c>
      <c r="N806" s="63">
        <v>0</v>
      </c>
      <c r="O806" s="63">
        <v>1.5151515151515152E-2</v>
      </c>
      <c r="P806" s="63">
        <v>4.3290043290043288E-2</v>
      </c>
      <c r="Q806" s="63">
        <v>0</v>
      </c>
      <c r="R806" s="63">
        <v>0</v>
      </c>
      <c r="S806" s="63">
        <v>0</v>
      </c>
      <c r="T806" s="63">
        <v>0</v>
      </c>
      <c r="U806" s="63">
        <v>0</v>
      </c>
      <c r="V806" s="63">
        <v>0</v>
      </c>
      <c r="W806" s="63">
        <v>0</v>
      </c>
      <c r="X806" s="63">
        <v>0</v>
      </c>
      <c r="Y806" s="63">
        <v>0</v>
      </c>
      <c r="Z806" s="63">
        <v>0</v>
      </c>
      <c r="AA806" s="63">
        <v>0.58008658008658009</v>
      </c>
      <c r="AB806" s="93" t="str">
        <f t="shared" si="171"/>
        <v>a09on</v>
      </c>
      <c r="AC806" s="93" t="str">
        <f t="shared" si="172"/>
        <v>QUI</v>
      </c>
      <c r="AD806" s="93" t="str">
        <f>"'"&amp;VLOOKUP(A806,Lookups!B$3:F$48,2,FALSE)&amp;"'"</f>
        <v>'Quinsam River Fall'</v>
      </c>
      <c r="AE806" s="93">
        <f>VLOOKUP(A806,Lookups!B$3:F$48,4,FALSE)</f>
        <v>4</v>
      </c>
      <c r="AF806" s="93" t="str">
        <f>VLOOKUP(A806,Lookups!B$3:F$48,5,FALSE)</f>
        <v>GS</v>
      </c>
      <c r="AG806" s="93" t="str">
        <f t="shared" si="173"/>
        <v>yes</v>
      </c>
      <c r="AH806" s="93">
        <f>VLOOKUP(A806,Lookups!B$3:F$48,3,FALSE)</f>
        <v>28</v>
      </c>
      <c r="AI806" s="117">
        <f t="shared" si="174"/>
        <v>0.18181818181818182</v>
      </c>
      <c r="AJ806" s="117">
        <f t="shared" si="175"/>
        <v>6.0606060606060608E-2</v>
      </c>
      <c r="AK806" s="117">
        <f t="shared" si="176"/>
        <v>1.5151515151515152E-2</v>
      </c>
      <c r="AL806" s="117">
        <f t="shared" si="177"/>
        <v>0.1038961038961039</v>
      </c>
      <c r="AM806" s="117">
        <f t="shared" si="178"/>
        <v>5.844155844155844E-2</v>
      </c>
      <c r="AN806" s="117">
        <f t="shared" si="179"/>
        <v>0</v>
      </c>
      <c r="AO806" s="117">
        <f t="shared" si="180"/>
        <v>0</v>
      </c>
      <c r="AP806" s="117">
        <f t="shared" si="181"/>
        <v>0</v>
      </c>
      <c r="AQ806" s="117">
        <f t="shared" si="182"/>
        <v>0.58008658008658009</v>
      </c>
      <c r="AR806" s="117">
        <f t="shared" si="183"/>
        <v>0</v>
      </c>
      <c r="AS806" t="str">
        <f t="shared" si="184"/>
        <v>2009QUI</v>
      </c>
    </row>
    <row r="807" spans="1:45" x14ac:dyDescent="0.25">
      <c r="A807" t="s">
        <v>706</v>
      </c>
      <c r="B807" s="64">
        <v>2010</v>
      </c>
      <c r="C807">
        <v>474</v>
      </c>
      <c r="D807" s="116" t="s">
        <v>44</v>
      </c>
      <c r="E807" s="63">
        <v>8.4388185654008435E-2</v>
      </c>
      <c r="F807" s="63">
        <v>6.5400843881856546E-2</v>
      </c>
      <c r="G807" s="63">
        <v>1.0548523206751054E-2</v>
      </c>
      <c r="H807" s="63">
        <v>0</v>
      </c>
      <c r="I807" s="63">
        <v>1.2658227848101266E-2</v>
      </c>
      <c r="J807" s="63">
        <v>0</v>
      </c>
      <c r="K807" s="63">
        <v>0</v>
      </c>
      <c r="L807" s="63">
        <v>0</v>
      </c>
      <c r="M807" s="63">
        <v>0.25105485232067509</v>
      </c>
      <c r="N807" s="63">
        <v>0</v>
      </c>
      <c r="O807" s="63">
        <v>0</v>
      </c>
      <c r="P807" s="63">
        <v>5.2742616033755275E-2</v>
      </c>
      <c r="Q807" s="63">
        <v>0</v>
      </c>
      <c r="R807" s="63">
        <v>0</v>
      </c>
      <c r="S807" s="63">
        <v>0</v>
      </c>
      <c r="T807" s="63">
        <v>0</v>
      </c>
      <c r="U807" s="63">
        <v>0</v>
      </c>
      <c r="V807" s="63">
        <v>0</v>
      </c>
      <c r="W807" s="63">
        <v>0</v>
      </c>
      <c r="X807" s="63">
        <v>0</v>
      </c>
      <c r="Y807" s="63">
        <v>1.0548523206751054E-2</v>
      </c>
      <c r="Z807" s="63">
        <v>4.2194092827004216E-3</v>
      </c>
      <c r="AA807" s="63">
        <v>0.50843881856540085</v>
      </c>
      <c r="AB807" s="93" t="str">
        <f t="shared" si="171"/>
        <v>a09on</v>
      </c>
      <c r="AC807" s="93" t="str">
        <f t="shared" si="172"/>
        <v>QUI</v>
      </c>
      <c r="AD807" s="93" t="str">
        <f>"'"&amp;VLOOKUP(A807,Lookups!B$3:F$48,2,FALSE)&amp;"'"</f>
        <v>'Quinsam River Fall'</v>
      </c>
      <c r="AE807" s="93">
        <f>VLOOKUP(A807,Lookups!B$3:F$48,4,FALSE)</f>
        <v>4</v>
      </c>
      <c r="AF807" s="93" t="str">
        <f>VLOOKUP(A807,Lookups!B$3:F$48,5,FALSE)</f>
        <v>GS</v>
      </c>
      <c r="AG807" s="93" t="str">
        <f t="shared" si="173"/>
        <v>yes</v>
      </c>
      <c r="AH807" s="93">
        <f>VLOOKUP(A807,Lookups!B$3:F$48,3,FALSE)</f>
        <v>28</v>
      </c>
      <c r="AI807" s="117">
        <f t="shared" si="174"/>
        <v>0.16033755274261605</v>
      </c>
      <c r="AJ807" s="117">
        <f t="shared" si="175"/>
        <v>1.2658227848101266E-2</v>
      </c>
      <c r="AK807" s="117">
        <f t="shared" si="176"/>
        <v>0</v>
      </c>
      <c r="AL807" s="117">
        <f t="shared" si="177"/>
        <v>0.25105485232067509</v>
      </c>
      <c r="AM807" s="117">
        <f t="shared" si="178"/>
        <v>5.2742616033755275E-2</v>
      </c>
      <c r="AN807" s="117">
        <f t="shared" si="179"/>
        <v>0</v>
      </c>
      <c r="AO807" s="117">
        <f t="shared" si="180"/>
        <v>0</v>
      </c>
      <c r="AP807" s="117">
        <f t="shared" si="181"/>
        <v>1.0548523206751054E-2</v>
      </c>
      <c r="AQ807" s="117">
        <f t="shared" si="182"/>
        <v>0.50843881856540085</v>
      </c>
      <c r="AR807" s="117">
        <f t="shared" si="183"/>
        <v>4.2194092827004216E-3</v>
      </c>
      <c r="AS807" t="str">
        <f t="shared" si="184"/>
        <v>2010QUI</v>
      </c>
    </row>
    <row r="808" spans="1:45" x14ac:dyDescent="0.25">
      <c r="A808" t="s">
        <v>706</v>
      </c>
      <c r="B808" s="64">
        <v>2011</v>
      </c>
      <c r="C808">
        <v>760</v>
      </c>
      <c r="D808" s="116" t="s">
        <v>44</v>
      </c>
      <c r="E808" s="63">
        <v>0.10921052631578947</v>
      </c>
      <c r="F808" s="63">
        <v>8.8157894736842102E-2</v>
      </c>
      <c r="G808" s="63">
        <v>6.5789473684210523E-3</v>
      </c>
      <c r="H808" s="63">
        <v>0</v>
      </c>
      <c r="I808" s="63">
        <v>2.1052631578947368E-2</v>
      </c>
      <c r="J808" s="63">
        <v>0</v>
      </c>
      <c r="K808" s="63">
        <v>0</v>
      </c>
      <c r="L808" s="63">
        <v>0</v>
      </c>
      <c r="M808" s="63">
        <v>0.05</v>
      </c>
      <c r="N808" s="63">
        <v>0</v>
      </c>
      <c r="O808" s="63">
        <v>0</v>
      </c>
      <c r="P808" s="63">
        <v>0.12631578947368421</v>
      </c>
      <c r="Q808" s="63">
        <v>0</v>
      </c>
      <c r="R808" s="63">
        <v>0</v>
      </c>
      <c r="S808" s="63">
        <v>0</v>
      </c>
      <c r="T808" s="63">
        <v>0</v>
      </c>
      <c r="U808" s="63">
        <v>0</v>
      </c>
      <c r="V808" s="63">
        <v>0</v>
      </c>
      <c r="W808" s="63">
        <v>0</v>
      </c>
      <c r="X808" s="63">
        <v>0</v>
      </c>
      <c r="Y808" s="63">
        <v>0</v>
      </c>
      <c r="Z808" s="63">
        <v>0</v>
      </c>
      <c r="AA808" s="63">
        <v>0.59868421052631582</v>
      </c>
      <c r="AB808" s="93" t="str">
        <f t="shared" si="171"/>
        <v>a09on</v>
      </c>
      <c r="AC808" s="93" t="str">
        <f t="shared" si="172"/>
        <v>QUI</v>
      </c>
      <c r="AD808" s="93" t="str">
        <f>"'"&amp;VLOOKUP(A808,Lookups!B$3:F$48,2,FALSE)&amp;"'"</f>
        <v>'Quinsam River Fall'</v>
      </c>
      <c r="AE808" s="93">
        <f>VLOOKUP(A808,Lookups!B$3:F$48,4,FALSE)</f>
        <v>4</v>
      </c>
      <c r="AF808" s="93" t="str">
        <f>VLOOKUP(A808,Lookups!B$3:F$48,5,FALSE)</f>
        <v>GS</v>
      </c>
      <c r="AG808" s="93" t="str">
        <f t="shared" si="173"/>
        <v>yes</v>
      </c>
      <c r="AH808" s="93">
        <f>VLOOKUP(A808,Lookups!B$3:F$48,3,FALSE)</f>
        <v>28</v>
      </c>
      <c r="AI808" s="117">
        <f t="shared" si="174"/>
        <v>0.20394736842105263</v>
      </c>
      <c r="AJ808" s="117">
        <f t="shared" si="175"/>
        <v>2.1052631578947368E-2</v>
      </c>
      <c r="AK808" s="117">
        <f t="shared" si="176"/>
        <v>0</v>
      </c>
      <c r="AL808" s="117">
        <f t="shared" si="177"/>
        <v>0.05</v>
      </c>
      <c r="AM808" s="117">
        <f t="shared" si="178"/>
        <v>0.12631578947368421</v>
      </c>
      <c r="AN808" s="117">
        <f t="shared" si="179"/>
        <v>0</v>
      </c>
      <c r="AO808" s="117">
        <f t="shared" si="180"/>
        <v>0</v>
      </c>
      <c r="AP808" s="117">
        <f t="shared" si="181"/>
        <v>0</v>
      </c>
      <c r="AQ808" s="117">
        <f t="shared" si="182"/>
        <v>0.59868421052631582</v>
      </c>
      <c r="AR808" s="117">
        <f t="shared" si="183"/>
        <v>0</v>
      </c>
      <c r="AS808" t="str">
        <f t="shared" si="184"/>
        <v>2011QUI</v>
      </c>
    </row>
    <row r="809" spans="1:45" x14ac:dyDescent="0.25">
      <c r="A809" t="s">
        <v>706</v>
      </c>
      <c r="B809" s="64">
        <v>2012</v>
      </c>
      <c r="C809">
        <v>810</v>
      </c>
      <c r="D809" s="116" t="s">
        <v>44</v>
      </c>
      <c r="E809" s="63">
        <v>0.18148148148148144</v>
      </c>
      <c r="F809" s="63">
        <v>6.4197530864197536E-2</v>
      </c>
      <c r="G809" s="63">
        <v>2.5925925925925925E-2</v>
      </c>
      <c r="H809" s="63">
        <v>8.6419753086419745E-3</v>
      </c>
      <c r="I809" s="63">
        <v>7.4074074074074077E-3</v>
      </c>
      <c r="J809" s="63">
        <v>0</v>
      </c>
      <c r="K809" s="63">
        <v>0</v>
      </c>
      <c r="L809" s="63">
        <v>0</v>
      </c>
      <c r="M809" s="63">
        <v>7.160493827160494E-2</v>
      </c>
      <c r="N809" s="63">
        <v>0</v>
      </c>
      <c r="O809" s="63">
        <v>0</v>
      </c>
      <c r="P809" s="63">
        <v>9.2592592592592587E-2</v>
      </c>
      <c r="Q809" s="63">
        <v>0</v>
      </c>
      <c r="R809" s="63">
        <v>0</v>
      </c>
      <c r="S809" s="63">
        <v>0</v>
      </c>
      <c r="T809" s="63">
        <v>0</v>
      </c>
      <c r="U809" s="63">
        <v>0</v>
      </c>
      <c r="V809" s="63">
        <v>0</v>
      </c>
      <c r="W809" s="63">
        <v>0</v>
      </c>
      <c r="X809" s="63">
        <v>0</v>
      </c>
      <c r="Y809" s="63">
        <v>0</v>
      </c>
      <c r="Z809" s="63">
        <v>0</v>
      </c>
      <c r="AA809" s="63">
        <v>0.54814814814814816</v>
      </c>
      <c r="AB809" s="93" t="str">
        <f t="shared" si="171"/>
        <v>a09on</v>
      </c>
      <c r="AC809" s="93" t="str">
        <f t="shared" si="172"/>
        <v>QUI</v>
      </c>
      <c r="AD809" s="93" t="str">
        <f>"'"&amp;VLOOKUP(A809,Lookups!B$3:F$48,2,FALSE)&amp;"'"</f>
        <v>'Quinsam River Fall'</v>
      </c>
      <c r="AE809" s="93">
        <f>VLOOKUP(A809,Lookups!B$3:F$48,4,FALSE)</f>
        <v>4</v>
      </c>
      <c r="AF809" s="93" t="str">
        <f>VLOOKUP(A809,Lookups!B$3:F$48,5,FALSE)</f>
        <v>GS</v>
      </c>
      <c r="AG809" s="93" t="str">
        <f t="shared" si="173"/>
        <v>yes</v>
      </c>
      <c r="AH809" s="93">
        <f>VLOOKUP(A809,Lookups!B$3:F$48,3,FALSE)</f>
        <v>28</v>
      </c>
      <c r="AI809" s="117">
        <f t="shared" si="174"/>
        <v>0.27160493827160487</v>
      </c>
      <c r="AJ809" s="117">
        <f t="shared" si="175"/>
        <v>1.604938271604938E-2</v>
      </c>
      <c r="AK809" s="117">
        <f t="shared" si="176"/>
        <v>0</v>
      </c>
      <c r="AL809" s="117">
        <f t="shared" si="177"/>
        <v>7.160493827160494E-2</v>
      </c>
      <c r="AM809" s="117">
        <f t="shared" si="178"/>
        <v>9.2592592592592587E-2</v>
      </c>
      <c r="AN809" s="117">
        <f t="shared" si="179"/>
        <v>0</v>
      </c>
      <c r="AO809" s="117">
        <f t="shared" si="180"/>
        <v>0</v>
      </c>
      <c r="AP809" s="117">
        <f t="shared" si="181"/>
        <v>0</v>
      </c>
      <c r="AQ809" s="117">
        <f t="shared" si="182"/>
        <v>0.54814814814814816</v>
      </c>
      <c r="AR809" s="117">
        <f t="shared" si="183"/>
        <v>0</v>
      </c>
      <c r="AS809" t="str">
        <f t="shared" si="184"/>
        <v>2012QUI</v>
      </c>
    </row>
    <row r="810" spans="1:45" x14ac:dyDescent="0.25">
      <c r="A810" t="s">
        <v>706</v>
      </c>
      <c r="B810" s="64">
        <v>2013</v>
      </c>
      <c r="C810">
        <v>738</v>
      </c>
      <c r="D810" s="116" t="s">
        <v>44</v>
      </c>
      <c r="E810" s="63">
        <v>0.10840108401084012</v>
      </c>
      <c r="F810" s="63">
        <v>6.6395663956639567E-2</v>
      </c>
      <c r="G810" s="63">
        <v>1.0840108401084011E-2</v>
      </c>
      <c r="H810" s="63">
        <v>4.0650406504065045E-3</v>
      </c>
      <c r="I810" s="63">
        <v>6.7750677506775072E-3</v>
      </c>
      <c r="J810" s="63">
        <v>0</v>
      </c>
      <c r="K810" s="63">
        <v>0</v>
      </c>
      <c r="L810" s="63">
        <v>0</v>
      </c>
      <c r="M810" s="63">
        <v>3.9295392953929545E-2</v>
      </c>
      <c r="N810" s="63">
        <v>0</v>
      </c>
      <c r="O810" s="63">
        <v>0</v>
      </c>
      <c r="P810" s="63">
        <v>7.9945799457994571E-2</v>
      </c>
      <c r="Q810" s="63">
        <v>0</v>
      </c>
      <c r="R810" s="63">
        <v>0</v>
      </c>
      <c r="S810" s="63">
        <v>0</v>
      </c>
      <c r="T810" s="63">
        <v>0</v>
      </c>
      <c r="U810" s="63">
        <v>0</v>
      </c>
      <c r="V810" s="63">
        <v>0</v>
      </c>
      <c r="W810" s="63">
        <v>0</v>
      </c>
      <c r="X810" s="63">
        <v>0</v>
      </c>
      <c r="Y810" s="63">
        <v>0</v>
      </c>
      <c r="Z810" s="63">
        <v>5.4200542005420054E-3</v>
      </c>
      <c r="AA810" s="63">
        <v>0.67886178861788615</v>
      </c>
      <c r="AB810" s="93" t="str">
        <f t="shared" ref="AB810:AB873" si="185">IF(B810&gt;=2009,"a09on",IF(B810&gt;=1999,"a99to08","pre99"))</f>
        <v>a09on</v>
      </c>
      <c r="AC810" s="93" t="str">
        <f t="shared" ref="AC810:AC873" si="186">A810</f>
        <v>QUI</v>
      </c>
      <c r="AD810" s="93" t="str">
        <f>"'"&amp;VLOOKUP(A810,Lookups!B$3:F$48,2,FALSE)&amp;"'"</f>
        <v>'Quinsam River Fall'</v>
      </c>
      <c r="AE810" s="93">
        <f>VLOOKUP(A810,Lookups!B$3:F$48,4,FALSE)</f>
        <v>4</v>
      </c>
      <c r="AF810" s="93" t="str">
        <f>VLOOKUP(A810,Lookups!B$3:F$48,5,FALSE)</f>
        <v>GS</v>
      </c>
      <c r="AG810" s="93" t="str">
        <f t="shared" ref="AG810:AG873" si="187">IF(SUM(AI810:AR810)=0,"no","yes")</f>
        <v>yes</v>
      </c>
      <c r="AH810" s="93">
        <f>VLOOKUP(A810,Lookups!B$3:F$48,3,FALSE)</f>
        <v>28</v>
      </c>
      <c r="AI810" s="117">
        <f t="shared" ref="AI810:AI873" si="188">SUM(E810:G810)</f>
        <v>0.1856368563685637</v>
      </c>
      <c r="AJ810" s="117">
        <f t="shared" ref="AJ810:AJ873" si="189">SUM(H810:I810)</f>
        <v>1.0840108401084011E-2</v>
      </c>
      <c r="AK810" s="117">
        <f t="shared" ref="AK810:AK873" si="190">SUM(J810:K810)</f>
        <v>0</v>
      </c>
      <c r="AL810" s="117">
        <f t="shared" ref="AL810:AL873" si="191">SUM(L810:M810)</f>
        <v>3.9295392953929545E-2</v>
      </c>
      <c r="AM810" s="117">
        <f t="shared" ref="AM810:AM873" si="192">SUM(N810:P810)</f>
        <v>7.9945799457994571E-2</v>
      </c>
      <c r="AN810" s="117">
        <f t="shared" ref="AN810:AN873" si="193">SUM(Q810:T810)</f>
        <v>0</v>
      </c>
      <c r="AO810" s="117">
        <f t="shared" ref="AO810:AO873" si="194">SUM(U810:V810)</f>
        <v>0</v>
      </c>
      <c r="AP810" s="117">
        <f t="shared" ref="AP810:AP873" si="195">SUM(W810:Y810)</f>
        <v>0</v>
      </c>
      <c r="AQ810" s="117">
        <f t="shared" ref="AQ810:AQ873" si="196">SUM(AA810)</f>
        <v>0.67886178861788615</v>
      </c>
      <c r="AR810" s="117">
        <f t="shared" ref="AR810:AR873" si="197">SUM(Z810)</f>
        <v>5.4200542005420054E-3</v>
      </c>
      <c r="AS810" t="str">
        <f t="shared" ref="AS810:AS873" si="198">B810&amp;A810</f>
        <v>2013QUI</v>
      </c>
    </row>
    <row r="811" spans="1:45" x14ac:dyDescent="0.25">
      <c r="A811" t="s">
        <v>704</v>
      </c>
      <c r="B811" s="64">
        <v>1979</v>
      </c>
      <c r="C811">
        <v>2</v>
      </c>
      <c r="D811" s="116">
        <v>2</v>
      </c>
      <c r="E811" s="63" t="s">
        <v>26</v>
      </c>
      <c r="F811" s="63" t="s">
        <v>27</v>
      </c>
      <c r="G811" s="63" t="s">
        <v>28</v>
      </c>
      <c r="H811" s="63" t="s">
        <v>28</v>
      </c>
      <c r="I811" s="63" t="s">
        <v>28</v>
      </c>
      <c r="J811" s="63" t="s">
        <v>28</v>
      </c>
      <c r="K811" s="63" t="s">
        <v>28</v>
      </c>
      <c r="L811" s="63" t="s">
        <v>28</v>
      </c>
      <c r="M811" s="63" t="s">
        <v>28</v>
      </c>
      <c r="N811" s="63" t="s">
        <v>28</v>
      </c>
      <c r="O811" s="63" t="s">
        <v>28</v>
      </c>
      <c r="P811" s="63" t="s">
        <v>28</v>
      </c>
      <c r="Q811" s="63" t="s">
        <v>28</v>
      </c>
      <c r="R811" s="63" t="s">
        <v>28</v>
      </c>
      <c r="S811" s="63" t="s">
        <v>28</v>
      </c>
      <c r="T811" s="63" t="s">
        <v>28</v>
      </c>
      <c r="U811" s="63" t="s">
        <v>28</v>
      </c>
      <c r="V811" s="63" t="s">
        <v>28</v>
      </c>
      <c r="W811" s="63" t="s">
        <v>28</v>
      </c>
      <c r="X811" s="63" t="s">
        <v>28</v>
      </c>
      <c r="Y811" s="63" t="s">
        <v>28</v>
      </c>
      <c r="Z811" s="63" t="s">
        <v>28</v>
      </c>
      <c r="AA811" s="63" t="s">
        <v>28</v>
      </c>
      <c r="AB811" s="93" t="str">
        <f t="shared" si="185"/>
        <v>pre99</v>
      </c>
      <c r="AC811" s="93" t="str">
        <f t="shared" si="186"/>
        <v>QUE</v>
      </c>
      <c r="AD811" s="93" t="str">
        <f>"'"&amp;VLOOKUP(A811,Lookups!B$3:F$48,2,FALSE)&amp;"'"</f>
        <v>'Queets Fall Fingerling'</v>
      </c>
      <c r="AE811" s="93">
        <f>VLOOKUP(A811,Lookups!B$3:F$48,4,FALSE)</f>
        <v>6</v>
      </c>
      <c r="AF811" s="93" t="str">
        <f>VLOOKUP(A811,Lookups!B$3:F$48,5,FALSE)</f>
        <v>WAcst</v>
      </c>
      <c r="AG811" s="93" t="str">
        <f t="shared" si="187"/>
        <v>no</v>
      </c>
      <c r="AH811" s="93">
        <f>VLOOKUP(A811,Lookups!B$3:F$48,3,FALSE)</f>
        <v>27</v>
      </c>
      <c r="AI811" s="117">
        <f t="shared" si="188"/>
        <v>0</v>
      </c>
      <c r="AJ811" s="117">
        <f t="shared" si="189"/>
        <v>0</v>
      </c>
      <c r="AK811" s="117">
        <f t="shared" si="190"/>
        <v>0</v>
      </c>
      <c r="AL811" s="117">
        <f t="shared" si="191"/>
        <v>0</v>
      </c>
      <c r="AM811" s="117">
        <f t="shared" si="192"/>
        <v>0</v>
      </c>
      <c r="AN811" s="117">
        <f t="shared" si="193"/>
        <v>0</v>
      </c>
      <c r="AO811" s="117">
        <f t="shared" si="194"/>
        <v>0</v>
      </c>
      <c r="AP811" s="117">
        <f t="shared" si="195"/>
        <v>0</v>
      </c>
      <c r="AQ811" s="117">
        <f t="shared" si="196"/>
        <v>0</v>
      </c>
      <c r="AR811" s="117">
        <f t="shared" si="197"/>
        <v>0</v>
      </c>
      <c r="AS811" t="str">
        <f t="shared" si="198"/>
        <v>1979QUE</v>
      </c>
    </row>
    <row r="812" spans="1:45" x14ac:dyDescent="0.25">
      <c r="A812" t="s">
        <v>704</v>
      </c>
      <c r="B812" s="64">
        <v>1980</v>
      </c>
      <c r="C812">
        <v>12</v>
      </c>
      <c r="D812" s="116" t="s">
        <v>41</v>
      </c>
      <c r="E812" s="63" t="s">
        <v>26</v>
      </c>
      <c r="F812" s="63" t="s">
        <v>27</v>
      </c>
      <c r="G812" s="63" t="s">
        <v>28</v>
      </c>
      <c r="H812" s="63" t="s">
        <v>28</v>
      </c>
      <c r="I812" s="63" t="s">
        <v>28</v>
      </c>
      <c r="J812" s="63" t="s">
        <v>28</v>
      </c>
      <c r="K812" s="63" t="s">
        <v>28</v>
      </c>
      <c r="L812" s="63" t="s">
        <v>28</v>
      </c>
      <c r="M812" s="63" t="s">
        <v>28</v>
      </c>
      <c r="N812" s="63" t="s">
        <v>28</v>
      </c>
      <c r="O812" s="63" t="s">
        <v>28</v>
      </c>
      <c r="P812" s="63" t="s">
        <v>28</v>
      </c>
      <c r="Q812" s="63" t="s">
        <v>28</v>
      </c>
      <c r="R812" s="63" t="s">
        <v>28</v>
      </c>
      <c r="S812" s="63" t="s">
        <v>28</v>
      </c>
      <c r="T812" s="63" t="s">
        <v>28</v>
      </c>
      <c r="U812" s="63" t="s">
        <v>28</v>
      </c>
      <c r="V812" s="63" t="s">
        <v>28</v>
      </c>
      <c r="W812" s="63" t="s">
        <v>28</v>
      </c>
      <c r="X812" s="63" t="s">
        <v>28</v>
      </c>
      <c r="Y812" s="63" t="s">
        <v>28</v>
      </c>
      <c r="Z812" s="63" t="s">
        <v>28</v>
      </c>
      <c r="AA812" s="63" t="s">
        <v>28</v>
      </c>
      <c r="AB812" s="93" t="str">
        <f t="shared" si="185"/>
        <v>pre99</v>
      </c>
      <c r="AC812" s="93" t="str">
        <f t="shared" si="186"/>
        <v>QUE</v>
      </c>
      <c r="AD812" s="93" t="str">
        <f>"'"&amp;VLOOKUP(A812,Lookups!B$3:F$48,2,FALSE)&amp;"'"</f>
        <v>'Queets Fall Fingerling'</v>
      </c>
      <c r="AE812" s="93">
        <f>VLOOKUP(A812,Lookups!B$3:F$48,4,FALSE)</f>
        <v>6</v>
      </c>
      <c r="AF812" s="93" t="str">
        <f>VLOOKUP(A812,Lookups!B$3:F$48,5,FALSE)</f>
        <v>WAcst</v>
      </c>
      <c r="AG812" s="93" t="str">
        <f t="shared" si="187"/>
        <v>no</v>
      </c>
      <c r="AH812" s="93">
        <f>VLOOKUP(A812,Lookups!B$3:F$48,3,FALSE)</f>
        <v>27</v>
      </c>
      <c r="AI812" s="117">
        <f t="shared" si="188"/>
        <v>0</v>
      </c>
      <c r="AJ812" s="117">
        <f t="shared" si="189"/>
        <v>0</v>
      </c>
      <c r="AK812" s="117">
        <f t="shared" si="190"/>
        <v>0</v>
      </c>
      <c r="AL812" s="117">
        <f t="shared" si="191"/>
        <v>0</v>
      </c>
      <c r="AM812" s="117">
        <f t="shared" si="192"/>
        <v>0</v>
      </c>
      <c r="AN812" s="117">
        <f t="shared" si="193"/>
        <v>0</v>
      </c>
      <c r="AO812" s="117">
        <f t="shared" si="194"/>
        <v>0</v>
      </c>
      <c r="AP812" s="117">
        <f t="shared" si="195"/>
        <v>0</v>
      </c>
      <c r="AQ812" s="117">
        <f t="shared" si="196"/>
        <v>0</v>
      </c>
      <c r="AR812" s="117">
        <f t="shared" si="197"/>
        <v>0</v>
      </c>
      <c r="AS812" t="str">
        <f t="shared" si="198"/>
        <v>1980QUE</v>
      </c>
    </row>
    <row r="813" spans="1:45" x14ac:dyDescent="0.25">
      <c r="A813" t="s">
        <v>704</v>
      </c>
      <c r="B813" s="64">
        <v>1981</v>
      </c>
      <c r="C813">
        <v>111</v>
      </c>
      <c r="D813" s="116" t="s">
        <v>42</v>
      </c>
      <c r="E813" s="63">
        <v>0.11711711711711711</v>
      </c>
      <c r="F813" s="63">
        <v>0</v>
      </c>
      <c r="G813" s="63">
        <v>0</v>
      </c>
      <c r="H813" s="63">
        <v>0.17117117117117117</v>
      </c>
      <c r="I813" s="63">
        <v>0</v>
      </c>
      <c r="J813" s="63">
        <v>0.12612612612612611</v>
      </c>
      <c r="K813" s="63">
        <v>0</v>
      </c>
      <c r="L813" s="63">
        <v>0</v>
      </c>
      <c r="M813" s="63">
        <v>0</v>
      </c>
      <c r="N813" s="63">
        <v>1.8018018018018018E-2</v>
      </c>
      <c r="O813" s="63">
        <v>2.7027027027027029E-2</v>
      </c>
      <c r="P813" s="63">
        <v>0</v>
      </c>
      <c r="Q813" s="63">
        <v>0</v>
      </c>
      <c r="R813" s="63">
        <v>0</v>
      </c>
      <c r="S813" s="63">
        <v>1.8018018018018018E-2</v>
      </c>
      <c r="T813" s="63">
        <v>0</v>
      </c>
      <c r="U813" s="63">
        <v>0</v>
      </c>
      <c r="V813" s="63">
        <v>3.6036036036036036E-2</v>
      </c>
      <c r="W813" s="63">
        <v>0</v>
      </c>
      <c r="X813" s="63">
        <v>0.27927927927927926</v>
      </c>
      <c r="Y813" s="63">
        <v>0</v>
      </c>
      <c r="Z813" s="63">
        <v>0</v>
      </c>
      <c r="AA813" s="63">
        <v>0.2072072072072072</v>
      </c>
      <c r="AB813" s="93" t="str">
        <f t="shared" si="185"/>
        <v>pre99</v>
      </c>
      <c r="AC813" s="93" t="str">
        <f t="shared" si="186"/>
        <v>QUE</v>
      </c>
      <c r="AD813" s="93" t="str">
        <f>"'"&amp;VLOOKUP(A813,Lookups!B$3:F$48,2,FALSE)&amp;"'"</f>
        <v>'Queets Fall Fingerling'</v>
      </c>
      <c r="AE813" s="93">
        <f>VLOOKUP(A813,Lookups!B$3:F$48,4,FALSE)</f>
        <v>6</v>
      </c>
      <c r="AF813" s="93" t="str">
        <f>VLOOKUP(A813,Lookups!B$3:F$48,5,FALSE)</f>
        <v>WAcst</v>
      </c>
      <c r="AG813" s="93" t="str">
        <f t="shared" si="187"/>
        <v>yes</v>
      </c>
      <c r="AH813" s="93">
        <f>VLOOKUP(A813,Lookups!B$3:F$48,3,FALSE)</f>
        <v>27</v>
      </c>
      <c r="AI813" s="117">
        <f t="shared" si="188"/>
        <v>0.11711711711711711</v>
      </c>
      <c r="AJ813" s="117">
        <f t="shared" si="189"/>
        <v>0.17117117117117117</v>
      </c>
      <c r="AK813" s="117">
        <f t="shared" si="190"/>
        <v>0.12612612612612611</v>
      </c>
      <c r="AL813" s="117">
        <f t="shared" si="191"/>
        <v>0</v>
      </c>
      <c r="AM813" s="117">
        <f t="shared" si="192"/>
        <v>4.5045045045045043E-2</v>
      </c>
      <c r="AN813" s="117">
        <f t="shared" si="193"/>
        <v>1.8018018018018018E-2</v>
      </c>
      <c r="AO813" s="117">
        <f t="shared" si="194"/>
        <v>3.6036036036036036E-2</v>
      </c>
      <c r="AP813" s="117">
        <f t="shared" si="195"/>
        <v>0.27927927927927926</v>
      </c>
      <c r="AQ813" s="117">
        <f t="shared" si="196"/>
        <v>0.2072072072072072</v>
      </c>
      <c r="AR813" s="117">
        <f t="shared" si="197"/>
        <v>0</v>
      </c>
      <c r="AS813" t="str">
        <f t="shared" si="198"/>
        <v>1981QUE</v>
      </c>
    </row>
    <row r="814" spans="1:45" x14ac:dyDescent="0.25">
      <c r="A814" t="s">
        <v>704</v>
      </c>
      <c r="B814" s="64">
        <v>1982</v>
      </c>
      <c r="C814">
        <v>246</v>
      </c>
      <c r="D814" s="116" t="s">
        <v>43</v>
      </c>
      <c r="E814" s="63">
        <v>0.15447154471544716</v>
      </c>
      <c r="F814" s="63">
        <v>1.6260162601626018E-2</v>
      </c>
      <c r="G814" s="63">
        <v>0</v>
      </c>
      <c r="H814" s="63">
        <v>0.1910569105691057</v>
      </c>
      <c r="I814" s="63">
        <v>0</v>
      </c>
      <c r="J814" s="63">
        <v>0.12601626016260165</v>
      </c>
      <c r="K814" s="63">
        <v>0</v>
      </c>
      <c r="L814" s="63">
        <v>0</v>
      </c>
      <c r="M814" s="63">
        <v>0</v>
      </c>
      <c r="N814" s="63">
        <v>0</v>
      </c>
      <c r="O814" s="63">
        <v>8.130081300813009E-3</v>
      </c>
      <c r="P814" s="63">
        <v>1.2195121951219513E-2</v>
      </c>
      <c r="Q814" s="63">
        <v>0</v>
      </c>
      <c r="R814" s="63">
        <v>0</v>
      </c>
      <c r="S814" s="63">
        <v>0</v>
      </c>
      <c r="T814" s="63">
        <v>0</v>
      </c>
      <c r="U814" s="63">
        <v>4.0650406504065045E-3</v>
      </c>
      <c r="V814" s="63">
        <v>0</v>
      </c>
      <c r="W814" s="63">
        <v>0</v>
      </c>
      <c r="X814" s="63">
        <v>0.26016260162601629</v>
      </c>
      <c r="Y814" s="63">
        <v>0</v>
      </c>
      <c r="Z814" s="63">
        <v>0</v>
      </c>
      <c r="AA814" s="63">
        <v>0.22764227642276422</v>
      </c>
      <c r="AB814" s="93" t="str">
        <f t="shared" si="185"/>
        <v>pre99</v>
      </c>
      <c r="AC814" s="93" t="str">
        <f t="shared" si="186"/>
        <v>QUE</v>
      </c>
      <c r="AD814" s="93" t="str">
        <f>"'"&amp;VLOOKUP(A814,Lookups!B$3:F$48,2,FALSE)&amp;"'"</f>
        <v>'Queets Fall Fingerling'</v>
      </c>
      <c r="AE814" s="93">
        <f>VLOOKUP(A814,Lookups!B$3:F$48,4,FALSE)</f>
        <v>6</v>
      </c>
      <c r="AF814" s="93" t="str">
        <f>VLOOKUP(A814,Lookups!B$3:F$48,5,FALSE)</f>
        <v>WAcst</v>
      </c>
      <c r="AG814" s="93" t="str">
        <f t="shared" si="187"/>
        <v>yes</v>
      </c>
      <c r="AH814" s="93">
        <f>VLOOKUP(A814,Lookups!B$3:F$48,3,FALSE)</f>
        <v>27</v>
      </c>
      <c r="AI814" s="117">
        <f t="shared" si="188"/>
        <v>0.17073170731707318</v>
      </c>
      <c r="AJ814" s="117">
        <f t="shared" si="189"/>
        <v>0.1910569105691057</v>
      </c>
      <c r="AK814" s="117">
        <f t="shared" si="190"/>
        <v>0.12601626016260165</v>
      </c>
      <c r="AL814" s="117">
        <f t="shared" si="191"/>
        <v>0</v>
      </c>
      <c r="AM814" s="117">
        <f t="shared" si="192"/>
        <v>2.032520325203252E-2</v>
      </c>
      <c r="AN814" s="117">
        <f t="shared" si="193"/>
        <v>0</v>
      </c>
      <c r="AO814" s="117">
        <f t="shared" si="194"/>
        <v>4.0650406504065045E-3</v>
      </c>
      <c r="AP814" s="117">
        <f t="shared" si="195"/>
        <v>0.26016260162601629</v>
      </c>
      <c r="AQ814" s="117">
        <f t="shared" si="196"/>
        <v>0.22764227642276422</v>
      </c>
      <c r="AR814" s="117">
        <f t="shared" si="197"/>
        <v>0</v>
      </c>
      <c r="AS814" t="str">
        <f t="shared" si="198"/>
        <v>1982QUE</v>
      </c>
    </row>
    <row r="815" spans="1:45" x14ac:dyDescent="0.25">
      <c r="A815" t="s">
        <v>704</v>
      </c>
      <c r="B815" s="64">
        <v>1983</v>
      </c>
      <c r="C815">
        <v>199</v>
      </c>
      <c r="D815" s="116" t="s">
        <v>44</v>
      </c>
      <c r="E815" s="63">
        <v>0.47236180904522612</v>
      </c>
      <c r="F815" s="63">
        <v>0</v>
      </c>
      <c r="G815" s="63">
        <v>0</v>
      </c>
      <c r="H815" s="63">
        <v>0.1306532663316583</v>
      </c>
      <c r="I815" s="63">
        <v>0</v>
      </c>
      <c r="J815" s="63">
        <v>5.0251256281407031E-2</v>
      </c>
      <c r="K815" s="63">
        <v>0</v>
      </c>
      <c r="L815" s="63">
        <v>0</v>
      </c>
      <c r="M815" s="63">
        <v>0</v>
      </c>
      <c r="N815" s="63">
        <v>0</v>
      </c>
      <c r="O815" s="63">
        <v>2.0100502512562814E-2</v>
      </c>
      <c r="P815" s="63">
        <v>0</v>
      </c>
      <c r="Q815" s="63">
        <v>5.0251256281407036E-3</v>
      </c>
      <c r="R815" s="63">
        <v>0</v>
      </c>
      <c r="S815" s="63">
        <v>0</v>
      </c>
      <c r="T815" s="63">
        <v>0</v>
      </c>
      <c r="U815" s="63">
        <v>1.0050251256281407E-2</v>
      </c>
      <c r="V815" s="63">
        <v>0</v>
      </c>
      <c r="W815" s="63">
        <v>0</v>
      </c>
      <c r="X815" s="63">
        <v>0.16080402010050251</v>
      </c>
      <c r="Y815" s="63">
        <v>0</v>
      </c>
      <c r="Z815" s="63">
        <v>0</v>
      </c>
      <c r="AA815" s="63">
        <v>0.15075376884422109</v>
      </c>
      <c r="AB815" s="93" t="str">
        <f t="shared" si="185"/>
        <v>pre99</v>
      </c>
      <c r="AC815" s="93" t="str">
        <f t="shared" si="186"/>
        <v>QUE</v>
      </c>
      <c r="AD815" s="93" t="str">
        <f>"'"&amp;VLOOKUP(A815,Lookups!B$3:F$48,2,FALSE)&amp;"'"</f>
        <v>'Queets Fall Fingerling'</v>
      </c>
      <c r="AE815" s="93">
        <f>VLOOKUP(A815,Lookups!B$3:F$48,4,FALSE)</f>
        <v>6</v>
      </c>
      <c r="AF815" s="93" t="str">
        <f>VLOOKUP(A815,Lookups!B$3:F$48,5,FALSE)</f>
        <v>WAcst</v>
      </c>
      <c r="AG815" s="93" t="str">
        <f t="shared" si="187"/>
        <v>yes</v>
      </c>
      <c r="AH815" s="93">
        <f>VLOOKUP(A815,Lookups!B$3:F$48,3,FALSE)</f>
        <v>27</v>
      </c>
      <c r="AI815" s="117">
        <f t="shared" si="188"/>
        <v>0.47236180904522612</v>
      </c>
      <c r="AJ815" s="117">
        <f t="shared" si="189"/>
        <v>0.1306532663316583</v>
      </c>
      <c r="AK815" s="117">
        <f t="shared" si="190"/>
        <v>5.0251256281407031E-2</v>
      </c>
      <c r="AL815" s="117">
        <f t="shared" si="191"/>
        <v>0</v>
      </c>
      <c r="AM815" s="117">
        <f t="shared" si="192"/>
        <v>2.0100502512562814E-2</v>
      </c>
      <c r="AN815" s="117">
        <f t="shared" si="193"/>
        <v>5.0251256281407036E-3</v>
      </c>
      <c r="AO815" s="117">
        <f t="shared" si="194"/>
        <v>1.0050251256281407E-2</v>
      </c>
      <c r="AP815" s="117">
        <f t="shared" si="195"/>
        <v>0.16080402010050251</v>
      </c>
      <c r="AQ815" s="117">
        <f t="shared" si="196"/>
        <v>0.15075376884422109</v>
      </c>
      <c r="AR815" s="117">
        <f t="shared" si="197"/>
        <v>0</v>
      </c>
      <c r="AS815" t="str">
        <f t="shared" si="198"/>
        <v>1983QUE</v>
      </c>
    </row>
    <row r="816" spans="1:45" x14ac:dyDescent="0.25">
      <c r="A816" t="s">
        <v>704</v>
      </c>
      <c r="B816" s="64">
        <v>1984</v>
      </c>
      <c r="C816">
        <v>154</v>
      </c>
      <c r="D816" s="116" t="s">
        <v>44</v>
      </c>
      <c r="E816" s="63">
        <v>0.16233766233766234</v>
      </c>
      <c r="F816" s="63">
        <v>6.4935064935064939E-3</v>
      </c>
      <c r="G816" s="63">
        <v>0</v>
      </c>
      <c r="H816" s="63">
        <v>0.22077922077922077</v>
      </c>
      <c r="I816" s="63">
        <v>2.5974025974025976E-2</v>
      </c>
      <c r="J816" s="63">
        <v>7.792207792207792E-2</v>
      </c>
      <c r="K816" s="63">
        <v>0</v>
      </c>
      <c r="L816" s="63">
        <v>0</v>
      </c>
      <c r="M816" s="63">
        <v>0</v>
      </c>
      <c r="N816" s="63">
        <v>0</v>
      </c>
      <c r="O816" s="63">
        <v>0</v>
      </c>
      <c r="P816" s="63">
        <v>0</v>
      </c>
      <c r="Q816" s="63">
        <v>2.5974025974025976E-2</v>
      </c>
      <c r="R816" s="63">
        <v>0</v>
      </c>
      <c r="S816" s="63">
        <v>0</v>
      </c>
      <c r="T816" s="63">
        <v>0</v>
      </c>
      <c r="U816" s="63">
        <v>0</v>
      </c>
      <c r="V816" s="63">
        <v>0</v>
      </c>
      <c r="W816" s="63">
        <v>0</v>
      </c>
      <c r="X816" s="63">
        <v>0.26623376623376621</v>
      </c>
      <c r="Y816" s="63">
        <v>0</v>
      </c>
      <c r="Z816" s="63">
        <v>0</v>
      </c>
      <c r="AA816" s="63">
        <v>0.21428571428571427</v>
      </c>
      <c r="AB816" s="93" t="str">
        <f t="shared" si="185"/>
        <v>pre99</v>
      </c>
      <c r="AC816" s="93" t="str">
        <f t="shared" si="186"/>
        <v>QUE</v>
      </c>
      <c r="AD816" s="93" t="str">
        <f>"'"&amp;VLOOKUP(A816,Lookups!B$3:F$48,2,FALSE)&amp;"'"</f>
        <v>'Queets Fall Fingerling'</v>
      </c>
      <c r="AE816" s="93">
        <f>VLOOKUP(A816,Lookups!B$3:F$48,4,FALSE)</f>
        <v>6</v>
      </c>
      <c r="AF816" s="93" t="str">
        <f>VLOOKUP(A816,Lookups!B$3:F$48,5,FALSE)</f>
        <v>WAcst</v>
      </c>
      <c r="AG816" s="93" t="str">
        <f t="shared" si="187"/>
        <v>yes</v>
      </c>
      <c r="AH816" s="93">
        <f>VLOOKUP(A816,Lookups!B$3:F$48,3,FALSE)</f>
        <v>27</v>
      </c>
      <c r="AI816" s="117">
        <f t="shared" si="188"/>
        <v>0.16883116883116883</v>
      </c>
      <c r="AJ816" s="117">
        <f t="shared" si="189"/>
        <v>0.24675324675324675</v>
      </c>
      <c r="AK816" s="117">
        <f t="shared" si="190"/>
        <v>7.792207792207792E-2</v>
      </c>
      <c r="AL816" s="117">
        <f t="shared" si="191"/>
        <v>0</v>
      </c>
      <c r="AM816" s="117">
        <f t="shared" si="192"/>
        <v>0</v>
      </c>
      <c r="AN816" s="117">
        <f t="shared" si="193"/>
        <v>2.5974025974025976E-2</v>
      </c>
      <c r="AO816" s="117">
        <f t="shared" si="194"/>
        <v>0</v>
      </c>
      <c r="AP816" s="117">
        <f t="shared" si="195"/>
        <v>0.26623376623376621</v>
      </c>
      <c r="AQ816" s="117">
        <f t="shared" si="196"/>
        <v>0.21428571428571427</v>
      </c>
      <c r="AR816" s="117">
        <f t="shared" si="197"/>
        <v>0</v>
      </c>
      <c r="AS816" t="str">
        <f t="shared" si="198"/>
        <v>1984QUE</v>
      </c>
    </row>
    <row r="817" spans="1:45" x14ac:dyDescent="0.25">
      <c r="A817" t="s">
        <v>704</v>
      </c>
      <c r="B817" s="64">
        <v>1985</v>
      </c>
      <c r="C817">
        <v>293</v>
      </c>
      <c r="D817" s="116" t="s">
        <v>44</v>
      </c>
      <c r="E817" s="63">
        <v>0.19795221843003413</v>
      </c>
      <c r="F817" s="63">
        <v>0</v>
      </c>
      <c r="G817" s="63">
        <v>0</v>
      </c>
      <c r="H817" s="63">
        <v>0.33447098976109213</v>
      </c>
      <c r="I817" s="63">
        <v>0</v>
      </c>
      <c r="J817" s="63">
        <v>2.3890784982935155E-2</v>
      </c>
      <c r="K817" s="63">
        <v>0</v>
      </c>
      <c r="L817" s="63">
        <v>0</v>
      </c>
      <c r="M817" s="63">
        <v>0</v>
      </c>
      <c r="N817" s="63">
        <v>0</v>
      </c>
      <c r="O817" s="63">
        <v>1.3651877133105802E-2</v>
      </c>
      <c r="P817" s="63">
        <v>0</v>
      </c>
      <c r="Q817" s="63">
        <v>0</v>
      </c>
      <c r="R817" s="63">
        <v>0</v>
      </c>
      <c r="S817" s="63">
        <v>0</v>
      </c>
      <c r="T817" s="63">
        <v>0</v>
      </c>
      <c r="U817" s="63">
        <v>0</v>
      </c>
      <c r="V817" s="63">
        <v>1.7064846416382253E-2</v>
      </c>
      <c r="W817" s="63">
        <v>0</v>
      </c>
      <c r="X817" s="63">
        <v>0.12286689419795221</v>
      </c>
      <c r="Y817" s="63">
        <v>0</v>
      </c>
      <c r="Z817" s="63">
        <v>6.8259385665529011E-3</v>
      </c>
      <c r="AA817" s="63">
        <v>0.28327645051194539</v>
      </c>
      <c r="AB817" s="93" t="str">
        <f t="shared" si="185"/>
        <v>pre99</v>
      </c>
      <c r="AC817" s="93" t="str">
        <f t="shared" si="186"/>
        <v>QUE</v>
      </c>
      <c r="AD817" s="93" t="str">
        <f>"'"&amp;VLOOKUP(A817,Lookups!B$3:F$48,2,FALSE)&amp;"'"</f>
        <v>'Queets Fall Fingerling'</v>
      </c>
      <c r="AE817" s="93">
        <f>VLOOKUP(A817,Lookups!B$3:F$48,4,FALSE)</f>
        <v>6</v>
      </c>
      <c r="AF817" s="93" t="str">
        <f>VLOOKUP(A817,Lookups!B$3:F$48,5,FALSE)</f>
        <v>WAcst</v>
      </c>
      <c r="AG817" s="93" t="str">
        <f t="shared" si="187"/>
        <v>yes</v>
      </c>
      <c r="AH817" s="93">
        <f>VLOOKUP(A817,Lookups!B$3:F$48,3,FALSE)</f>
        <v>27</v>
      </c>
      <c r="AI817" s="117">
        <f t="shared" si="188"/>
        <v>0.19795221843003413</v>
      </c>
      <c r="AJ817" s="117">
        <f t="shared" si="189"/>
        <v>0.33447098976109213</v>
      </c>
      <c r="AK817" s="117">
        <f t="shared" si="190"/>
        <v>2.3890784982935155E-2</v>
      </c>
      <c r="AL817" s="117">
        <f t="shared" si="191"/>
        <v>0</v>
      </c>
      <c r="AM817" s="117">
        <f t="shared" si="192"/>
        <v>1.3651877133105802E-2</v>
      </c>
      <c r="AN817" s="117">
        <f t="shared" si="193"/>
        <v>0</v>
      </c>
      <c r="AO817" s="117">
        <f t="shared" si="194"/>
        <v>1.7064846416382253E-2</v>
      </c>
      <c r="AP817" s="117">
        <f t="shared" si="195"/>
        <v>0.12286689419795221</v>
      </c>
      <c r="AQ817" s="117">
        <f t="shared" si="196"/>
        <v>0.28327645051194539</v>
      </c>
      <c r="AR817" s="117">
        <f t="shared" si="197"/>
        <v>6.8259385665529011E-3</v>
      </c>
      <c r="AS817" t="str">
        <f t="shared" si="198"/>
        <v>1985QUE</v>
      </c>
    </row>
    <row r="818" spans="1:45" x14ac:dyDescent="0.25">
      <c r="A818" t="s">
        <v>704</v>
      </c>
      <c r="B818" s="64">
        <v>1986</v>
      </c>
      <c r="C818">
        <v>331</v>
      </c>
      <c r="D818" s="116" t="s">
        <v>31</v>
      </c>
      <c r="E818" s="63">
        <v>0.25679758308157102</v>
      </c>
      <c r="F818" s="63">
        <v>0</v>
      </c>
      <c r="G818" s="63">
        <v>1.2084592145015106E-2</v>
      </c>
      <c r="H818" s="63">
        <v>0.11178247734138973</v>
      </c>
      <c r="I818" s="63">
        <v>0</v>
      </c>
      <c r="J818" s="63">
        <v>6.9486404833836862E-2</v>
      </c>
      <c r="K818" s="63">
        <v>0</v>
      </c>
      <c r="L818" s="63">
        <v>0</v>
      </c>
      <c r="M818" s="63">
        <v>0</v>
      </c>
      <c r="N818" s="63">
        <v>1.5105740181268883E-2</v>
      </c>
      <c r="O818" s="63">
        <v>9.0634441087613302E-3</v>
      </c>
      <c r="P818" s="63">
        <v>0</v>
      </c>
      <c r="Q818" s="63">
        <v>0</v>
      </c>
      <c r="R818" s="63">
        <v>0</v>
      </c>
      <c r="S818" s="63">
        <v>0</v>
      </c>
      <c r="T818" s="63">
        <v>0</v>
      </c>
      <c r="U818" s="63">
        <v>0</v>
      </c>
      <c r="V818" s="63">
        <v>0</v>
      </c>
      <c r="W818" s="63">
        <v>0</v>
      </c>
      <c r="X818" s="63">
        <v>9.0634441087613288E-2</v>
      </c>
      <c r="Y818" s="63">
        <v>0</v>
      </c>
      <c r="Z818" s="63">
        <v>3.0211480362537764E-3</v>
      </c>
      <c r="AA818" s="63">
        <v>0.43202416918429004</v>
      </c>
      <c r="AB818" s="93" t="str">
        <f t="shared" si="185"/>
        <v>pre99</v>
      </c>
      <c r="AC818" s="93" t="str">
        <f t="shared" si="186"/>
        <v>QUE</v>
      </c>
      <c r="AD818" s="93" t="str">
        <f>"'"&amp;VLOOKUP(A818,Lookups!B$3:F$48,2,FALSE)&amp;"'"</f>
        <v>'Queets Fall Fingerling'</v>
      </c>
      <c r="AE818" s="93">
        <f>VLOOKUP(A818,Lookups!B$3:F$48,4,FALSE)</f>
        <v>6</v>
      </c>
      <c r="AF818" s="93" t="str">
        <f>VLOOKUP(A818,Lookups!B$3:F$48,5,FALSE)</f>
        <v>WAcst</v>
      </c>
      <c r="AG818" s="93" t="str">
        <f t="shared" si="187"/>
        <v>yes</v>
      </c>
      <c r="AH818" s="93">
        <f>VLOOKUP(A818,Lookups!B$3:F$48,3,FALSE)</f>
        <v>27</v>
      </c>
      <c r="AI818" s="117">
        <f t="shared" si="188"/>
        <v>0.26888217522658614</v>
      </c>
      <c r="AJ818" s="117">
        <f t="shared" si="189"/>
        <v>0.11178247734138973</v>
      </c>
      <c r="AK818" s="117">
        <f t="shared" si="190"/>
        <v>6.9486404833836862E-2</v>
      </c>
      <c r="AL818" s="117">
        <f t="shared" si="191"/>
        <v>0</v>
      </c>
      <c r="AM818" s="117">
        <f t="shared" si="192"/>
        <v>2.4169184290030211E-2</v>
      </c>
      <c r="AN818" s="117">
        <f t="shared" si="193"/>
        <v>0</v>
      </c>
      <c r="AO818" s="117">
        <f t="shared" si="194"/>
        <v>0</v>
      </c>
      <c r="AP818" s="117">
        <f t="shared" si="195"/>
        <v>9.0634441087613288E-2</v>
      </c>
      <c r="AQ818" s="117">
        <f t="shared" si="196"/>
        <v>0.43202416918429004</v>
      </c>
      <c r="AR818" s="117">
        <f t="shared" si="197"/>
        <v>3.0211480362537764E-3</v>
      </c>
      <c r="AS818" t="str">
        <f t="shared" si="198"/>
        <v>1986QUE</v>
      </c>
    </row>
    <row r="819" spans="1:45" x14ac:dyDescent="0.25">
      <c r="A819" t="s">
        <v>704</v>
      </c>
      <c r="B819" s="64">
        <v>1987</v>
      </c>
      <c r="C819">
        <v>616</v>
      </c>
      <c r="D819" s="116" t="s">
        <v>92</v>
      </c>
      <c r="E819" s="63">
        <v>0.2792207792207792</v>
      </c>
      <c r="F819" s="63">
        <v>1.7857142857142856E-2</v>
      </c>
      <c r="G819" s="63">
        <v>0</v>
      </c>
      <c r="H819" s="63">
        <v>0.11688311688311688</v>
      </c>
      <c r="I819" s="63">
        <v>9.74025974025974E-3</v>
      </c>
      <c r="J819" s="63">
        <v>1.461038961038961E-2</v>
      </c>
      <c r="K819" s="63">
        <v>0</v>
      </c>
      <c r="L819" s="63">
        <v>0</v>
      </c>
      <c r="M819" s="63">
        <v>0</v>
      </c>
      <c r="N819" s="63">
        <v>8.1168831168831161E-3</v>
      </c>
      <c r="O819" s="63">
        <v>4.87012987012987E-3</v>
      </c>
      <c r="P819" s="63">
        <v>0</v>
      </c>
      <c r="Q819" s="63">
        <v>4.87012987012987E-3</v>
      </c>
      <c r="R819" s="63">
        <v>0</v>
      </c>
      <c r="S819" s="63">
        <v>0</v>
      </c>
      <c r="T819" s="63">
        <v>0</v>
      </c>
      <c r="U819" s="63">
        <v>0</v>
      </c>
      <c r="V819" s="63">
        <v>6.4935064935064939E-3</v>
      </c>
      <c r="W819" s="63">
        <v>0</v>
      </c>
      <c r="X819" s="63">
        <v>0.19967532467532467</v>
      </c>
      <c r="Y819" s="63">
        <v>0</v>
      </c>
      <c r="Z819" s="63">
        <v>0</v>
      </c>
      <c r="AA819" s="63">
        <v>0.33766233766233766</v>
      </c>
      <c r="AB819" s="93" t="str">
        <f t="shared" si="185"/>
        <v>pre99</v>
      </c>
      <c r="AC819" s="93" t="str">
        <f t="shared" si="186"/>
        <v>QUE</v>
      </c>
      <c r="AD819" s="93" t="str">
        <f>"'"&amp;VLOOKUP(A819,Lookups!B$3:F$48,2,FALSE)&amp;"'"</f>
        <v>'Queets Fall Fingerling'</v>
      </c>
      <c r="AE819" s="93">
        <f>VLOOKUP(A819,Lookups!B$3:F$48,4,FALSE)</f>
        <v>6</v>
      </c>
      <c r="AF819" s="93" t="str">
        <f>VLOOKUP(A819,Lookups!B$3:F$48,5,FALSE)</f>
        <v>WAcst</v>
      </c>
      <c r="AG819" s="93" t="str">
        <f t="shared" si="187"/>
        <v>yes</v>
      </c>
      <c r="AH819" s="93">
        <f>VLOOKUP(A819,Lookups!B$3:F$48,3,FALSE)</f>
        <v>27</v>
      </c>
      <c r="AI819" s="117">
        <f t="shared" si="188"/>
        <v>0.29707792207792205</v>
      </c>
      <c r="AJ819" s="117">
        <f t="shared" si="189"/>
        <v>0.12662337662337661</v>
      </c>
      <c r="AK819" s="117">
        <f t="shared" si="190"/>
        <v>1.461038961038961E-2</v>
      </c>
      <c r="AL819" s="117">
        <f t="shared" si="191"/>
        <v>0</v>
      </c>
      <c r="AM819" s="117">
        <f t="shared" si="192"/>
        <v>1.2987012987012986E-2</v>
      </c>
      <c r="AN819" s="117">
        <f t="shared" si="193"/>
        <v>4.87012987012987E-3</v>
      </c>
      <c r="AO819" s="117">
        <f t="shared" si="194"/>
        <v>6.4935064935064939E-3</v>
      </c>
      <c r="AP819" s="117">
        <f t="shared" si="195"/>
        <v>0.19967532467532467</v>
      </c>
      <c r="AQ819" s="117">
        <f t="shared" si="196"/>
        <v>0.33766233766233766</v>
      </c>
      <c r="AR819" s="117">
        <f t="shared" si="197"/>
        <v>0</v>
      </c>
      <c r="AS819" t="str">
        <f t="shared" si="198"/>
        <v>1987QUE</v>
      </c>
    </row>
    <row r="820" spans="1:45" x14ac:dyDescent="0.25">
      <c r="A820" t="s">
        <v>704</v>
      </c>
      <c r="B820" s="64">
        <v>1988</v>
      </c>
      <c r="C820">
        <v>825</v>
      </c>
      <c r="D820" s="116" t="s">
        <v>93</v>
      </c>
      <c r="E820" s="63">
        <v>0.17818181818181816</v>
      </c>
      <c r="F820" s="63">
        <v>1.6969696969696971E-2</v>
      </c>
      <c r="G820" s="63">
        <v>1.4545454545454545E-2</v>
      </c>
      <c r="H820" s="63">
        <v>9.3333333333333338E-2</v>
      </c>
      <c r="I820" s="63">
        <v>2.4242424242424242E-3</v>
      </c>
      <c r="J820" s="63">
        <v>5.5757575757575756E-2</v>
      </c>
      <c r="K820" s="63">
        <v>9.696969696969697E-3</v>
      </c>
      <c r="L820" s="63">
        <v>0</v>
      </c>
      <c r="M820" s="63">
        <v>0</v>
      </c>
      <c r="N820" s="63">
        <v>2.4242424242424242E-2</v>
      </c>
      <c r="O820" s="63">
        <v>3.6363636363636364E-3</v>
      </c>
      <c r="P820" s="63">
        <v>0</v>
      </c>
      <c r="Q820" s="63">
        <v>0</v>
      </c>
      <c r="R820" s="63">
        <v>0</v>
      </c>
      <c r="S820" s="63">
        <v>0</v>
      </c>
      <c r="T820" s="63">
        <v>0</v>
      </c>
      <c r="U820" s="63">
        <v>0</v>
      </c>
      <c r="V820" s="63">
        <v>3.3939393939393943E-2</v>
      </c>
      <c r="W820" s="63">
        <v>0</v>
      </c>
      <c r="X820" s="63">
        <v>0.1503030303030303</v>
      </c>
      <c r="Y820" s="63">
        <v>0</v>
      </c>
      <c r="Z820" s="63">
        <v>0</v>
      </c>
      <c r="AA820" s="63">
        <v>0.41696969696969699</v>
      </c>
      <c r="AB820" s="93" t="str">
        <f t="shared" si="185"/>
        <v>pre99</v>
      </c>
      <c r="AC820" s="93" t="str">
        <f t="shared" si="186"/>
        <v>QUE</v>
      </c>
      <c r="AD820" s="93" t="str">
        <f>"'"&amp;VLOOKUP(A820,Lookups!B$3:F$48,2,FALSE)&amp;"'"</f>
        <v>'Queets Fall Fingerling'</v>
      </c>
      <c r="AE820" s="93">
        <f>VLOOKUP(A820,Lookups!B$3:F$48,4,FALSE)</f>
        <v>6</v>
      </c>
      <c r="AF820" s="93" t="str">
        <f>VLOOKUP(A820,Lookups!B$3:F$48,5,FALSE)</f>
        <v>WAcst</v>
      </c>
      <c r="AG820" s="93" t="str">
        <f t="shared" si="187"/>
        <v>yes</v>
      </c>
      <c r="AH820" s="93">
        <f>VLOOKUP(A820,Lookups!B$3:F$48,3,FALSE)</f>
        <v>27</v>
      </c>
      <c r="AI820" s="117">
        <f t="shared" si="188"/>
        <v>0.20969696969696969</v>
      </c>
      <c r="AJ820" s="117">
        <f t="shared" si="189"/>
        <v>9.5757575757575764E-2</v>
      </c>
      <c r="AK820" s="117">
        <f t="shared" si="190"/>
        <v>6.545454545454546E-2</v>
      </c>
      <c r="AL820" s="117">
        <f t="shared" si="191"/>
        <v>0</v>
      </c>
      <c r="AM820" s="117">
        <f t="shared" si="192"/>
        <v>2.7878787878787878E-2</v>
      </c>
      <c r="AN820" s="117">
        <f t="shared" si="193"/>
        <v>0</v>
      </c>
      <c r="AO820" s="117">
        <f t="shared" si="194"/>
        <v>3.3939393939393943E-2</v>
      </c>
      <c r="AP820" s="117">
        <f t="shared" si="195"/>
        <v>0.1503030303030303</v>
      </c>
      <c r="AQ820" s="117">
        <f t="shared" si="196"/>
        <v>0.41696969696969699</v>
      </c>
      <c r="AR820" s="117">
        <f t="shared" si="197"/>
        <v>0</v>
      </c>
      <c r="AS820" t="str">
        <f t="shared" si="198"/>
        <v>1988QUE</v>
      </c>
    </row>
    <row r="821" spans="1:45" x14ac:dyDescent="0.25">
      <c r="A821" t="s">
        <v>704</v>
      </c>
      <c r="B821" s="64">
        <v>1989</v>
      </c>
      <c r="C821">
        <v>659</v>
      </c>
      <c r="D821" s="116" t="s">
        <v>94</v>
      </c>
      <c r="E821" s="63">
        <v>0.16691957511380878</v>
      </c>
      <c r="F821" s="63">
        <v>1.5174506828528073E-3</v>
      </c>
      <c r="G821" s="63">
        <v>1.5174506828528073E-3</v>
      </c>
      <c r="H821" s="63">
        <v>0.1062215477996965</v>
      </c>
      <c r="I821" s="63">
        <v>1.0622154779969651E-2</v>
      </c>
      <c r="J821" s="63">
        <v>8.8012139605462822E-2</v>
      </c>
      <c r="K821" s="63">
        <v>0</v>
      </c>
      <c r="L821" s="63">
        <v>0</v>
      </c>
      <c r="M821" s="63">
        <v>0</v>
      </c>
      <c r="N821" s="63">
        <v>6.0698027314112293E-3</v>
      </c>
      <c r="O821" s="63">
        <v>3.0349013657056147E-3</v>
      </c>
      <c r="P821" s="63">
        <v>0</v>
      </c>
      <c r="Q821" s="63">
        <v>0</v>
      </c>
      <c r="R821" s="63">
        <v>0</v>
      </c>
      <c r="S821" s="63">
        <v>0</v>
      </c>
      <c r="T821" s="63">
        <v>0</v>
      </c>
      <c r="U821" s="63">
        <v>0</v>
      </c>
      <c r="V821" s="63">
        <v>1.6691957511380879E-2</v>
      </c>
      <c r="W821" s="63">
        <v>0</v>
      </c>
      <c r="X821" s="63">
        <v>0.24430955993930198</v>
      </c>
      <c r="Y821" s="63">
        <v>0</v>
      </c>
      <c r="Z821" s="63">
        <v>0</v>
      </c>
      <c r="AA821" s="63">
        <v>0.3550834597875569</v>
      </c>
      <c r="AB821" s="93" t="str">
        <f t="shared" si="185"/>
        <v>pre99</v>
      </c>
      <c r="AC821" s="93" t="str">
        <f t="shared" si="186"/>
        <v>QUE</v>
      </c>
      <c r="AD821" s="93" t="str">
        <f>"'"&amp;VLOOKUP(A821,Lookups!B$3:F$48,2,FALSE)&amp;"'"</f>
        <v>'Queets Fall Fingerling'</v>
      </c>
      <c r="AE821" s="93">
        <f>VLOOKUP(A821,Lookups!B$3:F$48,4,FALSE)</f>
        <v>6</v>
      </c>
      <c r="AF821" s="93" t="str">
        <f>VLOOKUP(A821,Lookups!B$3:F$48,5,FALSE)</f>
        <v>WAcst</v>
      </c>
      <c r="AG821" s="93" t="str">
        <f t="shared" si="187"/>
        <v>yes</v>
      </c>
      <c r="AH821" s="93">
        <f>VLOOKUP(A821,Lookups!B$3:F$48,3,FALSE)</f>
        <v>27</v>
      </c>
      <c r="AI821" s="117">
        <f t="shared" si="188"/>
        <v>0.16995447647951439</v>
      </c>
      <c r="AJ821" s="117">
        <f t="shared" si="189"/>
        <v>0.11684370257966616</v>
      </c>
      <c r="AK821" s="117">
        <f t="shared" si="190"/>
        <v>8.8012139605462822E-2</v>
      </c>
      <c r="AL821" s="117">
        <f t="shared" si="191"/>
        <v>0</v>
      </c>
      <c r="AM821" s="117">
        <f t="shared" si="192"/>
        <v>9.104704097116844E-3</v>
      </c>
      <c r="AN821" s="117">
        <f t="shared" si="193"/>
        <v>0</v>
      </c>
      <c r="AO821" s="117">
        <f t="shared" si="194"/>
        <v>1.6691957511380879E-2</v>
      </c>
      <c r="AP821" s="117">
        <f t="shared" si="195"/>
        <v>0.24430955993930198</v>
      </c>
      <c r="AQ821" s="117">
        <f t="shared" si="196"/>
        <v>0.3550834597875569</v>
      </c>
      <c r="AR821" s="117">
        <f t="shared" si="197"/>
        <v>0</v>
      </c>
      <c r="AS821" t="str">
        <f t="shared" si="198"/>
        <v>1989QUE</v>
      </c>
    </row>
    <row r="822" spans="1:45" x14ac:dyDescent="0.25">
      <c r="A822" t="s">
        <v>704</v>
      </c>
      <c r="B822" s="64">
        <v>1990</v>
      </c>
      <c r="C822">
        <v>1363</v>
      </c>
      <c r="D822" s="116" t="s">
        <v>43</v>
      </c>
      <c r="E822" s="63">
        <v>0.15040352164343362</v>
      </c>
      <c r="F822" s="63">
        <v>5.8694057226705799E-3</v>
      </c>
      <c r="G822" s="63">
        <v>1.467351430667645E-3</v>
      </c>
      <c r="H822" s="63">
        <v>6.3096111518708725E-2</v>
      </c>
      <c r="I822" s="63">
        <v>2.4211298606016139E-2</v>
      </c>
      <c r="J822" s="63">
        <v>7.0432868672046955E-2</v>
      </c>
      <c r="K822" s="63">
        <v>0</v>
      </c>
      <c r="L822" s="63">
        <v>0</v>
      </c>
      <c r="M822" s="63">
        <v>0</v>
      </c>
      <c r="N822" s="63">
        <v>2.93470286133529E-3</v>
      </c>
      <c r="O822" s="63">
        <v>2.93470286133529E-3</v>
      </c>
      <c r="P822" s="63">
        <v>0</v>
      </c>
      <c r="Q822" s="63">
        <v>0</v>
      </c>
      <c r="R822" s="63">
        <v>0</v>
      </c>
      <c r="S822" s="63">
        <v>0</v>
      </c>
      <c r="T822" s="63">
        <v>0</v>
      </c>
      <c r="U822" s="63">
        <v>0</v>
      </c>
      <c r="V822" s="63">
        <v>0</v>
      </c>
      <c r="W822" s="63">
        <v>0</v>
      </c>
      <c r="X822" s="63">
        <v>0.13206162876008803</v>
      </c>
      <c r="Y822" s="63">
        <v>0</v>
      </c>
      <c r="Z822" s="63">
        <v>0</v>
      </c>
      <c r="AA822" s="63">
        <v>0.54658840792369767</v>
      </c>
      <c r="AB822" s="93" t="str">
        <f t="shared" si="185"/>
        <v>pre99</v>
      </c>
      <c r="AC822" s="93" t="str">
        <f t="shared" si="186"/>
        <v>QUE</v>
      </c>
      <c r="AD822" s="93" t="str">
        <f>"'"&amp;VLOOKUP(A822,Lookups!B$3:F$48,2,FALSE)&amp;"'"</f>
        <v>'Queets Fall Fingerling'</v>
      </c>
      <c r="AE822" s="93">
        <f>VLOOKUP(A822,Lookups!B$3:F$48,4,FALSE)</f>
        <v>6</v>
      </c>
      <c r="AF822" s="93" t="str">
        <f>VLOOKUP(A822,Lookups!B$3:F$48,5,FALSE)</f>
        <v>WAcst</v>
      </c>
      <c r="AG822" s="93" t="str">
        <f t="shared" si="187"/>
        <v>yes</v>
      </c>
      <c r="AH822" s="93">
        <f>VLOOKUP(A822,Lookups!B$3:F$48,3,FALSE)</f>
        <v>27</v>
      </c>
      <c r="AI822" s="117">
        <f t="shared" si="188"/>
        <v>0.15774027879677185</v>
      </c>
      <c r="AJ822" s="117">
        <f t="shared" si="189"/>
        <v>8.7307410124724871E-2</v>
      </c>
      <c r="AK822" s="117">
        <f t="shared" si="190"/>
        <v>7.0432868672046955E-2</v>
      </c>
      <c r="AL822" s="117">
        <f t="shared" si="191"/>
        <v>0</v>
      </c>
      <c r="AM822" s="117">
        <f t="shared" si="192"/>
        <v>5.8694057226705799E-3</v>
      </c>
      <c r="AN822" s="117">
        <f t="shared" si="193"/>
        <v>0</v>
      </c>
      <c r="AO822" s="117">
        <f t="shared" si="194"/>
        <v>0</v>
      </c>
      <c r="AP822" s="117">
        <f t="shared" si="195"/>
        <v>0.13206162876008803</v>
      </c>
      <c r="AQ822" s="117">
        <f t="shared" si="196"/>
        <v>0.54658840792369767</v>
      </c>
      <c r="AR822" s="117">
        <f t="shared" si="197"/>
        <v>0</v>
      </c>
      <c r="AS822" t="str">
        <f t="shared" si="198"/>
        <v>1990QUE</v>
      </c>
    </row>
    <row r="823" spans="1:45" x14ac:dyDescent="0.25">
      <c r="A823" t="s">
        <v>704</v>
      </c>
      <c r="B823" s="64">
        <v>1991</v>
      </c>
      <c r="C823">
        <v>1199</v>
      </c>
      <c r="D823" s="116" t="s">
        <v>44</v>
      </c>
      <c r="E823" s="63">
        <v>0.24437030859049208</v>
      </c>
      <c r="F823" s="63">
        <v>3.336113427856547E-3</v>
      </c>
      <c r="G823" s="63">
        <v>1.0842368640533779E-2</v>
      </c>
      <c r="H823" s="63">
        <v>0.10091743119266056</v>
      </c>
      <c r="I823" s="63">
        <v>1.3344453711426188E-2</v>
      </c>
      <c r="J823" s="63">
        <v>5.0875729774812341E-2</v>
      </c>
      <c r="K823" s="63">
        <v>0</v>
      </c>
      <c r="L823" s="63">
        <v>0</v>
      </c>
      <c r="M823" s="63">
        <v>0</v>
      </c>
      <c r="N823" s="63">
        <v>0</v>
      </c>
      <c r="O823" s="63">
        <v>0</v>
      </c>
      <c r="P823" s="63">
        <v>0</v>
      </c>
      <c r="Q823" s="63">
        <v>0</v>
      </c>
      <c r="R823" s="63">
        <v>0</v>
      </c>
      <c r="S823" s="63">
        <v>0</v>
      </c>
      <c r="T823" s="63">
        <v>0</v>
      </c>
      <c r="U823" s="63">
        <v>0</v>
      </c>
      <c r="V823" s="63">
        <v>5.0041701417848205E-3</v>
      </c>
      <c r="W823" s="63">
        <v>0</v>
      </c>
      <c r="X823" s="63">
        <v>0.14595496246872394</v>
      </c>
      <c r="Y823" s="63">
        <v>0</v>
      </c>
      <c r="Z823" s="63">
        <v>0</v>
      </c>
      <c r="AA823" s="63">
        <v>0.42535446205170974</v>
      </c>
      <c r="AB823" s="93" t="str">
        <f t="shared" si="185"/>
        <v>pre99</v>
      </c>
      <c r="AC823" s="93" t="str">
        <f t="shared" si="186"/>
        <v>QUE</v>
      </c>
      <c r="AD823" s="93" t="str">
        <f>"'"&amp;VLOOKUP(A823,Lookups!B$3:F$48,2,FALSE)&amp;"'"</f>
        <v>'Queets Fall Fingerling'</v>
      </c>
      <c r="AE823" s="93">
        <f>VLOOKUP(A823,Lookups!B$3:F$48,4,FALSE)</f>
        <v>6</v>
      </c>
      <c r="AF823" s="93" t="str">
        <f>VLOOKUP(A823,Lookups!B$3:F$48,5,FALSE)</f>
        <v>WAcst</v>
      </c>
      <c r="AG823" s="93" t="str">
        <f t="shared" si="187"/>
        <v>yes</v>
      </c>
      <c r="AH823" s="93">
        <f>VLOOKUP(A823,Lookups!B$3:F$48,3,FALSE)</f>
        <v>27</v>
      </c>
      <c r="AI823" s="117">
        <f t="shared" si="188"/>
        <v>0.25854879065888242</v>
      </c>
      <c r="AJ823" s="117">
        <f t="shared" si="189"/>
        <v>0.11426188490408674</v>
      </c>
      <c r="AK823" s="117">
        <f t="shared" si="190"/>
        <v>5.0875729774812341E-2</v>
      </c>
      <c r="AL823" s="117">
        <f t="shared" si="191"/>
        <v>0</v>
      </c>
      <c r="AM823" s="117">
        <f t="shared" si="192"/>
        <v>0</v>
      </c>
      <c r="AN823" s="117">
        <f t="shared" si="193"/>
        <v>0</v>
      </c>
      <c r="AO823" s="117">
        <f t="shared" si="194"/>
        <v>5.0041701417848205E-3</v>
      </c>
      <c r="AP823" s="117">
        <f t="shared" si="195"/>
        <v>0.14595496246872394</v>
      </c>
      <c r="AQ823" s="117">
        <f t="shared" si="196"/>
        <v>0.42535446205170974</v>
      </c>
      <c r="AR823" s="117">
        <f t="shared" si="197"/>
        <v>0</v>
      </c>
      <c r="AS823" t="str">
        <f t="shared" si="198"/>
        <v>1991QUE</v>
      </c>
    </row>
    <row r="824" spans="1:45" x14ac:dyDescent="0.25">
      <c r="A824" t="s">
        <v>704</v>
      </c>
      <c r="B824" s="64">
        <v>1992</v>
      </c>
      <c r="C824">
        <v>770</v>
      </c>
      <c r="D824" s="116" t="s">
        <v>44</v>
      </c>
      <c r="E824" s="63">
        <v>0.13636363636363635</v>
      </c>
      <c r="F824" s="63">
        <v>5.7142857142857141E-2</v>
      </c>
      <c r="G824" s="63">
        <v>2.2077922077922078E-2</v>
      </c>
      <c r="H824" s="63">
        <v>8.5714285714285715E-2</v>
      </c>
      <c r="I824" s="63">
        <v>1.6883116883116882E-2</v>
      </c>
      <c r="J824" s="63">
        <v>0.17272727272727273</v>
      </c>
      <c r="K824" s="63">
        <v>0</v>
      </c>
      <c r="L824" s="63">
        <v>0</v>
      </c>
      <c r="M824" s="63">
        <v>0</v>
      </c>
      <c r="N824" s="63">
        <v>0</v>
      </c>
      <c r="O824" s="63">
        <v>1.2987012987012987E-3</v>
      </c>
      <c r="P824" s="63">
        <v>0</v>
      </c>
      <c r="Q824" s="63">
        <v>0</v>
      </c>
      <c r="R824" s="63">
        <v>6.4935064935064939E-3</v>
      </c>
      <c r="S824" s="63">
        <v>0</v>
      </c>
      <c r="T824" s="63">
        <v>0</v>
      </c>
      <c r="U824" s="63">
        <v>0</v>
      </c>
      <c r="V824" s="63">
        <v>0</v>
      </c>
      <c r="W824" s="63">
        <v>0</v>
      </c>
      <c r="X824" s="63">
        <v>0.15974025974025974</v>
      </c>
      <c r="Y824" s="63">
        <v>0</v>
      </c>
      <c r="Z824" s="63">
        <v>0</v>
      </c>
      <c r="AA824" s="63">
        <v>0.34155844155844156</v>
      </c>
      <c r="AB824" s="93" t="str">
        <f t="shared" si="185"/>
        <v>pre99</v>
      </c>
      <c r="AC824" s="93" t="str">
        <f t="shared" si="186"/>
        <v>QUE</v>
      </c>
      <c r="AD824" s="93" t="str">
        <f>"'"&amp;VLOOKUP(A824,Lookups!B$3:F$48,2,FALSE)&amp;"'"</f>
        <v>'Queets Fall Fingerling'</v>
      </c>
      <c r="AE824" s="93">
        <f>VLOOKUP(A824,Lookups!B$3:F$48,4,FALSE)</f>
        <v>6</v>
      </c>
      <c r="AF824" s="93" t="str">
        <f>VLOOKUP(A824,Lookups!B$3:F$48,5,FALSE)</f>
        <v>WAcst</v>
      </c>
      <c r="AG824" s="93" t="str">
        <f t="shared" si="187"/>
        <v>yes</v>
      </c>
      <c r="AH824" s="93">
        <f>VLOOKUP(A824,Lookups!B$3:F$48,3,FALSE)</f>
        <v>27</v>
      </c>
      <c r="AI824" s="117">
        <f t="shared" si="188"/>
        <v>0.21558441558441557</v>
      </c>
      <c r="AJ824" s="117">
        <f t="shared" si="189"/>
        <v>0.1025974025974026</v>
      </c>
      <c r="AK824" s="117">
        <f t="shared" si="190"/>
        <v>0.17272727272727273</v>
      </c>
      <c r="AL824" s="117">
        <f t="shared" si="191"/>
        <v>0</v>
      </c>
      <c r="AM824" s="117">
        <f t="shared" si="192"/>
        <v>1.2987012987012987E-3</v>
      </c>
      <c r="AN824" s="117">
        <f t="shared" si="193"/>
        <v>6.4935064935064939E-3</v>
      </c>
      <c r="AO824" s="117">
        <f t="shared" si="194"/>
        <v>0</v>
      </c>
      <c r="AP824" s="117">
        <f t="shared" si="195"/>
        <v>0.15974025974025974</v>
      </c>
      <c r="AQ824" s="117">
        <f t="shared" si="196"/>
        <v>0.34155844155844156</v>
      </c>
      <c r="AR824" s="117">
        <f t="shared" si="197"/>
        <v>0</v>
      </c>
      <c r="AS824" t="str">
        <f t="shared" si="198"/>
        <v>1992QUE</v>
      </c>
    </row>
    <row r="825" spans="1:45" x14ac:dyDescent="0.25">
      <c r="A825" t="s">
        <v>704</v>
      </c>
      <c r="B825" s="64">
        <v>1993</v>
      </c>
      <c r="C825">
        <v>709</v>
      </c>
      <c r="D825" s="116" t="s">
        <v>44</v>
      </c>
      <c r="E825" s="63">
        <v>0.19040902679830746</v>
      </c>
      <c r="F825" s="63">
        <v>2.2566995768688293E-2</v>
      </c>
      <c r="G825" s="63">
        <v>5.6417489421720732E-3</v>
      </c>
      <c r="H825" s="63">
        <v>0.14950634696755993</v>
      </c>
      <c r="I825" s="63">
        <v>1.8335684062059238E-2</v>
      </c>
      <c r="J825" s="63">
        <v>0.1311706629055007</v>
      </c>
      <c r="K825" s="63">
        <v>0</v>
      </c>
      <c r="L825" s="63">
        <v>0</v>
      </c>
      <c r="M825" s="63">
        <v>0</v>
      </c>
      <c r="N825" s="63">
        <v>2.8208744710860366E-3</v>
      </c>
      <c r="O825" s="63">
        <v>0</v>
      </c>
      <c r="P825" s="63">
        <v>0</v>
      </c>
      <c r="Q825" s="63">
        <v>4.2313117066290554E-3</v>
      </c>
      <c r="R825" s="63">
        <v>1.8335684062059238E-2</v>
      </c>
      <c r="S825" s="63">
        <v>0</v>
      </c>
      <c r="T825" s="63">
        <v>0</v>
      </c>
      <c r="U825" s="63">
        <v>0</v>
      </c>
      <c r="V825" s="63">
        <v>8.4626234132581107E-3</v>
      </c>
      <c r="W825" s="63">
        <v>0</v>
      </c>
      <c r="X825" s="63">
        <v>0.14104372355430184</v>
      </c>
      <c r="Y825" s="63">
        <v>0</v>
      </c>
      <c r="Z825" s="63">
        <v>0</v>
      </c>
      <c r="AA825" s="63">
        <v>0.30747531734837802</v>
      </c>
      <c r="AB825" s="93" t="str">
        <f t="shared" si="185"/>
        <v>pre99</v>
      </c>
      <c r="AC825" s="93" t="str">
        <f t="shared" si="186"/>
        <v>QUE</v>
      </c>
      <c r="AD825" s="93" t="str">
        <f>"'"&amp;VLOOKUP(A825,Lookups!B$3:F$48,2,FALSE)&amp;"'"</f>
        <v>'Queets Fall Fingerling'</v>
      </c>
      <c r="AE825" s="93">
        <f>VLOOKUP(A825,Lookups!B$3:F$48,4,FALSE)</f>
        <v>6</v>
      </c>
      <c r="AF825" s="93" t="str">
        <f>VLOOKUP(A825,Lookups!B$3:F$48,5,FALSE)</f>
        <v>WAcst</v>
      </c>
      <c r="AG825" s="93" t="str">
        <f t="shared" si="187"/>
        <v>yes</v>
      </c>
      <c r="AH825" s="93">
        <f>VLOOKUP(A825,Lookups!B$3:F$48,3,FALSE)</f>
        <v>27</v>
      </c>
      <c r="AI825" s="117">
        <f t="shared" si="188"/>
        <v>0.21861777150916781</v>
      </c>
      <c r="AJ825" s="117">
        <f t="shared" si="189"/>
        <v>0.16784203102961917</v>
      </c>
      <c r="AK825" s="117">
        <f t="shared" si="190"/>
        <v>0.1311706629055007</v>
      </c>
      <c r="AL825" s="117">
        <f t="shared" si="191"/>
        <v>0</v>
      </c>
      <c r="AM825" s="117">
        <f t="shared" si="192"/>
        <v>2.8208744710860366E-3</v>
      </c>
      <c r="AN825" s="117">
        <f t="shared" si="193"/>
        <v>2.2566995768688293E-2</v>
      </c>
      <c r="AO825" s="117">
        <f t="shared" si="194"/>
        <v>8.4626234132581107E-3</v>
      </c>
      <c r="AP825" s="117">
        <f t="shared" si="195"/>
        <v>0.14104372355430184</v>
      </c>
      <c r="AQ825" s="117">
        <f t="shared" si="196"/>
        <v>0.30747531734837802</v>
      </c>
      <c r="AR825" s="117">
        <f t="shared" si="197"/>
        <v>0</v>
      </c>
      <c r="AS825" t="str">
        <f t="shared" si="198"/>
        <v>1993QUE</v>
      </c>
    </row>
    <row r="826" spans="1:45" x14ac:dyDescent="0.25">
      <c r="A826" t="s">
        <v>704</v>
      </c>
      <c r="B826" s="64">
        <v>1994</v>
      </c>
      <c r="C826">
        <v>1218</v>
      </c>
      <c r="D826" s="116" t="s">
        <v>44</v>
      </c>
      <c r="E826" s="63">
        <v>0.23316912972085385</v>
      </c>
      <c r="F826" s="63">
        <v>1.2315270935960592E-2</v>
      </c>
      <c r="G826" s="63">
        <v>4.1050903119868639E-3</v>
      </c>
      <c r="H826" s="63">
        <v>0.21264367816091953</v>
      </c>
      <c r="I826" s="63">
        <v>1.4778325123152709E-2</v>
      </c>
      <c r="J826" s="63">
        <v>4.0229885057471264E-2</v>
      </c>
      <c r="K826" s="63">
        <v>9.852216748768473E-3</v>
      </c>
      <c r="L826" s="63">
        <v>0</v>
      </c>
      <c r="M826" s="63">
        <v>2.4630541871921183E-3</v>
      </c>
      <c r="N826" s="63">
        <v>1.6420361247947454E-3</v>
      </c>
      <c r="O826" s="63">
        <v>3.2840722495894909E-3</v>
      </c>
      <c r="P826" s="63">
        <v>0</v>
      </c>
      <c r="Q826" s="63">
        <v>0</v>
      </c>
      <c r="R826" s="63">
        <v>0</v>
      </c>
      <c r="S826" s="63">
        <v>0</v>
      </c>
      <c r="T826" s="63">
        <v>0</v>
      </c>
      <c r="U826" s="63">
        <v>0</v>
      </c>
      <c r="V826" s="63">
        <v>0</v>
      </c>
      <c r="W826" s="63">
        <v>0</v>
      </c>
      <c r="X826" s="63">
        <v>0.18637110016420361</v>
      </c>
      <c r="Y826" s="63">
        <v>0</v>
      </c>
      <c r="Z826" s="63">
        <v>0</v>
      </c>
      <c r="AA826" s="63">
        <v>0.27914614121510672</v>
      </c>
      <c r="AB826" s="93" t="str">
        <f t="shared" si="185"/>
        <v>pre99</v>
      </c>
      <c r="AC826" s="93" t="str">
        <f t="shared" si="186"/>
        <v>QUE</v>
      </c>
      <c r="AD826" s="93" t="str">
        <f>"'"&amp;VLOOKUP(A826,Lookups!B$3:F$48,2,FALSE)&amp;"'"</f>
        <v>'Queets Fall Fingerling'</v>
      </c>
      <c r="AE826" s="93">
        <f>VLOOKUP(A826,Lookups!B$3:F$48,4,FALSE)</f>
        <v>6</v>
      </c>
      <c r="AF826" s="93" t="str">
        <f>VLOOKUP(A826,Lookups!B$3:F$48,5,FALSE)</f>
        <v>WAcst</v>
      </c>
      <c r="AG826" s="93" t="str">
        <f t="shared" si="187"/>
        <v>yes</v>
      </c>
      <c r="AH826" s="93">
        <f>VLOOKUP(A826,Lookups!B$3:F$48,3,FALSE)</f>
        <v>27</v>
      </c>
      <c r="AI826" s="117">
        <f t="shared" si="188"/>
        <v>0.24958949096880131</v>
      </c>
      <c r="AJ826" s="117">
        <f t="shared" si="189"/>
        <v>0.22742200328407225</v>
      </c>
      <c r="AK826" s="117">
        <f t="shared" si="190"/>
        <v>5.0082101806239739E-2</v>
      </c>
      <c r="AL826" s="117">
        <f t="shared" si="191"/>
        <v>2.4630541871921183E-3</v>
      </c>
      <c r="AM826" s="117">
        <f t="shared" si="192"/>
        <v>4.9261083743842365E-3</v>
      </c>
      <c r="AN826" s="117">
        <f t="shared" si="193"/>
        <v>0</v>
      </c>
      <c r="AO826" s="117">
        <f t="shared" si="194"/>
        <v>0</v>
      </c>
      <c r="AP826" s="117">
        <f t="shared" si="195"/>
        <v>0.18637110016420361</v>
      </c>
      <c r="AQ826" s="117">
        <f t="shared" si="196"/>
        <v>0.27914614121510672</v>
      </c>
      <c r="AR826" s="117">
        <f t="shared" si="197"/>
        <v>0</v>
      </c>
      <c r="AS826" t="str">
        <f t="shared" si="198"/>
        <v>1994QUE</v>
      </c>
    </row>
    <row r="827" spans="1:45" x14ac:dyDescent="0.25">
      <c r="A827" t="s">
        <v>704</v>
      </c>
      <c r="B827" s="64">
        <v>1995</v>
      </c>
      <c r="C827">
        <v>831</v>
      </c>
      <c r="D827" s="116" t="s">
        <v>44</v>
      </c>
      <c r="E827" s="63">
        <v>0.22021660649819494</v>
      </c>
      <c r="F827" s="63">
        <v>0</v>
      </c>
      <c r="G827" s="63">
        <v>1.684717208182912E-2</v>
      </c>
      <c r="H827" s="63">
        <v>7.4608904933814682E-2</v>
      </c>
      <c r="I827" s="63">
        <v>3.7304452466907341E-2</v>
      </c>
      <c r="J827" s="63">
        <v>7.2202166064981952E-3</v>
      </c>
      <c r="K827" s="63">
        <v>3.6101083032490976E-3</v>
      </c>
      <c r="L827" s="63">
        <v>0</v>
      </c>
      <c r="M827" s="63">
        <v>2.4067388688327317E-3</v>
      </c>
      <c r="N827" s="63">
        <v>0</v>
      </c>
      <c r="O827" s="63">
        <v>2.4067388688327317E-3</v>
      </c>
      <c r="P827" s="63">
        <v>0</v>
      </c>
      <c r="Q827" s="63">
        <v>7.2202166064981952E-3</v>
      </c>
      <c r="R827" s="63">
        <v>0</v>
      </c>
      <c r="S827" s="63">
        <v>0</v>
      </c>
      <c r="T827" s="63">
        <v>0</v>
      </c>
      <c r="U827" s="63">
        <v>3.6101083032490976E-3</v>
      </c>
      <c r="V827" s="63">
        <v>0</v>
      </c>
      <c r="W827" s="63">
        <v>0</v>
      </c>
      <c r="X827" s="63">
        <v>0.29963898916967507</v>
      </c>
      <c r="Y827" s="63">
        <v>0</v>
      </c>
      <c r="Z827" s="63">
        <v>0</v>
      </c>
      <c r="AA827" s="63">
        <v>0.32490974729241878</v>
      </c>
      <c r="AB827" s="93" t="str">
        <f t="shared" si="185"/>
        <v>pre99</v>
      </c>
      <c r="AC827" s="93" t="str">
        <f t="shared" si="186"/>
        <v>QUE</v>
      </c>
      <c r="AD827" s="93" t="str">
        <f>"'"&amp;VLOOKUP(A827,Lookups!B$3:F$48,2,FALSE)&amp;"'"</f>
        <v>'Queets Fall Fingerling'</v>
      </c>
      <c r="AE827" s="93">
        <f>VLOOKUP(A827,Lookups!B$3:F$48,4,FALSE)</f>
        <v>6</v>
      </c>
      <c r="AF827" s="93" t="str">
        <f>VLOOKUP(A827,Lookups!B$3:F$48,5,FALSE)</f>
        <v>WAcst</v>
      </c>
      <c r="AG827" s="93" t="str">
        <f t="shared" si="187"/>
        <v>yes</v>
      </c>
      <c r="AH827" s="93">
        <f>VLOOKUP(A827,Lookups!B$3:F$48,3,FALSE)</f>
        <v>27</v>
      </c>
      <c r="AI827" s="117">
        <f t="shared" si="188"/>
        <v>0.23706377858002406</v>
      </c>
      <c r="AJ827" s="117">
        <f t="shared" si="189"/>
        <v>0.11191335740072203</v>
      </c>
      <c r="AK827" s="117">
        <f t="shared" si="190"/>
        <v>1.0830324909747294E-2</v>
      </c>
      <c r="AL827" s="117">
        <f t="shared" si="191"/>
        <v>2.4067388688327317E-3</v>
      </c>
      <c r="AM827" s="117">
        <f t="shared" si="192"/>
        <v>2.4067388688327317E-3</v>
      </c>
      <c r="AN827" s="117">
        <f t="shared" si="193"/>
        <v>7.2202166064981952E-3</v>
      </c>
      <c r="AO827" s="117">
        <f t="shared" si="194"/>
        <v>3.6101083032490976E-3</v>
      </c>
      <c r="AP827" s="117">
        <f t="shared" si="195"/>
        <v>0.29963898916967507</v>
      </c>
      <c r="AQ827" s="117">
        <f t="shared" si="196"/>
        <v>0.32490974729241878</v>
      </c>
      <c r="AR827" s="117">
        <f t="shared" si="197"/>
        <v>0</v>
      </c>
      <c r="AS827" t="str">
        <f t="shared" si="198"/>
        <v>1995QUE</v>
      </c>
    </row>
    <row r="828" spans="1:45" x14ac:dyDescent="0.25">
      <c r="A828" t="s">
        <v>704</v>
      </c>
      <c r="B828" s="64">
        <v>1996</v>
      </c>
      <c r="C828">
        <v>796</v>
      </c>
      <c r="D828" s="116" t="s">
        <v>44</v>
      </c>
      <c r="E828" s="63">
        <v>0.18216080402010049</v>
      </c>
      <c r="F828" s="63">
        <v>0</v>
      </c>
      <c r="G828" s="63">
        <v>1.3819095477386936E-2</v>
      </c>
      <c r="H828" s="63">
        <v>7.537688442211055E-3</v>
      </c>
      <c r="I828" s="63">
        <v>0</v>
      </c>
      <c r="J828" s="63">
        <v>2.5125628140703518E-3</v>
      </c>
      <c r="K828" s="63">
        <v>0</v>
      </c>
      <c r="L828" s="63">
        <v>0</v>
      </c>
      <c r="M828" s="63">
        <v>0</v>
      </c>
      <c r="N828" s="63">
        <v>0</v>
      </c>
      <c r="O828" s="63">
        <v>0</v>
      </c>
      <c r="P828" s="63">
        <v>0</v>
      </c>
      <c r="Q828" s="63">
        <v>0</v>
      </c>
      <c r="R828" s="63">
        <v>0</v>
      </c>
      <c r="S828" s="63">
        <v>0</v>
      </c>
      <c r="T828" s="63">
        <v>0</v>
      </c>
      <c r="U828" s="63">
        <v>0</v>
      </c>
      <c r="V828" s="63">
        <v>0</v>
      </c>
      <c r="W828" s="63">
        <v>0</v>
      </c>
      <c r="X828" s="63">
        <v>0.15954773869346733</v>
      </c>
      <c r="Y828" s="63">
        <v>5.0251256281407036E-3</v>
      </c>
      <c r="Z828" s="63">
        <v>0</v>
      </c>
      <c r="AA828" s="63">
        <v>0.62939698492462315</v>
      </c>
      <c r="AB828" s="93" t="str">
        <f t="shared" si="185"/>
        <v>pre99</v>
      </c>
      <c r="AC828" s="93" t="str">
        <f t="shared" si="186"/>
        <v>QUE</v>
      </c>
      <c r="AD828" s="93" t="str">
        <f>"'"&amp;VLOOKUP(A828,Lookups!B$3:F$48,2,FALSE)&amp;"'"</f>
        <v>'Queets Fall Fingerling'</v>
      </c>
      <c r="AE828" s="93">
        <f>VLOOKUP(A828,Lookups!B$3:F$48,4,FALSE)</f>
        <v>6</v>
      </c>
      <c r="AF828" s="93" t="str">
        <f>VLOOKUP(A828,Lookups!B$3:F$48,5,FALSE)</f>
        <v>WAcst</v>
      </c>
      <c r="AG828" s="93" t="str">
        <f t="shared" si="187"/>
        <v>yes</v>
      </c>
      <c r="AH828" s="93">
        <f>VLOOKUP(A828,Lookups!B$3:F$48,3,FALSE)</f>
        <v>27</v>
      </c>
      <c r="AI828" s="117">
        <f t="shared" si="188"/>
        <v>0.19597989949748743</v>
      </c>
      <c r="AJ828" s="117">
        <f t="shared" si="189"/>
        <v>7.537688442211055E-3</v>
      </c>
      <c r="AK828" s="117">
        <f t="shared" si="190"/>
        <v>2.5125628140703518E-3</v>
      </c>
      <c r="AL828" s="117">
        <f t="shared" si="191"/>
        <v>0</v>
      </c>
      <c r="AM828" s="117">
        <f t="shared" si="192"/>
        <v>0</v>
      </c>
      <c r="AN828" s="117">
        <f t="shared" si="193"/>
        <v>0</v>
      </c>
      <c r="AO828" s="117">
        <f t="shared" si="194"/>
        <v>0</v>
      </c>
      <c r="AP828" s="117">
        <f t="shared" si="195"/>
        <v>0.16457286432160803</v>
      </c>
      <c r="AQ828" s="117">
        <f t="shared" si="196"/>
        <v>0.62939698492462315</v>
      </c>
      <c r="AR828" s="117">
        <f t="shared" si="197"/>
        <v>0</v>
      </c>
      <c r="AS828" t="str">
        <f t="shared" si="198"/>
        <v>1996QUE</v>
      </c>
    </row>
    <row r="829" spans="1:45" x14ac:dyDescent="0.25">
      <c r="A829" t="s">
        <v>704</v>
      </c>
      <c r="B829" s="64">
        <v>1997</v>
      </c>
      <c r="C829">
        <v>943</v>
      </c>
      <c r="D829" s="116" t="s">
        <v>44</v>
      </c>
      <c r="E829" s="63">
        <v>0.37327677624602335</v>
      </c>
      <c r="F829" s="63">
        <v>5.3022269353128317E-3</v>
      </c>
      <c r="G829" s="63">
        <v>0</v>
      </c>
      <c r="H829" s="63">
        <v>5.4082714740190878E-2</v>
      </c>
      <c r="I829" s="63">
        <v>0</v>
      </c>
      <c r="J829" s="63">
        <v>3.1813361611876989E-3</v>
      </c>
      <c r="K829" s="63">
        <v>0</v>
      </c>
      <c r="L829" s="63">
        <v>0</v>
      </c>
      <c r="M829" s="63">
        <v>0</v>
      </c>
      <c r="N829" s="63">
        <v>5.3022269353128317E-3</v>
      </c>
      <c r="O829" s="63">
        <v>0</v>
      </c>
      <c r="P829" s="63">
        <v>0</v>
      </c>
      <c r="Q829" s="63">
        <v>0</v>
      </c>
      <c r="R829" s="63">
        <v>0</v>
      </c>
      <c r="S829" s="63">
        <v>0</v>
      </c>
      <c r="T829" s="63">
        <v>0</v>
      </c>
      <c r="U829" s="63">
        <v>0</v>
      </c>
      <c r="V829" s="63">
        <v>0</v>
      </c>
      <c r="W829" s="63">
        <v>0</v>
      </c>
      <c r="X829" s="63">
        <v>0.20148462354188759</v>
      </c>
      <c r="Y829" s="63">
        <v>0</v>
      </c>
      <c r="Z829" s="63">
        <v>0</v>
      </c>
      <c r="AA829" s="63">
        <v>0.35737009544008486</v>
      </c>
      <c r="AB829" s="93" t="str">
        <f t="shared" si="185"/>
        <v>pre99</v>
      </c>
      <c r="AC829" s="93" t="str">
        <f t="shared" si="186"/>
        <v>QUE</v>
      </c>
      <c r="AD829" s="93" t="str">
        <f>"'"&amp;VLOOKUP(A829,Lookups!B$3:F$48,2,FALSE)&amp;"'"</f>
        <v>'Queets Fall Fingerling'</v>
      </c>
      <c r="AE829" s="93">
        <f>VLOOKUP(A829,Lookups!B$3:F$48,4,FALSE)</f>
        <v>6</v>
      </c>
      <c r="AF829" s="93" t="str">
        <f>VLOOKUP(A829,Lookups!B$3:F$48,5,FALSE)</f>
        <v>WAcst</v>
      </c>
      <c r="AG829" s="93" t="str">
        <f t="shared" si="187"/>
        <v>yes</v>
      </c>
      <c r="AH829" s="93">
        <f>VLOOKUP(A829,Lookups!B$3:F$48,3,FALSE)</f>
        <v>27</v>
      </c>
      <c r="AI829" s="117">
        <f t="shared" si="188"/>
        <v>0.37857900318133619</v>
      </c>
      <c r="AJ829" s="117">
        <f t="shared" si="189"/>
        <v>5.4082714740190878E-2</v>
      </c>
      <c r="AK829" s="117">
        <f t="shared" si="190"/>
        <v>3.1813361611876989E-3</v>
      </c>
      <c r="AL829" s="117">
        <f t="shared" si="191"/>
        <v>0</v>
      </c>
      <c r="AM829" s="117">
        <f t="shared" si="192"/>
        <v>5.3022269353128317E-3</v>
      </c>
      <c r="AN829" s="117">
        <f t="shared" si="193"/>
        <v>0</v>
      </c>
      <c r="AO829" s="117">
        <f t="shared" si="194"/>
        <v>0</v>
      </c>
      <c r="AP829" s="117">
        <f t="shared" si="195"/>
        <v>0.20148462354188759</v>
      </c>
      <c r="AQ829" s="117">
        <f t="shared" si="196"/>
        <v>0.35737009544008486</v>
      </c>
      <c r="AR829" s="117">
        <f t="shared" si="197"/>
        <v>0</v>
      </c>
      <c r="AS829" t="str">
        <f t="shared" si="198"/>
        <v>1997QUE</v>
      </c>
    </row>
    <row r="830" spans="1:45" x14ac:dyDescent="0.25">
      <c r="A830" t="s">
        <v>704</v>
      </c>
      <c r="B830" s="64">
        <v>1998</v>
      </c>
      <c r="C830">
        <v>671</v>
      </c>
      <c r="D830" s="116" t="s">
        <v>44</v>
      </c>
      <c r="E830" s="63">
        <v>0.25335320417287632</v>
      </c>
      <c r="F830" s="63">
        <v>0</v>
      </c>
      <c r="G830" s="63">
        <v>3.129657228017884E-2</v>
      </c>
      <c r="H830" s="63">
        <v>0.19523099850968703</v>
      </c>
      <c r="I830" s="63">
        <v>0</v>
      </c>
      <c r="J830" s="63">
        <v>0</v>
      </c>
      <c r="K830" s="63">
        <v>0</v>
      </c>
      <c r="L830" s="63">
        <v>0</v>
      </c>
      <c r="M830" s="63">
        <v>0</v>
      </c>
      <c r="N830" s="63">
        <v>0</v>
      </c>
      <c r="O830" s="63">
        <v>0</v>
      </c>
      <c r="P830" s="63">
        <v>0</v>
      </c>
      <c r="Q830" s="63">
        <v>0</v>
      </c>
      <c r="R830" s="63">
        <v>8.9418777943368107E-3</v>
      </c>
      <c r="S830" s="63">
        <v>0</v>
      </c>
      <c r="T830" s="63">
        <v>0</v>
      </c>
      <c r="U830" s="63">
        <v>0</v>
      </c>
      <c r="V830" s="63">
        <v>0</v>
      </c>
      <c r="W830" s="63">
        <v>0</v>
      </c>
      <c r="X830" s="63">
        <v>0.11624441132637854</v>
      </c>
      <c r="Y830" s="63">
        <v>4.3219076005961254E-2</v>
      </c>
      <c r="Z830" s="63">
        <v>0</v>
      </c>
      <c r="AA830" s="63">
        <v>0.35171385991058124</v>
      </c>
      <c r="AB830" s="93" t="str">
        <f t="shared" si="185"/>
        <v>pre99</v>
      </c>
      <c r="AC830" s="93" t="str">
        <f t="shared" si="186"/>
        <v>QUE</v>
      </c>
      <c r="AD830" s="93" t="str">
        <f>"'"&amp;VLOOKUP(A830,Lookups!B$3:F$48,2,FALSE)&amp;"'"</f>
        <v>'Queets Fall Fingerling'</v>
      </c>
      <c r="AE830" s="93">
        <f>VLOOKUP(A830,Lookups!B$3:F$48,4,FALSE)</f>
        <v>6</v>
      </c>
      <c r="AF830" s="93" t="str">
        <f>VLOOKUP(A830,Lookups!B$3:F$48,5,FALSE)</f>
        <v>WAcst</v>
      </c>
      <c r="AG830" s="93" t="str">
        <f t="shared" si="187"/>
        <v>yes</v>
      </c>
      <c r="AH830" s="93">
        <f>VLOOKUP(A830,Lookups!B$3:F$48,3,FALSE)</f>
        <v>27</v>
      </c>
      <c r="AI830" s="117">
        <f t="shared" si="188"/>
        <v>0.28464977645305517</v>
      </c>
      <c r="AJ830" s="117">
        <f t="shared" si="189"/>
        <v>0.19523099850968703</v>
      </c>
      <c r="AK830" s="117">
        <f t="shared" si="190"/>
        <v>0</v>
      </c>
      <c r="AL830" s="117">
        <f t="shared" si="191"/>
        <v>0</v>
      </c>
      <c r="AM830" s="117">
        <f t="shared" si="192"/>
        <v>0</v>
      </c>
      <c r="AN830" s="117">
        <f t="shared" si="193"/>
        <v>8.9418777943368107E-3</v>
      </c>
      <c r="AO830" s="117">
        <f t="shared" si="194"/>
        <v>0</v>
      </c>
      <c r="AP830" s="117">
        <f t="shared" si="195"/>
        <v>0.15946348733233978</v>
      </c>
      <c r="AQ830" s="117">
        <f t="shared" si="196"/>
        <v>0.35171385991058124</v>
      </c>
      <c r="AR830" s="117">
        <f t="shared" si="197"/>
        <v>0</v>
      </c>
      <c r="AS830" t="str">
        <f t="shared" si="198"/>
        <v>1998QUE</v>
      </c>
    </row>
    <row r="831" spans="1:45" x14ac:dyDescent="0.25">
      <c r="A831" t="s">
        <v>704</v>
      </c>
      <c r="B831" s="64">
        <v>1999</v>
      </c>
      <c r="C831">
        <v>821</v>
      </c>
      <c r="D831" s="116" t="s">
        <v>44</v>
      </c>
      <c r="E831" s="63">
        <v>0.12911084043848964</v>
      </c>
      <c r="F831" s="63">
        <v>0</v>
      </c>
      <c r="G831" s="63">
        <v>1.705237515225335E-2</v>
      </c>
      <c r="H831" s="63">
        <v>6.6991473812423874E-2</v>
      </c>
      <c r="I831" s="63">
        <v>0</v>
      </c>
      <c r="J831" s="63">
        <v>0</v>
      </c>
      <c r="K831" s="63">
        <v>0</v>
      </c>
      <c r="L831" s="63">
        <v>0</v>
      </c>
      <c r="M831" s="63">
        <v>0</v>
      </c>
      <c r="N831" s="63">
        <v>0</v>
      </c>
      <c r="O831" s="63">
        <v>0</v>
      </c>
      <c r="P831" s="63">
        <v>0</v>
      </c>
      <c r="Q831" s="63">
        <v>0</v>
      </c>
      <c r="R831" s="63">
        <v>2.4360535931790498E-3</v>
      </c>
      <c r="S831" s="63">
        <v>0</v>
      </c>
      <c r="T831" s="63">
        <v>0</v>
      </c>
      <c r="U831" s="63">
        <v>0</v>
      </c>
      <c r="V831" s="63">
        <v>0</v>
      </c>
      <c r="W831" s="63">
        <v>0</v>
      </c>
      <c r="X831" s="63">
        <v>8.2825822168087704E-2</v>
      </c>
      <c r="Y831" s="63">
        <v>0</v>
      </c>
      <c r="Z831" s="63">
        <v>0</v>
      </c>
      <c r="AA831" s="63">
        <v>0.7015834348355664</v>
      </c>
      <c r="AB831" s="93" t="str">
        <f t="shared" si="185"/>
        <v>a99to08</v>
      </c>
      <c r="AC831" s="93" t="str">
        <f t="shared" si="186"/>
        <v>QUE</v>
      </c>
      <c r="AD831" s="93" t="str">
        <f>"'"&amp;VLOOKUP(A831,Lookups!B$3:F$48,2,FALSE)&amp;"'"</f>
        <v>'Queets Fall Fingerling'</v>
      </c>
      <c r="AE831" s="93">
        <f>VLOOKUP(A831,Lookups!B$3:F$48,4,FALSE)</f>
        <v>6</v>
      </c>
      <c r="AF831" s="93" t="str">
        <f>VLOOKUP(A831,Lookups!B$3:F$48,5,FALSE)</f>
        <v>WAcst</v>
      </c>
      <c r="AG831" s="93" t="str">
        <f t="shared" si="187"/>
        <v>yes</v>
      </c>
      <c r="AH831" s="93">
        <f>VLOOKUP(A831,Lookups!B$3:F$48,3,FALSE)</f>
        <v>27</v>
      </c>
      <c r="AI831" s="117">
        <f t="shared" si="188"/>
        <v>0.146163215590743</v>
      </c>
      <c r="AJ831" s="117">
        <f t="shared" si="189"/>
        <v>6.6991473812423874E-2</v>
      </c>
      <c r="AK831" s="117">
        <f t="shared" si="190"/>
        <v>0</v>
      </c>
      <c r="AL831" s="117">
        <f t="shared" si="191"/>
        <v>0</v>
      </c>
      <c r="AM831" s="117">
        <f t="shared" si="192"/>
        <v>0</v>
      </c>
      <c r="AN831" s="117">
        <f t="shared" si="193"/>
        <v>2.4360535931790498E-3</v>
      </c>
      <c r="AO831" s="117">
        <f t="shared" si="194"/>
        <v>0</v>
      </c>
      <c r="AP831" s="117">
        <f t="shared" si="195"/>
        <v>8.2825822168087704E-2</v>
      </c>
      <c r="AQ831" s="117">
        <f t="shared" si="196"/>
        <v>0.7015834348355664</v>
      </c>
      <c r="AR831" s="117">
        <f t="shared" si="197"/>
        <v>0</v>
      </c>
      <c r="AS831" t="str">
        <f t="shared" si="198"/>
        <v>1999QUE</v>
      </c>
    </row>
    <row r="832" spans="1:45" x14ac:dyDescent="0.25">
      <c r="A832" t="s">
        <v>704</v>
      </c>
      <c r="B832" s="64">
        <v>2000</v>
      </c>
      <c r="C832">
        <v>497</v>
      </c>
      <c r="D832" s="116" t="s">
        <v>44</v>
      </c>
      <c r="E832" s="63">
        <v>0.26358148893360162</v>
      </c>
      <c r="F832" s="63">
        <v>0</v>
      </c>
      <c r="G832" s="63">
        <v>0.12072434607645875</v>
      </c>
      <c r="H832" s="63">
        <v>0.13480885311871227</v>
      </c>
      <c r="I832" s="63">
        <v>0</v>
      </c>
      <c r="J832" s="63">
        <v>0</v>
      </c>
      <c r="K832" s="63">
        <v>0</v>
      </c>
      <c r="L832" s="63">
        <v>0</v>
      </c>
      <c r="M832" s="63">
        <v>0</v>
      </c>
      <c r="N832" s="63">
        <v>0</v>
      </c>
      <c r="O832" s="63">
        <v>0</v>
      </c>
      <c r="P832" s="63">
        <v>0</v>
      </c>
      <c r="Q832" s="63">
        <v>0</v>
      </c>
      <c r="R832" s="63">
        <v>0</v>
      </c>
      <c r="S832" s="63">
        <v>0</v>
      </c>
      <c r="T832" s="63">
        <v>0</v>
      </c>
      <c r="U832" s="63">
        <v>0</v>
      </c>
      <c r="V832" s="63">
        <v>0</v>
      </c>
      <c r="W832" s="63">
        <v>0</v>
      </c>
      <c r="X832" s="63">
        <v>3.4205231388329982E-2</v>
      </c>
      <c r="Y832" s="63">
        <v>0</v>
      </c>
      <c r="Z832" s="63">
        <v>0</v>
      </c>
      <c r="AA832" s="63">
        <v>0.44668008048289737</v>
      </c>
      <c r="AB832" s="93" t="str">
        <f t="shared" si="185"/>
        <v>a99to08</v>
      </c>
      <c r="AC832" s="93" t="str">
        <f t="shared" si="186"/>
        <v>QUE</v>
      </c>
      <c r="AD832" s="93" t="str">
        <f>"'"&amp;VLOOKUP(A832,Lookups!B$3:F$48,2,FALSE)&amp;"'"</f>
        <v>'Queets Fall Fingerling'</v>
      </c>
      <c r="AE832" s="93">
        <f>VLOOKUP(A832,Lookups!B$3:F$48,4,FALSE)</f>
        <v>6</v>
      </c>
      <c r="AF832" s="93" t="str">
        <f>VLOOKUP(A832,Lookups!B$3:F$48,5,FALSE)</f>
        <v>WAcst</v>
      </c>
      <c r="AG832" s="93" t="str">
        <f t="shared" si="187"/>
        <v>yes</v>
      </c>
      <c r="AH832" s="93">
        <f>VLOOKUP(A832,Lookups!B$3:F$48,3,FALSE)</f>
        <v>27</v>
      </c>
      <c r="AI832" s="117">
        <f t="shared" si="188"/>
        <v>0.38430583501006038</v>
      </c>
      <c r="AJ832" s="117">
        <f t="shared" si="189"/>
        <v>0.13480885311871227</v>
      </c>
      <c r="AK832" s="117">
        <f t="shared" si="190"/>
        <v>0</v>
      </c>
      <c r="AL832" s="117">
        <f t="shared" si="191"/>
        <v>0</v>
      </c>
      <c r="AM832" s="117">
        <f t="shared" si="192"/>
        <v>0</v>
      </c>
      <c r="AN832" s="117">
        <f t="shared" si="193"/>
        <v>0</v>
      </c>
      <c r="AO832" s="117">
        <f t="shared" si="194"/>
        <v>0</v>
      </c>
      <c r="AP832" s="117">
        <f t="shared" si="195"/>
        <v>3.4205231388329982E-2</v>
      </c>
      <c r="AQ832" s="117">
        <f t="shared" si="196"/>
        <v>0.44668008048289737</v>
      </c>
      <c r="AR832" s="117">
        <f t="shared" si="197"/>
        <v>0</v>
      </c>
      <c r="AS832" t="str">
        <f t="shared" si="198"/>
        <v>2000QUE</v>
      </c>
    </row>
    <row r="833" spans="1:45" x14ac:dyDescent="0.25">
      <c r="A833" t="s">
        <v>704</v>
      </c>
      <c r="B833" s="64">
        <v>2001</v>
      </c>
      <c r="C833">
        <v>501</v>
      </c>
      <c r="D833" s="116" t="s">
        <v>44</v>
      </c>
      <c r="E833" s="63">
        <v>0.28542914171656686</v>
      </c>
      <c r="F833" s="63">
        <v>0</v>
      </c>
      <c r="G833" s="63">
        <v>6.7864271457085831E-2</v>
      </c>
      <c r="H833" s="63">
        <v>4.790419161676647E-2</v>
      </c>
      <c r="I833" s="63">
        <v>0</v>
      </c>
      <c r="J833" s="63">
        <v>0</v>
      </c>
      <c r="K833" s="63">
        <v>0</v>
      </c>
      <c r="L833" s="63">
        <v>0</v>
      </c>
      <c r="M833" s="63">
        <v>0</v>
      </c>
      <c r="N833" s="63">
        <v>0</v>
      </c>
      <c r="O833" s="63">
        <v>0</v>
      </c>
      <c r="P833" s="63">
        <v>0</v>
      </c>
      <c r="Q833" s="63">
        <v>1.1976047904191617E-2</v>
      </c>
      <c r="R833" s="63">
        <v>5.9880239520958087E-3</v>
      </c>
      <c r="S833" s="63">
        <v>0</v>
      </c>
      <c r="T833" s="63">
        <v>0</v>
      </c>
      <c r="U833" s="63">
        <v>0</v>
      </c>
      <c r="V833" s="63">
        <v>0</v>
      </c>
      <c r="W833" s="63">
        <v>0</v>
      </c>
      <c r="X833" s="63">
        <v>0.38123752495009983</v>
      </c>
      <c r="Y833" s="63">
        <v>0</v>
      </c>
      <c r="Z833" s="63">
        <v>0</v>
      </c>
      <c r="AA833" s="63">
        <v>0.19960079840319361</v>
      </c>
      <c r="AB833" s="93" t="str">
        <f t="shared" si="185"/>
        <v>a99to08</v>
      </c>
      <c r="AC833" s="93" t="str">
        <f t="shared" si="186"/>
        <v>QUE</v>
      </c>
      <c r="AD833" s="93" t="str">
        <f>"'"&amp;VLOOKUP(A833,Lookups!B$3:F$48,2,FALSE)&amp;"'"</f>
        <v>'Queets Fall Fingerling'</v>
      </c>
      <c r="AE833" s="93">
        <f>VLOOKUP(A833,Lookups!B$3:F$48,4,FALSE)</f>
        <v>6</v>
      </c>
      <c r="AF833" s="93" t="str">
        <f>VLOOKUP(A833,Lookups!B$3:F$48,5,FALSE)</f>
        <v>WAcst</v>
      </c>
      <c r="AG833" s="93" t="str">
        <f t="shared" si="187"/>
        <v>yes</v>
      </c>
      <c r="AH833" s="93">
        <f>VLOOKUP(A833,Lookups!B$3:F$48,3,FALSE)</f>
        <v>27</v>
      </c>
      <c r="AI833" s="117">
        <f t="shared" si="188"/>
        <v>0.3532934131736527</v>
      </c>
      <c r="AJ833" s="117">
        <f t="shared" si="189"/>
        <v>4.790419161676647E-2</v>
      </c>
      <c r="AK833" s="117">
        <f t="shared" si="190"/>
        <v>0</v>
      </c>
      <c r="AL833" s="117">
        <f t="shared" si="191"/>
        <v>0</v>
      </c>
      <c r="AM833" s="117">
        <f t="shared" si="192"/>
        <v>0</v>
      </c>
      <c r="AN833" s="117">
        <f t="shared" si="193"/>
        <v>1.7964071856287428E-2</v>
      </c>
      <c r="AO833" s="117">
        <f t="shared" si="194"/>
        <v>0</v>
      </c>
      <c r="AP833" s="117">
        <f t="shared" si="195"/>
        <v>0.38123752495009983</v>
      </c>
      <c r="AQ833" s="117">
        <f t="shared" si="196"/>
        <v>0.19960079840319361</v>
      </c>
      <c r="AR833" s="117">
        <f t="shared" si="197"/>
        <v>0</v>
      </c>
      <c r="AS833" t="str">
        <f t="shared" si="198"/>
        <v>2001QUE</v>
      </c>
    </row>
    <row r="834" spans="1:45" x14ac:dyDescent="0.25">
      <c r="A834" t="s">
        <v>704</v>
      </c>
      <c r="B834" s="64">
        <v>2002</v>
      </c>
      <c r="C834">
        <v>1783</v>
      </c>
      <c r="D834" s="116" t="s">
        <v>44</v>
      </c>
      <c r="E834" s="63">
        <v>0.29276500280426243</v>
      </c>
      <c r="F834" s="63">
        <v>0</v>
      </c>
      <c r="G834" s="63">
        <v>3.645541222658441E-2</v>
      </c>
      <c r="H834" s="63">
        <v>5.1598429613011774E-2</v>
      </c>
      <c r="I834" s="63">
        <v>2.8042624789680313E-2</v>
      </c>
      <c r="J834" s="63">
        <v>0</v>
      </c>
      <c r="K834" s="63">
        <v>0</v>
      </c>
      <c r="L834" s="63">
        <v>0</v>
      </c>
      <c r="M834" s="63">
        <v>2.2434099831744251E-3</v>
      </c>
      <c r="N834" s="63">
        <v>0</v>
      </c>
      <c r="O834" s="63">
        <v>0</v>
      </c>
      <c r="P834" s="63">
        <v>0</v>
      </c>
      <c r="Q834" s="63">
        <v>0</v>
      </c>
      <c r="R834" s="63">
        <v>2.8042624789680315E-3</v>
      </c>
      <c r="S834" s="63">
        <v>0</v>
      </c>
      <c r="T834" s="63">
        <v>0</v>
      </c>
      <c r="U834" s="63">
        <v>0</v>
      </c>
      <c r="V834" s="63">
        <v>0</v>
      </c>
      <c r="W834" s="63">
        <v>0</v>
      </c>
      <c r="X834" s="63">
        <v>0.2310712282669658</v>
      </c>
      <c r="Y834" s="63">
        <v>0</v>
      </c>
      <c r="Z834" s="63">
        <v>0.14750420639371845</v>
      </c>
      <c r="AA834" s="63">
        <v>0.20751542344363433</v>
      </c>
      <c r="AB834" s="93" t="str">
        <f t="shared" si="185"/>
        <v>a99to08</v>
      </c>
      <c r="AC834" s="93" t="str">
        <f t="shared" si="186"/>
        <v>QUE</v>
      </c>
      <c r="AD834" s="93" t="str">
        <f>"'"&amp;VLOOKUP(A834,Lookups!B$3:F$48,2,FALSE)&amp;"'"</f>
        <v>'Queets Fall Fingerling'</v>
      </c>
      <c r="AE834" s="93">
        <f>VLOOKUP(A834,Lookups!B$3:F$48,4,FALSE)</f>
        <v>6</v>
      </c>
      <c r="AF834" s="93" t="str">
        <f>VLOOKUP(A834,Lookups!B$3:F$48,5,FALSE)</f>
        <v>WAcst</v>
      </c>
      <c r="AG834" s="93" t="str">
        <f t="shared" si="187"/>
        <v>yes</v>
      </c>
      <c r="AH834" s="93">
        <f>VLOOKUP(A834,Lookups!B$3:F$48,3,FALSE)</f>
        <v>27</v>
      </c>
      <c r="AI834" s="117">
        <f t="shared" si="188"/>
        <v>0.32922041503084687</v>
      </c>
      <c r="AJ834" s="117">
        <f t="shared" si="189"/>
        <v>7.9641054402692091E-2</v>
      </c>
      <c r="AK834" s="117">
        <f t="shared" si="190"/>
        <v>0</v>
      </c>
      <c r="AL834" s="117">
        <f t="shared" si="191"/>
        <v>2.2434099831744251E-3</v>
      </c>
      <c r="AM834" s="117">
        <f t="shared" si="192"/>
        <v>0</v>
      </c>
      <c r="AN834" s="117">
        <f t="shared" si="193"/>
        <v>2.8042624789680315E-3</v>
      </c>
      <c r="AO834" s="117">
        <f t="shared" si="194"/>
        <v>0</v>
      </c>
      <c r="AP834" s="117">
        <f t="shared" si="195"/>
        <v>0.2310712282669658</v>
      </c>
      <c r="AQ834" s="117">
        <f t="shared" si="196"/>
        <v>0.20751542344363433</v>
      </c>
      <c r="AR834" s="117">
        <f t="shared" si="197"/>
        <v>0.14750420639371845</v>
      </c>
      <c r="AS834" t="str">
        <f t="shared" si="198"/>
        <v>2002QUE</v>
      </c>
    </row>
    <row r="835" spans="1:45" x14ac:dyDescent="0.25">
      <c r="A835" t="s">
        <v>704</v>
      </c>
      <c r="B835" s="64">
        <v>2003</v>
      </c>
      <c r="C835">
        <v>1577</v>
      </c>
      <c r="D835" s="116" t="s">
        <v>44</v>
      </c>
      <c r="E835" s="63">
        <v>0.22954977805960686</v>
      </c>
      <c r="F835" s="63">
        <v>6.3411540900443881E-4</v>
      </c>
      <c r="G835" s="63">
        <v>3.9315155358275206E-2</v>
      </c>
      <c r="H835" s="63">
        <v>0.11731135066582118</v>
      </c>
      <c r="I835" s="63">
        <v>5.770450221940393E-2</v>
      </c>
      <c r="J835" s="63">
        <v>0</v>
      </c>
      <c r="K835" s="63">
        <v>3.8046924540266328E-3</v>
      </c>
      <c r="L835" s="63">
        <v>0</v>
      </c>
      <c r="M835" s="63">
        <v>0</v>
      </c>
      <c r="N835" s="63">
        <v>0</v>
      </c>
      <c r="O835" s="63">
        <v>0</v>
      </c>
      <c r="P835" s="63">
        <v>0</v>
      </c>
      <c r="Q835" s="63">
        <v>0</v>
      </c>
      <c r="R835" s="63">
        <v>6.9752694990488267E-3</v>
      </c>
      <c r="S835" s="63">
        <v>0</v>
      </c>
      <c r="T835" s="63">
        <v>0</v>
      </c>
      <c r="U835" s="63">
        <v>0</v>
      </c>
      <c r="V835" s="63">
        <v>0</v>
      </c>
      <c r="W835" s="63">
        <v>0</v>
      </c>
      <c r="X835" s="63">
        <v>0.19911223842739378</v>
      </c>
      <c r="Y835" s="63">
        <v>0</v>
      </c>
      <c r="Z835" s="63">
        <v>3.8046924540266328E-3</v>
      </c>
      <c r="AA835" s="63">
        <v>0.3417882054533925</v>
      </c>
      <c r="AB835" s="93" t="str">
        <f t="shared" si="185"/>
        <v>a99to08</v>
      </c>
      <c r="AC835" s="93" t="str">
        <f t="shared" si="186"/>
        <v>QUE</v>
      </c>
      <c r="AD835" s="93" t="str">
        <f>"'"&amp;VLOOKUP(A835,Lookups!B$3:F$48,2,FALSE)&amp;"'"</f>
        <v>'Queets Fall Fingerling'</v>
      </c>
      <c r="AE835" s="93">
        <f>VLOOKUP(A835,Lookups!B$3:F$48,4,FALSE)</f>
        <v>6</v>
      </c>
      <c r="AF835" s="93" t="str">
        <f>VLOOKUP(A835,Lookups!B$3:F$48,5,FALSE)</f>
        <v>WAcst</v>
      </c>
      <c r="AG835" s="93" t="str">
        <f t="shared" si="187"/>
        <v>yes</v>
      </c>
      <c r="AH835" s="93">
        <f>VLOOKUP(A835,Lookups!B$3:F$48,3,FALSE)</f>
        <v>27</v>
      </c>
      <c r="AI835" s="117">
        <f t="shared" si="188"/>
        <v>0.26949904882688647</v>
      </c>
      <c r="AJ835" s="117">
        <f t="shared" si="189"/>
        <v>0.17501585288522511</v>
      </c>
      <c r="AK835" s="117">
        <f t="shared" si="190"/>
        <v>3.8046924540266328E-3</v>
      </c>
      <c r="AL835" s="117">
        <f t="shared" si="191"/>
        <v>0</v>
      </c>
      <c r="AM835" s="117">
        <f t="shared" si="192"/>
        <v>0</v>
      </c>
      <c r="AN835" s="117">
        <f t="shared" si="193"/>
        <v>6.9752694990488267E-3</v>
      </c>
      <c r="AO835" s="117">
        <f t="shared" si="194"/>
        <v>0</v>
      </c>
      <c r="AP835" s="117">
        <f t="shared" si="195"/>
        <v>0.19911223842739378</v>
      </c>
      <c r="AQ835" s="117">
        <f t="shared" si="196"/>
        <v>0.3417882054533925</v>
      </c>
      <c r="AR835" s="117">
        <f t="shared" si="197"/>
        <v>3.8046924540266328E-3</v>
      </c>
      <c r="AS835" t="str">
        <f t="shared" si="198"/>
        <v>2003QUE</v>
      </c>
    </row>
    <row r="836" spans="1:45" x14ac:dyDescent="0.25">
      <c r="A836" t="s">
        <v>704</v>
      </c>
      <c r="B836" s="64">
        <v>2004</v>
      </c>
      <c r="C836">
        <v>3419</v>
      </c>
      <c r="D836" s="116" t="s">
        <v>44</v>
      </c>
      <c r="E836" s="63">
        <v>0.13892951155308569</v>
      </c>
      <c r="F836" s="63">
        <v>7.6045627376425855E-3</v>
      </c>
      <c r="G836" s="63">
        <v>2.5738520035097981E-2</v>
      </c>
      <c r="H836" s="63">
        <v>5.8496636443404505E-2</v>
      </c>
      <c r="I836" s="63">
        <v>6.7563615092132198E-2</v>
      </c>
      <c r="J836" s="63">
        <v>1.5209125475285173E-2</v>
      </c>
      <c r="K836" s="63">
        <v>0</v>
      </c>
      <c r="L836" s="63">
        <v>0</v>
      </c>
      <c r="M836" s="63">
        <v>0</v>
      </c>
      <c r="N836" s="63">
        <v>0</v>
      </c>
      <c r="O836" s="63">
        <v>0</v>
      </c>
      <c r="P836" s="63">
        <v>0</v>
      </c>
      <c r="Q836" s="63">
        <v>5.8496636443404503E-4</v>
      </c>
      <c r="R836" s="63">
        <v>8.774495466510676E-4</v>
      </c>
      <c r="S836" s="63">
        <v>0</v>
      </c>
      <c r="T836" s="63">
        <v>0</v>
      </c>
      <c r="U836" s="63">
        <v>0</v>
      </c>
      <c r="V836" s="63">
        <v>0</v>
      </c>
      <c r="W836" s="63">
        <v>0</v>
      </c>
      <c r="X836" s="63">
        <v>8.9792336940625911E-2</v>
      </c>
      <c r="Y836" s="63">
        <v>0</v>
      </c>
      <c r="Z836" s="63">
        <v>1.4624159110851126E-3</v>
      </c>
      <c r="AA836" s="63">
        <v>0.5937408599005557</v>
      </c>
      <c r="AB836" s="93" t="str">
        <f t="shared" si="185"/>
        <v>a99to08</v>
      </c>
      <c r="AC836" s="93" t="str">
        <f t="shared" si="186"/>
        <v>QUE</v>
      </c>
      <c r="AD836" s="93" t="str">
        <f>"'"&amp;VLOOKUP(A836,Lookups!B$3:F$48,2,FALSE)&amp;"'"</f>
        <v>'Queets Fall Fingerling'</v>
      </c>
      <c r="AE836" s="93">
        <f>VLOOKUP(A836,Lookups!B$3:F$48,4,FALSE)</f>
        <v>6</v>
      </c>
      <c r="AF836" s="93" t="str">
        <f>VLOOKUP(A836,Lookups!B$3:F$48,5,FALSE)</f>
        <v>WAcst</v>
      </c>
      <c r="AG836" s="93" t="str">
        <f t="shared" si="187"/>
        <v>yes</v>
      </c>
      <c r="AH836" s="93">
        <f>VLOOKUP(A836,Lookups!B$3:F$48,3,FALSE)</f>
        <v>27</v>
      </c>
      <c r="AI836" s="117">
        <f t="shared" si="188"/>
        <v>0.17227259432582626</v>
      </c>
      <c r="AJ836" s="117">
        <f t="shared" si="189"/>
        <v>0.12606025153553671</v>
      </c>
      <c r="AK836" s="117">
        <f t="shared" si="190"/>
        <v>1.5209125475285173E-2</v>
      </c>
      <c r="AL836" s="117">
        <f t="shared" si="191"/>
        <v>0</v>
      </c>
      <c r="AM836" s="117">
        <f t="shared" si="192"/>
        <v>0</v>
      </c>
      <c r="AN836" s="117">
        <f t="shared" si="193"/>
        <v>1.4624159110851126E-3</v>
      </c>
      <c r="AO836" s="117">
        <f t="shared" si="194"/>
        <v>0</v>
      </c>
      <c r="AP836" s="117">
        <f t="shared" si="195"/>
        <v>8.9792336940625911E-2</v>
      </c>
      <c r="AQ836" s="117">
        <f t="shared" si="196"/>
        <v>0.5937408599005557</v>
      </c>
      <c r="AR836" s="117">
        <f t="shared" si="197"/>
        <v>1.4624159110851126E-3</v>
      </c>
      <c r="AS836" t="str">
        <f t="shared" si="198"/>
        <v>2004QUE</v>
      </c>
    </row>
    <row r="837" spans="1:45" x14ac:dyDescent="0.25">
      <c r="A837" t="s">
        <v>704</v>
      </c>
      <c r="B837" s="64">
        <v>2005</v>
      </c>
      <c r="C837">
        <v>2884</v>
      </c>
      <c r="D837" s="116" t="s">
        <v>44</v>
      </c>
      <c r="E837" s="63">
        <v>0.14389736477115117</v>
      </c>
      <c r="F837" s="63">
        <v>0</v>
      </c>
      <c r="G837" s="63">
        <v>3.1553398058252427E-2</v>
      </c>
      <c r="H837" s="63">
        <v>6.5187239944521497E-2</v>
      </c>
      <c r="I837" s="63">
        <v>2.8432732316227463E-2</v>
      </c>
      <c r="J837" s="63">
        <v>3.2246879334257975E-2</v>
      </c>
      <c r="K837" s="63">
        <v>0</v>
      </c>
      <c r="L837" s="63">
        <v>0</v>
      </c>
      <c r="M837" s="63">
        <v>3.1206657420249652E-3</v>
      </c>
      <c r="N837" s="63">
        <v>0</v>
      </c>
      <c r="O837" s="63">
        <v>0</v>
      </c>
      <c r="P837" s="63">
        <v>0</v>
      </c>
      <c r="Q837" s="63">
        <v>1.0402219140083217E-3</v>
      </c>
      <c r="R837" s="63">
        <v>4.160887656033287E-3</v>
      </c>
      <c r="S837" s="63">
        <v>0</v>
      </c>
      <c r="T837" s="63">
        <v>0</v>
      </c>
      <c r="U837" s="63">
        <v>0</v>
      </c>
      <c r="V837" s="63">
        <v>0</v>
      </c>
      <c r="W837" s="63">
        <v>0</v>
      </c>
      <c r="X837" s="63">
        <v>0.17649098474341193</v>
      </c>
      <c r="Y837" s="63">
        <v>0</v>
      </c>
      <c r="Z837" s="63">
        <v>6.9348127600554787E-4</v>
      </c>
      <c r="AA837" s="63">
        <v>0.5131761442441054</v>
      </c>
      <c r="AB837" s="93" t="str">
        <f t="shared" si="185"/>
        <v>a99to08</v>
      </c>
      <c r="AC837" s="93" t="str">
        <f t="shared" si="186"/>
        <v>QUE</v>
      </c>
      <c r="AD837" s="93" t="str">
        <f>"'"&amp;VLOOKUP(A837,Lookups!B$3:F$48,2,FALSE)&amp;"'"</f>
        <v>'Queets Fall Fingerling'</v>
      </c>
      <c r="AE837" s="93">
        <f>VLOOKUP(A837,Lookups!B$3:F$48,4,FALSE)</f>
        <v>6</v>
      </c>
      <c r="AF837" s="93" t="str">
        <f>VLOOKUP(A837,Lookups!B$3:F$48,5,FALSE)</f>
        <v>WAcst</v>
      </c>
      <c r="AG837" s="93" t="str">
        <f t="shared" si="187"/>
        <v>yes</v>
      </c>
      <c r="AH837" s="93">
        <f>VLOOKUP(A837,Lookups!B$3:F$48,3,FALSE)</f>
        <v>27</v>
      </c>
      <c r="AI837" s="117">
        <f t="shared" si="188"/>
        <v>0.17545076282940358</v>
      </c>
      <c r="AJ837" s="117">
        <f t="shared" si="189"/>
        <v>9.361997226074896E-2</v>
      </c>
      <c r="AK837" s="117">
        <f t="shared" si="190"/>
        <v>3.2246879334257975E-2</v>
      </c>
      <c r="AL837" s="117">
        <f t="shared" si="191"/>
        <v>3.1206657420249652E-3</v>
      </c>
      <c r="AM837" s="117">
        <f t="shared" si="192"/>
        <v>0</v>
      </c>
      <c r="AN837" s="117">
        <f t="shared" si="193"/>
        <v>5.2011095700416083E-3</v>
      </c>
      <c r="AO837" s="117">
        <f t="shared" si="194"/>
        <v>0</v>
      </c>
      <c r="AP837" s="117">
        <f t="shared" si="195"/>
        <v>0.17649098474341193</v>
      </c>
      <c r="AQ837" s="117">
        <f t="shared" si="196"/>
        <v>0.5131761442441054</v>
      </c>
      <c r="AR837" s="117">
        <f t="shared" si="197"/>
        <v>6.9348127600554787E-4</v>
      </c>
      <c r="AS837" t="str">
        <f t="shared" si="198"/>
        <v>2005QUE</v>
      </c>
    </row>
    <row r="838" spans="1:45" x14ac:dyDescent="0.25">
      <c r="A838" t="s">
        <v>704</v>
      </c>
      <c r="B838" s="64">
        <v>2006</v>
      </c>
      <c r="C838">
        <v>1553</v>
      </c>
      <c r="D838" s="116" t="s">
        <v>44</v>
      </c>
      <c r="E838" s="63">
        <v>0.19381841596909208</v>
      </c>
      <c r="F838" s="63">
        <v>1.28783000643915E-3</v>
      </c>
      <c r="G838" s="63">
        <v>2.1249195106245976E-2</v>
      </c>
      <c r="H838" s="63">
        <v>0.10109465550547328</v>
      </c>
      <c r="I838" s="63">
        <v>2.1249195106245976E-2</v>
      </c>
      <c r="J838" s="63">
        <v>3.0264005151320026E-2</v>
      </c>
      <c r="K838" s="63">
        <v>5.1513200257566E-3</v>
      </c>
      <c r="L838" s="63">
        <v>0</v>
      </c>
      <c r="M838" s="63">
        <v>0</v>
      </c>
      <c r="N838" s="63">
        <v>0</v>
      </c>
      <c r="O838" s="63">
        <v>0</v>
      </c>
      <c r="P838" s="63">
        <v>7.0830650354153256E-3</v>
      </c>
      <c r="Q838" s="63">
        <v>3.2195750160978749E-3</v>
      </c>
      <c r="R838" s="63">
        <v>1.28783000643915E-3</v>
      </c>
      <c r="S838" s="63">
        <v>0</v>
      </c>
      <c r="T838" s="63">
        <v>0</v>
      </c>
      <c r="U838" s="63">
        <v>0</v>
      </c>
      <c r="V838" s="63">
        <v>0</v>
      </c>
      <c r="W838" s="63">
        <v>0</v>
      </c>
      <c r="X838" s="63">
        <v>0.1210560206052801</v>
      </c>
      <c r="Y838" s="63">
        <v>0</v>
      </c>
      <c r="Z838" s="63">
        <v>8.3708950418544745E-3</v>
      </c>
      <c r="AA838" s="63">
        <v>0.48486799742434</v>
      </c>
      <c r="AB838" s="93" t="str">
        <f t="shared" si="185"/>
        <v>a99to08</v>
      </c>
      <c r="AC838" s="93" t="str">
        <f t="shared" si="186"/>
        <v>QUE</v>
      </c>
      <c r="AD838" s="93" t="str">
        <f>"'"&amp;VLOOKUP(A838,Lookups!B$3:F$48,2,FALSE)&amp;"'"</f>
        <v>'Queets Fall Fingerling'</v>
      </c>
      <c r="AE838" s="93">
        <f>VLOOKUP(A838,Lookups!B$3:F$48,4,FALSE)</f>
        <v>6</v>
      </c>
      <c r="AF838" s="93" t="str">
        <f>VLOOKUP(A838,Lookups!B$3:F$48,5,FALSE)</f>
        <v>WAcst</v>
      </c>
      <c r="AG838" s="93" t="str">
        <f t="shared" si="187"/>
        <v>yes</v>
      </c>
      <c r="AH838" s="93">
        <f>VLOOKUP(A838,Lookups!B$3:F$48,3,FALSE)</f>
        <v>27</v>
      </c>
      <c r="AI838" s="117">
        <f t="shared" si="188"/>
        <v>0.21635544108177721</v>
      </c>
      <c r="AJ838" s="117">
        <f t="shared" si="189"/>
        <v>0.12234385061171926</v>
      </c>
      <c r="AK838" s="117">
        <f t="shared" si="190"/>
        <v>3.5415325177076629E-2</v>
      </c>
      <c r="AL838" s="117">
        <f t="shared" si="191"/>
        <v>0</v>
      </c>
      <c r="AM838" s="117">
        <f t="shared" si="192"/>
        <v>7.0830650354153256E-3</v>
      </c>
      <c r="AN838" s="117">
        <f t="shared" si="193"/>
        <v>4.5074050225370251E-3</v>
      </c>
      <c r="AO838" s="117">
        <f t="shared" si="194"/>
        <v>0</v>
      </c>
      <c r="AP838" s="117">
        <f t="shared" si="195"/>
        <v>0.1210560206052801</v>
      </c>
      <c r="AQ838" s="117">
        <f t="shared" si="196"/>
        <v>0.48486799742434</v>
      </c>
      <c r="AR838" s="117">
        <f t="shared" si="197"/>
        <v>8.3708950418544745E-3</v>
      </c>
      <c r="AS838" t="str">
        <f t="shared" si="198"/>
        <v>2006QUE</v>
      </c>
    </row>
    <row r="839" spans="1:45" x14ac:dyDescent="0.25">
      <c r="A839" t="s">
        <v>704</v>
      </c>
      <c r="B839" s="64">
        <v>2007</v>
      </c>
      <c r="C839">
        <v>753</v>
      </c>
      <c r="D839" s="116" t="s">
        <v>44</v>
      </c>
      <c r="E839" s="63">
        <v>0.31075697211155379</v>
      </c>
      <c r="F839" s="63">
        <v>0</v>
      </c>
      <c r="G839" s="63">
        <v>4.1168658698539175E-2</v>
      </c>
      <c r="H839" s="63">
        <v>0.10624169986719788</v>
      </c>
      <c r="I839" s="63">
        <v>0.14608233731739709</v>
      </c>
      <c r="J839" s="63">
        <v>2.6560424966799467E-3</v>
      </c>
      <c r="K839" s="63">
        <v>0</v>
      </c>
      <c r="L839" s="63">
        <v>0</v>
      </c>
      <c r="M839" s="63">
        <v>0</v>
      </c>
      <c r="N839" s="63">
        <v>0</v>
      </c>
      <c r="O839" s="63">
        <v>0</v>
      </c>
      <c r="P839" s="63">
        <v>0</v>
      </c>
      <c r="Q839" s="63">
        <v>2.2576361221779549E-2</v>
      </c>
      <c r="R839" s="63">
        <v>1.3280212483399733E-3</v>
      </c>
      <c r="S839" s="63">
        <v>0</v>
      </c>
      <c r="T839" s="63">
        <v>0</v>
      </c>
      <c r="U839" s="63">
        <v>0</v>
      </c>
      <c r="V839" s="63">
        <v>0</v>
      </c>
      <c r="W839" s="63">
        <v>0</v>
      </c>
      <c r="X839" s="63">
        <v>0.13678618857901725</v>
      </c>
      <c r="Y839" s="63">
        <v>0</v>
      </c>
      <c r="Z839" s="63">
        <v>0</v>
      </c>
      <c r="AA839" s="63">
        <v>0.23240371845949534</v>
      </c>
      <c r="AB839" s="93" t="str">
        <f t="shared" si="185"/>
        <v>a99to08</v>
      </c>
      <c r="AC839" s="93" t="str">
        <f t="shared" si="186"/>
        <v>QUE</v>
      </c>
      <c r="AD839" s="93" t="str">
        <f>"'"&amp;VLOOKUP(A839,Lookups!B$3:F$48,2,FALSE)&amp;"'"</f>
        <v>'Queets Fall Fingerling'</v>
      </c>
      <c r="AE839" s="93">
        <f>VLOOKUP(A839,Lookups!B$3:F$48,4,FALSE)</f>
        <v>6</v>
      </c>
      <c r="AF839" s="93" t="str">
        <f>VLOOKUP(A839,Lookups!B$3:F$48,5,FALSE)</f>
        <v>WAcst</v>
      </c>
      <c r="AG839" s="93" t="str">
        <f t="shared" si="187"/>
        <v>yes</v>
      </c>
      <c r="AH839" s="93">
        <f>VLOOKUP(A839,Lookups!B$3:F$48,3,FALSE)</f>
        <v>27</v>
      </c>
      <c r="AI839" s="117">
        <f t="shared" si="188"/>
        <v>0.35192563081009298</v>
      </c>
      <c r="AJ839" s="117">
        <f t="shared" si="189"/>
        <v>0.25232403718459495</v>
      </c>
      <c r="AK839" s="117">
        <f t="shared" si="190"/>
        <v>2.6560424966799467E-3</v>
      </c>
      <c r="AL839" s="117">
        <f t="shared" si="191"/>
        <v>0</v>
      </c>
      <c r="AM839" s="117">
        <f t="shared" si="192"/>
        <v>0</v>
      </c>
      <c r="AN839" s="117">
        <f t="shared" si="193"/>
        <v>2.3904382470119521E-2</v>
      </c>
      <c r="AO839" s="117">
        <f t="shared" si="194"/>
        <v>0</v>
      </c>
      <c r="AP839" s="117">
        <f t="shared" si="195"/>
        <v>0.13678618857901725</v>
      </c>
      <c r="AQ839" s="117">
        <f t="shared" si="196"/>
        <v>0.23240371845949534</v>
      </c>
      <c r="AR839" s="117">
        <f t="shared" si="197"/>
        <v>0</v>
      </c>
      <c r="AS839" t="str">
        <f t="shared" si="198"/>
        <v>2007QUE</v>
      </c>
    </row>
    <row r="840" spans="1:45" x14ac:dyDescent="0.25">
      <c r="A840" t="s">
        <v>704</v>
      </c>
      <c r="B840" s="64">
        <v>2008</v>
      </c>
      <c r="C840">
        <v>1090</v>
      </c>
      <c r="D840" s="116" t="s">
        <v>44</v>
      </c>
      <c r="E840" s="63">
        <v>0.1743119266055046</v>
      </c>
      <c r="F840" s="63">
        <v>0</v>
      </c>
      <c r="G840" s="63">
        <v>1.2844036697247707E-2</v>
      </c>
      <c r="H840" s="63">
        <v>7.9816513761467894E-2</v>
      </c>
      <c r="I840" s="63">
        <v>4.7706422018348627E-2</v>
      </c>
      <c r="J840" s="63">
        <v>7.3394495412844041E-3</v>
      </c>
      <c r="K840" s="63">
        <v>1.0091743119266056E-2</v>
      </c>
      <c r="L840" s="63">
        <v>0</v>
      </c>
      <c r="M840" s="63">
        <v>0</v>
      </c>
      <c r="N840" s="63">
        <v>0</v>
      </c>
      <c r="O840" s="63">
        <v>0</v>
      </c>
      <c r="P840" s="63">
        <v>0</v>
      </c>
      <c r="Q840" s="63">
        <v>0</v>
      </c>
      <c r="R840" s="63">
        <v>0</v>
      </c>
      <c r="S840" s="63">
        <v>0</v>
      </c>
      <c r="T840" s="63">
        <v>0</v>
      </c>
      <c r="U840" s="63">
        <v>0</v>
      </c>
      <c r="V840" s="63">
        <v>0</v>
      </c>
      <c r="W840" s="63">
        <v>0</v>
      </c>
      <c r="X840" s="63">
        <v>0.20091743119266056</v>
      </c>
      <c r="Y840" s="63">
        <v>0</v>
      </c>
      <c r="Z840" s="63">
        <v>0</v>
      </c>
      <c r="AA840" s="63">
        <v>0.46697247706422018</v>
      </c>
      <c r="AB840" s="93" t="str">
        <f t="shared" si="185"/>
        <v>a99to08</v>
      </c>
      <c r="AC840" s="93" t="str">
        <f t="shared" si="186"/>
        <v>QUE</v>
      </c>
      <c r="AD840" s="93" t="str">
        <f>"'"&amp;VLOOKUP(A840,Lookups!B$3:F$48,2,FALSE)&amp;"'"</f>
        <v>'Queets Fall Fingerling'</v>
      </c>
      <c r="AE840" s="93">
        <f>VLOOKUP(A840,Lookups!B$3:F$48,4,FALSE)</f>
        <v>6</v>
      </c>
      <c r="AF840" s="93" t="str">
        <f>VLOOKUP(A840,Lookups!B$3:F$48,5,FALSE)</f>
        <v>WAcst</v>
      </c>
      <c r="AG840" s="93" t="str">
        <f t="shared" si="187"/>
        <v>yes</v>
      </c>
      <c r="AH840" s="93">
        <f>VLOOKUP(A840,Lookups!B$3:F$48,3,FALSE)</f>
        <v>27</v>
      </c>
      <c r="AI840" s="117">
        <f t="shared" si="188"/>
        <v>0.1871559633027523</v>
      </c>
      <c r="AJ840" s="117">
        <f t="shared" si="189"/>
        <v>0.12752293577981652</v>
      </c>
      <c r="AK840" s="117">
        <f t="shared" si="190"/>
        <v>1.743119266055046E-2</v>
      </c>
      <c r="AL840" s="117">
        <f t="shared" si="191"/>
        <v>0</v>
      </c>
      <c r="AM840" s="117">
        <f t="shared" si="192"/>
        <v>0</v>
      </c>
      <c r="AN840" s="117">
        <f t="shared" si="193"/>
        <v>0</v>
      </c>
      <c r="AO840" s="117">
        <f t="shared" si="194"/>
        <v>0</v>
      </c>
      <c r="AP840" s="117">
        <f t="shared" si="195"/>
        <v>0.20091743119266056</v>
      </c>
      <c r="AQ840" s="117">
        <f t="shared" si="196"/>
        <v>0.46697247706422018</v>
      </c>
      <c r="AR840" s="117">
        <f t="shared" si="197"/>
        <v>0</v>
      </c>
      <c r="AS840" t="str">
        <f t="shared" si="198"/>
        <v>2008QUE</v>
      </c>
    </row>
    <row r="841" spans="1:45" x14ac:dyDescent="0.25">
      <c r="A841" t="s">
        <v>704</v>
      </c>
      <c r="B841" s="64">
        <v>2009</v>
      </c>
      <c r="C841">
        <v>1471</v>
      </c>
      <c r="D841" s="116" t="s">
        <v>44</v>
      </c>
      <c r="E841" s="63">
        <v>0.30727396329027873</v>
      </c>
      <c r="F841" s="63">
        <v>1.9034670292318152E-2</v>
      </c>
      <c r="G841" s="63">
        <v>3.6029911624745073E-2</v>
      </c>
      <c r="H841" s="63">
        <v>0.10808973487423522</v>
      </c>
      <c r="I841" s="63">
        <v>3.7389530931339225E-2</v>
      </c>
      <c r="J841" s="63">
        <v>1.3596193065941536E-3</v>
      </c>
      <c r="K841" s="63">
        <v>1.3596193065941536E-2</v>
      </c>
      <c r="L841" s="63">
        <v>0</v>
      </c>
      <c r="M841" s="63">
        <v>0</v>
      </c>
      <c r="N841" s="63">
        <v>0</v>
      </c>
      <c r="O841" s="63">
        <v>0</v>
      </c>
      <c r="P841" s="63">
        <v>0</v>
      </c>
      <c r="Q841" s="63">
        <v>0</v>
      </c>
      <c r="R841" s="63">
        <v>0</v>
      </c>
      <c r="S841" s="63">
        <v>0</v>
      </c>
      <c r="T841" s="63">
        <v>0</v>
      </c>
      <c r="U841" s="63">
        <v>0</v>
      </c>
      <c r="V841" s="63">
        <v>0</v>
      </c>
      <c r="W841" s="63">
        <v>0</v>
      </c>
      <c r="X841" s="63">
        <v>0.1991842284160435</v>
      </c>
      <c r="Y841" s="63">
        <v>0</v>
      </c>
      <c r="Z841" s="63">
        <v>3.3990482664853841E-3</v>
      </c>
      <c r="AA841" s="63">
        <v>0.27464309993201902</v>
      </c>
      <c r="AB841" s="93" t="str">
        <f t="shared" si="185"/>
        <v>a09on</v>
      </c>
      <c r="AC841" s="93" t="str">
        <f t="shared" si="186"/>
        <v>QUE</v>
      </c>
      <c r="AD841" s="93" t="str">
        <f>"'"&amp;VLOOKUP(A841,Lookups!B$3:F$48,2,FALSE)&amp;"'"</f>
        <v>'Queets Fall Fingerling'</v>
      </c>
      <c r="AE841" s="93">
        <f>VLOOKUP(A841,Lookups!B$3:F$48,4,FALSE)</f>
        <v>6</v>
      </c>
      <c r="AF841" s="93" t="str">
        <f>VLOOKUP(A841,Lookups!B$3:F$48,5,FALSE)</f>
        <v>WAcst</v>
      </c>
      <c r="AG841" s="93" t="str">
        <f t="shared" si="187"/>
        <v>yes</v>
      </c>
      <c r="AH841" s="93">
        <f>VLOOKUP(A841,Lookups!B$3:F$48,3,FALSE)</f>
        <v>27</v>
      </c>
      <c r="AI841" s="117">
        <f t="shared" si="188"/>
        <v>0.36233854520734193</v>
      </c>
      <c r="AJ841" s="117">
        <f t="shared" si="189"/>
        <v>0.14547926580557444</v>
      </c>
      <c r="AK841" s="117">
        <f t="shared" si="190"/>
        <v>1.495581237253569E-2</v>
      </c>
      <c r="AL841" s="117">
        <f t="shared" si="191"/>
        <v>0</v>
      </c>
      <c r="AM841" s="117">
        <f t="shared" si="192"/>
        <v>0</v>
      </c>
      <c r="AN841" s="117">
        <f t="shared" si="193"/>
        <v>0</v>
      </c>
      <c r="AO841" s="117">
        <f t="shared" si="194"/>
        <v>0</v>
      </c>
      <c r="AP841" s="117">
        <f t="shared" si="195"/>
        <v>0.1991842284160435</v>
      </c>
      <c r="AQ841" s="117">
        <f t="shared" si="196"/>
        <v>0.27464309993201902</v>
      </c>
      <c r="AR841" s="117">
        <f t="shared" si="197"/>
        <v>3.3990482664853841E-3</v>
      </c>
      <c r="AS841" t="str">
        <f t="shared" si="198"/>
        <v>2009QUE</v>
      </c>
    </row>
    <row r="842" spans="1:45" x14ac:dyDescent="0.25">
      <c r="A842" t="s">
        <v>704</v>
      </c>
      <c r="B842" s="64">
        <v>2010</v>
      </c>
      <c r="C842">
        <v>2619</v>
      </c>
      <c r="D842" s="116" t="s">
        <v>44</v>
      </c>
      <c r="E842" s="63">
        <v>0.20542191676212296</v>
      </c>
      <c r="F842" s="63">
        <v>0</v>
      </c>
      <c r="G842" s="63">
        <v>4.3528064146620846E-2</v>
      </c>
      <c r="H842" s="63">
        <v>4.3528064146620846E-2</v>
      </c>
      <c r="I842" s="63">
        <v>4.5819014891179836E-2</v>
      </c>
      <c r="J842" s="63">
        <v>0</v>
      </c>
      <c r="K842" s="63">
        <v>5.3455517373043144E-3</v>
      </c>
      <c r="L842" s="63">
        <v>0</v>
      </c>
      <c r="M842" s="63">
        <v>0</v>
      </c>
      <c r="N842" s="63">
        <v>0</v>
      </c>
      <c r="O842" s="63">
        <v>0</v>
      </c>
      <c r="P842" s="63">
        <v>0</v>
      </c>
      <c r="Q842" s="63">
        <v>1.9091256204658267E-3</v>
      </c>
      <c r="R842" s="63">
        <v>2.6727758686521572E-3</v>
      </c>
      <c r="S842" s="63">
        <v>0</v>
      </c>
      <c r="T842" s="63">
        <v>0</v>
      </c>
      <c r="U842" s="63">
        <v>0</v>
      </c>
      <c r="V842" s="63">
        <v>0</v>
      </c>
      <c r="W842" s="63">
        <v>0</v>
      </c>
      <c r="X842" s="63">
        <v>0.14891179839633448</v>
      </c>
      <c r="Y842" s="63">
        <v>0</v>
      </c>
      <c r="Z842" s="63">
        <v>0</v>
      </c>
      <c r="AA842" s="63">
        <v>0.50286368843069873</v>
      </c>
      <c r="AB842" s="93" t="str">
        <f t="shared" si="185"/>
        <v>a09on</v>
      </c>
      <c r="AC842" s="93" t="str">
        <f t="shared" si="186"/>
        <v>QUE</v>
      </c>
      <c r="AD842" s="93" t="str">
        <f>"'"&amp;VLOOKUP(A842,Lookups!B$3:F$48,2,FALSE)&amp;"'"</f>
        <v>'Queets Fall Fingerling'</v>
      </c>
      <c r="AE842" s="93">
        <f>VLOOKUP(A842,Lookups!B$3:F$48,4,FALSE)</f>
        <v>6</v>
      </c>
      <c r="AF842" s="93" t="str">
        <f>VLOOKUP(A842,Lookups!B$3:F$48,5,FALSE)</f>
        <v>WAcst</v>
      </c>
      <c r="AG842" s="93" t="str">
        <f t="shared" si="187"/>
        <v>yes</v>
      </c>
      <c r="AH842" s="93">
        <f>VLOOKUP(A842,Lookups!B$3:F$48,3,FALSE)</f>
        <v>27</v>
      </c>
      <c r="AI842" s="117">
        <f t="shared" si="188"/>
        <v>0.24894998090874382</v>
      </c>
      <c r="AJ842" s="117">
        <f t="shared" si="189"/>
        <v>8.9347079037800675E-2</v>
      </c>
      <c r="AK842" s="117">
        <f t="shared" si="190"/>
        <v>5.3455517373043144E-3</v>
      </c>
      <c r="AL842" s="117">
        <f t="shared" si="191"/>
        <v>0</v>
      </c>
      <c r="AM842" s="117">
        <f t="shared" si="192"/>
        <v>0</v>
      </c>
      <c r="AN842" s="117">
        <f t="shared" si="193"/>
        <v>4.5819014891179842E-3</v>
      </c>
      <c r="AO842" s="117">
        <f t="shared" si="194"/>
        <v>0</v>
      </c>
      <c r="AP842" s="117">
        <f t="shared" si="195"/>
        <v>0.14891179839633448</v>
      </c>
      <c r="AQ842" s="117">
        <f t="shared" si="196"/>
        <v>0.50286368843069873</v>
      </c>
      <c r="AR842" s="117">
        <f t="shared" si="197"/>
        <v>0</v>
      </c>
      <c r="AS842" t="str">
        <f t="shared" si="198"/>
        <v>2010QUE</v>
      </c>
    </row>
    <row r="843" spans="1:45" x14ac:dyDescent="0.25">
      <c r="A843" t="s">
        <v>704</v>
      </c>
      <c r="B843" s="64">
        <v>2011</v>
      </c>
      <c r="C843">
        <v>2714</v>
      </c>
      <c r="D843" s="116" t="s">
        <v>44</v>
      </c>
      <c r="E843" s="63">
        <v>0.23581429624170969</v>
      </c>
      <c r="F843" s="63">
        <v>1.4738393515106854E-3</v>
      </c>
      <c r="G843" s="63">
        <v>3.574060427413412E-2</v>
      </c>
      <c r="H843" s="63">
        <v>6.2269712601326459E-2</v>
      </c>
      <c r="I843" s="63">
        <v>4.7899778924097275E-2</v>
      </c>
      <c r="J843" s="63">
        <v>1.4738393515106854E-3</v>
      </c>
      <c r="K843" s="63">
        <v>2.2107590272660281E-3</v>
      </c>
      <c r="L843" s="63">
        <v>0</v>
      </c>
      <c r="M843" s="63">
        <v>0</v>
      </c>
      <c r="N843" s="63">
        <v>0</v>
      </c>
      <c r="O843" s="63">
        <v>0</v>
      </c>
      <c r="P843" s="63">
        <v>1.105379513633014E-3</v>
      </c>
      <c r="Q843" s="63">
        <v>2.5792188651436992E-3</v>
      </c>
      <c r="R843" s="63">
        <v>7.3691967575534268E-4</v>
      </c>
      <c r="S843" s="63">
        <v>0</v>
      </c>
      <c r="T843" s="63">
        <v>0</v>
      </c>
      <c r="U843" s="63">
        <v>0</v>
      </c>
      <c r="V843" s="63">
        <v>0</v>
      </c>
      <c r="W843" s="63">
        <v>0</v>
      </c>
      <c r="X843" s="63">
        <v>0.20891672807663964</v>
      </c>
      <c r="Y843" s="63">
        <v>0</v>
      </c>
      <c r="Z843" s="63">
        <v>0</v>
      </c>
      <c r="AA843" s="63">
        <v>0.39977892409727339</v>
      </c>
      <c r="AB843" s="93" t="str">
        <f t="shared" si="185"/>
        <v>a09on</v>
      </c>
      <c r="AC843" s="93" t="str">
        <f t="shared" si="186"/>
        <v>QUE</v>
      </c>
      <c r="AD843" s="93" t="str">
        <f>"'"&amp;VLOOKUP(A843,Lookups!B$3:F$48,2,FALSE)&amp;"'"</f>
        <v>'Queets Fall Fingerling'</v>
      </c>
      <c r="AE843" s="93">
        <f>VLOOKUP(A843,Lookups!B$3:F$48,4,FALSE)</f>
        <v>6</v>
      </c>
      <c r="AF843" s="93" t="str">
        <f>VLOOKUP(A843,Lookups!B$3:F$48,5,FALSE)</f>
        <v>WAcst</v>
      </c>
      <c r="AG843" s="93" t="str">
        <f t="shared" si="187"/>
        <v>yes</v>
      </c>
      <c r="AH843" s="93">
        <f>VLOOKUP(A843,Lookups!B$3:F$48,3,FALSE)</f>
        <v>27</v>
      </c>
      <c r="AI843" s="117">
        <f t="shared" si="188"/>
        <v>0.27302873986735449</v>
      </c>
      <c r="AJ843" s="117">
        <f t="shared" si="189"/>
        <v>0.11016949152542374</v>
      </c>
      <c r="AK843" s="117">
        <f t="shared" si="190"/>
        <v>3.6845983787767134E-3</v>
      </c>
      <c r="AL843" s="117">
        <f t="shared" si="191"/>
        <v>0</v>
      </c>
      <c r="AM843" s="117">
        <f t="shared" si="192"/>
        <v>1.105379513633014E-3</v>
      </c>
      <c r="AN843" s="117">
        <f t="shared" si="193"/>
        <v>3.3161385408990419E-3</v>
      </c>
      <c r="AO843" s="117">
        <f t="shared" si="194"/>
        <v>0</v>
      </c>
      <c r="AP843" s="117">
        <f t="shared" si="195"/>
        <v>0.20891672807663964</v>
      </c>
      <c r="AQ843" s="117">
        <f t="shared" si="196"/>
        <v>0.39977892409727339</v>
      </c>
      <c r="AR843" s="117">
        <f t="shared" si="197"/>
        <v>0</v>
      </c>
      <c r="AS843" t="str">
        <f t="shared" si="198"/>
        <v>2011QUE</v>
      </c>
    </row>
    <row r="844" spans="1:45" x14ac:dyDescent="0.25">
      <c r="A844" t="s">
        <v>704</v>
      </c>
      <c r="B844" s="64">
        <v>2012</v>
      </c>
      <c r="C844">
        <v>2356</v>
      </c>
      <c r="D844" s="116" t="s">
        <v>31</v>
      </c>
      <c r="E844" s="63">
        <v>0.39685908319185059</v>
      </c>
      <c r="F844" s="63">
        <v>2.1222410865874364E-3</v>
      </c>
      <c r="G844" s="63">
        <v>2.801358234295416E-2</v>
      </c>
      <c r="H844" s="63">
        <v>9.0831918505942272E-2</v>
      </c>
      <c r="I844" s="63">
        <v>7.7249575551782676E-2</v>
      </c>
      <c r="J844" s="63">
        <v>8.9134125636672334E-3</v>
      </c>
      <c r="K844" s="63">
        <v>9.7623089983022073E-3</v>
      </c>
      <c r="L844" s="63">
        <v>0</v>
      </c>
      <c r="M844" s="63">
        <v>0</v>
      </c>
      <c r="N844" s="63">
        <v>0</v>
      </c>
      <c r="O844" s="63">
        <v>0</v>
      </c>
      <c r="P844" s="63">
        <v>0</v>
      </c>
      <c r="Q844" s="63">
        <v>8.0645161290322578E-3</v>
      </c>
      <c r="R844" s="63">
        <v>8.4889643463497452E-4</v>
      </c>
      <c r="S844" s="63">
        <v>0</v>
      </c>
      <c r="T844" s="63">
        <v>0</v>
      </c>
      <c r="U844" s="63">
        <v>0</v>
      </c>
      <c r="V844" s="63">
        <v>0</v>
      </c>
      <c r="W844" s="63">
        <v>0</v>
      </c>
      <c r="X844" s="63">
        <v>0.15959252971137522</v>
      </c>
      <c r="Y844" s="63">
        <v>0</v>
      </c>
      <c r="Z844" s="63">
        <v>9.3378607809847195E-3</v>
      </c>
      <c r="AA844" s="63">
        <v>0.20840407470288624</v>
      </c>
      <c r="AB844" s="93" t="str">
        <f t="shared" si="185"/>
        <v>a09on</v>
      </c>
      <c r="AC844" s="93" t="str">
        <f t="shared" si="186"/>
        <v>QUE</v>
      </c>
      <c r="AD844" s="93" t="str">
        <f>"'"&amp;VLOOKUP(A844,Lookups!B$3:F$48,2,FALSE)&amp;"'"</f>
        <v>'Queets Fall Fingerling'</v>
      </c>
      <c r="AE844" s="93">
        <f>VLOOKUP(A844,Lookups!B$3:F$48,4,FALSE)</f>
        <v>6</v>
      </c>
      <c r="AF844" s="93" t="str">
        <f>VLOOKUP(A844,Lookups!B$3:F$48,5,FALSE)</f>
        <v>WAcst</v>
      </c>
      <c r="AG844" s="93" t="str">
        <f t="shared" si="187"/>
        <v>yes</v>
      </c>
      <c r="AH844" s="93">
        <f>VLOOKUP(A844,Lookups!B$3:F$48,3,FALSE)</f>
        <v>27</v>
      </c>
      <c r="AI844" s="117">
        <f t="shared" si="188"/>
        <v>0.42699490662139217</v>
      </c>
      <c r="AJ844" s="117">
        <f t="shared" si="189"/>
        <v>0.16808149405772493</v>
      </c>
      <c r="AK844" s="117">
        <f t="shared" si="190"/>
        <v>1.8675721561969442E-2</v>
      </c>
      <c r="AL844" s="117">
        <f t="shared" si="191"/>
        <v>0</v>
      </c>
      <c r="AM844" s="117">
        <f t="shared" si="192"/>
        <v>0</v>
      </c>
      <c r="AN844" s="117">
        <f t="shared" si="193"/>
        <v>8.9134125636672317E-3</v>
      </c>
      <c r="AO844" s="117">
        <f t="shared" si="194"/>
        <v>0</v>
      </c>
      <c r="AP844" s="117">
        <f t="shared" si="195"/>
        <v>0.15959252971137522</v>
      </c>
      <c r="AQ844" s="117">
        <f t="shared" si="196"/>
        <v>0.20840407470288624</v>
      </c>
      <c r="AR844" s="117">
        <f t="shared" si="197"/>
        <v>9.3378607809847195E-3</v>
      </c>
      <c r="AS844" t="str">
        <f t="shared" si="198"/>
        <v>2012QUE</v>
      </c>
    </row>
    <row r="845" spans="1:45" x14ac:dyDescent="0.25">
      <c r="A845" t="s">
        <v>704</v>
      </c>
      <c r="B845" s="64">
        <v>2013</v>
      </c>
      <c r="C845" t="s">
        <v>40</v>
      </c>
      <c r="E845" s="63" t="s">
        <v>28</v>
      </c>
      <c r="F845" s="63" t="s">
        <v>28</v>
      </c>
      <c r="G845" s="63" t="s">
        <v>28</v>
      </c>
      <c r="H845" s="63" t="s">
        <v>28</v>
      </c>
      <c r="I845" s="63" t="s">
        <v>28</v>
      </c>
      <c r="J845" s="63" t="s">
        <v>28</v>
      </c>
      <c r="K845" s="63" t="s">
        <v>28</v>
      </c>
      <c r="L845" s="63" t="s">
        <v>28</v>
      </c>
      <c r="M845" s="63" t="s">
        <v>28</v>
      </c>
      <c r="N845" s="63" t="s">
        <v>28</v>
      </c>
      <c r="O845" s="63" t="s">
        <v>28</v>
      </c>
      <c r="P845" s="63" t="s">
        <v>28</v>
      </c>
      <c r="Q845" s="63" t="s">
        <v>28</v>
      </c>
      <c r="R845" s="63" t="s">
        <v>28</v>
      </c>
      <c r="S845" s="63" t="s">
        <v>28</v>
      </c>
      <c r="T845" s="63" t="s">
        <v>28</v>
      </c>
      <c r="U845" s="63" t="s">
        <v>28</v>
      </c>
      <c r="V845" s="63" t="s">
        <v>28</v>
      </c>
      <c r="W845" s="63" t="s">
        <v>28</v>
      </c>
      <c r="X845" s="63" t="s">
        <v>28</v>
      </c>
      <c r="Y845" s="63" t="s">
        <v>28</v>
      </c>
      <c r="Z845" s="63" t="s">
        <v>28</v>
      </c>
      <c r="AA845" s="63" t="s">
        <v>28</v>
      </c>
      <c r="AB845" s="93" t="str">
        <f t="shared" si="185"/>
        <v>a09on</v>
      </c>
      <c r="AC845" s="93" t="str">
        <f t="shared" si="186"/>
        <v>QUE</v>
      </c>
      <c r="AD845" s="93" t="str">
        <f>"'"&amp;VLOOKUP(A845,Lookups!B$3:F$48,2,FALSE)&amp;"'"</f>
        <v>'Queets Fall Fingerling'</v>
      </c>
      <c r="AE845" s="93">
        <f>VLOOKUP(A845,Lookups!B$3:F$48,4,FALSE)</f>
        <v>6</v>
      </c>
      <c r="AF845" s="93" t="str">
        <f>VLOOKUP(A845,Lookups!B$3:F$48,5,FALSE)</f>
        <v>WAcst</v>
      </c>
      <c r="AG845" s="93" t="str">
        <f t="shared" si="187"/>
        <v>no</v>
      </c>
      <c r="AH845" s="93">
        <f>VLOOKUP(A845,Lookups!B$3:F$48,3,FALSE)</f>
        <v>27</v>
      </c>
      <c r="AI845" s="117">
        <f t="shared" si="188"/>
        <v>0</v>
      </c>
      <c r="AJ845" s="117">
        <f t="shared" si="189"/>
        <v>0</v>
      </c>
      <c r="AK845" s="117">
        <f t="shared" si="190"/>
        <v>0</v>
      </c>
      <c r="AL845" s="117">
        <f t="shared" si="191"/>
        <v>0</v>
      </c>
      <c r="AM845" s="117">
        <f t="shared" si="192"/>
        <v>0</v>
      </c>
      <c r="AN845" s="117">
        <f t="shared" si="193"/>
        <v>0</v>
      </c>
      <c r="AO845" s="117">
        <f t="shared" si="194"/>
        <v>0</v>
      </c>
      <c r="AP845" s="117">
        <f t="shared" si="195"/>
        <v>0</v>
      </c>
      <c r="AQ845" s="117">
        <f t="shared" si="196"/>
        <v>0</v>
      </c>
      <c r="AR845" s="117">
        <f t="shared" si="197"/>
        <v>0</v>
      </c>
      <c r="AS845" t="str">
        <f t="shared" si="198"/>
        <v>2013QUE</v>
      </c>
    </row>
    <row r="846" spans="1:45" x14ac:dyDescent="0.25">
      <c r="A846" t="s">
        <v>702</v>
      </c>
      <c r="B846" s="64">
        <v>1979</v>
      </c>
      <c r="C846">
        <v>1581</v>
      </c>
      <c r="D846" s="116" t="s">
        <v>42</v>
      </c>
      <c r="E846" s="63">
        <v>1.8342820999367487E-2</v>
      </c>
      <c r="F846" s="63">
        <v>3.1625553447185324E-3</v>
      </c>
      <c r="G846" s="63">
        <v>2.5300442757748261E-3</v>
      </c>
      <c r="H846" s="63">
        <v>2.6565464895635674E-2</v>
      </c>
      <c r="I846" s="63">
        <v>0</v>
      </c>
      <c r="J846" s="63">
        <v>1.1385199240986719E-2</v>
      </c>
      <c r="K846" s="63">
        <v>0</v>
      </c>
      <c r="L846" s="63">
        <v>0.19354838709677419</v>
      </c>
      <c r="M846" s="63">
        <v>0.1916508538899431</v>
      </c>
      <c r="N846" s="63">
        <v>8.4123972169512964E-2</v>
      </c>
      <c r="O846" s="63">
        <v>0.12460468058191018</v>
      </c>
      <c r="P846" s="63">
        <v>0</v>
      </c>
      <c r="Q846" s="63">
        <v>0</v>
      </c>
      <c r="R846" s="63">
        <v>0</v>
      </c>
      <c r="S846" s="63">
        <v>0</v>
      </c>
      <c r="T846" s="63">
        <v>0</v>
      </c>
      <c r="U846" s="63">
        <v>0</v>
      </c>
      <c r="V846" s="63">
        <v>0</v>
      </c>
      <c r="W846" s="63">
        <v>0</v>
      </c>
      <c r="X846" s="63">
        <v>0</v>
      </c>
      <c r="Y846" s="63">
        <v>0</v>
      </c>
      <c r="Z846" s="63">
        <v>0</v>
      </c>
      <c r="AA846" s="63">
        <v>0.34408602150537637</v>
      </c>
      <c r="AB846" s="93" t="str">
        <f t="shared" si="185"/>
        <v>pre99</v>
      </c>
      <c r="AC846" s="93" t="str">
        <f t="shared" si="186"/>
        <v>PPS</v>
      </c>
      <c r="AD846" s="93" t="str">
        <f>"'"&amp;VLOOKUP(A846,Lookups!B$3:F$48,2,FALSE)&amp;"'"</f>
        <v>'Puntledge River Summer'</v>
      </c>
      <c r="AE846" s="93">
        <f>VLOOKUP(A846,Lookups!B$3:F$48,4,FALSE)</f>
        <v>4</v>
      </c>
      <c r="AF846" s="93" t="str">
        <f>VLOOKUP(A846,Lookups!B$3:F$48,5,FALSE)</f>
        <v>GS</v>
      </c>
      <c r="AG846" s="93" t="str">
        <f t="shared" si="187"/>
        <v>yes</v>
      </c>
      <c r="AH846" s="93">
        <f>VLOOKUP(A846,Lookups!B$3:F$48,3,FALSE)</f>
        <v>26</v>
      </c>
      <c r="AI846" s="117">
        <f t="shared" si="188"/>
        <v>2.4035420619860845E-2</v>
      </c>
      <c r="AJ846" s="117">
        <f t="shared" si="189"/>
        <v>2.6565464895635674E-2</v>
      </c>
      <c r="AK846" s="117">
        <f t="shared" si="190"/>
        <v>1.1385199240986719E-2</v>
      </c>
      <c r="AL846" s="117">
        <f t="shared" si="191"/>
        <v>0.38519924098671732</v>
      </c>
      <c r="AM846" s="117">
        <f t="shared" si="192"/>
        <v>0.20872865275142316</v>
      </c>
      <c r="AN846" s="117">
        <f t="shared" si="193"/>
        <v>0</v>
      </c>
      <c r="AO846" s="117">
        <f t="shared" si="194"/>
        <v>0</v>
      </c>
      <c r="AP846" s="117">
        <f t="shared" si="195"/>
        <v>0</v>
      </c>
      <c r="AQ846" s="117">
        <f t="shared" si="196"/>
        <v>0.34408602150537637</v>
      </c>
      <c r="AR846" s="117">
        <f t="shared" si="197"/>
        <v>0</v>
      </c>
      <c r="AS846" t="str">
        <f t="shared" si="198"/>
        <v>1979PPS</v>
      </c>
    </row>
    <row r="847" spans="1:45" x14ac:dyDescent="0.25">
      <c r="A847" t="s">
        <v>702</v>
      </c>
      <c r="B847" s="64">
        <v>1980</v>
      </c>
      <c r="C847">
        <v>920</v>
      </c>
      <c r="D847" s="116" t="s">
        <v>43</v>
      </c>
      <c r="E847" s="63">
        <v>2.391304347826087E-2</v>
      </c>
      <c r="F847" s="63">
        <v>0</v>
      </c>
      <c r="G847" s="63">
        <v>4.3478260869565218E-3</v>
      </c>
      <c r="H847" s="63">
        <v>1.9565217391304349E-2</v>
      </c>
      <c r="I847" s="63">
        <v>0</v>
      </c>
      <c r="J847" s="63">
        <v>4.7826086956521734E-2</v>
      </c>
      <c r="K847" s="63">
        <v>0</v>
      </c>
      <c r="L847" s="63">
        <v>0.14673913043478262</v>
      </c>
      <c r="M847" s="63">
        <v>0.2391304347826087</v>
      </c>
      <c r="N847" s="63">
        <v>5.7608695652173914E-2</v>
      </c>
      <c r="O847" s="63">
        <v>9.6739130434782605E-2</v>
      </c>
      <c r="P847" s="63">
        <v>0</v>
      </c>
      <c r="Q847" s="63">
        <v>0</v>
      </c>
      <c r="R847" s="63">
        <v>0</v>
      </c>
      <c r="S847" s="63">
        <v>0</v>
      </c>
      <c r="T847" s="63">
        <v>0</v>
      </c>
      <c r="U847" s="63">
        <v>0</v>
      </c>
      <c r="V847" s="63">
        <v>0</v>
      </c>
      <c r="W847" s="63">
        <v>0</v>
      </c>
      <c r="X847" s="63">
        <v>0</v>
      </c>
      <c r="Y847" s="63">
        <v>0</v>
      </c>
      <c r="Z847" s="63">
        <v>0</v>
      </c>
      <c r="AA847" s="63">
        <v>0.3641304347826087</v>
      </c>
      <c r="AB847" s="93" t="str">
        <f t="shared" si="185"/>
        <v>pre99</v>
      </c>
      <c r="AC847" s="93" t="str">
        <f t="shared" si="186"/>
        <v>PPS</v>
      </c>
      <c r="AD847" s="93" t="str">
        <f>"'"&amp;VLOOKUP(A847,Lookups!B$3:F$48,2,FALSE)&amp;"'"</f>
        <v>'Puntledge River Summer'</v>
      </c>
      <c r="AE847" s="93">
        <f>VLOOKUP(A847,Lookups!B$3:F$48,4,FALSE)</f>
        <v>4</v>
      </c>
      <c r="AF847" s="93" t="str">
        <f>VLOOKUP(A847,Lookups!B$3:F$48,5,FALSE)</f>
        <v>GS</v>
      </c>
      <c r="AG847" s="93" t="str">
        <f t="shared" si="187"/>
        <v>yes</v>
      </c>
      <c r="AH847" s="93">
        <f>VLOOKUP(A847,Lookups!B$3:F$48,3,FALSE)</f>
        <v>26</v>
      </c>
      <c r="AI847" s="117">
        <f t="shared" si="188"/>
        <v>2.8260869565217391E-2</v>
      </c>
      <c r="AJ847" s="117">
        <f t="shared" si="189"/>
        <v>1.9565217391304349E-2</v>
      </c>
      <c r="AK847" s="117">
        <f t="shared" si="190"/>
        <v>4.7826086956521734E-2</v>
      </c>
      <c r="AL847" s="117">
        <f t="shared" si="191"/>
        <v>0.38586956521739135</v>
      </c>
      <c r="AM847" s="117">
        <f t="shared" si="192"/>
        <v>0.15434782608695652</v>
      </c>
      <c r="AN847" s="117">
        <f t="shared" si="193"/>
        <v>0</v>
      </c>
      <c r="AO847" s="117">
        <f t="shared" si="194"/>
        <v>0</v>
      </c>
      <c r="AP847" s="117">
        <f t="shared" si="195"/>
        <v>0</v>
      </c>
      <c r="AQ847" s="117">
        <f t="shared" si="196"/>
        <v>0.3641304347826087</v>
      </c>
      <c r="AR847" s="117">
        <f t="shared" si="197"/>
        <v>0</v>
      </c>
      <c r="AS847" t="str">
        <f t="shared" si="198"/>
        <v>1980PPS</v>
      </c>
    </row>
    <row r="848" spans="1:45" x14ac:dyDescent="0.25">
      <c r="A848" t="s">
        <v>702</v>
      </c>
      <c r="B848" s="64">
        <v>1981</v>
      </c>
      <c r="C848">
        <v>589</v>
      </c>
      <c r="D848" s="116" t="s">
        <v>43</v>
      </c>
      <c r="E848" s="63">
        <v>8.4889643463497456E-3</v>
      </c>
      <c r="F848" s="63">
        <v>0</v>
      </c>
      <c r="G848" s="63">
        <v>0</v>
      </c>
      <c r="H848" s="63">
        <v>4.9235993208828523E-2</v>
      </c>
      <c r="I848" s="63">
        <v>0</v>
      </c>
      <c r="J848" s="63">
        <v>0</v>
      </c>
      <c r="K848" s="63">
        <v>0</v>
      </c>
      <c r="L848" s="63">
        <v>0.20882852292020374</v>
      </c>
      <c r="M848" s="63">
        <v>0.44142614601018682</v>
      </c>
      <c r="N848" s="63">
        <v>7.6400679117147707E-2</v>
      </c>
      <c r="O848" s="63">
        <v>8.6587436332767401E-2</v>
      </c>
      <c r="P848" s="63">
        <v>0</v>
      </c>
      <c r="Q848" s="63">
        <v>0</v>
      </c>
      <c r="R848" s="63">
        <v>0</v>
      </c>
      <c r="S848" s="63">
        <v>0</v>
      </c>
      <c r="T848" s="63">
        <v>0</v>
      </c>
      <c r="U848" s="63">
        <v>0</v>
      </c>
      <c r="V848" s="63">
        <v>0</v>
      </c>
      <c r="W848" s="63">
        <v>0</v>
      </c>
      <c r="X848" s="63">
        <v>0</v>
      </c>
      <c r="Y848" s="63">
        <v>0</v>
      </c>
      <c r="Z848" s="63">
        <v>0</v>
      </c>
      <c r="AA848" s="63">
        <v>0.12903225806451613</v>
      </c>
      <c r="AB848" s="93" t="str">
        <f t="shared" si="185"/>
        <v>pre99</v>
      </c>
      <c r="AC848" s="93" t="str">
        <f t="shared" si="186"/>
        <v>PPS</v>
      </c>
      <c r="AD848" s="93" t="str">
        <f>"'"&amp;VLOOKUP(A848,Lookups!B$3:F$48,2,FALSE)&amp;"'"</f>
        <v>'Puntledge River Summer'</v>
      </c>
      <c r="AE848" s="93">
        <f>VLOOKUP(A848,Lookups!B$3:F$48,4,FALSE)</f>
        <v>4</v>
      </c>
      <c r="AF848" s="93" t="str">
        <f>VLOOKUP(A848,Lookups!B$3:F$48,5,FALSE)</f>
        <v>GS</v>
      </c>
      <c r="AG848" s="93" t="str">
        <f t="shared" si="187"/>
        <v>yes</v>
      </c>
      <c r="AH848" s="93">
        <f>VLOOKUP(A848,Lookups!B$3:F$48,3,FALSE)</f>
        <v>26</v>
      </c>
      <c r="AI848" s="117">
        <f t="shared" si="188"/>
        <v>8.4889643463497456E-3</v>
      </c>
      <c r="AJ848" s="117">
        <f t="shared" si="189"/>
        <v>4.9235993208828523E-2</v>
      </c>
      <c r="AK848" s="117">
        <f t="shared" si="190"/>
        <v>0</v>
      </c>
      <c r="AL848" s="117">
        <f t="shared" si="191"/>
        <v>0.65025466893039052</v>
      </c>
      <c r="AM848" s="117">
        <f t="shared" si="192"/>
        <v>0.16298811544991509</v>
      </c>
      <c r="AN848" s="117">
        <f t="shared" si="193"/>
        <v>0</v>
      </c>
      <c r="AO848" s="117">
        <f t="shared" si="194"/>
        <v>0</v>
      </c>
      <c r="AP848" s="117">
        <f t="shared" si="195"/>
        <v>0</v>
      </c>
      <c r="AQ848" s="117">
        <f t="shared" si="196"/>
        <v>0.12903225806451613</v>
      </c>
      <c r="AR848" s="117">
        <f t="shared" si="197"/>
        <v>0</v>
      </c>
      <c r="AS848" t="str">
        <f t="shared" si="198"/>
        <v>1981PPS</v>
      </c>
    </row>
    <row r="849" spans="1:45" x14ac:dyDescent="0.25">
      <c r="A849" t="s">
        <v>702</v>
      </c>
      <c r="B849" s="64">
        <v>1982</v>
      </c>
      <c r="C849">
        <v>551</v>
      </c>
      <c r="D849" s="116" t="s">
        <v>43</v>
      </c>
      <c r="E849" s="63">
        <v>1.0889292196007259E-2</v>
      </c>
      <c r="F849" s="63">
        <v>5.4446460980036296E-3</v>
      </c>
      <c r="G849" s="63">
        <v>0</v>
      </c>
      <c r="H849" s="63">
        <v>4.1742286751361164E-2</v>
      </c>
      <c r="I849" s="63">
        <v>0</v>
      </c>
      <c r="J849" s="63">
        <v>2.1778584392014518E-2</v>
      </c>
      <c r="K849" s="63">
        <v>0</v>
      </c>
      <c r="L849" s="63">
        <v>5.9891107078039928E-2</v>
      </c>
      <c r="M849" s="63">
        <v>0.2014519056261343</v>
      </c>
      <c r="N849" s="63">
        <v>0.16515426497277677</v>
      </c>
      <c r="O849" s="63">
        <v>0.23956442831215974</v>
      </c>
      <c r="P849" s="63">
        <v>0</v>
      </c>
      <c r="Q849" s="63">
        <v>0</v>
      </c>
      <c r="R849" s="63">
        <v>0</v>
      </c>
      <c r="S849" s="63">
        <v>0</v>
      </c>
      <c r="T849" s="63">
        <v>0</v>
      </c>
      <c r="U849" s="63">
        <v>0</v>
      </c>
      <c r="V849" s="63">
        <v>0</v>
      </c>
      <c r="W849" s="63">
        <v>0</v>
      </c>
      <c r="X849" s="63">
        <v>0</v>
      </c>
      <c r="Y849" s="63">
        <v>0</v>
      </c>
      <c r="Z849" s="63">
        <v>0</v>
      </c>
      <c r="AA849" s="63">
        <v>0.25408348457350272</v>
      </c>
      <c r="AB849" s="93" t="str">
        <f t="shared" si="185"/>
        <v>pre99</v>
      </c>
      <c r="AC849" s="93" t="str">
        <f t="shared" si="186"/>
        <v>PPS</v>
      </c>
      <c r="AD849" s="93" t="str">
        <f>"'"&amp;VLOOKUP(A849,Lookups!B$3:F$48,2,FALSE)&amp;"'"</f>
        <v>'Puntledge River Summer'</v>
      </c>
      <c r="AE849" s="93">
        <f>VLOOKUP(A849,Lookups!B$3:F$48,4,FALSE)</f>
        <v>4</v>
      </c>
      <c r="AF849" s="93" t="str">
        <f>VLOOKUP(A849,Lookups!B$3:F$48,5,FALSE)</f>
        <v>GS</v>
      </c>
      <c r="AG849" s="93" t="str">
        <f t="shared" si="187"/>
        <v>yes</v>
      </c>
      <c r="AH849" s="93">
        <f>VLOOKUP(A849,Lookups!B$3:F$48,3,FALSE)</f>
        <v>26</v>
      </c>
      <c r="AI849" s="117">
        <f t="shared" si="188"/>
        <v>1.6333938294010888E-2</v>
      </c>
      <c r="AJ849" s="117">
        <f t="shared" si="189"/>
        <v>4.1742286751361164E-2</v>
      </c>
      <c r="AK849" s="117">
        <f t="shared" si="190"/>
        <v>2.1778584392014518E-2</v>
      </c>
      <c r="AL849" s="117">
        <f t="shared" si="191"/>
        <v>0.2613430127041742</v>
      </c>
      <c r="AM849" s="117">
        <f t="shared" si="192"/>
        <v>0.40471869328493648</v>
      </c>
      <c r="AN849" s="117">
        <f t="shared" si="193"/>
        <v>0</v>
      </c>
      <c r="AO849" s="117">
        <f t="shared" si="194"/>
        <v>0</v>
      </c>
      <c r="AP849" s="117">
        <f t="shared" si="195"/>
        <v>0</v>
      </c>
      <c r="AQ849" s="117">
        <f t="shared" si="196"/>
        <v>0.25408348457350272</v>
      </c>
      <c r="AR849" s="117">
        <f t="shared" si="197"/>
        <v>0</v>
      </c>
      <c r="AS849" t="str">
        <f t="shared" si="198"/>
        <v>1982PPS</v>
      </c>
    </row>
    <row r="850" spans="1:45" x14ac:dyDescent="0.25">
      <c r="A850" t="s">
        <v>702</v>
      </c>
      <c r="B850" s="64">
        <v>1983</v>
      </c>
      <c r="C850">
        <v>537</v>
      </c>
      <c r="D850" s="116" t="s">
        <v>43</v>
      </c>
      <c r="E850" s="63">
        <v>2.0484171322160148E-2</v>
      </c>
      <c r="F850" s="63">
        <v>1.8621973929236499E-3</v>
      </c>
      <c r="G850" s="63">
        <v>0</v>
      </c>
      <c r="H850" s="63">
        <v>8.3798882681564241E-2</v>
      </c>
      <c r="I850" s="63">
        <v>0</v>
      </c>
      <c r="J850" s="63">
        <v>2.7932960893854747E-2</v>
      </c>
      <c r="K850" s="63">
        <v>0</v>
      </c>
      <c r="L850" s="63">
        <v>0.12476722532588454</v>
      </c>
      <c r="M850" s="63">
        <v>0.16573556797020486</v>
      </c>
      <c r="N850" s="63">
        <v>0.17132216014897581</v>
      </c>
      <c r="O850" s="63">
        <v>7.8212290502793311E-2</v>
      </c>
      <c r="P850" s="63">
        <v>5.5865921787709499E-3</v>
      </c>
      <c r="Q850" s="63">
        <v>0</v>
      </c>
      <c r="R850" s="63">
        <v>0</v>
      </c>
      <c r="S850" s="63">
        <v>0</v>
      </c>
      <c r="T850" s="63">
        <v>0</v>
      </c>
      <c r="U850" s="63">
        <v>0</v>
      </c>
      <c r="V850" s="63">
        <v>0</v>
      </c>
      <c r="W850" s="63">
        <v>0</v>
      </c>
      <c r="X850" s="63">
        <v>0</v>
      </c>
      <c r="Y850" s="63">
        <v>0</v>
      </c>
      <c r="Z850" s="63">
        <v>0</v>
      </c>
      <c r="AA850" s="63">
        <v>0.32029795158286778</v>
      </c>
      <c r="AB850" s="93" t="str">
        <f t="shared" si="185"/>
        <v>pre99</v>
      </c>
      <c r="AC850" s="93" t="str">
        <f t="shared" si="186"/>
        <v>PPS</v>
      </c>
      <c r="AD850" s="93" t="str">
        <f>"'"&amp;VLOOKUP(A850,Lookups!B$3:F$48,2,FALSE)&amp;"'"</f>
        <v>'Puntledge River Summer'</v>
      </c>
      <c r="AE850" s="93">
        <f>VLOOKUP(A850,Lookups!B$3:F$48,4,FALSE)</f>
        <v>4</v>
      </c>
      <c r="AF850" s="93" t="str">
        <f>VLOOKUP(A850,Lookups!B$3:F$48,5,FALSE)</f>
        <v>GS</v>
      </c>
      <c r="AG850" s="93" t="str">
        <f t="shared" si="187"/>
        <v>yes</v>
      </c>
      <c r="AH850" s="93">
        <f>VLOOKUP(A850,Lookups!B$3:F$48,3,FALSE)</f>
        <v>26</v>
      </c>
      <c r="AI850" s="117">
        <f t="shared" si="188"/>
        <v>2.23463687150838E-2</v>
      </c>
      <c r="AJ850" s="117">
        <f t="shared" si="189"/>
        <v>8.3798882681564241E-2</v>
      </c>
      <c r="AK850" s="117">
        <f t="shared" si="190"/>
        <v>2.7932960893854747E-2</v>
      </c>
      <c r="AL850" s="117">
        <f t="shared" si="191"/>
        <v>0.29050279329608941</v>
      </c>
      <c r="AM850" s="117">
        <f t="shared" si="192"/>
        <v>0.25512104283054005</v>
      </c>
      <c r="AN850" s="117">
        <f t="shared" si="193"/>
        <v>0</v>
      </c>
      <c r="AO850" s="117">
        <f t="shared" si="194"/>
        <v>0</v>
      </c>
      <c r="AP850" s="117">
        <f t="shared" si="195"/>
        <v>0</v>
      </c>
      <c r="AQ850" s="117">
        <f t="shared" si="196"/>
        <v>0.32029795158286778</v>
      </c>
      <c r="AR850" s="117">
        <f t="shared" si="197"/>
        <v>0</v>
      </c>
      <c r="AS850" t="str">
        <f t="shared" si="198"/>
        <v>1983PPS</v>
      </c>
    </row>
    <row r="851" spans="1:45" x14ac:dyDescent="0.25">
      <c r="A851" t="s">
        <v>702</v>
      </c>
      <c r="B851" s="64">
        <v>1984</v>
      </c>
      <c r="C851">
        <v>319</v>
      </c>
      <c r="D851" s="116" t="s">
        <v>43</v>
      </c>
      <c r="E851" s="63">
        <v>0</v>
      </c>
      <c r="F851" s="63">
        <v>9.4043887147335428E-3</v>
      </c>
      <c r="G851" s="63">
        <v>0</v>
      </c>
      <c r="H851" s="63">
        <v>2.1943573667711599E-2</v>
      </c>
      <c r="I851" s="63">
        <v>0</v>
      </c>
      <c r="J851" s="63">
        <v>2.1943573667711599E-2</v>
      </c>
      <c r="K851" s="63">
        <v>0</v>
      </c>
      <c r="L851" s="63">
        <v>5.9561128526645767E-2</v>
      </c>
      <c r="M851" s="63">
        <v>0.19749216300940439</v>
      </c>
      <c r="N851" s="63">
        <v>5.6426332288401257E-2</v>
      </c>
      <c r="O851" s="63">
        <v>6.5830721003134793E-2</v>
      </c>
      <c r="P851" s="63">
        <v>0</v>
      </c>
      <c r="Q851" s="63">
        <v>0</v>
      </c>
      <c r="R851" s="63">
        <v>0</v>
      </c>
      <c r="S851" s="63">
        <v>0</v>
      </c>
      <c r="T851" s="63">
        <v>0</v>
      </c>
      <c r="U851" s="63">
        <v>0</v>
      </c>
      <c r="V851" s="63">
        <v>0</v>
      </c>
      <c r="W851" s="63">
        <v>0</v>
      </c>
      <c r="X851" s="63">
        <v>0</v>
      </c>
      <c r="Y851" s="63">
        <v>0</v>
      </c>
      <c r="Z851" s="63">
        <v>3.134796238244514E-3</v>
      </c>
      <c r="AA851" s="63">
        <v>0.56426332288401249</v>
      </c>
      <c r="AB851" s="93" t="str">
        <f t="shared" si="185"/>
        <v>pre99</v>
      </c>
      <c r="AC851" s="93" t="str">
        <f t="shared" si="186"/>
        <v>PPS</v>
      </c>
      <c r="AD851" s="93" t="str">
        <f>"'"&amp;VLOOKUP(A851,Lookups!B$3:F$48,2,FALSE)&amp;"'"</f>
        <v>'Puntledge River Summer'</v>
      </c>
      <c r="AE851" s="93">
        <f>VLOOKUP(A851,Lookups!B$3:F$48,4,FALSE)</f>
        <v>4</v>
      </c>
      <c r="AF851" s="93" t="str">
        <f>VLOOKUP(A851,Lookups!B$3:F$48,5,FALSE)</f>
        <v>GS</v>
      </c>
      <c r="AG851" s="93" t="str">
        <f t="shared" si="187"/>
        <v>yes</v>
      </c>
      <c r="AH851" s="93">
        <f>VLOOKUP(A851,Lookups!B$3:F$48,3,FALSE)</f>
        <v>26</v>
      </c>
      <c r="AI851" s="117">
        <f t="shared" si="188"/>
        <v>9.4043887147335428E-3</v>
      </c>
      <c r="AJ851" s="117">
        <f t="shared" si="189"/>
        <v>2.1943573667711599E-2</v>
      </c>
      <c r="AK851" s="117">
        <f t="shared" si="190"/>
        <v>2.1943573667711599E-2</v>
      </c>
      <c r="AL851" s="117">
        <f t="shared" si="191"/>
        <v>0.25705329153605017</v>
      </c>
      <c r="AM851" s="117">
        <f t="shared" si="192"/>
        <v>0.12225705329153605</v>
      </c>
      <c r="AN851" s="117">
        <f t="shared" si="193"/>
        <v>0</v>
      </c>
      <c r="AO851" s="117">
        <f t="shared" si="194"/>
        <v>0</v>
      </c>
      <c r="AP851" s="117">
        <f t="shared" si="195"/>
        <v>0</v>
      </c>
      <c r="AQ851" s="117">
        <f t="shared" si="196"/>
        <v>0.56426332288401249</v>
      </c>
      <c r="AR851" s="117">
        <f t="shared" si="197"/>
        <v>3.134796238244514E-3</v>
      </c>
      <c r="AS851" t="str">
        <f t="shared" si="198"/>
        <v>1984PPS</v>
      </c>
    </row>
    <row r="852" spans="1:45" x14ac:dyDescent="0.25">
      <c r="A852" t="s">
        <v>702</v>
      </c>
      <c r="B852" s="64">
        <v>1985</v>
      </c>
      <c r="C852">
        <v>159</v>
      </c>
      <c r="D852" s="116" t="s">
        <v>43</v>
      </c>
      <c r="E852" s="63">
        <v>0.13207547169811321</v>
      </c>
      <c r="F852" s="63">
        <v>6.2893081761006293E-3</v>
      </c>
      <c r="G852" s="63">
        <v>3.7735849056603772E-2</v>
      </c>
      <c r="H852" s="63">
        <v>6.2893081761006289E-2</v>
      </c>
      <c r="I852" s="63">
        <v>0</v>
      </c>
      <c r="J852" s="63">
        <v>0</v>
      </c>
      <c r="K852" s="63">
        <v>0</v>
      </c>
      <c r="L852" s="63">
        <v>0</v>
      </c>
      <c r="M852" s="63">
        <v>0.37106918238993708</v>
      </c>
      <c r="N852" s="63">
        <v>1.2578616352201259E-2</v>
      </c>
      <c r="O852" s="63">
        <v>0.12578616352201261</v>
      </c>
      <c r="P852" s="63">
        <v>3.1446540880503145E-2</v>
      </c>
      <c r="Q852" s="63">
        <v>0</v>
      </c>
      <c r="R852" s="63">
        <v>0</v>
      </c>
      <c r="S852" s="63">
        <v>0</v>
      </c>
      <c r="T852" s="63">
        <v>0</v>
      </c>
      <c r="U852" s="63">
        <v>0</v>
      </c>
      <c r="V852" s="63">
        <v>0</v>
      </c>
      <c r="W852" s="63">
        <v>0</v>
      </c>
      <c r="X852" s="63">
        <v>0</v>
      </c>
      <c r="Y852" s="63">
        <v>0</v>
      </c>
      <c r="Z852" s="63">
        <v>0</v>
      </c>
      <c r="AA852" s="63">
        <v>0.22012578616352202</v>
      </c>
      <c r="AB852" s="93" t="str">
        <f t="shared" si="185"/>
        <v>pre99</v>
      </c>
      <c r="AC852" s="93" t="str">
        <f t="shared" si="186"/>
        <v>PPS</v>
      </c>
      <c r="AD852" s="93" t="str">
        <f>"'"&amp;VLOOKUP(A852,Lookups!B$3:F$48,2,FALSE)&amp;"'"</f>
        <v>'Puntledge River Summer'</v>
      </c>
      <c r="AE852" s="93">
        <f>VLOOKUP(A852,Lookups!B$3:F$48,4,FALSE)</f>
        <v>4</v>
      </c>
      <c r="AF852" s="93" t="str">
        <f>VLOOKUP(A852,Lookups!B$3:F$48,5,FALSE)</f>
        <v>GS</v>
      </c>
      <c r="AG852" s="93" t="str">
        <f t="shared" si="187"/>
        <v>yes</v>
      </c>
      <c r="AH852" s="93">
        <f>VLOOKUP(A852,Lookups!B$3:F$48,3,FALSE)</f>
        <v>26</v>
      </c>
      <c r="AI852" s="117">
        <f t="shared" si="188"/>
        <v>0.1761006289308176</v>
      </c>
      <c r="AJ852" s="117">
        <f t="shared" si="189"/>
        <v>6.2893081761006289E-2</v>
      </c>
      <c r="AK852" s="117">
        <f t="shared" si="190"/>
        <v>0</v>
      </c>
      <c r="AL852" s="117">
        <f t="shared" si="191"/>
        <v>0.37106918238993708</v>
      </c>
      <c r="AM852" s="117">
        <f t="shared" si="192"/>
        <v>0.169811320754717</v>
      </c>
      <c r="AN852" s="117">
        <f t="shared" si="193"/>
        <v>0</v>
      </c>
      <c r="AO852" s="117">
        <f t="shared" si="194"/>
        <v>0</v>
      </c>
      <c r="AP852" s="117">
        <f t="shared" si="195"/>
        <v>0</v>
      </c>
      <c r="AQ852" s="117">
        <f t="shared" si="196"/>
        <v>0.22012578616352202</v>
      </c>
      <c r="AR852" s="117">
        <f t="shared" si="197"/>
        <v>0</v>
      </c>
      <c r="AS852" t="str">
        <f t="shared" si="198"/>
        <v>1985PPS</v>
      </c>
    </row>
    <row r="853" spans="1:45" x14ac:dyDescent="0.25">
      <c r="A853" t="s">
        <v>702</v>
      </c>
      <c r="B853" s="64">
        <v>1986</v>
      </c>
      <c r="C853">
        <v>205</v>
      </c>
      <c r="D853" s="116" t="s">
        <v>43</v>
      </c>
      <c r="E853" s="63">
        <v>5.8536585365853655E-2</v>
      </c>
      <c r="F853" s="63">
        <v>0</v>
      </c>
      <c r="G853" s="63">
        <v>5.3658536585365853E-2</v>
      </c>
      <c r="H853" s="63">
        <v>2.4390243902439025E-2</v>
      </c>
      <c r="I853" s="63">
        <v>0</v>
      </c>
      <c r="J853" s="63">
        <v>2.4390243902439025E-2</v>
      </c>
      <c r="K853" s="63">
        <v>0</v>
      </c>
      <c r="L853" s="63">
        <v>0.12682926829268293</v>
      </c>
      <c r="M853" s="63">
        <v>0.32195121951219513</v>
      </c>
      <c r="N853" s="63">
        <v>4.3902439024390241E-2</v>
      </c>
      <c r="O853" s="63">
        <v>0.11707317073170731</v>
      </c>
      <c r="P853" s="63">
        <v>0</v>
      </c>
      <c r="Q853" s="63">
        <v>0</v>
      </c>
      <c r="R853" s="63">
        <v>0</v>
      </c>
      <c r="S853" s="63">
        <v>0</v>
      </c>
      <c r="T853" s="63">
        <v>0</v>
      </c>
      <c r="U853" s="63">
        <v>0</v>
      </c>
      <c r="V853" s="63">
        <v>0</v>
      </c>
      <c r="W853" s="63">
        <v>0</v>
      </c>
      <c r="X853" s="63">
        <v>0</v>
      </c>
      <c r="Y853" s="63">
        <v>0</v>
      </c>
      <c r="Z853" s="63">
        <v>0</v>
      </c>
      <c r="AA853" s="63">
        <v>0.22926829268292684</v>
      </c>
      <c r="AB853" s="93" t="str">
        <f t="shared" si="185"/>
        <v>pre99</v>
      </c>
      <c r="AC853" s="93" t="str">
        <f t="shared" si="186"/>
        <v>PPS</v>
      </c>
      <c r="AD853" s="93" t="str">
        <f>"'"&amp;VLOOKUP(A853,Lookups!B$3:F$48,2,FALSE)&amp;"'"</f>
        <v>'Puntledge River Summer'</v>
      </c>
      <c r="AE853" s="93">
        <f>VLOOKUP(A853,Lookups!B$3:F$48,4,FALSE)</f>
        <v>4</v>
      </c>
      <c r="AF853" s="93" t="str">
        <f>VLOOKUP(A853,Lookups!B$3:F$48,5,FALSE)</f>
        <v>GS</v>
      </c>
      <c r="AG853" s="93" t="str">
        <f t="shared" si="187"/>
        <v>yes</v>
      </c>
      <c r="AH853" s="93">
        <f>VLOOKUP(A853,Lookups!B$3:F$48,3,FALSE)</f>
        <v>26</v>
      </c>
      <c r="AI853" s="117">
        <f t="shared" si="188"/>
        <v>0.1121951219512195</v>
      </c>
      <c r="AJ853" s="117">
        <f t="shared" si="189"/>
        <v>2.4390243902439025E-2</v>
      </c>
      <c r="AK853" s="117">
        <f t="shared" si="190"/>
        <v>2.4390243902439025E-2</v>
      </c>
      <c r="AL853" s="117">
        <f t="shared" si="191"/>
        <v>0.44878048780487806</v>
      </c>
      <c r="AM853" s="117">
        <f t="shared" si="192"/>
        <v>0.16097560975609754</v>
      </c>
      <c r="AN853" s="117">
        <f t="shared" si="193"/>
        <v>0</v>
      </c>
      <c r="AO853" s="117">
        <f t="shared" si="194"/>
        <v>0</v>
      </c>
      <c r="AP853" s="117">
        <f t="shared" si="195"/>
        <v>0</v>
      </c>
      <c r="AQ853" s="117">
        <f t="shared" si="196"/>
        <v>0.22926829268292684</v>
      </c>
      <c r="AR853" s="117">
        <f t="shared" si="197"/>
        <v>0</v>
      </c>
      <c r="AS853" t="str">
        <f t="shared" si="198"/>
        <v>1986PPS</v>
      </c>
    </row>
    <row r="854" spans="1:45" x14ac:dyDescent="0.25">
      <c r="A854" t="s">
        <v>702</v>
      </c>
      <c r="B854" s="64">
        <v>1987</v>
      </c>
      <c r="C854">
        <v>167</v>
      </c>
      <c r="D854" s="116" t="s">
        <v>43</v>
      </c>
      <c r="E854" s="63">
        <v>2.9940119760479042E-2</v>
      </c>
      <c r="F854" s="63">
        <v>1.1976047904191617E-2</v>
      </c>
      <c r="G854" s="63">
        <v>0</v>
      </c>
      <c r="H854" s="63">
        <v>0.1497005988023952</v>
      </c>
      <c r="I854" s="63">
        <v>2.9940119760479042E-2</v>
      </c>
      <c r="J854" s="63">
        <v>0</v>
      </c>
      <c r="K854" s="63">
        <v>4.1916167664670656E-2</v>
      </c>
      <c r="L854" s="63">
        <v>0</v>
      </c>
      <c r="M854" s="63">
        <v>0.25748502994011979</v>
      </c>
      <c r="N854" s="63">
        <v>2.3952095808383235E-2</v>
      </c>
      <c r="O854" s="63">
        <v>6.5868263473053898E-2</v>
      </c>
      <c r="P854" s="63">
        <v>0</v>
      </c>
      <c r="Q854" s="63">
        <v>0</v>
      </c>
      <c r="R854" s="63">
        <v>0</v>
      </c>
      <c r="S854" s="63">
        <v>0</v>
      </c>
      <c r="T854" s="63">
        <v>0</v>
      </c>
      <c r="U854" s="63">
        <v>0</v>
      </c>
      <c r="V854" s="63">
        <v>0</v>
      </c>
      <c r="W854" s="63">
        <v>0</v>
      </c>
      <c r="X854" s="63">
        <v>0</v>
      </c>
      <c r="Y854" s="63">
        <v>0</v>
      </c>
      <c r="Z854" s="63">
        <v>0</v>
      </c>
      <c r="AA854" s="63">
        <v>0.38922155688622756</v>
      </c>
      <c r="AB854" s="93" t="str">
        <f t="shared" si="185"/>
        <v>pre99</v>
      </c>
      <c r="AC854" s="93" t="str">
        <f t="shared" si="186"/>
        <v>PPS</v>
      </c>
      <c r="AD854" s="93" t="str">
        <f>"'"&amp;VLOOKUP(A854,Lookups!B$3:F$48,2,FALSE)&amp;"'"</f>
        <v>'Puntledge River Summer'</v>
      </c>
      <c r="AE854" s="93">
        <f>VLOOKUP(A854,Lookups!B$3:F$48,4,FALSE)</f>
        <v>4</v>
      </c>
      <c r="AF854" s="93" t="str">
        <f>VLOOKUP(A854,Lookups!B$3:F$48,5,FALSE)</f>
        <v>GS</v>
      </c>
      <c r="AG854" s="93" t="str">
        <f t="shared" si="187"/>
        <v>yes</v>
      </c>
      <c r="AH854" s="93">
        <f>VLOOKUP(A854,Lookups!B$3:F$48,3,FALSE)</f>
        <v>26</v>
      </c>
      <c r="AI854" s="117">
        <f t="shared" si="188"/>
        <v>4.1916167664670656E-2</v>
      </c>
      <c r="AJ854" s="117">
        <f t="shared" si="189"/>
        <v>0.17964071856287422</v>
      </c>
      <c r="AK854" s="117">
        <f t="shared" si="190"/>
        <v>4.1916167664670656E-2</v>
      </c>
      <c r="AL854" s="117">
        <f t="shared" si="191"/>
        <v>0.25748502994011979</v>
      </c>
      <c r="AM854" s="117">
        <f t="shared" si="192"/>
        <v>8.982035928143714E-2</v>
      </c>
      <c r="AN854" s="117">
        <f t="shared" si="193"/>
        <v>0</v>
      </c>
      <c r="AO854" s="117">
        <f t="shared" si="194"/>
        <v>0</v>
      </c>
      <c r="AP854" s="117">
        <f t="shared" si="195"/>
        <v>0</v>
      </c>
      <c r="AQ854" s="117">
        <f t="shared" si="196"/>
        <v>0.38922155688622756</v>
      </c>
      <c r="AR854" s="117">
        <f t="shared" si="197"/>
        <v>0</v>
      </c>
      <c r="AS854" t="str">
        <f t="shared" si="198"/>
        <v>1987PPS</v>
      </c>
    </row>
    <row r="855" spans="1:45" x14ac:dyDescent="0.25">
      <c r="A855" t="s">
        <v>702</v>
      </c>
      <c r="B855" s="64">
        <v>1988</v>
      </c>
      <c r="C855">
        <v>104</v>
      </c>
      <c r="D855" s="116" t="s">
        <v>43</v>
      </c>
      <c r="E855" s="63">
        <v>0.11538461538461539</v>
      </c>
      <c r="F855" s="63">
        <v>0</v>
      </c>
      <c r="G855" s="63">
        <v>0</v>
      </c>
      <c r="H855" s="63">
        <v>0</v>
      </c>
      <c r="I855" s="63">
        <v>0</v>
      </c>
      <c r="J855" s="63">
        <v>0</v>
      </c>
      <c r="K855" s="63">
        <v>0</v>
      </c>
      <c r="L855" s="63">
        <v>0</v>
      </c>
      <c r="M855" s="63">
        <v>0.36538461538461542</v>
      </c>
      <c r="N855" s="63">
        <v>0</v>
      </c>
      <c r="O855" s="63">
        <v>5.7692307692307696E-2</v>
      </c>
      <c r="P855" s="63">
        <v>0</v>
      </c>
      <c r="Q855" s="63">
        <v>0</v>
      </c>
      <c r="R855" s="63">
        <v>0</v>
      </c>
      <c r="S855" s="63">
        <v>0</v>
      </c>
      <c r="T855" s="63">
        <v>0</v>
      </c>
      <c r="U855" s="63">
        <v>0</v>
      </c>
      <c r="V855" s="63">
        <v>0</v>
      </c>
      <c r="W855" s="63">
        <v>0</v>
      </c>
      <c r="X855" s="63">
        <v>0</v>
      </c>
      <c r="Y855" s="63">
        <v>0</v>
      </c>
      <c r="Z855" s="63">
        <v>9.6153846153846159E-3</v>
      </c>
      <c r="AA855" s="63">
        <v>0.45192307692307693</v>
      </c>
      <c r="AB855" s="93" t="str">
        <f t="shared" si="185"/>
        <v>pre99</v>
      </c>
      <c r="AC855" s="93" t="str">
        <f t="shared" si="186"/>
        <v>PPS</v>
      </c>
      <c r="AD855" s="93" t="str">
        <f>"'"&amp;VLOOKUP(A855,Lookups!B$3:F$48,2,FALSE)&amp;"'"</f>
        <v>'Puntledge River Summer'</v>
      </c>
      <c r="AE855" s="93">
        <f>VLOOKUP(A855,Lookups!B$3:F$48,4,FALSE)</f>
        <v>4</v>
      </c>
      <c r="AF855" s="93" t="str">
        <f>VLOOKUP(A855,Lookups!B$3:F$48,5,FALSE)</f>
        <v>GS</v>
      </c>
      <c r="AG855" s="93" t="str">
        <f t="shared" si="187"/>
        <v>yes</v>
      </c>
      <c r="AH855" s="93">
        <f>VLOOKUP(A855,Lookups!B$3:F$48,3,FALSE)</f>
        <v>26</v>
      </c>
      <c r="AI855" s="117">
        <f t="shared" si="188"/>
        <v>0.11538461538461539</v>
      </c>
      <c r="AJ855" s="117">
        <f t="shared" si="189"/>
        <v>0</v>
      </c>
      <c r="AK855" s="117">
        <f t="shared" si="190"/>
        <v>0</v>
      </c>
      <c r="AL855" s="117">
        <f t="shared" si="191"/>
        <v>0.36538461538461542</v>
      </c>
      <c r="AM855" s="117">
        <f t="shared" si="192"/>
        <v>5.7692307692307696E-2</v>
      </c>
      <c r="AN855" s="117">
        <f t="shared" si="193"/>
        <v>0</v>
      </c>
      <c r="AO855" s="117">
        <f t="shared" si="194"/>
        <v>0</v>
      </c>
      <c r="AP855" s="117">
        <f t="shared" si="195"/>
        <v>0</v>
      </c>
      <c r="AQ855" s="117">
        <f t="shared" si="196"/>
        <v>0.45192307692307693</v>
      </c>
      <c r="AR855" s="117">
        <f t="shared" si="197"/>
        <v>9.6153846153846159E-3</v>
      </c>
      <c r="AS855" t="str">
        <f t="shared" si="198"/>
        <v>1988PPS</v>
      </c>
    </row>
    <row r="856" spans="1:45" x14ac:dyDescent="0.25">
      <c r="A856" t="s">
        <v>702</v>
      </c>
      <c r="B856" s="64">
        <v>1989</v>
      </c>
      <c r="C856">
        <v>77</v>
      </c>
      <c r="D856" s="116" t="s">
        <v>43</v>
      </c>
      <c r="E856" s="63">
        <v>2.5974025974025976E-2</v>
      </c>
      <c r="F856" s="63">
        <v>0</v>
      </c>
      <c r="G856" s="63">
        <v>0</v>
      </c>
      <c r="H856" s="63">
        <v>0</v>
      </c>
      <c r="I856" s="63">
        <v>0</v>
      </c>
      <c r="J856" s="63">
        <v>0</v>
      </c>
      <c r="K856" s="63">
        <v>0</v>
      </c>
      <c r="L856" s="63">
        <v>0</v>
      </c>
      <c r="M856" s="63">
        <v>0.53246753246753253</v>
      </c>
      <c r="N856" s="63">
        <v>0</v>
      </c>
      <c r="O856" s="63">
        <v>0</v>
      </c>
      <c r="P856" s="63">
        <v>0</v>
      </c>
      <c r="Q856" s="63">
        <v>0</v>
      </c>
      <c r="R856" s="63">
        <v>0</v>
      </c>
      <c r="S856" s="63">
        <v>0</v>
      </c>
      <c r="T856" s="63">
        <v>0</v>
      </c>
      <c r="U856" s="63">
        <v>0</v>
      </c>
      <c r="V856" s="63">
        <v>0</v>
      </c>
      <c r="W856" s="63">
        <v>0</v>
      </c>
      <c r="X856" s="63">
        <v>0</v>
      </c>
      <c r="Y856" s="63">
        <v>0</v>
      </c>
      <c r="Z856" s="63">
        <v>5.1948051948051951E-2</v>
      </c>
      <c r="AA856" s="63">
        <v>0.38961038961038963</v>
      </c>
      <c r="AB856" s="93" t="str">
        <f t="shared" si="185"/>
        <v>pre99</v>
      </c>
      <c r="AC856" s="93" t="str">
        <f t="shared" si="186"/>
        <v>PPS</v>
      </c>
      <c r="AD856" s="93" t="str">
        <f>"'"&amp;VLOOKUP(A856,Lookups!B$3:F$48,2,FALSE)&amp;"'"</f>
        <v>'Puntledge River Summer'</v>
      </c>
      <c r="AE856" s="93">
        <f>VLOOKUP(A856,Lookups!B$3:F$48,4,FALSE)</f>
        <v>4</v>
      </c>
      <c r="AF856" s="93" t="str">
        <f>VLOOKUP(A856,Lookups!B$3:F$48,5,FALSE)</f>
        <v>GS</v>
      </c>
      <c r="AG856" s="93" t="str">
        <f t="shared" si="187"/>
        <v>yes</v>
      </c>
      <c r="AH856" s="93">
        <f>VLOOKUP(A856,Lookups!B$3:F$48,3,FALSE)</f>
        <v>26</v>
      </c>
      <c r="AI856" s="117">
        <f t="shared" si="188"/>
        <v>2.5974025974025976E-2</v>
      </c>
      <c r="AJ856" s="117">
        <f t="shared" si="189"/>
        <v>0</v>
      </c>
      <c r="AK856" s="117">
        <f t="shared" si="190"/>
        <v>0</v>
      </c>
      <c r="AL856" s="117">
        <f t="shared" si="191"/>
        <v>0.53246753246753253</v>
      </c>
      <c r="AM856" s="117">
        <f t="shared" si="192"/>
        <v>0</v>
      </c>
      <c r="AN856" s="117">
        <f t="shared" si="193"/>
        <v>0</v>
      </c>
      <c r="AO856" s="117">
        <f t="shared" si="194"/>
        <v>0</v>
      </c>
      <c r="AP856" s="117">
        <f t="shared" si="195"/>
        <v>0</v>
      </c>
      <c r="AQ856" s="117">
        <f t="shared" si="196"/>
        <v>0.38961038961038963</v>
      </c>
      <c r="AR856" s="117">
        <f t="shared" si="197"/>
        <v>5.1948051948051951E-2</v>
      </c>
      <c r="AS856" t="str">
        <f t="shared" si="198"/>
        <v>1989PPS</v>
      </c>
    </row>
    <row r="857" spans="1:45" x14ac:dyDescent="0.25">
      <c r="A857" t="s">
        <v>702</v>
      </c>
      <c r="B857" s="64">
        <v>1990</v>
      </c>
      <c r="C857">
        <v>101</v>
      </c>
      <c r="D857" s="116" t="s">
        <v>43</v>
      </c>
      <c r="E857" s="63">
        <v>7.9207920792079209E-2</v>
      </c>
      <c r="F857" s="63">
        <v>0</v>
      </c>
      <c r="G857" s="63">
        <v>0</v>
      </c>
      <c r="H857" s="63">
        <v>0</v>
      </c>
      <c r="I857" s="63">
        <v>0</v>
      </c>
      <c r="J857" s="63">
        <v>0</v>
      </c>
      <c r="K857" s="63">
        <v>0</v>
      </c>
      <c r="L857" s="63">
        <v>0</v>
      </c>
      <c r="M857" s="63">
        <v>0.14851485148514854</v>
      </c>
      <c r="N857" s="63">
        <v>2.9702970297029702E-2</v>
      </c>
      <c r="O857" s="63">
        <v>0.15841584158415842</v>
      </c>
      <c r="P857" s="63">
        <v>0</v>
      </c>
      <c r="Q857" s="63">
        <v>0</v>
      </c>
      <c r="R857" s="63">
        <v>0</v>
      </c>
      <c r="S857" s="63">
        <v>0</v>
      </c>
      <c r="T857" s="63">
        <v>0</v>
      </c>
      <c r="U857" s="63">
        <v>0</v>
      </c>
      <c r="V857" s="63">
        <v>0</v>
      </c>
      <c r="W857" s="63">
        <v>0</v>
      </c>
      <c r="X857" s="63">
        <v>0</v>
      </c>
      <c r="Y857" s="63">
        <v>0</v>
      </c>
      <c r="Z857" s="63">
        <v>0</v>
      </c>
      <c r="AA857" s="63">
        <v>0.58415841584158412</v>
      </c>
      <c r="AB857" s="93" t="str">
        <f t="shared" si="185"/>
        <v>pre99</v>
      </c>
      <c r="AC857" s="93" t="str">
        <f t="shared" si="186"/>
        <v>PPS</v>
      </c>
      <c r="AD857" s="93" t="str">
        <f>"'"&amp;VLOOKUP(A857,Lookups!B$3:F$48,2,FALSE)&amp;"'"</f>
        <v>'Puntledge River Summer'</v>
      </c>
      <c r="AE857" s="93">
        <f>VLOOKUP(A857,Lookups!B$3:F$48,4,FALSE)</f>
        <v>4</v>
      </c>
      <c r="AF857" s="93" t="str">
        <f>VLOOKUP(A857,Lookups!B$3:F$48,5,FALSE)</f>
        <v>GS</v>
      </c>
      <c r="AG857" s="93" t="str">
        <f t="shared" si="187"/>
        <v>yes</v>
      </c>
      <c r="AH857" s="93">
        <f>VLOOKUP(A857,Lookups!B$3:F$48,3,FALSE)</f>
        <v>26</v>
      </c>
      <c r="AI857" s="117">
        <f t="shared" si="188"/>
        <v>7.9207920792079209E-2</v>
      </c>
      <c r="AJ857" s="117">
        <f t="shared" si="189"/>
        <v>0</v>
      </c>
      <c r="AK857" s="117">
        <f t="shared" si="190"/>
        <v>0</v>
      </c>
      <c r="AL857" s="117">
        <f t="shared" si="191"/>
        <v>0.14851485148514854</v>
      </c>
      <c r="AM857" s="117">
        <f t="shared" si="192"/>
        <v>0.18811881188118812</v>
      </c>
      <c r="AN857" s="117">
        <f t="shared" si="193"/>
        <v>0</v>
      </c>
      <c r="AO857" s="117">
        <f t="shared" si="194"/>
        <v>0</v>
      </c>
      <c r="AP857" s="117">
        <f t="shared" si="195"/>
        <v>0</v>
      </c>
      <c r="AQ857" s="117">
        <f t="shared" si="196"/>
        <v>0.58415841584158412</v>
      </c>
      <c r="AR857" s="117">
        <f t="shared" si="197"/>
        <v>0</v>
      </c>
      <c r="AS857" t="str">
        <f t="shared" si="198"/>
        <v>1990PPS</v>
      </c>
    </row>
    <row r="858" spans="1:45" x14ac:dyDescent="0.25">
      <c r="A858" t="s">
        <v>702</v>
      </c>
      <c r="B858" s="64">
        <v>1991</v>
      </c>
      <c r="C858">
        <v>128</v>
      </c>
      <c r="D858" s="116" t="s">
        <v>43</v>
      </c>
      <c r="E858" s="63">
        <v>5.46875E-2</v>
      </c>
      <c r="F858" s="63">
        <v>7.8125E-2</v>
      </c>
      <c r="G858" s="63">
        <v>0</v>
      </c>
      <c r="H858" s="63">
        <v>0</v>
      </c>
      <c r="I858" s="63">
        <v>0</v>
      </c>
      <c r="J858" s="63">
        <v>0</v>
      </c>
      <c r="K858" s="63">
        <v>0</v>
      </c>
      <c r="L858" s="63">
        <v>0</v>
      </c>
      <c r="M858" s="63">
        <v>0.4375</v>
      </c>
      <c r="N858" s="63">
        <v>0</v>
      </c>
      <c r="O858" s="63">
        <v>0.1015625</v>
      </c>
      <c r="P858" s="63">
        <v>2.34375E-2</v>
      </c>
      <c r="Q858" s="63">
        <v>0</v>
      </c>
      <c r="R858" s="63">
        <v>0</v>
      </c>
      <c r="S858" s="63">
        <v>0</v>
      </c>
      <c r="T858" s="63">
        <v>0</v>
      </c>
      <c r="U858" s="63">
        <v>0</v>
      </c>
      <c r="V858" s="63">
        <v>0</v>
      </c>
      <c r="W858" s="63">
        <v>0</v>
      </c>
      <c r="X858" s="63">
        <v>0</v>
      </c>
      <c r="Y858" s="63">
        <v>0</v>
      </c>
      <c r="Z858" s="63">
        <v>0</v>
      </c>
      <c r="AA858" s="63">
        <v>0.3046875</v>
      </c>
      <c r="AB858" s="93" t="str">
        <f t="shared" si="185"/>
        <v>pre99</v>
      </c>
      <c r="AC858" s="93" t="str">
        <f t="shared" si="186"/>
        <v>PPS</v>
      </c>
      <c r="AD858" s="93" t="str">
        <f>"'"&amp;VLOOKUP(A858,Lookups!B$3:F$48,2,FALSE)&amp;"'"</f>
        <v>'Puntledge River Summer'</v>
      </c>
      <c r="AE858" s="93">
        <f>VLOOKUP(A858,Lookups!B$3:F$48,4,FALSE)</f>
        <v>4</v>
      </c>
      <c r="AF858" s="93" t="str">
        <f>VLOOKUP(A858,Lookups!B$3:F$48,5,FALSE)</f>
        <v>GS</v>
      </c>
      <c r="AG858" s="93" t="str">
        <f t="shared" si="187"/>
        <v>yes</v>
      </c>
      <c r="AH858" s="93">
        <f>VLOOKUP(A858,Lookups!B$3:F$48,3,FALSE)</f>
        <v>26</v>
      </c>
      <c r="AI858" s="117">
        <f t="shared" si="188"/>
        <v>0.1328125</v>
      </c>
      <c r="AJ858" s="117">
        <f t="shared" si="189"/>
        <v>0</v>
      </c>
      <c r="AK858" s="117">
        <f t="shared" si="190"/>
        <v>0</v>
      </c>
      <c r="AL858" s="117">
        <f t="shared" si="191"/>
        <v>0.4375</v>
      </c>
      <c r="AM858" s="117">
        <f t="shared" si="192"/>
        <v>0.125</v>
      </c>
      <c r="AN858" s="117">
        <f t="shared" si="193"/>
        <v>0</v>
      </c>
      <c r="AO858" s="117">
        <f t="shared" si="194"/>
        <v>0</v>
      </c>
      <c r="AP858" s="117">
        <f t="shared" si="195"/>
        <v>0</v>
      </c>
      <c r="AQ858" s="117">
        <f t="shared" si="196"/>
        <v>0.3046875</v>
      </c>
      <c r="AR858" s="117">
        <f t="shared" si="197"/>
        <v>0</v>
      </c>
      <c r="AS858" t="str">
        <f t="shared" si="198"/>
        <v>1991PPS</v>
      </c>
    </row>
    <row r="859" spans="1:45" x14ac:dyDescent="0.25">
      <c r="A859" t="s">
        <v>702</v>
      </c>
      <c r="B859" s="64">
        <v>1992</v>
      </c>
      <c r="C859">
        <v>101</v>
      </c>
      <c r="D859" s="116" t="s">
        <v>43</v>
      </c>
      <c r="E859" s="63">
        <v>0</v>
      </c>
      <c r="F859" s="63">
        <v>0</v>
      </c>
      <c r="G859" s="63">
        <v>0</v>
      </c>
      <c r="H859" s="63">
        <v>0</v>
      </c>
      <c r="I859" s="63">
        <v>0</v>
      </c>
      <c r="J859" s="63">
        <v>0</v>
      </c>
      <c r="K859" s="63">
        <v>0</v>
      </c>
      <c r="L859" s="63">
        <v>2.9702970297029702E-2</v>
      </c>
      <c r="M859" s="63">
        <v>0.45544554455445546</v>
      </c>
      <c r="N859" s="63">
        <v>0</v>
      </c>
      <c r="O859" s="63">
        <v>0.18811881188118812</v>
      </c>
      <c r="P859" s="63">
        <v>0</v>
      </c>
      <c r="Q859" s="63">
        <v>0</v>
      </c>
      <c r="R859" s="63">
        <v>0</v>
      </c>
      <c r="S859" s="63">
        <v>0</v>
      </c>
      <c r="T859" s="63">
        <v>0</v>
      </c>
      <c r="U859" s="63">
        <v>0</v>
      </c>
      <c r="V859" s="63">
        <v>0</v>
      </c>
      <c r="W859" s="63">
        <v>0</v>
      </c>
      <c r="X859" s="63">
        <v>0</v>
      </c>
      <c r="Y859" s="63">
        <v>0</v>
      </c>
      <c r="Z859" s="63">
        <v>0</v>
      </c>
      <c r="AA859" s="63">
        <v>0.32673267326732675</v>
      </c>
      <c r="AB859" s="93" t="str">
        <f t="shared" si="185"/>
        <v>pre99</v>
      </c>
      <c r="AC859" s="93" t="str">
        <f t="shared" si="186"/>
        <v>PPS</v>
      </c>
      <c r="AD859" s="93" t="str">
        <f>"'"&amp;VLOOKUP(A859,Lookups!B$3:F$48,2,FALSE)&amp;"'"</f>
        <v>'Puntledge River Summer'</v>
      </c>
      <c r="AE859" s="93">
        <f>VLOOKUP(A859,Lookups!B$3:F$48,4,FALSE)</f>
        <v>4</v>
      </c>
      <c r="AF859" s="93" t="str">
        <f>VLOOKUP(A859,Lookups!B$3:F$48,5,FALSE)</f>
        <v>GS</v>
      </c>
      <c r="AG859" s="93" t="str">
        <f t="shared" si="187"/>
        <v>yes</v>
      </c>
      <c r="AH859" s="93">
        <f>VLOOKUP(A859,Lookups!B$3:F$48,3,FALSE)</f>
        <v>26</v>
      </c>
      <c r="AI859" s="117">
        <f t="shared" si="188"/>
        <v>0</v>
      </c>
      <c r="AJ859" s="117">
        <f t="shared" si="189"/>
        <v>0</v>
      </c>
      <c r="AK859" s="117">
        <f t="shared" si="190"/>
        <v>0</v>
      </c>
      <c r="AL859" s="117">
        <f t="shared" si="191"/>
        <v>0.48514851485148514</v>
      </c>
      <c r="AM859" s="117">
        <f t="shared" si="192"/>
        <v>0.18811881188118812</v>
      </c>
      <c r="AN859" s="117">
        <f t="shared" si="193"/>
        <v>0</v>
      </c>
      <c r="AO859" s="117">
        <f t="shared" si="194"/>
        <v>0</v>
      </c>
      <c r="AP859" s="117">
        <f t="shared" si="195"/>
        <v>0</v>
      </c>
      <c r="AQ859" s="117">
        <f t="shared" si="196"/>
        <v>0.32673267326732675</v>
      </c>
      <c r="AR859" s="117">
        <f t="shared" si="197"/>
        <v>0</v>
      </c>
      <c r="AS859" t="str">
        <f t="shared" si="198"/>
        <v>1992PPS</v>
      </c>
    </row>
    <row r="860" spans="1:45" x14ac:dyDescent="0.25">
      <c r="A860" t="s">
        <v>702</v>
      </c>
      <c r="B860" s="64">
        <v>1993</v>
      </c>
      <c r="C860">
        <v>82</v>
      </c>
      <c r="D860" s="116" t="s">
        <v>43</v>
      </c>
      <c r="E860" s="63">
        <v>0</v>
      </c>
      <c r="F860" s="63">
        <v>0</v>
      </c>
      <c r="G860" s="63">
        <v>0</v>
      </c>
      <c r="H860" s="63">
        <v>0</v>
      </c>
      <c r="I860" s="63">
        <v>0</v>
      </c>
      <c r="J860" s="63">
        <v>0</v>
      </c>
      <c r="K860" s="63">
        <v>0</v>
      </c>
      <c r="L860" s="63">
        <v>0</v>
      </c>
      <c r="M860" s="63">
        <v>0.59756097560975618</v>
      </c>
      <c r="N860" s="63">
        <v>0</v>
      </c>
      <c r="O860" s="63">
        <v>7.3170731707317069E-2</v>
      </c>
      <c r="P860" s="63">
        <v>4.878048780487805E-2</v>
      </c>
      <c r="Q860" s="63">
        <v>0</v>
      </c>
      <c r="R860" s="63">
        <v>0</v>
      </c>
      <c r="S860" s="63">
        <v>0</v>
      </c>
      <c r="T860" s="63">
        <v>0</v>
      </c>
      <c r="U860" s="63">
        <v>0</v>
      </c>
      <c r="V860" s="63">
        <v>0</v>
      </c>
      <c r="W860" s="63">
        <v>0</v>
      </c>
      <c r="X860" s="63">
        <v>0</v>
      </c>
      <c r="Y860" s="63">
        <v>0</v>
      </c>
      <c r="Z860" s="63">
        <v>0</v>
      </c>
      <c r="AA860" s="63">
        <v>0.28048780487804881</v>
      </c>
      <c r="AB860" s="93" t="str">
        <f t="shared" si="185"/>
        <v>pre99</v>
      </c>
      <c r="AC860" s="93" t="str">
        <f t="shared" si="186"/>
        <v>PPS</v>
      </c>
      <c r="AD860" s="93" t="str">
        <f>"'"&amp;VLOOKUP(A860,Lookups!B$3:F$48,2,FALSE)&amp;"'"</f>
        <v>'Puntledge River Summer'</v>
      </c>
      <c r="AE860" s="93">
        <f>VLOOKUP(A860,Lookups!B$3:F$48,4,FALSE)</f>
        <v>4</v>
      </c>
      <c r="AF860" s="93" t="str">
        <f>VLOOKUP(A860,Lookups!B$3:F$48,5,FALSE)</f>
        <v>GS</v>
      </c>
      <c r="AG860" s="93" t="str">
        <f t="shared" si="187"/>
        <v>yes</v>
      </c>
      <c r="AH860" s="93">
        <f>VLOOKUP(A860,Lookups!B$3:F$48,3,FALSE)</f>
        <v>26</v>
      </c>
      <c r="AI860" s="117">
        <f t="shared" si="188"/>
        <v>0</v>
      </c>
      <c r="AJ860" s="117">
        <f t="shared" si="189"/>
        <v>0</v>
      </c>
      <c r="AK860" s="117">
        <f t="shared" si="190"/>
        <v>0</v>
      </c>
      <c r="AL860" s="117">
        <f t="shared" si="191"/>
        <v>0.59756097560975618</v>
      </c>
      <c r="AM860" s="117">
        <f t="shared" si="192"/>
        <v>0.12195121951219512</v>
      </c>
      <c r="AN860" s="117">
        <f t="shared" si="193"/>
        <v>0</v>
      </c>
      <c r="AO860" s="117">
        <f t="shared" si="194"/>
        <v>0</v>
      </c>
      <c r="AP860" s="117">
        <f t="shared" si="195"/>
        <v>0</v>
      </c>
      <c r="AQ860" s="117">
        <f t="shared" si="196"/>
        <v>0.28048780487804881</v>
      </c>
      <c r="AR860" s="117">
        <f t="shared" si="197"/>
        <v>0</v>
      </c>
      <c r="AS860" t="str">
        <f t="shared" si="198"/>
        <v>1993PPS</v>
      </c>
    </row>
    <row r="861" spans="1:45" x14ac:dyDescent="0.25">
      <c r="A861" t="s">
        <v>702</v>
      </c>
      <c r="B861" s="64">
        <v>1994</v>
      </c>
      <c r="C861">
        <v>32</v>
      </c>
      <c r="D861" s="116" t="s">
        <v>43</v>
      </c>
      <c r="E861" s="63">
        <v>0</v>
      </c>
      <c r="F861" s="63">
        <v>0</v>
      </c>
      <c r="G861" s="63">
        <v>0</v>
      </c>
      <c r="H861" s="63">
        <v>0</v>
      </c>
      <c r="I861" s="63">
        <v>0</v>
      </c>
      <c r="J861" s="63">
        <v>0</v>
      </c>
      <c r="K861" s="63">
        <v>0</v>
      </c>
      <c r="L861" s="63">
        <v>0</v>
      </c>
      <c r="M861" s="63">
        <v>0.65625</v>
      </c>
      <c r="N861" s="63">
        <v>0</v>
      </c>
      <c r="O861" s="63">
        <v>9.375E-2</v>
      </c>
      <c r="P861" s="63">
        <v>0</v>
      </c>
      <c r="Q861" s="63">
        <v>0</v>
      </c>
      <c r="R861" s="63">
        <v>0</v>
      </c>
      <c r="S861" s="63">
        <v>0</v>
      </c>
      <c r="T861" s="63">
        <v>0</v>
      </c>
      <c r="U861" s="63">
        <v>0</v>
      </c>
      <c r="V861" s="63">
        <v>0</v>
      </c>
      <c r="W861" s="63">
        <v>0</v>
      </c>
      <c r="X861" s="63">
        <v>0</v>
      </c>
      <c r="Y861" s="63">
        <v>0</v>
      </c>
      <c r="Z861" s="63">
        <v>0</v>
      </c>
      <c r="AA861" s="63">
        <v>0.25</v>
      </c>
      <c r="AB861" s="93" t="str">
        <f t="shared" si="185"/>
        <v>pre99</v>
      </c>
      <c r="AC861" s="93" t="str">
        <f t="shared" si="186"/>
        <v>PPS</v>
      </c>
      <c r="AD861" s="93" t="str">
        <f>"'"&amp;VLOOKUP(A861,Lookups!B$3:F$48,2,FALSE)&amp;"'"</f>
        <v>'Puntledge River Summer'</v>
      </c>
      <c r="AE861" s="93">
        <f>VLOOKUP(A861,Lookups!B$3:F$48,4,FALSE)</f>
        <v>4</v>
      </c>
      <c r="AF861" s="93" t="str">
        <f>VLOOKUP(A861,Lookups!B$3:F$48,5,FALSE)</f>
        <v>GS</v>
      </c>
      <c r="AG861" s="93" t="str">
        <f t="shared" si="187"/>
        <v>yes</v>
      </c>
      <c r="AH861" s="93">
        <f>VLOOKUP(A861,Lookups!B$3:F$48,3,FALSE)</f>
        <v>26</v>
      </c>
      <c r="AI861" s="117">
        <f t="shared" si="188"/>
        <v>0</v>
      </c>
      <c r="AJ861" s="117">
        <f t="shared" si="189"/>
        <v>0</v>
      </c>
      <c r="AK861" s="117">
        <f t="shared" si="190"/>
        <v>0</v>
      </c>
      <c r="AL861" s="117">
        <f t="shared" si="191"/>
        <v>0.65625</v>
      </c>
      <c r="AM861" s="117">
        <f t="shared" si="192"/>
        <v>9.375E-2</v>
      </c>
      <c r="AN861" s="117">
        <f t="shared" si="193"/>
        <v>0</v>
      </c>
      <c r="AO861" s="117">
        <f t="shared" si="194"/>
        <v>0</v>
      </c>
      <c r="AP861" s="117">
        <f t="shared" si="195"/>
        <v>0</v>
      </c>
      <c r="AQ861" s="117">
        <f t="shared" si="196"/>
        <v>0.25</v>
      </c>
      <c r="AR861" s="117">
        <f t="shared" si="197"/>
        <v>0</v>
      </c>
      <c r="AS861" t="str">
        <f t="shared" si="198"/>
        <v>1994PPS</v>
      </c>
    </row>
    <row r="862" spans="1:45" x14ac:dyDescent="0.25">
      <c r="A862" t="s">
        <v>702</v>
      </c>
      <c r="B862" s="64">
        <v>1995</v>
      </c>
      <c r="C862">
        <v>46</v>
      </c>
      <c r="D862" s="116" t="s">
        <v>43</v>
      </c>
      <c r="E862" s="63">
        <v>4.3478260869565216E-2</v>
      </c>
      <c r="F862" s="63">
        <v>2.1739130434782608E-2</v>
      </c>
      <c r="G862" s="63">
        <v>0</v>
      </c>
      <c r="H862" s="63">
        <v>0</v>
      </c>
      <c r="I862" s="63">
        <v>0</v>
      </c>
      <c r="J862" s="63">
        <v>0</v>
      </c>
      <c r="K862" s="63">
        <v>0</v>
      </c>
      <c r="L862" s="63">
        <v>0</v>
      </c>
      <c r="M862" s="63">
        <v>0.41304347826086957</v>
      </c>
      <c r="N862" s="63">
        <v>0</v>
      </c>
      <c r="O862" s="63">
        <v>0.15217391304347827</v>
      </c>
      <c r="P862" s="63">
        <v>0</v>
      </c>
      <c r="Q862" s="63">
        <v>0</v>
      </c>
      <c r="R862" s="63">
        <v>0</v>
      </c>
      <c r="S862" s="63">
        <v>0</v>
      </c>
      <c r="T862" s="63">
        <v>0</v>
      </c>
      <c r="U862" s="63">
        <v>0</v>
      </c>
      <c r="V862" s="63">
        <v>0</v>
      </c>
      <c r="W862" s="63">
        <v>0</v>
      </c>
      <c r="X862" s="63">
        <v>0</v>
      </c>
      <c r="Y862" s="63">
        <v>0</v>
      </c>
      <c r="Z862" s="63">
        <v>0</v>
      </c>
      <c r="AA862" s="63">
        <v>0.36956521739130432</v>
      </c>
      <c r="AB862" s="93" t="str">
        <f t="shared" si="185"/>
        <v>pre99</v>
      </c>
      <c r="AC862" s="93" t="str">
        <f t="shared" si="186"/>
        <v>PPS</v>
      </c>
      <c r="AD862" s="93" t="str">
        <f>"'"&amp;VLOOKUP(A862,Lookups!B$3:F$48,2,FALSE)&amp;"'"</f>
        <v>'Puntledge River Summer'</v>
      </c>
      <c r="AE862" s="93">
        <f>VLOOKUP(A862,Lookups!B$3:F$48,4,FALSE)</f>
        <v>4</v>
      </c>
      <c r="AF862" s="93" t="str">
        <f>VLOOKUP(A862,Lookups!B$3:F$48,5,FALSE)</f>
        <v>GS</v>
      </c>
      <c r="AG862" s="93" t="str">
        <f t="shared" si="187"/>
        <v>yes</v>
      </c>
      <c r="AH862" s="93">
        <f>VLOOKUP(A862,Lookups!B$3:F$48,3,FALSE)</f>
        <v>26</v>
      </c>
      <c r="AI862" s="117">
        <f t="shared" si="188"/>
        <v>6.5217391304347824E-2</v>
      </c>
      <c r="AJ862" s="117">
        <f t="shared" si="189"/>
        <v>0</v>
      </c>
      <c r="AK862" s="117">
        <f t="shared" si="190"/>
        <v>0</v>
      </c>
      <c r="AL862" s="117">
        <f t="shared" si="191"/>
        <v>0.41304347826086957</v>
      </c>
      <c r="AM862" s="117">
        <f t="shared" si="192"/>
        <v>0.15217391304347827</v>
      </c>
      <c r="AN862" s="117">
        <f t="shared" si="193"/>
        <v>0</v>
      </c>
      <c r="AO862" s="117">
        <f t="shared" si="194"/>
        <v>0</v>
      </c>
      <c r="AP862" s="117">
        <f t="shared" si="195"/>
        <v>0</v>
      </c>
      <c r="AQ862" s="117">
        <f t="shared" si="196"/>
        <v>0.36956521739130432</v>
      </c>
      <c r="AR862" s="117">
        <f t="shared" si="197"/>
        <v>0</v>
      </c>
      <c r="AS862" t="str">
        <f t="shared" si="198"/>
        <v>1995PPS</v>
      </c>
    </row>
    <row r="863" spans="1:45" x14ac:dyDescent="0.25">
      <c r="A863" t="s">
        <v>702</v>
      </c>
      <c r="B863" s="64">
        <v>1996</v>
      </c>
      <c r="C863">
        <v>52</v>
      </c>
      <c r="D863" s="116" t="s">
        <v>43</v>
      </c>
      <c r="E863" s="63">
        <v>0</v>
      </c>
      <c r="F863" s="63">
        <v>0</v>
      </c>
      <c r="G863" s="63">
        <v>0</v>
      </c>
      <c r="H863" s="63">
        <v>0</v>
      </c>
      <c r="I863" s="63">
        <v>0</v>
      </c>
      <c r="J863" s="63">
        <v>0</v>
      </c>
      <c r="K863" s="63">
        <v>0</v>
      </c>
      <c r="L863" s="63">
        <v>0</v>
      </c>
      <c r="M863" s="63">
        <v>0.44230769230769229</v>
      </c>
      <c r="N863" s="63">
        <v>0</v>
      </c>
      <c r="O863" s="63">
        <v>1.9230769230769232E-2</v>
      </c>
      <c r="P863" s="63">
        <v>0</v>
      </c>
      <c r="Q863" s="63">
        <v>0</v>
      </c>
      <c r="R863" s="63">
        <v>0</v>
      </c>
      <c r="S863" s="63">
        <v>0</v>
      </c>
      <c r="T863" s="63">
        <v>0</v>
      </c>
      <c r="U863" s="63">
        <v>0</v>
      </c>
      <c r="V863" s="63">
        <v>0</v>
      </c>
      <c r="W863" s="63">
        <v>0</v>
      </c>
      <c r="X863" s="63">
        <v>0</v>
      </c>
      <c r="Y863" s="63">
        <v>0</v>
      </c>
      <c r="Z863" s="63">
        <v>0</v>
      </c>
      <c r="AA863" s="63">
        <v>0.53846153846153844</v>
      </c>
      <c r="AB863" s="93" t="str">
        <f t="shared" si="185"/>
        <v>pre99</v>
      </c>
      <c r="AC863" s="93" t="str">
        <f t="shared" si="186"/>
        <v>PPS</v>
      </c>
      <c r="AD863" s="93" t="str">
        <f>"'"&amp;VLOOKUP(A863,Lookups!B$3:F$48,2,FALSE)&amp;"'"</f>
        <v>'Puntledge River Summer'</v>
      </c>
      <c r="AE863" s="93">
        <f>VLOOKUP(A863,Lookups!B$3:F$48,4,FALSE)</f>
        <v>4</v>
      </c>
      <c r="AF863" s="93" t="str">
        <f>VLOOKUP(A863,Lookups!B$3:F$48,5,FALSE)</f>
        <v>GS</v>
      </c>
      <c r="AG863" s="93" t="str">
        <f t="shared" si="187"/>
        <v>yes</v>
      </c>
      <c r="AH863" s="93">
        <f>VLOOKUP(A863,Lookups!B$3:F$48,3,FALSE)</f>
        <v>26</v>
      </c>
      <c r="AI863" s="117">
        <f t="shared" si="188"/>
        <v>0</v>
      </c>
      <c r="AJ863" s="117">
        <f t="shared" si="189"/>
        <v>0</v>
      </c>
      <c r="AK863" s="117">
        <f t="shared" si="190"/>
        <v>0</v>
      </c>
      <c r="AL863" s="117">
        <f t="shared" si="191"/>
        <v>0.44230769230769229</v>
      </c>
      <c r="AM863" s="117">
        <f t="shared" si="192"/>
        <v>1.9230769230769232E-2</v>
      </c>
      <c r="AN863" s="117">
        <f t="shared" si="193"/>
        <v>0</v>
      </c>
      <c r="AO863" s="117">
        <f t="shared" si="194"/>
        <v>0</v>
      </c>
      <c r="AP863" s="117">
        <f t="shared" si="195"/>
        <v>0</v>
      </c>
      <c r="AQ863" s="117">
        <f t="shared" si="196"/>
        <v>0.53846153846153844</v>
      </c>
      <c r="AR863" s="117">
        <f t="shared" si="197"/>
        <v>0</v>
      </c>
      <c r="AS863" t="str">
        <f t="shared" si="198"/>
        <v>1996PPS</v>
      </c>
    </row>
    <row r="864" spans="1:45" x14ac:dyDescent="0.25">
      <c r="A864" t="s">
        <v>702</v>
      </c>
      <c r="B864" s="64">
        <v>1997</v>
      </c>
      <c r="C864">
        <v>27</v>
      </c>
      <c r="D864" s="116" t="s">
        <v>30</v>
      </c>
      <c r="E864" s="63">
        <v>0</v>
      </c>
      <c r="F864" s="63">
        <v>0</v>
      </c>
      <c r="G864" s="63">
        <v>0</v>
      </c>
      <c r="H864" s="63">
        <v>0</v>
      </c>
      <c r="I864" s="63">
        <v>0</v>
      </c>
      <c r="J864" s="63">
        <v>0</v>
      </c>
      <c r="K864" s="63">
        <v>0</v>
      </c>
      <c r="L864" s="63">
        <v>0</v>
      </c>
      <c r="M864" s="63">
        <v>0.14814814814814814</v>
      </c>
      <c r="N864" s="63">
        <v>0</v>
      </c>
      <c r="O864" s="63">
        <v>7.407407407407407E-2</v>
      </c>
      <c r="P864" s="63">
        <v>0</v>
      </c>
      <c r="Q864" s="63">
        <v>0</v>
      </c>
      <c r="R864" s="63">
        <v>0</v>
      </c>
      <c r="S864" s="63">
        <v>0</v>
      </c>
      <c r="T864" s="63">
        <v>0</v>
      </c>
      <c r="U864" s="63">
        <v>0</v>
      </c>
      <c r="V864" s="63">
        <v>0</v>
      </c>
      <c r="W864" s="63">
        <v>0</v>
      </c>
      <c r="X864" s="63">
        <v>0</v>
      </c>
      <c r="Y864" s="63">
        <v>0</v>
      </c>
      <c r="Z864" s="63">
        <v>0</v>
      </c>
      <c r="AA864" s="63">
        <v>0.77777777777777779</v>
      </c>
      <c r="AB864" s="93" t="str">
        <f t="shared" si="185"/>
        <v>pre99</v>
      </c>
      <c r="AC864" s="93" t="str">
        <f t="shared" si="186"/>
        <v>PPS</v>
      </c>
      <c r="AD864" s="93" t="str">
        <f>"'"&amp;VLOOKUP(A864,Lookups!B$3:F$48,2,FALSE)&amp;"'"</f>
        <v>'Puntledge River Summer'</v>
      </c>
      <c r="AE864" s="93">
        <f>VLOOKUP(A864,Lookups!B$3:F$48,4,FALSE)</f>
        <v>4</v>
      </c>
      <c r="AF864" s="93" t="str">
        <f>VLOOKUP(A864,Lookups!B$3:F$48,5,FALSE)</f>
        <v>GS</v>
      </c>
      <c r="AG864" s="93" t="str">
        <f t="shared" si="187"/>
        <v>yes</v>
      </c>
      <c r="AH864" s="93">
        <f>VLOOKUP(A864,Lookups!B$3:F$48,3,FALSE)</f>
        <v>26</v>
      </c>
      <c r="AI864" s="117">
        <f t="shared" si="188"/>
        <v>0</v>
      </c>
      <c r="AJ864" s="117">
        <f t="shared" si="189"/>
        <v>0</v>
      </c>
      <c r="AK864" s="117">
        <f t="shared" si="190"/>
        <v>0</v>
      </c>
      <c r="AL864" s="117">
        <f t="shared" si="191"/>
        <v>0.14814814814814814</v>
      </c>
      <c r="AM864" s="117">
        <f t="shared" si="192"/>
        <v>7.407407407407407E-2</v>
      </c>
      <c r="AN864" s="117">
        <f t="shared" si="193"/>
        <v>0</v>
      </c>
      <c r="AO864" s="117">
        <f t="shared" si="194"/>
        <v>0</v>
      </c>
      <c r="AP864" s="117">
        <f t="shared" si="195"/>
        <v>0</v>
      </c>
      <c r="AQ864" s="117">
        <f t="shared" si="196"/>
        <v>0.77777777777777779</v>
      </c>
      <c r="AR864" s="117">
        <f t="shared" si="197"/>
        <v>0</v>
      </c>
      <c r="AS864" t="str">
        <f t="shared" si="198"/>
        <v>1997PPS</v>
      </c>
    </row>
    <row r="865" spans="1:45" x14ac:dyDescent="0.25">
      <c r="A865" t="s">
        <v>702</v>
      </c>
      <c r="B865" s="64">
        <v>1998</v>
      </c>
      <c r="C865">
        <v>9</v>
      </c>
      <c r="D865" s="116" t="s">
        <v>62</v>
      </c>
      <c r="E865" s="63" t="s">
        <v>26</v>
      </c>
      <c r="F865" s="63" t="s">
        <v>27</v>
      </c>
      <c r="G865" s="63" t="s">
        <v>28</v>
      </c>
      <c r="H865" s="63" t="s">
        <v>28</v>
      </c>
      <c r="I865" s="63" t="s">
        <v>28</v>
      </c>
      <c r="J865" s="63" t="s">
        <v>28</v>
      </c>
      <c r="K865" s="63" t="s">
        <v>28</v>
      </c>
      <c r="L865" s="63" t="s">
        <v>28</v>
      </c>
      <c r="M865" s="63" t="s">
        <v>28</v>
      </c>
      <c r="N865" s="63" t="s">
        <v>28</v>
      </c>
      <c r="O865" s="63" t="s">
        <v>28</v>
      </c>
      <c r="P865" s="63" t="s">
        <v>28</v>
      </c>
      <c r="Q865" s="63" t="s">
        <v>28</v>
      </c>
      <c r="R865" s="63" t="s">
        <v>28</v>
      </c>
      <c r="S865" s="63" t="s">
        <v>28</v>
      </c>
      <c r="T865" s="63" t="s">
        <v>28</v>
      </c>
      <c r="U865" s="63" t="s">
        <v>28</v>
      </c>
      <c r="V865" s="63" t="s">
        <v>28</v>
      </c>
      <c r="W865" s="63" t="s">
        <v>28</v>
      </c>
      <c r="X865" s="63" t="s">
        <v>28</v>
      </c>
      <c r="Y865" s="63" t="s">
        <v>28</v>
      </c>
      <c r="Z865" s="63" t="s">
        <v>28</v>
      </c>
      <c r="AA865" s="63" t="s">
        <v>28</v>
      </c>
      <c r="AB865" s="93" t="str">
        <f t="shared" si="185"/>
        <v>pre99</v>
      </c>
      <c r="AC865" s="93" t="str">
        <f t="shared" si="186"/>
        <v>PPS</v>
      </c>
      <c r="AD865" s="93" t="str">
        <f>"'"&amp;VLOOKUP(A865,Lookups!B$3:F$48,2,FALSE)&amp;"'"</f>
        <v>'Puntledge River Summer'</v>
      </c>
      <c r="AE865" s="93">
        <f>VLOOKUP(A865,Lookups!B$3:F$48,4,FALSE)</f>
        <v>4</v>
      </c>
      <c r="AF865" s="93" t="str">
        <f>VLOOKUP(A865,Lookups!B$3:F$48,5,FALSE)</f>
        <v>GS</v>
      </c>
      <c r="AG865" s="93" t="str">
        <f t="shared" si="187"/>
        <v>no</v>
      </c>
      <c r="AH865" s="93">
        <f>VLOOKUP(A865,Lookups!B$3:F$48,3,FALSE)</f>
        <v>26</v>
      </c>
      <c r="AI865" s="117">
        <f t="shared" si="188"/>
        <v>0</v>
      </c>
      <c r="AJ865" s="117">
        <f t="shared" si="189"/>
        <v>0</v>
      </c>
      <c r="AK865" s="117">
        <f t="shared" si="190"/>
        <v>0</v>
      </c>
      <c r="AL865" s="117">
        <f t="shared" si="191"/>
        <v>0</v>
      </c>
      <c r="AM865" s="117">
        <f t="shared" si="192"/>
        <v>0</v>
      </c>
      <c r="AN865" s="117">
        <f t="shared" si="193"/>
        <v>0</v>
      </c>
      <c r="AO865" s="117">
        <f t="shared" si="194"/>
        <v>0</v>
      </c>
      <c r="AP865" s="117">
        <f t="shared" si="195"/>
        <v>0</v>
      </c>
      <c r="AQ865" s="117">
        <f t="shared" si="196"/>
        <v>0</v>
      </c>
      <c r="AR865" s="117">
        <f t="shared" si="197"/>
        <v>0</v>
      </c>
      <c r="AS865" t="str">
        <f t="shared" si="198"/>
        <v>1998PPS</v>
      </c>
    </row>
    <row r="866" spans="1:45" x14ac:dyDescent="0.25">
      <c r="A866" t="s">
        <v>702</v>
      </c>
      <c r="B866" s="64">
        <v>1999</v>
      </c>
      <c r="C866">
        <v>51</v>
      </c>
      <c r="D866" s="116" t="s">
        <v>61</v>
      </c>
      <c r="E866" s="63">
        <v>0</v>
      </c>
      <c r="F866" s="63">
        <v>0</v>
      </c>
      <c r="G866" s="63">
        <v>0</v>
      </c>
      <c r="H866" s="63">
        <v>0</v>
      </c>
      <c r="I866" s="63">
        <v>0</v>
      </c>
      <c r="J866" s="63">
        <v>0</v>
      </c>
      <c r="K866" s="63">
        <v>0</v>
      </c>
      <c r="L866" s="63">
        <v>0</v>
      </c>
      <c r="M866" s="63">
        <v>0.17647058823529413</v>
      </c>
      <c r="N866" s="63">
        <v>0</v>
      </c>
      <c r="O866" s="63">
        <v>3.9215686274509803E-2</v>
      </c>
      <c r="P866" s="63">
        <v>0</v>
      </c>
      <c r="Q866" s="63">
        <v>0</v>
      </c>
      <c r="R866" s="63">
        <v>0</v>
      </c>
      <c r="S866" s="63">
        <v>0</v>
      </c>
      <c r="T866" s="63">
        <v>0</v>
      </c>
      <c r="U866" s="63">
        <v>0</v>
      </c>
      <c r="V866" s="63">
        <v>0</v>
      </c>
      <c r="W866" s="63">
        <v>0</v>
      </c>
      <c r="X866" s="63">
        <v>0</v>
      </c>
      <c r="Y866" s="63">
        <v>0</v>
      </c>
      <c r="Z866" s="63">
        <v>0</v>
      </c>
      <c r="AA866" s="63">
        <v>0.78431372549019607</v>
      </c>
      <c r="AB866" s="93" t="str">
        <f t="shared" si="185"/>
        <v>a99to08</v>
      </c>
      <c r="AC866" s="93" t="str">
        <f t="shared" si="186"/>
        <v>PPS</v>
      </c>
      <c r="AD866" s="93" t="str">
        <f>"'"&amp;VLOOKUP(A866,Lookups!B$3:F$48,2,FALSE)&amp;"'"</f>
        <v>'Puntledge River Summer'</v>
      </c>
      <c r="AE866" s="93">
        <f>VLOOKUP(A866,Lookups!B$3:F$48,4,FALSE)</f>
        <v>4</v>
      </c>
      <c r="AF866" s="93" t="str">
        <f>VLOOKUP(A866,Lookups!B$3:F$48,5,FALSE)</f>
        <v>GS</v>
      </c>
      <c r="AG866" s="93" t="str">
        <f t="shared" si="187"/>
        <v>yes</v>
      </c>
      <c r="AH866" s="93">
        <f>VLOOKUP(A866,Lookups!B$3:F$48,3,FALSE)</f>
        <v>26</v>
      </c>
      <c r="AI866" s="117">
        <f t="shared" si="188"/>
        <v>0</v>
      </c>
      <c r="AJ866" s="117">
        <f t="shared" si="189"/>
        <v>0</v>
      </c>
      <c r="AK866" s="117">
        <f t="shared" si="190"/>
        <v>0</v>
      </c>
      <c r="AL866" s="117">
        <f t="shared" si="191"/>
        <v>0.17647058823529413</v>
      </c>
      <c r="AM866" s="117">
        <f t="shared" si="192"/>
        <v>3.9215686274509803E-2</v>
      </c>
      <c r="AN866" s="117">
        <f t="shared" si="193"/>
        <v>0</v>
      </c>
      <c r="AO866" s="117">
        <f t="shared" si="194"/>
        <v>0</v>
      </c>
      <c r="AP866" s="117">
        <f t="shared" si="195"/>
        <v>0</v>
      </c>
      <c r="AQ866" s="117">
        <f t="shared" si="196"/>
        <v>0.78431372549019607</v>
      </c>
      <c r="AR866" s="117">
        <f t="shared" si="197"/>
        <v>0</v>
      </c>
      <c r="AS866" t="str">
        <f t="shared" si="198"/>
        <v>1999PPS</v>
      </c>
    </row>
    <row r="867" spans="1:45" x14ac:dyDescent="0.25">
      <c r="A867" t="s">
        <v>702</v>
      </c>
      <c r="B867" s="64">
        <v>2000</v>
      </c>
      <c r="C867">
        <v>64</v>
      </c>
      <c r="D867" s="116" t="s">
        <v>42</v>
      </c>
      <c r="E867" s="63">
        <v>1.5625E-2</v>
      </c>
      <c r="F867" s="63">
        <v>1.5625E-2</v>
      </c>
      <c r="G867" s="63">
        <v>0</v>
      </c>
      <c r="H867" s="63">
        <v>0</v>
      </c>
      <c r="I867" s="63">
        <v>0</v>
      </c>
      <c r="J867" s="63">
        <v>0</v>
      </c>
      <c r="K867" s="63">
        <v>0</v>
      </c>
      <c r="L867" s="63">
        <v>0</v>
      </c>
      <c r="M867" s="63">
        <v>0.125</v>
      </c>
      <c r="N867" s="63">
        <v>0</v>
      </c>
      <c r="O867" s="63">
        <v>0</v>
      </c>
      <c r="P867" s="63">
        <v>0</v>
      </c>
      <c r="Q867" s="63">
        <v>0</v>
      </c>
      <c r="R867" s="63">
        <v>0</v>
      </c>
      <c r="S867" s="63">
        <v>0</v>
      </c>
      <c r="T867" s="63">
        <v>0</v>
      </c>
      <c r="U867" s="63">
        <v>0</v>
      </c>
      <c r="V867" s="63">
        <v>0</v>
      </c>
      <c r="W867" s="63">
        <v>0</v>
      </c>
      <c r="X867" s="63">
        <v>0</v>
      </c>
      <c r="Y867" s="63">
        <v>0</v>
      </c>
      <c r="Z867" s="63">
        <v>0</v>
      </c>
      <c r="AA867" s="63">
        <v>0.84375</v>
      </c>
      <c r="AB867" s="93" t="str">
        <f t="shared" si="185"/>
        <v>a99to08</v>
      </c>
      <c r="AC867" s="93" t="str">
        <f t="shared" si="186"/>
        <v>PPS</v>
      </c>
      <c r="AD867" s="93" t="str">
        <f>"'"&amp;VLOOKUP(A867,Lookups!B$3:F$48,2,FALSE)&amp;"'"</f>
        <v>'Puntledge River Summer'</v>
      </c>
      <c r="AE867" s="93">
        <f>VLOOKUP(A867,Lookups!B$3:F$48,4,FALSE)</f>
        <v>4</v>
      </c>
      <c r="AF867" s="93" t="str">
        <f>VLOOKUP(A867,Lookups!B$3:F$48,5,FALSE)</f>
        <v>GS</v>
      </c>
      <c r="AG867" s="93" t="str">
        <f t="shared" si="187"/>
        <v>yes</v>
      </c>
      <c r="AH867" s="93">
        <f>VLOOKUP(A867,Lookups!B$3:F$48,3,FALSE)</f>
        <v>26</v>
      </c>
      <c r="AI867" s="117">
        <f t="shared" si="188"/>
        <v>3.125E-2</v>
      </c>
      <c r="AJ867" s="117">
        <f t="shared" si="189"/>
        <v>0</v>
      </c>
      <c r="AK867" s="117">
        <f t="shared" si="190"/>
        <v>0</v>
      </c>
      <c r="AL867" s="117">
        <f t="shared" si="191"/>
        <v>0.125</v>
      </c>
      <c r="AM867" s="117">
        <f t="shared" si="192"/>
        <v>0</v>
      </c>
      <c r="AN867" s="117">
        <f t="shared" si="193"/>
        <v>0</v>
      </c>
      <c r="AO867" s="117">
        <f t="shared" si="194"/>
        <v>0</v>
      </c>
      <c r="AP867" s="117">
        <f t="shared" si="195"/>
        <v>0</v>
      </c>
      <c r="AQ867" s="117">
        <f t="shared" si="196"/>
        <v>0.84375</v>
      </c>
      <c r="AR867" s="117">
        <f t="shared" si="197"/>
        <v>0</v>
      </c>
      <c r="AS867" t="str">
        <f t="shared" si="198"/>
        <v>2000PPS</v>
      </c>
    </row>
    <row r="868" spans="1:45" x14ac:dyDescent="0.25">
      <c r="A868" t="s">
        <v>702</v>
      </c>
      <c r="B868" s="64">
        <v>2001</v>
      </c>
      <c r="C868">
        <v>213</v>
      </c>
      <c r="D868" s="116" t="s">
        <v>43</v>
      </c>
      <c r="E868" s="63">
        <v>2.8169014084507039E-2</v>
      </c>
      <c r="F868" s="63">
        <v>4.6948356807511738E-3</v>
      </c>
      <c r="G868" s="63">
        <v>0</v>
      </c>
      <c r="H868" s="63">
        <v>0</v>
      </c>
      <c r="I868" s="63">
        <v>0</v>
      </c>
      <c r="J868" s="63">
        <v>2.3474178403755867E-2</v>
      </c>
      <c r="K868" s="63">
        <v>0</v>
      </c>
      <c r="L868" s="63">
        <v>0</v>
      </c>
      <c r="M868" s="63">
        <v>4.2253521126760563E-2</v>
      </c>
      <c r="N868" s="63">
        <v>0</v>
      </c>
      <c r="O868" s="63">
        <v>0</v>
      </c>
      <c r="P868" s="63">
        <v>0</v>
      </c>
      <c r="Q868" s="63">
        <v>0</v>
      </c>
      <c r="R868" s="63">
        <v>0</v>
      </c>
      <c r="S868" s="63">
        <v>0</v>
      </c>
      <c r="T868" s="63">
        <v>0</v>
      </c>
      <c r="U868" s="63">
        <v>0</v>
      </c>
      <c r="V868" s="63">
        <v>0</v>
      </c>
      <c r="W868" s="63">
        <v>0</v>
      </c>
      <c r="X868" s="63">
        <v>0</v>
      </c>
      <c r="Y868" s="63">
        <v>0</v>
      </c>
      <c r="Z868" s="63">
        <v>0</v>
      </c>
      <c r="AA868" s="63">
        <v>0.90140845070422537</v>
      </c>
      <c r="AB868" s="93" t="str">
        <f t="shared" si="185"/>
        <v>a99to08</v>
      </c>
      <c r="AC868" s="93" t="str">
        <f t="shared" si="186"/>
        <v>PPS</v>
      </c>
      <c r="AD868" s="93" t="str">
        <f>"'"&amp;VLOOKUP(A868,Lookups!B$3:F$48,2,FALSE)&amp;"'"</f>
        <v>'Puntledge River Summer'</v>
      </c>
      <c r="AE868" s="93">
        <f>VLOOKUP(A868,Lookups!B$3:F$48,4,FALSE)</f>
        <v>4</v>
      </c>
      <c r="AF868" s="93" t="str">
        <f>VLOOKUP(A868,Lookups!B$3:F$48,5,FALSE)</f>
        <v>GS</v>
      </c>
      <c r="AG868" s="93" t="str">
        <f t="shared" si="187"/>
        <v>yes</v>
      </c>
      <c r="AH868" s="93">
        <f>VLOOKUP(A868,Lookups!B$3:F$48,3,FALSE)</f>
        <v>26</v>
      </c>
      <c r="AI868" s="117">
        <f t="shared" si="188"/>
        <v>3.2863849765258211E-2</v>
      </c>
      <c r="AJ868" s="117">
        <f t="shared" si="189"/>
        <v>0</v>
      </c>
      <c r="AK868" s="117">
        <f t="shared" si="190"/>
        <v>2.3474178403755867E-2</v>
      </c>
      <c r="AL868" s="117">
        <f t="shared" si="191"/>
        <v>4.2253521126760563E-2</v>
      </c>
      <c r="AM868" s="117">
        <f t="shared" si="192"/>
        <v>0</v>
      </c>
      <c r="AN868" s="117">
        <f t="shared" si="193"/>
        <v>0</v>
      </c>
      <c r="AO868" s="117">
        <f t="shared" si="194"/>
        <v>0</v>
      </c>
      <c r="AP868" s="117">
        <f t="shared" si="195"/>
        <v>0</v>
      </c>
      <c r="AQ868" s="117">
        <f t="shared" si="196"/>
        <v>0.90140845070422537</v>
      </c>
      <c r="AR868" s="117">
        <f t="shared" si="197"/>
        <v>0</v>
      </c>
      <c r="AS868" t="str">
        <f t="shared" si="198"/>
        <v>2001PPS</v>
      </c>
    </row>
    <row r="869" spans="1:45" x14ac:dyDescent="0.25">
      <c r="A869" t="s">
        <v>702</v>
      </c>
      <c r="B869" s="64">
        <v>2002</v>
      </c>
      <c r="C869">
        <v>121</v>
      </c>
      <c r="D869" s="116" t="s">
        <v>43</v>
      </c>
      <c r="E869" s="63">
        <v>5.7851239669421489E-2</v>
      </c>
      <c r="F869" s="63">
        <v>0</v>
      </c>
      <c r="G869" s="63">
        <v>0</v>
      </c>
      <c r="H869" s="63">
        <v>0</v>
      </c>
      <c r="I869" s="63">
        <v>0</v>
      </c>
      <c r="J869" s="63">
        <v>0</v>
      </c>
      <c r="K869" s="63">
        <v>0.11570247933884298</v>
      </c>
      <c r="L869" s="63">
        <v>0</v>
      </c>
      <c r="M869" s="63">
        <v>4.9586776859504134E-2</v>
      </c>
      <c r="N869" s="63">
        <v>0</v>
      </c>
      <c r="O869" s="63">
        <v>0</v>
      </c>
      <c r="P869" s="63">
        <v>9.9173553719008267E-2</v>
      </c>
      <c r="Q869" s="63">
        <v>0</v>
      </c>
      <c r="R869" s="63">
        <v>0</v>
      </c>
      <c r="S869" s="63">
        <v>0</v>
      </c>
      <c r="T869" s="63">
        <v>0</v>
      </c>
      <c r="U869" s="63">
        <v>0</v>
      </c>
      <c r="V869" s="63">
        <v>0</v>
      </c>
      <c r="W869" s="63">
        <v>0</v>
      </c>
      <c r="X869" s="63">
        <v>0</v>
      </c>
      <c r="Y869" s="63">
        <v>0</v>
      </c>
      <c r="Z869" s="63">
        <v>0</v>
      </c>
      <c r="AA869" s="63">
        <v>0.6776859504132231</v>
      </c>
      <c r="AB869" s="93" t="str">
        <f t="shared" si="185"/>
        <v>a99to08</v>
      </c>
      <c r="AC869" s="93" t="str">
        <f t="shared" si="186"/>
        <v>PPS</v>
      </c>
      <c r="AD869" s="93" t="str">
        <f>"'"&amp;VLOOKUP(A869,Lookups!B$3:F$48,2,FALSE)&amp;"'"</f>
        <v>'Puntledge River Summer'</v>
      </c>
      <c r="AE869" s="93">
        <f>VLOOKUP(A869,Lookups!B$3:F$48,4,FALSE)</f>
        <v>4</v>
      </c>
      <c r="AF869" s="93" t="str">
        <f>VLOOKUP(A869,Lookups!B$3:F$48,5,FALSE)</f>
        <v>GS</v>
      </c>
      <c r="AG869" s="93" t="str">
        <f t="shared" si="187"/>
        <v>yes</v>
      </c>
      <c r="AH869" s="93">
        <f>VLOOKUP(A869,Lookups!B$3:F$48,3,FALSE)</f>
        <v>26</v>
      </c>
      <c r="AI869" s="117">
        <f t="shared" si="188"/>
        <v>5.7851239669421489E-2</v>
      </c>
      <c r="AJ869" s="117">
        <f t="shared" si="189"/>
        <v>0</v>
      </c>
      <c r="AK869" s="117">
        <f t="shared" si="190"/>
        <v>0.11570247933884298</v>
      </c>
      <c r="AL869" s="117">
        <f t="shared" si="191"/>
        <v>4.9586776859504134E-2</v>
      </c>
      <c r="AM869" s="117">
        <f t="shared" si="192"/>
        <v>9.9173553719008267E-2</v>
      </c>
      <c r="AN869" s="117">
        <f t="shared" si="193"/>
        <v>0</v>
      </c>
      <c r="AO869" s="117">
        <f t="shared" si="194"/>
        <v>0</v>
      </c>
      <c r="AP869" s="117">
        <f t="shared" si="195"/>
        <v>0</v>
      </c>
      <c r="AQ869" s="117">
        <f t="shared" si="196"/>
        <v>0.6776859504132231</v>
      </c>
      <c r="AR869" s="117">
        <f t="shared" si="197"/>
        <v>0</v>
      </c>
      <c r="AS869" t="str">
        <f t="shared" si="198"/>
        <v>2002PPS</v>
      </c>
    </row>
    <row r="870" spans="1:45" x14ac:dyDescent="0.25">
      <c r="A870" t="s">
        <v>702</v>
      </c>
      <c r="B870" s="64">
        <v>2003</v>
      </c>
      <c r="C870">
        <v>123</v>
      </c>
      <c r="D870" s="116" t="s">
        <v>43</v>
      </c>
      <c r="E870" s="63">
        <v>0</v>
      </c>
      <c r="F870" s="63">
        <v>0</v>
      </c>
      <c r="G870" s="63">
        <v>0</v>
      </c>
      <c r="H870" s="63">
        <v>0</v>
      </c>
      <c r="I870" s="63">
        <v>0</v>
      </c>
      <c r="J870" s="63">
        <v>0</v>
      </c>
      <c r="K870" s="63">
        <v>0</v>
      </c>
      <c r="L870" s="63">
        <v>0</v>
      </c>
      <c r="M870" s="63">
        <v>0.17886178861788618</v>
      </c>
      <c r="N870" s="63">
        <v>0</v>
      </c>
      <c r="O870" s="63">
        <v>8.130081300813009E-3</v>
      </c>
      <c r="P870" s="63">
        <v>0</v>
      </c>
      <c r="Q870" s="63">
        <v>0</v>
      </c>
      <c r="R870" s="63">
        <v>0</v>
      </c>
      <c r="S870" s="63">
        <v>0</v>
      </c>
      <c r="T870" s="63">
        <v>0</v>
      </c>
      <c r="U870" s="63">
        <v>0</v>
      </c>
      <c r="V870" s="63">
        <v>0</v>
      </c>
      <c r="W870" s="63">
        <v>0</v>
      </c>
      <c r="X870" s="63">
        <v>0</v>
      </c>
      <c r="Y870" s="63">
        <v>0</v>
      </c>
      <c r="Z870" s="63">
        <v>6.5040650406504072E-2</v>
      </c>
      <c r="AA870" s="63">
        <v>0.74796747967479671</v>
      </c>
      <c r="AB870" s="93" t="str">
        <f t="shared" si="185"/>
        <v>a99to08</v>
      </c>
      <c r="AC870" s="93" t="str">
        <f t="shared" si="186"/>
        <v>PPS</v>
      </c>
      <c r="AD870" s="93" t="str">
        <f>"'"&amp;VLOOKUP(A870,Lookups!B$3:F$48,2,FALSE)&amp;"'"</f>
        <v>'Puntledge River Summer'</v>
      </c>
      <c r="AE870" s="93">
        <f>VLOOKUP(A870,Lookups!B$3:F$48,4,FALSE)</f>
        <v>4</v>
      </c>
      <c r="AF870" s="93" t="str">
        <f>VLOOKUP(A870,Lookups!B$3:F$48,5,FALSE)</f>
        <v>GS</v>
      </c>
      <c r="AG870" s="93" t="str">
        <f t="shared" si="187"/>
        <v>yes</v>
      </c>
      <c r="AH870" s="93">
        <f>VLOOKUP(A870,Lookups!B$3:F$48,3,FALSE)</f>
        <v>26</v>
      </c>
      <c r="AI870" s="117">
        <f t="shared" si="188"/>
        <v>0</v>
      </c>
      <c r="AJ870" s="117">
        <f t="shared" si="189"/>
        <v>0</v>
      </c>
      <c r="AK870" s="117">
        <f t="shared" si="190"/>
        <v>0</v>
      </c>
      <c r="AL870" s="117">
        <f t="shared" si="191"/>
        <v>0.17886178861788618</v>
      </c>
      <c r="AM870" s="117">
        <f t="shared" si="192"/>
        <v>8.130081300813009E-3</v>
      </c>
      <c r="AN870" s="117">
        <f t="shared" si="193"/>
        <v>0</v>
      </c>
      <c r="AO870" s="117">
        <f t="shared" si="194"/>
        <v>0</v>
      </c>
      <c r="AP870" s="117">
        <f t="shared" si="195"/>
        <v>0</v>
      </c>
      <c r="AQ870" s="117">
        <f t="shared" si="196"/>
        <v>0.74796747967479671</v>
      </c>
      <c r="AR870" s="117">
        <f t="shared" si="197"/>
        <v>6.5040650406504072E-2</v>
      </c>
      <c r="AS870" t="str">
        <f t="shared" si="198"/>
        <v>2003PPS</v>
      </c>
    </row>
    <row r="871" spans="1:45" x14ac:dyDescent="0.25">
      <c r="A871" t="s">
        <v>702</v>
      </c>
      <c r="B871" s="64">
        <v>2004</v>
      </c>
      <c r="C871">
        <v>105</v>
      </c>
      <c r="D871" s="116" t="s">
        <v>43</v>
      </c>
      <c r="E871" s="63">
        <v>0.16190476190476191</v>
      </c>
      <c r="F871" s="63">
        <v>9.5238095238095247E-3</v>
      </c>
      <c r="G871" s="63">
        <v>0</v>
      </c>
      <c r="H871" s="63">
        <v>0</v>
      </c>
      <c r="I871" s="63">
        <v>0</v>
      </c>
      <c r="J871" s="63">
        <v>2.8571428571428571E-2</v>
      </c>
      <c r="K871" s="63">
        <v>0</v>
      </c>
      <c r="L871" s="63">
        <v>0</v>
      </c>
      <c r="M871" s="63">
        <v>0.11428571428571428</v>
      </c>
      <c r="N871" s="63">
        <v>0</v>
      </c>
      <c r="O871" s="63">
        <v>0</v>
      </c>
      <c r="P871" s="63">
        <v>0</v>
      </c>
      <c r="Q871" s="63">
        <v>0</v>
      </c>
      <c r="R871" s="63">
        <v>0</v>
      </c>
      <c r="S871" s="63">
        <v>0</v>
      </c>
      <c r="T871" s="63">
        <v>0</v>
      </c>
      <c r="U871" s="63">
        <v>0</v>
      </c>
      <c r="V871" s="63">
        <v>0</v>
      </c>
      <c r="W871" s="63">
        <v>0</v>
      </c>
      <c r="X871" s="63">
        <v>0</v>
      </c>
      <c r="Y871" s="63">
        <v>0</v>
      </c>
      <c r="Z871" s="63">
        <v>0</v>
      </c>
      <c r="AA871" s="63">
        <v>0.68571428571428572</v>
      </c>
      <c r="AB871" s="93" t="str">
        <f t="shared" si="185"/>
        <v>a99to08</v>
      </c>
      <c r="AC871" s="93" t="str">
        <f t="shared" si="186"/>
        <v>PPS</v>
      </c>
      <c r="AD871" s="93" t="str">
        <f>"'"&amp;VLOOKUP(A871,Lookups!B$3:F$48,2,FALSE)&amp;"'"</f>
        <v>'Puntledge River Summer'</v>
      </c>
      <c r="AE871" s="93">
        <f>VLOOKUP(A871,Lookups!B$3:F$48,4,FALSE)</f>
        <v>4</v>
      </c>
      <c r="AF871" s="93" t="str">
        <f>VLOOKUP(A871,Lookups!B$3:F$48,5,FALSE)</f>
        <v>GS</v>
      </c>
      <c r="AG871" s="93" t="str">
        <f t="shared" si="187"/>
        <v>yes</v>
      </c>
      <c r="AH871" s="93">
        <f>VLOOKUP(A871,Lookups!B$3:F$48,3,FALSE)</f>
        <v>26</v>
      </c>
      <c r="AI871" s="117">
        <f t="shared" si="188"/>
        <v>0.17142857142857143</v>
      </c>
      <c r="AJ871" s="117">
        <f t="shared" si="189"/>
        <v>0</v>
      </c>
      <c r="AK871" s="117">
        <f t="shared" si="190"/>
        <v>2.8571428571428571E-2</v>
      </c>
      <c r="AL871" s="117">
        <f t="shared" si="191"/>
        <v>0.11428571428571428</v>
      </c>
      <c r="AM871" s="117">
        <f t="shared" si="192"/>
        <v>0</v>
      </c>
      <c r="AN871" s="117">
        <f t="shared" si="193"/>
        <v>0</v>
      </c>
      <c r="AO871" s="117">
        <f t="shared" si="194"/>
        <v>0</v>
      </c>
      <c r="AP871" s="117">
        <f t="shared" si="195"/>
        <v>0</v>
      </c>
      <c r="AQ871" s="117">
        <f t="shared" si="196"/>
        <v>0.68571428571428572</v>
      </c>
      <c r="AR871" s="117">
        <f t="shared" si="197"/>
        <v>0</v>
      </c>
      <c r="AS871" t="str">
        <f t="shared" si="198"/>
        <v>2004PPS</v>
      </c>
    </row>
    <row r="872" spans="1:45" x14ac:dyDescent="0.25">
      <c r="A872" t="s">
        <v>702</v>
      </c>
      <c r="B872" s="64">
        <v>2005</v>
      </c>
      <c r="C872">
        <v>332</v>
      </c>
      <c r="D872" s="116" t="s">
        <v>43</v>
      </c>
      <c r="E872" s="63">
        <v>1.5060240963855422E-2</v>
      </c>
      <c r="F872" s="63">
        <v>0</v>
      </c>
      <c r="G872" s="63">
        <v>0</v>
      </c>
      <c r="H872" s="63">
        <v>1.2048192771084338E-2</v>
      </c>
      <c r="I872" s="63">
        <v>0</v>
      </c>
      <c r="J872" s="63">
        <v>6.024096385542169E-3</v>
      </c>
      <c r="K872" s="63">
        <v>0</v>
      </c>
      <c r="L872" s="63">
        <v>0</v>
      </c>
      <c r="M872" s="63">
        <v>0.27108433734939757</v>
      </c>
      <c r="N872" s="63">
        <v>0</v>
      </c>
      <c r="O872" s="63">
        <v>0</v>
      </c>
      <c r="P872" s="63">
        <v>0</v>
      </c>
      <c r="Q872" s="63">
        <v>0</v>
      </c>
      <c r="R872" s="63">
        <v>0</v>
      </c>
      <c r="S872" s="63">
        <v>0</v>
      </c>
      <c r="T872" s="63">
        <v>0</v>
      </c>
      <c r="U872" s="63">
        <v>0</v>
      </c>
      <c r="V872" s="63">
        <v>0</v>
      </c>
      <c r="W872" s="63">
        <v>0</v>
      </c>
      <c r="X872" s="63">
        <v>0</v>
      </c>
      <c r="Y872" s="63">
        <v>0</v>
      </c>
      <c r="Z872" s="63">
        <v>0</v>
      </c>
      <c r="AA872" s="63">
        <v>0.69578313253012047</v>
      </c>
      <c r="AB872" s="93" t="str">
        <f t="shared" si="185"/>
        <v>a99to08</v>
      </c>
      <c r="AC872" s="93" t="str">
        <f t="shared" si="186"/>
        <v>PPS</v>
      </c>
      <c r="AD872" s="93" t="str">
        <f>"'"&amp;VLOOKUP(A872,Lookups!B$3:F$48,2,FALSE)&amp;"'"</f>
        <v>'Puntledge River Summer'</v>
      </c>
      <c r="AE872" s="93">
        <f>VLOOKUP(A872,Lookups!B$3:F$48,4,FALSE)</f>
        <v>4</v>
      </c>
      <c r="AF872" s="93" t="str">
        <f>VLOOKUP(A872,Lookups!B$3:F$48,5,FALSE)</f>
        <v>GS</v>
      </c>
      <c r="AG872" s="93" t="str">
        <f t="shared" si="187"/>
        <v>yes</v>
      </c>
      <c r="AH872" s="93">
        <f>VLOOKUP(A872,Lookups!B$3:F$48,3,FALSE)</f>
        <v>26</v>
      </c>
      <c r="AI872" s="117">
        <f t="shared" si="188"/>
        <v>1.5060240963855422E-2</v>
      </c>
      <c r="AJ872" s="117">
        <f t="shared" si="189"/>
        <v>1.2048192771084338E-2</v>
      </c>
      <c r="AK872" s="117">
        <f t="shared" si="190"/>
        <v>6.024096385542169E-3</v>
      </c>
      <c r="AL872" s="117">
        <f t="shared" si="191"/>
        <v>0.27108433734939757</v>
      </c>
      <c r="AM872" s="117">
        <f t="shared" si="192"/>
        <v>0</v>
      </c>
      <c r="AN872" s="117">
        <f t="shared" si="193"/>
        <v>0</v>
      </c>
      <c r="AO872" s="117">
        <f t="shared" si="194"/>
        <v>0</v>
      </c>
      <c r="AP872" s="117">
        <f t="shared" si="195"/>
        <v>0</v>
      </c>
      <c r="AQ872" s="117">
        <f t="shared" si="196"/>
        <v>0.69578313253012047</v>
      </c>
      <c r="AR872" s="117">
        <f t="shared" si="197"/>
        <v>0</v>
      </c>
      <c r="AS872" t="str">
        <f t="shared" si="198"/>
        <v>2005PPS</v>
      </c>
    </row>
    <row r="873" spans="1:45" x14ac:dyDescent="0.25">
      <c r="A873" t="s">
        <v>702</v>
      </c>
      <c r="B873" s="64">
        <v>2006</v>
      </c>
      <c r="C873">
        <v>303</v>
      </c>
      <c r="D873" s="116" t="s">
        <v>43</v>
      </c>
      <c r="E873" s="63">
        <v>7.9207920792079195E-2</v>
      </c>
      <c r="F873" s="63">
        <v>2.3102310231023101E-2</v>
      </c>
      <c r="G873" s="63">
        <v>0</v>
      </c>
      <c r="H873" s="63">
        <v>6.6006600660066007E-3</v>
      </c>
      <c r="I873" s="63">
        <v>0</v>
      </c>
      <c r="J873" s="63">
        <v>0</v>
      </c>
      <c r="K873" s="63">
        <v>1.9801980198019802E-2</v>
      </c>
      <c r="L873" s="63">
        <v>0</v>
      </c>
      <c r="M873" s="63">
        <v>6.9306930693069313E-2</v>
      </c>
      <c r="N873" s="63">
        <v>0</v>
      </c>
      <c r="O873" s="63">
        <v>0</v>
      </c>
      <c r="P873" s="63">
        <v>0</v>
      </c>
      <c r="Q873" s="63">
        <v>0</v>
      </c>
      <c r="R873" s="63">
        <v>0</v>
      </c>
      <c r="S873" s="63">
        <v>0</v>
      </c>
      <c r="T873" s="63">
        <v>0</v>
      </c>
      <c r="U873" s="63">
        <v>0</v>
      </c>
      <c r="V873" s="63">
        <v>0</v>
      </c>
      <c r="W873" s="63">
        <v>0</v>
      </c>
      <c r="X873" s="63">
        <v>0</v>
      </c>
      <c r="Y873" s="63">
        <v>0</v>
      </c>
      <c r="Z873" s="63">
        <v>0</v>
      </c>
      <c r="AA873" s="63">
        <v>0.80198019801980203</v>
      </c>
      <c r="AB873" s="93" t="str">
        <f t="shared" si="185"/>
        <v>a99to08</v>
      </c>
      <c r="AC873" s="93" t="str">
        <f t="shared" si="186"/>
        <v>PPS</v>
      </c>
      <c r="AD873" s="93" t="str">
        <f>"'"&amp;VLOOKUP(A873,Lookups!B$3:F$48,2,FALSE)&amp;"'"</f>
        <v>'Puntledge River Summer'</v>
      </c>
      <c r="AE873" s="93">
        <f>VLOOKUP(A873,Lookups!B$3:F$48,4,FALSE)</f>
        <v>4</v>
      </c>
      <c r="AF873" s="93" t="str">
        <f>VLOOKUP(A873,Lookups!B$3:F$48,5,FALSE)</f>
        <v>GS</v>
      </c>
      <c r="AG873" s="93" t="str">
        <f t="shared" si="187"/>
        <v>yes</v>
      </c>
      <c r="AH873" s="93">
        <f>VLOOKUP(A873,Lookups!B$3:F$48,3,FALSE)</f>
        <v>26</v>
      </c>
      <c r="AI873" s="117">
        <f t="shared" si="188"/>
        <v>0.1023102310231023</v>
      </c>
      <c r="AJ873" s="117">
        <f t="shared" si="189"/>
        <v>6.6006600660066007E-3</v>
      </c>
      <c r="AK873" s="117">
        <f t="shared" si="190"/>
        <v>1.9801980198019802E-2</v>
      </c>
      <c r="AL873" s="117">
        <f t="shared" si="191"/>
        <v>6.9306930693069313E-2</v>
      </c>
      <c r="AM873" s="117">
        <f t="shared" si="192"/>
        <v>0</v>
      </c>
      <c r="AN873" s="117">
        <f t="shared" si="193"/>
        <v>0</v>
      </c>
      <c r="AO873" s="117">
        <f t="shared" si="194"/>
        <v>0</v>
      </c>
      <c r="AP873" s="117">
        <f t="shared" si="195"/>
        <v>0</v>
      </c>
      <c r="AQ873" s="117">
        <f t="shared" si="196"/>
        <v>0.80198019801980203</v>
      </c>
      <c r="AR873" s="117">
        <f t="shared" si="197"/>
        <v>0</v>
      </c>
      <c r="AS873" t="str">
        <f t="shared" si="198"/>
        <v>2006PPS</v>
      </c>
    </row>
    <row r="874" spans="1:45" x14ac:dyDescent="0.25">
      <c r="A874" t="s">
        <v>702</v>
      </c>
      <c r="B874" s="64">
        <v>2007</v>
      </c>
      <c r="C874">
        <v>435</v>
      </c>
      <c r="D874" s="116" t="s">
        <v>43</v>
      </c>
      <c r="E874" s="63">
        <v>0.11494252873563218</v>
      </c>
      <c r="F874" s="63">
        <v>8.5057471264367815E-2</v>
      </c>
      <c r="G874" s="63">
        <v>1.6091954022988506E-2</v>
      </c>
      <c r="H874" s="63">
        <v>6.8965517241379309E-3</v>
      </c>
      <c r="I874" s="63">
        <v>0</v>
      </c>
      <c r="J874" s="63">
        <v>0</v>
      </c>
      <c r="K874" s="63">
        <v>0</v>
      </c>
      <c r="L874" s="63">
        <v>0</v>
      </c>
      <c r="M874" s="63">
        <v>6.2068965517241378E-2</v>
      </c>
      <c r="N874" s="63">
        <v>0</v>
      </c>
      <c r="O874" s="63">
        <v>4.5977011494252873E-3</v>
      </c>
      <c r="P874" s="63">
        <v>0</v>
      </c>
      <c r="Q874" s="63">
        <v>0</v>
      </c>
      <c r="R874" s="63">
        <v>0</v>
      </c>
      <c r="S874" s="63">
        <v>0</v>
      </c>
      <c r="T874" s="63">
        <v>0</v>
      </c>
      <c r="U874" s="63">
        <v>0</v>
      </c>
      <c r="V874" s="63">
        <v>0</v>
      </c>
      <c r="W874" s="63">
        <v>0</v>
      </c>
      <c r="X874" s="63">
        <v>0</v>
      </c>
      <c r="Y874" s="63">
        <v>0</v>
      </c>
      <c r="Z874" s="63">
        <v>2.2988505747126436E-3</v>
      </c>
      <c r="AA874" s="63">
        <v>0.7080459770114943</v>
      </c>
      <c r="AB874" s="93" t="str">
        <f t="shared" ref="AB874:AB937" si="199">IF(B874&gt;=2009,"a09on",IF(B874&gt;=1999,"a99to08","pre99"))</f>
        <v>a99to08</v>
      </c>
      <c r="AC874" s="93" t="str">
        <f t="shared" ref="AC874:AC937" si="200">A874</f>
        <v>PPS</v>
      </c>
      <c r="AD874" s="93" t="str">
        <f>"'"&amp;VLOOKUP(A874,Lookups!B$3:F$48,2,FALSE)&amp;"'"</f>
        <v>'Puntledge River Summer'</v>
      </c>
      <c r="AE874" s="93">
        <f>VLOOKUP(A874,Lookups!B$3:F$48,4,FALSE)</f>
        <v>4</v>
      </c>
      <c r="AF874" s="93" t="str">
        <f>VLOOKUP(A874,Lookups!B$3:F$48,5,FALSE)</f>
        <v>GS</v>
      </c>
      <c r="AG874" s="93" t="str">
        <f t="shared" ref="AG874:AG937" si="201">IF(SUM(AI874:AR874)=0,"no","yes")</f>
        <v>yes</v>
      </c>
      <c r="AH874" s="93">
        <f>VLOOKUP(A874,Lookups!B$3:F$48,3,FALSE)</f>
        <v>26</v>
      </c>
      <c r="AI874" s="117">
        <f t="shared" ref="AI874:AI937" si="202">SUM(E874:G874)</f>
        <v>0.21609195402298853</v>
      </c>
      <c r="AJ874" s="117">
        <f t="shared" ref="AJ874:AJ937" si="203">SUM(H874:I874)</f>
        <v>6.8965517241379309E-3</v>
      </c>
      <c r="AK874" s="117">
        <f t="shared" ref="AK874:AK937" si="204">SUM(J874:K874)</f>
        <v>0</v>
      </c>
      <c r="AL874" s="117">
        <f t="shared" ref="AL874:AL937" si="205">SUM(L874:M874)</f>
        <v>6.2068965517241378E-2</v>
      </c>
      <c r="AM874" s="117">
        <f t="shared" ref="AM874:AM937" si="206">SUM(N874:P874)</f>
        <v>4.5977011494252873E-3</v>
      </c>
      <c r="AN874" s="117">
        <f t="shared" ref="AN874:AN937" si="207">SUM(Q874:T874)</f>
        <v>0</v>
      </c>
      <c r="AO874" s="117">
        <f t="shared" ref="AO874:AO937" si="208">SUM(U874:V874)</f>
        <v>0</v>
      </c>
      <c r="AP874" s="117">
        <f t="shared" ref="AP874:AP937" si="209">SUM(W874:Y874)</f>
        <v>0</v>
      </c>
      <c r="AQ874" s="117">
        <f t="shared" ref="AQ874:AQ937" si="210">SUM(AA874)</f>
        <v>0.7080459770114943</v>
      </c>
      <c r="AR874" s="117">
        <f t="shared" ref="AR874:AR937" si="211">SUM(Z874)</f>
        <v>2.2988505747126436E-3</v>
      </c>
      <c r="AS874" t="str">
        <f t="shared" ref="AS874:AS937" si="212">B874&amp;A874</f>
        <v>2007PPS</v>
      </c>
    </row>
    <row r="875" spans="1:45" x14ac:dyDescent="0.25">
      <c r="A875" t="s">
        <v>702</v>
      </c>
      <c r="B875" s="64">
        <v>2008</v>
      </c>
      <c r="C875">
        <v>270</v>
      </c>
      <c r="D875" s="116" t="s">
        <v>43</v>
      </c>
      <c r="E875" s="63">
        <v>1.4814814814814815E-2</v>
      </c>
      <c r="F875" s="63">
        <v>1.1111111111111112E-2</v>
      </c>
      <c r="G875" s="63">
        <v>0</v>
      </c>
      <c r="H875" s="63">
        <v>0</v>
      </c>
      <c r="I875" s="63">
        <v>0</v>
      </c>
      <c r="J875" s="63">
        <v>0</v>
      </c>
      <c r="K875" s="63">
        <v>5.185185185185185E-2</v>
      </c>
      <c r="L875" s="63">
        <v>0</v>
      </c>
      <c r="M875" s="63">
        <v>0.12592592592592594</v>
      </c>
      <c r="N875" s="63">
        <v>0</v>
      </c>
      <c r="O875" s="63">
        <v>0</v>
      </c>
      <c r="P875" s="63">
        <v>2.5925925925925925E-2</v>
      </c>
      <c r="Q875" s="63">
        <v>0</v>
      </c>
      <c r="R875" s="63">
        <v>0</v>
      </c>
      <c r="S875" s="63">
        <v>0</v>
      </c>
      <c r="T875" s="63">
        <v>0</v>
      </c>
      <c r="U875" s="63">
        <v>0</v>
      </c>
      <c r="V875" s="63">
        <v>0</v>
      </c>
      <c r="W875" s="63">
        <v>0</v>
      </c>
      <c r="X875" s="63">
        <v>0</v>
      </c>
      <c r="Y875" s="63">
        <v>0</v>
      </c>
      <c r="Z875" s="63">
        <v>3.7037037037037038E-3</v>
      </c>
      <c r="AA875" s="63">
        <v>0.76666666666666672</v>
      </c>
      <c r="AB875" s="93" t="str">
        <f t="shared" si="199"/>
        <v>a99to08</v>
      </c>
      <c r="AC875" s="93" t="str">
        <f t="shared" si="200"/>
        <v>PPS</v>
      </c>
      <c r="AD875" s="93" t="str">
        <f>"'"&amp;VLOOKUP(A875,Lookups!B$3:F$48,2,FALSE)&amp;"'"</f>
        <v>'Puntledge River Summer'</v>
      </c>
      <c r="AE875" s="93">
        <f>VLOOKUP(A875,Lookups!B$3:F$48,4,FALSE)</f>
        <v>4</v>
      </c>
      <c r="AF875" s="93" t="str">
        <f>VLOOKUP(A875,Lookups!B$3:F$48,5,FALSE)</f>
        <v>GS</v>
      </c>
      <c r="AG875" s="93" t="str">
        <f t="shared" si="201"/>
        <v>yes</v>
      </c>
      <c r="AH875" s="93">
        <f>VLOOKUP(A875,Lookups!B$3:F$48,3,FALSE)</f>
        <v>26</v>
      </c>
      <c r="AI875" s="117">
        <f t="shared" si="202"/>
        <v>2.5925925925925929E-2</v>
      </c>
      <c r="AJ875" s="117">
        <f t="shared" si="203"/>
        <v>0</v>
      </c>
      <c r="AK875" s="117">
        <f t="shared" si="204"/>
        <v>5.185185185185185E-2</v>
      </c>
      <c r="AL875" s="117">
        <f t="shared" si="205"/>
        <v>0.12592592592592594</v>
      </c>
      <c r="AM875" s="117">
        <f t="shared" si="206"/>
        <v>2.5925925925925925E-2</v>
      </c>
      <c r="AN875" s="117">
        <f t="shared" si="207"/>
        <v>0</v>
      </c>
      <c r="AO875" s="117">
        <f t="shared" si="208"/>
        <v>0</v>
      </c>
      <c r="AP875" s="117">
        <f t="shared" si="209"/>
        <v>0</v>
      </c>
      <c r="AQ875" s="117">
        <f t="shared" si="210"/>
        <v>0.76666666666666672</v>
      </c>
      <c r="AR875" s="117">
        <f t="shared" si="211"/>
        <v>3.7037037037037038E-3</v>
      </c>
      <c r="AS875" t="str">
        <f t="shared" si="212"/>
        <v>2008PPS</v>
      </c>
    </row>
    <row r="876" spans="1:45" x14ac:dyDescent="0.25">
      <c r="A876" t="s">
        <v>702</v>
      </c>
      <c r="B876" s="64">
        <v>2009</v>
      </c>
      <c r="C876">
        <v>610</v>
      </c>
      <c r="D876" s="116" t="s">
        <v>43</v>
      </c>
      <c r="E876" s="63">
        <v>5.2459016393442623E-2</v>
      </c>
      <c r="F876" s="63">
        <v>1.8032786885245903E-2</v>
      </c>
      <c r="G876" s="63">
        <v>1.639344262295082E-3</v>
      </c>
      <c r="H876" s="63">
        <v>1.1475409836065573E-2</v>
      </c>
      <c r="I876" s="63">
        <v>3.2786885245901639E-3</v>
      </c>
      <c r="J876" s="63">
        <v>0</v>
      </c>
      <c r="K876" s="63">
        <v>0</v>
      </c>
      <c r="L876" s="63">
        <v>0</v>
      </c>
      <c r="M876" s="63">
        <v>0.14590163934426231</v>
      </c>
      <c r="N876" s="63">
        <v>0</v>
      </c>
      <c r="O876" s="63">
        <v>0</v>
      </c>
      <c r="P876" s="63">
        <v>0</v>
      </c>
      <c r="Q876" s="63">
        <v>0</v>
      </c>
      <c r="R876" s="63">
        <v>0</v>
      </c>
      <c r="S876" s="63">
        <v>0</v>
      </c>
      <c r="T876" s="63">
        <v>0</v>
      </c>
      <c r="U876" s="63">
        <v>0</v>
      </c>
      <c r="V876" s="63">
        <v>0</v>
      </c>
      <c r="W876" s="63">
        <v>0</v>
      </c>
      <c r="X876" s="63">
        <v>0</v>
      </c>
      <c r="Y876" s="63">
        <v>0</v>
      </c>
      <c r="Z876" s="63">
        <v>0</v>
      </c>
      <c r="AA876" s="63">
        <v>0.76721311475409837</v>
      </c>
      <c r="AB876" s="93" t="str">
        <f t="shared" si="199"/>
        <v>a09on</v>
      </c>
      <c r="AC876" s="93" t="str">
        <f t="shared" si="200"/>
        <v>PPS</v>
      </c>
      <c r="AD876" s="93" t="str">
        <f>"'"&amp;VLOOKUP(A876,Lookups!B$3:F$48,2,FALSE)&amp;"'"</f>
        <v>'Puntledge River Summer'</v>
      </c>
      <c r="AE876" s="93">
        <f>VLOOKUP(A876,Lookups!B$3:F$48,4,FALSE)</f>
        <v>4</v>
      </c>
      <c r="AF876" s="93" t="str">
        <f>VLOOKUP(A876,Lookups!B$3:F$48,5,FALSE)</f>
        <v>GS</v>
      </c>
      <c r="AG876" s="93" t="str">
        <f t="shared" si="201"/>
        <v>yes</v>
      </c>
      <c r="AH876" s="93">
        <f>VLOOKUP(A876,Lookups!B$3:F$48,3,FALSE)</f>
        <v>26</v>
      </c>
      <c r="AI876" s="117">
        <f t="shared" si="202"/>
        <v>7.2131147540983598E-2</v>
      </c>
      <c r="AJ876" s="117">
        <f t="shared" si="203"/>
        <v>1.4754098360655738E-2</v>
      </c>
      <c r="AK876" s="117">
        <f t="shared" si="204"/>
        <v>0</v>
      </c>
      <c r="AL876" s="117">
        <f t="shared" si="205"/>
        <v>0.14590163934426231</v>
      </c>
      <c r="AM876" s="117">
        <f t="shared" si="206"/>
        <v>0</v>
      </c>
      <c r="AN876" s="117">
        <f t="shared" si="207"/>
        <v>0</v>
      </c>
      <c r="AO876" s="117">
        <f t="shared" si="208"/>
        <v>0</v>
      </c>
      <c r="AP876" s="117">
        <f t="shared" si="209"/>
        <v>0</v>
      </c>
      <c r="AQ876" s="117">
        <f t="shared" si="210"/>
        <v>0.76721311475409837</v>
      </c>
      <c r="AR876" s="117">
        <f t="shared" si="211"/>
        <v>0</v>
      </c>
      <c r="AS876" t="str">
        <f t="shared" si="212"/>
        <v>2009PPS</v>
      </c>
    </row>
    <row r="877" spans="1:45" x14ac:dyDescent="0.25">
      <c r="A877" t="s">
        <v>702</v>
      </c>
      <c r="B877" s="64">
        <v>2010</v>
      </c>
      <c r="C877">
        <v>483</v>
      </c>
      <c r="D877" s="116" t="s">
        <v>43</v>
      </c>
      <c r="E877" s="63">
        <v>6.8322981366459618E-2</v>
      </c>
      <c r="F877" s="63">
        <v>8.2815734989648039E-3</v>
      </c>
      <c r="G877" s="63">
        <v>0</v>
      </c>
      <c r="H877" s="63">
        <v>0</v>
      </c>
      <c r="I877" s="63">
        <v>1.0351966873706004E-2</v>
      </c>
      <c r="J877" s="63">
        <v>1.6563146997929608E-2</v>
      </c>
      <c r="K877" s="63">
        <v>1.0351966873706004E-2</v>
      </c>
      <c r="L877" s="63">
        <v>0</v>
      </c>
      <c r="M877" s="63">
        <v>0.14492753623188404</v>
      </c>
      <c r="N877" s="63">
        <v>0</v>
      </c>
      <c r="O877" s="63">
        <v>0</v>
      </c>
      <c r="P877" s="63">
        <v>3.1055900621118012E-2</v>
      </c>
      <c r="Q877" s="63">
        <v>0</v>
      </c>
      <c r="R877" s="63">
        <v>0</v>
      </c>
      <c r="S877" s="63">
        <v>0</v>
      </c>
      <c r="T877" s="63">
        <v>0</v>
      </c>
      <c r="U877" s="63">
        <v>0</v>
      </c>
      <c r="V877" s="63">
        <v>0</v>
      </c>
      <c r="W877" s="63">
        <v>0</v>
      </c>
      <c r="X877" s="63">
        <v>0</v>
      </c>
      <c r="Y877" s="63">
        <v>0</v>
      </c>
      <c r="Z877" s="63">
        <v>0</v>
      </c>
      <c r="AA877" s="63">
        <v>0.71014492753623193</v>
      </c>
      <c r="AB877" s="93" t="str">
        <f t="shared" si="199"/>
        <v>a09on</v>
      </c>
      <c r="AC877" s="93" t="str">
        <f t="shared" si="200"/>
        <v>PPS</v>
      </c>
      <c r="AD877" s="93" t="str">
        <f>"'"&amp;VLOOKUP(A877,Lookups!B$3:F$48,2,FALSE)&amp;"'"</f>
        <v>'Puntledge River Summer'</v>
      </c>
      <c r="AE877" s="93">
        <f>VLOOKUP(A877,Lookups!B$3:F$48,4,FALSE)</f>
        <v>4</v>
      </c>
      <c r="AF877" s="93" t="str">
        <f>VLOOKUP(A877,Lookups!B$3:F$48,5,FALSE)</f>
        <v>GS</v>
      </c>
      <c r="AG877" s="93" t="str">
        <f t="shared" si="201"/>
        <v>yes</v>
      </c>
      <c r="AH877" s="93">
        <f>VLOOKUP(A877,Lookups!B$3:F$48,3,FALSE)</f>
        <v>26</v>
      </c>
      <c r="AI877" s="117">
        <f t="shared" si="202"/>
        <v>7.6604554865424418E-2</v>
      </c>
      <c r="AJ877" s="117">
        <f t="shared" si="203"/>
        <v>1.0351966873706004E-2</v>
      </c>
      <c r="AK877" s="117">
        <f t="shared" si="204"/>
        <v>2.6915113871635612E-2</v>
      </c>
      <c r="AL877" s="117">
        <f t="shared" si="205"/>
        <v>0.14492753623188404</v>
      </c>
      <c r="AM877" s="117">
        <f t="shared" si="206"/>
        <v>3.1055900621118012E-2</v>
      </c>
      <c r="AN877" s="117">
        <f t="shared" si="207"/>
        <v>0</v>
      </c>
      <c r="AO877" s="117">
        <f t="shared" si="208"/>
        <v>0</v>
      </c>
      <c r="AP877" s="117">
        <f t="shared" si="209"/>
        <v>0</v>
      </c>
      <c r="AQ877" s="117">
        <f t="shared" si="210"/>
        <v>0.71014492753623193</v>
      </c>
      <c r="AR877" s="117">
        <f t="shared" si="211"/>
        <v>0</v>
      </c>
      <c r="AS877" t="str">
        <f t="shared" si="212"/>
        <v>2010PPS</v>
      </c>
    </row>
    <row r="878" spans="1:45" x14ac:dyDescent="0.25">
      <c r="A878" t="s">
        <v>702</v>
      </c>
      <c r="B878" s="64">
        <v>2011</v>
      </c>
      <c r="C878">
        <v>332</v>
      </c>
      <c r="D878" s="116" t="s">
        <v>43</v>
      </c>
      <c r="E878" s="63">
        <v>6.6265060240963861E-2</v>
      </c>
      <c r="F878" s="63">
        <v>3.614457831325301E-2</v>
      </c>
      <c r="G878" s="63">
        <v>3.0120481927710845E-3</v>
      </c>
      <c r="H878" s="63">
        <v>1.2048192771084338E-2</v>
      </c>
      <c r="I878" s="63">
        <v>1.5060240963855422E-2</v>
      </c>
      <c r="J878" s="63">
        <v>0</v>
      </c>
      <c r="K878" s="63">
        <v>0</v>
      </c>
      <c r="L878" s="63">
        <v>0</v>
      </c>
      <c r="M878" s="63">
        <v>0.11445783132530121</v>
      </c>
      <c r="N878" s="63">
        <v>0</v>
      </c>
      <c r="O878" s="63">
        <v>0</v>
      </c>
      <c r="P878" s="63">
        <v>8.4337349397590355E-2</v>
      </c>
      <c r="Q878" s="63">
        <v>0</v>
      </c>
      <c r="R878" s="63">
        <v>0</v>
      </c>
      <c r="S878" s="63">
        <v>0</v>
      </c>
      <c r="T878" s="63">
        <v>0</v>
      </c>
      <c r="U878" s="63">
        <v>0</v>
      </c>
      <c r="V878" s="63">
        <v>0</v>
      </c>
      <c r="W878" s="63">
        <v>0</v>
      </c>
      <c r="X878" s="63">
        <v>0</v>
      </c>
      <c r="Y878" s="63">
        <v>0</v>
      </c>
      <c r="Z878" s="63">
        <v>0</v>
      </c>
      <c r="AA878" s="63">
        <v>0.66867469879518071</v>
      </c>
      <c r="AB878" s="93" t="str">
        <f t="shared" si="199"/>
        <v>a09on</v>
      </c>
      <c r="AC878" s="93" t="str">
        <f t="shared" si="200"/>
        <v>PPS</v>
      </c>
      <c r="AD878" s="93" t="str">
        <f>"'"&amp;VLOOKUP(A878,Lookups!B$3:F$48,2,FALSE)&amp;"'"</f>
        <v>'Puntledge River Summer'</v>
      </c>
      <c r="AE878" s="93">
        <f>VLOOKUP(A878,Lookups!B$3:F$48,4,FALSE)</f>
        <v>4</v>
      </c>
      <c r="AF878" s="93" t="str">
        <f>VLOOKUP(A878,Lookups!B$3:F$48,5,FALSE)</f>
        <v>GS</v>
      </c>
      <c r="AG878" s="93" t="str">
        <f t="shared" si="201"/>
        <v>yes</v>
      </c>
      <c r="AH878" s="93">
        <f>VLOOKUP(A878,Lookups!B$3:F$48,3,FALSE)</f>
        <v>26</v>
      </c>
      <c r="AI878" s="117">
        <f t="shared" si="202"/>
        <v>0.10542168674698794</v>
      </c>
      <c r="AJ878" s="117">
        <f t="shared" si="203"/>
        <v>2.710843373493976E-2</v>
      </c>
      <c r="AK878" s="117">
        <f t="shared" si="204"/>
        <v>0</v>
      </c>
      <c r="AL878" s="117">
        <f t="shared" si="205"/>
        <v>0.11445783132530121</v>
      </c>
      <c r="AM878" s="117">
        <f t="shared" si="206"/>
        <v>8.4337349397590355E-2</v>
      </c>
      <c r="AN878" s="117">
        <f t="shared" si="207"/>
        <v>0</v>
      </c>
      <c r="AO878" s="117">
        <f t="shared" si="208"/>
        <v>0</v>
      </c>
      <c r="AP878" s="117">
        <f t="shared" si="209"/>
        <v>0</v>
      </c>
      <c r="AQ878" s="117">
        <f t="shared" si="210"/>
        <v>0.66867469879518071</v>
      </c>
      <c r="AR878" s="117">
        <f t="shared" si="211"/>
        <v>0</v>
      </c>
      <c r="AS878" t="str">
        <f t="shared" si="212"/>
        <v>2011PPS</v>
      </c>
    </row>
    <row r="879" spans="1:45" x14ac:dyDescent="0.25">
      <c r="A879" t="s">
        <v>702</v>
      </c>
      <c r="B879" s="64">
        <v>2012</v>
      </c>
      <c r="C879">
        <v>118</v>
      </c>
      <c r="D879" s="116" t="s">
        <v>43</v>
      </c>
      <c r="E879" s="63">
        <v>0.21186440677966101</v>
      </c>
      <c r="F879" s="63">
        <v>0</v>
      </c>
      <c r="G879" s="63">
        <v>0</v>
      </c>
      <c r="H879" s="63">
        <v>0</v>
      </c>
      <c r="I879" s="63">
        <v>0</v>
      </c>
      <c r="J879" s="63">
        <v>0</v>
      </c>
      <c r="K879" s="63">
        <v>5.0847457627118647E-2</v>
      </c>
      <c r="L879" s="63">
        <v>0</v>
      </c>
      <c r="M879" s="63">
        <v>0.5423728813559322</v>
      </c>
      <c r="N879" s="63">
        <v>0</v>
      </c>
      <c r="O879" s="63">
        <v>0</v>
      </c>
      <c r="P879" s="63">
        <v>4.2372881355932202E-2</v>
      </c>
      <c r="Q879" s="63">
        <v>0</v>
      </c>
      <c r="R879" s="63">
        <v>0</v>
      </c>
      <c r="S879" s="63">
        <v>0</v>
      </c>
      <c r="T879" s="63">
        <v>0</v>
      </c>
      <c r="U879" s="63">
        <v>0</v>
      </c>
      <c r="V879" s="63">
        <v>0</v>
      </c>
      <c r="W879" s="63">
        <v>0</v>
      </c>
      <c r="X879" s="63">
        <v>0</v>
      </c>
      <c r="Y879" s="63">
        <v>0</v>
      </c>
      <c r="Z879" s="63">
        <v>0</v>
      </c>
      <c r="AA879" s="63">
        <v>0.15254237288135594</v>
      </c>
      <c r="AB879" s="93" t="str">
        <f t="shared" si="199"/>
        <v>a09on</v>
      </c>
      <c r="AC879" s="93" t="str">
        <f t="shared" si="200"/>
        <v>PPS</v>
      </c>
      <c r="AD879" s="93" t="str">
        <f>"'"&amp;VLOOKUP(A879,Lookups!B$3:F$48,2,FALSE)&amp;"'"</f>
        <v>'Puntledge River Summer'</v>
      </c>
      <c r="AE879" s="93">
        <f>VLOOKUP(A879,Lookups!B$3:F$48,4,FALSE)</f>
        <v>4</v>
      </c>
      <c r="AF879" s="93" t="str">
        <f>VLOOKUP(A879,Lookups!B$3:F$48,5,FALSE)</f>
        <v>GS</v>
      </c>
      <c r="AG879" s="93" t="str">
        <f t="shared" si="201"/>
        <v>yes</v>
      </c>
      <c r="AH879" s="93">
        <f>VLOOKUP(A879,Lookups!B$3:F$48,3,FALSE)</f>
        <v>26</v>
      </c>
      <c r="AI879" s="117">
        <f t="shared" si="202"/>
        <v>0.21186440677966101</v>
      </c>
      <c r="AJ879" s="117">
        <f t="shared" si="203"/>
        <v>0</v>
      </c>
      <c r="AK879" s="117">
        <f t="shared" si="204"/>
        <v>5.0847457627118647E-2</v>
      </c>
      <c r="AL879" s="117">
        <f t="shared" si="205"/>
        <v>0.5423728813559322</v>
      </c>
      <c r="AM879" s="117">
        <f t="shared" si="206"/>
        <v>4.2372881355932202E-2</v>
      </c>
      <c r="AN879" s="117">
        <f t="shared" si="207"/>
        <v>0</v>
      </c>
      <c r="AO879" s="117">
        <f t="shared" si="208"/>
        <v>0</v>
      </c>
      <c r="AP879" s="117">
        <f t="shared" si="209"/>
        <v>0</v>
      </c>
      <c r="AQ879" s="117">
        <f t="shared" si="210"/>
        <v>0.15254237288135594</v>
      </c>
      <c r="AR879" s="117">
        <f t="shared" si="211"/>
        <v>0</v>
      </c>
      <c r="AS879" t="str">
        <f t="shared" si="212"/>
        <v>2012PPS</v>
      </c>
    </row>
    <row r="880" spans="1:45" x14ac:dyDescent="0.25">
      <c r="A880" t="s">
        <v>702</v>
      </c>
      <c r="B880" s="64">
        <v>2013</v>
      </c>
      <c r="C880">
        <v>246</v>
      </c>
      <c r="D880" s="116" t="s">
        <v>43</v>
      </c>
      <c r="E880" s="63">
        <v>0</v>
      </c>
      <c r="F880" s="63">
        <v>2.032520325203252E-2</v>
      </c>
      <c r="G880" s="63">
        <v>0</v>
      </c>
      <c r="H880" s="63">
        <v>1.6260162601626018E-2</v>
      </c>
      <c r="I880" s="63">
        <v>1.6260162601626018E-2</v>
      </c>
      <c r="J880" s="63">
        <v>0</v>
      </c>
      <c r="K880" s="63">
        <v>1.6260162601626018E-2</v>
      </c>
      <c r="L880" s="63">
        <v>0</v>
      </c>
      <c r="M880" s="63">
        <v>0.28455284552845528</v>
      </c>
      <c r="N880" s="63">
        <v>0</v>
      </c>
      <c r="O880" s="63">
        <v>0</v>
      </c>
      <c r="P880" s="63">
        <v>4.0650406504065045E-3</v>
      </c>
      <c r="Q880" s="63">
        <v>0</v>
      </c>
      <c r="R880" s="63">
        <v>0</v>
      </c>
      <c r="S880" s="63">
        <v>0</v>
      </c>
      <c r="T880" s="63">
        <v>0</v>
      </c>
      <c r="U880" s="63">
        <v>0</v>
      </c>
      <c r="V880" s="63">
        <v>0</v>
      </c>
      <c r="W880" s="63">
        <v>0</v>
      </c>
      <c r="X880" s="63">
        <v>0</v>
      </c>
      <c r="Y880" s="63">
        <v>0</v>
      </c>
      <c r="Z880" s="63">
        <v>0</v>
      </c>
      <c r="AA880" s="63">
        <v>0.64227642276422769</v>
      </c>
      <c r="AB880" s="93" t="str">
        <f t="shared" si="199"/>
        <v>a09on</v>
      </c>
      <c r="AC880" s="93" t="str">
        <f t="shared" si="200"/>
        <v>PPS</v>
      </c>
      <c r="AD880" s="93" t="str">
        <f>"'"&amp;VLOOKUP(A880,Lookups!B$3:F$48,2,FALSE)&amp;"'"</f>
        <v>'Puntledge River Summer'</v>
      </c>
      <c r="AE880" s="93">
        <f>VLOOKUP(A880,Lookups!B$3:F$48,4,FALSE)</f>
        <v>4</v>
      </c>
      <c r="AF880" s="93" t="str">
        <f>VLOOKUP(A880,Lookups!B$3:F$48,5,FALSE)</f>
        <v>GS</v>
      </c>
      <c r="AG880" s="93" t="str">
        <f t="shared" si="201"/>
        <v>yes</v>
      </c>
      <c r="AH880" s="93">
        <f>VLOOKUP(A880,Lookups!B$3:F$48,3,FALSE)</f>
        <v>26</v>
      </c>
      <c r="AI880" s="117">
        <f t="shared" si="202"/>
        <v>2.032520325203252E-2</v>
      </c>
      <c r="AJ880" s="117">
        <f t="shared" si="203"/>
        <v>3.2520325203252036E-2</v>
      </c>
      <c r="AK880" s="117">
        <f t="shared" si="204"/>
        <v>1.6260162601626018E-2</v>
      </c>
      <c r="AL880" s="117">
        <f t="shared" si="205"/>
        <v>0.28455284552845528</v>
      </c>
      <c r="AM880" s="117">
        <f t="shared" si="206"/>
        <v>4.0650406504065045E-3</v>
      </c>
      <c r="AN880" s="117">
        <f t="shared" si="207"/>
        <v>0</v>
      </c>
      <c r="AO880" s="117">
        <f t="shared" si="208"/>
        <v>0</v>
      </c>
      <c r="AP880" s="117">
        <f t="shared" si="209"/>
        <v>0</v>
      </c>
      <c r="AQ880" s="117">
        <f t="shared" si="210"/>
        <v>0.64227642276422769</v>
      </c>
      <c r="AR880" s="117">
        <f t="shared" si="211"/>
        <v>0</v>
      </c>
      <c r="AS880" t="str">
        <f t="shared" si="212"/>
        <v>2013PPS</v>
      </c>
    </row>
    <row r="881" spans="1:45" x14ac:dyDescent="0.25">
      <c r="A881" t="s">
        <v>700</v>
      </c>
      <c r="B881" s="64">
        <v>1979</v>
      </c>
      <c r="C881" t="s">
        <v>40</v>
      </c>
      <c r="E881" s="63" t="s">
        <v>28</v>
      </c>
      <c r="F881" s="63" t="s">
        <v>28</v>
      </c>
      <c r="G881" s="63" t="s">
        <v>28</v>
      </c>
      <c r="H881" s="63" t="s">
        <v>28</v>
      </c>
      <c r="I881" s="63" t="s">
        <v>28</v>
      </c>
      <c r="J881" s="63" t="s">
        <v>28</v>
      </c>
      <c r="K881" s="63" t="s">
        <v>28</v>
      </c>
      <c r="L881" s="63" t="s">
        <v>28</v>
      </c>
      <c r="M881" s="63" t="s">
        <v>28</v>
      </c>
      <c r="N881" s="63" t="s">
        <v>28</v>
      </c>
      <c r="O881" s="63" t="s">
        <v>28</v>
      </c>
      <c r="P881" s="63" t="s">
        <v>28</v>
      </c>
      <c r="Q881" s="63" t="s">
        <v>28</v>
      </c>
      <c r="R881" s="63" t="s">
        <v>28</v>
      </c>
      <c r="S881" s="63" t="s">
        <v>28</v>
      </c>
      <c r="T881" s="63" t="s">
        <v>28</v>
      </c>
      <c r="U881" s="63" t="s">
        <v>28</v>
      </c>
      <c r="V881" s="63" t="s">
        <v>28</v>
      </c>
      <c r="W881" s="63" t="s">
        <v>28</v>
      </c>
      <c r="X881" s="63" t="s">
        <v>28</v>
      </c>
      <c r="Y881" s="63" t="s">
        <v>28</v>
      </c>
      <c r="Z881" s="63" t="s">
        <v>28</v>
      </c>
      <c r="AA881" s="63" t="s">
        <v>28</v>
      </c>
      <c r="AB881" s="93" t="str">
        <f t="shared" si="199"/>
        <v>pre99</v>
      </c>
      <c r="AC881" s="93" t="str">
        <f t="shared" si="200"/>
        <v>NSF</v>
      </c>
      <c r="AD881" s="93" t="str">
        <f>"'"&amp;VLOOKUP(A881,Lookups!B$3:F$48,2,FALSE)&amp;"'"</f>
        <v>'Nooksack Spring Fingerling'</v>
      </c>
      <c r="AE881" s="93">
        <f>VLOOKUP(A881,Lookups!B$3:F$48,4,FALSE)</f>
        <v>7</v>
      </c>
      <c r="AF881" s="93" t="str">
        <f>VLOOKUP(A881,Lookups!B$3:F$48,5,FALSE)</f>
        <v>PS</v>
      </c>
      <c r="AG881" s="93" t="str">
        <f t="shared" si="201"/>
        <v>no</v>
      </c>
      <c r="AH881" s="93">
        <f>VLOOKUP(A881,Lookups!B$3:F$48,3,FALSE)</f>
        <v>25</v>
      </c>
      <c r="AI881" s="117">
        <f t="shared" si="202"/>
        <v>0</v>
      </c>
      <c r="AJ881" s="117">
        <f t="shared" si="203"/>
        <v>0</v>
      </c>
      <c r="AK881" s="117">
        <f t="shared" si="204"/>
        <v>0</v>
      </c>
      <c r="AL881" s="117">
        <f t="shared" si="205"/>
        <v>0</v>
      </c>
      <c r="AM881" s="117">
        <f t="shared" si="206"/>
        <v>0</v>
      </c>
      <c r="AN881" s="117">
        <f t="shared" si="207"/>
        <v>0</v>
      </c>
      <c r="AO881" s="117">
        <f t="shared" si="208"/>
        <v>0</v>
      </c>
      <c r="AP881" s="117">
        <f t="shared" si="209"/>
        <v>0</v>
      </c>
      <c r="AQ881" s="117">
        <f t="shared" si="210"/>
        <v>0</v>
      </c>
      <c r="AR881" s="117">
        <f t="shared" si="211"/>
        <v>0</v>
      </c>
      <c r="AS881" t="str">
        <f t="shared" si="212"/>
        <v>1979NSF</v>
      </c>
    </row>
    <row r="882" spans="1:45" x14ac:dyDescent="0.25">
      <c r="A882" t="s">
        <v>700</v>
      </c>
      <c r="B882" s="64">
        <v>1980</v>
      </c>
      <c r="C882" t="s">
        <v>40</v>
      </c>
      <c r="E882" s="63" t="s">
        <v>28</v>
      </c>
      <c r="F882" s="63" t="s">
        <v>28</v>
      </c>
      <c r="G882" s="63" t="s">
        <v>28</v>
      </c>
      <c r="H882" s="63" t="s">
        <v>28</v>
      </c>
      <c r="I882" s="63" t="s">
        <v>28</v>
      </c>
      <c r="J882" s="63" t="s">
        <v>28</v>
      </c>
      <c r="K882" s="63" t="s">
        <v>28</v>
      </c>
      <c r="L882" s="63" t="s">
        <v>28</v>
      </c>
      <c r="M882" s="63" t="s">
        <v>28</v>
      </c>
      <c r="N882" s="63" t="s">
        <v>28</v>
      </c>
      <c r="O882" s="63" t="s">
        <v>28</v>
      </c>
      <c r="P882" s="63" t="s">
        <v>28</v>
      </c>
      <c r="Q882" s="63" t="s">
        <v>28</v>
      </c>
      <c r="R882" s="63" t="s">
        <v>28</v>
      </c>
      <c r="S882" s="63" t="s">
        <v>28</v>
      </c>
      <c r="T882" s="63" t="s">
        <v>28</v>
      </c>
      <c r="U882" s="63" t="s">
        <v>28</v>
      </c>
      <c r="V882" s="63" t="s">
        <v>28</v>
      </c>
      <c r="W882" s="63" t="s">
        <v>28</v>
      </c>
      <c r="X882" s="63" t="s">
        <v>28</v>
      </c>
      <c r="Y882" s="63" t="s">
        <v>28</v>
      </c>
      <c r="Z882" s="63" t="s">
        <v>28</v>
      </c>
      <c r="AA882" s="63" t="s">
        <v>28</v>
      </c>
      <c r="AB882" s="93" t="str">
        <f t="shared" si="199"/>
        <v>pre99</v>
      </c>
      <c r="AC882" s="93" t="str">
        <f t="shared" si="200"/>
        <v>NSF</v>
      </c>
      <c r="AD882" s="93" t="str">
        <f>"'"&amp;VLOOKUP(A882,Lookups!B$3:F$48,2,FALSE)&amp;"'"</f>
        <v>'Nooksack Spring Fingerling'</v>
      </c>
      <c r="AE882" s="93">
        <f>VLOOKUP(A882,Lookups!B$3:F$48,4,FALSE)</f>
        <v>7</v>
      </c>
      <c r="AF882" s="93" t="str">
        <f>VLOOKUP(A882,Lookups!B$3:F$48,5,FALSE)</f>
        <v>PS</v>
      </c>
      <c r="AG882" s="93" t="str">
        <f t="shared" si="201"/>
        <v>no</v>
      </c>
      <c r="AH882" s="93">
        <f>VLOOKUP(A882,Lookups!B$3:F$48,3,FALSE)</f>
        <v>25</v>
      </c>
      <c r="AI882" s="117">
        <f t="shared" si="202"/>
        <v>0</v>
      </c>
      <c r="AJ882" s="117">
        <f t="shared" si="203"/>
        <v>0</v>
      </c>
      <c r="AK882" s="117">
        <f t="shared" si="204"/>
        <v>0</v>
      </c>
      <c r="AL882" s="117">
        <f t="shared" si="205"/>
        <v>0</v>
      </c>
      <c r="AM882" s="117">
        <f t="shared" si="206"/>
        <v>0</v>
      </c>
      <c r="AN882" s="117">
        <f t="shared" si="207"/>
        <v>0</v>
      </c>
      <c r="AO882" s="117">
        <f t="shared" si="208"/>
        <v>0</v>
      </c>
      <c r="AP882" s="117">
        <f t="shared" si="209"/>
        <v>0</v>
      </c>
      <c r="AQ882" s="117">
        <f t="shared" si="210"/>
        <v>0</v>
      </c>
      <c r="AR882" s="117">
        <f t="shared" si="211"/>
        <v>0</v>
      </c>
      <c r="AS882" t="str">
        <f t="shared" si="212"/>
        <v>1980NSF</v>
      </c>
    </row>
    <row r="883" spans="1:45" x14ac:dyDescent="0.25">
      <c r="A883" t="s">
        <v>700</v>
      </c>
      <c r="B883" s="64">
        <v>1981</v>
      </c>
      <c r="C883" t="s">
        <v>40</v>
      </c>
      <c r="E883" s="63" t="s">
        <v>28</v>
      </c>
      <c r="F883" s="63" t="s">
        <v>28</v>
      </c>
      <c r="G883" s="63" t="s">
        <v>28</v>
      </c>
      <c r="H883" s="63" t="s">
        <v>28</v>
      </c>
      <c r="I883" s="63" t="s">
        <v>28</v>
      </c>
      <c r="J883" s="63" t="s">
        <v>28</v>
      </c>
      <c r="K883" s="63" t="s">
        <v>28</v>
      </c>
      <c r="L883" s="63" t="s">
        <v>28</v>
      </c>
      <c r="M883" s="63" t="s">
        <v>28</v>
      </c>
      <c r="N883" s="63" t="s">
        <v>28</v>
      </c>
      <c r="O883" s="63" t="s">
        <v>28</v>
      </c>
      <c r="P883" s="63" t="s">
        <v>28</v>
      </c>
      <c r="Q883" s="63" t="s">
        <v>28</v>
      </c>
      <c r="R883" s="63" t="s">
        <v>28</v>
      </c>
      <c r="S883" s="63" t="s">
        <v>28</v>
      </c>
      <c r="T883" s="63" t="s">
        <v>28</v>
      </c>
      <c r="U883" s="63" t="s">
        <v>28</v>
      </c>
      <c r="V883" s="63" t="s">
        <v>28</v>
      </c>
      <c r="W883" s="63" t="s">
        <v>28</v>
      </c>
      <c r="X883" s="63" t="s">
        <v>28</v>
      </c>
      <c r="Y883" s="63" t="s">
        <v>28</v>
      </c>
      <c r="Z883" s="63" t="s">
        <v>28</v>
      </c>
      <c r="AA883" s="63" t="s">
        <v>28</v>
      </c>
      <c r="AB883" s="93" t="str">
        <f t="shared" si="199"/>
        <v>pre99</v>
      </c>
      <c r="AC883" s="93" t="str">
        <f t="shared" si="200"/>
        <v>NSF</v>
      </c>
      <c r="AD883" s="93" t="str">
        <f>"'"&amp;VLOOKUP(A883,Lookups!B$3:F$48,2,FALSE)&amp;"'"</f>
        <v>'Nooksack Spring Fingerling'</v>
      </c>
      <c r="AE883" s="93">
        <f>VLOOKUP(A883,Lookups!B$3:F$48,4,FALSE)</f>
        <v>7</v>
      </c>
      <c r="AF883" s="93" t="str">
        <f>VLOOKUP(A883,Lookups!B$3:F$48,5,FALSE)</f>
        <v>PS</v>
      </c>
      <c r="AG883" s="93" t="str">
        <f t="shared" si="201"/>
        <v>no</v>
      </c>
      <c r="AH883" s="93">
        <f>VLOOKUP(A883,Lookups!B$3:F$48,3,FALSE)</f>
        <v>25</v>
      </c>
      <c r="AI883" s="117">
        <f t="shared" si="202"/>
        <v>0</v>
      </c>
      <c r="AJ883" s="117">
        <f t="shared" si="203"/>
        <v>0</v>
      </c>
      <c r="AK883" s="117">
        <f t="shared" si="204"/>
        <v>0</v>
      </c>
      <c r="AL883" s="117">
        <f t="shared" si="205"/>
        <v>0</v>
      </c>
      <c r="AM883" s="117">
        <f t="shared" si="206"/>
        <v>0</v>
      </c>
      <c r="AN883" s="117">
        <f t="shared" si="207"/>
        <v>0</v>
      </c>
      <c r="AO883" s="117">
        <f t="shared" si="208"/>
        <v>0</v>
      </c>
      <c r="AP883" s="117">
        <f t="shared" si="209"/>
        <v>0</v>
      </c>
      <c r="AQ883" s="117">
        <f t="shared" si="210"/>
        <v>0</v>
      </c>
      <c r="AR883" s="117">
        <f t="shared" si="211"/>
        <v>0</v>
      </c>
      <c r="AS883" t="str">
        <f t="shared" si="212"/>
        <v>1981NSF</v>
      </c>
    </row>
    <row r="884" spans="1:45" x14ac:dyDescent="0.25">
      <c r="A884" t="s">
        <v>700</v>
      </c>
      <c r="B884" s="64">
        <v>1982</v>
      </c>
      <c r="C884" t="s">
        <v>40</v>
      </c>
      <c r="E884" s="63" t="s">
        <v>28</v>
      </c>
      <c r="F884" s="63" t="s">
        <v>28</v>
      </c>
      <c r="G884" s="63" t="s">
        <v>28</v>
      </c>
      <c r="H884" s="63" t="s">
        <v>28</v>
      </c>
      <c r="I884" s="63" t="s">
        <v>28</v>
      </c>
      <c r="J884" s="63" t="s">
        <v>28</v>
      </c>
      <c r="K884" s="63" t="s">
        <v>28</v>
      </c>
      <c r="L884" s="63" t="s">
        <v>28</v>
      </c>
      <c r="M884" s="63" t="s">
        <v>28</v>
      </c>
      <c r="N884" s="63" t="s">
        <v>28</v>
      </c>
      <c r="O884" s="63" t="s">
        <v>28</v>
      </c>
      <c r="P884" s="63" t="s">
        <v>28</v>
      </c>
      <c r="Q884" s="63" t="s">
        <v>28</v>
      </c>
      <c r="R884" s="63" t="s">
        <v>28</v>
      </c>
      <c r="S884" s="63" t="s">
        <v>28</v>
      </c>
      <c r="T884" s="63" t="s">
        <v>28</v>
      </c>
      <c r="U884" s="63" t="s">
        <v>28</v>
      </c>
      <c r="V884" s="63" t="s">
        <v>28</v>
      </c>
      <c r="W884" s="63" t="s">
        <v>28</v>
      </c>
      <c r="X884" s="63" t="s">
        <v>28</v>
      </c>
      <c r="Y884" s="63" t="s">
        <v>28</v>
      </c>
      <c r="Z884" s="63" t="s">
        <v>28</v>
      </c>
      <c r="AA884" s="63" t="s">
        <v>28</v>
      </c>
      <c r="AB884" s="93" t="str">
        <f t="shared" si="199"/>
        <v>pre99</v>
      </c>
      <c r="AC884" s="93" t="str">
        <f t="shared" si="200"/>
        <v>NSF</v>
      </c>
      <c r="AD884" s="93" t="str">
        <f>"'"&amp;VLOOKUP(A884,Lookups!B$3:F$48,2,FALSE)&amp;"'"</f>
        <v>'Nooksack Spring Fingerling'</v>
      </c>
      <c r="AE884" s="93">
        <f>VLOOKUP(A884,Lookups!B$3:F$48,4,FALSE)</f>
        <v>7</v>
      </c>
      <c r="AF884" s="93" t="str">
        <f>VLOOKUP(A884,Lookups!B$3:F$48,5,FALSE)</f>
        <v>PS</v>
      </c>
      <c r="AG884" s="93" t="str">
        <f t="shared" si="201"/>
        <v>no</v>
      </c>
      <c r="AH884" s="93">
        <f>VLOOKUP(A884,Lookups!B$3:F$48,3,FALSE)</f>
        <v>25</v>
      </c>
      <c r="AI884" s="117">
        <f t="shared" si="202"/>
        <v>0</v>
      </c>
      <c r="AJ884" s="117">
        <f t="shared" si="203"/>
        <v>0</v>
      </c>
      <c r="AK884" s="117">
        <f t="shared" si="204"/>
        <v>0</v>
      </c>
      <c r="AL884" s="117">
        <f t="shared" si="205"/>
        <v>0</v>
      </c>
      <c r="AM884" s="117">
        <f t="shared" si="206"/>
        <v>0</v>
      </c>
      <c r="AN884" s="117">
        <f t="shared" si="207"/>
        <v>0</v>
      </c>
      <c r="AO884" s="117">
        <f t="shared" si="208"/>
        <v>0</v>
      </c>
      <c r="AP884" s="117">
        <f t="shared" si="209"/>
        <v>0</v>
      </c>
      <c r="AQ884" s="117">
        <f t="shared" si="210"/>
        <v>0</v>
      </c>
      <c r="AR884" s="117">
        <f t="shared" si="211"/>
        <v>0</v>
      </c>
      <c r="AS884" t="str">
        <f t="shared" si="212"/>
        <v>1982NSF</v>
      </c>
    </row>
    <row r="885" spans="1:45" x14ac:dyDescent="0.25">
      <c r="A885" t="s">
        <v>700</v>
      </c>
      <c r="B885" s="64">
        <v>1983</v>
      </c>
      <c r="C885" t="s">
        <v>40</v>
      </c>
      <c r="E885" s="63" t="s">
        <v>28</v>
      </c>
      <c r="F885" s="63" t="s">
        <v>28</v>
      </c>
      <c r="G885" s="63" t="s">
        <v>28</v>
      </c>
      <c r="H885" s="63" t="s">
        <v>28</v>
      </c>
      <c r="I885" s="63" t="s">
        <v>28</v>
      </c>
      <c r="J885" s="63" t="s">
        <v>28</v>
      </c>
      <c r="K885" s="63" t="s">
        <v>28</v>
      </c>
      <c r="L885" s="63" t="s">
        <v>28</v>
      </c>
      <c r="M885" s="63" t="s">
        <v>28</v>
      </c>
      <c r="N885" s="63" t="s">
        <v>28</v>
      </c>
      <c r="O885" s="63" t="s">
        <v>28</v>
      </c>
      <c r="P885" s="63" t="s">
        <v>28</v>
      </c>
      <c r="Q885" s="63" t="s">
        <v>28</v>
      </c>
      <c r="R885" s="63" t="s">
        <v>28</v>
      </c>
      <c r="S885" s="63" t="s">
        <v>28</v>
      </c>
      <c r="T885" s="63" t="s">
        <v>28</v>
      </c>
      <c r="U885" s="63" t="s">
        <v>28</v>
      </c>
      <c r="V885" s="63" t="s">
        <v>28</v>
      </c>
      <c r="W885" s="63" t="s">
        <v>28</v>
      </c>
      <c r="X885" s="63" t="s">
        <v>28</v>
      </c>
      <c r="Y885" s="63" t="s">
        <v>28</v>
      </c>
      <c r="Z885" s="63" t="s">
        <v>28</v>
      </c>
      <c r="AA885" s="63" t="s">
        <v>28</v>
      </c>
      <c r="AB885" s="93" t="str">
        <f t="shared" si="199"/>
        <v>pre99</v>
      </c>
      <c r="AC885" s="93" t="str">
        <f t="shared" si="200"/>
        <v>NSF</v>
      </c>
      <c r="AD885" s="93" t="str">
        <f>"'"&amp;VLOOKUP(A885,Lookups!B$3:F$48,2,FALSE)&amp;"'"</f>
        <v>'Nooksack Spring Fingerling'</v>
      </c>
      <c r="AE885" s="93">
        <f>VLOOKUP(A885,Lookups!B$3:F$48,4,FALSE)</f>
        <v>7</v>
      </c>
      <c r="AF885" s="93" t="str">
        <f>VLOOKUP(A885,Lookups!B$3:F$48,5,FALSE)</f>
        <v>PS</v>
      </c>
      <c r="AG885" s="93" t="str">
        <f t="shared" si="201"/>
        <v>no</v>
      </c>
      <c r="AH885" s="93">
        <f>VLOOKUP(A885,Lookups!B$3:F$48,3,FALSE)</f>
        <v>25</v>
      </c>
      <c r="AI885" s="117">
        <f t="shared" si="202"/>
        <v>0</v>
      </c>
      <c r="AJ885" s="117">
        <f t="shared" si="203"/>
        <v>0</v>
      </c>
      <c r="AK885" s="117">
        <f t="shared" si="204"/>
        <v>0</v>
      </c>
      <c r="AL885" s="117">
        <f t="shared" si="205"/>
        <v>0</v>
      </c>
      <c r="AM885" s="117">
        <f t="shared" si="206"/>
        <v>0</v>
      </c>
      <c r="AN885" s="117">
        <f t="shared" si="207"/>
        <v>0</v>
      </c>
      <c r="AO885" s="117">
        <f t="shared" si="208"/>
        <v>0</v>
      </c>
      <c r="AP885" s="117">
        <f t="shared" si="209"/>
        <v>0</v>
      </c>
      <c r="AQ885" s="117">
        <f t="shared" si="210"/>
        <v>0</v>
      </c>
      <c r="AR885" s="117">
        <f t="shared" si="211"/>
        <v>0</v>
      </c>
      <c r="AS885" t="str">
        <f t="shared" si="212"/>
        <v>1983NSF</v>
      </c>
    </row>
    <row r="886" spans="1:45" x14ac:dyDescent="0.25">
      <c r="A886" t="s">
        <v>700</v>
      </c>
      <c r="B886" s="64">
        <v>1984</v>
      </c>
      <c r="C886" t="s">
        <v>40</v>
      </c>
      <c r="E886" s="63" t="s">
        <v>28</v>
      </c>
      <c r="F886" s="63" t="s">
        <v>28</v>
      </c>
      <c r="G886" s="63" t="s">
        <v>28</v>
      </c>
      <c r="H886" s="63" t="s">
        <v>28</v>
      </c>
      <c r="I886" s="63" t="s">
        <v>28</v>
      </c>
      <c r="J886" s="63" t="s">
        <v>28</v>
      </c>
      <c r="K886" s="63" t="s">
        <v>28</v>
      </c>
      <c r="L886" s="63" t="s">
        <v>28</v>
      </c>
      <c r="M886" s="63" t="s">
        <v>28</v>
      </c>
      <c r="N886" s="63" t="s">
        <v>28</v>
      </c>
      <c r="O886" s="63" t="s">
        <v>28</v>
      </c>
      <c r="P886" s="63" t="s">
        <v>28</v>
      </c>
      <c r="Q886" s="63" t="s">
        <v>28</v>
      </c>
      <c r="R886" s="63" t="s">
        <v>28</v>
      </c>
      <c r="S886" s="63" t="s">
        <v>28</v>
      </c>
      <c r="T886" s="63" t="s">
        <v>28</v>
      </c>
      <c r="U886" s="63" t="s">
        <v>28</v>
      </c>
      <c r="V886" s="63" t="s">
        <v>28</v>
      </c>
      <c r="W886" s="63" t="s">
        <v>28</v>
      </c>
      <c r="X886" s="63" t="s">
        <v>28</v>
      </c>
      <c r="Y886" s="63" t="s">
        <v>28</v>
      </c>
      <c r="Z886" s="63" t="s">
        <v>28</v>
      </c>
      <c r="AA886" s="63" t="s">
        <v>28</v>
      </c>
      <c r="AB886" s="93" t="str">
        <f t="shared" si="199"/>
        <v>pre99</v>
      </c>
      <c r="AC886" s="93" t="str">
        <f t="shared" si="200"/>
        <v>NSF</v>
      </c>
      <c r="AD886" s="93" t="str">
        <f>"'"&amp;VLOOKUP(A886,Lookups!B$3:F$48,2,FALSE)&amp;"'"</f>
        <v>'Nooksack Spring Fingerling'</v>
      </c>
      <c r="AE886" s="93">
        <f>VLOOKUP(A886,Lookups!B$3:F$48,4,FALSE)</f>
        <v>7</v>
      </c>
      <c r="AF886" s="93" t="str">
        <f>VLOOKUP(A886,Lookups!B$3:F$48,5,FALSE)</f>
        <v>PS</v>
      </c>
      <c r="AG886" s="93" t="str">
        <f t="shared" si="201"/>
        <v>no</v>
      </c>
      <c r="AH886" s="93">
        <f>VLOOKUP(A886,Lookups!B$3:F$48,3,FALSE)</f>
        <v>25</v>
      </c>
      <c r="AI886" s="117">
        <f t="shared" si="202"/>
        <v>0</v>
      </c>
      <c r="AJ886" s="117">
        <f t="shared" si="203"/>
        <v>0</v>
      </c>
      <c r="AK886" s="117">
        <f t="shared" si="204"/>
        <v>0</v>
      </c>
      <c r="AL886" s="117">
        <f t="shared" si="205"/>
        <v>0</v>
      </c>
      <c r="AM886" s="117">
        <f t="shared" si="206"/>
        <v>0</v>
      </c>
      <c r="AN886" s="117">
        <f t="shared" si="207"/>
        <v>0</v>
      </c>
      <c r="AO886" s="117">
        <f t="shared" si="208"/>
        <v>0</v>
      </c>
      <c r="AP886" s="117">
        <f t="shared" si="209"/>
        <v>0</v>
      </c>
      <c r="AQ886" s="117">
        <f t="shared" si="210"/>
        <v>0</v>
      </c>
      <c r="AR886" s="117">
        <f t="shared" si="211"/>
        <v>0</v>
      </c>
      <c r="AS886" t="str">
        <f t="shared" si="212"/>
        <v>1984NSF</v>
      </c>
    </row>
    <row r="887" spans="1:45" x14ac:dyDescent="0.25">
      <c r="A887" t="s">
        <v>700</v>
      </c>
      <c r="B887" s="64">
        <v>1985</v>
      </c>
      <c r="C887" t="s">
        <v>40</v>
      </c>
      <c r="E887" s="63" t="s">
        <v>28</v>
      </c>
      <c r="F887" s="63" t="s">
        <v>28</v>
      </c>
      <c r="G887" s="63" t="s">
        <v>28</v>
      </c>
      <c r="H887" s="63" t="s">
        <v>28</v>
      </c>
      <c r="I887" s="63" t="s">
        <v>28</v>
      </c>
      <c r="J887" s="63" t="s">
        <v>28</v>
      </c>
      <c r="K887" s="63" t="s">
        <v>28</v>
      </c>
      <c r="L887" s="63" t="s">
        <v>28</v>
      </c>
      <c r="M887" s="63" t="s">
        <v>28</v>
      </c>
      <c r="N887" s="63" t="s">
        <v>28</v>
      </c>
      <c r="O887" s="63" t="s">
        <v>28</v>
      </c>
      <c r="P887" s="63" t="s">
        <v>28</v>
      </c>
      <c r="Q887" s="63" t="s">
        <v>28</v>
      </c>
      <c r="R887" s="63" t="s">
        <v>28</v>
      </c>
      <c r="S887" s="63" t="s">
        <v>28</v>
      </c>
      <c r="T887" s="63" t="s">
        <v>28</v>
      </c>
      <c r="U887" s="63" t="s">
        <v>28</v>
      </c>
      <c r="V887" s="63" t="s">
        <v>28</v>
      </c>
      <c r="W887" s="63" t="s">
        <v>28</v>
      </c>
      <c r="X887" s="63" t="s">
        <v>28</v>
      </c>
      <c r="Y887" s="63" t="s">
        <v>28</v>
      </c>
      <c r="Z887" s="63" t="s">
        <v>28</v>
      </c>
      <c r="AA887" s="63" t="s">
        <v>28</v>
      </c>
      <c r="AB887" s="93" t="str">
        <f t="shared" si="199"/>
        <v>pre99</v>
      </c>
      <c r="AC887" s="93" t="str">
        <f t="shared" si="200"/>
        <v>NSF</v>
      </c>
      <c r="AD887" s="93" t="str">
        <f>"'"&amp;VLOOKUP(A887,Lookups!B$3:F$48,2,FALSE)&amp;"'"</f>
        <v>'Nooksack Spring Fingerling'</v>
      </c>
      <c r="AE887" s="93">
        <f>VLOOKUP(A887,Lookups!B$3:F$48,4,FALSE)</f>
        <v>7</v>
      </c>
      <c r="AF887" s="93" t="str">
        <f>VLOOKUP(A887,Lookups!B$3:F$48,5,FALSE)</f>
        <v>PS</v>
      </c>
      <c r="AG887" s="93" t="str">
        <f t="shared" si="201"/>
        <v>no</v>
      </c>
      <c r="AH887" s="93">
        <f>VLOOKUP(A887,Lookups!B$3:F$48,3,FALSE)</f>
        <v>25</v>
      </c>
      <c r="AI887" s="117">
        <f t="shared" si="202"/>
        <v>0</v>
      </c>
      <c r="AJ887" s="117">
        <f t="shared" si="203"/>
        <v>0</v>
      </c>
      <c r="AK887" s="117">
        <f t="shared" si="204"/>
        <v>0</v>
      </c>
      <c r="AL887" s="117">
        <f t="shared" si="205"/>
        <v>0</v>
      </c>
      <c r="AM887" s="117">
        <f t="shared" si="206"/>
        <v>0</v>
      </c>
      <c r="AN887" s="117">
        <f t="shared" si="207"/>
        <v>0</v>
      </c>
      <c r="AO887" s="117">
        <f t="shared" si="208"/>
        <v>0</v>
      </c>
      <c r="AP887" s="117">
        <f t="shared" si="209"/>
        <v>0</v>
      </c>
      <c r="AQ887" s="117">
        <f t="shared" si="210"/>
        <v>0</v>
      </c>
      <c r="AR887" s="117">
        <f t="shared" si="211"/>
        <v>0</v>
      </c>
      <c r="AS887" t="str">
        <f t="shared" si="212"/>
        <v>1985NSF</v>
      </c>
    </row>
    <row r="888" spans="1:45" x14ac:dyDescent="0.25">
      <c r="A888" t="s">
        <v>700</v>
      </c>
      <c r="B888" s="64">
        <v>1986</v>
      </c>
      <c r="C888" t="s">
        <v>40</v>
      </c>
      <c r="E888" s="63" t="s">
        <v>28</v>
      </c>
      <c r="F888" s="63" t="s">
        <v>28</v>
      </c>
      <c r="G888" s="63" t="s">
        <v>28</v>
      </c>
      <c r="H888" s="63" t="s">
        <v>28</v>
      </c>
      <c r="I888" s="63" t="s">
        <v>28</v>
      </c>
      <c r="J888" s="63" t="s">
        <v>28</v>
      </c>
      <c r="K888" s="63" t="s">
        <v>28</v>
      </c>
      <c r="L888" s="63" t="s">
        <v>28</v>
      </c>
      <c r="M888" s="63" t="s">
        <v>28</v>
      </c>
      <c r="N888" s="63" t="s">
        <v>28</v>
      </c>
      <c r="O888" s="63" t="s">
        <v>28</v>
      </c>
      <c r="P888" s="63" t="s">
        <v>28</v>
      </c>
      <c r="Q888" s="63" t="s">
        <v>28</v>
      </c>
      <c r="R888" s="63" t="s">
        <v>28</v>
      </c>
      <c r="S888" s="63" t="s">
        <v>28</v>
      </c>
      <c r="T888" s="63" t="s">
        <v>28</v>
      </c>
      <c r="U888" s="63" t="s">
        <v>28</v>
      </c>
      <c r="V888" s="63" t="s">
        <v>28</v>
      </c>
      <c r="W888" s="63" t="s">
        <v>28</v>
      </c>
      <c r="X888" s="63" t="s">
        <v>28</v>
      </c>
      <c r="Y888" s="63" t="s">
        <v>28</v>
      </c>
      <c r="Z888" s="63" t="s">
        <v>28</v>
      </c>
      <c r="AA888" s="63" t="s">
        <v>28</v>
      </c>
      <c r="AB888" s="93" t="str">
        <f t="shared" si="199"/>
        <v>pre99</v>
      </c>
      <c r="AC888" s="93" t="str">
        <f t="shared" si="200"/>
        <v>NSF</v>
      </c>
      <c r="AD888" s="93" t="str">
        <f>"'"&amp;VLOOKUP(A888,Lookups!B$3:F$48,2,FALSE)&amp;"'"</f>
        <v>'Nooksack Spring Fingerling'</v>
      </c>
      <c r="AE888" s="93">
        <f>VLOOKUP(A888,Lookups!B$3:F$48,4,FALSE)</f>
        <v>7</v>
      </c>
      <c r="AF888" s="93" t="str">
        <f>VLOOKUP(A888,Lookups!B$3:F$48,5,FALSE)</f>
        <v>PS</v>
      </c>
      <c r="AG888" s="93" t="str">
        <f t="shared" si="201"/>
        <v>no</v>
      </c>
      <c r="AH888" s="93">
        <f>VLOOKUP(A888,Lookups!B$3:F$48,3,FALSE)</f>
        <v>25</v>
      </c>
      <c r="AI888" s="117">
        <f t="shared" si="202"/>
        <v>0</v>
      </c>
      <c r="AJ888" s="117">
        <f t="shared" si="203"/>
        <v>0</v>
      </c>
      <c r="AK888" s="117">
        <f t="shared" si="204"/>
        <v>0</v>
      </c>
      <c r="AL888" s="117">
        <f t="shared" si="205"/>
        <v>0</v>
      </c>
      <c r="AM888" s="117">
        <f t="shared" si="206"/>
        <v>0</v>
      </c>
      <c r="AN888" s="117">
        <f t="shared" si="207"/>
        <v>0</v>
      </c>
      <c r="AO888" s="117">
        <f t="shared" si="208"/>
        <v>0</v>
      </c>
      <c r="AP888" s="117">
        <f t="shared" si="209"/>
        <v>0</v>
      </c>
      <c r="AQ888" s="117">
        <f t="shared" si="210"/>
        <v>0</v>
      </c>
      <c r="AR888" s="117">
        <f t="shared" si="211"/>
        <v>0</v>
      </c>
      <c r="AS888" t="str">
        <f t="shared" si="212"/>
        <v>1986NSF</v>
      </c>
    </row>
    <row r="889" spans="1:45" x14ac:dyDescent="0.25">
      <c r="A889" t="s">
        <v>700</v>
      </c>
      <c r="B889" s="64">
        <v>1987</v>
      </c>
      <c r="C889" t="s">
        <v>40</v>
      </c>
      <c r="E889" s="63" t="s">
        <v>28</v>
      </c>
      <c r="F889" s="63" t="s">
        <v>28</v>
      </c>
      <c r="G889" s="63" t="s">
        <v>28</v>
      </c>
      <c r="H889" s="63" t="s">
        <v>28</v>
      </c>
      <c r="I889" s="63" t="s">
        <v>28</v>
      </c>
      <c r="J889" s="63" t="s">
        <v>28</v>
      </c>
      <c r="K889" s="63" t="s">
        <v>28</v>
      </c>
      <c r="L889" s="63" t="s">
        <v>28</v>
      </c>
      <c r="M889" s="63" t="s">
        <v>28</v>
      </c>
      <c r="N889" s="63" t="s">
        <v>28</v>
      </c>
      <c r="O889" s="63" t="s">
        <v>28</v>
      </c>
      <c r="P889" s="63" t="s">
        <v>28</v>
      </c>
      <c r="Q889" s="63" t="s">
        <v>28</v>
      </c>
      <c r="R889" s="63" t="s">
        <v>28</v>
      </c>
      <c r="S889" s="63" t="s">
        <v>28</v>
      </c>
      <c r="T889" s="63" t="s">
        <v>28</v>
      </c>
      <c r="U889" s="63" t="s">
        <v>28</v>
      </c>
      <c r="V889" s="63" t="s">
        <v>28</v>
      </c>
      <c r="W889" s="63" t="s">
        <v>28</v>
      </c>
      <c r="X889" s="63" t="s">
        <v>28</v>
      </c>
      <c r="Y889" s="63" t="s">
        <v>28</v>
      </c>
      <c r="Z889" s="63" t="s">
        <v>28</v>
      </c>
      <c r="AA889" s="63" t="s">
        <v>28</v>
      </c>
      <c r="AB889" s="93" t="str">
        <f t="shared" si="199"/>
        <v>pre99</v>
      </c>
      <c r="AC889" s="93" t="str">
        <f t="shared" si="200"/>
        <v>NSF</v>
      </c>
      <c r="AD889" s="93" t="str">
        <f>"'"&amp;VLOOKUP(A889,Lookups!B$3:F$48,2,FALSE)&amp;"'"</f>
        <v>'Nooksack Spring Fingerling'</v>
      </c>
      <c r="AE889" s="93">
        <f>VLOOKUP(A889,Lookups!B$3:F$48,4,FALSE)</f>
        <v>7</v>
      </c>
      <c r="AF889" s="93" t="str">
        <f>VLOOKUP(A889,Lookups!B$3:F$48,5,FALSE)</f>
        <v>PS</v>
      </c>
      <c r="AG889" s="93" t="str">
        <f t="shared" si="201"/>
        <v>no</v>
      </c>
      <c r="AH889" s="93">
        <f>VLOOKUP(A889,Lookups!B$3:F$48,3,FALSE)</f>
        <v>25</v>
      </c>
      <c r="AI889" s="117">
        <f t="shared" si="202"/>
        <v>0</v>
      </c>
      <c r="AJ889" s="117">
        <f t="shared" si="203"/>
        <v>0</v>
      </c>
      <c r="AK889" s="117">
        <f t="shared" si="204"/>
        <v>0</v>
      </c>
      <c r="AL889" s="117">
        <f t="shared" si="205"/>
        <v>0</v>
      </c>
      <c r="AM889" s="117">
        <f t="shared" si="206"/>
        <v>0</v>
      </c>
      <c r="AN889" s="117">
        <f t="shared" si="207"/>
        <v>0</v>
      </c>
      <c r="AO889" s="117">
        <f t="shared" si="208"/>
        <v>0</v>
      </c>
      <c r="AP889" s="117">
        <f t="shared" si="209"/>
        <v>0</v>
      </c>
      <c r="AQ889" s="117">
        <f t="shared" si="210"/>
        <v>0</v>
      </c>
      <c r="AR889" s="117">
        <f t="shared" si="211"/>
        <v>0</v>
      </c>
      <c r="AS889" t="str">
        <f t="shared" si="212"/>
        <v>1987NSF</v>
      </c>
    </row>
    <row r="890" spans="1:45" x14ac:dyDescent="0.25">
      <c r="A890" t="s">
        <v>700</v>
      </c>
      <c r="B890" s="64">
        <v>1988</v>
      </c>
      <c r="C890" t="s">
        <v>40</v>
      </c>
      <c r="E890" s="63" t="s">
        <v>28</v>
      </c>
      <c r="F890" s="63" t="s">
        <v>28</v>
      </c>
      <c r="G890" s="63" t="s">
        <v>28</v>
      </c>
      <c r="H890" s="63" t="s">
        <v>28</v>
      </c>
      <c r="I890" s="63" t="s">
        <v>28</v>
      </c>
      <c r="J890" s="63" t="s">
        <v>28</v>
      </c>
      <c r="K890" s="63" t="s">
        <v>28</v>
      </c>
      <c r="L890" s="63" t="s">
        <v>28</v>
      </c>
      <c r="M890" s="63" t="s">
        <v>28</v>
      </c>
      <c r="N890" s="63" t="s">
        <v>28</v>
      </c>
      <c r="O890" s="63" t="s">
        <v>28</v>
      </c>
      <c r="P890" s="63" t="s">
        <v>28</v>
      </c>
      <c r="Q890" s="63" t="s">
        <v>28</v>
      </c>
      <c r="R890" s="63" t="s">
        <v>28</v>
      </c>
      <c r="S890" s="63" t="s">
        <v>28</v>
      </c>
      <c r="T890" s="63" t="s">
        <v>28</v>
      </c>
      <c r="U890" s="63" t="s">
        <v>28</v>
      </c>
      <c r="V890" s="63" t="s">
        <v>28</v>
      </c>
      <c r="W890" s="63" t="s">
        <v>28</v>
      </c>
      <c r="X890" s="63" t="s">
        <v>28</v>
      </c>
      <c r="Y890" s="63" t="s">
        <v>28</v>
      </c>
      <c r="Z890" s="63" t="s">
        <v>28</v>
      </c>
      <c r="AA890" s="63" t="s">
        <v>28</v>
      </c>
      <c r="AB890" s="93" t="str">
        <f t="shared" si="199"/>
        <v>pre99</v>
      </c>
      <c r="AC890" s="93" t="str">
        <f t="shared" si="200"/>
        <v>NSF</v>
      </c>
      <c r="AD890" s="93" t="str">
        <f>"'"&amp;VLOOKUP(A890,Lookups!B$3:F$48,2,FALSE)&amp;"'"</f>
        <v>'Nooksack Spring Fingerling'</v>
      </c>
      <c r="AE890" s="93">
        <f>VLOOKUP(A890,Lookups!B$3:F$48,4,FALSE)</f>
        <v>7</v>
      </c>
      <c r="AF890" s="93" t="str">
        <f>VLOOKUP(A890,Lookups!B$3:F$48,5,FALSE)</f>
        <v>PS</v>
      </c>
      <c r="AG890" s="93" t="str">
        <f t="shared" si="201"/>
        <v>no</v>
      </c>
      <c r="AH890" s="93">
        <f>VLOOKUP(A890,Lookups!B$3:F$48,3,FALSE)</f>
        <v>25</v>
      </c>
      <c r="AI890" s="117">
        <f t="shared" si="202"/>
        <v>0</v>
      </c>
      <c r="AJ890" s="117">
        <f t="shared" si="203"/>
        <v>0</v>
      </c>
      <c r="AK890" s="117">
        <f t="shared" si="204"/>
        <v>0</v>
      </c>
      <c r="AL890" s="117">
        <f t="shared" si="205"/>
        <v>0</v>
      </c>
      <c r="AM890" s="117">
        <f t="shared" si="206"/>
        <v>0</v>
      </c>
      <c r="AN890" s="117">
        <f t="shared" si="207"/>
        <v>0</v>
      </c>
      <c r="AO890" s="117">
        <f t="shared" si="208"/>
        <v>0</v>
      </c>
      <c r="AP890" s="117">
        <f t="shared" si="209"/>
        <v>0</v>
      </c>
      <c r="AQ890" s="117">
        <f t="shared" si="210"/>
        <v>0</v>
      </c>
      <c r="AR890" s="117">
        <f t="shared" si="211"/>
        <v>0</v>
      </c>
      <c r="AS890" t="str">
        <f t="shared" si="212"/>
        <v>1988NSF</v>
      </c>
    </row>
    <row r="891" spans="1:45" x14ac:dyDescent="0.25">
      <c r="A891" t="s">
        <v>700</v>
      </c>
      <c r="B891" s="64">
        <v>1989</v>
      </c>
      <c r="C891" t="s">
        <v>40</v>
      </c>
      <c r="E891" s="63" t="s">
        <v>28</v>
      </c>
      <c r="F891" s="63" t="s">
        <v>28</v>
      </c>
      <c r="G891" s="63" t="s">
        <v>28</v>
      </c>
      <c r="H891" s="63" t="s">
        <v>28</v>
      </c>
      <c r="I891" s="63" t="s">
        <v>28</v>
      </c>
      <c r="J891" s="63" t="s">
        <v>28</v>
      </c>
      <c r="K891" s="63" t="s">
        <v>28</v>
      </c>
      <c r="L891" s="63" t="s">
        <v>28</v>
      </c>
      <c r="M891" s="63" t="s">
        <v>28</v>
      </c>
      <c r="N891" s="63" t="s">
        <v>28</v>
      </c>
      <c r="O891" s="63" t="s">
        <v>28</v>
      </c>
      <c r="P891" s="63" t="s">
        <v>28</v>
      </c>
      <c r="Q891" s="63" t="s">
        <v>28</v>
      </c>
      <c r="R891" s="63" t="s">
        <v>28</v>
      </c>
      <c r="S891" s="63" t="s">
        <v>28</v>
      </c>
      <c r="T891" s="63" t="s">
        <v>28</v>
      </c>
      <c r="U891" s="63" t="s">
        <v>28</v>
      </c>
      <c r="V891" s="63" t="s">
        <v>28</v>
      </c>
      <c r="W891" s="63" t="s">
        <v>28</v>
      </c>
      <c r="X891" s="63" t="s">
        <v>28</v>
      </c>
      <c r="Y891" s="63" t="s">
        <v>28</v>
      </c>
      <c r="Z891" s="63" t="s">
        <v>28</v>
      </c>
      <c r="AA891" s="63" t="s">
        <v>28</v>
      </c>
      <c r="AB891" s="93" t="str">
        <f t="shared" si="199"/>
        <v>pre99</v>
      </c>
      <c r="AC891" s="93" t="str">
        <f t="shared" si="200"/>
        <v>NSF</v>
      </c>
      <c r="AD891" s="93" t="str">
        <f>"'"&amp;VLOOKUP(A891,Lookups!B$3:F$48,2,FALSE)&amp;"'"</f>
        <v>'Nooksack Spring Fingerling'</v>
      </c>
      <c r="AE891" s="93">
        <f>VLOOKUP(A891,Lookups!B$3:F$48,4,FALSE)</f>
        <v>7</v>
      </c>
      <c r="AF891" s="93" t="str">
        <f>VLOOKUP(A891,Lookups!B$3:F$48,5,FALSE)</f>
        <v>PS</v>
      </c>
      <c r="AG891" s="93" t="str">
        <f t="shared" si="201"/>
        <v>no</v>
      </c>
      <c r="AH891" s="93">
        <f>VLOOKUP(A891,Lookups!B$3:F$48,3,FALSE)</f>
        <v>25</v>
      </c>
      <c r="AI891" s="117">
        <f t="shared" si="202"/>
        <v>0</v>
      </c>
      <c r="AJ891" s="117">
        <f t="shared" si="203"/>
        <v>0</v>
      </c>
      <c r="AK891" s="117">
        <f t="shared" si="204"/>
        <v>0</v>
      </c>
      <c r="AL891" s="117">
        <f t="shared" si="205"/>
        <v>0</v>
      </c>
      <c r="AM891" s="117">
        <f t="shared" si="206"/>
        <v>0</v>
      </c>
      <c r="AN891" s="117">
        <f t="shared" si="207"/>
        <v>0</v>
      </c>
      <c r="AO891" s="117">
        <f t="shared" si="208"/>
        <v>0</v>
      </c>
      <c r="AP891" s="117">
        <f t="shared" si="209"/>
        <v>0</v>
      </c>
      <c r="AQ891" s="117">
        <f t="shared" si="210"/>
        <v>0</v>
      </c>
      <c r="AR891" s="117">
        <f t="shared" si="211"/>
        <v>0</v>
      </c>
      <c r="AS891" t="str">
        <f t="shared" si="212"/>
        <v>1989NSF</v>
      </c>
    </row>
    <row r="892" spans="1:45" x14ac:dyDescent="0.25">
      <c r="A892" t="s">
        <v>700</v>
      </c>
      <c r="B892" s="64">
        <v>1990</v>
      </c>
      <c r="C892">
        <v>11</v>
      </c>
      <c r="D892" s="116">
        <v>2</v>
      </c>
      <c r="E892" s="63" t="s">
        <v>26</v>
      </c>
      <c r="F892" s="63" t="s">
        <v>27</v>
      </c>
      <c r="G892" s="63" t="s">
        <v>28</v>
      </c>
      <c r="H892" s="63" t="s">
        <v>28</v>
      </c>
      <c r="I892" s="63" t="s">
        <v>28</v>
      </c>
      <c r="J892" s="63" t="s">
        <v>28</v>
      </c>
      <c r="K892" s="63" t="s">
        <v>28</v>
      </c>
      <c r="L892" s="63" t="s">
        <v>28</v>
      </c>
      <c r="M892" s="63" t="s">
        <v>28</v>
      </c>
      <c r="N892" s="63" t="s">
        <v>28</v>
      </c>
      <c r="O892" s="63" t="s">
        <v>28</v>
      </c>
      <c r="P892" s="63" t="s">
        <v>28</v>
      </c>
      <c r="Q892" s="63" t="s">
        <v>28</v>
      </c>
      <c r="R892" s="63" t="s">
        <v>28</v>
      </c>
      <c r="S892" s="63" t="s">
        <v>28</v>
      </c>
      <c r="T892" s="63" t="s">
        <v>28</v>
      </c>
      <c r="U892" s="63" t="s">
        <v>28</v>
      </c>
      <c r="V892" s="63" t="s">
        <v>28</v>
      </c>
      <c r="W892" s="63" t="s">
        <v>28</v>
      </c>
      <c r="X892" s="63" t="s">
        <v>28</v>
      </c>
      <c r="Y892" s="63" t="s">
        <v>28</v>
      </c>
      <c r="Z892" s="63" t="s">
        <v>28</v>
      </c>
      <c r="AA892" s="63" t="s">
        <v>28</v>
      </c>
      <c r="AB892" s="93" t="str">
        <f t="shared" si="199"/>
        <v>pre99</v>
      </c>
      <c r="AC892" s="93" t="str">
        <f t="shared" si="200"/>
        <v>NSF</v>
      </c>
      <c r="AD892" s="93" t="str">
        <f>"'"&amp;VLOOKUP(A892,Lookups!B$3:F$48,2,FALSE)&amp;"'"</f>
        <v>'Nooksack Spring Fingerling'</v>
      </c>
      <c r="AE892" s="93">
        <f>VLOOKUP(A892,Lookups!B$3:F$48,4,FALSE)</f>
        <v>7</v>
      </c>
      <c r="AF892" s="93" t="str">
        <f>VLOOKUP(A892,Lookups!B$3:F$48,5,FALSE)</f>
        <v>PS</v>
      </c>
      <c r="AG892" s="93" t="str">
        <f t="shared" si="201"/>
        <v>no</v>
      </c>
      <c r="AH892" s="93">
        <f>VLOOKUP(A892,Lookups!B$3:F$48,3,FALSE)</f>
        <v>25</v>
      </c>
      <c r="AI892" s="117">
        <f t="shared" si="202"/>
        <v>0</v>
      </c>
      <c r="AJ892" s="117">
        <f t="shared" si="203"/>
        <v>0</v>
      </c>
      <c r="AK892" s="117">
        <f t="shared" si="204"/>
        <v>0</v>
      </c>
      <c r="AL892" s="117">
        <f t="shared" si="205"/>
        <v>0</v>
      </c>
      <c r="AM892" s="117">
        <f t="shared" si="206"/>
        <v>0</v>
      </c>
      <c r="AN892" s="117">
        <f t="shared" si="207"/>
        <v>0</v>
      </c>
      <c r="AO892" s="117">
        <f t="shared" si="208"/>
        <v>0</v>
      </c>
      <c r="AP892" s="117">
        <f t="shared" si="209"/>
        <v>0</v>
      </c>
      <c r="AQ892" s="117">
        <f t="shared" si="210"/>
        <v>0</v>
      </c>
      <c r="AR892" s="117">
        <f t="shared" si="211"/>
        <v>0</v>
      </c>
      <c r="AS892" t="str">
        <f t="shared" si="212"/>
        <v>1990NSF</v>
      </c>
    </row>
    <row r="893" spans="1:45" x14ac:dyDescent="0.25">
      <c r="A893" t="s">
        <v>700</v>
      </c>
      <c r="B893" s="64">
        <v>1991</v>
      </c>
      <c r="C893">
        <v>197</v>
      </c>
      <c r="D893" s="116" t="s">
        <v>41</v>
      </c>
      <c r="E893" s="63" t="s">
        <v>26</v>
      </c>
      <c r="F893" s="63" t="s">
        <v>27</v>
      </c>
      <c r="G893" s="63" t="s">
        <v>28</v>
      </c>
      <c r="H893" s="63" t="s">
        <v>28</v>
      </c>
      <c r="I893" s="63" t="s">
        <v>28</v>
      </c>
      <c r="J893" s="63" t="s">
        <v>28</v>
      </c>
      <c r="K893" s="63" t="s">
        <v>28</v>
      </c>
      <c r="L893" s="63" t="s">
        <v>28</v>
      </c>
      <c r="M893" s="63" t="s">
        <v>28</v>
      </c>
      <c r="N893" s="63" t="s">
        <v>28</v>
      </c>
      <c r="O893" s="63" t="s">
        <v>28</v>
      </c>
      <c r="P893" s="63" t="s">
        <v>28</v>
      </c>
      <c r="Q893" s="63" t="s">
        <v>28</v>
      </c>
      <c r="R893" s="63" t="s">
        <v>28</v>
      </c>
      <c r="S893" s="63" t="s">
        <v>28</v>
      </c>
      <c r="T893" s="63" t="s">
        <v>28</v>
      </c>
      <c r="U893" s="63" t="s">
        <v>28</v>
      </c>
      <c r="V893" s="63" t="s">
        <v>28</v>
      </c>
      <c r="W893" s="63" t="s">
        <v>28</v>
      </c>
      <c r="X893" s="63" t="s">
        <v>28</v>
      </c>
      <c r="Y893" s="63" t="s">
        <v>28</v>
      </c>
      <c r="Z893" s="63" t="s">
        <v>28</v>
      </c>
      <c r="AA893" s="63" t="s">
        <v>28</v>
      </c>
      <c r="AB893" s="93" t="str">
        <f t="shared" si="199"/>
        <v>pre99</v>
      </c>
      <c r="AC893" s="93" t="str">
        <f t="shared" si="200"/>
        <v>NSF</v>
      </c>
      <c r="AD893" s="93" t="str">
        <f>"'"&amp;VLOOKUP(A893,Lookups!B$3:F$48,2,FALSE)&amp;"'"</f>
        <v>'Nooksack Spring Fingerling'</v>
      </c>
      <c r="AE893" s="93">
        <f>VLOOKUP(A893,Lookups!B$3:F$48,4,FALSE)</f>
        <v>7</v>
      </c>
      <c r="AF893" s="93" t="str">
        <f>VLOOKUP(A893,Lookups!B$3:F$48,5,FALSE)</f>
        <v>PS</v>
      </c>
      <c r="AG893" s="93" t="str">
        <f t="shared" si="201"/>
        <v>no</v>
      </c>
      <c r="AH893" s="93">
        <f>VLOOKUP(A893,Lookups!B$3:F$48,3,FALSE)</f>
        <v>25</v>
      </c>
      <c r="AI893" s="117">
        <f t="shared" si="202"/>
        <v>0</v>
      </c>
      <c r="AJ893" s="117">
        <f t="shared" si="203"/>
        <v>0</v>
      </c>
      <c r="AK893" s="117">
        <f t="shared" si="204"/>
        <v>0</v>
      </c>
      <c r="AL893" s="117">
        <f t="shared" si="205"/>
        <v>0</v>
      </c>
      <c r="AM893" s="117">
        <f t="shared" si="206"/>
        <v>0</v>
      </c>
      <c r="AN893" s="117">
        <f t="shared" si="207"/>
        <v>0</v>
      </c>
      <c r="AO893" s="117">
        <f t="shared" si="208"/>
        <v>0</v>
      </c>
      <c r="AP893" s="117">
        <f t="shared" si="209"/>
        <v>0</v>
      </c>
      <c r="AQ893" s="117">
        <f t="shared" si="210"/>
        <v>0</v>
      </c>
      <c r="AR893" s="117">
        <f t="shared" si="211"/>
        <v>0</v>
      </c>
      <c r="AS893" t="str">
        <f t="shared" si="212"/>
        <v>1991NSF</v>
      </c>
    </row>
    <row r="894" spans="1:45" x14ac:dyDescent="0.25">
      <c r="A894" t="s">
        <v>700</v>
      </c>
      <c r="B894" s="64">
        <v>1992</v>
      </c>
      <c r="C894">
        <v>508</v>
      </c>
      <c r="D894" s="116" t="s">
        <v>29</v>
      </c>
      <c r="E894" s="63" t="s">
        <v>26</v>
      </c>
      <c r="F894" s="63" t="s">
        <v>27</v>
      </c>
      <c r="G894" s="63" t="s">
        <v>28</v>
      </c>
      <c r="H894" s="63" t="s">
        <v>28</v>
      </c>
      <c r="I894" s="63" t="s">
        <v>28</v>
      </c>
      <c r="J894" s="63" t="s">
        <v>28</v>
      </c>
      <c r="K894" s="63" t="s">
        <v>28</v>
      </c>
      <c r="L894" s="63" t="s">
        <v>28</v>
      </c>
      <c r="M894" s="63" t="s">
        <v>28</v>
      </c>
      <c r="N894" s="63" t="s">
        <v>28</v>
      </c>
      <c r="O894" s="63" t="s">
        <v>28</v>
      </c>
      <c r="P894" s="63" t="s">
        <v>28</v>
      </c>
      <c r="Q894" s="63" t="s">
        <v>28</v>
      </c>
      <c r="R894" s="63" t="s">
        <v>28</v>
      </c>
      <c r="S894" s="63" t="s">
        <v>28</v>
      </c>
      <c r="T894" s="63" t="s">
        <v>28</v>
      </c>
      <c r="U894" s="63" t="s">
        <v>28</v>
      </c>
      <c r="V894" s="63" t="s">
        <v>28</v>
      </c>
      <c r="W894" s="63" t="s">
        <v>28</v>
      </c>
      <c r="X894" s="63" t="s">
        <v>28</v>
      </c>
      <c r="Y894" s="63" t="s">
        <v>28</v>
      </c>
      <c r="Z894" s="63" t="s">
        <v>28</v>
      </c>
      <c r="AA894" s="63" t="s">
        <v>28</v>
      </c>
      <c r="AB894" s="93" t="str">
        <f t="shared" si="199"/>
        <v>pre99</v>
      </c>
      <c r="AC894" s="93" t="str">
        <f t="shared" si="200"/>
        <v>NSF</v>
      </c>
      <c r="AD894" s="93" t="str">
        <f>"'"&amp;VLOOKUP(A894,Lookups!B$3:F$48,2,FALSE)&amp;"'"</f>
        <v>'Nooksack Spring Fingerling'</v>
      </c>
      <c r="AE894" s="93">
        <f>VLOOKUP(A894,Lookups!B$3:F$48,4,FALSE)</f>
        <v>7</v>
      </c>
      <c r="AF894" s="93" t="str">
        <f>VLOOKUP(A894,Lookups!B$3:F$48,5,FALSE)</f>
        <v>PS</v>
      </c>
      <c r="AG894" s="93" t="str">
        <f t="shared" si="201"/>
        <v>no</v>
      </c>
      <c r="AH894" s="93">
        <f>VLOOKUP(A894,Lookups!B$3:F$48,3,FALSE)</f>
        <v>25</v>
      </c>
      <c r="AI894" s="117">
        <f t="shared" si="202"/>
        <v>0</v>
      </c>
      <c r="AJ894" s="117">
        <f t="shared" si="203"/>
        <v>0</v>
      </c>
      <c r="AK894" s="117">
        <f t="shared" si="204"/>
        <v>0</v>
      </c>
      <c r="AL894" s="117">
        <f t="shared" si="205"/>
        <v>0</v>
      </c>
      <c r="AM894" s="117">
        <f t="shared" si="206"/>
        <v>0</v>
      </c>
      <c r="AN894" s="117">
        <f t="shared" si="207"/>
        <v>0</v>
      </c>
      <c r="AO894" s="117">
        <f t="shared" si="208"/>
        <v>0</v>
      </c>
      <c r="AP894" s="117">
        <f t="shared" si="209"/>
        <v>0</v>
      </c>
      <c r="AQ894" s="117">
        <f t="shared" si="210"/>
        <v>0</v>
      </c>
      <c r="AR894" s="117">
        <f t="shared" si="211"/>
        <v>0</v>
      </c>
      <c r="AS894" t="str">
        <f t="shared" si="212"/>
        <v>1992NSF</v>
      </c>
    </row>
    <row r="895" spans="1:45" x14ac:dyDescent="0.25">
      <c r="A895" t="s">
        <v>700</v>
      </c>
      <c r="B895" s="64">
        <v>1993</v>
      </c>
      <c r="C895">
        <v>299</v>
      </c>
      <c r="D895" s="116" t="s">
        <v>78</v>
      </c>
      <c r="E895" s="63" t="s">
        <v>26</v>
      </c>
      <c r="F895" s="63" t="s">
        <v>27</v>
      </c>
      <c r="G895" s="63" t="s">
        <v>28</v>
      </c>
      <c r="H895" s="63" t="s">
        <v>28</v>
      </c>
      <c r="I895" s="63" t="s">
        <v>28</v>
      </c>
      <c r="J895" s="63" t="s">
        <v>28</v>
      </c>
      <c r="K895" s="63" t="s">
        <v>28</v>
      </c>
      <c r="L895" s="63" t="s">
        <v>28</v>
      </c>
      <c r="M895" s="63" t="s">
        <v>28</v>
      </c>
      <c r="N895" s="63" t="s">
        <v>28</v>
      </c>
      <c r="O895" s="63" t="s">
        <v>28</v>
      </c>
      <c r="P895" s="63" t="s">
        <v>28</v>
      </c>
      <c r="Q895" s="63" t="s">
        <v>28</v>
      </c>
      <c r="R895" s="63" t="s">
        <v>28</v>
      </c>
      <c r="S895" s="63" t="s">
        <v>28</v>
      </c>
      <c r="T895" s="63" t="s">
        <v>28</v>
      </c>
      <c r="U895" s="63" t="s">
        <v>28</v>
      </c>
      <c r="V895" s="63" t="s">
        <v>28</v>
      </c>
      <c r="W895" s="63" t="s">
        <v>28</v>
      </c>
      <c r="X895" s="63" t="s">
        <v>28</v>
      </c>
      <c r="Y895" s="63" t="s">
        <v>28</v>
      </c>
      <c r="Z895" s="63" t="s">
        <v>28</v>
      </c>
      <c r="AA895" s="63" t="s">
        <v>28</v>
      </c>
      <c r="AB895" s="93" t="str">
        <f t="shared" si="199"/>
        <v>pre99</v>
      </c>
      <c r="AC895" s="93" t="str">
        <f t="shared" si="200"/>
        <v>NSF</v>
      </c>
      <c r="AD895" s="93" t="str">
        <f>"'"&amp;VLOOKUP(A895,Lookups!B$3:F$48,2,FALSE)&amp;"'"</f>
        <v>'Nooksack Spring Fingerling'</v>
      </c>
      <c r="AE895" s="93">
        <f>VLOOKUP(A895,Lookups!B$3:F$48,4,FALSE)</f>
        <v>7</v>
      </c>
      <c r="AF895" s="93" t="str">
        <f>VLOOKUP(A895,Lookups!B$3:F$48,5,FALSE)</f>
        <v>PS</v>
      </c>
      <c r="AG895" s="93" t="str">
        <f t="shared" si="201"/>
        <v>no</v>
      </c>
      <c r="AH895" s="93">
        <f>VLOOKUP(A895,Lookups!B$3:F$48,3,FALSE)</f>
        <v>25</v>
      </c>
      <c r="AI895" s="117">
        <f t="shared" si="202"/>
        <v>0</v>
      </c>
      <c r="AJ895" s="117">
        <f t="shared" si="203"/>
        <v>0</v>
      </c>
      <c r="AK895" s="117">
        <f t="shared" si="204"/>
        <v>0</v>
      </c>
      <c r="AL895" s="117">
        <f t="shared" si="205"/>
        <v>0</v>
      </c>
      <c r="AM895" s="117">
        <f t="shared" si="206"/>
        <v>0</v>
      </c>
      <c r="AN895" s="117">
        <f t="shared" si="207"/>
        <v>0</v>
      </c>
      <c r="AO895" s="117">
        <f t="shared" si="208"/>
        <v>0</v>
      </c>
      <c r="AP895" s="117">
        <f t="shared" si="209"/>
        <v>0</v>
      </c>
      <c r="AQ895" s="117">
        <f t="shared" si="210"/>
        <v>0</v>
      </c>
      <c r="AR895" s="117">
        <f t="shared" si="211"/>
        <v>0</v>
      </c>
      <c r="AS895" t="str">
        <f t="shared" si="212"/>
        <v>1993NSF</v>
      </c>
    </row>
    <row r="896" spans="1:45" x14ac:dyDescent="0.25">
      <c r="A896" t="s">
        <v>700</v>
      </c>
      <c r="B896" s="64">
        <v>1994</v>
      </c>
      <c r="C896">
        <v>62</v>
      </c>
      <c r="D896" s="116" t="s">
        <v>82</v>
      </c>
      <c r="E896" s="63" t="s">
        <v>26</v>
      </c>
      <c r="F896" s="63" t="s">
        <v>27</v>
      </c>
      <c r="G896" s="63" t="s">
        <v>28</v>
      </c>
      <c r="H896" s="63" t="s">
        <v>28</v>
      </c>
      <c r="I896" s="63" t="s">
        <v>28</v>
      </c>
      <c r="J896" s="63" t="s">
        <v>28</v>
      </c>
      <c r="K896" s="63" t="s">
        <v>28</v>
      </c>
      <c r="L896" s="63" t="s">
        <v>28</v>
      </c>
      <c r="M896" s="63" t="s">
        <v>28</v>
      </c>
      <c r="N896" s="63" t="s">
        <v>28</v>
      </c>
      <c r="O896" s="63" t="s">
        <v>28</v>
      </c>
      <c r="P896" s="63" t="s">
        <v>28</v>
      </c>
      <c r="Q896" s="63" t="s">
        <v>28</v>
      </c>
      <c r="R896" s="63" t="s">
        <v>28</v>
      </c>
      <c r="S896" s="63" t="s">
        <v>28</v>
      </c>
      <c r="T896" s="63" t="s">
        <v>28</v>
      </c>
      <c r="U896" s="63" t="s">
        <v>28</v>
      </c>
      <c r="V896" s="63" t="s">
        <v>28</v>
      </c>
      <c r="W896" s="63" t="s">
        <v>28</v>
      </c>
      <c r="X896" s="63" t="s">
        <v>28</v>
      </c>
      <c r="Y896" s="63" t="s">
        <v>28</v>
      </c>
      <c r="Z896" s="63" t="s">
        <v>28</v>
      </c>
      <c r="AA896" s="63" t="s">
        <v>28</v>
      </c>
      <c r="AB896" s="93" t="str">
        <f t="shared" si="199"/>
        <v>pre99</v>
      </c>
      <c r="AC896" s="93" t="str">
        <f t="shared" si="200"/>
        <v>NSF</v>
      </c>
      <c r="AD896" s="93" t="str">
        <f>"'"&amp;VLOOKUP(A896,Lookups!B$3:F$48,2,FALSE)&amp;"'"</f>
        <v>'Nooksack Spring Fingerling'</v>
      </c>
      <c r="AE896" s="93">
        <f>VLOOKUP(A896,Lookups!B$3:F$48,4,FALSE)</f>
        <v>7</v>
      </c>
      <c r="AF896" s="93" t="str">
        <f>VLOOKUP(A896,Lookups!B$3:F$48,5,FALSE)</f>
        <v>PS</v>
      </c>
      <c r="AG896" s="93" t="str">
        <f t="shared" si="201"/>
        <v>no</v>
      </c>
      <c r="AH896" s="93">
        <f>VLOOKUP(A896,Lookups!B$3:F$48,3,FALSE)</f>
        <v>25</v>
      </c>
      <c r="AI896" s="117">
        <f t="shared" si="202"/>
        <v>0</v>
      </c>
      <c r="AJ896" s="117">
        <f t="shared" si="203"/>
        <v>0</v>
      </c>
      <c r="AK896" s="117">
        <f t="shared" si="204"/>
        <v>0</v>
      </c>
      <c r="AL896" s="117">
        <f t="shared" si="205"/>
        <v>0</v>
      </c>
      <c r="AM896" s="117">
        <f t="shared" si="206"/>
        <v>0</v>
      </c>
      <c r="AN896" s="117">
        <f t="shared" si="207"/>
        <v>0</v>
      </c>
      <c r="AO896" s="117">
        <f t="shared" si="208"/>
        <v>0</v>
      </c>
      <c r="AP896" s="117">
        <f t="shared" si="209"/>
        <v>0</v>
      </c>
      <c r="AQ896" s="117">
        <f t="shared" si="210"/>
        <v>0</v>
      </c>
      <c r="AR896" s="117">
        <f t="shared" si="211"/>
        <v>0</v>
      </c>
      <c r="AS896" t="str">
        <f t="shared" si="212"/>
        <v>1994NSF</v>
      </c>
    </row>
    <row r="897" spans="1:45" x14ac:dyDescent="0.25">
      <c r="A897" t="s">
        <v>700</v>
      </c>
      <c r="B897" s="64">
        <v>1995</v>
      </c>
      <c r="C897">
        <v>503</v>
      </c>
      <c r="D897" s="116" t="s">
        <v>41</v>
      </c>
      <c r="E897" s="63" t="s">
        <v>26</v>
      </c>
      <c r="F897" s="63" t="s">
        <v>27</v>
      </c>
      <c r="G897" s="63" t="s">
        <v>28</v>
      </c>
      <c r="H897" s="63" t="s">
        <v>28</v>
      </c>
      <c r="I897" s="63" t="s">
        <v>28</v>
      </c>
      <c r="J897" s="63" t="s">
        <v>28</v>
      </c>
      <c r="K897" s="63" t="s">
        <v>28</v>
      </c>
      <c r="L897" s="63" t="s">
        <v>28</v>
      </c>
      <c r="M897" s="63" t="s">
        <v>28</v>
      </c>
      <c r="N897" s="63" t="s">
        <v>28</v>
      </c>
      <c r="O897" s="63" t="s">
        <v>28</v>
      </c>
      <c r="P897" s="63" t="s">
        <v>28</v>
      </c>
      <c r="Q897" s="63" t="s">
        <v>28</v>
      </c>
      <c r="R897" s="63" t="s">
        <v>28</v>
      </c>
      <c r="S897" s="63" t="s">
        <v>28</v>
      </c>
      <c r="T897" s="63" t="s">
        <v>28</v>
      </c>
      <c r="U897" s="63" t="s">
        <v>28</v>
      </c>
      <c r="V897" s="63" t="s">
        <v>28</v>
      </c>
      <c r="W897" s="63" t="s">
        <v>28</v>
      </c>
      <c r="X897" s="63" t="s">
        <v>28</v>
      </c>
      <c r="Y897" s="63" t="s">
        <v>28</v>
      </c>
      <c r="Z897" s="63" t="s">
        <v>28</v>
      </c>
      <c r="AA897" s="63" t="s">
        <v>28</v>
      </c>
      <c r="AB897" s="93" t="str">
        <f t="shared" si="199"/>
        <v>pre99</v>
      </c>
      <c r="AC897" s="93" t="str">
        <f t="shared" si="200"/>
        <v>NSF</v>
      </c>
      <c r="AD897" s="93" t="str">
        <f>"'"&amp;VLOOKUP(A897,Lookups!B$3:F$48,2,FALSE)&amp;"'"</f>
        <v>'Nooksack Spring Fingerling'</v>
      </c>
      <c r="AE897" s="93">
        <f>VLOOKUP(A897,Lookups!B$3:F$48,4,FALSE)</f>
        <v>7</v>
      </c>
      <c r="AF897" s="93" t="str">
        <f>VLOOKUP(A897,Lookups!B$3:F$48,5,FALSE)</f>
        <v>PS</v>
      </c>
      <c r="AG897" s="93" t="str">
        <f t="shared" si="201"/>
        <v>no</v>
      </c>
      <c r="AH897" s="93">
        <f>VLOOKUP(A897,Lookups!B$3:F$48,3,FALSE)</f>
        <v>25</v>
      </c>
      <c r="AI897" s="117">
        <f t="shared" si="202"/>
        <v>0</v>
      </c>
      <c r="AJ897" s="117">
        <f t="shared" si="203"/>
        <v>0</v>
      </c>
      <c r="AK897" s="117">
        <f t="shared" si="204"/>
        <v>0</v>
      </c>
      <c r="AL897" s="117">
        <f t="shared" si="205"/>
        <v>0</v>
      </c>
      <c r="AM897" s="117">
        <f t="shared" si="206"/>
        <v>0</v>
      </c>
      <c r="AN897" s="117">
        <f t="shared" si="207"/>
        <v>0</v>
      </c>
      <c r="AO897" s="117">
        <f t="shared" si="208"/>
        <v>0</v>
      </c>
      <c r="AP897" s="117">
        <f t="shared" si="209"/>
        <v>0</v>
      </c>
      <c r="AQ897" s="117">
        <f t="shared" si="210"/>
        <v>0</v>
      </c>
      <c r="AR897" s="117">
        <f t="shared" si="211"/>
        <v>0</v>
      </c>
      <c r="AS897" t="str">
        <f t="shared" si="212"/>
        <v>1995NSF</v>
      </c>
    </row>
    <row r="898" spans="1:45" x14ac:dyDescent="0.25">
      <c r="A898" t="s">
        <v>700</v>
      </c>
      <c r="B898" s="64">
        <v>1996</v>
      </c>
      <c r="C898">
        <v>1117</v>
      </c>
      <c r="D898" s="116" t="s">
        <v>42</v>
      </c>
      <c r="E898" s="63">
        <v>3.3124440465532673E-2</v>
      </c>
      <c r="F898" s="63">
        <v>0</v>
      </c>
      <c r="G898" s="63">
        <v>1.7905102954341987E-3</v>
      </c>
      <c r="H898" s="63">
        <v>0</v>
      </c>
      <c r="I898" s="63">
        <v>0</v>
      </c>
      <c r="J898" s="63">
        <v>1.0743061772605193E-2</v>
      </c>
      <c r="K898" s="63">
        <v>3.9391226499552373E-2</v>
      </c>
      <c r="L898" s="63">
        <v>0</v>
      </c>
      <c r="M898" s="63">
        <v>0.19874664279319607</v>
      </c>
      <c r="N898" s="63">
        <v>0</v>
      </c>
      <c r="O898" s="63">
        <v>5.8191584601611467E-2</v>
      </c>
      <c r="P898" s="63">
        <v>8.057296329453895E-3</v>
      </c>
      <c r="Q898" s="63">
        <v>7.162041181736795E-3</v>
      </c>
      <c r="R898" s="63">
        <v>0</v>
      </c>
      <c r="S898" s="63">
        <v>0</v>
      </c>
      <c r="T898" s="63">
        <v>0</v>
      </c>
      <c r="U898" s="63">
        <v>0</v>
      </c>
      <c r="V898" s="63">
        <v>9.4897045658012547E-2</v>
      </c>
      <c r="W898" s="63">
        <v>0</v>
      </c>
      <c r="X898" s="63">
        <v>2.6857654431512983E-3</v>
      </c>
      <c r="Y898" s="63">
        <v>0</v>
      </c>
      <c r="Z898" s="63">
        <v>3.5810205908683975E-3</v>
      </c>
      <c r="AA898" s="63">
        <v>0.54162936436884512</v>
      </c>
      <c r="AB898" s="93" t="str">
        <f t="shared" si="199"/>
        <v>pre99</v>
      </c>
      <c r="AC898" s="93" t="str">
        <f t="shared" si="200"/>
        <v>NSF</v>
      </c>
      <c r="AD898" s="93" t="str">
        <f>"'"&amp;VLOOKUP(A898,Lookups!B$3:F$48,2,FALSE)&amp;"'"</f>
        <v>'Nooksack Spring Fingerling'</v>
      </c>
      <c r="AE898" s="93">
        <f>VLOOKUP(A898,Lookups!B$3:F$48,4,FALSE)</f>
        <v>7</v>
      </c>
      <c r="AF898" s="93" t="str">
        <f>VLOOKUP(A898,Lookups!B$3:F$48,5,FALSE)</f>
        <v>PS</v>
      </c>
      <c r="AG898" s="93" t="str">
        <f t="shared" si="201"/>
        <v>yes</v>
      </c>
      <c r="AH898" s="93">
        <f>VLOOKUP(A898,Lookups!B$3:F$48,3,FALSE)</f>
        <v>25</v>
      </c>
      <c r="AI898" s="117">
        <f t="shared" si="202"/>
        <v>3.4914950760966873E-2</v>
      </c>
      <c r="AJ898" s="117">
        <f t="shared" si="203"/>
        <v>0</v>
      </c>
      <c r="AK898" s="117">
        <f t="shared" si="204"/>
        <v>5.0134288272157566E-2</v>
      </c>
      <c r="AL898" s="117">
        <f t="shared" si="205"/>
        <v>0.19874664279319607</v>
      </c>
      <c r="AM898" s="117">
        <f t="shared" si="206"/>
        <v>6.624888093106536E-2</v>
      </c>
      <c r="AN898" s="117">
        <f t="shared" si="207"/>
        <v>7.162041181736795E-3</v>
      </c>
      <c r="AO898" s="117">
        <f t="shared" si="208"/>
        <v>9.4897045658012547E-2</v>
      </c>
      <c r="AP898" s="117">
        <f t="shared" si="209"/>
        <v>2.6857654431512983E-3</v>
      </c>
      <c r="AQ898" s="117">
        <f t="shared" si="210"/>
        <v>0.54162936436884512</v>
      </c>
      <c r="AR898" s="117">
        <f t="shared" si="211"/>
        <v>3.5810205908683975E-3</v>
      </c>
      <c r="AS898" t="str">
        <f t="shared" si="212"/>
        <v>1996NSF</v>
      </c>
    </row>
    <row r="899" spans="1:45" x14ac:dyDescent="0.25">
      <c r="A899" t="s">
        <v>700</v>
      </c>
      <c r="B899" s="64">
        <v>1997</v>
      </c>
      <c r="C899">
        <v>2070</v>
      </c>
      <c r="D899" s="116" t="s">
        <v>43</v>
      </c>
      <c r="E899" s="63">
        <v>4.2512077294685986E-2</v>
      </c>
      <c r="F899" s="63">
        <v>3.8647342995169081E-3</v>
      </c>
      <c r="G899" s="63">
        <v>8.2125603864734303E-3</v>
      </c>
      <c r="H899" s="63">
        <v>2.4154589371980675E-3</v>
      </c>
      <c r="I899" s="63">
        <v>0</v>
      </c>
      <c r="J899" s="63">
        <v>2.1739130434782608E-2</v>
      </c>
      <c r="K899" s="63">
        <v>2.8502415458937197E-2</v>
      </c>
      <c r="L899" s="63">
        <v>0</v>
      </c>
      <c r="M899" s="63">
        <v>0.11207729468599034</v>
      </c>
      <c r="N899" s="63">
        <v>8.2125603864734303E-3</v>
      </c>
      <c r="O899" s="63">
        <v>1.2560386473429953E-2</v>
      </c>
      <c r="P899" s="63">
        <v>0</v>
      </c>
      <c r="Q899" s="63">
        <v>5.3140096618357491E-3</v>
      </c>
      <c r="R899" s="63">
        <v>0</v>
      </c>
      <c r="S899" s="63">
        <v>0</v>
      </c>
      <c r="T899" s="63">
        <v>0</v>
      </c>
      <c r="U899" s="63">
        <v>0</v>
      </c>
      <c r="V899" s="63">
        <v>6.5700483091787443E-2</v>
      </c>
      <c r="W899" s="63">
        <v>0</v>
      </c>
      <c r="X899" s="63">
        <v>1.2560386473429951E-2</v>
      </c>
      <c r="Y899" s="63">
        <v>0</v>
      </c>
      <c r="Z899" s="63">
        <v>2.8985507246376812E-3</v>
      </c>
      <c r="AA899" s="63">
        <v>0.6734299516908212</v>
      </c>
      <c r="AB899" s="93" t="str">
        <f t="shared" si="199"/>
        <v>pre99</v>
      </c>
      <c r="AC899" s="93" t="str">
        <f t="shared" si="200"/>
        <v>NSF</v>
      </c>
      <c r="AD899" s="93" t="str">
        <f>"'"&amp;VLOOKUP(A899,Lookups!B$3:F$48,2,FALSE)&amp;"'"</f>
        <v>'Nooksack Spring Fingerling'</v>
      </c>
      <c r="AE899" s="93">
        <f>VLOOKUP(A899,Lookups!B$3:F$48,4,FALSE)</f>
        <v>7</v>
      </c>
      <c r="AF899" s="93" t="str">
        <f>VLOOKUP(A899,Lookups!B$3:F$48,5,FALSE)</f>
        <v>PS</v>
      </c>
      <c r="AG899" s="93" t="str">
        <f t="shared" si="201"/>
        <v>yes</v>
      </c>
      <c r="AH899" s="93">
        <f>VLOOKUP(A899,Lookups!B$3:F$48,3,FALSE)</f>
        <v>25</v>
      </c>
      <c r="AI899" s="117">
        <f t="shared" si="202"/>
        <v>5.4589371980676323E-2</v>
      </c>
      <c r="AJ899" s="117">
        <f t="shared" si="203"/>
        <v>2.4154589371980675E-3</v>
      </c>
      <c r="AK899" s="117">
        <f t="shared" si="204"/>
        <v>5.0241545893719805E-2</v>
      </c>
      <c r="AL899" s="117">
        <f t="shared" si="205"/>
        <v>0.11207729468599034</v>
      </c>
      <c r="AM899" s="117">
        <f t="shared" si="206"/>
        <v>2.0772946859903385E-2</v>
      </c>
      <c r="AN899" s="117">
        <f t="shared" si="207"/>
        <v>5.3140096618357491E-3</v>
      </c>
      <c r="AO899" s="117">
        <f t="shared" si="208"/>
        <v>6.5700483091787443E-2</v>
      </c>
      <c r="AP899" s="117">
        <f t="shared" si="209"/>
        <v>1.2560386473429951E-2</v>
      </c>
      <c r="AQ899" s="117">
        <f t="shared" si="210"/>
        <v>0.6734299516908212</v>
      </c>
      <c r="AR899" s="117">
        <f t="shared" si="211"/>
        <v>2.8985507246376812E-3</v>
      </c>
      <c r="AS899" t="str">
        <f t="shared" si="212"/>
        <v>1997NSF</v>
      </c>
    </row>
    <row r="900" spans="1:45" x14ac:dyDescent="0.25">
      <c r="A900" t="s">
        <v>700</v>
      </c>
      <c r="B900" s="64">
        <v>1998</v>
      </c>
      <c r="C900">
        <v>1528</v>
      </c>
      <c r="D900" s="116" t="s">
        <v>43</v>
      </c>
      <c r="E900" s="63">
        <v>8.638743455497383E-2</v>
      </c>
      <c r="F900" s="63">
        <v>1.963350785340314E-3</v>
      </c>
      <c r="G900" s="63">
        <v>0</v>
      </c>
      <c r="H900" s="63">
        <v>0</v>
      </c>
      <c r="I900" s="63">
        <v>0</v>
      </c>
      <c r="J900" s="63">
        <v>1.832460732984293E-2</v>
      </c>
      <c r="K900" s="63">
        <v>3.5340314136125657E-2</v>
      </c>
      <c r="L900" s="63">
        <v>0</v>
      </c>
      <c r="M900" s="63">
        <v>4.0575916230366493E-2</v>
      </c>
      <c r="N900" s="63">
        <v>0</v>
      </c>
      <c r="O900" s="63">
        <v>1.963350785340314E-3</v>
      </c>
      <c r="P900" s="63">
        <v>0</v>
      </c>
      <c r="Q900" s="63">
        <v>1.963350785340314E-3</v>
      </c>
      <c r="R900" s="63">
        <v>0</v>
      </c>
      <c r="S900" s="63">
        <v>0</v>
      </c>
      <c r="T900" s="63">
        <v>0</v>
      </c>
      <c r="U900" s="63">
        <v>0</v>
      </c>
      <c r="V900" s="63">
        <v>1.112565445026178E-2</v>
      </c>
      <c r="W900" s="63">
        <v>0</v>
      </c>
      <c r="X900" s="63">
        <v>1.3089005235602095E-3</v>
      </c>
      <c r="Y900" s="63">
        <v>0</v>
      </c>
      <c r="Z900" s="63">
        <v>1.963350785340314E-3</v>
      </c>
      <c r="AA900" s="63">
        <v>0.7990837696335078</v>
      </c>
      <c r="AB900" s="93" t="str">
        <f t="shared" si="199"/>
        <v>pre99</v>
      </c>
      <c r="AC900" s="93" t="str">
        <f t="shared" si="200"/>
        <v>NSF</v>
      </c>
      <c r="AD900" s="93" t="str">
        <f>"'"&amp;VLOOKUP(A900,Lookups!B$3:F$48,2,FALSE)&amp;"'"</f>
        <v>'Nooksack Spring Fingerling'</v>
      </c>
      <c r="AE900" s="93">
        <f>VLOOKUP(A900,Lookups!B$3:F$48,4,FALSE)</f>
        <v>7</v>
      </c>
      <c r="AF900" s="93" t="str">
        <f>VLOOKUP(A900,Lookups!B$3:F$48,5,FALSE)</f>
        <v>PS</v>
      </c>
      <c r="AG900" s="93" t="str">
        <f t="shared" si="201"/>
        <v>yes</v>
      </c>
      <c r="AH900" s="93">
        <f>VLOOKUP(A900,Lookups!B$3:F$48,3,FALSE)</f>
        <v>25</v>
      </c>
      <c r="AI900" s="117">
        <f t="shared" si="202"/>
        <v>8.8350785340314139E-2</v>
      </c>
      <c r="AJ900" s="117">
        <f t="shared" si="203"/>
        <v>0</v>
      </c>
      <c r="AK900" s="117">
        <f t="shared" si="204"/>
        <v>5.3664921465968587E-2</v>
      </c>
      <c r="AL900" s="117">
        <f t="shared" si="205"/>
        <v>4.0575916230366493E-2</v>
      </c>
      <c r="AM900" s="117">
        <f t="shared" si="206"/>
        <v>1.963350785340314E-3</v>
      </c>
      <c r="AN900" s="117">
        <f t="shared" si="207"/>
        <v>1.963350785340314E-3</v>
      </c>
      <c r="AO900" s="117">
        <f t="shared" si="208"/>
        <v>1.112565445026178E-2</v>
      </c>
      <c r="AP900" s="117">
        <f t="shared" si="209"/>
        <v>1.3089005235602095E-3</v>
      </c>
      <c r="AQ900" s="117">
        <f t="shared" si="210"/>
        <v>0.7990837696335078</v>
      </c>
      <c r="AR900" s="117">
        <f t="shared" si="211"/>
        <v>1.963350785340314E-3</v>
      </c>
      <c r="AS900" t="str">
        <f t="shared" si="212"/>
        <v>1998NSF</v>
      </c>
    </row>
    <row r="901" spans="1:45" x14ac:dyDescent="0.25">
      <c r="A901" t="s">
        <v>700</v>
      </c>
      <c r="B901" s="64">
        <v>1999</v>
      </c>
      <c r="C901">
        <v>1652</v>
      </c>
      <c r="D901" s="116" t="s">
        <v>43</v>
      </c>
      <c r="E901" s="63">
        <v>1.9975786924939464E-2</v>
      </c>
      <c r="F901" s="63">
        <v>1.8159806295399517E-3</v>
      </c>
      <c r="G901" s="63">
        <v>0</v>
      </c>
      <c r="H901" s="63">
        <v>0</v>
      </c>
      <c r="I901" s="63">
        <v>0</v>
      </c>
      <c r="J901" s="63">
        <v>2.4213075060532687E-2</v>
      </c>
      <c r="K901" s="63">
        <v>5.8111380145278453E-2</v>
      </c>
      <c r="L901" s="63">
        <v>0</v>
      </c>
      <c r="M901" s="63">
        <v>4.6610169491525424E-2</v>
      </c>
      <c r="N901" s="63">
        <v>0</v>
      </c>
      <c r="O901" s="63">
        <v>0</v>
      </c>
      <c r="P901" s="63">
        <v>7.2639225181598066E-3</v>
      </c>
      <c r="Q901" s="63">
        <v>1.4527845036319613E-2</v>
      </c>
      <c r="R901" s="63">
        <v>0</v>
      </c>
      <c r="S901" s="63">
        <v>0</v>
      </c>
      <c r="T901" s="63">
        <v>0</v>
      </c>
      <c r="U901" s="63">
        <v>0</v>
      </c>
      <c r="V901" s="63">
        <v>1.1501210653753027E-2</v>
      </c>
      <c r="W901" s="63">
        <v>0</v>
      </c>
      <c r="X901" s="63">
        <v>0</v>
      </c>
      <c r="Y901" s="63">
        <v>0</v>
      </c>
      <c r="Z901" s="63">
        <v>0</v>
      </c>
      <c r="AA901" s="63">
        <v>0.81598062953995154</v>
      </c>
      <c r="AB901" s="93" t="str">
        <f t="shared" si="199"/>
        <v>a99to08</v>
      </c>
      <c r="AC901" s="93" t="str">
        <f t="shared" si="200"/>
        <v>NSF</v>
      </c>
      <c r="AD901" s="93" t="str">
        <f>"'"&amp;VLOOKUP(A901,Lookups!B$3:F$48,2,FALSE)&amp;"'"</f>
        <v>'Nooksack Spring Fingerling'</v>
      </c>
      <c r="AE901" s="93">
        <f>VLOOKUP(A901,Lookups!B$3:F$48,4,FALSE)</f>
        <v>7</v>
      </c>
      <c r="AF901" s="93" t="str">
        <f>VLOOKUP(A901,Lookups!B$3:F$48,5,FALSE)</f>
        <v>PS</v>
      </c>
      <c r="AG901" s="93" t="str">
        <f t="shared" si="201"/>
        <v>yes</v>
      </c>
      <c r="AH901" s="93">
        <f>VLOOKUP(A901,Lookups!B$3:F$48,3,FALSE)</f>
        <v>25</v>
      </c>
      <c r="AI901" s="117">
        <f t="shared" si="202"/>
        <v>2.1791767554479417E-2</v>
      </c>
      <c r="AJ901" s="117">
        <f t="shared" si="203"/>
        <v>0</v>
      </c>
      <c r="AK901" s="117">
        <f t="shared" si="204"/>
        <v>8.2324455205811137E-2</v>
      </c>
      <c r="AL901" s="117">
        <f t="shared" si="205"/>
        <v>4.6610169491525424E-2</v>
      </c>
      <c r="AM901" s="117">
        <f t="shared" si="206"/>
        <v>7.2639225181598066E-3</v>
      </c>
      <c r="AN901" s="117">
        <f t="shared" si="207"/>
        <v>1.4527845036319613E-2</v>
      </c>
      <c r="AO901" s="117">
        <f t="shared" si="208"/>
        <v>1.1501210653753027E-2</v>
      </c>
      <c r="AP901" s="117">
        <f t="shared" si="209"/>
        <v>0</v>
      </c>
      <c r="AQ901" s="117">
        <f t="shared" si="210"/>
        <v>0.81598062953995154</v>
      </c>
      <c r="AR901" s="117">
        <f t="shared" si="211"/>
        <v>0</v>
      </c>
      <c r="AS901" t="str">
        <f t="shared" si="212"/>
        <v>1999NSF</v>
      </c>
    </row>
    <row r="902" spans="1:45" x14ac:dyDescent="0.25">
      <c r="A902" t="s">
        <v>700</v>
      </c>
      <c r="B902" s="64">
        <v>2000</v>
      </c>
      <c r="C902">
        <v>940</v>
      </c>
      <c r="D902" s="116" t="s">
        <v>43</v>
      </c>
      <c r="E902" s="63">
        <v>5.106382978723404E-2</v>
      </c>
      <c r="F902" s="63">
        <v>2.1276595744680851E-3</v>
      </c>
      <c r="G902" s="63">
        <v>0</v>
      </c>
      <c r="H902" s="63">
        <v>0</v>
      </c>
      <c r="I902" s="63">
        <v>0</v>
      </c>
      <c r="J902" s="63">
        <v>0.2053191489361702</v>
      </c>
      <c r="K902" s="63">
        <v>0.05</v>
      </c>
      <c r="L902" s="63">
        <v>0</v>
      </c>
      <c r="M902" s="63">
        <v>0.14893617021276595</v>
      </c>
      <c r="N902" s="63">
        <v>0</v>
      </c>
      <c r="O902" s="63">
        <v>0</v>
      </c>
      <c r="P902" s="63">
        <v>0</v>
      </c>
      <c r="Q902" s="63">
        <v>2.1276595744680851E-3</v>
      </c>
      <c r="R902" s="63">
        <v>0</v>
      </c>
      <c r="S902" s="63">
        <v>0</v>
      </c>
      <c r="T902" s="63">
        <v>0</v>
      </c>
      <c r="U902" s="63">
        <v>0</v>
      </c>
      <c r="V902" s="63">
        <v>6.382978723404255E-3</v>
      </c>
      <c r="W902" s="63">
        <v>0</v>
      </c>
      <c r="X902" s="63">
        <v>2.1276595744680851E-3</v>
      </c>
      <c r="Y902" s="63">
        <v>0</v>
      </c>
      <c r="Z902" s="63">
        <v>6.382978723404255E-3</v>
      </c>
      <c r="AA902" s="63">
        <v>0.52553191489361706</v>
      </c>
      <c r="AB902" s="93" t="str">
        <f t="shared" si="199"/>
        <v>a99to08</v>
      </c>
      <c r="AC902" s="93" t="str">
        <f t="shared" si="200"/>
        <v>NSF</v>
      </c>
      <c r="AD902" s="93" t="str">
        <f>"'"&amp;VLOOKUP(A902,Lookups!B$3:F$48,2,FALSE)&amp;"'"</f>
        <v>'Nooksack Spring Fingerling'</v>
      </c>
      <c r="AE902" s="93">
        <f>VLOOKUP(A902,Lookups!B$3:F$48,4,FALSE)</f>
        <v>7</v>
      </c>
      <c r="AF902" s="93" t="str">
        <f>VLOOKUP(A902,Lookups!B$3:F$48,5,FALSE)</f>
        <v>PS</v>
      </c>
      <c r="AG902" s="93" t="str">
        <f t="shared" si="201"/>
        <v>yes</v>
      </c>
      <c r="AH902" s="93">
        <f>VLOOKUP(A902,Lookups!B$3:F$48,3,FALSE)</f>
        <v>25</v>
      </c>
      <c r="AI902" s="117">
        <f t="shared" si="202"/>
        <v>5.3191489361702128E-2</v>
      </c>
      <c r="AJ902" s="117">
        <f t="shared" si="203"/>
        <v>0</v>
      </c>
      <c r="AK902" s="117">
        <f t="shared" si="204"/>
        <v>0.25531914893617019</v>
      </c>
      <c r="AL902" s="117">
        <f t="shared" si="205"/>
        <v>0.14893617021276595</v>
      </c>
      <c r="AM902" s="117">
        <f t="shared" si="206"/>
        <v>0</v>
      </c>
      <c r="AN902" s="117">
        <f t="shared" si="207"/>
        <v>2.1276595744680851E-3</v>
      </c>
      <c r="AO902" s="117">
        <f t="shared" si="208"/>
        <v>6.382978723404255E-3</v>
      </c>
      <c r="AP902" s="117">
        <f t="shared" si="209"/>
        <v>2.1276595744680851E-3</v>
      </c>
      <c r="AQ902" s="117">
        <f t="shared" si="210"/>
        <v>0.52553191489361706</v>
      </c>
      <c r="AR902" s="117">
        <f t="shared" si="211"/>
        <v>6.382978723404255E-3</v>
      </c>
      <c r="AS902" t="str">
        <f t="shared" si="212"/>
        <v>2000NSF</v>
      </c>
    </row>
    <row r="903" spans="1:45" x14ac:dyDescent="0.25">
      <c r="A903" t="s">
        <v>700</v>
      </c>
      <c r="B903" s="64">
        <v>2001</v>
      </c>
      <c r="C903">
        <v>1408</v>
      </c>
      <c r="D903" s="116" t="s">
        <v>43</v>
      </c>
      <c r="E903" s="63">
        <v>1.7755681818181816E-2</v>
      </c>
      <c r="F903" s="63">
        <v>0</v>
      </c>
      <c r="G903" s="63">
        <v>0</v>
      </c>
      <c r="H903" s="63">
        <v>0</v>
      </c>
      <c r="I903" s="63">
        <v>0</v>
      </c>
      <c r="J903" s="63">
        <v>0.109375</v>
      </c>
      <c r="K903" s="63">
        <v>4.8295454545454544E-2</v>
      </c>
      <c r="L903" s="63">
        <v>0</v>
      </c>
      <c r="M903" s="63">
        <v>5.3267045454545456E-2</v>
      </c>
      <c r="N903" s="63">
        <v>0</v>
      </c>
      <c r="O903" s="63">
        <v>0</v>
      </c>
      <c r="P903" s="63">
        <v>0</v>
      </c>
      <c r="Q903" s="63">
        <v>1.1363636363636364E-2</v>
      </c>
      <c r="R903" s="63">
        <v>0</v>
      </c>
      <c r="S903" s="63">
        <v>0</v>
      </c>
      <c r="T903" s="63">
        <v>0</v>
      </c>
      <c r="U903" s="63">
        <v>0</v>
      </c>
      <c r="V903" s="63">
        <v>1.6335227272727272E-2</v>
      </c>
      <c r="W903" s="63">
        <v>0</v>
      </c>
      <c r="X903" s="63">
        <v>7.8125E-3</v>
      </c>
      <c r="Y903" s="63">
        <v>0</v>
      </c>
      <c r="Z903" s="63">
        <v>0</v>
      </c>
      <c r="AA903" s="63">
        <v>0.73579545454545459</v>
      </c>
      <c r="AB903" s="93" t="str">
        <f t="shared" si="199"/>
        <v>a99to08</v>
      </c>
      <c r="AC903" s="93" t="str">
        <f t="shared" si="200"/>
        <v>NSF</v>
      </c>
      <c r="AD903" s="93" t="str">
        <f>"'"&amp;VLOOKUP(A903,Lookups!B$3:F$48,2,FALSE)&amp;"'"</f>
        <v>'Nooksack Spring Fingerling'</v>
      </c>
      <c r="AE903" s="93">
        <f>VLOOKUP(A903,Lookups!B$3:F$48,4,FALSE)</f>
        <v>7</v>
      </c>
      <c r="AF903" s="93" t="str">
        <f>VLOOKUP(A903,Lookups!B$3:F$48,5,FALSE)</f>
        <v>PS</v>
      </c>
      <c r="AG903" s="93" t="str">
        <f t="shared" si="201"/>
        <v>yes</v>
      </c>
      <c r="AH903" s="93">
        <f>VLOOKUP(A903,Lookups!B$3:F$48,3,FALSE)</f>
        <v>25</v>
      </c>
      <c r="AI903" s="117">
        <f t="shared" si="202"/>
        <v>1.7755681818181816E-2</v>
      </c>
      <c r="AJ903" s="117">
        <f t="shared" si="203"/>
        <v>0</v>
      </c>
      <c r="AK903" s="117">
        <f t="shared" si="204"/>
        <v>0.15767045454545453</v>
      </c>
      <c r="AL903" s="117">
        <f t="shared" si="205"/>
        <v>5.3267045454545456E-2</v>
      </c>
      <c r="AM903" s="117">
        <f t="shared" si="206"/>
        <v>0</v>
      </c>
      <c r="AN903" s="117">
        <f t="shared" si="207"/>
        <v>1.1363636363636364E-2</v>
      </c>
      <c r="AO903" s="117">
        <f t="shared" si="208"/>
        <v>1.6335227272727272E-2</v>
      </c>
      <c r="AP903" s="117">
        <f t="shared" si="209"/>
        <v>7.8125E-3</v>
      </c>
      <c r="AQ903" s="117">
        <f t="shared" si="210"/>
        <v>0.73579545454545459</v>
      </c>
      <c r="AR903" s="117">
        <f t="shared" si="211"/>
        <v>0</v>
      </c>
      <c r="AS903" t="str">
        <f t="shared" si="212"/>
        <v>2001NSF</v>
      </c>
    </row>
    <row r="904" spans="1:45" x14ac:dyDescent="0.25">
      <c r="A904" t="s">
        <v>700</v>
      </c>
      <c r="B904" s="64">
        <v>2002</v>
      </c>
      <c r="C904">
        <v>1268</v>
      </c>
      <c r="D904" s="116" t="s">
        <v>43</v>
      </c>
      <c r="E904" s="63">
        <v>6.1514195583596207E-2</v>
      </c>
      <c r="F904" s="63">
        <v>0</v>
      </c>
      <c r="G904" s="63">
        <v>4.7318611987381704E-3</v>
      </c>
      <c r="H904" s="63">
        <v>8.6750788643533121E-3</v>
      </c>
      <c r="I904" s="63">
        <v>0</v>
      </c>
      <c r="J904" s="63">
        <v>0.17034700315457413</v>
      </c>
      <c r="K904" s="63">
        <v>2.4447949526813881E-2</v>
      </c>
      <c r="L904" s="63">
        <v>0</v>
      </c>
      <c r="M904" s="63">
        <v>1.498422712933754E-2</v>
      </c>
      <c r="N904" s="63">
        <v>0</v>
      </c>
      <c r="O904" s="63">
        <v>0</v>
      </c>
      <c r="P904" s="63">
        <v>1.2618296529968454E-2</v>
      </c>
      <c r="Q904" s="63">
        <v>2.3659305993690852E-3</v>
      </c>
      <c r="R904" s="63">
        <v>4.7318611987381704E-3</v>
      </c>
      <c r="S904" s="63">
        <v>0</v>
      </c>
      <c r="T904" s="63">
        <v>0</v>
      </c>
      <c r="U904" s="63">
        <v>0</v>
      </c>
      <c r="V904" s="63">
        <v>7.0977917981072556E-3</v>
      </c>
      <c r="W904" s="63">
        <v>0</v>
      </c>
      <c r="X904" s="63">
        <v>1.5772870662460567E-3</v>
      </c>
      <c r="Y904" s="63">
        <v>0</v>
      </c>
      <c r="Z904" s="63">
        <v>3.1545741324921135E-3</v>
      </c>
      <c r="AA904" s="63">
        <v>0.68375394321766558</v>
      </c>
      <c r="AB904" s="93" t="str">
        <f t="shared" si="199"/>
        <v>a99to08</v>
      </c>
      <c r="AC904" s="93" t="str">
        <f t="shared" si="200"/>
        <v>NSF</v>
      </c>
      <c r="AD904" s="93" t="str">
        <f>"'"&amp;VLOOKUP(A904,Lookups!B$3:F$48,2,FALSE)&amp;"'"</f>
        <v>'Nooksack Spring Fingerling'</v>
      </c>
      <c r="AE904" s="93">
        <f>VLOOKUP(A904,Lookups!B$3:F$48,4,FALSE)</f>
        <v>7</v>
      </c>
      <c r="AF904" s="93" t="str">
        <f>VLOOKUP(A904,Lookups!B$3:F$48,5,FALSE)</f>
        <v>PS</v>
      </c>
      <c r="AG904" s="93" t="str">
        <f t="shared" si="201"/>
        <v>yes</v>
      </c>
      <c r="AH904" s="93">
        <f>VLOOKUP(A904,Lookups!B$3:F$48,3,FALSE)</f>
        <v>25</v>
      </c>
      <c r="AI904" s="117">
        <f t="shared" si="202"/>
        <v>6.6246056782334375E-2</v>
      </c>
      <c r="AJ904" s="117">
        <f t="shared" si="203"/>
        <v>8.6750788643533121E-3</v>
      </c>
      <c r="AK904" s="117">
        <f t="shared" si="204"/>
        <v>0.19479495268138802</v>
      </c>
      <c r="AL904" s="117">
        <f t="shared" si="205"/>
        <v>1.498422712933754E-2</v>
      </c>
      <c r="AM904" s="117">
        <f t="shared" si="206"/>
        <v>1.2618296529968454E-2</v>
      </c>
      <c r="AN904" s="117">
        <f t="shared" si="207"/>
        <v>7.0977917981072556E-3</v>
      </c>
      <c r="AO904" s="117">
        <f t="shared" si="208"/>
        <v>7.0977917981072556E-3</v>
      </c>
      <c r="AP904" s="117">
        <f t="shared" si="209"/>
        <v>1.5772870662460567E-3</v>
      </c>
      <c r="AQ904" s="117">
        <f t="shared" si="210"/>
        <v>0.68375394321766558</v>
      </c>
      <c r="AR904" s="117">
        <f t="shared" si="211"/>
        <v>3.1545741324921135E-3</v>
      </c>
      <c r="AS904" t="str">
        <f t="shared" si="212"/>
        <v>2002NSF</v>
      </c>
    </row>
    <row r="905" spans="1:45" x14ac:dyDescent="0.25">
      <c r="A905" t="s">
        <v>700</v>
      </c>
      <c r="B905" s="64">
        <v>2003</v>
      </c>
      <c r="C905">
        <v>782</v>
      </c>
      <c r="D905" s="116" t="s">
        <v>43</v>
      </c>
      <c r="E905" s="63">
        <v>3.5805626598465479E-2</v>
      </c>
      <c r="F905" s="63">
        <v>0</v>
      </c>
      <c r="G905" s="63">
        <v>0</v>
      </c>
      <c r="H905" s="63">
        <v>0</v>
      </c>
      <c r="I905" s="63">
        <v>0</v>
      </c>
      <c r="J905" s="63">
        <v>0.13554987212276215</v>
      </c>
      <c r="K905" s="63">
        <v>2.9411764705882353E-2</v>
      </c>
      <c r="L905" s="63">
        <v>0</v>
      </c>
      <c r="M905" s="63">
        <v>8.0562659846547313E-2</v>
      </c>
      <c r="N905" s="63">
        <v>0</v>
      </c>
      <c r="O905" s="63">
        <v>0</v>
      </c>
      <c r="P905" s="63">
        <v>6.3938618925831201E-3</v>
      </c>
      <c r="Q905" s="63">
        <v>0</v>
      </c>
      <c r="R905" s="63">
        <v>0</v>
      </c>
      <c r="S905" s="63">
        <v>0</v>
      </c>
      <c r="T905" s="63">
        <v>0</v>
      </c>
      <c r="U905" s="63">
        <v>0</v>
      </c>
      <c r="V905" s="63">
        <v>3.3248081841432228E-2</v>
      </c>
      <c r="W905" s="63">
        <v>0</v>
      </c>
      <c r="X905" s="63">
        <v>1.278772378516624E-2</v>
      </c>
      <c r="Y905" s="63">
        <v>0</v>
      </c>
      <c r="Z905" s="63">
        <v>1.2787723785166241E-3</v>
      </c>
      <c r="AA905" s="63">
        <v>0.66496163682864451</v>
      </c>
      <c r="AB905" s="93" t="str">
        <f t="shared" si="199"/>
        <v>a99to08</v>
      </c>
      <c r="AC905" s="93" t="str">
        <f t="shared" si="200"/>
        <v>NSF</v>
      </c>
      <c r="AD905" s="93" t="str">
        <f>"'"&amp;VLOOKUP(A905,Lookups!B$3:F$48,2,FALSE)&amp;"'"</f>
        <v>'Nooksack Spring Fingerling'</v>
      </c>
      <c r="AE905" s="93">
        <f>VLOOKUP(A905,Lookups!B$3:F$48,4,FALSE)</f>
        <v>7</v>
      </c>
      <c r="AF905" s="93" t="str">
        <f>VLOOKUP(A905,Lookups!B$3:F$48,5,FALSE)</f>
        <v>PS</v>
      </c>
      <c r="AG905" s="93" t="str">
        <f t="shared" si="201"/>
        <v>yes</v>
      </c>
      <c r="AH905" s="93">
        <f>VLOOKUP(A905,Lookups!B$3:F$48,3,FALSE)</f>
        <v>25</v>
      </c>
      <c r="AI905" s="117">
        <f t="shared" si="202"/>
        <v>3.5805626598465479E-2</v>
      </c>
      <c r="AJ905" s="117">
        <f t="shared" si="203"/>
        <v>0</v>
      </c>
      <c r="AK905" s="117">
        <f t="shared" si="204"/>
        <v>0.16496163682864451</v>
      </c>
      <c r="AL905" s="117">
        <f t="shared" si="205"/>
        <v>8.0562659846547313E-2</v>
      </c>
      <c r="AM905" s="117">
        <f t="shared" si="206"/>
        <v>6.3938618925831201E-3</v>
      </c>
      <c r="AN905" s="117">
        <f t="shared" si="207"/>
        <v>0</v>
      </c>
      <c r="AO905" s="117">
        <f t="shared" si="208"/>
        <v>3.3248081841432228E-2</v>
      </c>
      <c r="AP905" s="117">
        <f t="shared" si="209"/>
        <v>1.278772378516624E-2</v>
      </c>
      <c r="AQ905" s="117">
        <f t="shared" si="210"/>
        <v>0.66496163682864451</v>
      </c>
      <c r="AR905" s="117">
        <f t="shared" si="211"/>
        <v>1.2787723785166241E-3</v>
      </c>
      <c r="AS905" t="str">
        <f t="shared" si="212"/>
        <v>2003NSF</v>
      </c>
    </row>
    <row r="906" spans="1:45" x14ac:dyDescent="0.25">
      <c r="A906" t="s">
        <v>700</v>
      </c>
      <c r="B906" s="64">
        <v>2004</v>
      </c>
      <c r="C906">
        <v>690</v>
      </c>
      <c r="D906" s="116" t="s">
        <v>43</v>
      </c>
      <c r="E906" s="63">
        <v>1.4492753623188404E-2</v>
      </c>
      <c r="F906" s="63">
        <v>0</v>
      </c>
      <c r="G906" s="63">
        <v>0</v>
      </c>
      <c r="H906" s="63">
        <v>2.8985507246376812E-3</v>
      </c>
      <c r="I906" s="63">
        <v>0</v>
      </c>
      <c r="J906" s="63">
        <v>0.31739130434782609</v>
      </c>
      <c r="K906" s="63">
        <v>5.3623188405797099E-2</v>
      </c>
      <c r="L906" s="63">
        <v>0</v>
      </c>
      <c r="M906" s="63">
        <v>0.10579710144927537</v>
      </c>
      <c r="N906" s="63">
        <v>0</v>
      </c>
      <c r="O906" s="63">
        <v>0</v>
      </c>
      <c r="P906" s="63">
        <v>0</v>
      </c>
      <c r="Q906" s="63">
        <v>3.0434782608695653E-2</v>
      </c>
      <c r="R906" s="63">
        <v>0</v>
      </c>
      <c r="S906" s="63">
        <v>0</v>
      </c>
      <c r="T906" s="63">
        <v>0</v>
      </c>
      <c r="U906" s="63">
        <v>0</v>
      </c>
      <c r="V906" s="63">
        <v>1.7391304347826087E-2</v>
      </c>
      <c r="W906" s="63">
        <v>0</v>
      </c>
      <c r="X906" s="63">
        <v>4.3478260869565218E-3</v>
      </c>
      <c r="Y906" s="63">
        <v>0</v>
      </c>
      <c r="Z906" s="63">
        <v>2.8985507246376812E-3</v>
      </c>
      <c r="AA906" s="63">
        <v>0.45072463768115945</v>
      </c>
      <c r="AB906" s="93" t="str">
        <f t="shared" si="199"/>
        <v>a99to08</v>
      </c>
      <c r="AC906" s="93" t="str">
        <f t="shared" si="200"/>
        <v>NSF</v>
      </c>
      <c r="AD906" s="93" t="str">
        <f>"'"&amp;VLOOKUP(A906,Lookups!B$3:F$48,2,FALSE)&amp;"'"</f>
        <v>'Nooksack Spring Fingerling'</v>
      </c>
      <c r="AE906" s="93">
        <f>VLOOKUP(A906,Lookups!B$3:F$48,4,FALSE)</f>
        <v>7</v>
      </c>
      <c r="AF906" s="93" t="str">
        <f>VLOOKUP(A906,Lookups!B$3:F$48,5,FALSE)</f>
        <v>PS</v>
      </c>
      <c r="AG906" s="93" t="str">
        <f t="shared" si="201"/>
        <v>yes</v>
      </c>
      <c r="AH906" s="93">
        <f>VLOOKUP(A906,Lookups!B$3:F$48,3,FALSE)</f>
        <v>25</v>
      </c>
      <c r="AI906" s="117">
        <f t="shared" si="202"/>
        <v>1.4492753623188404E-2</v>
      </c>
      <c r="AJ906" s="117">
        <f t="shared" si="203"/>
        <v>2.8985507246376812E-3</v>
      </c>
      <c r="AK906" s="117">
        <f t="shared" si="204"/>
        <v>0.37101449275362319</v>
      </c>
      <c r="AL906" s="117">
        <f t="shared" si="205"/>
        <v>0.10579710144927537</v>
      </c>
      <c r="AM906" s="117">
        <f t="shared" si="206"/>
        <v>0</v>
      </c>
      <c r="AN906" s="117">
        <f t="shared" si="207"/>
        <v>3.0434782608695653E-2</v>
      </c>
      <c r="AO906" s="117">
        <f t="shared" si="208"/>
        <v>1.7391304347826087E-2</v>
      </c>
      <c r="AP906" s="117">
        <f t="shared" si="209"/>
        <v>4.3478260869565218E-3</v>
      </c>
      <c r="AQ906" s="117">
        <f t="shared" si="210"/>
        <v>0.45072463768115945</v>
      </c>
      <c r="AR906" s="117">
        <f t="shared" si="211"/>
        <v>2.8985507246376812E-3</v>
      </c>
      <c r="AS906" t="str">
        <f t="shared" si="212"/>
        <v>2004NSF</v>
      </c>
    </row>
    <row r="907" spans="1:45" x14ac:dyDescent="0.25">
      <c r="A907" t="s">
        <v>700</v>
      </c>
      <c r="B907" s="64">
        <v>2005</v>
      </c>
      <c r="C907">
        <v>859</v>
      </c>
      <c r="D907" s="116" t="s">
        <v>43</v>
      </c>
      <c r="E907" s="63">
        <v>3.7252619324796274E-2</v>
      </c>
      <c r="F907" s="63">
        <v>1.1641443538998836E-3</v>
      </c>
      <c r="G907" s="63">
        <v>0</v>
      </c>
      <c r="H907" s="63">
        <v>2.3282887077997671E-3</v>
      </c>
      <c r="I907" s="63">
        <v>0</v>
      </c>
      <c r="J907" s="63">
        <v>0.32596041909196743</v>
      </c>
      <c r="K907" s="63">
        <v>4.190919674039581E-2</v>
      </c>
      <c r="L907" s="63">
        <v>0</v>
      </c>
      <c r="M907" s="63">
        <v>8.9639115250291029E-2</v>
      </c>
      <c r="N907" s="63">
        <v>0</v>
      </c>
      <c r="O907" s="63">
        <v>4.6565774155995342E-3</v>
      </c>
      <c r="P907" s="63">
        <v>0</v>
      </c>
      <c r="Q907" s="63">
        <v>4.6565774155995342E-3</v>
      </c>
      <c r="R907" s="63">
        <v>2.3282887077997671E-3</v>
      </c>
      <c r="S907" s="63">
        <v>0</v>
      </c>
      <c r="T907" s="63">
        <v>0</v>
      </c>
      <c r="U907" s="63">
        <v>0</v>
      </c>
      <c r="V907" s="63">
        <v>1.0477299185098952E-2</v>
      </c>
      <c r="W907" s="63">
        <v>0</v>
      </c>
      <c r="X907" s="63">
        <v>8.1490104772991845E-3</v>
      </c>
      <c r="Y907" s="63">
        <v>0</v>
      </c>
      <c r="Z907" s="63">
        <v>1.1641443538998836E-3</v>
      </c>
      <c r="AA907" s="63">
        <v>0.47031431897555298</v>
      </c>
      <c r="AB907" s="93" t="str">
        <f t="shared" si="199"/>
        <v>a99to08</v>
      </c>
      <c r="AC907" s="93" t="str">
        <f t="shared" si="200"/>
        <v>NSF</v>
      </c>
      <c r="AD907" s="93" t="str">
        <f>"'"&amp;VLOOKUP(A907,Lookups!B$3:F$48,2,FALSE)&amp;"'"</f>
        <v>'Nooksack Spring Fingerling'</v>
      </c>
      <c r="AE907" s="93">
        <f>VLOOKUP(A907,Lookups!B$3:F$48,4,FALSE)</f>
        <v>7</v>
      </c>
      <c r="AF907" s="93" t="str">
        <f>VLOOKUP(A907,Lookups!B$3:F$48,5,FALSE)</f>
        <v>PS</v>
      </c>
      <c r="AG907" s="93" t="str">
        <f t="shared" si="201"/>
        <v>yes</v>
      </c>
      <c r="AH907" s="93">
        <f>VLOOKUP(A907,Lookups!B$3:F$48,3,FALSE)</f>
        <v>25</v>
      </c>
      <c r="AI907" s="117">
        <f t="shared" si="202"/>
        <v>3.8416763678696154E-2</v>
      </c>
      <c r="AJ907" s="117">
        <f t="shared" si="203"/>
        <v>2.3282887077997671E-3</v>
      </c>
      <c r="AK907" s="117">
        <f t="shared" si="204"/>
        <v>0.36786961583236322</v>
      </c>
      <c r="AL907" s="117">
        <f t="shared" si="205"/>
        <v>8.9639115250291029E-2</v>
      </c>
      <c r="AM907" s="117">
        <f t="shared" si="206"/>
        <v>4.6565774155995342E-3</v>
      </c>
      <c r="AN907" s="117">
        <f t="shared" si="207"/>
        <v>6.9848661233993014E-3</v>
      </c>
      <c r="AO907" s="117">
        <f t="shared" si="208"/>
        <v>1.0477299185098952E-2</v>
      </c>
      <c r="AP907" s="117">
        <f t="shared" si="209"/>
        <v>8.1490104772991845E-3</v>
      </c>
      <c r="AQ907" s="117">
        <f t="shared" si="210"/>
        <v>0.47031431897555298</v>
      </c>
      <c r="AR907" s="117">
        <f t="shared" si="211"/>
        <v>1.1641443538998836E-3</v>
      </c>
      <c r="AS907" t="str">
        <f t="shared" si="212"/>
        <v>2005NSF</v>
      </c>
    </row>
    <row r="908" spans="1:45" x14ac:dyDescent="0.25">
      <c r="A908" t="s">
        <v>700</v>
      </c>
      <c r="B908" s="64">
        <v>2006</v>
      </c>
      <c r="C908">
        <v>559</v>
      </c>
      <c r="D908" s="116" t="s">
        <v>43</v>
      </c>
      <c r="E908" s="63">
        <v>2.3255813953488372E-2</v>
      </c>
      <c r="F908" s="63">
        <v>0</v>
      </c>
      <c r="G908" s="63">
        <v>5.3667262969588547E-3</v>
      </c>
      <c r="H908" s="63">
        <v>1.0733452593917709E-2</v>
      </c>
      <c r="I908" s="63">
        <v>0</v>
      </c>
      <c r="J908" s="63">
        <v>0.32200357781753131</v>
      </c>
      <c r="K908" s="63">
        <v>6.6189624329159216E-2</v>
      </c>
      <c r="L908" s="63">
        <v>0</v>
      </c>
      <c r="M908" s="63">
        <v>9.4812164579606437E-2</v>
      </c>
      <c r="N908" s="63">
        <v>0</v>
      </c>
      <c r="O908" s="63">
        <v>0</v>
      </c>
      <c r="P908" s="63">
        <v>0</v>
      </c>
      <c r="Q908" s="63">
        <v>1.0733452593917709E-2</v>
      </c>
      <c r="R908" s="63">
        <v>0</v>
      </c>
      <c r="S908" s="63">
        <v>0</v>
      </c>
      <c r="T908" s="63">
        <v>0</v>
      </c>
      <c r="U908" s="63">
        <v>0</v>
      </c>
      <c r="V908" s="63">
        <v>3.3989266547406083E-2</v>
      </c>
      <c r="W908" s="63">
        <v>0</v>
      </c>
      <c r="X908" s="63">
        <v>2.3255813953488372E-2</v>
      </c>
      <c r="Y908" s="63">
        <v>5.3667262969588547E-3</v>
      </c>
      <c r="Z908" s="63">
        <v>5.3667262969588547E-3</v>
      </c>
      <c r="AA908" s="63">
        <v>0.39892665474060823</v>
      </c>
      <c r="AB908" s="93" t="str">
        <f t="shared" si="199"/>
        <v>a99to08</v>
      </c>
      <c r="AC908" s="93" t="str">
        <f t="shared" si="200"/>
        <v>NSF</v>
      </c>
      <c r="AD908" s="93" t="str">
        <f>"'"&amp;VLOOKUP(A908,Lookups!B$3:F$48,2,FALSE)&amp;"'"</f>
        <v>'Nooksack Spring Fingerling'</v>
      </c>
      <c r="AE908" s="93">
        <f>VLOOKUP(A908,Lookups!B$3:F$48,4,FALSE)</f>
        <v>7</v>
      </c>
      <c r="AF908" s="93" t="str">
        <f>VLOOKUP(A908,Lookups!B$3:F$48,5,FALSE)</f>
        <v>PS</v>
      </c>
      <c r="AG908" s="93" t="str">
        <f t="shared" si="201"/>
        <v>yes</v>
      </c>
      <c r="AH908" s="93">
        <f>VLOOKUP(A908,Lookups!B$3:F$48,3,FALSE)</f>
        <v>25</v>
      </c>
      <c r="AI908" s="117">
        <f t="shared" si="202"/>
        <v>2.8622540250447227E-2</v>
      </c>
      <c r="AJ908" s="117">
        <f t="shared" si="203"/>
        <v>1.0733452593917709E-2</v>
      </c>
      <c r="AK908" s="117">
        <f t="shared" si="204"/>
        <v>0.38819320214669051</v>
      </c>
      <c r="AL908" s="117">
        <f t="shared" si="205"/>
        <v>9.4812164579606437E-2</v>
      </c>
      <c r="AM908" s="117">
        <f t="shared" si="206"/>
        <v>0</v>
      </c>
      <c r="AN908" s="117">
        <f t="shared" si="207"/>
        <v>1.0733452593917709E-2</v>
      </c>
      <c r="AO908" s="117">
        <f t="shared" si="208"/>
        <v>3.3989266547406083E-2</v>
      </c>
      <c r="AP908" s="117">
        <f t="shared" si="209"/>
        <v>2.8622540250447227E-2</v>
      </c>
      <c r="AQ908" s="117">
        <f t="shared" si="210"/>
        <v>0.39892665474060823</v>
      </c>
      <c r="AR908" s="117">
        <f t="shared" si="211"/>
        <v>5.3667262969588547E-3</v>
      </c>
      <c r="AS908" t="str">
        <f t="shared" si="212"/>
        <v>2006NSF</v>
      </c>
    </row>
    <row r="909" spans="1:45" x14ac:dyDescent="0.25">
      <c r="A909" t="s">
        <v>700</v>
      </c>
      <c r="B909" s="64">
        <v>2007</v>
      </c>
      <c r="C909">
        <v>605</v>
      </c>
      <c r="D909" s="116" t="s">
        <v>43</v>
      </c>
      <c r="E909" s="63">
        <v>5.7851239669421482E-2</v>
      </c>
      <c r="F909" s="63">
        <v>1.652892561983471E-3</v>
      </c>
      <c r="G909" s="63">
        <v>4.9586776859504135E-3</v>
      </c>
      <c r="H909" s="63">
        <v>3.3057851239669421E-3</v>
      </c>
      <c r="I909" s="63">
        <v>0</v>
      </c>
      <c r="J909" s="63">
        <v>0.24132231404958679</v>
      </c>
      <c r="K909" s="63">
        <v>9.4214876033057851E-2</v>
      </c>
      <c r="L909" s="63">
        <v>0</v>
      </c>
      <c r="M909" s="63">
        <v>0.1090909090909091</v>
      </c>
      <c r="N909" s="63">
        <v>0</v>
      </c>
      <c r="O909" s="63">
        <v>1.652892561983471E-3</v>
      </c>
      <c r="P909" s="63">
        <v>0</v>
      </c>
      <c r="Q909" s="63">
        <v>3.3057851239669421E-3</v>
      </c>
      <c r="R909" s="63">
        <v>0</v>
      </c>
      <c r="S909" s="63">
        <v>0</v>
      </c>
      <c r="T909" s="63">
        <v>0</v>
      </c>
      <c r="U909" s="63">
        <v>0</v>
      </c>
      <c r="V909" s="63">
        <v>5.9504132231404959E-2</v>
      </c>
      <c r="W909" s="63">
        <v>0</v>
      </c>
      <c r="X909" s="63">
        <v>6.6115702479338841E-3</v>
      </c>
      <c r="Y909" s="63">
        <v>3.3057851239669421E-3</v>
      </c>
      <c r="Z909" s="63">
        <v>1.652892561983471E-3</v>
      </c>
      <c r="AA909" s="63">
        <v>0.4115702479338843</v>
      </c>
      <c r="AB909" s="93" t="str">
        <f t="shared" si="199"/>
        <v>a99to08</v>
      </c>
      <c r="AC909" s="93" t="str">
        <f t="shared" si="200"/>
        <v>NSF</v>
      </c>
      <c r="AD909" s="93" t="str">
        <f>"'"&amp;VLOOKUP(A909,Lookups!B$3:F$48,2,FALSE)&amp;"'"</f>
        <v>'Nooksack Spring Fingerling'</v>
      </c>
      <c r="AE909" s="93">
        <f>VLOOKUP(A909,Lookups!B$3:F$48,4,FALSE)</f>
        <v>7</v>
      </c>
      <c r="AF909" s="93" t="str">
        <f>VLOOKUP(A909,Lookups!B$3:F$48,5,FALSE)</f>
        <v>PS</v>
      </c>
      <c r="AG909" s="93" t="str">
        <f t="shared" si="201"/>
        <v>yes</v>
      </c>
      <c r="AH909" s="93">
        <f>VLOOKUP(A909,Lookups!B$3:F$48,3,FALSE)</f>
        <v>25</v>
      </c>
      <c r="AI909" s="117">
        <f t="shared" si="202"/>
        <v>6.4462809917355368E-2</v>
      </c>
      <c r="AJ909" s="117">
        <f t="shared" si="203"/>
        <v>3.3057851239669421E-3</v>
      </c>
      <c r="AK909" s="117">
        <f t="shared" si="204"/>
        <v>0.33553719008264465</v>
      </c>
      <c r="AL909" s="117">
        <f t="shared" si="205"/>
        <v>0.1090909090909091</v>
      </c>
      <c r="AM909" s="117">
        <f t="shared" si="206"/>
        <v>1.652892561983471E-3</v>
      </c>
      <c r="AN909" s="117">
        <f t="shared" si="207"/>
        <v>3.3057851239669421E-3</v>
      </c>
      <c r="AO909" s="117">
        <f t="shared" si="208"/>
        <v>5.9504132231404959E-2</v>
      </c>
      <c r="AP909" s="117">
        <f t="shared" si="209"/>
        <v>9.9173553719008253E-3</v>
      </c>
      <c r="AQ909" s="117">
        <f t="shared" si="210"/>
        <v>0.4115702479338843</v>
      </c>
      <c r="AR909" s="117">
        <f t="shared" si="211"/>
        <v>1.652892561983471E-3</v>
      </c>
      <c r="AS909" t="str">
        <f t="shared" si="212"/>
        <v>2007NSF</v>
      </c>
    </row>
    <row r="910" spans="1:45" x14ac:dyDescent="0.25">
      <c r="A910" t="s">
        <v>700</v>
      </c>
      <c r="B910" s="64">
        <v>2008</v>
      </c>
      <c r="C910">
        <v>1058</v>
      </c>
      <c r="D910" s="116" t="s">
        <v>43</v>
      </c>
      <c r="E910" s="63">
        <v>1.6068052930056712E-2</v>
      </c>
      <c r="F910" s="63">
        <v>1.890359168241966E-3</v>
      </c>
      <c r="G910" s="63">
        <v>0</v>
      </c>
      <c r="H910" s="63">
        <v>3.780718336483932E-3</v>
      </c>
      <c r="I910" s="63">
        <v>0</v>
      </c>
      <c r="J910" s="63">
        <v>0.19943289224952743</v>
      </c>
      <c r="K910" s="63">
        <v>0.13516068052930058</v>
      </c>
      <c r="L910" s="63">
        <v>0</v>
      </c>
      <c r="M910" s="63">
        <v>0.15122873345935728</v>
      </c>
      <c r="N910" s="63">
        <v>0</v>
      </c>
      <c r="O910" s="63">
        <v>0</v>
      </c>
      <c r="P910" s="63">
        <v>0</v>
      </c>
      <c r="Q910" s="63">
        <v>1.3232514177693762E-2</v>
      </c>
      <c r="R910" s="63">
        <v>4.725897920604915E-3</v>
      </c>
      <c r="S910" s="63">
        <v>0</v>
      </c>
      <c r="T910" s="63">
        <v>0</v>
      </c>
      <c r="U910" s="63">
        <v>0</v>
      </c>
      <c r="V910" s="63">
        <v>6.9943289224952743E-2</v>
      </c>
      <c r="W910" s="63">
        <v>0</v>
      </c>
      <c r="X910" s="63">
        <v>2.1739130434782608E-2</v>
      </c>
      <c r="Y910" s="63">
        <v>1.890359168241966E-3</v>
      </c>
      <c r="Z910" s="63">
        <v>1.890359168241966E-3</v>
      </c>
      <c r="AA910" s="63">
        <v>0.37901701323251419</v>
      </c>
      <c r="AB910" s="93" t="str">
        <f t="shared" si="199"/>
        <v>a99to08</v>
      </c>
      <c r="AC910" s="93" t="str">
        <f t="shared" si="200"/>
        <v>NSF</v>
      </c>
      <c r="AD910" s="93" t="str">
        <f>"'"&amp;VLOOKUP(A910,Lookups!B$3:F$48,2,FALSE)&amp;"'"</f>
        <v>'Nooksack Spring Fingerling'</v>
      </c>
      <c r="AE910" s="93">
        <f>VLOOKUP(A910,Lookups!B$3:F$48,4,FALSE)</f>
        <v>7</v>
      </c>
      <c r="AF910" s="93" t="str">
        <f>VLOOKUP(A910,Lookups!B$3:F$48,5,FALSE)</f>
        <v>PS</v>
      </c>
      <c r="AG910" s="93" t="str">
        <f t="shared" si="201"/>
        <v>yes</v>
      </c>
      <c r="AH910" s="93">
        <f>VLOOKUP(A910,Lookups!B$3:F$48,3,FALSE)</f>
        <v>25</v>
      </c>
      <c r="AI910" s="117">
        <f t="shared" si="202"/>
        <v>1.7958412098298678E-2</v>
      </c>
      <c r="AJ910" s="117">
        <f t="shared" si="203"/>
        <v>3.780718336483932E-3</v>
      </c>
      <c r="AK910" s="117">
        <f t="shared" si="204"/>
        <v>0.33459357277882801</v>
      </c>
      <c r="AL910" s="117">
        <f t="shared" si="205"/>
        <v>0.15122873345935728</v>
      </c>
      <c r="AM910" s="117">
        <f t="shared" si="206"/>
        <v>0</v>
      </c>
      <c r="AN910" s="117">
        <f t="shared" si="207"/>
        <v>1.7958412098298675E-2</v>
      </c>
      <c r="AO910" s="117">
        <f t="shared" si="208"/>
        <v>6.9943289224952743E-2</v>
      </c>
      <c r="AP910" s="117">
        <f t="shared" si="209"/>
        <v>2.3629489603024575E-2</v>
      </c>
      <c r="AQ910" s="117">
        <f t="shared" si="210"/>
        <v>0.37901701323251419</v>
      </c>
      <c r="AR910" s="117">
        <f t="shared" si="211"/>
        <v>1.890359168241966E-3</v>
      </c>
      <c r="AS910" t="str">
        <f t="shared" si="212"/>
        <v>2008NSF</v>
      </c>
    </row>
    <row r="911" spans="1:45" x14ac:dyDescent="0.25">
      <c r="A911" t="s">
        <v>700</v>
      </c>
      <c r="B911" s="64">
        <v>2009</v>
      </c>
      <c r="C911">
        <v>826</v>
      </c>
      <c r="D911" s="116" t="s">
        <v>43</v>
      </c>
      <c r="E911" s="63">
        <v>2.9055690072639227E-2</v>
      </c>
      <c r="F911" s="63">
        <v>6.0532687651331718E-3</v>
      </c>
      <c r="G911" s="63">
        <v>0</v>
      </c>
      <c r="H911" s="63">
        <v>0</v>
      </c>
      <c r="I911" s="63">
        <v>0</v>
      </c>
      <c r="J911" s="63">
        <v>7.5060532687651338E-2</v>
      </c>
      <c r="K911" s="63">
        <v>0.11138014527845036</v>
      </c>
      <c r="L911" s="63">
        <v>0</v>
      </c>
      <c r="M911" s="63">
        <v>0.16585956416464892</v>
      </c>
      <c r="N911" s="63">
        <v>0</v>
      </c>
      <c r="O911" s="63">
        <v>0</v>
      </c>
      <c r="P911" s="63">
        <v>0</v>
      </c>
      <c r="Q911" s="63">
        <v>8.4745762711864406E-3</v>
      </c>
      <c r="R911" s="63">
        <v>0</v>
      </c>
      <c r="S911" s="63">
        <v>0</v>
      </c>
      <c r="T911" s="63">
        <v>0</v>
      </c>
      <c r="U911" s="63">
        <v>0</v>
      </c>
      <c r="V911" s="63">
        <v>3.5108958837772396E-2</v>
      </c>
      <c r="W911" s="63">
        <v>0</v>
      </c>
      <c r="X911" s="63">
        <v>1.3317191283292978E-2</v>
      </c>
      <c r="Y911" s="63">
        <v>0</v>
      </c>
      <c r="Z911" s="63">
        <v>9.6852300242130755E-3</v>
      </c>
      <c r="AA911" s="63">
        <v>0.54600484261501214</v>
      </c>
      <c r="AB911" s="93" t="str">
        <f t="shared" si="199"/>
        <v>a09on</v>
      </c>
      <c r="AC911" s="93" t="str">
        <f t="shared" si="200"/>
        <v>NSF</v>
      </c>
      <c r="AD911" s="93" t="str">
        <f>"'"&amp;VLOOKUP(A911,Lookups!B$3:F$48,2,FALSE)&amp;"'"</f>
        <v>'Nooksack Spring Fingerling'</v>
      </c>
      <c r="AE911" s="93">
        <f>VLOOKUP(A911,Lookups!B$3:F$48,4,FALSE)</f>
        <v>7</v>
      </c>
      <c r="AF911" s="93" t="str">
        <f>VLOOKUP(A911,Lookups!B$3:F$48,5,FALSE)</f>
        <v>PS</v>
      </c>
      <c r="AG911" s="93" t="str">
        <f t="shared" si="201"/>
        <v>yes</v>
      </c>
      <c r="AH911" s="93">
        <f>VLOOKUP(A911,Lookups!B$3:F$48,3,FALSE)</f>
        <v>25</v>
      </c>
      <c r="AI911" s="117">
        <f t="shared" si="202"/>
        <v>3.5108958837772396E-2</v>
      </c>
      <c r="AJ911" s="117">
        <f t="shared" si="203"/>
        <v>0</v>
      </c>
      <c r="AK911" s="117">
        <f t="shared" si="204"/>
        <v>0.1864406779661017</v>
      </c>
      <c r="AL911" s="117">
        <f t="shared" si="205"/>
        <v>0.16585956416464892</v>
      </c>
      <c r="AM911" s="117">
        <f t="shared" si="206"/>
        <v>0</v>
      </c>
      <c r="AN911" s="117">
        <f t="shared" si="207"/>
        <v>8.4745762711864406E-3</v>
      </c>
      <c r="AO911" s="117">
        <f t="shared" si="208"/>
        <v>3.5108958837772396E-2</v>
      </c>
      <c r="AP911" s="117">
        <f t="shared" si="209"/>
        <v>1.3317191283292978E-2</v>
      </c>
      <c r="AQ911" s="117">
        <f t="shared" si="210"/>
        <v>0.54600484261501214</v>
      </c>
      <c r="AR911" s="117">
        <f t="shared" si="211"/>
        <v>9.6852300242130755E-3</v>
      </c>
      <c r="AS911" t="str">
        <f t="shared" si="212"/>
        <v>2009NSF</v>
      </c>
    </row>
    <row r="912" spans="1:45" x14ac:dyDescent="0.25">
      <c r="A912" t="s">
        <v>700</v>
      </c>
      <c r="B912" s="64">
        <v>2010</v>
      </c>
      <c r="C912">
        <v>850</v>
      </c>
      <c r="D912" s="116" t="s">
        <v>43</v>
      </c>
      <c r="E912" s="63">
        <v>3.411764705882353E-2</v>
      </c>
      <c r="F912" s="63">
        <v>3.5294117647058825E-3</v>
      </c>
      <c r="G912" s="63">
        <v>0</v>
      </c>
      <c r="H912" s="63">
        <v>8.2352941176470594E-3</v>
      </c>
      <c r="I912" s="63">
        <v>0</v>
      </c>
      <c r="J912" s="63">
        <v>0.21999999999999997</v>
      </c>
      <c r="K912" s="63">
        <v>0.11058823529411765</v>
      </c>
      <c r="L912" s="63">
        <v>0</v>
      </c>
      <c r="M912" s="63">
        <v>3.2941176470588238E-2</v>
      </c>
      <c r="N912" s="63">
        <v>0</v>
      </c>
      <c r="O912" s="63">
        <v>0</v>
      </c>
      <c r="P912" s="63">
        <v>3.5294117647058825E-3</v>
      </c>
      <c r="Q912" s="63">
        <v>2.4705882352941175E-2</v>
      </c>
      <c r="R912" s="63">
        <v>4.7058823529411761E-3</v>
      </c>
      <c r="S912" s="63">
        <v>0</v>
      </c>
      <c r="T912" s="63">
        <v>0</v>
      </c>
      <c r="U912" s="63">
        <v>0</v>
      </c>
      <c r="V912" s="63">
        <v>3.411764705882353E-2</v>
      </c>
      <c r="W912" s="63">
        <v>0</v>
      </c>
      <c r="X912" s="63">
        <v>7.0588235294117641E-3</v>
      </c>
      <c r="Y912" s="63">
        <v>0</v>
      </c>
      <c r="Z912" s="63">
        <v>0</v>
      </c>
      <c r="AA912" s="63">
        <v>0.51647058823529413</v>
      </c>
      <c r="AB912" s="93" t="str">
        <f t="shared" si="199"/>
        <v>a09on</v>
      </c>
      <c r="AC912" s="93" t="str">
        <f t="shared" si="200"/>
        <v>NSF</v>
      </c>
      <c r="AD912" s="93" t="str">
        <f>"'"&amp;VLOOKUP(A912,Lookups!B$3:F$48,2,FALSE)&amp;"'"</f>
        <v>'Nooksack Spring Fingerling'</v>
      </c>
      <c r="AE912" s="93">
        <f>VLOOKUP(A912,Lookups!B$3:F$48,4,FALSE)</f>
        <v>7</v>
      </c>
      <c r="AF912" s="93" t="str">
        <f>VLOOKUP(A912,Lookups!B$3:F$48,5,FALSE)</f>
        <v>PS</v>
      </c>
      <c r="AG912" s="93" t="str">
        <f t="shared" si="201"/>
        <v>yes</v>
      </c>
      <c r="AH912" s="93">
        <f>VLOOKUP(A912,Lookups!B$3:F$48,3,FALSE)</f>
        <v>25</v>
      </c>
      <c r="AI912" s="117">
        <f t="shared" si="202"/>
        <v>3.7647058823529415E-2</v>
      </c>
      <c r="AJ912" s="117">
        <f t="shared" si="203"/>
        <v>8.2352941176470594E-3</v>
      </c>
      <c r="AK912" s="117">
        <f t="shared" si="204"/>
        <v>0.33058823529411763</v>
      </c>
      <c r="AL912" s="117">
        <f t="shared" si="205"/>
        <v>3.2941176470588238E-2</v>
      </c>
      <c r="AM912" s="117">
        <f t="shared" si="206"/>
        <v>3.5294117647058825E-3</v>
      </c>
      <c r="AN912" s="117">
        <f t="shared" si="207"/>
        <v>2.9411764705882353E-2</v>
      </c>
      <c r="AO912" s="117">
        <f t="shared" si="208"/>
        <v>3.411764705882353E-2</v>
      </c>
      <c r="AP912" s="117">
        <f t="shared" si="209"/>
        <v>7.0588235294117641E-3</v>
      </c>
      <c r="AQ912" s="117">
        <f t="shared" si="210"/>
        <v>0.51647058823529413</v>
      </c>
      <c r="AR912" s="117">
        <f t="shared" si="211"/>
        <v>0</v>
      </c>
      <c r="AS912" t="str">
        <f t="shared" si="212"/>
        <v>2010NSF</v>
      </c>
    </row>
    <row r="913" spans="1:45" x14ac:dyDescent="0.25">
      <c r="A913" t="s">
        <v>700</v>
      </c>
      <c r="B913" s="64">
        <v>2011</v>
      </c>
      <c r="C913">
        <v>391</v>
      </c>
      <c r="D913" s="116" t="s">
        <v>43</v>
      </c>
      <c r="E913" s="63">
        <v>4.0920716112531973E-2</v>
      </c>
      <c r="F913" s="63">
        <v>0</v>
      </c>
      <c r="G913" s="63">
        <v>0</v>
      </c>
      <c r="H913" s="63">
        <v>0</v>
      </c>
      <c r="I913" s="63">
        <v>0</v>
      </c>
      <c r="J913" s="63">
        <v>0.20460358056265987</v>
      </c>
      <c r="K913" s="63">
        <v>7.4168797953964194E-2</v>
      </c>
      <c r="L913" s="63">
        <v>0</v>
      </c>
      <c r="M913" s="63">
        <v>0.21739130434782608</v>
      </c>
      <c r="N913" s="63">
        <v>0</v>
      </c>
      <c r="O913" s="63">
        <v>5.1150895140664966E-3</v>
      </c>
      <c r="P913" s="63">
        <v>0</v>
      </c>
      <c r="Q913" s="63">
        <v>1.278772378516624E-2</v>
      </c>
      <c r="R913" s="63">
        <v>0</v>
      </c>
      <c r="S913" s="63">
        <v>0</v>
      </c>
      <c r="T913" s="63">
        <v>0</v>
      </c>
      <c r="U913" s="63">
        <v>0</v>
      </c>
      <c r="V913" s="63">
        <v>5.3708439897698211E-2</v>
      </c>
      <c r="W913" s="63">
        <v>0</v>
      </c>
      <c r="X913" s="63">
        <v>3.0690537084398978E-2</v>
      </c>
      <c r="Y913" s="63">
        <v>0</v>
      </c>
      <c r="Z913" s="63">
        <v>2.5575447570332483E-3</v>
      </c>
      <c r="AA913" s="63">
        <v>0.35805626598465473</v>
      </c>
      <c r="AB913" s="93" t="str">
        <f t="shared" si="199"/>
        <v>a09on</v>
      </c>
      <c r="AC913" s="93" t="str">
        <f t="shared" si="200"/>
        <v>NSF</v>
      </c>
      <c r="AD913" s="93" t="str">
        <f>"'"&amp;VLOOKUP(A913,Lookups!B$3:F$48,2,FALSE)&amp;"'"</f>
        <v>'Nooksack Spring Fingerling'</v>
      </c>
      <c r="AE913" s="93">
        <f>VLOOKUP(A913,Lookups!B$3:F$48,4,FALSE)</f>
        <v>7</v>
      </c>
      <c r="AF913" s="93" t="str">
        <f>VLOOKUP(A913,Lookups!B$3:F$48,5,FALSE)</f>
        <v>PS</v>
      </c>
      <c r="AG913" s="93" t="str">
        <f t="shared" si="201"/>
        <v>yes</v>
      </c>
      <c r="AH913" s="93">
        <f>VLOOKUP(A913,Lookups!B$3:F$48,3,FALSE)</f>
        <v>25</v>
      </c>
      <c r="AI913" s="117">
        <f t="shared" si="202"/>
        <v>4.0920716112531973E-2</v>
      </c>
      <c r="AJ913" s="117">
        <f t="shared" si="203"/>
        <v>0</v>
      </c>
      <c r="AK913" s="117">
        <f t="shared" si="204"/>
        <v>0.27877237851662406</v>
      </c>
      <c r="AL913" s="117">
        <f t="shared" si="205"/>
        <v>0.21739130434782608</v>
      </c>
      <c r="AM913" s="117">
        <f t="shared" si="206"/>
        <v>5.1150895140664966E-3</v>
      </c>
      <c r="AN913" s="117">
        <f t="shared" si="207"/>
        <v>1.278772378516624E-2</v>
      </c>
      <c r="AO913" s="117">
        <f t="shared" si="208"/>
        <v>5.3708439897698211E-2</v>
      </c>
      <c r="AP913" s="117">
        <f t="shared" si="209"/>
        <v>3.0690537084398978E-2</v>
      </c>
      <c r="AQ913" s="117">
        <f t="shared" si="210"/>
        <v>0.35805626598465473</v>
      </c>
      <c r="AR913" s="117">
        <f t="shared" si="211"/>
        <v>2.5575447570332483E-3</v>
      </c>
      <c r="AS913" t="str">
        <f t="shared" si="212"/>
        <v>2011NSF</v>
      </c>
    </row>
    <row r="914" spans="1:45" x14ac:dyDescent="0.25">
      <c r="A914" t="s">
        <v>700</v>
      </c>
      <c r="B914" s="64">
        <v>2012</v>
      </c>
      <c r="C914">
        <v>398</v>
      </c>
      <c r="D914" s="116" t="s">
        <v>43</v>
      </c>
      <c r="E914" s="63">
        <v>5.7788944723618091E-2</v>
      </c>
      <c r="F914" s="63">
        <v>1.0050251256281407E-2</v>
      </c>
      <c r="G914" s="63">
        <v>7.537688442211055E-3</v>
      </c>
      <c r="H914" s="63">
        <v>0</v>
      </c>
      <c r="I914" s="63">
        <v>0</v>
      </c>
      <c r="J914" s="63">
        <v>0.17839195979899497</v>
      </c>
      <c r="K914" s="63">
        <v>0.13819095477386933</v>
      </c>
      <c r="L914" s="63">
        <v>0</v>
      </c>
      <c r="M914" s="63">
        <v>0.12562814070351758</v>
      </c>
      <c r="N914" s="63">
        <v>0</v>
      </c>
      <c r="O914" s="63">
        <v>2.0100502512562814E-2</v>
      </c>
      <c r="P914" s="63">
        <v>0</v>
      </c>
      <c r="Q914" s="63">
        <v>4.7738693467336682E-2</v>
      </c>
      <c r="R914" s="63">
        <v>0</v>
      </c>
      <c r="S914" s="63">
        <v>0</v>
      </c>
      <c r="T914" s="63">
        <v>0</v>
      </c>
      <c r="U914" s="63">
        <v>0</v>
      </c>
      <c r="V914" s="63">
        <v>0.15075376884422109</v>
      </c>
      <c r="W914" s="63">
        <v>0</v>
      </c>
      <c r="X914" s="63">
        <v>5.0251256281407038E-2</v>
      </c>
      <c r="Y914" s="63">
        <v>0</v>
      </c>
      <c r="Z914" s="63">
        <v>5.0251256281407036E-3</v>
      </c>
      <c r="AA914" s="63">
        <v>0.20854271356783918</v>
      </c>
      <c r="AB914" s="93" t="str">
        <f t="shared" si="199"/>
        <v>a09on</v>
      </c>
      <c r="AC914" s="93" t="str">
        <f t="shared" si="200"/>
        <v>NSF</v>
      </c>
      <c r="AD914" s="93" t="str">
        <f>"'"&amp;VLOOKUP(A914,Lookups!B$3:F$48,2,FALSE)&amp;"'"</f>
        <v>'Nooksack Spring Fingerling'</v>
      </c>
      <c r="AE914" s="93">
        <f>VLOOKUP(A914,Lookups!B$3:F$48,4,FALSE)</f>
        <v>7</v>
      </c>
      <c r="AF914" s="93" t="str">
        <f>VLOOKUP(A914,Lookups!B$3:F$48,5,FALSE)</f>
        <v>PS</v>
      </c>
      <c r="AG914" s="93" t="str">
        <f t="shared" si="201"/>
        <v>yes</v>
      </c>
      <c r="AH914" s="93">
        <f>VLOOKUP(A914,Lookups!B$3:F$48,3,FALSE)</f>
        <v>25</v>
      </c>
      <c r="AI914" s="117">
        <f t="shared" si="202"/>
        <v>7.537688442211056E-2</v>
      </c>
      <c r="AJ914" s="117">
        <f t="shared" si="203"/>
        <v>0</v>
      </c>
      <c r="AK914" s="117">
        <f t="shared" si="204"/>
        <v>0.3165829145728643</v>
      </c>
      <c r="AL914" s="117">
        <f t="shared" si="205"/>
        <v>0.12562814070351758</v>
      </c>
      <c r="AM914" s="117">
        <f t="shared" si="206"/>
        <v>2.0100502512562814E-2</v>
      </c>
      <c r="AN914" s="117">
        <f t="shared" si="207"/>
        <v>4.7738693467336682E-2</v>
      </c>
      <c r="AO914" s="117">
        <f t="shared" si="208"/>
        <v>0.15075376884422109</v>
      </c>
      <c r="AP914" s="117">
        <f t="shared" si="209"/>
        <v>5.0251256281407038E-2</v>
      </c>
      <c r="AQ914" s="117">
        <f t="shared" si="210"/>
        <v>0.20854271356783918</v>
      </c>
      <c r="AR914" s="117">
        <f t="shared" si="211"/>
        <v>5.0251256281407036E-3</v>
      </c>
      <c r="AS914" t="str">
        <f t="shared" si="212"/>
        <v>2012NSF</v>
      </c>
    </row>
    <row r="915" spans="1:45" x14ac:dyDescent="0.25">
      <c r="A915" t="s">
        <v>700</v>
      </c>
      <c r="B915" s="64">
        <v>2013</v>
      </c>
      <c r="C915" t="s">
        <v>40</v>
      </c>
      <c r="E915" s="63" t="s">
        <v>28</v>
      </c>
      <c r="F915" s="63" t="s">
        <v>28</v>
      </c>
      <c r="G915" s="63" t="s">
        <v>28</v>
      </c>
      <c r="H915" s="63" t="s">
        <v>28</v>
      </c>
      <c r="I915" s="63" t="s">
        <v>28</v>
      </c>
      <c r="J915" s="63" t="s">
        <v>28</v>
      </c>
      <c r="K915" s="63" t="s">
        <v>28</v>
      </c>
      <c r="L915" s="63" t="s">
        <v>28</v>
      </c>
      <c r="M915" s="63" t="s">
        <v>28</v>
      </c>
      <c r="N915" s="63" t="s">
        <v>28</v>
      </c>
      <c r="O915" s="63" t="s">
        <v>28</v>
      </c>
      <c r="P915" s="63" t="s">
        <v>28</v>
      </c>
      <c r="Q915" s="63" t="s">
        <v>28</v>
      </c>
      <c r="R915" s="63" t="s">
        <v>28</v>
      </c>
      <c r="S915" s="63" t="s">
        <v>28</v>
      </c>
      <c r="T915" s="63" t="s">
        <v>28</v>
      </c>
      <c r="U915" s="63" t="s">
        <v>28</v>
      </c>
      <c r="V915" s="63" t="s">
        <v>28</v>
      </c>
      <c r="W915" s="63" t="s">
        <v>28</v>
      </c>
      <c r="X915" s="63" t="s">
        <v>28</v>
      </c>
      <c r="Y915" s="63" t="s">
        <v>28</v>
      </c>
      <c r="Z915" s="63" t="s">
        <v>28</v>
      </c>
      <c r="AA915" s="63" t="s">
        <v>28</v>
      </c>
      <c r="AB915" s="93" t="str">
        <f t="shared" si="199"/>
        <v>a09on</v>
      </c>
      <c r="AC915" s="93" t="str">
        <f t="shared" si="200"/>
        <v>NSF</v>
      </c>
      <c r="AD915" s="93" t="str">
        <f>"'"&amp;VLOOKUP(A915,Lookups!B$3:F$48,2,FALSE)&amp;"'"</f>
        <v>'Nooksack Spring Fingerling'</v>
      </c>
      <c r="AE915" s="93">
        <f>VLOOKUP(A915,Lookups!B$3:F$48,4,FALSE)</f>
        <v>7</v>
      </c>
      <c r="AF915" s="93" t="str">
        <f>VLOOKUP(A915,Lookups!B$3:F$48,5,FALSE)</f>
        <v>PS</v>
      </c>
      <c r="AG915" s="93" t="str">
        <f t="shared" si="201"/>
        <v>no</v>
      </c>
      <c r="AH915" s="93">
        <f>VLOOKUP(A915,Lookups!B$3:F$48,3,FALSE)</f>
        <v>25</v>
      </c>
      <c r="AI915" s="117">
        <f t="shared" si="202"/>
        <v>0</v>
      </c>
      <c r="AJ915" s="117">
        <f t="shared" si="203"/>
        <v>0</v>
      </c>
      <c r="AK915" s="117">
        <f t="shared" si="204"/>
        <v>0</v>
      </c>
      <c r="AL915" s="117">
        <f t="shared" si="205"/>
        <v>0</v>
      </c>
      <c r="AM915" s="117">
        <f t="shared" si="206"/>
        <v>0</v>
      </c>
      <c r="AN915" s="117">
        <f t="shared" si="207"/>
        <v>0</v>
      </c>
      <c r="AO915" s="117">
        <f t="shared" si="208"/>
        <v>0</v>
      </c>
      <c r="AP915" s="117">
        <f t="shared" si="209"/>
        <v>0</v>
      </c>
      <c r="AQ915" s="117">
        <f t="shared" si="210"/>
        <v>0</v>
      </c>
      <c r="AR915" s="117">
        <f t="shared" si="211"/>
        <v>0</v>
      </c>
      <c r="AS915" t="str">
        <f t="shared" si="212"/>
        <v>2013NSF</v>
      </c>
    </row>
    <row r="916" spans="1:45" x14ac:dyDescent="0.25">
      <c r="A916" t="s">
        <v>825</v>
      </c>
      <c r="B916" s="64">
        <v>1979</v>
      </c>
      <c r="C916" t="s">
        <v>40</v>
      </c>
      <c r="E916" s="63" t="s">
        <v>28</v>
      </c>
      <c r="F916" s="63" t="s">
        <v>28</v>
      </c>
      <c r="G916" s="63" t="s">
        <v>28</v>
      </c>
      <c r="H916" s="63" t="s">
        <v>28</v>
      </c>
      <c r="I916" s="63" t="s">
        <v>28</v>
      </c>
      <c r="J916" s="63" t="s">
        <v>28</v>
      </c>
      <c r="K916" s="63" t="s">
        <v>28</v>
      </c>
      <c r="L916" s="63" t="s">
        <v>28</v>
      </c>
      <c r="M916" s="63" t="s">
        <v>28</v>
      </c>
      <c r="N916" s="63" t="s">
        <v>28</v>
      </c>
      <c r="O916" s="63" t="s">
        <v>28</v>
      </c>
      <c r="P916" s="63" t="s">
        <v>28</v>
      </c>
      <c r="Q916" s="63" t="s">
        <v>28</v>
      </c>
      <c r="R916" s="63" t="s">
        <v>28</v>
      </c>
      <c r="S916" s="63" t="s">
        <v>28</v>
      </c>
      <c r="T916" s="63" t="s">
        <v>28</v>
      </c>
      <c r="U916" s="63" t="s">
        <v>28</v>
      </c>
      <c r="V916" s="63" t="s">
        <v>28</v>
      </c>
      <c r="W916" s="63" t="s">
        <v>28</v>
      </c>
      <c r="X916" s="63" t="s">
        <v>28</v>
      </c>
      <c r="Y916" s="63" t="s">
        <v>28</v>
      </c>
      <c r="Z916" s="63" t="s">
        <v>28</v>
      </c>
      <c r="AA916" s="63" t="s">
        <v>28</v>
      </c>
      <c r="AB916" s="93" t="str">
        <f t="shared" si="199"/>
        <v>pre99</v>
      </c>
      <c r="AC916" s="93" t="str">
        <f t="shared" si="200"/>
        <v>NKS</v>
      </c>
      <c r="AD916" s="93" t="e">
        <f>"'"&amp;VLOOKUP(A916,Lookups!B$3:F$48,2,FALSE)&amp;"'"</f>
        <v>#N/A</v>
      </c>
      <c r="AE916" s="93" t="e">
        <f>VLOOKUP(A916,Lookups!B$3:F$48,4,FALSE)</f>
        <v>#N/A</v>
      </c>
      <c r="AF916" s="93" t="e">
        <f>VLOOKUP(A916,Lookups!B$3:F$48,5,FALSE)</f>
        <v>#N/A</v>
      </c>
      <c r="AG916" s="93" t="str">
        <f t="shared" si="201"/>
        <v>no</v>
      </c>
      <c r="AH916" s="93" t="e">
        <f>VLOOKUP(A916,Lookups!B$3:F$48,3,FALSE)</f>
        <v>#N/A</v>
      </c>
      <c r="AI916" s="117">
        <f t="shared" si="202"/>
        <v>0</v>
      </c>
      <c r="AJ916" s="117">
        <f t="shared" si="203"/>
        <v>0</v>
      </c>
      <c r="AK916" s="117">
        <f t="shared" si="204"/>
        <v>0</v>
      </c>
      <c r="AL916" s="117">
        <f t="shared" si="205"/>
        <v>0</v>
      </c>
      <c r="AM916" s="117">
        <f t="shared" si="206"/>
        <v>0</v>
      </c>
      <c r="AN916" s="117">
        <f t="shared" si="207"/>
        <v>0</v>
      </c>
      <c r="AO916" s="117">
        <f t="shared" si="208"/>
        <v>0</v>
      </c>
      <c r="AP916" s="117">
        <f t="shared" si="209"/>
        <v>0</v>
      </c>
      <c r="AQ916" s="117">
        <f t="shared" si="210"/>
        <v>0</v>
      </c>
      <c r="AR916" s="117">
        <f t="shared" si="211"/>
        <v>0</v>
      </c>
      <c r="AS916" t="str">
        <f t="shared" si="212"/>
        <v>1979NKS</v>
      </c>
    </row>
    <row r="917" spans="1:45" x14ac:dyDescent="0.25">
      <c r="A917" t="s">
        <v>825</v>
      </c>
      <c r="B917" s="64">
        <v>1980</v>
      </c>
      <c r="C917" t="s">
        <v>40</v>
      </c>
      <c r="E917" s="63" t="s">
        <v>28</v>
      </c>
      <c r="F917" s="63" t="s">
        <v>28</v>
      </c>
      <c r="G917" s="63" t="s">
        <v>28</v>
      </c>
      <c r="H917" s="63" t="s">
        <v>28</v>
      </c>
      <c r="I917" s="63" t="s">
        <v>28</v>
      </c>
      <c r="J917" s="63" t="s">
        <v>28</v>
      </c>
      <c r="K917" s="63" t="s">
        <v>28</v>
      </c>
      <c r="L917" s="63" t="s">
        <v>28</v>
      </c>
      <c r="M917" s="63" t="s">
        <v>28</v>
      </c>
      <c r="N917" s="63" t="s">
        <v>28</v>
      </c>
      <c r="O917" s="63" t="s">
        <v>28</v>
      </c>
      <c r="P917" s="63" t="s">
        <v>28</v>
      </c>
      <c r="Q917" s="63" t="s">
        <v>28</v>
      </c>
      <c r="R917" s="63" t="s">
        <v>28</v>
      </c>
      <c r="S917" s="63" t="s">
        <v>28</v>
      </c>
      <c r="T917" s="63" t="s">
        <v>28</v>
      </c>
      <c r="U917" s="63" t="s">
        <v>28</v>
      </c>
      <c r="V917" s="63" t="s">
        <v>28</v>
      </c>
      <c r="W917" s="63" t="s">
        <v>28</v>
      </c>
      <c r="X917" s="63" t="s">
        <v>28</v>
      </c>
      <c r="Y917" s="63" t="s">
        <v>28</v>
      </c>
      <c r="Z917" s="63" t="s">
        <v>28</v>
      </c>
      <c r="AA917" s="63" t="s">
        <v>28</v>
      </c>
      <c r="AB917" s="93" t="str">
        <f t="shared" si="199"/>
        <v>pre99</v>
      </c>
      <c r="AC917" s="93" t="str">
        <f t="shared" si="200"/>
        <v>NKS</v>
      </c>
      <c r="AD917" s="93" t="e">
        <f>"'"&amp;VLOOKUP(A917,Lookups!B$3:F$48,2,FALSE)&amp;"'"</f>
        <v>#N/A</v>
      </c>
      <c r="AE917" s="93" t="e">
        <f>VLOOKUP(A917,Lookups!B$3:F$48,4,FALSE)</f>
        <v>#N/A</v>
      </c>
      <c r="AF917" s="93" t="e">
        <f>VLOOKUP(A917,Lookups!B$3:F$48,5,FALSE)</f>
        <v>#N/A</v>
      </c>
      <c r="AG917" s="93" t="str">
        <f t="shared" si="201"/>
        <v>no</v>
      </c>
      <c r="AH917" s="93" t="e">
        <f>VLOOKUP(A917,Lookups!B$3:F$48,3,FALSE)</f>
        <v>#N/A</v>
      </c>
      <c r="AI917" s="117">
        <f t="shared" si="202"/>
        <v>0</v>
      </c>
      <c r="AJ917" s="117">
        <f t="shared" si="203"/>
        <v>0</v>
      </c>
      <c r="AK917" s="117">
        <f t="shared" si="204"/>
        <v>0</v>
      </c>
      <c r="AL917" s="117">
        <f t="shared" si="205"/>
        <v>0</v>
      </c>
      <c r="AM917" s="117">
        <f t="shared" si="206"/>
        <v>0</v>
      </c>
      <c r="AN917" s="117">
        <f t="shared" si="207"/>
        <v>0</v>
      </c>
      <c r="AO917" s="117">
        <f t="shared" si="208"/>
        <v>0</v>
      </c>
      <c r="AP917" s="117">
        <f t="shared" si="209"/>
        <v>0</v>
      </c>
      <c r="AQ917" s="117">
        <f t="shared" si="210"/>
        <v>0</v>
      </c>
      <c r="AR917" s="117">
        <f t="shared" si="211"/>
        <v>0</v>
      </c>
      <c r="AS917" t="str">
        <f t="shared" si="212"/>
        <v>1980NKS</v>
      </c>
    </row>
    <row r="918" spans="1:45" x14ac:dyDescent="0.25">
      <c r="A918" t="s">
        <v>825</v>
      </c>
      <c r="B918" s="64">
        <v>1981</v>
      </c>
      <c r="C918" t="s">
        <v>40</v>
      </c>
      <c r="E918" s="63" t="s">
        <v>28</v>
      </c>
      <c r="F918" s="63" t="s">
        <v>28</v>
      </c>
      <c r="G918" s="63" t="s">
        <v>28</v>
      </c>
      <c r="H918" s="63" t="s">
        <v>28</v>
      </c>
      <c r="I918" s="63" t="s">
        <v>28</v>
      </c>
      <c r="J918" s="63" t="s">
        <v>28</v>
      </c>
      <c r="K918" s="63" t="s">
        <v>28</v>
      </c>
      <c r="L918" s="63" t="s">
        <v>28</v>
      </c>
      <c r="M918" s="63" t="s">
        <v>28</v>
      </c>
      <c r="N918" s="63" t="s">
        <v>28</v>
      </c>
      <c r="O918" s="63" t="s">
        <v>28</v>
      </c>
      <c r="P918" s="63" t="s">
        <v>28</v>
      </c>
      <c r="Q918" s="63" t="s">
        <v>28</v>
      </c>
      <c r="R918" s="63" t="s">
        <v>28</v>
      </c>
      <c r="S918" s="63" t="s">
        <v>28</v>
      </c>
      <c r="T918" s="63" t="s">
        <v>28</v>
      </c>
      <c r="U918" s="63" t="s">
        <v>28</v>
      </c>
      <c r="V918" s="63" t="s">
        <v>28</v>
      </c>
      <c r="W918" s="63" t="s">
        <v>28</v>
      </c>
      <c r="X918" s="63" t="s">
        <v>28</v>
      </c>
      <c r="Y918" s="63" t="s">
        <v>28</v>
      </c>
      <c r="Z918" s="63" t="s">
        <v>28</v>
      </c>
      <c r="AA918" s="63" t="s">
        <v>28</v>
      </c>
      <c r="AB918" s="93" t="str">
        <f t="shared" si="199"/>
        <v>pre99</v>
      </c>
      <c r="AC918" s="93" t="str">
        <f t="shared" si="200"/>
        <v>NKS</v>
      </c>
      <c r="AD918" s="93" t="e">
        <f>"'"&amp;VLOOKUP(A918,Lookups!B$3:F$48,2,FALSE)&amp;"'"</f>
        <v>#N/A</v>
      </c>
      <c r="AE918" s="93" t="e">
        <f>VLOOKUP(A918,Lookups!B$3:F$48,4,FALSE)</f>
        <v>#N/A</v>
      </c>
      <c r="AF918" s="93" t="e">
        <f>VLOOKUP(A918,Lookups!B$3:F$48,5,FALSE)</f>
        <v>#N/A</v>
      </c>
      <c r="AG918" s="93" t="str">
        <f t="shared" si="201"/>
        <v>no</v>
      </c>
      <c r="AH918" s="93" t="e">
        <f>VLOOKUP(A918,Lookups!B$3:F$48,3,FALSE)</f>
        <v>#N/A</v>
      </c>
      <c r="AI918" s="117">
        <f t="shared" si="202"/>
        <v>0</v>
      </c>
      <c r="AJ918" s="117">
        <f t="shared" si="203"/>
        <v>0</v>
      </c>
      <c r="AK918" s="117">
        <f t="shared" si="204"/>
        <v>0</v>
      </c>
      <c r="AL918" s="117">
        <f t="shared" si="205"/>
        <v>0</v>
      </c>
      <c r="AM918" s="117">
        <f t="shared" si="206"/>
        <v>0</v>
      </c>
      <c r="AN918" s="117">
        <f t="shared" si="207"/>
        <v>0</v>
      </c>
      <c r="AO918" s="117">
        <f t="shared" si="208"/>
        <v>0</v>
      </c>
      <c r="AP918" s="117">
        <f t="shared" si="209"/>
        <v>0</v>
      </c>
      <c r="AQ918" s="117">
        <f t="shared" si="210"/>
        <v>0</v>
      </c>
      <c r="AR918" s="117">
        <f t="shared" si="211"/>
        <v>0</v>
      </c>
      <c r="AS918" t="str">
        <f t="shared" si="212"/>
        <v>1981NKS</v>
      </c>
    </row>
    <row r="919" spans="1:45" x14ac:dyDescent="0.25">
      <c r="A919" t="s">
        <v>825</v>
      </c>
      <c r="B919" s="64">
        <v>1982</v>
      </c>
      <c r="C919" t="s">
        <v>40</v>
      </c>
      <c r="E919" s="63" t="s">
        <v>28</v>
      </c>
      <c r="F919" s="63" t="s">
        <v>28</v>
      </c>
      <c r="G919" s="63" t="s">
        <v>28</v>
      </c>
      <c r="H919" s="63" t="s">
        <v>28</v>
      </c>
      <c r="I919" s="63" t="s">
        <v>28</v>
      </c>
      <c r="J919" s="63" t="s">
        <v>28</v>
      </c>
      <c r="K919" s="63" t="s">
        <v>28</v>
      </c>
      <c r="L919" s="63" t="s">
        <v>28</v>
      </c>
      <c r="M919" s="63" t="s">
        <v>28</v>
      </c>
      <c r="N919" s="63" t="s">
        <v>28</v>
      </c>
      <c r="O919" s="63" t="s">
        <v>28</v>
      </c>
      <c r="P919" s="63" t="s">
        <v>28</v>
      </c>
      <c r="Q919" s="63" t="s">
        <v>28</v>
      </c>
      <c r="R919" s="63" t="s">
        <v>28</v>
      </c>
      <c r="S919" s="63" t="s">
        <v>28</v>
      </c>
      <c r="T919" s="63" t="s">
        <v>28</v>
      </c>
      <c r="U919" s="63" t="s">
        <v>28</v>
      </c>
      <c r="V919" s="63" t="s">
        <v>28</v>
      </c>
      <c r="W919" s="63" t="s">
        <v>28</v>
      </c>
      <c r="X919" s="63" t="s">
        <v>28</v>
      </c>
      <c r="Y919" s="63" t="s">
        <v>28</v>
      </c>
      <c r="Z919" s="63" t="s">
        <v>28</v>
      </c>
      <c r="AA919" s="63" t="s">
        <v>28</v>
      </c>
      <c r="AB919" s="93" t="str">
        <f t="shared" si="199"/>
        <v>pre99</v>
      </c>
      <c r="AC919" s="93" t="str">
        <f t="shared" si="200"/>
        <v>NKS</v>
      </c>
      <c r="AD919" s="93" t="e">
        <f>"'"&amp;VLOOKUP(A919,Lookups!B$3:F$48,2,FALSE)&amp;"'"</f>
        <v>#N/A</v>
      </c>
      <c r="AE919" s="93" t="e">
        <f>VLOOKUP(A919,Lookups!B$3:F$48,4,FALSE)</f>
        <v>#N/A</v>
      </c>
      <c r="AF919" s="93" t="e">
        <f>VLOOKUP(A919,Lookups!B$3:F$48,5,FALSE)</f>
        <v>#N/A</v>
      </c>
      <c r="AG919" s="93" t="str">
        <f t="shared" si="201"/>
        <v>no</v>
      </c>
      <c r="AH919" s="93" t="e">
        <f>VLOOKUP(A919,Lookups!B$3:F$48,3,FALSE)</f>
        <v>#N/A</v>
      </c>
      <c r="AI919" s="117">
        <f t="shared" si="202"/>
        <v>0</v>
      </c>
      <c r="AJ919" s="117">
        <f t="shared" si="203"/>
        <v>0</v>
      </c>
      <c r="AK919" s="117">
        <f t="shared" si="204"/>
        <v>0</v>
      </c>
      <c r="AL919" s="117">
        <f t="shared" si="205"/>
        <v>0</v>
      </c>
      <c r="AM919" s="117">
        <f t="shared" si="206"/>
        <v>0</v>
      </c>
      <c r="AN919" s="117">
        <f t="shared" si="207"/>
        <v>0</v>
      </c>
      <c r="AO919" s="117">
        <f t="shared" si="208"/>
        <v>0</v>
      </c>
      <c r="AP919" s="117">
        <f t="shared" si="209"/>
        <v>0</v>
      </c>
      <c r="AQ919" s="117">
        <f t="shared" si="210"/>
        <v>0</v>
      </c>
      <c r="AR919" s="117">
        <f t="shared" si="211"/>
        <v>0</v>
      </c>
      <c r="AS919" t="str">
        <f t="shared" si="212"/>
        <v>1982NKS</v>
      </c>
    </row>
    <row r="920" spans="1:45" x14ac:dyDescent="0.25">
      <c r="A920" t="s">
        <v>825</v>
      </c>
      <c r="B920" s="64">
        <v>1983</v>
      </c>
      <c r="C920">
        <v>46</v>
      </c>
      <c r="D920" s="116">
        <v>2</v>
      </c>
      <c r="E920" s="63" t="s">
        <v>26</v>
      </c>
      <c r="F920" s="63" t="s">
        <v>27</v>
      </c>
      <c r="G920" s="63" t="s">
        <v>28</v>
      </c>
      <c r="H920" s="63" t="s">
        <v>28</v>
      </c>
      <c r="I920" s="63" t="s">
        <v>28</v>
      </c>
      <c r="J920" s="63" t="s">
        <v>28</v>
      </c>
      <c r="K920" s="63" t="s">
        <v>28</v>
      </c>
      <c r="L920" s="63" t="s">
        <v>28</v>
      </c>
      <c r="M920" s="63" t="s">
        <v>28</v>
      </c>
      <c r="N920" s="63" t="s">
        <v>28</v>
      </c>
      <c r="O920" s="63" t="s">
        <v>28</v>
      </c>
      <c r="P920" s="63" t="s">
        <v>28</v>
      </c>
      <c r="Q920" s="63" t="s">
        <v>28</v>
      </c>
      <c r="R920" s="63" t="s">
        <v>28</v>
      </c>
      <c r="S920" s="63" t="s">
        <v>28</v>
      </c>
      <c r="T920" s="63" t="s">
        <v>28</v>
      </c>
      <c r="U920" s="63" t="s">
        <v>28</v>
      </c>
      <c r="V920" s="63" t="s">
        <v>28</v>
      </c>
      <c r="W920" s="63" t="s">
        <v>28</v>
      </c>
      <c r="X920" s="63" t="s">
        <v>28</v>
      </c>
      <c r="Y920" s="63" t="s">
        <v>28</v>
      </c>
      <c r="Z920" s="63" t="s">
        <v>28</v>
      </c>
      <c r="AA920" s="63" t="s">
        <v>28</v>
      </c>
      <c r="AB920" s="93" t="str">
        <f t="shared" si="199"/>
        <v>pre99</v>
      </c>
      <c r="AC920" s="93" t="str">
        <f t="shared" si="200"/>
        <v>NKS</v>
      </c>
      <c r="AD920" s="93" t="e">
        <f>"'"&amp;VLOOKUP(A920,Lookups!B$3:F$48,2,FALSE)&amp;"'"</f>
        <v>#N/A</v>
      </c>
      <c r="AE920" s="93" t="e">
        <f>VLOOKUP(A920,Lookups!B$3:F$48,4,FALSE)</f>
        <v>#N/A</v>
      </c>
      <c r="AF920" s="93" t="e">
        <f>VLOOKUP(A920,Lookups!B$3:F$48,5,FALSE)</f>
        <v>#N/A</v>
      </c>
      <c r="AG920" s="93" t="str">
        <f t="shared" si="201"/>
        <v>no</v>
      </c>
      <c r="AH920" s="93" t="e">
        <f>VLOOKUP(A920,Lookups!B$3:F$48,3,FALSE)</f>
        <v>#N/A</v>
      </c>
      <c r="AI920" s="117">
        <f t="shared" si="202"/>
        <v>0</v>
      </c>
      <c r="AJ920" s="117">
        <f t="shared" si="203"/>
        <v>0</v>
      </c>
      <c r="AK920" s="117">
        <f t="shared" si="204"/>
        <v>0</v>
      </c>
      <c r="AL920" s="117">
        <f t="shared" si="205"/>
        <v>0</v>
      </c>
      <c r="AM920" s="117">
        <f t="shared" si="206"/>
        <v>0</v>
      </c>
      <c r="AN920" s="117">
        <f t="shared" si="207"/>
        <v>0</v>
      </c>
      <c r="AO920" s="117">
        <f t="shared" si="208"/>
        <v>0</v>
      </c>
      <c r="AP920" s="117">
        <f t="shared" si="209"/>
        <v>0</v>
      </c>
      <c r="AQ920" s="117">
        <f t="shared" si="210"/>
        <v>0</v>
      </c>
      <c r="AR920" s="117">
        <f t="shared" si="211"/>
        <v>0</v>
      </c>
      <c r="AS920" t="str">
        <f t="shared" si="212"/>
        <v>1983NKS</v>
      </c>
    </row>
    <row r="921" spans="1:45" x14ac:dyDescent="0.25">
      <c r="A921" t="s">
        <v>825</v>
      </c>
      <c r="B921" s="64">
        <v>1984</v>
      </c>
      <c r="C921">
        <v>229</v>
      </c>
      <c r="D921" s="116" t="s">
        <v>41</v>
      </c>
      <c r="E921" s="63" t="s">
        <v>26</v>
      </c>
      <c r="F921" s="63" t="s">
        <v>27</v>
      </c>
      <c r="G921" s="63" t="s">
        <v>28</v>
      </c>
      <c r="H921" s="63" t="s">
        <v>28</v>
      </c>
      <c r="I921" s="63" t="s">
        <v>28</v>
      </c>
      <c r="J921" s="63" t="s">
        <v>28</v>
      </c>
      <c r="K921" s="63" t="s">
        <v>28</v>
      </c>
      <c r="L921" s="63" t="s">
        <v>28</v>
      </c>
      <c r="M921" s="63" t="s">
        <v>28</v>
      </c>
      <c r="N921" s="63" t="s">
        <v>28</v>
      </c>
      <c r="O921" s="63" t="s">
        <v>28</v>
      </c>
      <c r="P921" s="63" t="s">
        <v>28</v>
      </c>
      <c r="Q921" s="63" t="s">
        <v>28</v>
      </c>
      <c r="R921" s="63" t="s">
        <v>28</v>
      </c>
      <c r="S921" s="63" t="s">
        <v>28</v>
      </c>
      <c r="T921" s="63" t="s">
        <v>28</v>
      </c>
      <c r="U921" s="63" t="s">
        <v>28</v>
      </c>
      <c r="V921" s="63" t="s">
        <v>28</v>
      </c>
      <c r="W921" s="63" t="s">
        <v>28</v>
      </c>
      <c r="X921" s="63" t="s">
        <v>28</v>
      </c>
      <c r="Y921" s="63" t="s">
        <v>28</v>
      </c>
      <c r="Z921" s="63" t="s">
        <v>28</v>
      </c>
      <c r="AA921" s="63" t="s">
        <v>28</v>
      </c>
      <c r="AB921" s="93" t="str">
        <f t="shared" si="199"/>
        <v>pre99</v>
      </c>
      <c r="AC921" s="93" t="str">
        <f t="shared" si="200"/>
        <v>NKS</v>
      </c>
      <c r="AD921" s="93" t="e">
        <f>"'"&amp;VLOOKUP(A921,Lookups!B$3:F$48,2,FALSE)&amp;"'"</f>
        <v>#N/A</v>
      </c>
      <c r="AE921" s="93" t="e">
        <f>VLOOKUP(A921,Lookups!B$3:F$48,4,FALSE)</f>
        <v>#N/A</v>
      </c>
      <c r="AF921" s="93" t="e">
        <f>VLOOKUP(A921,Lookups!B$3:F$48,5,FALSE)</f>
        <v>#N/A</v>
      </c>
      <c r="AG921" s="93" t="str">
        <f t="shared" si="201"/>
        <v>no</v>
      </c>
      <c r="AH921" s="93" t="e">
        <f>VLOOKUP(A921,Lookups!B$3:F$48,3,FALSE)</f>
        <v>#N/A</v>
      </c>
      <c r="AI921" s="117">
        <f t="shared" si="202"/>
        <v>0</v>
      </c>
      <c r="AJ921" s="117">
        <f t="shared" si="203"/>
        <v>0</v>
      </c>
      <c r="AK921" s="117">
        <f t="shared" si="204"/>
        <v>0</v>
      </c>
      <c r="AL921" s="117">
        <f t="shared" si="205"/>
        <v>0</v>
      </c>
      <c r="AM921" s="117">
        <f t="shared" si="206"/>
        <v>0</v>
      </c>
      <c r="AN921" s="117">
        <f t="shared" si="207"/>
        <v>0</v>
      </c>
      <c r="AO921" s="117">
        <f t="shared" si="208"/>
        <v>0</v>
      </c>
      <c r="AP921" s="117">
        <f t="shared" si="209"/>
        <v>0</v>
      </c>
      <c r="AQ921" s="117">
        <f t="shared" si="210"/>
        <v>0</v>
      </c>
      <c r="AR921" s="117">
        <f t="shared" si="211"/>
        <v>0</v>
      </c>
      <c r="AS921" t="str">
        <f t="shared" si="212"/>
        <v>1984NKS</v>
      </c>
    </row>
    <row r="922" spans="1:45" x14ac:dyDescent="0.25">
      <c r="A922" t="s">
        <v>825</v>
      </c>
      <c r="B922" s="64">
        <v>1985</v>
      </c>
      <c r="C922">
        <v>196</v>
      </c>
      <c r="D922" s="116" t="s">
        <v>29</v>
      </c>
      <c r="E922" s="63" t="s">
        <v>26</v>
      </c>
      <c r="F922" s="63" t="s">
        <v>27</v>
      </c>
      <c r="G922" s="63" t="s">
        <v>28</v>
      </c>
      <c r="H922" s="63" t="s">
        <v>28</v>
      </c>
      <c r="I922" s="63" t="s">
        <v>28</v>
      </c>
      <c r="J922" s="63" t="s">
        <v>28</v>
      </c>
      <c r="K922" s="63" t="s">
        <v>28</v>
      </c>
      <c r="L922" s="63" t="s">
        <v>28</v>
      </c>
      <c r="M922" s="63" t="s">
        <v>28</v>
      </c>
      <c r="N922" s="63" t="s">
        <v>28</v>
      </c>
      <c r="O922" s="63" t="s">
        <v>28</v>
      </c>
      <c r="P922" s="63" t="s">
        <v>28</v>
      </c>
      <c r="Q922" s="63" t="s">
        <v>28</v>
      </c>
      <c r="R922" s="63" t="s">
        <v>28</v>
      </c>
      <c r="S922" s="63" t="s">
        <v>28</v>
      </c>
      <c r="T922" s="63" t="s">
        <v>28</v>
      </c>
      <c r="U922" s="63" t="s">
        <v>28</v>
      </c>
      <c r="V922" s="63" t="s">
        <v>28</v>
      </c>
      <c r="W922" s="63" t="s">
        <v>28</v>
      </c>
      <c r="X922" s="63" t="s">
        <v>28</v>
      </c>
      <c r="Y922" s="63" t="s">
        <v>28</v>
      </c>
      <c r="Z922" s="63" t="s">
        <v>28</v>
      </c>
      <c r="AA922" s="63" t="s">
        <v>28</v>
      </c>
      <c r="AB922" s="93" t="str">
        <f t="shared" si="199"/>
        <v>pre99</v>
      </c>
      <c r="AC922" s="93" t="str">
        <f t="shared" si="200"/>
        <v>NKS</v>
      </c>
      <c r="AD922" s="93" t="e">
        <f>"'"&amp;VLOOKUP(A922,Lookups!B$3:F$48,2,FALSE)&amp;"'"</f>
        <v>#N/A</v>
      </c>
      <c r="AE922" s="93" t="e">
        <f>VLOOKUP(A922,Lookups!B$3:F$48,4,FALSE)</f>
        <v>#N/A</v>
      </c>
      <c r="AF922" s="93" t="e">
        <f>VLOOKUP(A922,Lookups!B$3:F$48,5,FALSE)</f>
        <v>#N/A</v>
      </c>
      <c r="AG922" s="93" t="str">
        <f t="shared" si="201"/>
        <v>no</v>
      </c>
      <c r="AH922" s="93" t="e">
        <f>VLOOKUP(A922,Lookups!B$3:F$48,3,FALSE)</f>
        <v>#N/A</v>
      </c>
      <c r="AI922" s="117">
        <f t="shared" si="202"/>
        <v>0</v>
      </c>
      <c r="AJ922" s="117">
        <f t="shared" si="203"/>
        <v>0</v>
      </c>
      <c r="AK922" s="117">
        <f t="shared" si="204"/>
        <v>0</v>
      </c>
      <c r="AL922" s="117">
        <f t="shared" si="205"/>
        <v>0</v>
      </c>
      <c r="AM922" s="117">
        <f t="shared" si="206"/>
        <v>0</v>
      </c>
      <c r="AN922" s="117">
        <f t="shared" si="207"/>
        <v>0</v>
      </c>
      <c r="AO922" s="117">
        <f t="shared" si="208"/>
        <v>0</v>
      </c>
      <c r="AP922" s="117">
        <f t="shared" si="209"/>
        <v>0</v>
      </c>
      <c r="AQ922" s="117">
        <f t="shared" si="210"/>
        <v>0</v>
      </c>
      <c r="AR922" s="117">
        <f t="shared" si="211"/>
        <v>0</v>
      </c>
      <c r="AS922" t="str">
        <f t="shared" si="212"/>
        <v>1985NKS</v>
      </c>
    </row>
    <row r="923" spans="1:45" x14ac:dyDescent="0.25">
      <c r="A923" t="s">
        <v>825</v>
      </c>
      <c r="B923" s="64">
        <v>1986</v>
      </c>
      <c r="C923">
        <v>260</v>
      </c>
      <c r="D923" s="116" t="s">
        <v>62</v>
      </c>
      <c r="E923" s="63">
        <v>0</v>
      </c>
      <c r="F923" s="63">
        <v>0</v>
      </c>
      <c r="G923" s="63">
        <v>0</v>
      </c>
      <c r="H923" s="63">
        <v>0</v>
      </c>
      <c r="I923" s="63">
        <v>0</v>
      </c>
      <c r="J923" s="63">
        <v>1.9230769230769232E-2</v>
      </c>
      <c r="K923" s="63">
        <v>7.6923076923076927E-3</v>
      </c>
      <c r="L923" s="63">
        <v>2.3076923076923078E-2</v>
      </c>
      <c r="M923" s="63">
        <v>0.18461538461538463</v>
      </c>
      <c r="N923" s="63">
        <v>3.8461538461538464E-3</v>
      </c>
      <c r="O923" s="63">
        <v>0</v>
      </c>
      <c r="P923" s="63">
        <v>0</v>
      </c>
      <c r="Q923" s="63">
        <v>3.8461538461538464E-3</v>
      </c>
      <c r="R923" s="63">
        <v>0</v>
      </c>
      <c r="S923" s="63">
        <v>0</v>
      </c>
      <c r="T923" s="63">
        <v>0</v>
      </c>
      <c r="U923" s="63">
        <v>0</v>
      </c>
      <c r="V923" s="63">
        <v>3.4615384615384617E-2</v>
      </c>
      <c r="W923" s="63">
        <v>0</v>
      </c>
      <c r="X923" s="63">
        <v>0.10384615384615385</v>
      </c>
      <c r="Y923" s="63">
        <v>0</v>
      </c>
      <c r="Z923" s="63">
        <v>0</v>
      </c>
      <c r="AA923" s="63">
        <v>0.61923076923076925</v>
      </c>
      <c r="AB923" s="93" t="str">
        <f t="shared" si="199"/>
        <v>pre99</v>
      </c>
      <c r="AC923" s="93" t="str">
        <f t="shared" si="200"/>
        <v>NKS</v>
      </c>
      <c r="AD923" s="93" t="e">
        <f>"'"&amp;VLOOKUP(A923,Lookups!B$3:F$48,2,FALSE)&amp;"'"</f>
        <v>#N/A</v>
      </c>
      <c r="AE923" s="93" t="e">
        <f>VLOOKUP(A923,Lookups!B$3:F$48,4,FALSE)</f>
        <v>#N/A</v>
      </c>
      <c r="AF923" s="93" t="e">
        <f>VLOOKUP(A923,Lookups!B$3:F$48,5,FALSE)</f>
        <v>#N/A</v>
      </c>
      <c r="AG923" s="93" t="str">
        <f t="shared" si="201"/>
        <v>yes</v>
      </c>
      <c r="AH923" s="93" t="e">
        <f>VLOOKUP(A923,Lookups!B$3:F$48,3,FALSE)</f>
        <v>#N/A</v>
      </c>
      <c r="AI923" s="117">
        <f t="shared" si="202"/>
        <v>0</v>
      </c>
      <c r="AJ923" s="117">
        <f t="shared" si="203"/>
        <v>0</v>
      </c>
      <c r="AK923" s="117">
        <f t="shared" si="204"/>
        <v>2.6923076923076925E-2</v>
      </c>
      <c r="AL923" s="117">
        <f t="shared" si="205"/>
        <v>0.2076923076923077</v>
      </c>
      <c r="AM923" s="117">
        <f t="shared" si="206"/>
        <v>3.8461538461538464E-3</v>
      </c>
      <c r="AN923" s="117">
        <f t="shared" si="207"/>
        <v>3.8461538461538464E-3</v>
      </c>
      <c r="AO923" s="117">
        <f t="shared" si="208"/>
        <v>3.4615384615384617E-2</v>
      </c>
      <c r="AP923" s="117">
        <f t="shared" si="209"/>
        <v>0.10384615384615385</v>
      </c>
      <c r="AQ923" s="117">
        <f t="shared" si="210"/>
        <v>0.61923076923076925</v>
      </c>
      <c r="AR923" s="117">
        <f t="shared" si="211"/>
        <v>0</v>
      </c>
      <c r="AS923" t="str">
        <f t="shared" si="212"/>
        <v>1986NKS</v>
      </c>
    </row>
    <row r="924" spans="1:45" x14ac:dyDescent="0.25">
      <c r="A924" t="s">
        <v>825</v>
      </c>
      <c r="B924" s="64">
        <v>1987</v>
      </c>
      <c r="C924">
        <v>558</v>
      </c>
      <c r="D924" s="116" t="s">
        <v>116</v>
      </c>
      <c r="E924" s="63" t="s">
        <v>26</v>
      </c>
      <c r="F924" s="63" t="s">
        <v>27</v>
      </c>
      <c r="G924" s="63" t="s">
        <v>28</v>
      </c>
      <c r="H924" s="63" t="s">
        <v>28</v>
      </c>
      <c r="I924" s="63" t="s">
        <v>28</v>
      </c>
      <c r="J924" s="63" t="s">
        <v>28</v>
      </c>
      <c r="K924" s="63" t="s">
        <v>28</v>
      </c>
      <c r="L924" s="63" t="s">
        <v>28</v>
      </c>
      <c r="M924" s="63" t="s">
        <v>28</v>
      </c>
      <c r="N924" s="63" t="s">
        <v>28</v>
      </c>
      <c r="O924" s="63" t="s">
        <v>28</v>
      </c>
      <c r="P924" s="63" t="s">
        <v>28</v>
      </c>
      <c r="Q924" s="63" t="s">
        <v>28</v>
      </c>
      <c r="R924" s="63" t="s">
        <v>28</v>
      </c>
      <c r="S924" s="63" t="s">
        <v>28</v>
      </c>
      <c r="T924" s="63" t="s">
        <v>28</v>
      </c>
      <c r="U924" s="63" t="s">
        <v>28</v>
      </c>
      <c r="V924" s="63" t="s">
        <v>28</v>
      </c>
      <c r="W924" s="63" t="s">
        <v>28</v>
      </c>
      <c r="X924" s="63" t="s">
        <v>28</v>
      </c>
      <c r="Y924" s="63" t="s">
        <v>28</v>
      </c>
      <c r="Z924" s="63" t="s">
        <v>28</v>
      </c>
      <c r="AA924" s="63" t="s">
        <v>28</v>
      </c>
      <c r="AB924" s="93" t="str">
        <f t="shared" si="199"/>
        <v>pre99</v>
      </c>
      <c r="AC924" s="93" t="str">
        <f t="shared" si="200"/>
        <v>NKS</v>
      </c>
      <c r="AD924" s="93" t="e">
        <f>"'"&amp;VLOOKUP(A924,Lookups!B$3:F$48,2,FALSE)&amp;"'"</f>
        <v>#N/A</v>
      </c>
      <c r="AE924" s="93" t="e">
        <f>VLOOKUP(A924,Lookups!B$3:F$48,4,FALSE)</f>
        <v>#N/A</v>
      </c>
      <c r="AF924" s="93" t="e">
        <f>VLOOKUP(A924,Lookups!B$3:F$48,5,FALSE)</f>
        <v>#N/A</v>
      </c>
      <c r="AG924" s="93" t="str">
        <f t="shared" si="201"/>
        <v>no</v>
      </c>
      <c r="AH924" s="93" t="e">
        <f>VLOOKUP(A924,Lookups!B$3:F$48,3,FALSE)</f>
        <v>#N/A</v>
      </c>
      <c r="AI924" s="117">
        <f t="shared" si="202"/>
        <v>0</v>
      </c>
      <c r="AJ924" s="117">
        <f t="shared" si="203"/>
        <v>0</v>
      </c>
      <c r="AK924" s="117">
        <f t="shared" si="204"/>
        <v>0</v>
      </c>
      <c r="AL924" s="117">
        <f t="shared" si="205"/>
        <v>0</v>
      </c>
      <c r="AM924" s="117">
        <f t="shared" si="206"/>
        <v>0</v>
      </c>
      <c r="AN924" s="117">
        <f t="shared" si="207"/>
        <v>0</v>
      </c>
      <c r="AO924" s="117">
        <f t="shared" si="208"/>
        <v>0</v>
      </c>
      <c r="AP924" s="117">
        <f t="shared" si="209"/>
        <v>0</v>
      </c>
      <c r="AQ924" s="117">
        <f t="shared" si="210"/>
        <v>0</v>
      </c>
      <c r="AR924" s="117">
        <f t="shared" si="211"/>
        <v>0</v>
      </c>
      <c r="AS924" t="str">
        <f t="shared" si="212"/>
        <v>1987NKS</v>
      </c>
    </row>
    <row r="925" spans="1:45" x14ac:dyDescent="0.25">
      <c r="A925" t="s">
        <v>825</v>
      </c>
      <c r="B925" s="64">
        <v>1988</v>
      </c>
      <c r="C925">
        <v>561</v>
      </c>
      <c r="D925" s="116" t="s">
        <v>60</v>
      </c>
      <c r="E925" s="63" t="s">
        <v>26</v>
      </c>
      <c r="F925" s="63" t="s">
        <v>27</v>
      </c>
      <c r="G925" s="63" t="s">
        <v>28</v>
      </c>
      <c r="H925" s="63" t="s">
        <v>28</v>
      </c>
      <c r="I925" s="63" t="s">
        <v>28</v>
      </c>
      <c r="J925" s="63" t="s">
        <v>28</v>
      </c>
      <c r="K925" s="63" t="s">
        <v>28</v>
      </c>
      <c r="L925" s="63" t="s">
        <v>28</v>
      </c>
      <c r="M925" s="63" t="s">
        <v>28</v>
      </c>
      <c r="N925" s="63" t="s">
        <v>28</v>
      </c>
      <c r="O925" s="63" t="s">
        <v>28</v>
      </c>
      <c r="P925" s="63" t="s">
        <v>28</v>
      </c>
      <c r="Q925" s="63" t="s">
        <v>28</v>
      </c>
      <c r="R925" s="63" t="s">
        <v>28</v>
      </c>
      <c r="S925" s="63" t="s">
        <v>28</v>
      </c>
      <c r="T925" s="63" t="s">
        <v>28</v>
      </c>
      <c r="U925" s="63" t="s">
        <v>28</v>
      </c>
      <c r="V925" s="63" t="s">
        <v>28</v>
      </c>
      <c r="W925" s="63" t="s">
        <v>28</v>
      </c>
      <c r="X925" s="63" t="s">
        <v>28</v>
      </c>
      <c r="Y925" s="63" t="s">
        <v>28</v>
      </c>
      <c r="Z925" s="63" t="s">
        <v>28</v>
      </c>
      <c r="AA925" s="63" t="s">
        <v>28</v>
      </c>
      <c r="AB925" s="93" t="str">
        <f t="shared" si="199"/>
        <v>pre99</v>
      </c>
      <c r="AC925" s="93" t="str">
        <f t="shared" si="200"/>
        <v>NKS</v>
      </c>
      <c r="AD925" s="93" t="e">
        <f>"'"&amp;VLOOKUP(A925,Lookups!B$3:F$48,2,FALSE)&amp;"'"</f>
        <v>#N/A</v>
      </c>
      <c r="AE925" s="93" t="e">
        <f>VLOOKUP(A925,Lookups!B$3:F$48,4,FALSE)</f>
        <v>#N/A</v>
      </c>
      <c r="AF925" s="93" t="e">
        <f>VLOOKUP(A925,Lookups!B$3:F$48,5,FALSE)</f>
        <v>#N/A</v>
      </c>
      <c r="AG925" s="93" t="str">
        <f t="shared" si="201"/>
        <v>no</v>
      </c>
      <c r="AH925" s="93" t="e">
        <f>VLOOKUP(A925,Lookups!B$3:F$48,3,FALSE)</f>
        <v>#N/A</v>
      </c>
      <c r="AI925" s="117">
        <f t="shared" si="202"/>
        <v>0</v>
      </c>
      <c r="AJ925" s="117">
        <f t="shared" si="203"/>
        <v>0</v>
      </c>
      <c r="AK925" s="117">
        <f t="shared" si="204"/>
        <v>0</v>
      </c>
      <c r="AL925" s="117">
        <f t="shared" si="205"/>
        <v>0</v>
      </c>
      <c r="AM925" s="117">
        <f t="shared" si="206"/>
        <v>0</v>
      </c>
      <c r="AN925" s="117">
        <f t="shared" si="207"/>
        <v>0</v>
      </c>
      <c r="AO925" s="117">
        <f t="shared" si="208"/>
        <v>0</v>
      </c>
      <c r="AP925" s="117">
        <f t="shared" si="209"/>
        <v>0</v>
      </c>
      <c r="AQ925" s="117">
        <f t="shared" si="210"/>
        <v>0</v>
      </c>
      <c r="AR925" s="117">
        <f t="shared" si="211"/>
        <v>0</v>
      </c>
      <c r="AS925" t="str">
        <f t="shared" si="212"/>
        <v>1988NKS</v>
      </c>
    </row>
    <row r="926" spans="1:45" x14ac:dyDescent="0.25">
      <c r="A926" t="s">
        <v>825</v>
      </c>
      <c r="B926" s="64">
        <v>1989</v>
      </c>
      <c r="C926">
        <v>122</v>
      </c>
      <c r="D926" s="116" t="s">
        <v>61</v>
      </c>
      <c r="E926" s="63">
        <v>0</v>
      </c>
      <c r="F926" s="63">
        <v>0</v>
      </c>
      <c r="G926" s="63">
        <v>0</v>
      </c>
      <c r="H926" s="63">
        <v>0</v>
      </c>
      <c r="I926" s="63">
        <v>0</v>
      </c>
      <c r="J926" s="63">
        <v>0</v>
      </c>
      <c r="K926" s="63">
        <v>0</v>
      </c>
      <c r="L926" s="63">
        <v>0</v>
      </c>
      <c r="M926" s="63">
        <v>9.8360655737704916E-2</v>
      </c>
      <c r="N926" s="63">
        <v>0</v>
      </c>
      <c r="O926" s="63">
        <v>0</v>
      </c>
      <c r="P926" s="63">
        <v>0</v>
      </c>
      <c r="Q926" s="63">
        <v>0</v>
      </c>
      <c r="R926" s="63">
        <v>0</v>
      </c>
      <c r="S926" s="63">
        <v>0</v>
      </c>
      <c r="T926" s="63">
        <v>0</v>
      </c>
      <c r="U926" s="63">
        <v>0</v>
      </c>
      <c r="V926" s="63">
        <v>9.8360655737704916E-2</v>
      </c>
      <c r="W926" s="63">
        <v>0</v>
      </c>
      <c r="X926" s="63">
        <v>0.13934426229508196</v>
      </c>
      <c r="Y926" s="63">
        <v>0</v>
      </c>
      <c r="Z926" s="63">
        <v>0</v>
      </c>
      <c r="AA926" s="63">
        <v>0.66393442622950816</v>
      </c>
      <c r="AB926" s="93" t="str">
        <f t="shared" si="199"/>
        <v>pre99</v>
      </c>
      <c r="AC926" s="93" t="str">
        <f t="shared" si="200"/>
        <v>NKS</v>
      </c>
      <c r="AD926" s="93" t="e">
        <f>"'"&amp;VLOOKUP(A926,Lookups!B$3:F$48,2,FALSE)&amp;"'"</f>
        <v>#N/A</v>
      </c>
      <c r="AE926" s="93" t="e">
        <f>VLOOKUP(A926,Lookups!B$3:F$48,4,FALSE)</f>
        <v>#N/A</v>
      </c>
      <c r="AF926" s="93" t="e">
        <f>VLOOKUP(A926,Lookups!B$3:F$48,5,FALSE)</f>
        <v>#N/A</v>
      </c>
      <c r="AG926" s="93" t="str">
        <f t="shared" si="201"/>
        <v>yes</v>
      </c>
      <c r="AH926" s="93" t="e">
        <f>VLOOKUP(A926,Lookups!B$3:F$48,3,FALSE)</f>
        <v>#N/A</v>
      </c>
      <c r="AI926" s="117">
        <f t="shared" si="202"/>
        <v>0</v>
      </c>
      <c r="AJ926" s="117">
        <f t="shared" si="203"/>
        <v>0</v>
      </c>
      <c r="AK926" s="117">
        <f t="shared" si="204"/>
        <v>0</v>
      </c>
      <c r="AL926" s="117">
        <f t="shared" si="205"/>
        <v>9.8360655737704916E-2</v>
      </c>
      <c r="AM926" s="117">
        <f t="shared" si="206"/>
        <v>0</v>
      </c>
      <c r="AN926" s="117">
        <f t="shared" si="207"/>
        <v>0</v>
      </c>
      <c r="AO926" s="117">
        <f t="shared" si="208"/>
        <v>9.8360655737704916E-2</v>
      </c>
      <c r="AP926" s="117">
        <f t="shared" si="209"/>
        <v>0.13934426229508196</v>
      </c>
      <c r="AQ926" s="117">
        <f t="shared" si="210"/>
        <v>0.66393442622950816</v>
      </c>
      <c r="AR926" s="117">
        <f t="shared" si="211"/>
        <v>0</v>
      </c>
      <c r="AS926" t="str">
        <f t="shared" si="212"/>
        <v>1989NKS</v>
      </c>
    </row>
    <row r="927" spans="1:45" x14ac:dyDescent="0.25">
      <c r="A927" t="s">
        <v>825</v>
      </c>
      <c r="B927" s="64">
        <v>1990</v>
      </c>
      <c r="C927">
        <v>85</v>
      </c>
      <c r="D927" s="116" t="s">
        <v>42</v>
      </c>
      <c r="E927" s="63">
        <v>0</v>
      </c>
      <c r="F927" s="63">
        <v>0</v>
      </c>
      <c r="G927" s="63">
        <v>0</v>
      </c>
      <c r="H927" s="63">
        <v>0</v>
      </c>
      <c r="I927" s="63">
        <v>0</v>
      </c>
      <c r="J927" s="63">
        <v>8.2352941176470587E-2</v>
      </c>
      <c r="K927" s="63">
        <v>1.1764705882352941E-2</v>
      </c>
      <c r="L927" s="63">
        <v>0</v>
      </c>
      <c r="M927" s="63">
        <v>0.39999999999999997</v>
      </c>
      <c r="N927" s="63">
        <v>1.1764705882352941E-2</v>
      </c>
      <c r="O927" s="63">
        <v>8.2352941176470587E-2</v>
      </c>
      <c r="P927" s="63">
        <v>0</v>
      </c>
      <c r="Q927" s="63">
        <v>1.1764705882352941E-2</v>
      </c>
      <c r="R927" s="63">
        <v>0</v>
      </c>
      <c r="S927" s="63">
        <v>0</v>
      </c>
      <c r="T927" s="63">
        <v>0</v>
      </c>
      <c r="U927" s="63">
        <v>0</v>
      </c>
      <c r="V927" s="63">
        <v>0.23529411764705882</v>
      </c>
      <c r="W927" s="63">
        <v>0</v>
      </c>
      <c r="X927" s="63">
        <v>2.3529411764705882E-2</v>
      </c>
      <c r="Y927" s="63">
        <v>0</v>
      </c>
      <c r="Z927" s="63">
        <v>0</v>
      </c>
      <c r="AA927" s="63">
        <v>0.14117647058823529</v>
      </c>
      <c r="AB927" s="93" t="str">
        <f t="shared" si="199"/>
        <v>pre99</v>
      </c>
      <c r="AC927" s="93" t="str">
        <f t="shared" si="200"/>
        <v>NKS</v>
      </c>
      <c r="AD927" s="93" t="e">
        <f>"'"&amp;VLOOKUP(A927,Lookups!B$3:F$48,2,FALSE)&amp;"'"</f>
        <v>#N/A</v>
      </c>
      <c r="AE927" s="93" t="e">
        <f>VLOOKUP(A927,Lookups!B$3:F$48,4,FALSE)</f>
        <v>#N/A</v>
      </c>
      <c r="AF927" s="93" t="e">
        <f>VLOOKUP(A927,Lookups!B$3:F$48,5,FALSE)</f>
        <v>#N/A</v>
      </c>
      <c r="AG927" s="93" t="str">
        <f t="shared" si="201"/>
        <v>yes</v>
      </c>
      <c r="AH927" s="93" t="e">
        <f>VLOOKUP(A927,Lookups!B$3:F$48,3,FALSE)</f>
        <v>#N/A</v>
      </c>
      <c r="AI927" s="117">
        <f t="shared" si="202"/>
        <v>0</v>
      </c>
      <c r="AJ927" s="117">
        <f t="shared" si="203"/>
        <v>0</v>
      </c>
      <c r="AK927" s="117">
        <f t="shared" si="204"/>
        <v>9.4117647058823528E-2</v>
      </c>
      <c r="AL927" s="117">
        <f t="shared" si="205"/>
        <v>0.39999999999999997</v>
      </c>
      <c r="AM927" s="117">
        <f t="shared" si="206"/>
        <v>9.4117647058823528E-2</v>
      </c>
      <c r="AN927" s="117">
        <f t="shared" si="207"/>
        <v>1.1764705882352941E-2</v>
      </c>
      <c r="AO927" s="117">
        <f t="shared" si="208"/>
        <v>0.23529411764705882</v>
      </c>
      <c r="AP927" s="117">
        <f t="shared" si="209"/>
        <v>2.3529411764705882E-2</v>
      </c>
      <c r="AQ927" s="117">
        <f t="shared" si="210"/>
        <v>0.14117647058823529</v>
      </c>
      <c r="AR927" s="117">
        <f t="shared" si="211"/>
        <v>0</v>
      </c>
      <c r="AS927" t="str">
        <f t="shared" si="212"/>
        <v>1990NKS</v>
      </c>
    </row>
    <row r="928" spans="1:45" x14ac:dyDescent="0.25">
      <c r="A928" t="s">
        <v>825</v>
      </c>
      <c r="B928" s="64">
        <v>1991</v>
      </c>
      <c r="C928">
        <v>378</v>
      </c>
      <c r="D928" s="116" t="s">
        <v>43</v>
      </c>
      <c r="E928" s="63">
        <v>0</v>
      </c>
      <c r="F928" s="63">
        <v>0</v>
      </c>
      <c r="G928" s="63">
        <v>0</v>
      </c>
      <c r="H928" s="63">
        <v>0</v>
      </c>
      <c r="I928" s="63">
        <v>0</v>
      </c>
      <c r="J928" s="63">
        <v>2.1164021164021163E-2</v>
      </c>
      <c r="K928" s="63">
        <v>6.0846560846560843E-2</v>
      </c>
      <c r="L928" s="63">
        <v>0</v>
      </c>
      <c r="M928" s="63">
        <v>0.43386243386243384</v>
      </c>
      <c r="N928" s="63">
        <v>0</v>
      </c>
      <c r="O928" s="63">
        <v>4.4973544973544971E-2</v>
      </c>
      <c r="P928" s="63">
        <v>0</v>
      </c>
      <c r="Q928" s="63">
        <v>2.1164021164021163E-2</v>
      </c>
      <c r="R928" s="63">
        <v>0</v>
      </c>
      <c r="S928" s="63">
        <v>0</v>
      </c>
      <c r="T928" s="63">
        <v>0</v>
      </c>
      <c r="U928" s="63">
        <v>0</v>
      </c>
      <c r="V928" s="63">
        <v>6.3492063492063489E-2</v>
      </c>
      <c r="W928" s="63">
        <v>0</v>
      </c>
      <c r="X928" s="63">
        <v>8.2010582010582006E-2</v>
      </c>
      <c r="Y928" s="63">
        <v>0</v>
      </c>
      <c r="Z928" s="63">
        <v>0</v>
      </c>
      <c r="AA928" s="63">
        <v>0.2724867724867725</v>
      </c>
      <c r="AB928" s="93" t="str">
        <f t="shared" si="199"/>
        <v>pre99</v>
      </c>
      <c r="AC928" s="93" t="str">
        <f t="shared" si="200"/>
        <v>NKS</v>
      </c>
      <c r="AD928" s="93" t="e">
        <f>"'"&amp;VLOOKUP(A928,Lookups!B$3:F$48,2,FALSE)&amp;"'"</f>
        <v>#N/A</v>
      </c>
      <c r="AE928" s="93" t="e">
        <f>VLOOKUP(A928,Lookups!B$3:F$48,4,FALSE)</f>
        <v>#N/A</v>
      </c>
      <c r="AF928" s="93" t="e">
        <f>VLOOKUP(A928,Lookups!B$3:F$48,5,FALSE)</f>
        <v>#N/A</v>
      </c>
      <c r="AG928" s="93" t="str">
        <f t="shared" si="201"/>
        <v>yes</v>
      </c>
      <c r="AH928" s="93" t="e">
        <f>VLOOKUP(A928,Lookups!B$3:F$48,3,FALSE)</f>
        <v>#N/A</v>
      </c>
      <c r="AI928" s="117">
        <f t="shared" si="202"/>
        <v>0</v>
      </c>
      <c r="AJ928" s="117">
        <f t="shared" si="203"/>
        <v>0</v>
      </c>
      <c r="AK928" s="117">
        <f t="shared" si="204"/>
        <v>8.2010582010582006E-2</v>
      </c>
      <c r="AL928" s="117">
        <f t="shared" si="205"/>
        <v>0.43386243386243384</v>
      </c>
      <c r="AM928" s="117">
        <f t="shared" si="206"/>
        <v>4.4973544973544971E-2</v>
      </c>
      <c r="AN928" s="117">
        <f t="shared" si="207"/>
        <v>2.1164021164021163E-2</v>
      </c>
      <c r="AO928" s="117">
        <f t="shared" si="208"/>
        <v>6.3492063492063489E-2</v>
      </c>
      <c r="AP928" s="117">
        <f t="shared" si="209"/>
        <v>8.2010582010582006E-2</v>
      </c>
      <c r="AQ928" s="117">
        <f t="shared" si="210"/>
        <v>0.2724867724867725</v>
      </c>
      <c r="AR928" s="117">
        <f t="shared" si="211"/>
        <v>0</v>
      </c>
      <c r="AS928" t="str">
        <f t="shared" si="212"/>
        <v>1991NKS</v>
      </c>
    </row>
    <row r="929" spans="1:45" x14ac:dyDescent="0.25">
      <c r="A929" t="s">
        <v>825</v>
      </c>
      <c r="B929" s="64">
        <v>1992</v>
      </c>
      <c r="C929">
        <v>1021</v>
      </c>
      <c r="D929" s="116" t="s">
        <v>43</v>
      </c>
      <c r="E929" s="63">
        <v>1.6650342801175319E-2</v>
      </c>
      <c r="F929" s="63">
        <v>1.9588638589618023E-2</v>
      </c>
      <c r="G929" s="63">
        <v>0</v>
      </c>
      <c r="H929" s="63">
        <v>0</v>
      </c>
      <c r="I929" s="63">
        <v>0</v>
      </c>
      <c r="J929" s="63">
        <v>0.19196865817825662</v>
      </c>
      <c r="K929" s="63">
        <v>2.3506366307541625E-2</v>
      </c>
      <c r="L929" s="63">
        <v>1.6650342801175319E-2</v>
      </c>
      <c r="M929" s="63">
        <v>0.14887365328109697</v>
      </c>
      <c r="N929" s="63">
        <v>9.7943192948090115E-3</v>
      </c>
      <c r="O929" s="63">
        <v>1.4691478942213516E-2</v>
      </c>
      <c r="P929" s="63">
        <v>0</v>
      </c>
      <c r="Q929" s="63">
        <v>9.7943192948090115E-3</v>
      </c>
      <c r="R929" s="63">
        <v>0</v>
      </c>
      <c r="S929" s="63">
        <v>0</v>
      </c>
      <c r="T929" s="63">
        <v>0</v>
      </c>
      <c r="U929" s="63">
        <v>0</v>
      </c>
      <c r="V929" s="63">
        <v>9.6963761018609207E-2</v>
      </c>
      <c r="W929" s="63">
        <v>0</v>
      </c>
      <c r="X929" s="63">
        <v>6.8560235063663075E-3</v>
      </c>
      <c r="Y929" s="63">
        <v>0</v>
      </c>
      <c r="Z929" s="63">
        <v>0</v>
      </c>
      <c r="AA929" s="63">
        <v>0.4446620959843291</v>
      </c>
      <c r="AB929" s="93" t="str">
        <f t="shared" si="199"/>
        <v>pre99</v>
      </c>
      <c r="AC929" s="93" t="str">
        <f t="shared" si="200"/>
        <v>NKS</v>
      </c>
      <c r="AD929" s="93" t="e">
        <f>"'"&amp;VLOOKUP(A929,Lookups!B$3:F$48,2,FALSE)&amp;"'"</f>
        <v>#N/A</v>
      </c>
      <c r="AE929" s="93" t="e">
        <f>VLOOKUP(A929,Lookups!B$3:F$48,4,FALSE)</f>
        <v>#N/A</v>
      </c>
      <c r="AF929" s="93" t="e">
        <f>VLOOKUP(A929,Lookups!B$3:F$48,5,FALSE)</f>
        <v>#N/A</v>
      </c>
      <c r="AG929" s="93" t="str">
        <f t="shared" si="201"/>
        <v>yes</v>
      </c>
      <c r="AH929" s="93" t="e">
        <f>VLOOKUP(A929,Lookups!B$3:F$48,3,FALSE)</f>
        <v>#N/A</v>
      </c>
      <c r="AI929" s="117">
        <f t="shared" si="202"/>
        <v>3.6238981390793346E-2</v>
      </c>
      <c r="AJ929" s="117">
        <f t="shared" si="203"/>
        <v>0</v>
      </c>
      <c r="AK929" s="117">
        <f t="shared" si="204"/>
        <v>0.21547502448579825</v>
      </c>
      <c r="AL929" s="117">
        <f t="shared" si="205"/>
        <v>0.16552399608227231</v>
      </c>
      <c r="AM929" s="117">
        <f t="shared" si="206"/>
        <v>2.448579823702253E-2</v>
      </c>
      <c r="AN929" s="117">
        <f t="shared" si="207"/>
        <v>9.7943192948090115E-3</v>
      </c>
      <c r="AO929" s="117">
        <f t="shared" si="208"/>
        <v>9.6963761018609207E-2</v>
      </c>
      <c r="AP929" s="117">
        <f t="shared" si="209"/>
        <v>6.8560235063663075E-3</v>
      </c>
      <c r="AQ929" s="117">
        <f t="shared" si="210"/>
        <v>0.4446620959843291</v>
      </c>
      <c r="AR929" s="117">
        <f t="shared" si="211"/>
        <v>0</v>
      </c>
      <c r="AS929" t="str">
        <f t="shared" si="212"/>
        <v>1992NKS</v>
      </c>
    </row>
    <row r="930" spans="1:45" x14ac:dyDescent="0.25">
      <c r="A930" t="s">
        <v>825</v>
      </c>
      <c r="B930" s="64">
        <v>1993</v>
      </c>
      <c r="C930">
        <v>643</v>
      </c>
      <c r="D930" s="116" t="s">
        <v>30</v>
      </c>
      <c r="E930" s="63">
        <v>0</v>
      </c>
      <c r="F930" s="63">
        <v>0</v>
      </c>
      <c r="G930" s="63">
        <v>0</v>
      </c>
      <c r="H930" s="63">
        <v>0</v>
      </c>
      <c r="I930" s="63">
        <v>0</v>
      </c>
      <c r="J930" s="63">
        <v>4.821150855365474E-2</v>
      </c>
      <c r="K930" s="63">
        <v>7.9315707620528766E-2</v>
      </c>
      <c r="L930" s="63">
        <v>3.2659409020217731E-2</v>
      </c>
      <c r="M930" s="63">
        <v>0.16018662519440124</v>
      </c>
      <c r="N930" s="63">
        <v>0</v>
      </c>
      <c r="O930" s="63">
        <v>4.9766718506998452E-2</v>
      </c>
      <c r="P930" s="63">
        <v>0</v>
      </c>
      <c r="Q930" s="63">
        <v>7.7760497667185074E-3</v>
      </c>
      <c r="R930" s="63">
        <v>0</v>
      </c>
      <c r="S930" s="63">
        <v>0</v>
      </c>
      <c r="T930" s="63">
        <v>0</v>
      </c>
      <c r="U930" s="63">
        <v>0</v>
      </c>
      <c r="V930" s="63">
        <v>0.12908242612752721</v>
      </c>
      <c r="W930" s="63">
        <v>0</v>
      </c>
      <c r="X930" s="63">
        <v>6.2208398133748052E-2</v>
      </c>
      <c r="Y930" s="63">
        <v>0</v>
      </c>
      <c r="Z930" s="63">
        <v>0</v>
      </c>
      <c r="AA930" s="63">
        <v>0.4307931570762053</v>
      </c>
      <c r="AB930" s="93" t="str">
        <f t="shared" si="199"/>
        <v>pre99</v>
      </c>
      <c r="AC930" s="93" t="str">
        <f t="shared" si="200"/>
        <v>NKS</v>
      </c>
      <c r="AD930" s="93" t="e">
        <f>"'"&amp;VLOOKUP(A930,Lookups!B$3:F$48,2,FALSE)&amp;"'"</f>
        <v>#N/A</v>
      </c>
      <c r="AE930" s="93" t="e">
        <f>VLOOKUP(A930,Lookups!B$3:F$48,4,FALSE)</f>
        <v>#N/A</v>
      </c>
      <c r="AF930" s="93" t="e">
        <f>VLOOKUP(A930,Lookups!B$3:F$48,5,FALSE)</f>
        <v>#N/A</v>
      </c>
      <c r="AG930" s="93" t="str">
        <f t="shared" si="201"/>
        <v>yes</v>
      </c>
      <c r="AH930" s="93" t="e">
        <f>VLOOKUP(A930,Lookups!B$3:F$48,3,FALSE)</f>
        <v>#N/A</v>
      </c>
      <c r="AI930" s="117">
        <f t="shared" si="202"/>
        <v>0</v>
      </c>
      <c r="AJ930" s="117">
        <f t="shared" si="203"/>
        <v>0</v>
      </c>
      <c r="AK930" s="117">
        <f t="shared" si="204"/>
        <v>0.1275272161741835</v>
      </c>
      <c r="AL930" s="117">
        <f t="shared" si="205"/>
        <v>0.19284603421461899</v>
      </c>
      <c r="AM930" s="117">
        <f t="shared" si="206"/>
        <v>4.9766718506998452E-2</v>
      </c>
      <c r="AN930" s="117">
        <f t="shared" si="207"/>
        <v>7.7760497667185074E-3</v>
      </c>
      <c r="AO930" s="117">
        <f t="shared" si="208"/>
        <v>0.12908242612752721</v>
      </c>
      <c r="AP930" s="117">
        <f t="shared" si="209"/>
        <v>6.2208398133748052E-2</v>
      </c>
      <c r="AQ930" s="117">
        <f t="shared" si="210"/>
        <v>0.4307931570762053</v>
      </c>
      <c r="AR930" s="117">
        <f t="shared" si="211"/>
        <v>0</v>
      </c>
      <c r="AS930" t="str">
        <f t="shared" si="212"/>
        <v>1993NKS</v>
      </c>
    </row>
    <row r="931" spans="1:45" x14ac:dyDescent="0.25">
      <c r="A931" t="s">
        <v>825</v>
      </c>
      <c r="B931" s="64">
        <v>1994</v>
      </c>
      <c r="C931">
        <v>539</v>
      </c>
      <c r="D931" s="116" t="s">
        <v>62</v>
      </c>
      <c r="E931" s="63">
        <v>5.5658627087198514E-3</v>
      </c>
      <c r="F931" s="63">
        <v>0</v>
      </c>
      <c r="G931" s="63">
        <v>0</v>
      </c>
      <c r="H931" s="63">
        <v>0</v>
      </c>
      <c r="I931" s="63">
        <v>0</v>
      </c>
      <c r="J931" s="63">
        <v>5.0092764378478663E-2</v>
      </c>
      <c r="K931" s="63">
        <v>0</v>
      </c>
      <c r="L931" s="63">
        <v>5.9369202226345084E-2</v>
      </c>
      <c r="M931" s="63">
        <v>0.30612244897959184</v>
      </c>
      <c r="N931" s="63">
        <v>0</v>
      </c>
      <c r="O931" s="63">
        <v>5.5658627087198514E-3</v>
      </c>
      <c r="P931" s="63">
        <v>0</v>
      </c>
      <c r="Q931" s="63">
        <v>1.8552875695732839E-3</v>
      </c>
      <c r="R931" s="63">
        <v>0</v>
      </c>
      <c r="S931" s="63">
        <v>0</v>
      </c>
      <c r="T931" s="63">
        <v>0</v>
      </c>
      <c r="U931" s="63">
        <v>0</v>
      </c>
      <c r="V931" s="63">
        <v>3.896103896103896E-2</v>
      </c>
      <c r="W931" s="63">
        <v>0</v>
      </c>
      <c r="X931" s="63">
        <v>6.6790352504638217E-2</v>
      </c>
      <c r="Y931" s="63">
        <v>0</v>
      </c>
      <c r="Z931" s="63">
        <v>0</v>
      </c>
      <c r="AA931" s="63">
        <v>0.46567717996289426</v>
      </c>
      <c r="AB931" s="93" t="str">
        <f t="shared" si="199"/>
        <v>pre99</v>
      </c>
      <c r="AC931" s="93" t="str">
        <f t="shared" si="200"/>
        <v>NKS</v>
      </c>
      <c r="AD931" s="93" t="e">
        <f>"'"&amp;VLOOKUP(A931,Lookups!B$3:F$48,2,FALSE)&amp;"'"</f>
        <v>#N/A</v>
      </c>
      <c r="AE931" s="93" t="e">
        <f>VLOOKUP(A931,Lookups!B$3:F$48,4,FALSE)</f>
        <v>#N/A</v>
      </c>
      <c r="AF931" s="93" t="e">
        <f>VLOOKUP(A931,Lookups!B$3:F$48,5,FALSE)</f>
        <v>#N/A</v>
      </c>
      <c r="AG931" s="93" t="str">
        <f t="shared" si="201"/>
        <v>yes</v>
      </c>
      <c r="AH931" s="93" t="e">
        <f>VLOOKUP(A931,Lookups!B$3:F$48,3,FALSE)</f>
        <v>#N/A</v>
      </c>
      <c r="AI931" s="117">
        <f t="shared" si="202"/>
        <v>5.5658627087198514E-3</v>
      </c>
      <c r="AJ931" s="117">
        <f t="shared" si="203"/>
        <v>0</v>
      </c>
      <c r="AK931" s="117">
        <f t="shared" si="204"/>
        <v>5.0092764378478663E-2</v>
      </c>
      <c r="AL931" s="117">
        <f t="shared" si="205"/>
        <v>0.36549165120593691</v>
      </c>
      <c r="AM931" s="117">
        <f t="shared" si="206"/>
        <v>5.5658627087198514E-3</v>
      </c>
      <c r="AN931" s="117">
        <f t="shared" si="207"/>
        <v>1.8552875695732839E-3</v>
      </c>
      <c r="AO931" s="117">
        <f t="shared" si="208"/>
        <v>3.896103896103896E-2</v>
      </c>
      <c r="AP931" s="117">
        <f t="shared" si="209"/>
        <v>6.6790352504638217E-2</v>
      </c>
      <c r="AQ931" s="117">
        <f t="shared" si="210"/>
        <v>0.46567717996289426</v>
      </c>
      <c r="AR931" s="117">
        <f t="shared" si="211"/>
        <v>0</v>
      </c>
      <c r="AS931" t="str">
        <f t="shared" si="212"/>
        <v>1994NKS</v>
      </c>
    </row>
    <row r="932" spans="1:45" x14ac:dyDescent="0.25">
      <c r="A932" t="s">
        <v>825</v>
      </c>
      <c r="B932" s="64">
        <v>1995</v>
      </c>
      <c r="C932">
        <v>181</v>
      </c>
      <c r="D932" s="116" t="s">
        <v>61</v>
      </c>
      <c r="E932" s="63">
        <v>0</v>
      </c>
      <c r="F932" s="63">
        <v>0</v>
      </c>
      <c r="G932" s="63">
        <v>0</v>
      </c>
      <c r="H932" s="63">
        <v>0</v>
      </c>
      <c r="I932" s="63">
        <v>0</v>
      </c>
      <c r="J932" s="63">
        <v>0</v>
      </c>
      <c r="K932" s="63">
        <v>0</v>
      </c>
      <c r="L932" s="63">
        <v>0</v>
      </c>
      <c r="M932" s="63">
        <v>0.29281767955801108</v>
      </c>
      <c r="N932" s="63">
        <v>0</v>
      </c>
      <c r="O932" s="63">
        <v>5.5248618784530384E-3</v>
      </c>
      <c r="P932" s="63">
        <v>0</v>
      </c>
      <c r="Q932" s="63">
        <v>0</v>
      </c>
      <c r="R932" s="63">
        <v>0</v>
      </c>
      <c r="S932" s="63">
        <v>0</v>
      </c>
      <c r="T932" s="63">
        <v>0</v>
      </c>
      <c r="U932" s="63">
        <v>0</v>
      </c>
      <c r="V932" s="63">
        <v>0.12154696132596685</v>
      </c>
      <c r="W932" s="63">
        <v>0</v>
      </c>
      <c r="X932" s="63">
        <v>2.7624309392265192E-2</v>
      </c>
      <c r="Y932" s="63">
        <v>0</v>
      </c>
      <c r="Z932" s="63">
        <v>0</v>
      </c>
      <c r="AA932" s="63">
        <v>0.5524861878453039</v>
      </c>
      <c r="AB932" s="93" t="str">
        <f t="shared" si="199"/>
        <v>pre99</v>
      </c>
      <c r="AC932" s="93" t="str">
        <f t="shared" si="200"/>
        <v>NKS</v>
      </c>
      <c r="AD932" s="93" t="e">
        <f>"'"&amp;VLOOKUP(A932,Lookups!B$3:F$48,2,FALSE)&amp;"'"</f>
        <v>#N/A</v>
      </c>
      <c r="AE932" s="93" t="e">
        <f>VLOOKUP(A932,Lookups!B$3:F$48,4,FALSE)</f>
        <v>#N/A</v>
      </c>
      <c r="AF932" s="93" t="e">
        <f>VLOOKUP(A932,Lookups!B$3:F$48,5,FALSE)</f>
        <v>#N/A</v>
      </c>
      <c r="AG932" s="93" t="str">
        <f t="shared" si="201"/>
        <v>yes</v>
      </c>
      <c r="AH932" s="93" t="e">
        <f>VLOOKUP(A932,Lookups!B$3:F$48,3,FALSE)</f>
        <v>#N/A</v>
      </c>
      <c r="AI932" s="117">
        <f t="shared" si="202"/>
        <v>0</v>
      </c>
      <c r="AJ932" s="117">
        <f t="shared" si="203"/>
        <v>0</v>
      </c>
      <c r="AK932" s="117">
        <f t="shared" si="204"/>
        <v>0</v>
      </c>
      <c r="AL932" s="117">
        <f t="shared" si="205"/>
        <v>0.29281767955801108</v>
      </c>
      <c r="AM932" s="117">
        <f t="shared" si="206"/>
        <v>5.5248618784530384E-3</v>
      </c>
      <c r="AN932" s="117">
        <f t="shared" si="207"/>
        <v>0</v>
      </c>
      <c r="AO932" s="117">
        <f t="shared" si="208"/>
        <v>0.12154696132596685</v>
      </c>
      <c r="AP932" s="117">
        <f t="shared" si="209"/>
        <v>2.7624309392265192E-2</v>
      </c>
      <c r="AQ932" s="117">
        <f t="shared" si="210"/>
        <v>0.5524861878453039</v>
      </c>
      <c r="AR932" s="117">
        <f t="shared" si="211"/>
        <v>0</v>
      </c>
      <c r="AS932" t="str">
        <f t="shared" si="212"/>
        <v>1995NKS</v>
      </c>
    </row>
    <row r="933" spans="1:45" x14ac:dyDescent="0.25">
      <c r="A933" t="s">
        <v>825</v>
      </c>
      <c r="B933" s="64">
        <v>1996</v>
      </c>
      <c r="C933">
        <v>202</v>
      </c>
      <c r="D933" s="116" t="s">
        <v>42</v>
      </c>
      <c r="E933" s="63">
        <v>0</v>
      </c>
      <c r="F933" s="63">
        <v>0</v>
      </c>
      <c r="G933" s="63">
        <v>0</v>
      </c>
      <c r="H933" s="63">
        <v>0</v>
      </c>
      <c r="I933" s="63">
        <v>0</v>
      </c>
      <c r="J933" s="63">
        <v>0</v>
      </c>
      <c r="K933" s="63">
        <v>2.9702970297029702E-2</v>
      </c>
      <c r="L933" s="63">
        <v>0</v>
      </c>
      <c r="M933" s="63">
        <v>0.16336633663366337</v>
      </c>
      <c r="N933" s="63">
        <v>0</v>
      </c>
      <c r="O933" s="63">
        <v>0</v>
      </c>
      <c r="P933" s="63">
        <v>9.9009900990099011E-3</v>
      </c>
      <c r="Q933" s="63">
        <v>4.9504950495049506E-3</v>
      </c>
      <c r="R933" s="63">
        <v>0</v>
      </c>
      <c r="S933" s="63">
        <v>0</v>
      </c>
      <c r="T933" s="63">
        <v>0</v>
      </c>
      <c r="U933" s="63">
        <v>0</v>
      </c>
      <c r="V933" s="63">
        <v>5.4455445544554455E-2</v>
      </c>
      <c r="W933" s="63">
        <v>0</v>
      </c>
      <c r="X933" s="63">
        <v>4.9504950495049506E-3</v>
      </c>
      <c r="Y933" s="63">
        <v>0</v>
      </c>
      <c r="Z933" s="63">
        <v>0</v>
      </c>
      <c r="AA933" s="63">
        <v>0.73267326732673266</v>
      </c>
      <c r="AB933" s="93" t="str">
        <f t="shared" si="199"/>
        <v>pre99</v>
      </c>
      <c r="AC933" s="93" t="str">
        <f t="shared" si="200"/>
        <v>NKS</v>
      </c>
      <c r="AD933" s="93" t="e">
        <f>"'"&amp;VLOOKUP(A933,Lookups!B$3:F$48,2,FALSE)&amp;"'"</f>
        <v>#N/A</v>
      </c>
      <c r="AE933" s="93" t="e">
        <f>VLOOKUP(A933,Lookups!B$3:F$48,4,FALSE)</f>
        <v>#N/A</v>
      </c>
      <c r="AF933" s="93" t="e">
        <f>VLOOKUP(A933,Lookups!B$3:F$48,5,FALSE)</f>
        <v>#N/A</v>
      </c>
      <c r="AG933" s="93" t="str">
        <f t="shared" si="201"/>
        <v>yes</v>
      </c>
      <c r="AH933" s="93" t="e">
        <f>VLOOKUP(A933,Lookups!B$3:F$48,3,FALSE)</f>
        <v>#N/A</v>
      </c>
      <c r="AI933" s="117">
        <f t="shared" si="202"/>
        <v>0</v>
      </c>
      <c r="AJ933" s="117">
        <f t="shared" si="203"/>
        <v>0</v>
      </c>
      <c r="AK933" s="117">
        <f t="shared" si="204"/>
        <v>2.9702970297029702E-2</v>
      </c>
      <c r="AL933" s="117">
        <f t="shared" si="205"/>
        <v>0.16336633663366337</v>
      </c>
      <c r="AM933" s="117">
        <f t="shared" si="206"/>
        <v>9.9009900990099011E-3</v>
      </c>
      <c r="AN933" s="117">
        <f t="shared" si="207"/>
        <v>4.9504950495049506E-3</v>
      </c>
      <c r="AO933" s="117">
        <f t="shared" si="208"/>
        <v>5.4455445544554455E-2</v>
      </c>
      <c r="AP933" s="117">
        <f t="shared" si="209"/>
        <v>4.9504950495049506E-3</v>
      </c>
      <c r="AQ933" s="117">
        <f t="shared" si="210"/>
        <v>0.73267326732673266</v>
      </c>
      <c r="AR933" s="117">
        <f t="shared" si="211"/>
        <v>0</v>
      </c>
      <c r="AS933" t="str">
        <f t="shared" si="212"/>
        <v>1996NKS</v>
      </c>
    </row>
    <row r="934" spans="1:45" x14ac:dyDescent="0.25">
      <c r="A934" t="s">
        <v>825</v>
      </c>
      <c r="B934" s="64">
        <v>1997</v>
      </c>
      <c r="C934">
        <v>131</v>
      </c>
      <c r="D934" s="116" t="s">
        <v>43</v>
      </c>
      <c r="E934" s="63">
        <v>0</v>
      </c>
      <c r="F934" s="63">
        <v>0</v>
      </c>
      <c r="G934" s="63">
        <v>0</v>
      </c>
      <c r="H934" s="63">
        <v>0</v>
      </c>
      <c r="I934" s="63">
        <v>0</v>
      </c>
      <c r="J934" s="63">
        <v>0</v>
      </c>
      <c r="K934" s="63">
        <v>5.3435114503816793E-2</v>
      </c>
      <c r="L934" s="63">
        <v>0</v>
      </c>
      <c r="M934" s="63">
        <v>0.16793893129770993</v>
      </c>
      <c r="N934" s="63">
        <v>0</v>
      </c>
      <c r="O934" s="63">
        <v>7.6335877862595417E-3</v>
      </c>
      <c r="P934" s="63">
        <v>0</v>
      </c>
      <c r="Q934" s="63">
        <v>0</v>
      </c>
      <c r="R934" s="63">
        <v>0</v>
      </c>
      <c r="S934" s="63">
        <v>0</v>
      </c>
      <c r="T934" s="63">
        <v>0</v>
      </c>
      <c r="U934" s="63">
        <v>0</v>
      </c>
      <c r="V934" s="63">
        <v>0.21374045801526717</v>
      </c>
      <c r="W934" s="63">
        <v>0</v>
      </c>
      <c r="X934" s="63">
        <v>5.3435114503816793E-2</v>
      </c>
      <c r="Y934" s="63">
        <v>0</v>
      </c>
      <c r="Z934" s="63">
        <v>0</v>
      </c>
      <c r="AA934" s="63">
        <v>0.50381679389312972</v>
      </c>
      <c r="AB934" s="93" t="str">
        <f t="shared" si="199"/>
        <v>pre99</v>
      </c>
      <c r="AC934" s="93" t="str">
        <f t="shared" si="200"/>
        <v>NKS</v>
      </c>
      <c r="AD934" s="93" t="e">
        <f>"'"&amp;VLOOKUP(A934,Lookups!B$3:F$48,2,FALSE)&amp;"'"</f>
        <v>#N/A</v>
      </c>
      <c r="AE934" s="93" t="e">
        <f>VLOOKUP(A934,Lookups!B$3:F$48,4,FALSE)</f>
        <v>#N/A</v>
      </c>
      <c r="AF934" s="93" t="e">
        <f>VLOOKUP(A934,Lookups!B$3:F$48,5,FALSE)</f>
        <v>#N/A</v>
      </c>
      <c r="AG934" s="93" t="str">
        <f t="shared" si="201"/>
        <v>yes</v>
      </c>
      <c r="AH934" s="93" t="e">
        <f>VLOOKUP(A934,Lookups!B$3:F$48,3,FALSE)</f>
        <v>#N/A</v>
      </c>
      <c r="AI934" s="117">
        <f t="shared" si="202"/>
        <v>0</v>
      </c>
      <c r="AJ934" s="117">
        <f t="shared" si="203"/>
        <v>0</v>
      </c>
      <c r="AK934" s="117">
        <f t="shared" si="204"/>
        <v>5.3435114503816793E-2</v>
      </c>
      <c r="AL934" s="117">
        <f t="shared" si="205"/>
        <v>0.16793893129770993</v>
      </c>
      <c r="AM934" s="117">
        <f t="shared" si="206"/>
        <v>7.6335877862595417E-3</v>
      </c>
      <c r="AN934" s="117">
        <f t="shared" si="207"/>
        <v>0</v>
      </c>
      <c r="AO934" s="117">
        <f t="shared" si="208"/>
        <v>0.21374045801526717</v>
      </c>
      <c r="AP934" s="117">
        <f t="shared" si="209"/>
        <v>5.3435114503816793E-2</v>
      </c>
      <c r="AQ934" s="117">
        <f t="shared" si="210"/>
        <v>0.50381679389312972</v>
      </c>
      <c r="AR934" s="117">
        <f t="shared" si="211"/>
        <v>0</v>
      </c>
      <c r="AS934" t="str">
        <f t="shared" si="212"/>
        <v>1997NKS</v>
      </c>
    </row>
    <row r="935" spans="1:45" x14ac:dyDescent="0.25">
      <c r="A935" t="s">
        <v>825</v>
      </c>
      <c r="B935" s="64">
        <v>1998</v>
      </c>
      <c r="C935">
        <v>115</v>
      </c>
      <c r="D935" s="116" t="s">
        <v>43</v>
      </c>
      <c r="E935" s="63">
        <v>0</v>
      </c>
      <c r="F935" s="63">
        <v>0</v>
      </c>
      <c r="G935" s="63">
        <v>0</v>
      </c>
      <c r="H935" s="63">
        <v>0</v>
      </c>
      <c r="I935" s="63">
        <v>0</v>
      </c>
      <c r="J935" s="63">
        <v>0</v>
      </c>
      <c r="K935" s="63">
        <v>6.9565217391304349E-2</v>
      </c>
      <c r="L935" s="63">
        <v>0</v>
      </c>
      <c r="M935" s="63">
        <v>0.26956521739130435</v>
      </c>
      <c r="N935" s="63">
        <v>0</v>
      </c>
      <c r="O935" s="63">
        <v>4.3478260869565216E-2</v>
      </c>
      <c r="P935" s="63">
        <v>4.3478260869565216E-2</v>
      </c>
      <c r="Q935" s="63">
        <v>0</v>
      </c>
      <c r="R935" s="63">
        <v>0</v>
      </c>
      <c r="S935" s="63">
        <v>0</v>
      </c>
      <c r="T935" s="63">
        <v>0</v>
      </c>
      <c r="U935" s="63">
        <v>0</v>
      </c>
      <c r="V935" s="63">
        <v>0.11304347826086956</v>
      </c>
      <c r="W935" s="63">
        <v>0</v>
      </c>
      <c r="X935" s="63">
        <v>7.8260869565217397E-2</v>
      </c>
      <c r="Y935" s="63">
        <v>0</v>
      </c>
      <c r="Z935" s="63">
        <v>0</v>
      </c>
      <c r="AA935" s="63">
        <v>0.38260869565217392</v>
      </c>
      <c r="AB935" s="93" t="str">
        <f t="shared" si="199"/>
        <v>pre99</v>
      </c>
      <c r="AC935" s="93" t="str">
        <f t="shared" si="200"/>
        <v>NKS</v>
      </c>
      <c r="AD935" s="93" t="e">
        <f>"'"&amp;VLOOKUP(A935,Lookups!B$3:F$48,2,FALSE)&amp;"'"</f>
        <v>#N/A</v>
      </c>
      <c r="AE935" s="93" t="e">
        <f>VLOOKUP(A935,Lookups!B$3:F$48,4,FALSE)</f>
        <v>#N/A</v>
      </c>
      <c r="AF935" s="93" t="e">
        <f>VLOOKUP(A935,Lookups!B$3:F$48,5,FALSE)</f>
        <v>#N/A</v>
      </c>
      <c r="AG935" s="93" t="str">
        <f t="shared" si="201"/>
        <v>yes</v>
      </c>
      <c r="AH935" s="93" t="e">
        <f>VLOOKUP(A935,Lookups!B$3:F$48,3,FALSE)</f>
        <v>#N/A</v>
      </c>
      <c r="AI935" s="117">
        <f t="shared" si="202"/>
        <v>0</v>
      </c>
      <c r="AJ935" s="117">
        <f t="shared" si="203"/>
        <v>0</v>
      </c>
      <c r="AK935" s="117">
        <f t="shared" si="204"/>
        <v>6.9565217391304349E-2</v>
      </c>
      <c r="AL935" s="117">
        <f t="shared" si="205"/>
        <v>0.26956521739130435</v>
      </c>
      <c r="AM935" s="117">
        <f t="shared" si="206"/>
        <v>8.6956521739130432E-2</v>
      </c>
      <c r="AN935" s="117">
        <f t="shared" si="207"/>
        <v>0</v>
      </c>
      <c r="AO935" s="117">
        <f t="shared" si="208"/>
        <v>0.11304347826086956</v>
      </c>
      <c r="AP935" s="117">
        <f t="shared" si="209"/>
        <v>7.8260869565217397E-2</v>
      </c>
      <c r="AQ935" s="117">
        <f t="shared" si="210"/>
        <v>0.38260869565217392</v>
      </c>
      <c r="AR935" s="117">
        <f t="shared" si="211"/>
        <v>0</v>
      </c>
      <c r="AS935" t="str">
        <f t="shared" si="212"/>
        <v>1998NKS</v>
      </c>
    </row>
    <row r="936" spans="1:45" x14ac:dyDescent="0.25">
      <c r="A936" t="s">
        <v>825</v>
      </c>
      <c r="B936" s="64">
        <v>1999</v>
      </c>
      <c r="C936">
        <v>179</v>
      </c>
      <c r="D936" s="116" t="s">
        <v>30</v>
      </c>
      <c r="E936" s="63">
        <v>0</v>
      </c>
      <c r="F936" s="63">
        <v>0</v>
      </c>
      <c r="G936" s="63">
        <v>0</v>
      </c>
      <c r="H936" s="63">
        <v>0</v>
      </c>
      <c r="I936" s="63">
        <v>0</v>
      </c>
      <c r="J936" s="63">
        <v>2.7932960893854747E-2</v>
      </c>
      <c r="K936" s="63">
        <v>1.6759776536312849E-2</v>
      </c>
      <c r="L936" s="63">
        <v>0</v>
      </c>
      <c r="M936" s="63">
        <v>0.30726256983240224</v>
      </c>
      <c r="N936" s="63">
        <v>0</v>
      </c>
      <c r="O936" s="63">
        <v>0</v>
      </c>
      <c r="P936" s="63">
        <v>0</v>
      </c>
      <c r="Q936" s="63">
        <v>3.3519553072625698E-2</v>
      </c>
      <c r="R936" s="63">
        <v>0</v>
      </c>
      <c r="S936" s="63">
        <v>0</v>
      </c>
      <c r="T936" s="63">
        <v>0</v>
      </c>
      <c r="U936" s="63">
        <v>0</v>
      </c>
      <c r="V936" s="63">
        <v>2.23463687150838E-2</v>
      </c>
      <c r="W936" s="63">
        <v>0</v>
      </c>
      <c r="X936" s="63">
        <v>5.027932960893855E-2</v>
      </c>
      <c r="Y936" s="63">
        <v>0</v>
      </c>
      <c r="Z936" s="63">
        <v>0</v>
      </c>
      <c r="AA936" s="63">
        <v>0.54189944134078216</v>
      </c>
      <c r="AB936" s="93" t="str">
        <f t="shared" si="199"/>
        <v>a99to08</v>
      </c>
      <c r="AC936" s="93" t="str">
        <f t="shared" si="200"/>
        <v>NKS</v>
      </c>
      <c r="AD936" s="93" t="e">
        <f>"'"&amp;VLOOKUP(A936,Lookups!B$3:F$48,2,FALSE)&amp;"'"</f>
        <v>#N/A</v>
      </c>
      <c r="AE936" s="93" t="e">
        <f>VLOOKUP(A936,Lookups!B$3:F$48,4,FALSE)</f>
        <v>#N/A</v>
      </c>
      <c r="AF936" s="93" t="e">
        <f>VLOOKUP(A936,Lookups!B$3:F$48,5,FALSE)</f>
        <v>#N/A</v>
      </c>
      <c r="AG936" s="93" t="str">
        <f t="shared" si="201"/>
        <v>yes</v>
      </c>
      <c r="AH936" s="93" t="e">
        <f>VLOOKUP(A936,Lookups!B$3:F$48,3,FALSE)</f>
        <v>#N/A</v>
      </c>
      <c r="AI936" s="117">
        <f t="shared" si="202"/>
        <v>0</v>
      </c>
      <c r="AJ936" s="117">
        <f t="shared" si="203"/>
        <v>0</v>
      </c>
      <c r="AK936" s="117">
        <f t="shared" si="204"/>
        <v>4.4692737430167592E-2</v>
      </c>
      <c r="AL936" s="117">
        <f t="shared" si="205"/>
        <v>0.30726256983240224</v>
      </c>
      <c r="AM936" s="117">
        <f t="shared" si="206"/>
        <v>0</v>
      </c>
      <c r="AN936" s="117">
        <f t="shared" si="207"/>
        <v>3.3519553072625698E-2</v>
      </c>
      <c r="AO936" s="117">
        <f t="shared" si="208"/>
        <v>2.23463687150838E-2</v>
      </c>
      <c r="AP936" s="117">
        <f t="shared" si="209"/>
        <v>5.027932960893855E-2</v>
      </c>
      <c r="AQ936" s="117">
        <f t="shared" si="210"/>
        <v>0.54189944134078216</v>
      </c>
      <c r="AR936" s="117">
        <f t="shared" si="211"/>
        <v>0</v>
      </c>
      <c r="AS936" t="str">
        <f t="shared" si="212"/>
        <v>1999NKS</v>
      </c>
    </row>
    <row r="937" spans="1:45" x14ac:dyDescent="0.25">
      <c r="A937" t="s">
        <v>825</v>
      </c>
      <c r="B937" s="64">
        <v>2000</v>
      </c>
      <c r="C937">
        <v>147</v>
      </c>
      <c r="D937" s="116" t="s">
        <v>78</v>
      </c>
      <c r="E937" s="63" t="s">
        <v>26</v>
      </c>
      <c r="F937" s="63" t="s">
        <v>27</v>
      </c>
      <c r="G937" s="63" t="s">
        <v>28</v>
      </c>
      <c r="H937" s="63" t="s">
        <v>28</v>
      </c>
      <c r="I937" s="63" t="s">
        <v>28</v>
      </c>
      <c r="J937" s="63" t="s">
        <v>28</v>
      </c>
      <c r="K937" s="63" t="s">
        <v>28</v>
      </c>
      <c r="L937" s="63" t="s">
        <v>28</v>
      </c>
      <c r="M937" s="63" t="s">
        <v>28</v>
      </c>
      <c r="N937" s="63" t="s">
        <v>28</v>
      </c>
      <c r="O937" s="63" t="s">
        <v>28</v>
      </c>
      <c r="P937" s="63" t="s">
        <v>28</v>
      </c>
      <c r="Q937" s="63" t="s">
        <v>28</v>
      </c>
      <c r="R937" s="63" t="s">
        <v>28</v>
      </c>
      <c r="S937" s="63" t="s">
        <v>28</v>
      </c>
      <c r="T937" s="63" t="s">
        <v>28</v>
      </c>
      <c r="U937" s="63" t="s">
        <v>28</v>
      </c>
      <c r="V937" s="63" t="s">
        <v>28</v>
      </c>
      <c r="W937" s="63" t="s">
        <v>28</v>
      </c>
      <c r="X937" s="63" t="s">
        <v>28</v>
      </c>
      <c r="Y937" s="63" t="s">
        <v>28</v>
      </c>
      <c r="Z937" s="63" t="s">
        <v>28</v>
      </c>
      <c r="AA937" s="63" t="s">
        <v>28</v>
      </c>
      <c r="AB937" s="93" t="str">
        <f t="shared" si="199"/>
        <v>a99to08</v>
      </c>
      <c r="AC937" s="93" t="str">
        <f t="shared" si="200"/>
        <v>NKS</v>
      </c>
      <c r="AD937" s="93" t="e">
        <f>"'"&amp;VLOOKUP(A937,Lookups!B$3:F$48,2,FALSE)&amp;"'"</f>
        <v>#N/A</v>
      </c>
      <c r="AE937" s="93" t="e">
        <f>VLOOKUP(A937,Lookups!B$3:F$48,4,FALSE)</f>
        <v>#N/A</v>
      </c>
      <c r="AF937" s="93" t="e">
        <f>VLOOKUP(A937,Lookups!B$3:F$48,5,FALSE)</f>
        <v>#N/A</v>
      </c>
      <c r="AG937" s="93" t="str">
        <f t="shared" si="201"/>
        <v>no</v>
      </c>
      <c r="AH937" s="93" t="e">
        <f>VLOOKUP(A937,Lookups!B$3:F$48,3,FALSE)</f>
        <v>#N/A</v>
      </c>
      <c r="AI937" s="117">
        <f t="shared" si="202"/>
        <v>0</v>
      </c>
      <c r="AJ937" s="117">
        <f t="shared" si="203"/>
        <v>0</v>
      </c>
      <c r="AK937" s="117">
        <f t="shared" si="204"/>
        <v>0</v>
      </c>
      <c r="AL937" s="117">
        <f t="shared" si="205"/>
        <v>0</v>
      </c>
      <c r="AM937" s="117">
        <f t="shared" si="206"/>
        <v>0</v>
      </c>
      <c r="AN937" s="117">
        <f t="shared" si="207"/>
        <v>0</v>
      </c>
      <c r="AO937" s="117">
        <f t="shared" si="208"/>
        <v>0</v>
      </c>
      <c r="AP937" s="117">
        <f t="shared" si="209"/>
        <v>0</v>
      </c>
      <c r="AQ937" s="117">
        <f t="shared" si="210"/>
        <v>0</v>
      </c>
      <c r="AR937" s="117">
        <f t="shared" si="211"/>
        <v>0</v>
      </c>
      <c r="AS937" t="str">
        <f t="shared" si="212"/>
        <v>2000NKS</v>
      </c>
    </row>
    <row r="938" spans="1:45" x14ac:dyDescent="0.25">
      <c r="A938" t="s">
        <v>825</v>
      </c>
      <c r="B938" s="64">
        <v>2001</v>
      </c>
      <c r="C938">
        <v>31</v>
      </c>
      <c r="D938" s="116">
        <v>5</v>
      </c>
      <c r="E938" s="63" t="s">
        <v>26</v>
      </c>
      <c r="F938" s="63" t="s">
        <v>27</v>
      </c>
      <c r="G938" s="63" t="s">
        <v>28</v>
      </c>
      <c r="H938" s="63" t="s">
        <v>28</v>
      </c>
      <c r="I938" s="63" t="s">
        <v>28</v>
      </c>
      <c r="J938" s="63" t="s">
        <v>28</v>
      </c>
      <c r="K938" s="63" t="s">
        <v>28</v>
      </c>
      <c r="L938" s="63" t="s">
        <v>28</v>
      </c>
      <c r="M938" s="63" t="s">
        <v>28</v>
      </c>
      <c r="N938" s="63" t="s">
        <v>28</v>
      </c>
      <c r="O938" s="63" t="s">
        <v>28</v>
      </c>
      <c r="P938" s="63" t="s">
        <v>28</v>
      </c>
      <c r="Q938" s="63" t="s">
        <v>28</v>
      </c>
      <c r="R938" s="63" t="s">
        <v>28</v>
      </c>
      <c r="S938" s="63" t="s">
        <v>28</v>
      </c>
      <c r="T938" s="63" t="s">
        <v>28</v>
      </c>
      <c r="U938" s="63" t="s">
        <v>28</v>
      </c>
      <c r="V938" s="63" t="s">
        <v>28</v>
      </c>
      <c r="W938" s="63" t="s">
        <v>28</v>
      </c>
      <c r="X938" s="63" t="s">
        <v>28</v>
      </c>
      <c r="Y938" s="63" t="s">
        <v>28</v>
      </c>
      <c r="Z938" s="63" t="s">
        <v>28</v>
      </c>
      <c r="AA938" s="63" t="s">
        <v>28</v>
      </c>
      <c r="AB938" s="93" t="str">
        <f t="shared" ref="AB938:AB1001" si="213">IF(B938&gt;=2009,"a09on",IF(B938&gt;=1999,"a99to08","pre99"))</f>
        <v>a99to08</v>
      </c>
      <c r="AC938" s="93" t="str">
        <f t="shared" ref="AC938:AC1001" si="214">A938</f>
        <v>NKS</v>
      </c>
      <c r="AD938" s="93" t="e">
        <f>"'"&amp;VLOOKUP(A938,Lookups!B$3:F$48,2,FALSE)&amp;"'"</f>
        <v>#N/A</v>
      </c>
      <c r="AE938" s="93" t="e">
        <f>VLOOKUP(A938,Lookups!B$3:F$48,4,FALSE)</f>
        <v>#N/A</v>
      </c>
      <c r="AF938" s="93" t="e">
        <f>VLOOKUP(A938,Lookups!B$3:F$48,5,FALSE)</f>
        <v>#N/A</v>
      </c>
      <c r="AG938" s="93" t="str">
        <f t="shared" ref="AG938:AG1001" si="215">IF(SUM(AI938:AR938)=0,"no","yes")</f>
        <v>no</v>
      </c>
      <c r="AH938" s="93" t="e">
        <f>VLOOKUP(A938,Lookups!B$3:F$48,3,FALSE)</f>
        <v>#N/A</v>
      </c>
      <c r="AI938" s="117">
        <f t="shared" ref="AI938:AI1001" si="216">SUM(E938:G938)</f>
        <v>0</v>
      </c>
      <c r="AJ938" s="117">
        <f t="shared" ref="AJ938:AJ1001" si="217">SUM(H938:I938)</f>
        <v>0</v>
      </c>
      <c r="AK938" s="117">
        <f t="shared" ref="AK938:AK1001" si="218">SUM(J938:K938)</f>
        <v>0</v>
      </c>
      <c r="AL938" s="117">
        <f t="shared" ref="AL938:AL1001" si="219">SUM(L938:M938)</f>
        <v>0</v>
      </c>
      <c r="AM938" s="117">
        <f t="shared" ref="AM938:AM1001" si="220">SUM(N938:P938)</f>
        <v>0</v>
      </c>
      <c r="AN938" s="117">
        <f t="shared" ref="AN938:AN1001" si="221">SUM(Q938:T938)</f>
        <v>0</v>
      </c>
      <c r="AO938" s="117">
        <f t="shared" ref="AO938:AO1001" si="222">SUM(U938:V938)</f>
        <v>0</v>
      </c>
      <c r="AP938" s="117">
        <f t="shared" ref="AP938:AP1001" si="223">SUM(W938:Y938)</f>
        <v>0</v>
      </c>
      <c r="AQ938" s="117">
        <f t="shared" ref="AQ938:AQ1001" si="224">SUM(AA938)</f>
        <v>0</v>
      </c>
      <c r="AR938" s="117">
        <f t="shared" ref="AR938:AR1001" si="225">SUM(Z938)</f>
        <v>0</v>
      </c>
      <c r="AS938" t="str">
        <f t="shared" ref="AS938:AS1001" si="226">B938&amp;A938</f>
        <v>2001NKS</v>
      </c>
    </row>
    <row r="939" spans="1:45" x14ac:dyDescent="0.25">
      <c r="A939" t="s">
        <v>825</v>
      </c>
      <c r="B939" s="64">
        <v>2002</v>
      </c>
      <c r="C939" t="s">
        <v>40</v>
      </c>
      <c r="E939" s="63" t="s">
        <v>28</v>
      </c>
      <c r="F939" s="63" t="s">
        <v>28</v>
      </c>
      <c r="G939" s="63" t="s">
        <v>28</v>
      </c>
      <c r="H939" s="63" t="s">
        <v>28</v>
      </c>
      <c r="I939" s="63" t="s">
        <v>28</v>
      </c>
      <c r="J939" s="63" t="s">
        <v>28</v>
      </c>
      <c r="K939" s="63" t="s">
        <v>28</v>
      </c>
      <c r="L939" s="63" t="s">
        <v>28</v>
      </c>
      <c r="M939" s="63" t="s">
        <v>28</v>
      </c>
      <c r="N939" s="63" t="s">
        <v>28</v>
      </c>
      <c r="O939" s="63" t="s">
        <v>28</v>
      </c>
      <c r="P939" s="63" t="s">
        <v>28</v>
      </c>
      <c r="Q939" s="63" t="s">
        <v>28</v>
      </c>
      <c r="R939" s="63" t="s">
        <v>28</v>
      </c>
      <c r="S939" s="63" t="s">
        <v>28</v>
      </c>
      <c r="T939" s="63" t="s">
        <v>28</v>
      </c>
      <c r="U939" s="63" t="s">
        <v>28</v>
      </c>
      <c r="V939" s="63" t="s">
        <v>28</v>
      </c>
      <c r="W939" s="63" t="s">
        <v>28</v>
      </c>
      <c r="X939" s="63" t="s">
        <v>28</v>
      </c>
      <c r="Y939" s="63" t="s">
        <v>28</v>
      </c>
      <c r="Z939" s="63" t="s">
        <v>28</v>
      </c>
      <c r="AA939" s="63" t="s">
        <v>28</v>
      </c>
      <c r="AB939" s="93" t="str">
        <f t="shared" si="213"/>
        <v>a99to08</v>
      </c>
      <c r="AC939" s="93" t="str">
        <f t="shared" si="214"/>
        <v>NKS</v>
      </c>
      <c r="AD939" s="93" t="e">
        <f>"'"&amp;VLOOKUP(A939,Lookups!B$3:F$48,2,FALSE)&amp;"'"</f>
        <v>#N/A</v>
      </c>
      <c r="AE939" s="93" t="e">
        <f>VLOOKUP(A939,Lookups!B$3:F$48,4,FALSE)</f>
        <v>#N/A</v>
      </c>
      <c r="AF939" s="93" t="e">
        <f>VLOOKUP(A939,Lookups!B$3:F$48,5,FALSE)</f>
        <v>#N/A</v>
      </c>
      <c r="AG939" s="93" t="str">
        <f t="shared" si="215"/>
        <v>no</v>
      </c>
      <c r="AH939" s="93" t="e">
        <f>VLOOKUP(A939,Lookups!B$3:F$48,3,FALSE)</f>
        <v>#N/A</v>
      </c>
      <c r="AI939" s="117">
        <f t="shared" si="216"/>
        <v>0</v>
      </c>
      <c r="AJ939" s="117">
        <f t="shared" si="217"/>
        <v>0</v>
      </c>
      <c r="AK939" s="117">
        <f t="shared" si="218"/>
        <v>0</v>
      </c>
      <c r="AL939" s="117">
        <f t="shared" si="219"/>
        <v>0</v>
      </c>
      <c r="AM939" s="117">
        <f t="shared" si="220"/>
        <v>0</v>
      </c>
      <c r="AN939" s="117">
        <f t="shared" si="221"/>
        <v>0</v>
      </c>
      <c r="AO939" s="117">
        <f t="shared" si="222"/>
        <v>0</v>
      </c>
      <c r="AP939" s="117">
        <f t="shared" si="223"/>
        <v>0</v>
      </c>
      <c r="AQ939" s="117">
        <f t="shared" si="224"/>
        <v>0</v>
      </c>
      <c r="AR939" s="117">
        <f t="shared" si="225"/>
        <v>0</v>
      </c>
      <c r="AS939" t="str">
        <f t="shared" si="226"/>
        <v>2002NKS</v>
      </c>
    </row>
    <row r="940" spans="1:45" x14ac:dyDescent="0.25">
      <c r="A940" t="s">
        <v>825</v>
      </c>
      <c r="B940" s="64">
        <v>2003</v>
      </c>
      <c r="C940" t="s">
        <v>40</v>
      </c>
      <c r="E940" s="63" t="s">
        <v>28</v>
      </c>
      <c r="F940" s="63" t="s">
        <v>28</v>
      </c>
      <c r="G940" s="63" t="s">
        <v>28</v>
      </c>
      <c r="H940" s="63" t="s">
        <v>28</v>
      </c>
      <c r="I940" s="63" t="s">
        <v>28</v>
      </c>
      <c r="J940" s="63" t="s">
        <v>28</v>
      </c>
      <c r="K940" s="63" t="s">
        <v>28</v>
      </c>
      <c r="L940" s="63" t="s">
        <v>28</v>
      </c>
      <c r="M940" s="63" t="s">
        <v>28</v>
      </c>
      <c r="N940" s="63" t="s">
        <v>28</v>
      </c>
      <c r="O940" s="63" t="s">
        <v>28</v>
      </c>
      <c r="P940" s="63" t="s">
        <v>28</v>
      </c>
      <c r="Q940" s="63" t="s">
        <v>28</v>
      </c>
      <c r="R940" s="63" t="s">
        <v>28</v>
      </c>
      <c r="S940" s="63" t="s">
        <v>28</v>
      </c>
      <c r="T940" s="63" t="s">
        <v>28</v>
      </c>
      <c r="U940" s="63" t="s">
        <v>28</v>
      </c>
      <c r="V940" s="63" t="s">
        <v>28</v>
      </c>
      <c r="W940" s="63" t="s">
        <v>28</v>
      </c>
      <c r="X940" s="63" t="s">
        <v>28</v>
      </c>
      <c r="Y940" s="63" t="s">
        <v>28</v>
      </c>
      <c r="Z940" s="63" t="s">
        <v>28</v>
      </c>
      <c r="AA940" s="63" t="s">
        <v>28</v>
      </c>
      <c r="AB940" s="93" t="str">
        <f t="shared" si="213"/>
        <v>a99to08</v>
      </c>
      <c r="AC940" s="93" t="str">
        <f t="shared" si="214"/>
        <v>NKS</v>
      </c>
      <c r="AD940" s="93" t="e">
        <f>"'"&amp;VLOOKUP(A940,Lookups!B$3:F$48,2,FALSE)&amp;"'"</f>
        <v>#N/A</v>
      </c>
      <c r="AE940" s="93" t="e">
        <f>VLOOKUP(A940,Lookups!B$3:F$48,4,FALSE)</f>
        <v>#N/A</v>
      </c>
      <c r="AF940" s="93" t="e">
        <f>VLOOKUP(A940,Lookups!B$3:F$48,5,FALSE)</f>
        <v>#N/A</v>
      </c>
      <c r="AG940" s="93" t="str">
        <f t="shared" si="215"/>
        <v>no</v>
      </c>
      <c r="AH940" s="93" t="e">
        <f>VLOOKUP(A940,Lookups!B$3:F$48,3,FALSE)</f>
        <v>#N/A</v>
      </c>
      <c r="AI940" s="117">
        <f t="shared" si="216"/>
        <v>0</v>
      </c>
      <c r="AJ940" s="117">
        <f t="shared" si="217"/>
        <v>0</v>
      </c>
      <c r="AK940" s="117">
        <f t="shared" si="218"/>
        <v>0</v>
      </c>
      <c r="AL940" s="117">
        <f t="shared" si="219"/>
        <v>0</v>
      </c>
      <c r="AM940" s="117">
        <f t="shared" si="220"/>
        <v>0</v>
      </c>
      <c r="AN940" s="117">
        <f t="shared" si="221"/>
        <v>0</v>
      </c>
      <c r="AO940" s="117">
        <f t="shared" si="222"/>
        <v>0</v>
      </c>
      <c r="AP940" s="117">
        <f t="shared" si="223"/>
        <v>0</v>
      </c>
      <c r="AQ940" s="117">
        <f t="shared" si="224"/>
        <v>0</v>
      </c>
      <c r="AR940" s="117">
        <f t="shared" si="225"/>
        <v>0</v>
      </c>
      <c r="AS940" t="str">
        <f t="shared" si="226"/>
        <v>2003NKS</v>
      </c>
    </row>
    <row r="941" spans="1:45" x14ac:dyDescent="0.25">
      <c r="A941" t="s">
        <v>825</v>
      </c>
      <c r="B941" s="64">
        <v>2004</v>
      </c>
      <c r="C941" t="s">
        <v>40</v>
      </c>
      <c r="E941" s="63" t="s">
        <v>28</v>
      </c>
      <c r="F941" s="63" t="s">
        <v>28</v>
      </c>
      <c r="G941" s="63" t="s">
        <v>28</v>
      </c>
      <c r="H941" s="63" t="s">
        <v>28</v>
      </c>
      <c r="I941" s="63" t="s">
        <v>28</v>
      </c>
      <c r="J941" s="63" t="s">
        <v>28</v>
      </c>
      <c r="K941" s="63" t="s">
        <v>28</v>
      </c>
      <c r="L941" s="63" t="s">
        <v>28</v>
      </c>
      <c r="M941" s="63" t="s">
        <v>28</v>
      </c>
      <c r="N941" s="63" t="s">
        <v>28</v>
      </c>
      <c r="O941" s="63" t="s">
        <v>28</v>
      </c>
      <c r="P941" s="63" t="s">
        <v>28</v>
      </c>
      <c r="Q941" s="63" t="s">
        <v>28</v>
      </c>
      <c r="R941" s="63" t="s">
        <v>28</v>
      </c>
      <c r="S941" s="63" t="s">
        <v>28</v>
      </c>
      <c r="T941" s="63" t="s">
        <v>28</v>
      </c>
      <c r="U941" s="63" t="s">
        <v>28</v>
      </c>
      <c r="V941" s="63" t="s">
        <v>28</v>
      </c>
      <c r="W941" s="63" t="s">
        <v>28</v>
      </c>
      <c r="X941" s="63" t="s">
        <v>28</v>
      </c>
      <c r="Y941" s="63" t="s">
        <v>28</v>
      </c>
      <c r="Z941" s="63" t="s">
        <v>28</v>
      </c>
      <c r="AA941" s="63" t="s">
        <v>28</v>
      </c>
      <c r="AB941" s="93" t="str">
        <f t="shared" si="213"/>
        <v>a99to08</v>
      </c>
      <c r="AC941" s="93" t="str">
        <f t="shared" si="214"/>
        <v>NKS</v>
      </c>
      <c r="AD941" s="93" t="e">
        <f>"'"&amp;VLOOKUP(A941,Lookups!B$3:F$48,2,FALSE)&amp;"'"</f>
        <v>#N/A</v>
      </c>
      <c r="AE941" s="93" t="e">
        <f>VLOOKUP(A941,Lookups!B$3:F$48,4,FALSE)</f>
        <v>#N/A</v>
      </c>
      <c r="AF941" s="93" t="e">
        <f>VLOOKUP(A941,Lookups!B$3:F$48,5,FALSE)</f>
        <v>#N/A</v>
      </c>
      <c r="AG941" s="93" t="str">
        <f t="shared" si="215"/>
        <v>no</v>
      </c>
      <c r="AH941" s="93" t="e">
        <f>VLOOKUP(A941,Lookups!B$3:F$48,3,FALSE)</f>
        <v>#N/A</v>
      </c>
      <c r="AI941" s="117">
        <f t="shared" si="216"/>
        <v>0</v>
      </c>
      <c r="AJ941" s="117">
        <f t="shared" si="217"/>
        <v>0</v>
      </c>
      <c r="AK941" s="117">
        <f t="shared" si="218"/>
        <v>0</v>
      </c>
      <c r="AL941" s="117">
        <f t="shared" si="219"/>
        <v>0</v>
      </c>
      <c r="AM941" s="117">
        <f t="shared" si="220"/>
        <v>0</v>
      </c>
      <c r="AN941" s="117">
        <f t="shared" si="221"/>
        <v>0</v>
      </c>
      <c r="AO941" s="117">
        <f t="shared" si="222"/>
        <v>0</v>
      </c>
      <c r="AP941" s="117">
        <f t="shared" si="223"/>
        <v>0</v>
      </c>
      <c r="AQ941" s="117">
        <f t="shared" si="224"/>
        <v>0</v>
      </c>
      <c r="AR941" s="117">
        <f t="shared" si="225"/>
        <v>0</v>
      </c>
      <c r="AS941" t="str">
        <f t="shared" si="226"/>
        <v>2004NKS</v>
      </c>
    </row>
    <row r="942" spans="1:45" x14ac:dyDescent="0.25">
      <c r="A942" t="s">
        <v>825</v>
      </c>
      <c r="B942" s="64">
        <v>2005</v>
      </c>
      <c r="C942" t="s">
        <v>40</v>
      </c>
      <c r="E942" s="63" t="s">
        <v>28</v>
      </c>
      <c r="F942" s="63" t="s">
        <v>28</v>
      </c>
      <c r="G942" s="63" t="s">
        <v>28</v>
      </c>
      <c r="H942" s="63" t="s">
        <v>28</v>
      </c>
      <c r="I942" s="63" t="s">
        <v>28</v>
      </c>
      <c r="J942" s="63" t="s">
        <v>28</v>
      </c>
      <c r="K942" s="63" t="s">
        <v>28</v>
      </c>
      <c r="L942" s="63" t="s">
        <v>28</v>
      </c>
      <c r="M942" s="63" t="s">
        <v>28</v>
      </c>
      <c r="N942" s="63" t="s">
        <v>28</v>
      </c>
      <c r="O942" s="63" t="s">
        <v>28</v>
      </c>
      <c r="P942" s="63" t="s">
        <v>28</v>
      </c>
      <c r="Q942" s="63" t="s">
        <v>28</v>
      </c>
      <c r="R942" s="63" t="s">
        <v>28</v>
      </c>
      <c r="S942" s="63" t="s">
        <v>28</v>
      </c>
      <c r="T942" s="63" t="s">
        <v>28</v>
      </c>
      <c r="U942" s="63" t="s">
        <v>28</v>
      </c>
      <c r="V942" s="63" t="s">
        <v>28</v>
      </c>
      <c r="W942" s="63" t="s">
        <v>28</v>
      </c>
      <c r="X942" s="63" t="s">
        <v>28</v>
      </c>
      <c r="Y942" s="63" t="s">
        <v>28</v>
      </c>
      <c r="Z942" s="63" t="s">
        <v>28</v>
      </c>
      <c r="AA942" s="63" t="s">
        <v>28</v>
      </c>
      <c r="AB942" s="93" t="str">
        <f t="shared" si="213"/>
        <v>a99to08</v>
      </c>
      <c r="AC942" s="93" t="str">
        <f t="shared" si="214"/>
        <v>NKS</v>
      </c>
      <c r="AD942" s="93" t="e">
        <f>"'"&amp;VLOOKUP(A942,Lookups!B$3:F$48,2,FALSE)&amp;"'"</f>
        <v>#N/A</v>
      </c>
      <c r="AE942" s="93" t="e">
        <f>VLOOKUP(A942,Lookups!B$3:F$48,4,FALSE)</f>
        <v>#N/A</v>
      </c>
      <c r="AF942" s="93" t="e">
        <f>VLOOKUP(A942,Lookups!B$3:F$48,5,FALSE)</f>
        <v>#N/A</v>
      </c>
      <c r="AG942" s="93" t="str">
        <f t="shared" si="215"/>
        <v>no</v>
      </c>
      <c r="AH942" s="93" t="e">
        <f>VLOOKUP(A942,Lookups!B$3:F$48,3,FALSE)</f>
        <v>#N/A</v>
      </c>
      <c r="AI942" s="117">
        <f t="shared" si="216"/>
        <v>0</v>
      </c>
      <c r="AJ942" s="117">
        <f t="shared" si="217"/>
        <v>0</v>
      </c>
      <c r="AK942" s="117">
        <f t="shared" si="218"/>
        <v>0</v>
      </c>
      <c r="AL942" s="117">
        <f t="shared" si="219"/>
        <v>0</v>
      </c>
      <c r="AM942" s="117">
        <f t="shared" si="220"/>
        <v>0</v>
      </c>
      <c r="AN942" s="117">
        <f t="shared" si="221"/>
        <v>0</v>
      </c>
      <c r="AO942" s="117">
        <f t="shared" si="222"/>
        <v>0</v>
      </c>
      <c r="AP942" s="117">
        <f t="shared" si="223"/>
        <v>0</v>
      </c>
      <c r="AQ942" s="117">
        <f t="shared" si="224"/>
        <v>0</v>
      </c>
      <c r="AR942" s="117">
        <f t="shared" si="225"/>
        <v>0</v>
      </c>
      <c r="AS942" t="str">
        <f t="shared" si="226"/>
        <v>2005NKS</v>
      </c>
    </row>
    <row r="943" spans="1:45" x14ac:dyDescent="0.25">
      <c r="A943" t="s">
        <v>825</v>
      </c>
      <c r="B943" s="64">
        <v>2006</v>
      </c>
      <c r="C943" t="s">
        <v>40</v>
      </c>
      <c r="E943" s="63" t="s">
        <v>28</v>
      </c>
      <c r="F943" s="63" t="s">
        <v>28</v>
      </c>
      <c r="G943" s="63" t="s">
        <v>28</v>
      </c>
      <c r="H943" s="63" t="s">
        <v>28</v>
      </c>
      <c r="I943" s="63" t="s">
        <v>28</v>
      </c>
      <c r="J943" s="63" t="s">
        <v>28</v>
      </c>
      <c r="K943" s="63" t="s">
        <v>28</v>
      </c>
      <c r="L943" s="63" t="s">
        <v>28</v>
      </c>
      <c r="M943" s="63" t="s">
        <v>28</v>
      </c>
      <c r="N943" s="63" t="s">
        <v>28</v>
      </c>
      <c r="O943" s="63" t="s">
        <v>28</v>
      </c>
      <c r="P943" s="63" t="s">
        <v>28</v>
      </c>
      <c r="Q943" s="63" t="s">
        <v>28</v>
      </c>
      <c r="R943" s="63" t="s">
        <v>28</v>
      </c>
      <c r="S943" s="63" t="s">
        <v>28</v>
      </c>
      <c r="T943" s="63" t="s">
        <v>28</v>
      </c>
      <c r="U943" s="63" t="s">
        <v>28</v>
      </c>
      <c r="V943" s="63" t="s">
        <v>28</v>
      </c>
      <c r="W943" s="63" t="s">
        <v>28</v>
      </c>
      <c r="X943" s="63" t="s">
        <v>28</v>
      </c>
      <c r="Y943" s="63" t="s">
        <v>28</v>
      </c>
      <c r="Z943" s="63" t="s">
        <v>28</v>
      </c>
      <c r="AA943" s="63" t="s">
        <v>28</v>
      </c>
      <c r="AB943" s="93" t="str">
        <f t="shared" si="213"/>
        <v>a99to08</v>
      </c>
      <c r="AC943" s="93" t="str">
        <f t="shared" si="214"/>
        <v>NKS</v>
      </c>
      <c r="AD943" s="93" t="e">
        <f>"'"&amp;VLOOKUP(A943,Lookups!B$3:F$48,2,FALSE)&amp;"'"</f>
        <v>#N/A</v>
      </c>
      <c r="AE943" s="93" t="e">
        <f>VLOOKUP(A943,Lookups!B$3:F$48,4,FALSE)</f>
        <v>#N/A</v>
      </c>
      <c r="AF943" s="93" t="e">
        <f>VLOOKUP(A943,Lookups!B$3:F$48,5,FALSE)</f>
        <v>#N/A</v>
      </c>
      <c r="AG943" s="93" t="str">
        <f t="shared" si="215"/>
        <v>no</v>
      </c>
      <c r="AH943" s="93" t="e">
        <f>VLOOKUP(A943,Lookups!B$3:F$48,3,FALSE)</f>
        <v>#N/A</v>
      </c>
      <c r="AI943" s="117">
        <f t="shared" si="216"/>
        <v>0</v>
      </c>
      <c r="AJ943" s="117">
        <f t="shared" si="217"/>
        <v>0</v>
      </c>
      <c r="AK943" s="117">
        <f t="shared" si="218"/>
        <v>0</v>
      </c>
      <c r="AL943" s="117">
        <f t="shared" si="219"/>
        <v>0</v>
      </c>
      <c r="AM943" s="117">
        <f t="shared" si="220"/>
        <v>0</v>
      </c>
      <c r="AN943" s="117">
        <f t="shared" si="221"/>
        <v>0</v>
      </c>
      <c r="AO943" s="117">
        <f t="shared" si="222"/>
        <v>0</v>
      </c>
      <c r="AP943" s="117">
        <f t="shared" si="223"/>
        <v>0</v>
      </c>
      <c r="AQ943" s="117">
        <f t="shared" si="224"/>
        <v>0</v>
      </c>
      <c r="AR943" s="117">
        <f t="shared" si="225"/>
        <v>0</v>
      </c>
      <c r="AS943" t="str">
        <f t="shared" si="226"/>
        <v>2006NKS</v>
      </c>
    </row>
    <row r="944" spans="1:45" x14ac:dyDescent="0.25">
      <c r="A944" t="s">
        <v>825</v>
      </c>
      <c r="B944" s="64">
        <v>2007</v>
      </c>
      <c r="C944" t="s">
        <v>40</v>
      </c>
      <c r="E944" s="63" t="s">
        <v>28</v>
      </c>
      <c r="F944" s="63" t="s">
        <v>28</v>
      </c>
      <c r="G944" s="63" t="s">
        <v>28</v>
      </c>
      <c r="H944" s="63" t="s">
        <v>28</v>
      </c>
      <c r="I944" s="63" t="s">
        <v>28</v>
      </c>
      <c r="J944" s="63" t="s">
        <v>28</v>
      </c>
      <c r="K944" s="63" t="s">
        <v>28</v>
      </c>
      <c r="L944" s="63" t="s">
        <v>28</v>
      </c>
      <c r="M944" s="63" t="s">
        <v>28</v>
      </c>
      <c r="N944" s="63" t="s">
        <v>28</v>
      </c>
      <c r="O944" s="63" t="s">
        <v>28</v>
      </c>
      <c r="P944" s="63" t="s">
        <v>28</v>
      </c>
      <c r="Q944" s="63" t="s">
        <v>28</v>
      </c>
      <c r="R944" s="63" t="s">
        <v>28</v>
      </c>
      <c r="S944" s="63" t="s">
        <v>28</v>
      </c>
      <c r="T944" s="63" t="s">
        <v>28</v>
      </c>
      <c r="U944" s="63" t="s">
        <v>28</v>
      </c>
      <c r="V944" s="63" t="s">
        <v>28</v>
      </c>
      <c r="W944" s="63" t="s">
        <v>28</v>
      </c>
      <c r="X944" s="63" t="s">
        <v>28</v>
      </c>
      <c r="Y944" s="63" t="s">
        <v>28</v>
      </c>
      <c r="Z944" s="63" t="s">
        <v>28</v>
      </c>
      <c r="AA944" s="63" t="s">
        <v>28</v>
      </c>
      <c r="AB944" s="93" t="str">
        <f t="shared" si="213"/>
        <v>a99to08</v>
      </c>
      <c r="AC944" s="93" t="str">
        <f t="shared" si="214"/>
        <v>NKS</v>
      </c>
      <c r="AD944" s="93" t="e">
        <f>"'"&amp;VLOOKUP(A944,Lookups!B$3:F$48,2,FALSE)&amp;"'"</f>
        <v>#N/A</v>
      </c>
      <c r="AE944" s="93" t="e">
        <f>VLOOKUP(A944,Lookups!B$3:F$48,4,FALSE)</f>
        <v>#N/A</v>
      </c>
      <c r="AF944" s="93" t="e">
        <f>VLOOKUP(A944,Lookups!B$3:F$48,5,FALSE)</f>
        <v>#N/A</v>
      </c>
      <c r="AG944" s="93" t="str">
        <f t="shared" si="215"/>
        <v>no</v>
      </c>
      <c r="AH944" s="93" t="e">
        <f>VLOOKUP(A944,Lookups!B$3:F$48,3,FALSE)</f>
        <v>#N/A</v>
      </c>
      <c r="AI944" s="117">
        <f t="shared" si="216"/>
        <v>0</v>
      </c>
      <c r="AJ944" s="117">
        <f t="shared" si="217"/>
        <v>0</v>
      </c>
      <c r="AK944" s="117">
        <f t="shared" si="218"/>
        <v>0</v>
      </c>
      <c r="AL944" s="117">
        <f t="shared" si="219"/>
        <v>0</v>
      </c>
      <c r="AM944" s="117">
        <f t="shared" si="220"/>
        <v>0</v>
      </c>
      <c r="AN944" s="117">
        <f t="shared" si="221"/>
        <v>0</v>
      </c>
      <c r="AO944" s="117">
        <f t="shared" si="222"/>
        <v>0</v>
      </c>
      <c r="AP944" s="117">
        <f t="shared" si="223"/>
        <v>0</v>
      </c>
      <c r="AQ944" s="117">
        <f t="shared" si="224"/>
        <v>0</v>
      </c>
      <c r="AR944" s="117">
        <f t="shared" si="225"/>
        <v>0</v>
      </c>
      <c r="AS944" t="str">
        <f t="shared" si="226"/>
        <v>2007NKS</v>
      </c>
    </row>
    <row r="945" spans="1:45" x14ac:dyDescent="0.25">
      <c r="A945" t="s">
        <v>825</v>
      </c>
      <c r="B945" s="64">
        <v>2008</v>
      </c>
      <c r="C945" t="s">
        <v>40</v>
      </c>
      <c r="E945" s="63" t="s">
        <v>28</v>
      </c>
      <c r="F945" s="63" t="s">
        <v>28</v>
      </c>
      <c r="G945" s="63" t="s">
        <v>28</v>
      </c>
      <c r="H945" s="63" t="s">
        <v>28</v>
      </c>
      <c r="I945" s="63" t="s">
        <v>28</v>
      </c>
      <c r="J945" s="63" t="s">
        <v>28</v>
      </c>
      <c r="K945" s="63" t="s">
        <v>28</v>
      </c>
      <c r="L945" s="63" t="s">
        <v>28</v>
      </c>
      <c r="M945" s="63" t="s">
        <v>28</v>
      </c>
      <c r="N945" s="63" t="s">
        <v>28</v>
      </c>
      <c r="O945" s="63" t="s">
        <v>28</v>
      </c>
      <c r="P945" s="63" t="s">
        <v>28</v>
      </c>
      <c r="Q945" s="63" t="s">
        <v>28</v>
      </c>
      <c r="R945" s="63" t="s">
        <v>28</v>
      </c>
      <c r="S945" s="63" t="s">
        <v>28</v>
      </c>
      <c r="T945" s="63" t="s">
        <v>28</v>
      </c>
      <c r="U945" s="63" t="s">
        <v>28</v>
      </c>
      <c r="V945" s="63" t="s">
        <v>28</v>
      </c>
      <c r="W945" s="63" t="s">
        <v>28</v>
      </c>
      <c r="X945" s="63" t="s">
        <v>28</v>
      </c>
      <c r="Y945" s="63" t="s">
        <v>28</v>
      </c>
      <c r="Z945" s="63" t="s">
        <v>28</v>
      </c>
      <c r="AA945" s="63" t="s">
        <v>28</v>
      </c>
      <c r="AB945" s="93" t="str">
        <f t="shared" si="213"/>
        <v>a99to08</v>
      </c>
      <c r="AC945" s="93" t="str">
        <f t="shared" si="214"/>
        <v>NKS</v>
      </c>
      <c r="AD945" s="93" t="e">
        <f>"'"&amp;VLOOKUP(A945,Lookups!B$3:F$48,2,FALSE)&amp;"'"</f>
        <v>#N/A</v>
      </c>
      <c r="AE945" s="93" t="e">
        <f>VLOOKUP(A945,Lookups!B$3:F$48,4,FALSE)</f>
        <v>#N/A</v>
      </c>
      <c r="AF945" s="93" t="e">
        <f>VLOOKUP(A945,Lookups!B$3:F$48,5,FALSE)</f>
        <v>#N/A</v>
      </c>
      <c r="AG945" s="93" t="str">
        <f t="shared" si="215"/>
        <v>no</v>
      </c>
      <c r="AH945" s="93" t="e">
        <f>VLOOKUP(A945,Lookups!B$3:F$48,3,FALSE)</f>
        <v>#N/A</v>
      </c>
      <c r="AI945" s="117">
        <f t="shared" si="216"/>
        <v>0</v>
      </c>
      <c r="AJ945" s="117">
        <f t="shared" si="217"/>
        <v>0</v>
      </c>
      <c r="AK945" s="117">
        <f t="shared" si="218"/>
        <v>0</v>
      </c>
      <c r="AL945" s="117">
        <f t="shared" si="219"/>
        <v>0</v>
      </c>
      <c r="AM945" s="117">
        <f t="shared" si="220"/>
        <v>0</v>
      </c>
      <c r="AN945" s="117">
        <f t="shared" si="221"/>
        <v>0</v>
      </c>
      <c r="AO945" s="117">
        <f t="shared" si="222"/>
        <v>0</v>
      </c>
      <c r="AP945" s="117">
        <f t="shared" si="223"/>
        <v>0</v>
      </c>
      <c r="AQ945" s="117">
        <f t="shared" si="224"/>
        <v>0</v>
      </c>
      <c r="AR945" s="117">
        <f t="shared" si="225"/>
        <v>0</v>
      </c>
      <c r="AS945" t="str">
        <f t="shared" si="226"/>
        <v>2008NKS</v>
      </c>
    </row>
    <row r="946" spans="1:45" x14ac:dyDescent="0.25">
      <c r="A946" t="s">
        <v>825</v>
      </c>
      <c r="B946" s="64">
        <v>2009</v>
      </c>
      <c r="C946" t="s">
        <v>40</v>
      </c>
      <c r="E946" s="63" t="s">
        <v>28</v>
      </c>
      <c r="F946" s="63" t="s">
        <v>28</v>
      </c>
      <c r="G946" s="63" t="s">
        <v>28</v>
      </c>
      <c r="H946" s="63" t="s">
        <v>28</v>
      </c>
      <c r="I946" s="63" t="s">
        <v>28</v>
      </c>
      <c r="J946" s="63" t="s">
        <v>28</v>
      </c>
      <c r="K946" s="63" t="s">
        <v>28</v>
      </c>
      <c r="L946" s="63" t="s">
        <v>28</v>
      </c>
      <c r="M946" s="63" t="s">
        <v>28</v>
      </c>
      <c r="N946" s="63" t="s">
        <v>28</v>
      </c>
      <c r="O946" s="63" t="s">
        <v>28</v>
      </c>
      <c r="P946" s="63" t="s">
        <v>28</v>
      </c>
      <c r="Q946" s="63" t="s">
        <v>28</v>
      </c>
      <c r="R946" s="63" t="s">
        <v>28</v>
      </c>
      <c r="S946" s="63" t="s">
        <v>28</v>
      </c>
      <c r="T946" s="63" t="s">
        <v>28</v>
      </c>
      <c r="U946" s="63" t="s">
        <v>28</v>
      </c>
      <c r="V946" s="63" t="s">
        <v>28</v>
      </c>
      <c r="W946" s="63" t="s">
        <v>28</v>
      </c>
      <c r="X946" s="63" t="s">
        <v>28</v>
      </c>
      <c r="Y946" s="63" t="s">
        <v>28</v>
      </c>
      <c r="Z946" s="63" t="s">
        <v>28</v>
      </c>
      <c r="AA946" s="63" t="s">
        <v>28</v>
      </c>
      <c r="AB946" s="93" t="str">
        <f t="shared" si="213"/>
        <v>a09on</v>
      </c>
      <c r="AC946" s="93" t="str">
        <f t="shared" si="214"/>
        <v>NKS</v>
      </c>
      <c r="AD946" s="93" t="e">
        <f>"'"&amp;VLOOKUP(A946,Lookups!B$3:F$48,2,FALSE)&amp;"'"</f>
        <v>#N/A</v>
      </c>
      <c r="AE946" s="93" t="e">
        <f>VLOOKUP(A946,Lookups!B$3:F$48,4,FALSE)</f>
        <v>#N/A</v>
      </c>
      <c r="AF946" s="93" t="e">
        <f>VLOOKUP(A946,Lookups!B$3:F$48,5,FALSE)</f>
        <v>#N/A</v>
      </c>
      <c r="AG946" s="93" t="str">
        <f t="shared" si="215"/>
        <v>no</v>
      </c>
      <c r="AH946" s="93" t="e">
        <f>VLOOKUP(A946,Lookups!B$3:F$48,3,FALSE)</f>
        <v>#N/A</v>
      </c>
      <c r="AI946" s="117">
        <f t="shared" si="216"/>
        <v>0</v>
      </c>
      <c r="AJ946" s="117">
        <f t="shared" si="217"/>
        <v>0</v>
      </c>
      <c r="AK946" s="117">
        <f t="shared" si="218"/>
        <v>0</v>
      </c>
      <c r="AL946" s="117">
        <f t="shared" si="219"/>
        <v>0</v>
      </c>
      <c r="AM946" s="117">
        <f t="shared" si="220"/>
        <v>0</v>
      </c>
      <c r="AN946" s="117">
        <f t="shared" si="221"/>
        <v>0</v>
      </c>
      <c r="AO946" s="117">
        <f t="shared" si="222"/>
        <v>0</v>
      </c>
      <c r="AP946" s="117">
        <f t="shared" si="223"/>
        <v>0</v>
      </c>
      <c r="AQ946" s="117">
        <f t="shared" si="224"/>
        <v>0</v>
      </c>
      <c r="AR946" s="117">
        <f t="shared" si="225"/>
        <v>0</v>
      </c>
      <c r="AS946" t="str">
        <f t="shared" si="226"/>
        <v>2009NKS</v>
      </c>
    </row>
    <row r="947" spans="1:45" x14ac:dyDescent="0.25">
      <c r="A947" t="s">
        <v>825</v>
      </c>
      <c r="B947" s="64">
        <v>2010</v>
      </c>
      <c r="C947" t="s">
        <v>40</v>
      </c>
      <c r="E947" s="63" t="s">
        <v>28</v>
      </c>
      <c r="F947" s="63" t="s">
        <v>28</v>
      </c>
      <c r="G947" s="63" t="s">
        <v>28</v>
      </c>
      <c r="H947" s="63" t="s">
        <v>28</v>
      </c>
      <c r="I947" s="63" t="s">
        <v>28</v>
      </c>
      <c r="J947" s="63" t="s">
        <v>28</v>
      </c>
      <c r="K947" s="63" t="s">
        <v>28</v>
      </c>
      <c r="L947" s="63" t="s">
        <v>28</v>
      </c>
      <c r="M947" s="63" t="s">
        <v>28</v>
      </c>
      <c r="N947" s="63" t="s">
        <v>28</v>
      </c>
      <c r="O947" s="63" t="s">
        <v>28</v>
      </c>
      <c r="P947" s="63" t="s">
        <v>28</v>
      </c>
      <c r="Q947" s="63" t="s">
        <v>28</v>
      </c>
      <c r="R947" s="63" t="s">
        <v>28</v>
      </c>
      <c r="S947" s="63" t="s">
        <v>28</v>
      </c>
      <c r="T947" s="63" t="s">
        <v>28</v>
      </c>
      <c r="U947" s="63" t="s">
        <v>28</v>
      </c>
      <c r="V947" s="63" t="s">
        <v>28</v>
      </c>
      <c r="W947" s="63" t="s">
        <v>28</v>
      </c>
      <c r="X947" s="63" t="s">
        <v>28</v>
      </c>
      <c r="Y947" s="63" t="s">
        <v>28</v>
      </c>
      <c r="Z947" s="63" t="s">
        <v>28</v>
      </c>
      <c r="AA947" s="63" t="s">
        <v>28</v>
      </c>
      <c r="AB947" s="93" t="str">
        <f t="shared" si="213"/>
        <v>a09on</v>
      </c>
      <c r="AC947" s="93" t="str">
        <f t="shared" si="214"/>
        <v>NKS</v>
      </c>
      <c r="AD947" s="93" t="e">
        <f>"'"&amp;VLOOKUP(A947,Lookups!B$3:F$48,2,FALSE)&amp;"'"</f>
        <v>#N/A</v>
      </c>
      <c r="AE947" s="93" t="e">
        <f>VLOOKUP(A947,Lookups!B$3:F$48,4,FALSE)</f>
        <v>#N/A</v>
      </c>
      <c r="AF947" s="93" t="e">
        <f>VLOOKUP(A947,Lookups!B$3:F$48,5,FALSE)</f>
        <v>#N/A</v>
      </c>
      <c r="AG947" s="93" t="str">
        <f t="shared" si="215"/>
        <v>no</v>
      </c>
      <c r="AH947" s="93" t="e">
        <f>VLOOKUP(A947,Lookups!B$3:F$48,3,FALSE)</f>
        <v>#N/A</v>
      </c>
      <c r="AI947" s="117">
        <f t="shared" si="216"/>
        <v>0</v>
      </c>
      <c r="AJ947" s="117">
        <f t="shared" si="217"/>
        <v>0</v>
      </c>
      <c r="AK947" s="117">
        <f t="shared" si="218"/>
        <v>0</v>
      </c>
      <c r="AL947" s="117">
        <f t="shared" si="219"/>
        <v>0</v>
      </c>
      <c r="AM947" s="117">
        <f t="shared" si="220"/>
        <v>0</v>
      </c>
      <c r="AN947" s="117">
        <f t="shared" si="221"/>
        <v>0</v>
      </c>
      <c r="AO947" s="117">
        <f t="shared" si="222"/>
        <v>0</v>
      </c>
      <c r="AP947" s="117">
        <f t="shared" si="223"/>
        <v>0</v>
      </c>
      <c r="AQ947" s="117">
        <f t="shared" si="224"/>
        <v>0</v>
      </c>
      <c r="AR947" s="117">
        <f t="shared" si="225"/>
        <v>0</v>
      </c>
      <c r="AS947" t="str">
        <f t="shared" si="226"/>
        <v>2010NKS</v>
      </c>
    </row>
    <row r="948" spans="1:45" x14ac:dyDescent="0.25">
      <c r="A948" t="s">
        <v>825</v>
      </c>
      <c r="B948" s="64">
        <v>2011</v>
      </c>
      <c r="C948" t="s">
        <v>40</v>
      </c>
      <c r="E948" s="63" t="s">
        <v>28</v>
      </c>
      <c r="F948" s="63" t="s">
        <v>28</v>
      </c>
      <c r="G948" s="63" t="s">
        <v>28</v>
      </c>
      <c r="H948" s="63" t="s">
        <v>28</v>
      </c>
      <c r="I948" s="63" t="s">
        <v>28</v>
      </c>
      <c r="J948" s="63" t="s">
        <v>28</v>
      </c>
      <c r="K948" s="63" t="s">
        <v>28</v>
      </c>
      <c r="L948" s="63" t="s">
        <v>28</v>
      </c>
      <c r="M948" s="63" t="s">
        <v>28</v>
      </c>
      <c r="N948" s="63" t="s">
        <v>28</v>
      </c>
      <c r="O948" s="63" t="s">
        <v>28</v>
      </c>
      <c r="P948" s="63" t="s">
        <v>28</v>
      </c>
      <c r="Q948" s="63" t="s">
        <v>28</v>
      </c>
      <c r="R948" s="63" t="s">
        <v>28</v>
      </c>
      <c r="S948" s="63" t="s">
        <v>28</v>
      </c>
      <c r="T948" s="63" t="s">
        <v>28</v>
      </c>
      <c r="U948" s="63" t="s">
        <v>28</v>
      </c>
      <c r="V948" s="63" t="s">
        <v>28</v>
      </c>
      <c r="W948" s="63" t="s">
        <v>28</v>
      </c>
      <c r="X948" s="63" t="s">
        <v>28</v>
      </c>
      <c r="Y948" s="63" t="s">
        <v>28</v>
      </c>
      <c r="Z948" s="63" t="s">
        <v>28</v>
      </c>
      <c r="AA948" s="63" t="s">
        <v>28</v>
      </c>
      <c r="AB948" s="93" t="str">
        <f t="shared" si="213"/>
        <v>a09on</v>
      </c>
      <c r="AC948" s="93" t="str">
        <f t="shared" si="214"/>
        <v>NKS</v>
      </c>
      <c r="AD948" s="93" t="e">
        <f>"'"&amp;VLOOKUP(A948,Lookups!B$3:F$48,2,FALSE)&amp;"'"</f>
        <v>#N/A</v>
      </c>
      <c r="AE948" s="93" t="e">
        <f>VLOOKUP(A948,Lookups!B$3:F$48,4,FALSE)</f>
        <v>#N/A</v>
      </c>
      <c r="AF948" s="93" t="e">
        <f>VLOOKUP(A948,Lookups!B$3:F$48,5,FALSE)</f>
        <v>#N/A</v>
      </c>
      <c r="AG948" s="93" t="str">
        <f t="shared" si="215"/>
        <v>no</v>
      </c>
      <c r="AH948" s="93" t="e">
        <f>VLOOKUP(A948,Lookups!B$3:F$48,3,FALSE)</f>
        <v>#N/A</v>
      </c>
      <c r="AI948" s="117">
        <f t="shared" si="216"/>
        <v>0</v>
      </c>
      <c r="AJ948" s="117">
        <f t="shared" si="217"/>
        <v>0</v>
      </c>
      <c r="AK948" s="117">
        <f t="shared" si="218"/>
        <v>0</v>
      </c>
      <c r="AL948" s="117">
        <f t="shared" si="219"/>
        <v>0</v>
      </c>
      <c r="AM948" s="117">
        <f t="shared" si="220"/>
        <v>0</v>
      </c>
      <c r="AN948" s="117">
        <f t="shared" si="221"/>
        <v>0</v>
      </c>
      <c r="AO948" s="117">
        <f t="shared" si="222"/>
        <v>0</v>
      </c>
      <c r="AP948" s="117">
        <f t="shared" si="223"/>
        <v>0</v>
      </c>
      <c r="AQ948" s="117">
        <f t="shared" si="224"/>
        <v>0</v>
      </c>
      <c r="AR948" s="117">
        <f t="shared" si="225"/>
        <v>0</v>
      </c>
      <c r="AS948" t="str">
        <f t="shared" si="226"/>
        <v>2011NKS</v>
      </c>
    </row>
    <row r="949" spans="1:45" x14ac:dyDescent="0.25">
      <c r="A949" t="s">
        <v>825</v>
      </c>
      <c r="B949" s="64">
        <v>2012</v>
      </c>
      <c r="C949" t="s">
        <v>40</v>
      </c>
      <c r="E949" s="63" t="s">
        <v>28</v>
      </c>
      <c r="F949" s="63" t="s">
        <v>28</v>
      </c>
      <c r="G949" s="63" t="s">
        <v>28</v>
      </c>
      <c r="H949" s="63" t="s">
        <v>28</v>
      </c>
      <c r="I949" s="63" t="s">
        <v>28</v>
      </c>
      <c r="J949" s="63" t="s">
        <v>28</v>
      </c>
      <c r="K949" s="63" t="s">
        <v>28</v>
      </c>
      <c r="L949" s="63" t="s">
        <v>28</v>
      </c>
      <c r="M949" s="63" t="s">
        <v>28</v>
      </c>
      <c r="N949" s="63" t="s">
        <v>28</v>
      </c>
      <c r="O949" s="63" t="s">
        <v>28</v>
      </c>
      <c r="P949" s="63" t="s">
        <v>28</v>
      </c>
      <c r="Q949" s="63" t="s">
        <v>28</v>
      </c>
      <c r="R949" s="63" t="s">
        <v>28</v>
      </c>
      <c r="S949" s="63" t="s">
        <v>28</v>
      </c>
      <c r="T949" s="63" t="s">
        <v>28</v>
      </c>
      <c r="U949" s="63" t="s">
        <v>28</v>
      </c>
      <c r="V949" s="63" t="s">
        <v>28</v>
      </c>
      <c r="W949" s="63" t="s">
        <v>28</v>
      </c>
      <c r="X949" s="63" t="s">
        <v>28</v>
      </c>
      <c r="Y949" s="63" t="s">
        <v>28</v>
      </c>
      <c r="Z949" s="63" t="s">
        <v>28</v>
      </c>
      <c r="AA949" s="63" t="s">
        <v>28</v>
      </c>
      <c r="AB949" s="93" t="str">
        <f t="shared" si="213"/>
        <v>a09on</v>
      </c>
      <c r="AC949" s="93" t="str">
        <f t="shared" si="214"/>
        <v>NKS</v>
      </c>
      <c r="AD949" s="93" t="e">
        <f>"'"&amp;VLOOKUP(A949,Lookups!B$3:F$48,2,FALSE)&amp;"'"</f>
        <v>#N/A</v>
      </c>
      <c r="AE949" s="93" t="e">
        <f>VLOOKUP(A949,Lookups!B$3:F$48,4,FALSE)</f>
        <v>#N/A</v>
      </c>
      <c r="AF949" s="93" t="e">
        <f>VLOOKUP(A949,Lookups!B$3:F$48,5,FALSE)</f>
        <v>#N/A</v>
      </c>
      <c r="AG949" s="93" t="str">
        <f t="shared" si="215"/>
        <v>no</v>
      </c>
      <c r="AH949" s="93" t="e">
        <f>VLOOKUP(A949,Lookups!B$3:F$48,3,FALSE)</f>
        <v>#N/A</v>
      </c>
      <c r="AI949" s="117">
        <f t="shared" si="216"/>
        <v>0</v>
      </c>
      <c r="AJ949" s="117">
        <f t="shared" si="217"/>
        <v>0</v>
      </c>
      <c r="AK949" s="117">
        <f t="shared" si="218"/>
        <v>0</v>
      </c>
      <c r="AL949" s="117">
        <f t="shared" si="219"/>
        <v>0</v>
      </c>
      <c r="AM949" s="117">
        <f t="shared" si="220"/>
        <v>0</v>
      </c>
      <c r="AN949" s="117">
        <f t="shared" si="221"/>
        <v>0</v>
      </c>
      <c r="AO949" s="117">
        <f t="shared" si="222"/>
        <v>0</v>
      </c>
      <c r="AP949" s="117">
        <f t="shared" si="223"/>
        <v>0</v>
      </c>
      <c r="AQ949" s="117">
        <f t="shared" si="224"/>
        <v>0</v>
      </c>
      <c r="AR949" s="117">
        <f t="shared" si="225"/>
        <v>0</v>
      </c>
      <c r="AS949" t="str">
        <f t="shared" si="226"/>
        <v>2012NKS</v>
      </c>
    </row>
    <row r="950" spans="1:45" x14ac:dyDescent="0.25">
      <c r="A950" t="s">
        <v>825</v>
      </c>
      <c r="B950" s="64">
        <v>2013</v>
      </c>
      <c r="C950" t="s">
        <v>40</v>
      </c>
      <c r="E950" s="63" t="s">
        <v>28</v>
      </c>
      <c r="F950" s="63" t="s">
        <v>28</v>
      </c>
      <c r="G950" s="63" t="s">
        <v>28</v>
      </c>
      <c r="H950" s="63" t="s">
        <v>28</v>
      </c>
      <c r="I950" s="63" t="s">
        <v>28</v>
      </c>
      <c r="J950" s="63" t="s">
        <v>28</v>
      </c>
      <c r="K950" s="63" t="s">
        <v>28</v>
      </c>
      <c r="L950" s="63" t="s">
        <v>28</v>
      </c>
      <c r="M950" s="63" t="s">
        <v>28</v>
      </c>
      <c r="N950" s="63" t="s">
        <v>28</v>
      </c>
      <c r="O950" s="63" t="s">
        <v>28</v>
      </c>
      <c r="P950" s="63" t="s">
        <v>28</v>
      </c>
      <c r="Q950" s="63" t="s">
        <v>28</v>
      </c>
      <c r="R950" s="63" t="s">
        <v>28</v>
      </c>
      <c r="S950" s="63" t="s">
        <v>28</v>
      </c>
      <c r="T950" s="63" t="s">
        <v>28</v>
      </c>
      <c r="U950" s="63" t="s">
        <v>28</v>
      </c>
      <c r="V950" s="63" t="s">
        <v>28</v>
      </c>
      <c r="W950" s="63" t="s">
        <v>28</v>
      </c>
      <c r="X950" s="63" t="s">
        <v>28</v>
      </c>
      <c r="Y950" s="63" t="s">
        <v>28</v>
      </c>
      <c r="Z950" s="63" t="s">
        <v>28</v>
      </c>
      <c r="AA950" s="63" t="s">
        <v>28</v>
      </c>
      <c r="AB950" s="93" t="str">
        <f t="shared" si="213"/>
        <v>a09on</v>
      </c>
      <c r="AC950" s="93" t="str">
        <f t="shared" si="214"/>
        <v>NKS</v>
      </c>
      <c r="AD950" s="93" t="e">
        <f>"'"&amp;VLOOKUP(A950,Lookups!B$3:F$48,2,FALSE)&amp;"'"</f>
        <v>#N/A</v>
      </c>
      <c r="AE950" s="93" t="e">
        <f>VLOOKUP(A950,Lookups!B$3:F$48,4,FALSE)</f>
        <v>#N/A</v>
      </c>
      <c r="AF950" s="93" t="e">
        <f>VLOOKUP(A950,Lookups!B$3:F$48,5,FALSE)</f>
        <v>#N/A</v>
      </c>
      <c r="AG950" s="93" t="str">
        <f t="shared" si="215"/>
        <v>no</v>
      </c>
      <c r="AH950" s="93" t="e">
        <f>VLOOKUP(A950,Lookups!B$3:F$48,3,FALSE)</f>
        <v>#N/A</v>
      </c>
      <c r="AI950" s="117">
        <f t="shared" si="216"/>
        <v>0</v>
      </c>
      <c r="AJ950" s="117">
        <f t="shared" si="217"/>
        <v>0</v>
      </c>
      <c r="AK950" s="117">
        <f t="shared" si="218"/>
        <v>0</v>
      </c>
      <c r="AL950" s="117">
        <f t="shared" si="219"/>
        <v>0</v>
      </c>
      <c r="AM950" s="117">
        <f t="shared" si="220"/>
        <v>0</v>
      </c>
      <c r="AN950" s="117">
        <f t="shared" si="221"/>
        <v>0</v>
      </c>
      <c r="AO950" s="117">
        <f t="shared" si="222"/>
        <v>0</v>
      </c>
      <c r="AP950" s="117">
        <f t="shared" si="223"/>
        <v>0</v>
      </c>
      <c r="AQ950" s="117">
        <f t="shared" si="224"/>
        <v>0</v>
      </c>
      <c r="AR950" s="117">
        <f t="shared" si="225"/>
        <v>0</v>
      </c>
      <c r="AS950" t="str">
        <f t="shared" si="226"/>
        <v>2013NKS</v>
      </c>
    </row>
    <row r="951" spans="1:45" x14ac:dyDescent="0.25">
      <c r="A951" t="s">
        <v>698</v>
      </c>
      <c r="B951" s="64">
        <v>1979</v>
      </c>
      <c r="C951" t="s">
        <v>40</v>
      </c>
      <c r="E951" s="63" t="s">
        <v>28</v>
      </c>
      <c r="F951" s="63" t="s">
        <v>28</v>
      </c>
      <c r="G951" s="63" t="s">
        <v>28</v>
      </c>
      <c r="H951" s="63" t="s">
        <v>28</v>
      </c>
      <c r="I951" s="63" t="s">
        <v>28</v>
      </c>
      <c r="J951" s="63" t="s">
        <v>28</v>
      </c>
      <c r="K951" s="63" t="s">
        <v>28</v>
      </c>
      <c r="L951" s="63" t="s">
        <v>28</v>
      </c>
      <c r="M951" s="63" t="s">
        <v>28</v>
      </c>
      <c r="N951" s="63" t="s">
        <v>28</v>
      </c>
      <c r="O951" s="63" t="s">
        <v>28</v>
      </c>
      <c r="P951" s="63" t="s">
        <v>28</v>
      </c>
      <c r="Q951" s="63" t="s">
        <v>28</v>
      </c>
      <c r="R951" s="63" t="s">
        <v>28</v>
      </c>
      <c r="S951" s="63" t="s">
        <v>28</v>
      </c>
      <c r="T951" s="63" t="s">
        <v>28</v>
      </c>
      <c r="U951" s="63" t="s">
        <v>28</v>
      </c>
      <c r="V951" s="63" t="s">
        <v>28</v>
      </c>
      <c r="W951" s="63" t="s">
        <v>28</v>
      </c>
      <c r="X951" s="63" t="s">
        <v>28</v>
      </c>
      <c r="Y951" s="63" t="s">
        <v>28</v>
      </c>
      <c r="Z951" s="63" t="s">
        <v>28</v>
      </c>
      <c r="AA951" s="63" t="s">
        <v>28</v>
      </c>
      <c r="AB951" s="93" t="str">
        <f t="shared" si="213"/>
        <v>pre99</v>
      </c>
      <c r="AC951" s="93" t="str">
        <f t="shared" si="214"/>
        <v>NIS</v>
      </c>
      <c r="AD951" s="93" t="str">
        <f>"'"&amp;VLOOKUP(A951,Lookups!B$3:F$48,2,FALSE)&amp;"'"</f>
        <v>'Nisqually Fall Fingerling'</v>
      </c>
      <c r="AE951" s="93">
        <f>VLOOKUP(A951,Lookups!B$3:F$48,4,FALSE)</f>
        <v>7</v>
      </c>
      <c r="AF951" s="93" t="str">
        <f>VLOOKUP(A951,Lookups!B$3:F$48,5,FALSE)</f>
        <v>PS</v>
      </c>
      <c r="AG951" s="93" t="str">
        <f t="shared" si="215"/>
        <v>no</v>
      </c>
      <c r="AH951" s="93">
        <f>VLOOKUP(A951,Lookups!B$3:F$48,3,FALSE)</f>
        <v>23</v>
      </c>
      <c r="AI951" s="117">
        <f t="shared" si="216"/>
        <v>0</v>
      </c>
      <c r="AJ951" s="117">
        <f t="shared" si="217"/>
        <v>0</v>
      </c>
      <c r="AK951" s="117">
        <f t="shared" si="218"/>
        <v>0</v>
      </c>
      <c r="AL951" s="117">
        <f t="shared" si="219"/>
        <v>0</v>
      </c>
      <c r="AM951" s="117">
        <f t="shared" si="220"/>
        <v>0</v>
      </c>
      <c r="AN951" s="117">
        <f t="shared" si="221"/>
        <v>0</v>
      </c>
      <c r="AO951" s="117">
        <f t="shared" si="222"/>
        <v>0</v>
      </c>
      <c r="AP951" s="117">
        <f t="shared" si="223"/>
        <v>0</v>
      </c>
      <c r="AQ951" s="117">
        <f t="shared" si="224"/>
        <v>0</v>
      </c>
      <c r="AR951" s="117">
        <f t="shared" si="225"/>
        <v>0</v>
      </c>
      <c r="AS951" t="str">
        <f t="shared" si="226"/>
        <v>1979NIS</v>
      </c>
    </row>
    <row r="952" spans="1:45" x14ac:dyDescent="0.25">
      <c r="A952" t="s">
        <v>698</v>
      </c>
      <c r="B952" s="64">
        <v>1980</v>
      </c>
      <c r="C952" t="s">
        <v>40</v>
      </c>
      <c r="E952" s="63" t="s">
        <v>28</v>
      </c>
      <c r="F952" s="63" t="s">
        <v>28</v>
      </c>
      <c r="G952" s="63" t="s">
        <v>28</v>
      </c>
      <c r="H952" s="63" t="s">
        <v>28</v>
      </c>
      <c r="I952" s="63" t="s">
        <v>28</v>
      </c>
      <c r="J952" s="63" t="s">
        <v>28</v>
      </c>
      <c r="K952" s="63" t="s">
        <v>28</v>
      </c>
      <c r="L952" s="63" t="s">
        <v>28</v>
      </c>
      <c r="M952" s="63" t="s">
        <v>28</v>
      </c>
      <c r="N952" s="63" t="s">
        <v>28</v>
      </c>
      <c r="O952" s="63" t="s">
        <v>28</v>
      </c>
      <c r="P952" s="63" t="s">
        <v>28</v>
      </c>
      <c r="Q952" s="63" t="s">
        <v>28</v>
      </c>
      <c r="R952" s="63" t="s">
        <v>28</v>
      </c>
      <c r="S952" s="63" t="s">
        <v>28</v>
      </c>
      <c r="T952" s="63" t="s">
        <v>28</v>
      </c>
      <c r="U952" s="63" t="s">
        <v>28</v>
      </c>
      <c r="V952" s="63" t="s">
        <v>28</v>
      </c>
      <c r="W952" s="63" t="s">
        <v>28</v>
      </c>
      <c r="X952" s="63" t="s">
        <v>28</v>
      </c>
      <c r="Y952" s="63" t="s">
        <v>28</v>
      </c>
      <c r="Z952" s="63" t="s">
        <v>28</v>
      </c>
      <c r="AA952" s="63" t="s">
        <v>28</v>
      </c>
      <c r="AB952" s="93" t="str">
        <f t="shared" si="213"/>
        <v>pre99</v>
      </c>
      <c r="AC952" s="93" t="str">
        <f t="shared" si="214"/>
        <v>NIS</v>
      </c>
      <c r="AD952" s="93" t="str">
        <f>"'"&amp;VLOOKUP(A952,Lookups!B$3:F$48,2,FALSE)&amp;"'"</f>
        <v>'Nisqually Fall Fingerling'</v>
      </c>
      <c r="AE952" s="93">
        <f>VLOOKUP(A952,Lookups!B$3:F$48,4,FALSE)</f>
        <v>7</v>
      </c>
      <c r="AF952" s="93" t="str">
        <f>VLOOKUP(A952,Lookups!B$3:F$48,5,FALSE)</f>
        <v>PS</v>
      </c>
      <c r="AG952" s="93" t="str">
        <f t="shared" si="215"/>
        <v>no</v>
      </c>
      <c r="AH952" s="93">
        <f>VLOOKUP(A952,Lookups!B$3:F$48,3,FALSE)</f>
        <v>23</v>
      </c>
      <c r="AI952" s="117">
        <f t="shared" si="216"/>
        <v>0</v>
      </c>
      <c r="AJ952" s="117">
        <f t="shared" si="217"/>
        <v>0</v>
      </c>
      <c r="AK952" s="117">
        <f t="shared" si="218"/>
        <v>0</v>
      </c>
      <c r="AL952" s="117">
        <f t="shared" si="219"/>
        <v>0</v>
      </c>
      <c r="AM952" s="117">
        <f t="shared" si="220"/>
        <v>0</v>
      </c>
      <c r="AN952" s="117">
        <f t="shared" si="221"/>
        <v>0</v>
      </c>
      <c r="AO952" s="117">
        <f t="shared" si="222"/>
        <v>0</v>
      </c>
      <c r="AP952" s="117">
        <f t="shared" si="223"/>
        <v>0</v>
      </c>
      <c r="AQ952" s="117">
        <f t="shared" si="224"/>
        <v>0</v>
      </c>
      <c r="AR952" s="117">
        <f t="shared" si="225"/>
        <v>0</v>
      </c>
      <c r="AS952" t="str">
        <f t="shared" si="226"/>
        <v>1980NIS</v>
      </c>
    </row>
    <row r="953" spans="1:45" x14ac:dyDescent="0.25">
      <c r="A953" t="s">
        <v>698</v>
      </c>
      <c r="B953" s="64">
        <v>1981</v>
      </c>
      <c r="C953">
        <v>26</v>
      </c>
      <c r="D953" s="116">
        <v>2</v>
      </c>
      <c r="E953" s="63" t="s">
        <v>26</v>
      </c>
      <c r="F953" s="63" t="s">
        <v>27</v>
      </c>
      <c r="G953" s="63" t="s">
        <v>28</v>
      </c>
      <c r="H953" s="63" t="s">
        <v>28</v>
      </c>
      <c r="I953" s="63" t="s">
        <v>28</v>
      </c>
      <c r="J953" s="63" t="s">
        <v>28</v>
      </c>
      <c r="K953" s="63" t="s">
        <v>28</v>
      </c>
      <c r="L953" s="63" t="s">
        <v>28</v>
      </c>
      <c r="M953" s="63" t="s">
        <v>28</v>
      </c>
      <c r="N953" s="63" t="s">
        <v>28</v>
      </c>
      <c r="O953" s="63" t="s">
        <v>28</v>
      </c>
      <c r="P953" s="63" t="s">
        <v>28</v>
      </c>
      <c r="Q953" s="63" t="s">
        <v>28</v>
      </c>
      <c r="R953" s="63" t="s">
        <v>28</v>
      </c>
      <c r="S953" s="63" t="s">
        <v>28</v>
      </c>
      <c r="T953" s="63" t="s">
        <v>28</v>
      </c>
      <c r="U953" s="63" t="s">
        <v>28</v>
      </c>
      <c r="V953" s="63" t="s">
        <v>28</v>
      </c>
      <c r="W953" s="63" t="s">
        <v>28</v>
      </c>
      <c r="X953" s="63" t="s">
        <v>28</v>
      </c>
      <c r="Y953" s="63" t="s">
        <v>28</v>
      </c>
      <c r="Z953" s="63" t="s">
        <v>28</v>
      </c>
      <c r="AA953" s="63" t="s">
        <v>28</v>
      </c>
      <c r="AB953" s="93" t="str">
        <f t="shared" si="213"/>
        <v>pre99</v>
      </c>
      <c r="AC953" s="93" t="str">
        <f t="shared" si="214"/>
        <v>NIS</v>
      </c>
      <c r="AD953" s="93" t="str">
        <f>"'"&amp;VLOOKUP(A953,Lookups!B$3:F$48,2,FALSE)&amp;"'"</f>
        <v>'Nisqually Fall Fingerling'</v>
      </c>
      <c r="AE953" s="93">
        <f>VLOOKUP(A953,Lookups!B$3:F$48,4,FALSE)</f>
        <v>7</v>
      </c>
      <c r="AF953" s="93" t="str">
        <f>VLOOKUP(A953,Lookups!B$3:F$48,5,FALSE)</f>
        <v>PS</v>
      </c>
      <c r="AG953" s="93" t="str">
        <f t="shared" si="215"/>
        <v>no</v>
      </c>
      <c r="AH953" s="93">
        <f>VLOOKUP(A953,Lookups!B$3:F$48,3,FALSE)</f>
        <v>23</v>
      </c>
      <c r="AI953" s="117">
        <f t="shared" si="216"/>
        <v>0</v>
      </c>
      <c r="AJ953" s="117">
        <f t="shared" si="217"/>
        <v>0</v>
      </c>
      <c r="AK953" s="117">
        <f t="shared" si="218"/>
        <v>0</v>
      </c>
      <c r="AL953" s="117">
        <f t="shared" si="219"/>
        <v>0</v>
      </c>
      <c r="AM953" s="117">
        <f t="shared" si="220"/>
        <v>0</v>
      </c>
      <c r="AN953" s="117">
        <f t="shared" si="221"/>
        <v>0</v>
      </c>
      <c r="AO953" s="117">
        <f t="shared" si="222"/>
        <v>0</v>
      </c>
      <c r="AP953" s="117">
        <f t="shared" si="223"/>
        <v>0</v>
      </c>
      <c r="AQ953" s="117">
        <f t="shared" si="224"/>
        <v>0</v>
      </c>
      <c r="AR953" s="117">
        <f t="shared" si="225"/>
        <v>0</v>
      </c>
      <c r="AS953" t="str">
        <f t="shared" si="226"/>
        <v>1981NIS</v>
      </c>
    </row>
    <row r="954" spans="1:45" x14ac:dyDescent="0.25">
      <c r="A954" t="s">
        <v>698</v>
      </c>
      <c r="B954" s="64">
        <v>1982</v>
      </c>
      <c r="C954">
        <v>99</v>
      </c>
      <c r="D954" s="116" t="s">
        <v>41</v>
      </c>
      <c r="E954" s="63" t="s">
        <v>26</v>
      </c>
      <c r="F954" s="63" t="s">
        <v>27</v>
      </c>
      <c r="G954" s="63" t="s">
        <v>28</v>
      </c>
      <c r="H954" s="63" t="s">
        <v>28</v>
      </c>
      <c r="I954" s="63" t="s">
        <v>28</v>
      </c>
      <c r="J954" s="63" t="s">
        <v>28</v>
      </c>
      <c r="K954" s="63" t="s">
        <v>28</v>
      </c>
      <c r="L954" s="63" t="s">
        <v>28</v>
      </c>
      <c r="M954" s="63" t="s">
        <v>28</v>
      </c>
      <c r="N954" s="63" t="s">
        <v>28</v>
      </c>
      <c r="O954" s="63" t="s">
        <v>28</v>
      </c>
      <c r="P954" s="63" t="s">
        <v>28</v>
      </c>
      <c r="Q954" s="63" t="s">
        <v>28</v>
      </c>
      <c r="R954" s="63" t="s">
        <v>28</v>
      </c>
      <c r="S954" s="63" t="s">
        <v>28</v>
      </c>
      <c r="T954" s="63" t="s">
        <v>28</v>
      </c>
      <c r="U954" s="63" t="s">
        <v>28</v>
      </c>
      <c r="V954" s="63" t="s">
        <v>28</v>
      </c>
      <c r="W954" s="63" t="s">
        <v>28</v>
      </c>
      <c r="X954" s="63" t="s">
        <v>28</v>
      </c>
      <c r="Y954" s="63" t="s">
        <v>28</v>
      </c>
      <c r="Z954" s="63" t="s">
        <v>28</v>
      </c>
      <c r="AA954" s="63" t="s">
        <v>28</v>
      </c>
      <c r="AB954" s="93" t="str">
        <f t="shared" si="213"/>
        <v>pre99</v>
      </c>
      <c r="AC954" s="93" t="str">
        <f t="shared" si="214"/>
        <v>NIS</v>
      </c>
      <c r="AD954" s="93" t="str">
        <f>"'"&amp;VLOOKUP(A954,Lookups!B$3:F$48,2,FALSE)&amp;"'"</f>
        <v>'Nisqually Fall Fingerling'</v>
      </c>
      <c r="AE954" s="93">
        <f>VLOOKUP(A954,Lookups!B$3:F$48,4,FALSE)</f>
        <v>7</v>
      </c>
      <c r="AF954" s="93" t="str">
        <f>VLOOKUP(A954,Lookups!B$3:F$48,5,FALSE)</f>
        <v>PS</v>
      </c>
      <c r="AG954" s="93" t="str">
        <f t="shared" si="215"/>
        <v>no</v>
      </c>
      <c r="AH954" s="93">
        <f>VLOOKUP(A954,Lookups!B$3:F$48,3,FALSE)</f>
        <v>23</v>
      </c>
      <c r="AI954" s="117">
        <f t="shared" si="216"/>
        <v>0</v>
      </c>
      <c r="AJ954" s="117">
        <f t="shared" si="217"/>
        <v>0</v>
      </c>
      <c r="AK954" s="117">
        <f t="shared" si="218"/>
        <v>0</v>
      </c>
      <c r="AL954" s="117">
        <f t="shared" si="219"/>
        <v>0</v>
      </c>
      <c r="AM954" s="117">
        <f t="shared" si="220"/>
        <v>0</v>
      </c>
      <c r="AN954" s="117">
        <f t="shared" si="221"/>
        <v>0</v>
      </c>
      <c r="AO954" s="117">
        <f t="shared" si="222"/>
        <v>0</v>
      </c>
      <c r="AP954" s="117">
        <f t="shared" si="223"/>
        <v>0</v>
      </c>
      <c r="AQ954" s="117">
        <f t="shared" si="224"/>
        <v>0</v>
      </c>
      <c r="AR954" s="117">
        <f t="shared" si="225"/>
        <v>0</v>
      </c>
      <c r="AS954" t="str">
        <f t="shared" si="226"/>
        <v>1982NIS</v>
      </c>
    </row>
    <row r="955" spans="1:45" x14ac:dyDescent="0.25">
      <c r="A955" t="s">
        <v>698</v>
      </c>
      <c r="B955" s="64">
        <v>1983</v>
      </c>
      <c r="C955">
        <v>303</v>
      </c>
      <c r="D955" s="116" t="s">
        <v>42</v>
      </c>
      <c r="E955" s="63">
        <v>0</v>
      </c>
      <c r="F955" s="63">
        <v>0</v>
      </c>
      <c r="G955" s="63">
        <v>0</v>
      </c>
      <c r="H955" s="63">
        <v>1.65016501650165E-2</v>
      </c>
      <c r="I955" s="63">
        <v>0</v>
      </c>
      <c r="J955" s="63">
        <v>0.12871287128712872</v>
      </c>
      <c r="K955" s="63">
        <v>0</v>
      </c>
      <c r="L955" s="63">
        <v>1.65016501650165E-2</v>
      </c>
      <c r="M955" s="63">
        <v>7.590759075907591E-2</v>
      </c>
      <c r="N955" s="63">
        <v>0</v>
      </c>
      <c r="O955" s="63">
        <v>4.6204620462046202E-2</v>
      </c>
      <c r="P955" s="63">
        <v>0</v>
      </c>
      <c r="Q955" s="63">
        <v>2.9702970297029702E-2</v>
      </c>
      <c r="R955" s="63">
        <v>0</v>
      </c>
      <c r="S955" s="63">
        <v>3.3003300330033004E-3</v>
      </c>
      <c r="T955" s="63">
        <v>0</v>
      </c>
      <c r="U955" s="63">
        <v>0</v>
      </c>
      <c r="V955" s="63">
        <v>0.56105610561056107</v>
      </c>
      <c r="W955" s="63">
        <v>0</v>
      </c>
      <c r="X955" s="63">
        <v>0.11221122112211221</v>
      </c>
      <c r="Y955" s="63">
        <v>0</v>
      </c>
      <c r="Z955" s="63">
        <v>0</v>
      </c>
      <c r="AA955" s="63">
        <v>9.9009900990099011E-3</v>
      </c>
      <c r="AB955" s="93" t="str">
        <f t="shared" si="213"/>
        <v>pre99</v>
      </c>
      <c r="AC955" s="93" t="str">
        <f t="shared" si="214"/>
        <v>NIS</v>
      </c>
      <c r="AD955" s="93" t="str">
        <f>"'"&amp;VLOOKUP(A955,Lookups!B$3:F$48,2,FALSE)&amp;"'"</f>
        <v>'Nisqually Fall Fingerling'</v>
      </c>
      <c r="AE955" s="93">
        <f>VLOOKUP(A955,Lookups!B$3:F$48,4,FALSE)</f>
        <v>7</v>
      </c>
      <c r="AF955" s="93" t="str">
        <f>VLOOKUP(A955,Lookups!B$3:F$48,5,FALSE)</f>
        <v>PS</v>
      </c>
      <c r="AG955" s="93" t="str">
        <f t="shared" si="215"/>
        <v>yes</v>
      </c>
      <c r="AH955" s="93">
        <f>VLOOKUP(A955,Lookups!B$3:F$48,3,FALSE)</f>
        <v>23</v>
      </c>
      <c r="AI955" s="117">
        <f t="shared" si="216"/>
        <v>0</v>
      </c>
      <c r="AJ955" s="117">
        <f t="shared" si="217"/>
        <v>1.65016501650165E-2</v>
      </c>
      <c r="AK955" s="117">
        <f t="shared" si="218"/>
        <v>0.12871287128712872</v>
      </c>
      <c r="AL955" s="117">
        <f t="shared" si="219"/>
        <v>9.2409240924092417E-2</v>
      </c>
      <c r="AM955" s="117">
        <f t="shared" si="220"/>
        <v>4.6204620462046202E-2</v>
      </c>
      <c r="AN955" s="117">
        <f t="shared" si="221"/>
        <v>3.3003300330033E-2</v>
      </c>
      <c r="AO955" s="117">
        <f t="shared" si="222"/>
        <v>0.56105610561056107</v>
      </c>
      <c r="AP955" s="117">
        <f t="shared" si="223"/>
        <v>0.11221122112211221</v>
      </c>
      <c r="AQ955" s="117">
        <f t="shared" si="224"/>
        <v>9.9009900990099011E-3</v>
      </c>
      <c r="AR955" s="117">
        <f t="shared" si="225"/>
        <v>0</v>
      </c>
      <c r="AS955" t="str">
        <f t="shared" si="226"/>
        <v>1983NIS</v>
      </c>
    </row>
    <row r="956" spans="1:45" x14ac:dyDescent="0.25">
      <c r="A956" t="s">
        <v>698</v>
      </c>
      <c r="B956" s="64">
        <v>1984</v>
      </c>
      <c r="C956">
        <v>251</v>
      </c>
      <c r="D956" s="116" t="s">
        <v>43</v>
      </c>
      <c r="E956" s="63">
        <v>0</v>
      </c>
      <c r="F956" s="63">
        <v>0</v>
      </c>
      <c r="G956" s="63">
        <v>0</v>
      </c>
      <c r="H956" s="63">
        <v>0</v>
      </c>
      <c r="I956" s="63">
        <v>0</v>
      </c>
      <c r="J956" s="63">
        <v>0.30278884462151395</v>
      </c>
      <c r="K956" s="63">
        <v>0</v>
      </c>
      <c r="L956" s="63">
        <v>0</v>
      </c>
      <c r="M956" s="63">
        <v>1.5936254980079681E-2</v>
      </c>
      <c r="N956" s="63">
        <v>0</v>
      </c>
      <c r="O956" s="63">
        <v>1.9920318725099601E-2</v>
      </c>
      <c r="P956" s="63">
        <v>0</v>
      </c>
      <c r="Q956" s="63">
        <v>0</v>
      </c>
      <c r="R956" s="63">
        <v>0</v>
      </c>
      <c r="S956" s="63">
        <v>1.1952191235059761E-2</v>
      </c>
      <c r="T956" s="63">
        <v>0</v>
      </c>
      <c r="U956" s="63">
        <v>0</v>
      </c>
      <c r="V956" s="63">
        <v>0.23904382470119523</v>
      </c>
      <c r="W956" s="63">
        <v>0</v>
      </c>
      <c r="X956" s="63">
        <v>0.36254980079681276</v>
      </c>
      <c r="Y956" s="63">
        <v>0</v>
      </c>
      <c r="Z956" s="63">
        <v>3.9840637450199202E-3</v>
      </c>
      <c r="AA956" s="63">
        <v>4.3824701195219126E-2</v>
      </c>
      <c r="AB956" s="93" t="str">
        <f t="shared" si="213"/>
        <v>pre99</v>
      </c>
      <c r="AC956" s="93" t="str">
        <f t="shared" si="214"/>
        <v>NIS</v>
      </c>
      <c r="AD956" s="93" t="str">
        <f>"'"&amp;VLOOKUP(A956,Lookups!B$3:F$48,2,FALSE)&amp;"'"</f>
        <v>'Nisqually Fall Fingerling'</v>
      </c>
      <c r="AE956" s="93">
        <f>VLOOKUP(A956,Lookups!B$3:F$48,4,FALSE)</f>
        <v>7</v>
      </c>
      <c r="AF956" s="93" t="str">
        <f>VLOOKUP(A956,Lookups!B$3:F$48,5,FALSE)</f>
        <v>PS</v>
      </c>
      <c r="AG956" s="93" t="str">
        <f t="shared" si="215"/>
        <v>yes</v>
      </c>
      <c r="AH956" s="93">
        <f>VLOOKUP(A956,Lookups!B$3:F$48,3,FALSE)</f>
        <v>23</v>
      </c>
      <c r="AI956" s="117">
        <f t="shared" si="216"/>
        <v>0</v>
      </c>
      <c r="AJ956" s="117">
        <f t="shared" si="217"/>
        <v>0</v>
      </c>
      <c r="AK956" s="117">
        <f t="shared" si="218"/>
        <v>0.30278884462151395</v>
      </c>
      <c r="AL956" s="117">
        <f t="shared" si="219"/>
        <v>1.5936254980079681E-2</v>
      </c>
      <c r="AM956" s="117">
        <f t="shared" si="220"/>
        <v>1.9920318725099601E-2</v>
      </c>
      <c r="AN956" s="117">
        <f t="shared" si="221"/>
        <v>1.1952191235059761E-2</v>
      </c>
      <c r="AO956" s="117">
        <f t="shared" si="222"/>
        <v>0.23904382470119523</v>
      </c>
      <c r="AP956" s="117">
        <f t="shared" si="223"/>
        <v>0.36254980079681276</v>
      </c>
      <c r="AQ956" s="117">
        <f t="shared" si="224"/>
        <v>4.3824701195219126E-2</v>
      </c>
      <c r="AR956" s="117">
        <f t="shared" si="225"/>
        <v>3.9840637450199202E-3</v>
      </c>
      <c r="AS956" t="str">
        <f t="shared" si="226"/>
        <v>1984NIS</v>
      </c>
    </row>
    <row r="957" spans="1:45" x14ac:dyDescent="0.25">
      <c r="A957" t="s">
        <v>698</v>
      </c>
      <c r="B957" s="64">
        <v>1985</v>
      </c>
      <c r="C957">
        <v>81</v>
      </c>
      <c r="D957" s="116" t="s">
        <v>43</v>
      </c>
      <c r="E957" s="63">
        <v>0</v>
      </c>
      <c r="F957" s="63">
        <v>0</v>
      </c>
      <c r="G957" s="63">
        <v>0</v>
      </c>
      <c r="H957" s="63">
        <v>0</v>
      </c>
      <c r="I957" s="63">
        <v>0</v>
      </c>
      <c r="J957" s="63">
        <v>0.27160493827160492</v>
      </c>
      <c r="K957" s="63">
        <v>3.7037037037037035E-2</v>
      </c>
      <c r="L957" s="63">
        <v>0</v>
      </c>
      <c r="M957" s="63">
        <v>0</v>
      </c>
      <c r="N957" s="63">
        <v>0</v>
      </c>
      <c r="O957" s="63">
        <v>3.7037037037037035E-2</v>
      </c>
      <c r="P957" s="63">
        <v>0</v>
      </c>
      <c r="Q957" s="63">
        <v>0</v>
      </c>
      <c r="R957" s="63">
        <v>0</v>
      </c>
      <c r="S957" s="63">
        <v>7.407407407407407E-2</v>
      </c>
      <c r="T957" s="63">
        <v>0</v>
      </c>
      <c r="U957" s="63">
        <v>0</v>
      </c>
      <c r="V957" s="63">
        <v>0.19753086419753085</v>
      </c>
      <c r="W957" s="63">
        <v>0</v>
      </c>
      <c r="X957" s="63">
        <v>0.34567901234567899</v>
      </c>
      <c r="Y957" s="63">
        <v>0</v>
      </c>
      <c r="Z957" s="63">
        <v>0</v>
      </c>
      <c r="AA957" s="63">
        <v>3.7037037037037035E-2</v>
      </c>
      <c r="AB957" s="93" t="str">
        <f t="shared" si="213"/>
        <v>pre99</v>
      </c>
      <c r="AC957" s="93" t="str">
        <f t="shared" si="214"/>
        <v>NIS</v>
      </c>
      <c r="AD957" s="93" t="str">
        <f>"'"&amp;VLOOKUP(A957,Lookups!B$3:F$48,2,FALSE)&amp;"'"</f>
        <v>'Nisqually Fall Fingerling'</v>
      </c>
      <c r="AE957" s="93">
        <f>VLOOKUP(A957,Lookups!B$3:F$48,4,FALSE)</f>
        <v>7</v>
      </c>
      <c r="AF957" s="93" t="str">
        <f>VLOOKUP(A957,Lookups!B$3:F$48,5,FALSE)</f>
        <v>PS</v>
      </c>
      <c r="AG957" s="93" t="str">
        <f t="shared" si="215"/>
        <v>yes</v>
      </c>
      <c r="AH957" s="93">
        <f>VLOOKUP(A957,Lookups!B$3:F$48,3,FALSE)</f>
        <v>23</v>
      </c>
      <c r="AI957" s="117">
        <f t="shared" si="216"/>
        <v>0</v>
      </c>
      <c r="AJ957" s="117">
        <f t="shared" si="217"/>
        <v>0</v>
      </c>
      <c r="AK957" s="117">
        <f t="shared" si="218"/>
        <v>0.30864197530864196</v>
      </c>
      <c r="AL957" s="117">
        <f t="shared" si="219"/>
        <v>0</v>
      </c>
      <c r="AM957" s="117">
        <f t="shared" si="220"/>
        <v>3.7037037037037035E-2</v>
      </c>
      <c r="AN957" s="117">
        <f t="shared" si="221"/>
        <v>7.407407407407407E-2</v>
      </c>
      <c r="AO957" s="117">
        <f t="shared" si="222"/>
        <v>0.19753086419753085</v>
      </c>
      <c r="AP957" s="117">
        <f t="shared" si="223"/>
        <v>0.34567901234567899</v>
      </c>
      <c r="AQ957" s="117">
        <f t="shared" si="224"/>
        <v>3.7037037037037035E-2</v>
      </c>
      <c r="AR957" s="117">
        <f t="shared" si="225"/>
        <v>0</v>
      </c>
      <c r="AS957" t="str">
        <f t="shared" si="226"/>
        <v>1985NIS</v>
      </c>
    </row>
    <row r="958" spans="1:45" x14ac:dyDescent="0.25">
      <c r="A958" t="s">
        <v>698</v>
      </c>
      <c r="B958" s="64">
        <v>1986</v>
      </c>
      <c r="C958">
        <v>131</v>
      </c>
      <c r="D958" s="116" t="s">
        <v>43</v>
      </c>
      <c r="E958" s="63">
        <v>0</v>
      </c>
      <c r="F958" s="63">
        <v>0</v>
      </c>
      <c r="G958" s="63">
        <v>0</v>
      </c>
      <c r="H958" s="63">
        <v>0</v>
      </c>
      <c r="I958" s="63">
        <v>0</v>
      </c>
      <c r="J958" s="63">
        <v>0.16030534351145037</v>
      </c>
      <c r="K958" s="63">
        <v>0</v>
      </c>
      <c r="L958" s="63">
        <v>0</v>
      </c>
      <c r="M958" s="63">
        <v>0.14503816793893132</v>
      </c>
      <c r="N958" s="63">
        <v>0</v>
      </c>
      <c r="O958" s="63">
        <v>1.5267175572519083E-2</v>
      </c>
      <c r="P958" s="63">
        <v>0</v>
      </c>
      <c r="Q958" s="63">
        <v>0</v>
      </c>
      <c r="R958" s="63">
        <v>0</v>
      </c>
      <c r="S958" s="63">
        <v>0</v>
      </c>
      <c r="T958" s="63">
        <v>0</v>
      </c>
      <c r="U958" s="63">
        <v>0</v>
      </c>
      <c r="V958" s="63">
        <v>0.19083969465648853</v>
      </c>
      <c r="W958" s="63">
        <v>0</v>
      </c>
      <c r="X958" s="63">
        <v>0.3206106870229008</v>
      </c>
      <c r="Y958" s="63">
        <v>0</v>
      </c>
      <c r="Z958" s="63">
        <v>0</v>
      </c>
      <c r="AA958" s="63">
        <v>0.16793893129770993</v>
      </c>
      <c r="AB958" s="93" t="str">
        <f t="shared" si="213"/>
        <v>pre99</v>
      </c>
      <c r="AC958" s="93" t="str">
        <f t="shared" si="214"/>
        <v>NIS</v>
      </c>
      <c r="AD958" s="93" t="str">
        <f>"'"&amp;VLOOKUP(A958,Lookups!B$3:F$48,2,FALSE)&amp;"'"</f>
        <v>'Nisqually Fall Fingerling'</v>
      </c>
      <c r="AE958" s="93">
        <f>VLOOKUP(A958,Lookups!B$3:F$48,4,FALSE)</f>
        <v>7</v>
      </c>
      <c r="AF958" s="93" t="str">
        <f>VLOOKUP(A958,Lookups!B$3:F$48,5,FALSE)</f>
        <v>PS</v>
      </c>
      <c r="AG958" s="93" t="str">
        <f t="shared" si="215"/>
        <v>yes</v>
      </c>
      <c r="AH958" s="93">
        <f>VLOOKUP(A958,Lookups!B$3:F$48,3,FALSE)</f>
        <v>23</v>
      </c>
      <c r="AI958" s="117">
        <f t="shared" si="216"/>
        <v>0</v>
      </c>
      <c r="AJ958" s="117">
        <f t="shared" si="217"/>
        <v>0</v>
      </c>
      <c r="AK958" s="117">
        <f t="shared" si="218"/>
        <v>0.16030534351145037</v>
      </c>
      <c r="AL958" s="117">
        <f t="shared" si="219"/>
        <v>0.14503816793893132</v>
      </c>
      <c r="AM958" s="117">
        <f t="shared" si="220"/>
        <v>1.5267175572519083E-2</v>
      </c>
      <c r="AN958" s="117">
        <f t="shared" si="221"/>
        <v>0</v>
      </c>
      <c r="AO958" s="117">
        <f t="shared" si="222"/>
        <v>0.19083969465648853</v>
      </c>
      <c r="AP958" s="117">
        <f t="shared" si="223"/>
        <v>0.3206106870229008</v>
      </c>
      <c r="AQ958" s="117">
        <f t="shared" si="224"/>
        <v>0.16793893129770993</v>
      </c>
      <c r="AR958" s="117">
        <f t="shared" si="225"/>
        <v>0</v>
      </c>
      <c r="AS958" t="str">
        <f t="shared" si="226"/>
        <v>1986NIS</v>
      </c>
    </row>
    <row r="959" spans="1:45" x14ac:dyDescent="0.25">
      <c r="A959" t="s">
        <v>698</v>
      </c>
      <c r="B959" s="64">
        <v>1987</v>
      </c>
      <c r="C959">
        <v>197</v>
      </c>
      <c r="D959" s="116" t="s">
        <v>43</v>
      </c>
      <c r="E959" s="63">
        <v>0</v>
      </c>
      <c r="F959" s="63">
        <v>0</v>
      </c>
      <c r="G959" s="63">
        <v>0</v>
      </c>
      <c r="H959" s="63">
        <v>0</v>
      </c>
      <c r="I959" s="63">
        <v>0</v>
      </c>
      <c r="J959" s="63">
        <v>0.12182741116751269</v>
      </c>
      <c r="K959" s="63">
        <v>0</v>
      </c>
      <c r="L959" s="63">
        <v>1.015228426395939E-2</v>
      </c>
      <c r="M959" s="63">
        <v>0.14213197969543148</v>
      </c>
      <c r="N959" s="63">
        <v>2.030456852791878E-2</v>
      </c>
      <c r="O959" s="63">
        <v>1.5228426395939085E-2</v>
      </c>
      <c r="P959" s="63">
        <v>0</v>
      </c>
      <c r="Q959" s="63">
        <v>3.0456852791878174E-2</v>
      </c>
      <c r="R959" s="63">
        <v>0</v>
      </c>
      <c r="S959" s="63">
        <v>2.030456852791878E-2</v>
      </c>
      <c r="T959" s="63">
        <v>0</v>
      </c>
      <c r="U959" s="63">
        <v>0</v>
      </c>
      <c r="V959" s="63">
        <v>0.18274111675126903</v>
      </c>
      <c r="W959" s="63">
        <v>0</v>
      </c>
      <c r="X959" s="63">
        <v>0.3350253807106599</v>
      </c>
      <c r="Y959" s="63">
        <v>2.5380710659898477E-2</v>
      </c>
      <c r="Z959" s="63">
        <v>0</v>
      </c>
      <c r="AA959" s="63">
        <v>9.6446700507614211E-2</v>
      </c>
      <c r="AB959" s="93" t="str">
        <f t="shared" si="213"/>
        <v>pre99</v>
      </c>
      <c r="AC959" s="93" t="str">
        <f t="shared" si="214"/>
        <v>NIS</v>
      </c>
      <c r="AD959" s="93" t="str">
        <f>"'"&amp;VLOOKUP(A959,Lookups!B$3:F$48,2,FALSE)&amp;"'"</f>
        <v>'Nisqually Fall Fingerling'</v>
      </c>
      <c r="AE959" s="93">
        <f>VLOOKUP(A959,Lookups!B$3:F$48,4,FALSE)</f>
        <v>7</v>
      </c>
      <c r="AF959" s="93" t="str">
        <f>VLOOKUP(A959,Lookups!B$3:F$48,5,FALSE)</f>
        <v>PS</v>
      </c>
      <c r="AG959" s="93" t="str">
        <f t="shared" si="215"/>
        <v>yes</v>
      </c>
      <c r="AH959" s="93">
        <f>VLOOKUP(A959,Lookups!B$3:F$48,3,FALSE)</f>
        <v>23</v>
      </c>
      <c r="AI959" s="117">
        <f t="shared" si="216"/>
        <v>0</v>
      </c>
      <c r="AJ959" s="117">
        <f t="shared" si="217"/>
        <v>0</v>
      </c>
      <c r="AK959" s="117">
        <f t="shared" si="218"/>
        <v>0.12182741116751269</v>
      </c>
      <c r="AL959" s="117">
        <f t="shared" si="219"/>
        <v>0.15228426395939088</v>
      </c>
      <c r="AM959" s="117">
        <f t="shared" si="220"/>
        <v>3.5532994923857864E-2</v>
      </c>
      <c r="AN959" s="117">
        <f t="shared" si="221"/>
        <v>5.0761421319796954E-2</v>
      </c>
      <c r="AO959" s="117">
        <f t="shared" si="222"/>
        <v>0.18274111675126903</v>
      </c>
      <c r="AP959" s="117">
        <f t="shared" si="223"/>
        <v>0.3604060913705584</v>
      </c>
      <c r="AQ959" s="117">
        <f t="shared" si="224"/>
        <v>9.6446700507614211E-2</v>
      </c>
      <c r="AR959" s="117">
        <f t="shared" si="225"/>
        <v>0</v>
      </c>
      <c r="AS959" t="str">
        <f t="shared" si="226"/>
        <v>1987NIS</v>
      </c>
    </row>
    <row r="960" spans="1:45" x14ac:dyDescent="0.25">
      <c r="A960" t="s">
        <v>698</v>
      </c>
      <c r="B960" s="64">
        <v>1988</v>
      </c>
      <c r="C960">
        <v>492</v>
      </c>
      <c r="D960" s="116" t="s">
        <v>43</v>
      </c>
      <c r="E960" s="63">
        <v>0</v>
      </c>
      <c r="F960" s="63">
        <v>0</v>
      </c>
      <c r="G960" s="63">
        <v>0</v>
      </c>
      <c r="H960" s="63">
        <v>8.130081300813009E-3</v>
      </c>
      <c r="I960" s="63">
        <v>0</v>
      </c>
      <c r="J960" s="63">
        <v>4.4715447154471545E-2</v>
      </c>
      <c r="K960" s="63">
        <v>0</v>
      </c>
      <c r="L960" s="63">
        <v>2.8455284552845527E-2</v>
      </c>
      <c r="M960" s="63">
        <v>0.32723577235772361</v>
      </c>
      <c r="N960" s="63">
        <v>1.6260162601626018E-2</v>
      </c>
      <c r="O960" s="63">
        <v>3.4552845528455285E-2</v>
      </c>
      <c r="P960" s="63">
        <v>0</v>
      </c>
      <c r="Q960" s="63">
        <v>6.3008130081300809E-2</v>
      </c>
      <c r="R960" s="63">
        <v>0</v>
      </c>
      <c r="S960" s="63">
        <v>0</v>
      </c>
      <c r="T960" s="63">
        <v>0</v>
      </c>
      <c r="U960" s="63">
        <v>0</v>
      </c>
      <c r="V960" s="63">
        <v>0.1565040650406504</v>
      </c>
      <c r="W960" s="63">
        <v>0</v>
      </c>
      <c r="X960" s="63">
        <v>0.15243902439024393</v>
      </c>
      <c r="Y960" s="63">
        <v>0</v>
      </c>
      <c r="Z960" s="63">
        <v>0</v>
      </c>
      <c r="AA960" s="63">
        <v>0.16869918699186992</v>
      </c>
      <c r="AB960" s="93" t="str">
        <f t="shared" si="213"/>
        <v>pre99</v>
      </c>
      <c r="AC960" s="93" t="str">
        <f t="shared" si="214"/>
        <v>NIS</v>
      </c>
      <c r="AD960" s="93" t="str">
        <f>"'"&amp;VLOOKUP(A960,Lookups!B$3:F$48,2,FALSE)&amp;"'"</f>
        <v>'Nisqually Fall Fingerling'</v>
      </c>
      <c r="AE960" s="93">
        <f>VLOOKUP(A960,Lookups!B$3:F$48,4,FALSE)</f>
        <v>7</v>
      </c>
      <c r="AF960" s="93" t="str">
        <f>VLOOKUP(A960,Lookups!B$3:F$48,5,FALSE)</f>
        <v>PS</v>
      </c>
      <c r="AG960" s="93" t="str">
        <f t="shared" si="215"/>
        <v>yes</v>
      </c>
      <c r="AH960" s="93">
        <f>VLOOKUP(A960,Lookups!B$3:F$48,3,FALSE)</f>
        <v>23</v>
      </c>
      <c r="AI960" s="117">
        <f t="shared" si="216"/>
        <v>0</v>
      </c>
      <c r="AJ960" s="117">
        <f t="shared" si="217"/>
        <v>8.130081300813009E-3</v>
      </c>
      <c r="AK960" s="117">
        <f t="shared" si="218"/>
        <v>4.4715447154471545E-2</v>
      </c>
      <c r="AL960" s="117">
        <f t="shared" si="219"/>
        <v>0.35569105691056913</v>
      </c>
      <c r="AM960" s="117">
        <f t="shared" si="220"/>
        <v>5.08130081300813E-2</v>
      </c>
      <c r="AN960" s="117">
        <f t="shared" si="221"/>
        <v>6.3008130081300809E-2</v>
      </c>
      <c r="AO960" s="117">
        <f t="shared" si="222"/>
        <v>0.1565040650406504</v>
      </c>
      <c r="AP960" s="117">
        <f t="shared" si="223"/>
        <v>0.15243902439024393</v>
      </c>
      <c r="AQ960" s="117">
        <f t="shared" si="224"/>
        <v>0.16869918699186992</v>
      </c>
      <c r="AR960" s="117">
        <f t="shared" si="225"/>
        <v>0</v>
      </c>
      <c r="AS960" t="str">
        <f t="shared" si="226"/>
        <v>1988NIS</v>
      </c>
    </row>
    <row r="961" spans="1:45" x14ac:dyDescent="0.25">
      <c r="A961" t="s">
        <v>698</v>
      </c>
      <c r="B961" s="64">
        <v>1989</v>
      </c>
      <c r="C961">
        <v>1155</v>
      </c>
      <c r="D961" s="116" t="s">
        <v>43</v>
      </c>
      <c r="E961" s="63">
        <v>0</v>
      </c>
      <c r="F961" s="63">
        <v>0</v>
      </c>
      <c r="G961" s="63">
        <v>0</v>
      </c>
      <c r="H961" s="63">
        <v>4.329004329004329E-3</v>
      </c>
      <c r="I961" s="63">
        <v>0</v>
      </c>
      <c r="J961" s="63">
        <v>5.2813852813852813E-2</v>
      </c>
      <c r="K961" s="63">
        <v>5.9740259740259739E-2</v>
      </c>
      <c r="L961" s="63">
        <v>0</v>
      </c>
      <c r="M961" s="63">
        <v>2.9437229437229435E-2</v>
      </c>
      <c r="N961" s="63">
        <v>0</v>
      </c>
      <c r="O961" s="63">
        <v>3.8095238095238099E-2</v>
      </c>
      <c r="P961" s="63">
        <v>0</v>
      </c>
      <c r="Q961" s="63">
        <v>0.14632034632034632</v>
      </c>
      <c r="R961" s="63">
        <v>1.7316017316017316E-3</v>
      </c>
      <c r="S961" s="63">
        <v>0</v>
      </c>
      <c r="T961" s="63">
        <v>2.5974025974025974E-3</v>
      </c>
      <c r="U961" s="63">
        <v>0</v>
      </c>
      <c r="V961" s="63">
        <v>0.18614718614718614</v>
      </c>
      <c r="W961" s="63">
        <v>0</v>
      </c>
      <c r="X961" s="63">
        <v>0.40259740259740262</v>
      </c>
      <c r="Y961" s="63">
        <v>4.329004329004329E-3</v>
      </c>
      <c r="Z961" s="63">
        <v>0</v>
      </c>
      <c r="AA961" s="63">
        <v>7.1861471861471862E-2</v>
      </c>
      <c r="AB961" s="93" t="str">
        <f t="shared" si="213"/>
        <v>pre99</v>
      </c>
      <c r="AC961" s="93" t="str">
        <f t="shared" si="214"/>
        <v>NIS</v>
      </c>
      <c r="AD961" s="93" t="str">
        <f>"'"&amp;VLOOKUP(A961,Lookups!B$3:F$48,2,FALSE)&amp;"'"</f>
        <v>'Nisqually Fall Fingerling'</v>
      </c>
      <c r="AE961" s="93">
        <f>VLOOKUP(A961,Lookups!B$3:F$48,4,FALSE)</f>
        <v>7</v>
      </c>
      <c r="AF961" s="93" t="str">
        <f>VLOOKUP(A961,Lookups!B$3:F$48,5,FALSE)</f>
        <v>PS</v>
      </c>
      <c r="AG961" s="93" t="str">
        <f t="shared" si="215"/>
        <v>yes</v>
      </c>
      <c r="AH961" s="93">
        <f>VLOOKUP(A961,Lookups!B$3:F$48,3,FALSE)</f>
        <v>23</v>
      </c>
      <c r="AI961" s="117">
        <f t="shared" si="216"/>
        <v>0</v>
      </c>
      <c r="AJ961" s="117">
        <f t="shared" si="217"/>
        <v>4.329004329004329E-3</v>
      </c>
      <c r="AK961" s="117">
        <f t="shared" si="218"/>
        <v>0.11255411255411255</v>
      </c>
      <c r="AL961" s="117">
        <f t="shared" si="219"/>
        <v>2.9437229437229435E-2</v>
      </c>
      <c r="AM961" s="117">
        <f t="shared" si="220"/>
        <v>3.8095238095238099E-2</v>
      </c>
      <c r="AN961" s="117">
        <f t="shared" si="221"/>
        <v>0.15064935064935064</v>
      </c>
      <c r="AO961" s="117">
        <f t="shared" si="222"/>
        <v>0.18614718614718614</v>
      </c>
      <c r="AP961" s="117">
        <f t="shared" si="223"/>
        <v>0.40692640692640697</v>
      </c>
      <c r="AQ961" s="117">
        <f t="shared" si="224"/>
        <v>7.1861471861471862E-2</v>
      </c>
      <c r="AR961" s="117">
        <f t="shared" si="225"/>
        <v>0</v>
      </c>
      <c r="AS961" t="str">
        <f t="shared" si="226"/>
        <v>1989NIS</v>
      </c>
    </row>
    <row r="962" spans="1:45" x14ac:dyDescent="0.25">
      <c r="A962" t="s">
        <v>698</v>
      </c>
      <c r="B962" s="64">
        <v>1990</v>
      </c>
      <c r="C962">
        <v>1390</v>
      </c>
      <c r="D962" s="116" t="s">
        <v>43</v>
      </c>
      <c r="E962" s="63">
        <v>0</v>
      </c>
      <c r="F962" s="63">
        <v>0</v>
      </c>
      <c r="G962" s="63">
        <v>0</v>
      </c>
      <c r="H962" s="63">
        <v>0</v>
      </c>
      <c r="I962" s="63">
        <v>0</v>
      </c>
      <c r="J962" s="63">
        <v>0.23381294964028776</v>
      </c>
      <c r="K962" s="63">
        <v>5.8992805755395686E-2</v>
      </c>
      <c r="L962" s="63">
        <v>0</v>
      </c>
      <c r="M962" s="63">
        <v>3.237410071942446E-2</v>
      </c>
      <c r="N962" s="63">
        <v>2.158273381294964E-3</v>
      </c>
      <c r="O962" s="63">
        <v>1.4388489208633094E-3</v>
      </c>
      <c r="P962" s="63">
        <v>0</v>
      </c>
      <c r="Q962" s="63">
        <v>0.10503597122302158</v>
      </c>
      <c r="R962" s="63">
        <v>7.1942446043165469E-4</v>
      </c>
      <c r="S962" s="63">
        <v>0</v>
      </c>
      <c r="T962" s="63">
        <v>0</v>
      </c>
      <c r="U962" s="63">
        <v>0</v>
      </c>
      <c r="V962" s="63">
        <v>0.1302158273381295</v>
      </c>
      <c r="W962" s="63">
        <v>0</v>
      </c>
      <c r="X962" s="63">
        <v>0.35899280575539566</v>
      </c>
      <c r="Y962" s="63">
        <v>0</v>
      </c>
      <c r="Z962" s="63">
        <v>0</v>
      </c>
      <c r="AA962" s="63">
        <v>7.6258992805755391E-2</v>
      </c>
      <c r="AB962" s="93" t="str">
        <f t="shared" si="213"/>
        <v>pre99</v>
      </c>
      <c r="AC962" s="93" t="str">
        <f t="shared" si="214"/>
        <v>NIS</v>
      </c>
      <c r="AD962" s="93" t="str">
        <f>"'"&amp;VLOOKUP(A962,Lookups!B$3:F$48,2,FALSE)&amp;"'"</f>
        <v>'Nisqually Fall Fingerling'</v>
      </c>
      <c r="AE962" s="93">
        <f>VLOOKUP(A962,Lookups!B$3:F$48,4,FALSE)</f>
        <v>7</v>
      </c>
      <c r="AF962" s="93" t="str">
        <f>VLOOKUP(A962,Lookups!B$3:F$48,5,FALSE)</f>
        <v>PS</v>
      </c>
      <c r="AG962" s="93" t="str">
        <f t="shared" si="215"/>
        <v>yes</v>
      </c>
      <c r="AH962" s="93">
        <f>VLOOKUP(A962,Lookups!B$3:F$48,3,FALSE)</f>
        <v>23</v>
      </c>
      <c r="AI962" s="117">
        <f t="shared" si="216"/>
        <v>0</v>
      </c>
      <c r="AJ962" s="117">
        <f t="shared" si="217"/>
        <v>0</v>
      </c>
      <c r="AK962" s="117">
        <f t="shared" si="218"/>
        <v>0.29280575539568343</v>
      </c>
      <c r="AL962" s="117">
        <f t="shared" si="219"/>
        <v>3.237410071942446E-2</v>
      </c>
      <c r="AM962" s="117">
        <f t="shared" si="220"/>
        <v>3.5971223021582736E-3</v>
      </c>
      <c r="AN962" s="117">
        <f t="shared" si="221"/>
        <v>0.10575539568345324</v>
      </c>
      <c r="AO962" s="117">
        <f t="shared" si="222"/>
        <v>0.1302158273381295</v>
      </c>
      <c r="AP962" s="117">
        <f t="shared" si="223"/>
        <v>0.35899280575539566</v>
      </c>
      <c r="AQ962" s="117">
        <f t="shared" si="224"/>
        <v>7.6258992805755391E-2</v>
      </c>
      <c r="AR962" s="117">
        <f t="shared" si="225"/>
        <v>0</v>
      </c>
      <c r="AS962" t="str">
        <f t="shared" si="226"/>
        <v>1990NIS</v>
      </c>
    </row>
    <row r="963" spans="1:45" x14ac:dyDescent="0.25">
      <c r="A963" t="s">
        <v>698</v>
      </c>
      <c r="B963" s="64">
        <v>1991</v>
      </c>
      <c r="C963">
        <v>282</v>
      </c>
      <c r="D963" s="116" t="s">
        <v>43</v>
      </c>
      <c r="E963" s="63">
        <v>0</v>
      </c>
      <c r="F963" s="63">
        <v>0</v>
      </c>
      <c r="G963" s="63">
        <v>0</v>
      </c>
      <c r="H963" s="63">
        <v>2.1276595744680851E-2</v>
      </c>
      <c r="I963" s="63">
        <v>0</v>
      </c>
      <c r="J963" s="63">
        <v>8.5106382978723402E-2</v>
      </c>
      <c r="K963" s="63">
        <v>1.7730496453900711E-2</v>
      </c>
      <c r="L963" s="63">
        <v>0</v>
      </c>
      <c r="M963" s="63">
        <v>3.1914893617021274E-2</v>
      </c>
      <c r="N963" s="63">
        <v>0</v>
      </c>
      <c r="O963" s="63">
        <v>2.1276595744680851E-2</v>
      </c>
      <c r="P963" s="63">
        <v>0</v>
      </c>
      <c r="Q963" s="63">
        <v>0.16666666666666666</v>
      </c>
      <c r="R963" s="63">
        <v>7.0921985815602835E-3</v>
      </c>
      <c r="S963" s="63">
        <v>0</v>
      </c>
      <c r="T963" s="63">
        <v>0</v>
      </c>
      <c r="U963" s="63">
        <v>0</v>
      </c>
      <c r="V963" s="63">
        <v>0.25177304964539005</v>
      </c>
      <c r="W963" s="63">
        <v>0</v>
      </c>
      <c r="X963" s="63">
        <v>0.21631205673758866</v>
      </c>
      <c r="Y963" s="63">
        <v>2.4822695035460994E-2</v>
      </c>
      <c r="Z963" s="63">
        <v>0</v>
      </c>
      <c r="AA963" s="63">
        <v>0.15602836879432624</v>
      </c>
      <c r="AB963" s="93" t="str">
        <f t="shared" si="213"/>
        <v>pre99</v>
      </c>
      <c r="AC963" s="93" t="str">
        <f t="shared" si="214"/>
        <v>NIS</v>
      </c>
      <c r="AD963" s="93" t="str">
        <f>"'"&amp;VLOOKUP(A963,Lookups!B$3:F$48,2,FALSE)&amp;"'"</f>
        <v>'Nisqually Fall Fingerling'</v>
      </c>
      <c r="AE963" s="93">
        <f>VLOOKUP(A963,Lookups!B$3:F$48,4,FALSE)</f>
        <v>7</v>
      </c>
      <c r="AF963" s="93" t="str">
        <f>VLOOKUP(A963,Lookups!B$3:F$48,5,FALSE)</f>
        <v>PS</v>
      </c>
      <c r="AG963" s="93" t="str">
        <f t="shared" si="215"/>
        <v>yes</v>
      </c>
      <c r="AH963" s="93">
        <f>VLOOKUP(A963,Lookups!B$3:F$48,3,FALSE)</f>
        <v>23</v>
      </c>
      <c r="AI963" s="117">
        <f t="shared" si="216"/>
        <v>0</v>
      </c>
      <c r="AJ963" s="117">
        <f t="shared" si="217"/>
        <v>2.1276595744680851E-2</v>
      </c>
      <c r="AK963" s="117">
        <f t="shared" si="218"/>
        <v>0.10283687943262411</v>
      </c>
      <c r="AL963" s="117">
        <f t="shared" si="219"/>
        <v>3.1914893617021274E-2</v>
      </c>
      <c r="AM963" s="117">
        <f t="shared" si="220"/>
        <v>2.1276595744680851E-2</v>
      </c>
      <c r="AN963" s="117">
        <f t="shared" si="221"/>
        <v>0.17375886524822695</v>
      </c>
      <c r="AO963" s="117">
        <f t="shared" si="222"/>
        <v>0.25177304964539005</v>
      </c>
      <c r="AP963" s="117">
        <f t="shared" si="223"/>
        <v>0.24113475177304966</v>
      </c>
      <c r="AQ963" s="117">
        <f t="shared" si="224"/>
        <v>0.15602836879432624</v>
      </c>
      <c r="AR963" s="117">
        <f t="shared" si="225"/>
        <v>0</v>
      </c>
      <c r="AS963" t="str">
        <f t="shared" si="226"/>
        <v>1991NIS</v>
      </c>
    </row>
    <row r="964" spans="1:45" x14ac:dyDescent="0.25">
      <c r="A964" t="s">
        <v>698</v>
      </c>
      <c r="B964" s="64">
        <v>1992</v>
      </c>
      <c r="C964">
        <v>544</v>
      </c>
      <c r="D964" s="116" t="s">
        <v>43</v>
      </c>
      <c r="E964" s="63">
        <v>0</v>
      </c>
      <c r="F964" s="63">
        <v>0</v>
      </c>
      <c r="G964" s="63">
        <v>0</v>
      </c>
      <c r="H964" s="63">
        <v>0</v>
      </c>
      <c r="I964" s="63">
        <v>0</v>
      </c>
      <c r="J964" s="63">
        <v>6.6176470588235295E-2</v>
      </c>
      <c r="K964" s="63">
        <v>3.4926470588235295E-2</v>
      </c>
      <c r="L964" s="63">
        <v>0</v>
      </c>
      <c r="M964" s="63">
        <v>6.4338235294117641E-2</v>
      </c>
      <c r="N964" s="63">
        <v>0</v>
      </c>
      <c r="O964" s="63">
        <v>2.2058823529411763E-2</v>
      </c>
      <c r="P964" s="63">
        <v>0</v>
      </c>
      <c r="Q964" s="63">
        <v>5.8823529411764705E-2</v>
      </c>
      <c r="R964" s="63">
        <v>0</v>
      </c>
      <c r="S964" s="63">
        <v>3.6764705882352941E-3</v>
      </c>
      <c r="T964" s="63">
        <v>0</v>
      </c>
      <c r="U964" s="63">
        <v>0</v>
      </c>
      <c r="V964" s="63">
        <v>0.27389705882352944</v>
      </c>
      <c r="W964" s="63">
        <v>0</v>
      </c>
      <c r="X964" s="63">
        <v>0.19852941176470587</v>
      </c>
      <c r="Y964" s="63">
        <v>0</v>
      </c>
      <c r="Z964" s="63">
        <v>0</v>
      </c>
      <c r="AA964" s="63">
        <v>0.27757352941176472</v>
      </c>
      <c r="AB964" s="93" t="str">
        <f t="shared" si="213"/>
        <v>pre99</v>
      </c>
      <c r="AC964" s="93" t="str">
        <f t="shared" si="214"/>
        <v>NIS</v>
      </c>
      <c r="AD964" s="93" t="str">
        <f>"'"&amp;VLOOKUP(A964,Lookups!B$3:F$48,2,FALSE)&amp;"'"</f>
        <v>'Nisqually Fall Fingerling'</v>
      </c>
      <c r="AE964" s="93">
        <f>VLOOKUP(A964,Lookups!B$3:F$48,4,FALSE)</f>
        <v>7</v>
      </c>
      <c r="AF964" s="93" t="str">
        <f>VLOOKUP(A964,Lookups!B$3:F$48,5,FALSE)</f>
        <v>PS</v>
      </c>
      <c r="AG964" s="93" t="str">
        <f t="shared" si="215"/>
        <v>yes</v>
      </c>
      <c r="AH964" s="93">
        <f>VLOOKUP(A964,Lookups!B$3:F$48,3,FALSE)</f>
        <v>23</v>
      </c>
      <c r="AI964" s="117">
        <f t="shared" si="216"/>
        <v>0</v>
      </c>
      <c r="AJ964" s="117">
        <f t="shared" si="217"/>
        <v>0</v>
      </c>
      <c r="AK964" s="117">
        <f t="shared" si="218"/>
        <v>0.10110294117647059</v>
      </c>
      <c r="AL964" s="117">
        <f t="shared" si="219"/>
        <v>6.4338235294117641E-2</v>
      </c>
      <c r="AM964" s="117">
        <f t="shared" si="220"/>
        <v>2.2058823529411763E-2</v>
      </c>
      <c r="AN964" s="117">
        <f t="shared" si="221"/>
        <v>6.25E-2</v>
      </c>
      <c r="AO964" s="117">
        <f t="shared" si="222"/>
        <v>0.27389705882352944</v>
      </c>
      <c r="AP964" s="117">
        <f t="shared" si="223"/>
        <v>0.19852941176470587</v>
      </c>
      <c r="AQ964" s="117">
        <f t="shared" si="224"/>
        <v>0.27757352941176472</v>
      </c>
      <c r="AR964" s="117">
        <f t="shared" si="225"/>
        <v>0</v>
      </c>
      <c r="AS964" t="str">
        <f t="shared" si="226"/>
        <v>1992NIS</v>
      </c>
    </row>
    <row r="965" spans="1:45" x14ac:dyDescent="0.25">
      <c r="A965" t="s">
        <v>698</v>
      </c>
      <c r="B965" s="64">
        <v>1993</v>
      </c>
      <c r="C965">
        <v>712</v>
      </c>
      <c r="D965" s="116" t="s">
        <v>43</v>
      </c>
      <c r="E965" s="63">
        <v>0</v>
      </c>
      <c r="F965" s="63">
        <v>0</v>
      </c>
      <c r="G965" s="63">
        <v>0</v>
      </c>
      <c r="H965" s="63">
        <v>0</v>
      </c>
      <c r="I965" s="63">
        <v>0</v>
      </c>
      <c r="J965" s="63">
        <v>0.13904494382022473</v>
      </c>
      <c r="K965" s="63">
        <v>1.8258426966292134E-2</v>
      </c>
      <c r="L965" s="63">
        <v>2.8089887640449437E-3</v>
      </c>
      <c r="M965" s="63">
        <v>3.9325842696629212E-2</v>
      </c>
      <c r="N965" s="63">
        <v>0</v>
      </c>
      <c r="O965" s="63">
        <v>2.6685393258426966E-2</v>
      </c>
      <c r="P965" s="63">
        <v>0</v>
      </c>
      <c r="Q965" s="63">
        <v>2.9494382022471909E-2</v>
      </c>
      <c r="R965" s="63">
        <v>7.0224719101123594E-3</v>
      </c>
      <c r="S965" s="63">
        <v>0</v>
      </c>
      <c r="T965" s="63">
        <v>0</v>
      </c>
      <c r="U965" s="63">
        <v>0</v>
      </c>
      <c r="V965" s="63">
        <v>0.20365168539325842</v>
      </c>
      <c r="W965" s="63">
        <v>0</v>
      </c>
      <c r="X965" s="63">
        <v>0.24719101123595505</v>
      </c>
      <c r="Y965" s="63">
        <v>0</v>
      </c>
      <c r="Z965" s="63">
        <v>7.0224719101123594E-3</v>
      </c>
      <c r="AA965" s="63">
        <v>0.2794943820224719</v>
      </c>
      <c r="AB965" s="93" t="str">
        <f t="shared" si="213"/>
        <v>pre99</v>
      </c>
      <c r="AC965" s="93" t="str">
        <f t="shared" si="214"/>
        <v>NIS</v>
      </c>
      <c r="AD965" s="93" t="str">
        <f>"'"&amp;VLOOKUP(A965,Lookups!B$3:F$48,2,FALSE)&amp;"'"</f>
        <v>'Nisqually Fall Fingerling'</v>
      </c>
      <c r="AE965" s="93">
        <f>VLOOKUP(A965,Lookups!B$3:F$48,4,FALSE)</f>
        <v>7</v>
      </c>
      <c r="AF965" s="93" t="str">
        <f>VLOOKUP(A965,Lookups!B$3:F$48,5,FALSE)</f>
        <v>PS</v>
      </c>
      <c r="AG965" s="93" t="str">
        <f t="shared" si="215"/>
        <v>yes</v>
      </c>
      <c r="AH965" s="93">
        <f>VLOOKUP(A965,Lookups!B$3:F$48,3,FALSE)</f>
        <v>23</v>
      </c>
      <c r="AI965" s="117">
        <f t="shared" si="216"/>
        <v>0</v>
      </c>
      <c r="AJ965" s="117">
        <f t="shared" si="217"/>
        <v>0</v>
      </c>
      <c r="AK965" s="117">
        <f t="shared" si="218"/>
        <v>0.15730337078651685</v>
      </c>
      <c r="AL965" s="117">
        <f t="shared" si="219"/>
        <v>4.2134831460674156E-2</v>
      </c>
      <c r="AM965" s="117">
        <f t="shared" si="220"/>
        <v>2.6685393258426966E-2</v>
      </c>
      <c r="AN965" s="117">
        <f t="shared" si="221"/>
        <v>3.6516853932584269E-2</v>
      </c>
      <c r="AO965" s="117">
        <f t="shared" si="222"/>
        <v>0.20365168539325842</v>
      </c>
      <c r="AP965" s="117">
        <f t="shared" si="223"/>
        <v>0.24719101123595505</v>
      </c>
      <c r="AQ965" s="117">
        <f t="shared" si="224"/>
        <v>0.2794943820224719</v>
      </c>
      <c r="AR965" s="117">
        <f t="shared" si="225"/>
        <v>7.0224719101123594E-3</v>
      </c>
      <c r="AS965" t="str">
        <f t="shared" si="226"/>
        <v>1993NIS</v>
      </c>
    </row>
    <row r="966" spans="1:45" x14ac:dyDescent="0.25">
      <c r="A966" t="s">
        <v>698</v>
      </c>
      <c r="B966" s="64">
        <v>1994</v>
      </c>
      <c r="C966">
        <v>1542</v>
      </c>
      <c r="D966" s="116" t="s">
        <v>43</v>
      </c>
      <c r="E966" s="63">
        <v>0</v>
      </c>
      <c r="F966" s="63">
        <v>0</v>
      </c>
      <c r="G966" s="63">
        <v>0</v>
      </c>
      <c r="H966" s="63">
        <v>0</v>
      </c>
      <c r="I966" s="63">
        <v>0</v>
      </c>
      <c r="J966" s="63">
        <v>3.6316472114137487E-2</v>
      </c>
      <c r="K966" s="63">
        <v>3.8910505836575876E-3</v>
      </c>
      <c r="L966" s="63">
        <v>0</v>
      </c>
      <c r="M966" s="63">
        <v>4.2153047989623868E-2</v>
      </c>
      <c r="N966" s="63">
        <v>0</v>
      </c>
      <c r="O966" s="63">
        <v>2.3994811932555121E-2</v>
      </c>
      <c r="P966" s="63">
        <v>0</v>
      </c>
      <c r="Q966" s="63">
        <v>5.8365758754863814E-3</v>
      </c>
      <c r="R966" s="63">
        <v>0</v>
      </c>
      <c r="S966" s="63">
        <v>0</v>
      </c>
      <c r="T966" s="63">
        <v>0</v>
      </c>
      <c r="U966" s="63">
        <v>0</v>
      </c>
      <c r="V966" s="63">
        <v>0.36511024643320361</v>
      </c>
      <c r="W966" s="63">
        <v>0</v>
      </c>
      <c r="X966" s="63">
        <v>0.21465629053177693</v>
      </c>
      <c r="Y966" s="63">
        <v>4.5395590142671858E-3</v>
      </c>
      <c r="Z966" s="63">
        <v>0</v>
      </c>
      <c r="AA966" s="63">
        <v>0.30350194552529181</v>
      </c>
      <c r="AB966" s="93" t="str">
        <f t="shared" si="213"/>
        <v>pre99</v>
      </c>
      <c r="AC966" s="93" t="str">
        <f t="shared" si="214"/>
        <v>NIS</v>
      </c>
      <c r="AD966" s="93" t="str">
        <f>"'"&amp;VLOOKUP(A966,Lookups!B$3:F$48,2,FALSE)&amp;"'"</f>
        <v>'Nisqually Fall Fingerling'</v>
      </c>
      <c r="AE966" s="93">
        <f>VLOOKUP(A966,Lookups!B$3:F$48,4,FALSE)</f>
        <v>7</v>
      </c>
      <c r="AF966" s="93" t="str">
        <f>VLOOKUP(A966,Lookups!B$3:F$48,5,FALSE)</f>
        <v>PS</v>
      </c>
      <c r="AG966" s="93" t="str">
        <f t="shared" si="215"/>
        <v>yes</v>
      </c>
      <c r="AH966" s="93">
        <f>VLOOKUP(A966,Lookups!B$3:F$48,3,FALSE)</f>
        <v>23</v>
      </c>
      <c r="AI966" s="117">
        <f t="shared" si="216"/>
        <v>0</v>
      </c>
      <c r="AJ966" s="117">
        <f t="shared" si="217"/>
        <v>0</v>
      </c>
      <c r="AK966" s="117">
        <f t="shared" si="218"/>
        <v>4.0207522697795074E-2</v>
      </c>
      <c r="AL966" s="117">
        <f t="shared" si="219"/>
        <v>4.2153047989623868E-2</v>
      </c>
      <c r="AM966" s="117">
        <f t="shared" si="220"/>
        <v>2.3994811932555121E-2</v>
      </c>
      <c r="AN966" s="117">
        <f t="shared" si="221"/>
        <v>5.8365758754863814E-3</v>
      </c>
      <c r="AO966" s="117">
        <f t="shared" si="222"/>
        <v>0.36511024643320361</v>
      </c>
      <c r="AP966" s="117">
        <f t="shared" si="223"/>
        <v>0.21919584954604412</v>
      </c>
      <c r="AQ966" s="117">
        <f t="shared" si="224"/>
        <v>0.30350194552529181</v>
      </c>
      <c r="AR966" s="117">
        <f t="shared" si="225"/>
        <v>0</v>
      </c>
      <c r="AS966" t="str">
        <f t="shared" si="226"/>
        <v>1994NIS</v>
      </c>
    </row>
    <row r="967" spans="1:45" x14ac:dyDescent="0.25">
      <c r="A967" t="s">
        <v>698</v>
      </c>
      <c r="B967" s="64">
        <v>1995</v>
      </c>
      <c r="C967">
        <v>2032</v>
      </c>
      <c r="D967" s="116" t="s">
        <v>43</v>
      </c>
      <c r="E967" s="63">
        <v>0</v>
      </c>
      <c r="F967" s="63">
        <v>0</v>
      </c>
      <c r="G967" s="63">
        <v>0</v>
      </c>
      <c r="H967" s="63">
        <v>0</v>
      </c>
      <c r="I967" s="63">
        <v>3.937007874015748E-3</v>
      </c>
      <c r="J967" s="63">
        <v>7.874015748031496E-2</v>
      </c>
      <c r="K967" s="63">
        <v>2.9035433070866142E-2</v>
      </c>
      <c r="L967" s="63">
        <v>0</v>
      </c>
      <c r="M967" s="63">
        <v>1.968503937007874E-2</v>
      </c>
      <c r="N967" s="63">
        <v>0</v>
      </c>
      <c r="O967" s="63">
        <v>6.3976377952755905E-3</v>
      </c>
      <c r="P967" s="63">
        <v>0</v>
      </c>
      <c r="Q967" s="63">
        <v>2.0177165354330708E-2</v>
      </c>
      <c r="R967" s="63">
        <v>0</v>
      </c>
      <c r="S967" s="63">
        <v>3.4448818897637795E-3</v>
      </c>
      <c r="T967" s="63">
        <v>0</v>
      </c>
      <c r="U967" s="63">
        <v>0</v>
      </c>
      <c r="V967" s="63">
        <v>0.27706692913385828</v>
      </c>
      <c r="W967" s="63">
        <v>0</v>
      </c>
      <c r="X967" s="63">
        <v>0.30856299212598426</v>
      </c>
      <c r="Y967" s="63">
        <v>0</v>
      </c>
      <c r="Z967" s="63">
        <v>4.921259842519685E-4</v>
      </c>
      <c r="AA967" s="63">
        <v>0.25246062992125984</v>
      </c>
      <c r="AB967" s="93" t="str">
        <f t="shared" si="213"/>
        <v>pre99</v>
      </c>
      <c r="AC967" s="93" t="str">
        <f t="shared" si="214"/>
        <v>NIS</v>
      </c>
      <c r="AD967" s="93" t="str">
        <f>"'"&amp;VLOOKUP(A967,Lookups!B$3:F$48,2,FALSE)&amp;"'"</f>
        <v>'Nisqually Fall Fingerling'</v>
      </c>
      <c r="AE967" s="93">
        <f>VLOOKUP(A967,Lookups!B$3:F$48,4,FALSE)</f>
        <v>7</v>
      </c>
      <c r="AF967" s="93" t="str">
        <f>VLOOKUP(A967,Lookups!B$3:F$48,5,FALSE)</f>
        <v>PS</v>
      </c>
      <c r="AG967" s="93" t="str">
        <f t="shared" si="215"/>
        <v>yes</v>
      </c>
      <c r="AH967" s="93">
        <f>VLOOKUP(A967,Lookups!B$3:F$48,3,FALSE)</f>
        <v>23</v>
      </c>
      <c r="AI967" s="117">
        <f t="shared" si="216"/>
        <v>0</v>
      </c>
      <c r="AJ967" s="117">
        <f t="shared" si="217"/>
        <v>3.937007874015748E-3</v>
      </c>
      <c r="AK967" s="117">
        <f t="shared" si="218"/>
        <v>0.10777559055118111</v>
      </c>
      <c r="AL967" s="117">
        <f t="shared" si="219"/>
        <v>1.968503937007874E-2</v>
      </c>
      <c r="AM967" s="117">
        <f t="shared" si="220"/>
        <v>6.3976377952755905E-3</v>
      </c>
      <c r="AN967" s="117">
        <f t="shared" si="221"/>
        <v>2.3622047244094488E-2</v>
      </c>
      <c r="AO967" s="117">
        <f t="shared" si="222"/>
        <v>0.27706692913385828</v>
      </c>
      <c r="AP967" s="117">
        <f t="shared" si="223"/>
        <v>0.30856299212598426</v>
      </c>
      <c r="AQ967" s="117">
        <f t="shared" si="224"/>
        <v>0.25246062992125984</v>
      </c>
      <c r="AR967" s="117">
        <f t="shared" si="225"/>
        <v>4.921259842519685E-4</v>
      </c>
      <c r="AS967" t="str">
        <f t="shared" si="226"/>
        <v>1995NIS</v>
      </c>
    </row>
    <row r="968" spans="1:45" x14ac:dyDescent="0.25">
      <c r="A968" t="s">
        <v>698</v>
      </c>
      <c r="B968" s="64">
        <v>1996</v>
      </c>
      <c r="C968">
        <v>1091</v>
      </c>
      <c r="D968" s="116" t="s">
        <v>43</v>
      </c>
      <c r="E968" s="63">
        <v>1.8331805682859762E-3</v>
      </c>
      <c r="F968" s="63">
        <v>0</v>
      </c>
      <c r="G968" s="63">
        <v>0</v>
      </c>
      <c r="H968" s="63">
        <v>0</v>
      </c>
      <c r="I968" s="63">
        <v>0</v>
      </c>
      <c r="J968" s="63">
        <v>6.416131989000917E-3</v>
      </c>
      <c r="K968" s="63">
        <v>1.2832263978001834E-2</v>
      </c>
      <c r="L968" s="63">
        <v>0</v>
      </c>
      <c r="M968" s="63">
        <v>3.84967919340055E-2</v>
      </c>
      <c r="N968" s="63">
        <v>0</v>
      </c>
      <c r="O968" s="63">
        <v>1.0082493125572869E-2</v>
      </c>
      <c r="P968" s="63">
        <v>0</v>
      </c>
      <c r="Q968" s="63">
        <v>1.0082493125572869E-2</v>
      </c>
      <c r="R968" s="63">
        <v>0</v>
      </c>
      <c r="S968" s="63">
        <v>5.4995417048579283E-3</v>
      </c>
      <c r="T968" s="63">
        <v>0</v>
      </c>
      <c r="U968" s="63">
        <v>0</v>
      </c>
      <c r="V968" s="63">
        <v>0.26031164069660861</v>
      </c>
      <c r="W968" s="63">
        <v>0</v>
      </c>
      <c r="X968" s="63">
        <v>0.39321723189734187</v>
      </c>
      <c r="Y968" s="63">
        <v>1.8331805682859762E-3</v>
      </c>
      <c r="Z968" s="63">
        <v>0</v>
      </c>
      <c r="AA968" s="63">
        <v>0.25939505041246563</v>
      </c>
      <c r="AB968" s="93" t="str">
        <f t="shared" si="213"/>
        <v>pre99</v>
      </c>
      <c r="AC968" s="93" t="str">
        <f t="shared" si="214"/>
        <v>NIS</v>
      </c>
      <c r="AD968" s="93" t="str">
        <f>"'"&amp;VLOOKUP(A968,Lookups!B$3:F$48,2,FALSE)&amp;"'"</f>
        <v>'Nisqually Fall Fingerling'</v>
      </c>
      <c r="AE968" s="93">
        <f>VLOOKUP(A968,Lookups!B$3:F$48,4,FALSE)</f>
        <v>7</v>
      </c>
      <c r="AF968" s="93" t="str">
        <f>VLOOKUP(A968,Lookups!B$3:F$48,5,FALSE)</f>
        <v>PS</v>
      </c>
      <c r="AG968" s="93" t="str">
        <f t="shared" si="215"/>
        <v>yes</v>
      </c>
      <c r="AH968" s="93">
        <f>VLOOKUP(A968,Lookups!B$3:F$48,3,FALSE)</f>
        <v>23</v>
      </c>
      <c r="AI968" s="117">
        <f t="shared" si="216"/>
        <v>1.8331805682859762E-3</v>
      </c>
      <c r="AJ968" s="117">
        <f t="shared" si="217"/>
        <v>0</v>
      </c>
      <c r="AK968" s="117">
        <f t="shared" si="218"/>
        <v>1.924839596700275E-2</v>
      </c>
      <c r="AL968" s="117">
        <f t="shared" si="219"/>
        <v>3.84967919340055E-2</v>
      </c>
      <c r="AM968" s="117">
        <f t="shared" si="220"/>
        <v>1.0082493125572869E-2</v>
      </c>
      <c r="AN968" s="117">
        <f t="shared" si="221"/>
        <v>1.5582034830430799E-2</v>
      </c>
      <c r="AO968" s="117">
        <f t="shared" si="222"/>
        <v>0.26031164069660861</v>
      </c>
      <c r="AP968" s="117">
        <f t="shared" si="223"/>
        <v>0.39505041246562783</v>
      </c>
      <c r="AQ968" s="117">
        <f t="shared" si="224"/>
        <v>0.25939505041246563</v>
      </c>
      <c r="AR968" s="117">
        <f t="shared" si="225"/>
        <v>0</v>
      </c>
      <c r="AS968" t="str">
        <f t="shared" si="226"/>
        <v>1996NIS</v>
      </c>
    </row>
    <row r="969" spans="1:45" x14ac:dyDescent="0.25">
      <c r="A969" t="s">
        <v>698</v>
      </c>
      <c r="B969" s="64">
        <v>1997</v>
      </c>
      <c r="C969">
        <v>755</v>
      </c>
      <c r="D969" s="116" t="s">
        <v>43</v>
      </c>
      <c r="E969" s="63">
        <v>0</v>
      </c>
      <c r="F969" s="63">
        <v>3.9735099337748344E-3</v>
      </c>
      <c r="G969" s="63">
        <v>0</v>
      </c>
      <c r="H969" s="63">
        <v>0</v>
      </c>
      <c r="I969" s="63">
        <v>0</v>
      </c>
      <c r="J969" s="63">
        <v>3.1788079470198675E-2</v>
      </c>
      <c r="K969" s="63">
        <v>4.2384105960264901E-2</v>
      </c>
      <c r="L969" s="63">
        <v>0</v>
      </c>
      <c r="M969" s="63">
        <v>1.1920529801324502E-2</v>
      </c>
      <c r="N969" s="63">
        <v>0</v>
      </c>
      <c r="O969" s="63">
        <v>5.2980132450331126E-3</v>
      </c>
      <c r="P969" s="63">
        <v>0</v>
      </c>
      <c r="Q969" s="63">
        <v>3.9735099337748344E-3</v>
      </c>
      <c r="R969" s="63">
        <v>7.9470198675496689E-3</v>
      </c>
      <c r="S969" s="63">
        <v>2.6490066225165563E-3</v>
      </c>
      <c r="T969" s="63">
        <v>0</v>
      </c>
      <c r="U969" s="63">
        <v>0</v>
      </c>
      <c r="V969" s="63">
        <v>0.29139072847682118</v>
      </c>
      <c r="W969" s="63">
        <v>0</v>
      </c>
      <c r="X969" s="63">
        <v>0.2</v>
      </c>
      <c r="Y969" s="63">
        <v>1.3245033112582781E-2</v>
      </c>
      <c r="Z969" s="63">
        <v>0</v>
      </c>
      <c r="AA969" s="63">
        <v>0.38543046357615895</v>
      </c>
      <c r="AB969" s="93" t="str">
        <f t="shared" si="213"/>
        <v>pre99</v>
      </c>
      <c r="AC969" s="93" t="str">
        <f t="shared" si="214"/>
        <v>NIS</v>
      </c>
      <c r="AD969" s="93" t="str">
        <f>"'"&amp;VLOOKUP(A969,Lookups!B$3:F$48,2,FALSE)&amp;"'"</f>
        <v>'Nisqually Fall Fingerling'</v>
      </c>
      <c r="AE969" s="93">
        <f>VLOOKUP(A969,Lookups!B$3:F$48,4,FALSE)</f>
        <v>7</v>
      </c>
      <c r="AF969" s="93" t="str">
        <f>VLOOKUP(A969,Lookups!B$3:F$48,5,FALSE)</f>
        <v>PS</v>
      </c>
      <c r="AG969" s="93" t="str">
        <f t="shared" si="215"/>
        <v>yes</v>
      </c>
      <c r="AH969" s="93">
        <f>VLOOKUP(A969,Lookups!B$3:F$48,3,FALSE)</f>
        <v>23</v>
      </c>
      <c r="AI969" s="117">
        <f t="shared" si="216"/>
        <v>3.9735099337748344E-3</v>
      </c>
      <c r="AJ969" s="117">
        <f t="shared" si="217"/>
        <v>0</v>
      </c>
      <c r="AK969" s="117">
        <f t="shared" si="218"/>
        <v>7.4172185430463583E-2</v>
      </c>
      <c r="AL969" s="117">
        <f t="shared" si="219"/>
        <v>1.1920529801324502E-2</v>
      </c>
      <c r="AM969" s="117">
        <f t="shared" si="220"/>
        <v>5.2980132450331126E-3</v>
      </c>
      <c r="AN969" s="117">
        <f t="shared" si="221"/>
        <v>1.4569536423841059E-2</v>
      </c>
      <c r="AO969" s="117">
        <f t="shared" si="222"/>
        <v>0.29139072847682118</v>
      </c>
      <c r="AP969" s="117">
        <f t="shared" si="223"/>
        <v>0.2132450331125828</v>
      </c>
      <c r="AQ969" s="117">
        <f t="shared" si="224"/>
        <v>0.38543046357615895</v>
      </c>
      <c r="AR969" s="117">
        <f t="shared" si="225"/>
        <v>0</v>
      </c>
      <c r="AS969" t="str">
        <f t="shared" si="226"/>
        <v>1997NIS</v>
      </c>
    </row>
    <row r="970" spans="1:45" x14ac:dyDescent="0.25">
      <c r="A970" t="s">
        <v>698</v>
      </c>
      <c r="B970" s="64">
        <v>1998</v>
      </c>
      <c r="C970">
        <v>1546</v>
      </c>
      <c r="D970" s="116" t="s">
        <v>43</v>
      </c>
      <c r="E970" s="63">
        <v>1.29366106080207E-3</v>
      </c>
      <c r="F970" s="63">
        <v>0</v>
      </c>
      <c r="G970" s="63">
        <v>0</v>
      </c>
      <c r="H970" s="63">
        <v>0</v>
      </c>
      <c r="I970" s="63">
        <v>0</v>
      </c>
      <c r="J970" s="63">
        <v>3.2341526520051748E-3</v>
      </c>
      <c r="K970" s="63">
        <v>5.8214747736093147E-3</v>
      </c>
      <c r="L970" s="63">
        <v>0</v>
      </c>
      <c r="M970" s="63">
        <v>2.2639068564036222E-2</v>
      </c>
      <c r="N970" s="63">
        <v>0</v>
      </c>
      <c r="O970" s="63">
        <v>0</v>
      </c>
      <c r="P970" s="63">
        <v>3.2341526520051748E-3</v>
      </c>
      <c r="Q970" s="63">
        <v>3.8809831824062097E-3</v>
      </c>
      <c r="R970" s="63">
        <v>0</v>
      </c>
      <c r="S970" s="63">
        <v>0</v>
      </c>
      <c r="T970" s="63">
        <v>0</v>
      </c>
      <c r="U970" s="63">
        <v>0</v>
      </c>
      <c r="V970" s="63">
        <v>0.23932729624838292</v>
      </c>
      <c r="W970" s="63">
        <v>0</v>
      </c>
      <c r="X970" s="63">
        <v>0.37257438551099614</v>
      </c>
      <c r="Y970" s="63">
        <v>8.4087968952134533E-3</v>
      </c>
      <c r="Z970" s="63">
        <v>0</v>
      </c>
      <c r="AA970" s="63">
        <v>0.33958602846054331</v>
      </c>
      <c r="AB970" s="93" t="str">
        <f t="shared" si="213"/>
        <v>pre99</v>
      </c>
      <c r="AC970" s="93" t="str">
        <f t="shared" si="214"/>
        <v>NIS</v>
      </c>
      <c r="AD970" s="93" t="str">
        <f>"'"&amp;VLOOKUP(A970,Lookups!B$3:F$48,2,FALSE)&amp;"'"</f>
        <v>'Nisqually Fall Fingerling'</v>
      </c>
      <c r="AE970" s="93">
        <f>VLOOKUP(A970,Lookups!B$3:F$48,4,FALSE)</f>
        <v>7</v>
      </c>
      <c r="AF970" s="93" t="str">
        <f>VLOOKUP(A970,Lookups!B$3:F$48,5,FALSE)</f>
        <v>PS</v>
      </c>
      <c r="AG970" s="93" t="str">
        <f t="shared" si="215"/>
        <v>yes</v>
      </c>
      <c r="AH970" s="93">
        <f>VLOOKUP(A970,Lookups!B$3:F$48,3,FALSE)</f>
        <v>23</v>
      </c>
      <c r="AI970" s="117">
        <f t="shared" si="216"/>
        <v>1.29366106080207E-3</v>
      </c>
      <c r="AJ970" s="117">
        <f t="shared" si="217"/>
        <v>0</v>
      </c>
      <c r="AK970" s="117">
        <f t="shared" si="218"/>
        <v>9.05562742561449E-3</v>
      </c>
      <c r="AL970" s="117">
        <f t="shared" si="219"/>
        <v>2.2639068564036222E-2</v>
      </c>
      <c r="AM970" s="117">
        <f t="shared" si="220"/>
        <v>3.2341526520051748E-3</v>
      </c>
      <c r="AN970" s="117">
        <f t="shared" si="221"/>
        <v>3.8809831824062097E-3</v>
      </c>
      <c r="AO970" s="117">
        <f t="shared" si="222"/>
        <v>0.23932729624838292</v>
      </c>
      <c r="AP970" s="117">
        <f t="shared" si="223"/>
        <v>0.3809831824062096</v>
      </c>
      <c r="AQ970" s="117">
        <f t="shared" si="224"/>
        <v>0.33958602846054331</v>
      </c>
      <c r="AR970" s="117">
        <f t="shared" si="225"/>
        <v>0</v>
      </c>
      <c r="AS970" t="str">
        <f t="shared" si="226"/>
        <v>1998NIS</v>
      </c>
    </row>
    <row r="971" spans="1:45" x14ac:dyDescent="0.25">
      <c r="A971" t="s">
        <v>698</v>
      </c>
      <c r="B971" s="64">
        <v>1999</v>
      </c>
      <c r="C971">
        <v>1683</v>
      </c>
      <c r="D971" s="116" t="s">
        <v>43</v>
      </c>
      <c r="E971" s="63">
        <v>0</v>
      </c>
      <c r="F971" s="63">
        <v>0</v>
      </c>
      <c r="G971" s="63">
        <v>0</v>
      </c>
      <c r="H971" s="63">
        <v>0</v>
      </c>
      <c r="I971" s="63">
        <v>0</v>
      </c>
      <c r="J971" s="63">
        <v>3.5650623885918001E-3</v>
      </c>
      <c r="K971" s="63">
        <v>2.6143790849673203E-2</v>
      </c>
      <c r="L971" s="63">
        <v>0</v>
      </c>
      <c r="M971" s="63">
        <v>3.3868092691622102E-2</v>
      </c>
      <c r="N971" s="63">
        <v>0</v>
      </c>
      <c r="O971" s="63">
        <v>0</v>
      </c>
      <c r="P971" s="63">
        <v>0</v>
      </c>
      <c r="Q971" s="63">
        <v>2.8520499108734401E-2</v>
      </c>
      <c r="R971" s="63">
        <v>2.9708853238265003E-3</v>
      </c>
      <c r="S971" s="63">
        <v>1.7825311942959001E-3</v>
      </c>
      <c r="T971" s="63">
        <v>0</v>
      </c>
      <c r="U971" s="63">
        <v>0</v>
      </c>
      <c r="V971" s="63">
        <v>0.23648247177658943</v>
      </c>
      <c r="W971" s="63">
        <v>0</v>
      </c>
      <c r="X971" s="63">
        <v>0.42305407011289364</v>
      </c>
      <c r="Y971" s="63">
        <v>0</v>
      </c>
      <c r="Z971" s="63">
        <v>0</v>
      </c>
      <c r="AA971" s="63">
        <v>0.24361259655377301</v>
      </c>
      <c r="AB971" s="93" t="str">
        <f t="shared" si="213"/>
        <v>a99to08</v>
      </c>
      <c r="AC971" s="93" t="str">
        <f t="shared" si="214"/>
        <v>NIS</v>
      </c>
      <c r="AD971" s="93" t="str">
        <f>"'"&amp;VLOOKUP(A971,Lookups!B$3:F$48,2,FALSE)&amp;"'"</f>
        <v>'Nisqually Fall Fingerling'</v>
      </c>
      <c r="AE971" s="93">
        <f>VLOOKUP(A971,Lookups!B$3:F$48,4,FALSE)</f>
        <v>7</v>
      </c>
      <c r="AF971" s="93" t="str">
        <f>VLOOKUP(A971,Lookups!B$3:F$48,5,FALSE)</f>
        <v>PS</v>
      </c>
      <c r="AG971" s="93" t="str">
        <f t="shared" si="215"/>
        <v>yes</v>
      </c>
      <c r="AH971" s="93">
        <f>VLOOKUP(A971,Lookups!B$3:F$48,3,FALSE)</f>
        <v>23</v>
      </c>
      <c r="AI971" s="117">
        <f t="shared" si="216"/>
        <v>0</v>
      </c>
      <c r="AJ971" s="117">
        <f t="shared" si="217"/>
        <v>0</v>
      </c>
      <c r="AK971" s="117">
        <f t="shared" si="218"/>
        <v>2.9708853238265005E-2</v>
      </c>
      <c r="AL971" s="117">
        <f t="shared" si="219"/>
        <v>3.3868092691622102E-2</v>
      </c>
      <c r="AM971" s="117">
        <f t="shared" si="220"/>
        <v>0</v>
      </c>
      <c r="AN971" s="117">
        <f t="shared" si="221"/>
        <v>3.3273915626856804E-2</v>
      </c>
      <c r="AO971" s="117">
        <f t="shared" si="222"/>
        <v>0.23648247177658943</v>
      </c>
      <c r="AP971" s="117">
        <f t="shared" si="223"/>
        <v>0.42305407011289364</v>
      </c>
      <c r="AQ971" s="117">
        <f t="shared" si="224"/>
        <v>0.24361259655377301</v>
      </c>
      <c r="AR971" s="117">
        <f t="shared" si="225"/>
        <v>0</v>
      </c>
      <c r="AS971" t="str">
        <f t="shared" si="226"/>
        <v>1999NIS</v>
      </c>
    </row>
    <row r="972" spans="1:45" x14ac:dyDescent="0.25">
      <c r="A972" t="s">
        <v>698</v>
      </c>
      <c r="B972" s="64">
        <v>2000</v>
      </c>
      <c r="C972">
        <v>738</v>
      </c>
      <c r="D972" s="116" t="s">
        <v>43</v>
      </c>
      <c r="E972" s="63">
        <v>0</v>
      </c>
      <c r="F972" s="63">
        <v>0</v>
      </c>
      <c r="G972" s="63">
        <v>0</v>
      </c>
      <c r="H972" s="63">
        <v>0</v>
      </c>
      <c r="I972" s="63">
        <v>0</v>
      </c>
      <c r="J972" s="63">
        <v>0.13279132791327913</v>
      </c>
      <c r="K972" s="63">
        <v>2.9810298102981029E-2</v>
      </c>
      <c r="L972" s="63">
        <v>0</v>
      </c>
      <c r="M972" s="63">
        <v>3.7940379403794036E-2</v>
      </c>
      <c r="N972" s="63">
        <v>0</v>
      </c>
      <c r="O972" s="63">
        <v>0</v>
      </c>
      <c r="P972" s="63">
        <v>0</v>
      </c>
      <c r="Q972" s="63">
        <v>1.0840108401084011E-2</v>
      </c>
      <c r="R972" s="63">
        <v>1.4905149051490514E-2</v>
      </c>
      <c r="S972" s="63">
        <v>4.0650406504065045E-3</v>
      </c>
      <c r="T972" s="63">
        <v>0</v>
      </c>
      <c r="U972" s="63">
        <v>0</v>
      </c>
      <c r="V972" s="63">
        <v>0.28184281842818426</v>
      </c>
      <c r="W972" s="63">
        <v>0</v>
      </c>
      <c r="X972" s="63">
        <v>0.37804878048780488</v>
      </c>
      <c r="Y972" s="63">
        <v>0</v>
      </c>
      <c r="Z972" s="63">
        <v>1.3550135501355014E-3</v>
      </c>
      <c r="AA972" s="63">
        <v>0.10840108401084012</v>
      </c>
      <c r="AB972" s="93" t="str">
        <f t="shared" si="213"/>
        <v>a99to08</v>
      </c>
      <c r="AC972" s="93" t="str">
        <f t="shared" si="214"/>
        <v>NIS</v>
      </c>
      <c r="AD972" s="93" t="str">
        <f>"'"&amp;VLOOKUP(A972,Lookups!B$3:F$48,2,FALSE)&amp;"'"</f>
        <v>'Nisqually Fall Fingerling'</v>
      </c>
      <c r="AE972" s="93">
        <f>VLOOKUP(A972,Lookups!B$3:F$48,4,FALSE)</f>
        <v>7</v>
      </c>
      <c r="AF972" s="93" t="str">
        <f>VLOOKUP(A972,Lookups!B$3:F$48,5,FALSE)</f>
        <v>PS</v>
      </c>
      <c r="AG972" s="93" t="str">
        <f t="shared" si="215"/>
        <v>yes</v>
      </c>
      <c r="AH972" s="93">
        <f>VLOOKUP(A972,Lookups!B$3:F$48,3,FALSE)</f>
        <v>23</v>
      </c>
      <c r="AI972" s="117">
        <f t="shared" si="216"/>
        <v>0</v>
      </c>
      <c r="AJ972" s="117">
        <f t="shared" si="217"/>
        <v>0</v>
      </c>
      <c r="AK972" s="117">
        <f t="shared" si="218"/>
        <v>0.16260162601626016</v>
      </c>
      <c r="AL972" s="117">
        <f t="shared" si="219"/>
        <v>3.7940379403794036E-2</v>
      </c>
      <c r="AM972" s="117">
        <f t="shared" si="220"/>
        <v>0</v>
      </c>
      <c r="AN972" s="117">
        <f t="shared" si="221"/>
        <v>2.9810298102981032E-2</v>
      </c>
      <c r="AO972" s="117">
        <f t="shared" si="222"/>
        <v>0.28184281842818426</v>
      </c>
      <c r="AP972" s="117">
        <f t="shared" si="223"/>
        <v>0.37804878048780488</v>
      </c>
      <c r="AQ972" s="117">
        <f t="shared" si="224"/>
        <v>0.10840108401084012</v>
      </c>
      <c r="AR972" s="117">
        <f t="shared" si="225"/>
        <v>1.3550135501355014E-3</v>
      </c>
      <c r="AS972" t="str">
        <f t="shared" si="226"/>
        <v>2000NIS</v>
      </c>
    </row>
    <row r="973" spans="1:45" x14ac:dyDescent="0.25">
      <c r="A973" t="s">
        <v>698</v>
      </c>
      <c r="B973" s="64">
        <v>2001</v>
      </c>
      <c r="C973">
        <v>1200</v>
      </c>
      <c r="D973" s="116" t="s">
        <v>43</v>
      </c>
      <c r="E973" s="63">
        <v>1.6666666666666668E-3</v>
      </c>
      <c r="F973" s="63">
        <v>0</v>
      </c>
      <c r="G973" s="63">
        <v>0</v>
      </c>
      <c r="H973" s="63">
        <v>0</v>
      </c>
      <c r="I973" s="63">
        <v>0</v>
      </c>
      <c r="J973" s="63">
        <v>3.0833333333333334E-2</v>
      </c>
      <c r="K973" s="63">
        <v>2.8333333333333332E-2</v>
      </c>
      <c r="L973" s="63">
        <v>0</v>
      </c>
      <c r="M973" s="63">
        <v>1.5833333333333335E-2</v>
      </c>
      <c r="N973" s="63">
        <v>0</v>
      </c>
      <c r="O973" s="63">
        <v>0</v>
      </c>
      <c r="P973" s="63">
        <v>0</v>
      </c>
      <c r="Q973" s="63">
        <v>3.3333333333333333E-2</v>
      </c>
      <c r="R973" s="63">
        <v>4.1666666666666666E-3</v>
      </c>
      <c r="S973" s="63">
        <v>0.01</v>
      </c>
      <c r="T973" s="63">
        <v>0</v>
      </c>
      <c r="U973" s="63">
        <v>0</v>
      </c>
      <c r="V973" s="63">
        <v>0.26083333333333331</v>
      </c>
      <c r="W973" s="63">
        <v>0</v>
      </c>
      <c r="X973" s="63">
        <v>0.27250000000000002</v>
      </c>
      <c r="Y973" s="63">
        <v>0</v>
      </c>
      <c r="Z973" s="63">
        <v>0</v>
      </c>
      <c r="AA973" s="63">
        <v>0.34250000000000003</v>
      </c>
      <c r="AB973" s="93" t="str">
        <f t="shared" si="213"/>
        <v>a99to08</v>
      </c>
      <c r="AC973" s="93" t="str">
        <f t="shared" si="214"/>
        <v>NIS</v>
      </c>
      <c r="AD973" s="93" t="str">
        <f>"'"&amp;VLOOKUP(A973,Lookups!B$3:F$48,2,FALSE)&amp;"'"</f>
        <v>'Nisqually Fall Fingerling'</v>
      </c>
      <c r="AE973" s="93">
        <f>VLOOKUP(A973,Lookups!B$3:F$48,4,FALSE)</f>
        <v>7</v>
      </c>
      <c r="AF973" s="93" t="str">
        <f>VLOOKUP(A973,Lookups!B$3:F$48,5,FALSE)</f>
        <v>PS</v>
      </c>
      <c r="AG973" s="93" t="str">
        <f t="shared" si="215"/>
        <v>yes</v>
      </c>
      <c r="AH973" s="93">
        <f>VLOOKUP(A973,Lookups!B$3:F$48,3,FALSE)</f>
        <v>23</v>
      </c>
      <c r="AI973" s="117">
        <f t="shared" si="216"/>
        <v>1.6666666666666668E-3</v>
      </c>
      <c r="AJ973" s="117">
        <f t="shared" si="217"/>
        <v>0</v>
      </c>
      <c r="AK973" s="117">
        <f t="shared" si="218"/>
        <v>5.9166666666666666E-2</v>
      </c>
      <c r="AL973" s="117">
        <f t="shared" si="219"/>
        <v>1.5833333333333335E-2</v>
      </c>
      <c r="AM973" s="117">
        <f t="shared" si="220"/>
        <v>0</v>
      </c>
      <c r="AN973" s="117">
        <f t="shared" si="221"/>
        <v>4.7500000000000001E-2</v>
      </c>
      <c r="AO973" s="117">
        <f t="shared" si="222"/>
        <v>0.26083333333333331</v>
      </c>
      <c r="AP973" s="117">
        <f t="shared" si="223"/>
        <v>0.27250000000000002</v>
      </c>
      <c r="AQ973" s="117">
        <f t="shared" si="224"/>
        <v>0.34250000000000003</v>
      </c>
      <c r="AR973" s="117">
        <f t="shared" si="225"/>
        <v>0</v>
      </c>
      <c r="AS973" t="str">
        <f t="shared" si="226"/>
        <v>2001NIS</v>
      </c>
    </row>
    <row r="974" spans="1:45" x14ac:dyDescent="0.25">
      <c r="A974" t="s">
        <v>698</v>
      </c>
      <c r="B974" s="64">
        <v>2002</v>
      </c>
      <c r="C974">
        <v>1555</v>
      </c>
      <c r="D974" s="116" t="s">
        <v>43</v>
      </c>
      <c r="E974" s="63">
        <v>0</v>
      </c>
      <c r="F974" s="63">
        <v>0</v>
      </c>
      <c r="G974" s="63">
        <v>0</v>
      </c>
      <c r="H974" s="63">
        <v>0</v>
      </c>
      <c r="I974" s="63">
        <v>0</v>
      </c>
      <c r="J974" s="63">
        <v>6.4308681672025719E-2</v>
      </c>
      <c r="K974" s="63">
        <v>3.4083601286173631E-2</v>
      </c>
      <c r="L974" s="63">
        <v>0</v>
      </c>
      <c r="M974" s="63">
        <v>1.0289389067524116E-2</v>
      </c>
      <c r="N974" s="63">
        <v>0</v>
      </c>
      <c r="O974" s="63">
        <v>0</v>
      </c>
      <c r="P974" s="63">
        <v>0</v>
      </c>
      <c r="Q974" s="63">
        <v>2.7652733118971061E-2</v>
      </c>
      <c r="R974" s="63">
        <v>5.144694533762058E-3</v>
      </c>
      <c r="S974" s="63">
        <v>7.0739549839228298E-3</v>
      </c>
      <c r="T974" s="63">
        <v>0</v>
      </c>
      <c r="U974" s="63">
        <v>0</v>
      </c>
      <c r="V974" s="63">
        <v>0.12411575562700965</v>
      </c>
      <c r="W974" s="63">
        <v>0</v>
      </c>
      <c r="X974" s="63">
        <v>0.41286173633440515</v>
      </c>
      <c r="Y974" s="63">
        <v>3.3440514469453377E-2</v>
      </c>
      <c r="Z974" s="63">
        <v>0</v>
      </c>
      <c r="AA974" s="63">
        <v>0.2810289389067524</v>
      </c>
      <c r="AB974" s="93" t="str">
        <f t="shared" si="213"/>
        <v>a99to08</v>
      </c>
      <c r="AC974" s="93" t="str">
        <f t="shared" si="214"/>
        <v>NIS</v>
      </c>
      <c r="AD974" s="93" t="str">
        <f>"'"&amp;VLOOKUP(A974,Lookups!B$3:F$48,2,FALSE)&amp;"'"</f>
        <v>'Nisqually Fall Fingerling'</v>
      </c>
      <c r="AE974" s="93">
        <f>VLOOKUP(A974,Lookups!B$3:F$48,4,FALSE)</f>
        <v>7</v>
      </c>
      <c r="AF974" s="93" t="str">
        <f>VLOOKUP(A974,Lookups!B$3:F$48,5,FALSE)</f>
        <v>PS</v>
      </c>
      <c r="AG974" s="93" t="str">
        <f t="shared" si="215"/>
        <v>yes</v>
      </c>
      <c r="AH974" s="93">
        <f>VLOOKUP(A974,Lookups!B$3:F$48,3,FALSE)</f>
        <v>23</v>
      </c>
      <c r="AI974" s="117">
        <f t="shared" si="216"/>
        <v>0</v>
      </c>
      <c r="AJ974" s="117">
        <f t="shared" si="217"/>
        <v>0</v>
      </c>
      <c r="AK974" s="117">
        <f t="shared" si="218"/>
        <v>9.8392282958199351E-2</v>
      </c>
      <c r="AL974" s="117">
        <f t="shared" si="219"/>
        <v>1.0289389067524116E-2</v>
      </c>
      <c r="AM974" s="117">
        <f t="shared" si="220"/>
        <v>0</v>
      </c>
      <c r="AN974" s="117">
        <f t="shared" si="221"/>
        <v>3.9871382636655954E-2</v>
      </c>
      <c r="AO974" s="117">
        <f t="shared" si="222"/>
        <v>0.12411575562700965</v>
      </c>
      <c r="AP974" s="117">
        <f t="shared" si="223"/>
        <v>0.44630225080385855</v>
      </c>
      <c r="AQ974" s="117">
        <f t="shared" si="224"/>
        <v>0.2810289389067524</v>
      </c>
      <c r="AR974" s="117">
        <f t="shared" si="225"/>
        <v>0</v>
      </c>
      <c r="AS974" t="str">
        <f t="shared" si="226"/>
        <v>2002NIS</v>
      </c>
    </row>
    <row r="975" spans="1:45" x14ac:dyDescent="0.25">
      <c r="A975" t="s">
        <v>698</v>
      </c>
      <c r="B975" s="64">
        <v>2003</v>
      </c>
      <c r="C975">
        <v>1770</v>
      </c>
      <c r="D975" s="116" t="s">
        <v>43</v>
      </c>
      <c r="E975" s="63">
        <v>5.649717514124294E-4</v>
      </c>
      <c r="F975" s="63">
        <v>0</v>
      </c>
      <c r="G975" s="63">
        <v>0</v>
      </c>
      <c r="H975" s="63">
        <v>0</v>
      </c>
      <c r="I975" s="63">
        <v>0</v>
      </c>
      <c r="J975" s="63">
        <v>5.0847457627118647E-2</v>
      </c>
      <c r="K975" s="63">
        <v>1.864406779661017E-2</v>
      </c>
      <c r="L975" s="63">
        <v>0</v>
      </c>
      <c r="M975" s="63">
        <v>1.2994350282485877E-2</v>
      </c>
      <c r="N975" s="63">
        <v>0</v>
      </c>
      <c r="O975" s="63">
        <v>0</v>
      </c>
      <c r="P975" s="63">
        <v>5.6497175141242938E-3</v>
      </c>
      <c r="Q975" s="63">
        <v>3.7853107344632771E-2</v>
      </c>
      <c r="R975" s="63">
        <v>0</v>
      </c>
      <c r="S975" s="63">
        <v>7.9096045197740109E-3</v>
      </c>
      <c r="T975" s="63">
        <v>0</v>
      </c>
      <c r="U975" s="63">
        <v>0</v>
      </c>
      <c r="V975" s="63">
        <v>0.14971751412429379</v>
      </c>
      <c r="W975" s="63">
        <v>0</v>
      </c>
      <c r="X975" s="63">
        <v>0.42824858757062145</v>
      </c>
      <c r="Y975" s="63">
        <v>1.92090395480226E-2</v>
      </c>
      <c r="Z975" s="63">
        <v>0</v>
      </c>
      <c r="AA975" s="63">
        <v>0.26836158192090398</v>
      </c>
      <c r="AB975" s="93" t="str">
        <f t="shared" si="213"/>
        <v>a99to08</v>
      </c>
      <c r="AC975" s="93" t="str">
        <f t="shared" si="214"/>
        <v>NIS</v>
      </c>
      <c r="AD975" s="93" t="str">
        <f>"'"&amp;VLOOKUP(A975,Lookups!B$3:F$48,2,FALSE)&amp;"'"</f>
        <v>'Nisqually Fall Fingerling'</v>
      </c>
      <c r="AE975" s="93">
        <f>VLOOKUP(A975,Lookups!B$3:F$48,4,FALSE)</f>
        <v>7</v>
      </c>
      <c r="AF975" s="93" t="str">
        <f>VLOOKUP(A975,Lookups!B$3:F$48,5,FALSE)</f>
        <v>PS</v>
      </c>
      <c r="AG975" s="93" t="str">
        <f t="shared" si="215"/>
        <v>yes</v>
      </c>
      <c r="AH975" s="93">
        <f>VLOOKUP(A975,Lookups!B$3:F$48,3,FALSE)</f>
        <v>23</v>
      </c>
      <c r="AI975" s="117">
        <f t="shared" si="216"/>
        <v>5.649717514124294E-4</v>
      </c>
      <c r="AJ975" s="117">
        <f t="shared" si="217"/>
        <v>0</v>
      </c>
      <c r="AK975" s="117">
        <f t="shared" si="218"/>
        <v>6.9491525423728814E-2</v>
      </c>
      <c r="AL975" s="117">
        <f t="shared" si="219"/>
        <v>1.2994350282485877E-2</v>
      </c>
      <c r="AM975" s="117">
        <f t="shared" si="220"/>
        <v>5.6497175141242938E-3</v>
      </c>
      <c r="AN975" s="117">
        <f t="shared" si="221"/>
        <v>4.576271186440678E-2</v>
      </c>
      <c r="AO975" s="117">
        <f t="shared" si="222"/>
        <v>0.14971751412429379</v>
      </c>
      <c r="AP975" s="117">
        <f t="shared" si="223"/>
        <v>0.44745762711864406</v>
      </c>
      <c r="AQ975" s="117">
        <f t="shared" si="224"/>
        <v>0.26836158192090398</v>
      </c>
      <c r="AR975" s="117">
        <f t="shared" si="225"/>
        <v>0</v>
      </c>
      <c r="AS975" t="str">
        <f t="shared" si="226"/>
        <v>2003NIS</v>
      </c>
    </row>
    <row r="976" spans="1:45" x14ac:dyDescent="0.25">
      <c r="A976" t="s">
        <v>698</v>
      </c>
      <c r="B976" s="64">
        <v>2004</v>
      </c>
      <c r="C976">
        <v>1897</v>
      </c>
      <c r="D976" s="116" t="s">
        <v>43</v>
      </c>
      <c r="E976" s="63">
        <v>0</v>
      </c>
      <c r="F976" s="63">
        <v>5.2714812862414342E-4</v>
      </c>
      <c r="G976" s="63">
        <v>0</v>
      </c>
      <c r="H976" s="63">
        <v>0</v>
      </c>
      <c r="I976" s="63">
        <v>0</v>
      </c>
      <c r="J976" s="63">
        <v>5.4823405376910904E-2</v>
      </c>
      <c r="K976" s="63">
        <v>1.2124406958355299E-2</v>
      </c>
      <c r="L976" s="63">
        <v>0</v>
      </c>
      <c r="M976" s="63">
        <v>1.4760147601476014E-2</v>
      </c>
      <c r="N976" s="63">
        <v>0</v>
      </c>
      <c r="O976" s="63">
        <v>0</v>
      </c>
      <c r="P976" s="63">
        <v>0</v>
      </c>
      <c r="Q976" s="63">
        <v>6.1149182920400634E-2</v>
      </c>
      <c r="R976" s="63">
        <v>6.3257775434897206E-3</v>
      </c>
      <c r="S976" s="63">
        <v>9.4886663152345813E-3</v>
      </c>
      <c r="T976" s="63">
        <v>0</v>
      </c>
      <c r="U976" s="63">
        <v>0</v>
      </c>
      <c r="V976" s="63">
        <v>0.12546125461254612</v>
      </c>
      <c r="W976" s="63">
        <v>0</v>
      </c>
      <c r="X976" s="63">
        <v>0.33263046916183447</v>
      </c>
      <c r="Y976" s="63">
        <v>0</v>
      </c>
      <c r="Z976" s="63">
        <v>1.0542962572482868E-3</v>
      </c>
      <c r="AA976" s="63">
        <v>0.38165524512387983</v>
      </c>
      <c r="AB976" s="93" t="str">
        <f t="shared" si="213"/>
        <v>a99to08</v>
      </c>
      <c r="AC976" s="93" t="str">
        <f t="shared" si="214"/>
        <v>NIS</v>
      </c>
      <c r="AD976" s="93" t="str">
        <f>"'"&amp;VLOOKUP(A976,Lookups!B$3:F$48,2,FALSE)&amp;"'"</f>
        <v>'Nisqually Fall Fingerling'</v>
      </c>
      <c r="AE976" s="93">
        <f>VLOOKUP(A976,Lookups!B$3:F$48,4,FALSE)</f>
        <v>7</v>
      </c>
      <c r="AF976" s="93" t="str">
        <f>VLOOKUP(A976,Lookups!B$3:F$48,5,FALSE)</f>
        <v>PS</v>
      </c>
      <c r="AG976" s="93" t="str">
        <f t="shared" si="215"/>
        <v>yes</v>
      </c>
      <c r="AH976" s="93">
        <f>VLOOKUP(A976,Lookups!B$3:F$48,3,FALSE)</f>
        <v>23</v>
      </c>
      <c r="AI976" s="117">
        <f t="shared" si="216"/>
        <v>5.2714812862414342E-4</v>
      </c>
      <c r="AJ976" s="117">
        <f t="shared" si="217"/>
        <v>0</v>
      </c>
      <c r="AK976" s="117">
        <f t="shared" si="218"/>
        <v>6.6947812335266199E-2</v>
      </c>
      <c r="AL976" s="117">
        <f t="shared" si="219"/>
        <v>1.4760147601476014E-2</v>
      </c>
      <c r="AM976" s="117">
        <f t="shared" si="220"/>
        <v>0</v>
      </c>
      <c r="AN976" s="117">
        <f t="shared" si="221"/>
        <v>7.6963626779124938E-2</v>
      </c>
      <c r="AO976" s="117">
        <f t="shared" si="222"/>
        <v>0.12546125461254612</v>
      </c>
      <c r="AP976" s="117">
        <f t="shared" si="223"/>
        <v>0.33263046916183447</v>
      </c>
      <c r="AQ976" s="117">
        <f t="shared" si="224"/>
        <v>0.38165524512387983</v>
      </c>
      <c r="AR976" s="117">
        <f t="shared" si="225"/>
        <v>1.0542962572482868E-3</v>
      </c>
      <c r="AS976" t="str">
        <f t="shared" si="226"/>
        <v>2004NIS</v>
      </c>
    </row>
    <row r="977" spans="1:45" x14ac:dyDescent="0.25">
      <c r="A977" t="s">
        <v>698</v>
      </c>
      <c r="B977" s="64">
        <v>2005</v>
      </c>
      <c r="C977">
        <v>1363</v>
      </c>
      <c r="D977" s="116" t="s">
        <v>43</v>
      </c>
      <c r="E977" s="63">
        <v>0</v>
      </c>
      <c r="F977" s="63">
        <v>0</v>
      </c>
      <c r="G977" s="63">
        <v>0</v>
      </c>
      <c r="H977" s="63">
        <v>0</v>
      </c>
      <c r="I977" s="63">
        <v>0</v>
      </c>
      <c r="J977" s="63">
        <v>5.4292002934702863E-2</v>
      </c>
      <c r="K977" s="63">
        <v>2.0542920029347028E-2</v>
      </c>
      <c r="L977" s="63">
        <v>0</v>
      </c>
      <c r="M977" s="63">
        <v>4.9889948642699931E-2</v>
      </c>
      <c r="N977" s="63">
        <v>0</v>
      </c>
      <c r="O977" s="63">
        <v>2.93470286133529E-3</v>
      </c>
      <c r="P977" s="63">
        <v>0</v>
      </c>
      <c r="Q977" s="63">
        <v>3.5216434336023478E-2</v>
      </c>
      <c r="R977" s="63">
        <v>1.9075568598679385E-2</v>
      </c>
      <c r="S977" s="63">
        <v>5.1357300073367569E-3</v>
      </c>
      <c r="T977" s="63">
        <v>0</v>
      </c>
      <c r="U977" s="63">
        <v>0</v>
      </c>
      <c r="V977" s="63">
        <v>0.13499633162142333</v>
      </c>
      <c r="W977" s="63">
        <v>0</v>
      </c>
      <c r="X977" s="63">
        <v>0.11518708730741012</v>
      </c>
      <c r="Y977" s="63">
        <v>0</v>
      </c>
      <c r="Z977" s="63">
        <v>0</v>
      </c>
      <c r="AA977" s="63">
        <v>0.56272927366104186</v>
      </c>
      <c r="AB977" s="93" t="str">
        <f t="shared" si="213"/>
        <v>a99to08</v>
      </c>
      <c r="AC977" s="93" t="str">
        <f t="shared" si="214"/>
        <v>NIS</v>
      </c>
      <c r="AD977" s="93" t="str">
        <f>"'"&amp;VLOOKUP(A977,Lookups!B$3:F$48,2,FALSE)&amp;"'"</f>
        <v>'Nisqually Fall Fingerling'</v>
      </c>
      <c r="AE977" s="93">
        <f>VLOOKUP(A977,Lookups!B$3:F$48,4,FALSE)</f>
        <v>7</v>
      </c>
      <c r="AF977" s="93" t="str">
        <f>VLOOKUP(A977,Lookups!B$3:F$48,5,FALSE)</f>
        <v>PS</v>
      </c>
      <c r="AG977" s="93" t="str">
        <f t="shared" si="215"/>
        <v>yes</v>
      </c>
      <c r="AH977" s="93">
        <f>VLOOKUP(A977,Lookups!B$3:F$48,3,FALSE)</f>
        <v>23</v>
      </c>
      <c r="AI977" s="117">
        <f t="shared" si="216"/>
        <v>0</v>
      </c>
      <c r="AJ977" s="117">
        <f t="shared" si="217"/>
        <v>0</v>
      </c>
      <c r="AK977" s="117">
        <f t="shared" si="218"/>
        <v>7.4834922964049894E-2</v>
      </c>
      <c r="AL977" s="117">
        <f t="shared" si="219"/>
        <v>4.9889948642699931E-2</v>
      </c>
      <c r="AM977" s="117">
        <f t="shared" si="220"/>
        <v>2.93470286133529E-3</v>
      </c>
      <c r="AN977" s="117">
        <f t="shared" si="221"/>
        <v>5.9427732942039617E-2</v>
      </c>
      <c r="AO977" s="117">
        <f t="shared" si="222"/>
        <v>0.13499633162142333</v>
      </c>
      <c r="AP977" s="117">
        <f t="shared" si="223"/>
        <v>0.11518708730741012</v>
      </c>
      <c r="AQ977" s="117">
        <f t="shared" si="224"/>
        <v>0.56272927366104186</v>
      </c>
      <c r="AR977" s="117">
        <f t="shared" si="225"/>
        <v>0</v>
      </c>
      <c r="AS977" t="str">
        <f t="shared" si="226"/>
        <v>2005NIS</v>
      </c>
    </row>
    <row r="978" spans="1:45" x14ac:dyDescent="0.25">
      <c r="A978" t="s">
        <v>698</v>
      </c>
      <c r="B978" s="64">
        <v>2006</v>
      </c>
      <c r="C978">
        <v>3221</v>
      </c>
      <c r="D978" s="116" t="s">
        <v>43</v>
      </c>
      <c r="E978" s="63">
        <v>6.2092517851598881E-4</v>
      </c>
      <c r="F978" s="63">
        <v>0</v>
      </c>
      <c r="G978" s="63">
        <v>0</v>
      </c>
      <c r="H978" s="63">
        <v>0</v>
      </c>
      <c r="I978" s="63">
        <v>0</v>
      </c>
      <c r="J978" s="63">
        <v>5.9919279726792923E-2</v>
      </c>
      <c r="K978" s="63">
        <v>1.6764979819931698E-2</v>
      </c>
      <c r="L978" s="63">
        <v>0</v>
      </c>
      <c r="M978" s="63">
        <v>2.1421918658801616E-2</v>
      </c>
      <c r="N978" s="63">
        <v>0</v>
      </c>
      <c r="O978" s="63">
        <v>0</v>
      </c>
      <c r="P978" s="63">
        <v>0</v>
      </c>
      <c r="Q978" s="63">
        <v>5.3710027941633036E-2</v>
      </c>
      <c r="R978" s="63">
        <v>3.4150884818379386E-3</v>
      </c>
      <c r="S978" s="63">
        <v>2.1732381248059608E-3</v>
      </c>
      <c r="T978" s="63">
        <v>0</v>
      </c>
      <c r="U978" s="63">
        <v>0</v>
      </c>
      <c r="V978" s="63">
        <v>8.5377212045948461E-2</v>
      </c>
      <c r="W978" s="63">
        <v>0</v>
      </c>
      <c r="X978" s="63">
        <v>0.41601986960571252</v>
      </c>
      <c r="Y978" s="63">
        <v>0</v>
      </c>
      <c r="Z978" s="63">
        <v>0</v>
      </c>
      <c r="AA978" s="63">
        <v>0.34057746041601988</v>
      </c>
      <c r="AB978" s="93" t="str">
        <f t="shared" si="213"/>
        <v>a99to08</v>
      </c>
      <c r="AC978" s="93" t="str">
        <f t="shared" si="214"/>
        <v>NIS</v>
      </c>
      <c r="AD978" s="93" t="str">
        <f>"'"&amp;VLOOKUP(A978,Lookups!B$3:F$48,2,FALSE)&amp;"'"</f>
        <v>'Nisqually Fall Fingerling'</v>
      </c>
      <c r="AE978" s="93">
        <f>VLOOKUP(A978,Lookups!B$3:F$48,4,FALSE)</f>
        <v>7</v>
      </c>
      <c r="AF978" s="93" t="str">
        <f>VLOOKUP(A978,Lookups!B$3:F$48,5,FALSE)</f>
        <v>PS</v>
      </c>
      <c r="AG978" s="93" t="str">
        <f t="shared" si="215"/>
        <v>yes</v>
      </c>
      <c r="AH978" s="93">
        <f>VLOOKUP(A978,Lookups!B$3:F$48,3,FALSE)</f>
        <v>23</v>
      </c>
      <c r="AI978" s="117">
        <f t="shared" si="216"/>
        <v>6.2092517851598881E-4</v>
      </c>
      <c r="AJ978" s="117">
        <f t="shared" si="217"/>
        <v>0</v>
      </c>
      <c r="AK978" s="117">
        <f t="shared" si="218"/>
        <v>7.6684259546724615E-2</v>
      </c>
      <c r="AL978" s="117">
        <f t="shared" si="219"/>
        <v>2.1421918658801616E-2</v>
      </c>
      <c r="AM978" s="117">
        <f t="shared" si="220"/>
        <v>0</v>
      </c>
      <c r="AN978" s="117">
        <f t="shared" si="221"/>
        <v>5.9298354548276935E-2</v>
      </c>
      <c r="AO978" s="117">
        <f t="shared" si="222"/>
        <v>8.5377212045948461E-2</v>
      </c>
      <c r="AP978" s="117">
        <f t="shared" si="223"/>
        <v>0.41601986960571252</v>
      </c>
      <c r="AQ978" s="117">
        <f t="shared" si="224"/>
        <v>0.34057746041601988</v>
      </c>
      <c r="AR978" s="117">
        <f t="shared" si="225"/>
        <v>0</v>
      </c>
      <c r="AS978" t="str">
        <f t="shared" si="226"/>
        <v>2006NIS</v>
      </c>
    </row>
    <row r="979" spans="1:45" x14ac:dyDescent="0.25">
      <c r="A979" t="s">
        <v>698</v>
      </c>
      <c r="B979" s="64">
        <v>2007</v>
      </c>
      <c r="C979">
        <v>3342</v>
      </c>
      <c r="D979" s="116" t="s">
        <v>43</v>
      </c>
      <c r="E979" s="63">
        <v>0</v>
      </c>
      <c r="F979" s="63">
        <v>0</v>
      </c>
      <c r="G979" s="63">
        <v>0</v>
      </c>
      <c r="H979" s="63">
        <v>5.9844404548174744E-4</v>
      </c>
      <c r="I979" s="63">
        <v>0</v>
      </c>
      <c r="J979" s="63">
        <v>9.7546379413524842E-2</v>
      </c>
      <c r="K979" s="63">
        <v>1.4661879114302813E-2</v>
      </c>
      <c r="L979" s="63">
        <v>0</v>
      </c>
      <c r="M979" s="63">
        <v>9.2758827049670856E-3</v>
      </c>
      <c r="N979" s="63">
        <v>0</v>
      </c>
      <c r="O979" s="63">
        <v>0</v>
      </c>
      <c r="P979" s="63">
        <v>0</v>
      </c>
      <c r="Q979" s="63">
        <v>4.757630161579892E-2</v>
      </c>
      <c r="R979" s="63">
        <v>3.291442250149611E-3</v>
      </c>
      <c r="S979" s="63">
        <v>1.1968880909634949E-3</v>
      </c>
      <c r="T979" s="63">
        <v>0</v>
      </c>
      <c r="U979" s="63">
        <v>0</v>
      </c>
      <c r="V979" s="63">
        <v>0.14063435068821065</v>
      </c>
      <c r="W979" s="63">
        <v>0</v>
      </c>
      <c r="X979" s="63">
        <v>0.3641532016756433</v>
      </c>
      <c r="Y979" s="63">
        <v>0</v>
      </c>
      <c r="Z979" s="63">
        <v>0</v>
      </c>
      <c r="AA979" s="63">
        <v>0.32106523040095752</v>
      </c>
      <c r="AB979" s="93" t="str">
        <f t="shared" si="213"/>
        <v>a99to08</v>
      </c>
      <c r="AC979" s="93" t="str">
        <f t="shared" si="214"/>
        <v>NIS</v>
      </c>
      <c r="AD979" s="93" t="str">
        <f>"'"&amp;VLOOKUP(A979,Lookups!B$3:F$48,2,FALSE)&amp;"'"</f>
        <v>'Nisqually Fall Fingerling'</v>
      </c>
      <c r="AE979" s="93">
        <f>VLOOKUP(A979,Lookups!B$3:F$48,4,FALSE)</f>
        <v>7</v>
      </c>
      <c r="AF979" s="93" t="str">
        <f>VLOOKUP(A979,Lookups!B$3:F$48,5,FALSE)</f>
        <v>PS</v>
      </c>
      <c r="AG979" s="93" t="str">
        <f t="shared" si="215"/>
        <v>yes</v>
      </c>
      <c r="AH979" s="93">
        <f>VLOOKUP(A979,Lookups!B$3:F$48,3,FALSE)</f>
        <v>23</v>
      </c>
      <c r="AI979" s="117">
        <f t="shared" si="216"/>
        <v>0</v>
      </c>
      <c r="AJ979" s="117">
        <f t="shared" si="217"/>
        <v>5.9844404548174744E-4</v>
      </c>
      <c r="AK979" s="117">
        <f t="shared" si="218"/>
        <v>0.11220825852782765</v>
      </c>
      <c r="AL979" s="117">
        <f t="shared" si="219"/>
        <v>9.2758827049670856E-3</v>
      </c>
      <c r="AM979" s="117">
        <f t="shared" si="220"/>
        <v>0</v>
      </c>
      <c r="AN979" s="117">
        <f t="shared" si="221"/>
        <v>5.2064631956912022E-2</v>
      </c>
      <c r="AO979" s="117">
        <f t="shared" si="222"/>
        <v>0.14063435068821065</v>
      </c>
      <c r="AP979" s="117">
        <f t="shared" si="223"/>
        <v>0.3641532016756433</v>
      </c>
      <c r="AQ979" s="117">
        <f t="shared" si="224"/>
        <v>0.32106523040095752</v>
      </c>
      <c r="AR979" s="117">
        <f t="shared" si="225"/>
        <v>0</v>
      </c>
      <c r="AS979" t="str">
        <f t="shared" si="226"/>
        <v>2007NIS</v>
      </c>
    </row>
    <row r="980" spans="1:45" x14ac:dyDescent="0.25">
      <c r="A980" t="s">
        <v>698</v>
      </c>
      <c r="B980" s="64">
        <v>2008</v>
      </c>
      <c r="C980">
        <v>1166</v>
      </c>
      <c r="D980" s="116" t="s">
        <v>43</v>
      </c>
      <c r="E980" s="63">
        <v>0</v>
      </c>
      <c r="F980" s="63">
        <v>0</v>
      </c>
      <c r="G980" s="63">
        <v>0</v>
      </c>
      <c r="H980" s="63">
        <v>0</v>
      </c>
      <c r="I980" s="63">
        <v>0</v>
      </c>
      <c r="J980" s="63">
        <v>4.974271012006861E-2</v>
      </c>
      <c r="K980" s="63">
        <v>3.3447684391080618E-2</v>
      </c>
      <c r="L980" s="63">
        <v>0</v>
      </c>
      <c r="M980" s="63">
        <v>4.8027444253859346E-2</v>
      </c>
      <c r="N980" s="63">
        <v>0</v>
      </c>
      <c r="O980" s="63">
        <v>0</v>
      </c>
      <c r="P980" s="63">
        <v>0</v>
      </c>
      <c r="Q980" s="63">
        <v>1.6295025728987993E-2</v>
      </c>
      <c r="R980" s="63">
        <v>4.2881646655231562E-3</v>
      </c>
      <c r="S980" s="63">
        <v>0</v>
      </c>
      <c r="T980" s="63">
        <v>0</v>
      </c>
      <c r="U980" s="63">
        <v>0</v>
      </c>
      <c r="V980" s="63">
        <v>0.153516295025729</v>
      </c>
      <c r="W980" s="63">
        <v>0</v>
      </c>
      <c r="X980" s="63">
        <v>0.47598627787307035</v>
      </c>
      <c r="Y980" s="63">
        <v>0</v>
      </c>
      <c r="Z980" s="63">
        <v>0</v>
      </c>
      <c r="AA980" s="63">
        <v>0.21869639794168097</v>
      </c>
      <c r="AB980" s="93" t="str">
        <f t="shared" si="213"/>
        <v>a99to08</v>
      </c>
      <c r="AC980" s="93" t="str">
        <f t="shared" si="214"/>
        <v>NIS</v>
      </c>
      <c r="AD980" s="93" t="str">
        <f>"'"&amp;VLOOKUP(A980,Lookups!B$3:F$48,2,FALSE)&amp;"'"</f>
        <v>'Nisqually Fall Fingerling'</v>
      </c>
      <c r="AE980" s="93">
        <f>VLOOKUP(A980,Lookups!B$3:F$48,4,FALSE)</f>
        <v>7</v>
      </c>
      <c r="AF980" s="93" t="str">
        <f>VLOOKUP(A980,Lookups!B$3:F$48,5,FALSE)</f>
        <v>PS</v>
      </c>
      <c r="AG980" s="93" t="str">
        <f t="shared" si="215"/>
        <v>yes</v>
      </c>
      <c r="AH980" s="93">
        <f>VLOOKUP(A980,Lookups!B$3:F$48,3,FALSE)</f>
        <v>23</v>
      </c>
      <c r="AI980" s="117">
        <f t="shared" si="216"/>
        <v>0</v>
      </c>
      <c r="AJ980" s="117">
        <f t="shared" si="217"/>
        <v>0</v>
      </c>
      <c r="AK980" s="117">
        <f t="shared" si="218"/>
        <v>8.3190394511149235E-2</v>
      </c>
      <c r="AL980" s="117">
        <f t="shared" si="219"/>
        <v>4.8027444253859346E-2</v>
      </c>
      <c r="AM980" s="117">
        <f t="shared" si="220"/>
        <v>0</v>
      </c>
      <c r="AN980" s="117">
        <f t="shared" si="221"/>
        <v>2.0583190394511147E-2</v>
      </c>
      <c r="AO980" s="117">
        <f t="shared" si="222"/>
        <v>0.153516295025729</v>
      </c>
      <c r="AP980" s="117">
        <f t="shared" si="223"/>
        <v>0.47598627787307035</v>
      </c>
      <c r="AQ980" s="117">
        <f t="shared" si="224"/>
        <v>0.21869639794168097</v>
      </c>
      <c r="AR980" s="117">
        <f t="shared" si="225"/>
        <v>0</v>
      </c>
      <c r="AS980" t="str">
        <f t="shared" si="226"/>
        <v>2008NIS</v>
      </c>
    </row>
    <row r="981" spans="1:45" x14ac:dyDescent="0.25">
      <c r="A981" t="s">
        <v>698</v>
      </c>
      <c r="B981" s="64">
        <v>2009</v>
      </c>
      <c r="C981">
        <v>1853</v>
      </c>
      <c r="D981" s="116" t="s">
        <v>43</v>
      </c>
      <c r="E981" s="63">
        <v>0</v>
      </c>
      <c r="F981" s="63">
        <v>0</v>
      </c>
      <c r="G981" s="63">
        <v>0</v>
      </c>
      <c r="H981" s="63">
        <v>0</v>
      </c>
      <c r="I981" s="63">
        <v>0</v>
      </c>
      <c r="J981" s="63">
        <v>1.834862385321101E-2</v>
      </c>
      <c r="K981" s="63">
        <v>3.5617916891527254E-2</v>
      </c>
      <c r="L981" s="63">
        <v>0</v>
      </c>
      <c r="M981" s="63">
        <v>1.24123043712898E-2</v>
      </c>
      <c r="N981" s="63">
        <v>0</v>
      </c>
      <c r="O981" s="63">
        <v>0</v>
      </c>
      <c r="P981" s="63">
        <v>0</v>
      </c>
      <c r="Q981" s="63">
        <v>2.0507285483000539E-2</v>
      </c>
      <c r="R981" s="63">
        <v>2.6983270372369131E-3</v>
      </c>
      <c r="S981" s="63">
        <v>0</v>
      </c>
      <c r="T981" s="63">
        <v>0</v>
      </c>
      <c r="U981" s="63">
        <v>0</v>
      </c>
      <c r="V981" s="63">
        <v>0.14247166756610902</v>
      </c>
      <c r="W981" s="63">
        <v>0</v>
      </c>
      <c r="X981" s="63">
        <v>0.41985968699406367</v>
      </c>
      <c r="Y981" s="63">
        <v>0</v>
      </c>
      <c r="Z981" s="63">
        <v>0</v>
      </c>
      <c r="AA981" s="63">
        <v>0.34808418780356182</v>
      </c>
      <c r="AB981" s="93" t="str">
        <f t="shared" si="213"/>
        <v>a09on</v>
      </c>
      <c r="AC981" s="93" t="str">
        <f t="shared" si="214"/>
        <v>NIS</v>
      </c>
      <c r="AD981" s="93" t="str">
        <f>"'"&amp;VLOOKUP(A981,Lookups!B$3:F$48,2,FALSE)&amp;"'"</f>
        <v>'Nisqually Fall Fingerling'</v>
      </c>
      <c r="AE981" s="93">
        <f>VLOOKUP(A981,Lookups!B$3:F$48,4,FALSE)</f>
        <v>7</v>
      </c>
      <c r="AF981" s="93" t="str">
        <f>VLOOKUP(A981,Lookups!B$3:F$48,5,FALSE)</f>
        <v>PS</v>
      </c>
      <c r="AG981" s="93" t="str">
        <f t="shared" si="215"/>
        <v>yes</v>
      </c>
      <c r="AH981" s="93">
        <f>VLOOKUP(A981,Lookups!B$3:F$48,3,FALSE)</f>
        <v>23</v>
      </c>
      <c r="AI981" s="117">
        <f t="shared" si="216"/>
        <v>0</v>
      </c>
      <c r="AJ981" s="117">
        <f t="shared" si="217"/>
        <v>0</v>
      </c>
      <c r="AK981" s="117">
        <f t="shared" si="218"/>
        <v>5.3966540744738264E-2</v>
      </c>
      <c r="AL981" s="117">
        <f t="shared" si="219"/>
        <v>1.24123043712898E-2</v>
      </c>
      <c r="AM981" s="117">
        <f t="shared" si="220"/>
        <v>0</v>
      </c>
      <c r="AN981" s="117">
        <f t="shared" si="221"/>
        <v>2.3205612520237451E-2</v>
      </c>
      <c r="AO981" s="117">
        <f t="shared" si="222"/>
        <v>0.14247166756610902</v>
      </c>
      <c r="AP981" s="117">
        <f t="shared" si="223"/>
        <v>0.41985968699406367</v>
      </c>
      <c r="AQ981" s="117">
        <f t="shared" si="224"/>
        <v>0.34808418780356182</v>
      </c>
      <c r="AR981" s="117">
        <f t="shared" si="225"/>
        <v>0</v>
      </c>
      <c r="AS981" t="str">
        <f t="shared" si="226"/>
        <v>2009NIS</v>
      </c>
    </row>
    <row r="982" spans="1:45" x14ac:dyDescent="0.25">
      <c r="A982" t="s">
        <v>698</v>
      </c>
      <c r="B982" s="64">
        <v>2010</v>
      </c>
      <c r="C982">
        <v>1810</v>
      </c>
      <c r="D982" s="116" t="s">
        <v>43</v>
      </c>
      <c r="E982" s="63">
        <v>0</v>
      </c>
      <c r="F982" s="63">
        <v>1.1049723756906078E-3</v>
      </c>
      <c r="G982" s="63">
        <v>0</v>
      </c>
      <c r="H982" s="63">
        <v>0</v>
      </c>
      <c r="I982" s="63">
        <v>0</v>
      </c>
      <c r="J982" s="63">
        <v>4.4198895027624308E-2</v>
      </c>
      <c r="K982" s="63">
        <v>3.7016574585635356E-2</v>
      </c>
      <c r="L982" s="63">
        <v>0</v>
      </c>
      <c r="M982" s="63">
        <v>1.3259668508287293E-2</v>
      </c>
      <c r="N982" s="63">
        <v>0</v>
      </c>
      <c r="O982" s="63">
        <v>0</v>
      </c>
      <c r="P982" s="63">
        <v>0</v>
      </c>
      <c r="Q982" s="63">
        <v>4.3646408839779008E-2</v>
      </c>
      <c r="R982" s="63">
        <v>6.6298342541436465E-3</v>
      </c>
      <c r="S982" s="63">
        <v>1.1049723756906078E-3</v>
      </c>
      <c r="T982" s="63">
        <v>0</v>
      </c>
      <c r="U982" s="63">
        <v>0</v>
      </c>
      <c r="V982" s="63">
        <v>9.1160220994475127E-2</v>
      </c>
      <c r="W982" s="63">
        <v>0</v>
      </c>
      <c r="X982" s="63">
        <v>0.35801104972375686</v>
      </c>
      <c r="Y982" s="63">
        <v>3.6464088397790057E-2</v>
      </c>
      <c r="Z982" s="63">
        <v>0</v>
      </c>
      <c r="AA982" s="63">
        <v>0.36740331491712708</v>
      </c>
      <c r="AB982" s="93" t="str">
        <f t="shared" si="213"/>
        <v>a09on</v>
      </c>
      <c r="AC982" s="93" t="str">
        <f t="shared" si="214"/>
        <v>NIS</v>
      </c>
      <c r="AD982" s="93" t="str">
        <f>"'"&amp;VLOOKUP(A982,Lookups!B$3:F$48,2,FALSE)&amp;"'"</f>
        <v>'Nisqually Fall Fingerling'</v>
      </c>
      <c r="AE982" s="93">
        <f>VLOOKUP(A982,Lookups!B$3:F$48,4,FALSE)</f>
        <v>7</v>
      </c>
      <c r="AF982" s="93" t="str">
        <f>VLOOKUP(A982,Lookups!B$3:F$48,5,FALSE)</f>
        <v>PS</v>
      </c>
      <c r="AG982" s="93" t="str">
        <f t="shared" si="215"/>
        <v>yes</v>
      </c>
      <c r="AH982" s="93">
        <f>VLOOKUP(A982,Lookups!B$3:F$48,3,FALSE)</f>
        <v>23</v>
      </c>
      <c r="AI982" s="117">
        <f t="shared" si="216"/>
        <v>1.1049723756906078E-3</v>
      </c>
      <c r="AJ982" s="117">
        <f t="shared" si="217"/>
        <v>0</v>
      </c>
      <c r="AK982" s="117">
        <f t="shared" si="218"/>
        <v>8.1215469613259664E-2</v>
      </c>
      <c r="AL982" s="117">
        <f t="shared" si="219"/>
        <v>1.3259668508287293E-2</v>
      </c>
      <c r="AM982" s="117">
        <f t="shared" si="220"/>
        <v>0</v>
      </c>
      <c r="AN982" s="117">
        <f t="shared" si="221"/>
        <v>5.1381215469613259E-2</v>
      </c>
      <c r="AO982" s="117">
        <f t="shared" si="222"/>
        <v>9.1160220994475127E-2</v>
      </c>
      <c r="AP982" s="117">
        <f t="shared" si="223"/>
        <v>0.39447513812154689</v>
      </c>
      <c r="AQ982" s="117">
        <f t="shared" si="224"/>
        <v>0.36740331491712708</v>
      </c>
      <c r="AR982" s="117">
        <f t="shared" si="225"/>
        <v>0</v>
      </c>
      <c r="AS982" t="str">
        <f t="shared" si="226"/>
        <v>2010NIS</v>
      </c>
    </row>
    <row r="983" spans="1:45" x14ac:dyDescent="0.25">
      <c r="A983" t="s">
        <v>698</v>
      </c>
      <c r="B983" s="64">
        <v>2011</v>
      </c>
      <c r="C983">
        <v>1514</v>
      </c>
      <c r="D983" s="116" t="s">
        <v>43</v>
      </c>
      <c r="E983" s="63">
        <v>0</v>
      </c>
      <c r="F983" s="63">
        <v>0</v>
      </c>
      <c r="G983" s="63">
        <v>0</v>
      </c>
      <c r="H983" s="63">
        <v>3.3025099075297227E-3</v>
      </c>
      <c r="I983" s="63">
        <v>0</v>
      </c>
      <c r="J983" s="63">
        <v>2.7741083223249668E-2</v>
      </c>
      <c r="K983" s="63">
        <v>3.0383091149273449E-2</v>
      </c>
      <c r="L983" s="63">
        <v>0</v>
      </c>
      <c r="M983" s="63">
        <v>9.9075297225891673E-3</v>
      </c>
      <c r="N983" s="63">
        <v>0</v>
      </c>
      <c r="O983" s="63">
        <v>0</v>
      </c>
      <c r="P983" s="63">
        <v>0</v>
      </c>
      <c r="Q983" s="63">
        <v>3.1043593130779392E-2</v>
      </c>
      <c r="R983" s="63">
        <v>5.9445178335535004E-3</v>
      </c>
      <c r="S983" s="63">
        <v>5.2840158520475562E-3</v>
      </c>
      <c r="T983" s="63">
        <v>0</v>
      </c>
      <c r="U983" s="63">
        <v>0</v>
      </c>
      <c r="V983" s="63">
        <v>0.12879788639365919</v>
      </c>
      <c r="W983" s="63">
        <v>0</v>
      </c>
      <c r="X983" s="63">
        <v>0.21862615587846765</v>
      </c>
      <c r="Y983" s="63">
        <v>4.4253632760898283E-2</v>
      </c>
      <c r="Z983" s="63">
        <v>0</v>
      </c>
      <c r="AA983" s="63">
        <v>0.49471598414795243</v>
      </c>
      <c r="AB983" s="93" t="str">
        <f t="shared" si="213"/>
        <v>a09on</v>
      </c>
      <c r="AC983" s="93" t="str">
        <f t="shared" si="214"/>
        <v>NIS</v>
      </c>
      <c r="AD983" s="93" t="str">
        <f>"'"&amp;VLOOKUP(A983,Lookups!B$3:F$48,2,FALSE)&amp;"'"</f>
        <v>'Nisqually Fall Fingerling'</v>
      </c>
      <c r="AE983" s="93">
        <f>VLOOKUP(A983,Lookups!B$3:F$48,4,FALSE)</f>
        <v>7</v>
      </c>
      <c r="AF983" s="93" t="str">
        <f>VLOOKUP(A983,Lookups!B$3:F$48,5,FALSE)</f>
        <v>PS</v>
      </c>
      <c r="AG983" s="93" t="str">
        <f t="shared" si="215"/>
        <v>yes</v>
      </c>
      <c r="AH983" s="93">
        <f>VLOOKUP(A983,Lookups!B$3:F$48,3,FALSE)</f>
        <v>23</v>
      </c>
      <c r="AI983" s="117">
        <f t="shared" si="216"/>
        <v>0</v>
      </c>
      <c r="AJ983" s="117">
        <f t="shared" si="217"/>
        <v>3.3025099075297227E-3</v>
      </c>
      <c r="AK983" s="117">
        <f t="shared" si="218"/>
        <v>5.8124174372523117E-2</v>
      </c>
      <c r="AL983" s="117">
        <f t="shared" si="219"/>
        <v>9.9075297225891673E-3</v>
      </c>
      <c r="AM983" s="117">
        <f t="shared" si="220"/>
        <v>0</v>
      </c>
      <c r="AN983" s="117">
        <f t="shared" si="221"/>
        <v>4.2272126816380449E-2</v>
      </c>
      <c r="AO983" s="117">
        <f t="shared" si="222"/>
        <v>0.12879788639365919</v>
      </c>
      <c r="AP983" s="117">
        <f t="shared" si="223"/>
        <v>0.26287978863936595</v>
      </c>
      <c r="AQ983" s="117">
        <f t="shared" si="224"/>
        <v>0.49471598414795243</v>
      </c>
      <c r="AR983" s="117">
        <f t="shared" si="225"/>
        <v>0</v>
      </c>
      <c r="AS983" t="str">
        <f t="shared" si="226"/>
        <v>2011NIS</v>
      </c>
    </row>
    <row r="984" spans="1:45" x14ac:dyDescent="0.25">
      <c r="A984" t="s">
        <v>698</v>
      </c>
      <c r="B984" s="64">
        <v>2012</v>
      </c>
      <c r="C984">
        <v>1569</v>
      </c>
      <c r="D984" s="116" t="s">
        <v>43</v>
      </c>
      <c r="E984" s="63">
        <v>0</v>
      </c>
      <c r="F984" s="63">
        <v>0</v>
      </c>
      <c r="G984" s="63">
        <v>0</v>
      </c>
      <c r="H984" s="63">
        <v>0</v>
      </c>
      <c r="I984" s="63">
        <v>0</v>
      </c>
      <c r="J984" s="63">
        <v>1.6571064372211598E-2</v>
      </c>
      <c r="K984" s="63">
        <v>2.3581899298916506E-2</v>
      </c>
      <c r="L984" s="63">
        <v>0</v>
      </c>
      <c r="M984" s="63">
        <v>1.7208413001912046E-2</v>
      </c>
      <c r="N984" s="63">
        <v>0</v>
      </c>
      <c r="O984" s="63">
        <v>0</v>
      </c>
      <c r="P984" s="63">
        <v>0</v>
      </c>
      <c r="Q984" s="63">
        <v>5.4811982154238367E-2</v>
      </c>
      <c r="R984" s="63">
        <v>1.1472275334608031E-2</v>
      </c>
      <c r="S984" s="63">
        <v>3.1867431485022306E-3</v>
      </c>
      <c r="T984" s="63">
        <v>0</v>
      </c>
      <c r="U984" s="63">
        <v>0</v>
      </c>
      <c r="V984" s="63">
        <v>0.130019120458891</v>
      </c>
      <c r="W984" s="63">
        <v>0</v>
      </c>
      <c r="X984" s="63">
        <v>0.17590822179732313</v>
      </c>
      <c r="Y984" s="63">
        <v>0.14977692797960485</v>
      </c>
      <c r="Z984" s="63">
        <v>0</v>
      </c>
      <c r="AA984" s="63">
        <v>0.41746335245379224</v>
      </c>
      <c r="AB984" s="93" t="str">
        <f t="shared" si="213"/>
        <v>a09on</v>
      </c>
      <c r="AC984" s="93" t="str">
        <f t="shared" si="214"/>
        <v>NIS</v>
      </c>
      <c r="AD984" s="93" t="str">
        <f>"'"&amp;VLOOKUP(A984,Lookups!B$3:F$48,2,FALSE)&amp;"'"</f>
        <v>'Nisqually Fall Fingerling'</v>
      </c>
      <c r="AE984" s="93">
        <f>VLOOKUP(A984,Lookups!B$3:F$48,4,FALSE)</f>
        <v>7</v>
      </c>
      <c r="AF984" s="93" t="str">
        <f>VLOOKUP(A984,Lookups!B$3:F$48,5,FALSE)</f>
        <v>PS</v>
      </c>
      <c r="AG984" s="93" t="str">
        <f t="shared" si="215"/>
        <v>yes</v>
      </c>
      <c r="AH984" s="93">
        <f>VLOOKUP(A984,Lookups!B$3:F$48,3,FALSE)</f>
        <v>23</v>
      </c>
      <c r="AI984" s="117">
        <f t="shared" si="216"/>
        <v>0</v>
      </c>
      <c r="AJ984" s="117">
        <f t="shared" si="217"/>
        <v>0</v>
      </c>
      <c r="AK984" s="117">
        <f t="shared" si="218"/>
        <v>4.0152963671128104E-2</v>
      </c>
      <c r="AL984" s="117">
        <f t="shared" si="219"/>
        <v>1.7208413001912046E-2</v>
      </c>
      <c r="AM984" s="117">
        <f t="shared" si="220"/>
        <v>0</v>
      </c>
      <c r="AN984" s="117">
        <f t="shared" si="221"/>
        <v>6.9471000637348623E-2</v>
      </c>
      <c r="AO984" s="117">
        <f t="shared" si="222"/>
        <v>0.130019120458891</v>
      </c>
      <c r="AP984" s="117">
        <f t="shared" si="223"/>
        <v>0.32568514977692797</v>
      </c>
      <c r="AQ984" s="117">
        <f t="shared" si="224"/>
        <v>0.41746335245379224</v>
      </c>
      <c r="AR984" s="117">
        <f t="shared" si="225"/>
        <v>0</v>
      </c>
      <c r="AS984" t="str">
        <f t="shared" si="226"/>
        <v>2012NIS</v>
      </c>
    </row>
    <row r="985" spans="1:45" x14ac:dyDescent="0.25">
      <c r="A985" t="s">
        <v>698</v>
      </c>
      <c r="B985" s="64">
        <v>2013</v>
      </c>
      <c r="C985" t="s">
        <v>40</v>
      </c>
      <c r="E985" s="63" t="s">
        <v>28</v>
      </c>
      <c r="F985" s="63" t="s">
        <v>28</v>
      </c>
      <c r="G985" s="63" t="s">
        <v>28</v>
      </c>
      <c r="H985" s="63" t="s">
        <v>28</v>
      </c>
      <c r="I985" s="63" t="s">
        <v>28</v>
      </c>
      <c r="J985" s="63" t="s">
        <v>28</v>
      </c>
      <c r="K985" s="63" t="s">
        <v>28</v>
      </c>
      <c r="L985" s="63" t="s">
        <v>28</v>
      </c>
      <c r="M985" s="63" t="s">
        <v>28</v>
      </c>
      <c r="N985" s="63" t="s">
        <v>28</v>
      </c>
      <c r="O985" s="63" t="s">
        <v>28</v>
      </c>
      <c r="P985" s="63" t="s">
        <v>28</v>
      </c>
      <c r="Q985" s="63" t="s">
        <v>28</v>
      </c>
      <c r="R985" s="63" t="s">
        <v>28</v>
      </c>
      <c r="S985" s="63" t="s">
        <v>28</v>
      </c>
      <c r="T985" s="63" t="s">
        <v>28</v>
      </c>
      <c r="U985" s="63" t="s">
        <v>28</v>
      </c>
      <c r="V985" s="63" t="s">
        <v>28</v>
      </c>
      <c r="W985" s="63" t="s">
        <v>28</v>
      </c>
      <c r="X985" s="63" t="s">
        <v>28</v>
      </c>
      <c r="Y985" s="63" t="s">
        <v>28</v>
      </c>
      <c r="Z985" s="63" t="s">
        <v>28</v>
      </c>
      <c r="AA985" s="63" t="s">
        <v>28</v>
      </c>
      <c r="AB985" s="93" t="str">
        <f t="shared" si="213"/>
        <v>a09on</v>
      </c>
      <c r="AC985" s="93" t="str">
        <f t="shared" si="214"/>
        <v>NIS</v>
      </c>
      <c r="AD985" s="93" t="str">
        <f>"'"&amp;VLOOKUP(A985,Lookups!B$3:F$48,2,FALSE)&amp;"'"</f>
        <v>'Nisqually Fall Fingerling'</v>
      </c>
      <c r="AE985" s="93">
        <f>VLOOKUP(A985,Lookups!B$3:F$48,4,FALSE)</f>
        <v>7</v>
      </c>
      <c r="AF985" s="93" t="str">
        <f>VLOOKUP(A985,Lookups!B$3:F$48,5,FALSE)</f>
        <v>PS</v>
      </c>
      <c r="AG985" s="93" t="str">
        <f t="shared" si="215"/>
        <v>no</v>
      </c>
      <c r="AH985" s="93">
        <f>VLOOKUP(A985,Lookups!B$3:F$48,3,FALSE)</f>
        <v>23</v>
      </c>
      <c r="AI985" s="117">
        <f t="shared" si="216"/>
        <v>0</v>
      </c>
      <c r="AJ985" s="117">
        <f t="shared" si="217"/>
        <v>0</v>
      </c>
      <c r="AK985" s="117">
        <f t="shared" si="218"/>
        <v>0</v>
      </c>
      <c r="AL985" s="117">
        <f t="shared" si="219"/>
        <v>0</v>
      </c>
      <c r="AM985" s="117">
        <f t="shared" si="220"/>
        <v>0</v>
      </c>
      <c r="AN985" s="117">
        <f t="shared" si="221"/>
        <v>0</v>
      </c>
      <c r="AO985" s="117">
        <f t="shared" si="222"/>
        <v>0</v>
      </c>
      <c r="AP985" s="117">
        <f t="shared" si="223"/>
        <v>0</v>
      </c>
      <c r="AQ985" s="117">
        <f t="shared" si="224"/>
        <v>0</v>
      </c>
      <c r="AR985" s="117">
        <f t="shared" si="225"/>
        <v>0</v>
      </c>
      <c r="AS985" t="str">
        <f t="shared" si="226"/>
        <v>2013NIS</v>
      </c>
    </row>
    <row r="986" spans="1:45" x14ac:dyDescent="0.25">
      <c r="A986" t="s">
        <v>696</v>
      </c>
      <c r="B986" s="64">
        <v>1979</v>
      </c>
      <c r="C986" t="s">
        <v>40</v>
      </c>
      <c r="E986" s="63" t="s">
        <v>28</v>
      </c>
      <c r="F986" s="63" t="s">
        <v>28</v>
      </c>
      <c r="G986" s="63" t="s">
        <v>28</v>
      </c>
      <c r="H986" s="63" t="s">
        <v>28</v>
      </c>
      <c r="I986" s="63" t="s">
        <v>28</v>
      </c>
      <c r="J986" s="63" t="s">
        <v>28</v>
      </c>
      <c r="K986" s="63" t="s">
        <v>28</v>
      </c>
      <c r="L986" s="63" t="s">
        <v>28</v>
      </c>
      <c r="M986" s="63" t="s">
        <v>28</v>
      </c>
      <c r="N986" s="63" t="s">
        <v>28</v>
      </c>
      <c r="O986" s="63" t="s">
        <v>28</v>
      </c>
      <c r="P986" s="63" t="s">
        <v>28</v>
      </c>
      <c r="Q986" s="63" t="s">
        <v>28</v>
      </c>
      <c r="R986" s="63" t="s">
        <v>28</v>
      </c>
      <c r="S986" s="63" t="s">
        <v>28</v>
      </c>
      <c r="T986" s="63" t="s">
        <v>28</v>
      </c>
      <c r="U986" s="63" t="s">
        <v>28</v>
      </c>
      <c r="V986" s="63" t="s">
        <v>28</v>
      </c>
      <c r="W986" s="63" t="s">
        <v>28</v>
      </c>
      <c r="X986" s="63" t="s">
        <v>28</v>
      </c>
      <c r="Y986" s="63" t="s">
        <v>28</v>
      </c>
      <c r="Z986" s="63" t="s">
        <v>28</v>
      </c>
      <c r="AA986" s="63" t="s">
        <v>28</v>
      </c>
      <c r="AB986" s="93" t="str">
        <f t="shared" si="213"/>
        <v>pre99</v>
      </c>
      <c r="AC986" s="93" t="str">
        <f t="shared" si="214"/>
        <v>NIC</v>
      </c>
      <c r="AD986" s="93" t="str">
        <f>"'"&amp;VLOOKUP(A986,Lookups!B$3:F$48,2,FALSE)&amp;"'"</f>
        <v>'Nicola River Spring'</v>
      </c>
      <c r="AE986" s="93">
        <f>VLOOKUP(A986,Lookups!B$3:F$48,4,FALSE)</f>
        <v>5</v>
      </c>
      <c r="AF986" s="93" t="str">
        <f>VLOOKUP(A986,Lookups!B$3:F$48,5,FALSE)</f>
        <v>Fra</v>
      </c>
      <c r="AG986" s="93" t="str">
        <f t="shared" si="215"/>
        <v>no</v>
      </c>
      <c r="AH986" s="93">
        <f>VLOOKUP(A986,Lookups!B$3:F$48,3,FALSE)</f>
        <v>22</v>
      </c>
      <c r="AI986" s="117">
        <f t="shared" si="216"/>
        <v>0</v>
      </c>
      <c r="AJ986" s="117">
        <f t="shared" si="217"/>
        <v>0</v>
      </c>
      <c r="AK986" s="117">
        <f t="shared" si="218"/>
        <v>0</v>
      </c>
      <c r="AL986" s="117">
        <f t="shared" si="219"/>
        <v>0</v>
      </c>
      <c r="AM986" s="117">
        <f t="shared" si="220"/>
        <v>0</v>
      </c>
      <c r="AN986" s="117">
        <f t="shared" si="221"/>
        <v>0</v>
      </c>
      <c r="AO986" s="117">
        <f t="shared" si="222"/>
        <v>0</v>
      </c>
      <c r="AP986" s="117">
        <f t="shared" si="223"/>
        <v>0</v>
      </c>
      <c r="AQ986" s="117">
        <f t="shared" si="224"/>
        <v>0</v>
      </c>
      <c r="AR986" s="117">
        <f t="shared" si="225"/>
        <v>0</v>
      </c>
      <c r="AS986" t="str">
        <f t="shared" si="226"/>
        <v>1979NIC</v>
      </c>
    </row>
    <row r="987" spans="1:45" x14ac:dyDescent="0.25">
      <c r="A987" t="s">
        <v>696</v>
      </c>
      <c r="B987" s="64">
        <v>1980</v>
      </c>
      <c r="C987" t="s">
        <v>40</v>
      </c>
      <c r="E987" s="63" t="s">
        <v>28</v>
      </c>
      <c r="F987" s="63" t="s">
        <v>28</v>
      </c>
      <c r="G987" s="63" t="s">
        <v>28</v>
      </c>
      <c r="H987" s="63" t="s">
        <v>28</v>
      </c>
      <c r="I987" s="63" t="s">
        <v>28</v>
      </c>
      <c r="J987" s="63" t="s">
        <v>28</v>
      </c>
      <c r="K987" s="63" t="s">
        <v>28</v>
      </c>
      <c r="L987" s="63" t="s">
        <v>28</v>
      </c>
      <c r="M987" s="63" t="s">
        <v>28</v>
      </c>
      <c r="N987" s="63" t="s">
        <v>28</v>
      </c>
      <c r="O987" s="63" t="s">
        <v>28</v>
      </c>
      <c r="P987" s="63" t="s">
        <v>28</v>
      </c>
      <c r="Q987" s="63" t="s">
        <v>28</v>
      </c>
      <c r="R987" s="63" t="s">
        <v>28</v>
      </c>
      <c r="S987" s="63" t="s">
        <v>28</v>
      </c>
      <c r="T987" s="63" t="s">
        <v>28</v>
      </c>
      <c r="U987" s="63" t="s">
        <v>28</v>
      </c>
      <c r="V987" s="63" t="s">
        <v>28</v>
      </c>
      <c r="W987" s="63" t="s">
        <v>28</v>
      </c>
      <c r="X987" s="63" t="s">
        <v>28</v>
      </c>
      <c r="Y987" s="63" t="s">
        <v>28</v>
      </c>
      <c r="Z987" s="63" t="s">
        <v>28</v>
      </c>
      <c r="AA987" s="63" t="s">
        <v>28</v>
      </c>
      <c r="AB987" s="93" t="str">
        <f t="shared" si="213"/>
        <v>pre99</v>
      </c>
      <c r="AC987" s="93" t="str">
        <f t="shared" si="214"/>
        <v>NIC</v>
      </c>
      <c r="AD987" s="93" t="str">
        <f>"'"&amp;VLOOKUP(A987,Lookups!B$3:F$48,2,FALSE)&amp;"'"</f>
        <v>'Nicola River Spring'</v>
      </c>
      <c r="AE987" s="93">
        <f>VLOOKUP(A987,Lookups!B$3:F$48,4,FALSE)</f>
        <v>5</v>
      </c>
      <c r="AF987" s="93" t="str">
        <f>VLOOKUP(A987,Lookups!B$3:F$48,5,FALSE)</f>
        <v>Fra</v>
      </c>
      <c r="AG987" s="93" t="str">
        <f t="shared" si="215"/>
        <v>no</v>
      </c>
      <c r="AH987" s="93">
        <f>VLOOKUP(A987,Lookups!B$3:F$48,3,FALSE)</f>
        <v>22</v>
      </c>
      <c r="AI987" s="117">
        <f t="shared" si="216"/>
        <v>0</v>
      </c>
      <c r="AJ987" s="117">
        <f t="shared" si="217"/>
        <v>0</v>
      </c>
      <c r="AK987" s="117">
        <f t="shared" si="218"/>
        <v>0</v>
      </c>
      <c r="AL987" s="117">
        <f t="shared" si="219"/>
        <v>0</v>
      </c>
      <c r="AM987" s="117">
        <f t="shared" si="220"/>
        <v>0</v>
      </c>
      <c r="AN987" s="117">
        <f t="shared" si="221"/>
        <v>0</v>
      </c>
      <c r="AO987" s="117">
        <f t="shared" si="222"/>
        <v>0</v>
      </c>
      <c r="AP987" s="117">
        <f t="shared" si="223"/>
        <v>0</v>
      </c>
      <c r="AQ987" s="117">
        <f t="shared" si="224"/>
        <v>0</v>
      </c>
      <c r="AR987" s="117">
        <f t="shared" si="225"/>
        <v>0</v>
      </c>
      <c r="AS987" t="str">
        <f t="shared" si="226"/>
        <v>1980NIC</v>
      </c>
    </row>
    <row r="988" spans="1:45" x14ac:dyDescent="0.25">
      <c r="A988" t="s">
        <v>696</v>
      </c>
      <c r="B988" s="64">
        <v>1981</v>
      </c>
      <c r="C988" t="s">
        <v>40</v>
      </c>
      <c r="E988" s="63" t="s">
        <v>28</v>
      </c>
      <c r="F988" s="63" t="s">
        <v>28</v>
      </c>
      <c r="G988" s="63" t="s">
        <v>28</v>
      </c>
      <c r="H988" s="63" t="s">
        <v>28</v>
      </c>
      <c r="I988" s="63" t="s">
        <v>28</v>
      </c>
      <c r="J988" s="63" t="s">
        <v>28</v>
      </c>
      <c r="K988" s="63" t="s">
        <v>28</v>
      </c>
      <c r="L988" s="63" t="s">
        <v>28</v>
      </c>
      <c r="M988" s="63" t="s">
        <v>28</v>
      </c>
      <c r="N988" s="63" t="s">
        <v>28</v>
      </c>
      <c r="O988" s="63" t="s">
        <v>28</v>
      </c>
      <c r="P988" s="63" t="s">
        <v>28</v>
      </c>
      <c r="Q988" s="63" t="s">
        <v>28</v>
      </c>
      <c r="R988" s="63" t="s">
        <v>28</v>
      </c>
      <c r="S988" s="63" t="s">
        <v>28</v>
      </c>
      <c r="T988" s="63" t="s">
        <v>28</v>
      </c>
      <c r="U988" s="63" t="s">
        <v>28</v>
      </c>
      <c r="V988" s="63" t="s">
        <v>28</v>
      </c>
      <c r="W988" s="63" t="s">
        <v>28</v>
      </c>
      <c r="X988" s="63" t="s">
        <v>28</v>
      </c>
      <c r="Y988" s="63" t="s">
        <v>28</v>
      </c>
      <c r="Z988" s="63" t="s">
        <v>28</v>
      </c>
      <c r="AA988" s="63" t="s">
        <v>28</v>
      </c>
      <c r="AB988" s="93" t="str">
        <f t="shared" si="213"/>
        <v>pre99</v>
      </c>
      <c r="AC988" s="93" t="str">
        <f t="shared" si="214"/>
        <v>NIC</v>
      </c>
      <c r="AD988" s="93" t="str">
        <f>"'"&amp;VLOOKUP(A988,Lookups!B$3:F$48,2,FALSE)&amp;"'"</f>
        <v>'Nicola River Spring'</v>
      </c>
      <c r="AE988" s="93">
        <f>VLOOKUP(A988,Lookups!B$3:F$48,4,FALSE)</f>
        <v>5</v>
      </c>
      <c r="AF988" s="93" t="str">
        <f>VLOOKUP(A988,Lookups!B$3:F$48,5,FALSE)</f>
        <v>Fra</v>
      </c>
      <c r="AG988" s="93" t="str">
        <f t="shared" si="215"/>
        <v>no</v>
      </c>
      <c r="AH988" s="93">
        <f>VLOOKUP(A988,Lookups!B$3:F$48,3,FALSE)</f>
        <v>22</v>
      </c>
      <c r="AI988" s="117">
        <f t="shared" si="216"/>
        <v>0</v>
      </c>
      <c r="AJ988" s="117">
        <f t="shared" si="217"/>
        <v>0</v>
      </c>
      <c r="AK988" s="117">
        <f t="shared" si="218"/>
        <v>0</v>
      </c>
      <c r="AL988" s="117">
        <f t="shared" si="219"/>
        <v>0</v>
      </c>
      <c r="AM988" s="117">
        <f t="shared" si="220"/>
        <v>0</v>
      </c>
      <c r="AN988" s="117">
        <f t="shared" si="221"/>
        <v>0</v>
      </c>
      <c r="AO988" s="117">
        <f t="shared" si="222"/>
        <v>0</v>
      </c>
      <c r="AP988" s="117">
        <f t="shared" si="223"/>
        <v>0</v>
      </c>
      <c r="AQ988" s="117">
        <f t="shared" si="224"/>
        <v>0</v>
      </c>
      <c r="AR988" s="117">
        <f t="shared" si="225"/>
        <v>0</v>
      </c>
      <c r="AS988" t="str">
        <f t="shared" si="226"/>
        <v>1981NIC</v>
      </c>
    </row>
    <row r="989" spans="1:45" x14ac:dyDescent="0.25">
      <c r="A989" t="s">
        <v>696</v>
      </c>
      <c r="B989" s="64">
        <v>1982</v>
      </c>
      <c r="C989" t="s">
        <v>40</v>
      </c>
      <c r="E989" s="63" t="s">
        <v>28</v>
      </c>
      <c r="F989" s="63" t="s">
        <v>28</v>
      </c>
      <c r="G989" s="63" t="s">
        <v>28</v>
      </c>
      <c r="H989" s="63" t="s">
        <v>28</v>
      </c>
      <c r="I989" s="63" t="s">
        <v>28</v>
      </c>
      <c r="J989" s="63" t="s">
        <v>28</v>
      </c>
      <c r="K989" s="63" t="s">
        <v>28</v>
      </c>
      <c r="L989" s="63" t="s">
        <v>28</v>
      </c>
      <c r="M989" s="63" t="s">
        <v>28</v>
      </c>
      <c r="N989" s="63" t="s">
        <v>28</v>
      </c>
      <c r="O989" s="63" t="s">
        <v>28</v>
      </c>
      <c r="P989" s="63" t="s">
        <v>28</v>
      </c>
      <c r="Q989" s="63" t="s">
        <v>28</v>
      </c>
      <c r="R989" s="63" t="s">
        <v>28</v>
      </c>
      <c r="S989" s="63" t="s">
        <v>28</v>
      </c>
      <c r="T989" s="63" t="s">
        <v>28</v>
      </c>
      <c r="U989" s="63" t="s">
        <v>28</v>
      </c>
      <c r="V989" s="63" t="s">
        <v>28</v>
      </c>
      <c r="W989" s="63" t="s">
        <v>28</v>
      </c>
      <c r="X989" s="63" t="s">
        <v>28</v>
      </c>
      <c r="Y989" s="63" t="s">
        <v>28</v>
      </c>
      <c r="Z989" s="63" t="s">
        <v>28</v>
      </c>
      <c r="AA989" s="63" t="s">
        <v>28</v>
      </c>
      <c r="AB989" s="93" t="str">
        <f t="shared" si="213"/>
        <v>pre99</v>
      </c>
      <c r="AC989" s="93" t="str">
        <f t="shared" si="214"/>
        <v>NIC</v>
      </c>
      <c r="AD989" s="93" t="str">
        <f>"'"&amp;VLOOKUP(A989,Lookups!B$3:F$48,2,FALSE)&amp;"'"</f>
        <v>'Nicola River Spring'</v>
      </c>
      <c r="AE989" s="93">
        <f>VLOOKUP(A989,Lookups!B$3:F$48,4,FALSE)</f>
        <v>5</v>
      </c>
      <c r="AF989" s="93" t="str">
        <f>VLOOKUP(A989,Lookups!B$3:F$48,5,FALSE)</f>
        <v>Fra</v>
      </c>
      <c r="AG989" s="93" t="str">
        <f t="shared" si="215"/>
        <v>no</v>
      </c>
      <c r="AH989" s="93">
        <f>VLOOKUP(A989,Lookups!B$3:F$48,3,FALSE)</f>
        <v>22</v>
      </c>
      <c r="AI989" s="117">
        <f t="shared" si="216"/>
        <v>0</v>
      </c>
      <c r="AJ989" s="117">
        <f t="shared" si="217"/>
        <v>0</v>
      </c>
      <c r="AK989" s="117">
        <f t="shared" si="218"/>
        <v>0</v>
      </c>
      <c r="AL989" s="117">
        <f t="shared" si="219"/>
        <v>0</v>
      </c>
      <c r="AM989" s="117">
        <f t="shared" si="220"/>
        <v>0</v>
      </c>
      <c r="AN989" s="117">
        <f t="shared" si="221"/>
        <v>0</v>
      </c>
      <c r="AO989" s="117">
        <f t="shared" si="222"/>
        <v>0</v>
      </c>
      <c r="AP989" s="117">
        <f t="shared" si="223"/>
        <v>0</v>
      </c>
      <c r="AQ989" s="117">
        <f t="shared" si="224"/>
        <v>0</v>
      </c>
      <c r="AR989" s="117">
        <f t="shared" si="225"/>
        <v>0</v>
      </c>
      <c r="AS989" t="str">
        <f t="shared" si="226"/>
        <v>1982NIC</v>
      </c>
    </row>
    <row r="990" spans="1:45" x14ac:dyDescent="0.25">
      <c r="A990" t="s">
        <v>696</v>
      </c>
      <c r="B990" s="64">
        <v>1983</v>
      </c>
      <c r="C990" t="s">
        <v>40</v>
      </c>
      <c r="E990" s="63" t="s">
        <v>28</v>
      </c>
      <c r="F990" s="63" t="s">
        <v>28</v>
      </c>
      <c r="G990" s="63" t="s">
        <v>28</v>
      </c>
      <c r="H990" s="63" t="s">
        <v>28</v>
      </c>
      <c r="I990" s="63" t="s">
        <v>28</v>
      </c>
      <c r="J990" s="63" t="s">
        <v>28</v>
      </c>
      <c r="K990" s="63" t="s">
        <v>28</v>
      </c>
      <c r="L990" s="63" t="s">
        <v>28</v>
      </c>
      <c r="M990" s="63" t="s">
        <v>28</v>
      </c>
      <c r="N990" s="63" t="s">
        <v>28</v>
      </c>
      <c r="O990" s="63" t="s">
        <v>28</v>
      </c>
      <c r="P990" s="63" t="s">
        <v>28</v>
      </c>
      <c r="Q990" s="63" t="s">
        <v>28</v>
      </c>
      <c r="R990" s="63" t="s">
        <v>28</v>
      </c>
      <c r="S990" s="63" t="s">
        <v>28</v>
      </c>
      <c r="T990" s="63" t="s">
        <v>28</v>
      </c>
      <c r="U990" s="63" t="s">
        <v>28</v>
      </c>
      <c r="V990" s="63" t="s">
        <v>28</v>
      </c>
      <c r="W990" s="63" t="s">
        <v>28</v>
      </c>
      <c r="X990" s="63" t="s">
        <v>28</v>
      </c>
      <c r="Y990" s="63" t="s">
        <v>28</v>
      </c>
      <c r="Z990" s="63" t="s">
        <v>28</v>
      </c>
      <c r="AA990" s="63" t="s">
        <v>28</v>
      </c>
      <c r="AB990" s="93" t="str">
        <f t="shared" si="213"/>
        <v>pre99</v>
      </c>
      <c r="AC990" s="93" t="str">
        <f t="shared" si="214"/>
        <v>NIC</v>
      </c>
      <c r="AD990" s="93" t="str">
        <f>"'"&amp;VLOOKUP(A990,Lookups!B$3:F$48,2,FALSE)&amp;"'"</f>
        <v>'Nicola River Spring'</v>
      </c>
      <c r="AE990" s="93">
        <f>VLOOKUP(A990,Lookups!B$3:F$48,4,FALSE)</f>
        <v>5</v>
      </c>
      <c r="AF990" s="93" t="str">
        <f>VLOOKUP(A990,Lookups!B$3:F$48,5,FALSE)</f>
        <v>Fra</v>
      </c>
      <c r="AG990" s="93" t="str">
        <f t="shared" si="215"/>
        <v>no</v>
      </c>
      <c r="AH990" s="93">
        <f>VLOOKUP(A990,Lookups!B$3:F$48,3,FALSE)</f>
        <v>22</v>
      </c>
      <c r="AI990" s="117">
        <f t="shared" si="216"/>
        <v>0</v>
      </c>
      <c r="AJ990" s="117">
        <f t="shared" si="217"/>
        <v>0</v>
      </c>
      <c r="AK990" s="117">
        <f t="shared" si="218"/>
        <v>0</v>
      </c>
      <c r="AL990" s="117">
        <f t="shared" si="219"/>
        <v>0</v>
      </c>
      <c r="AM990" s="117">
        <f t="shared" si="220"/>
        <v>0</v>
      </c>
      <c r="AN990" s="117">
        <f t="shared" si="221"/>
        <v>0</v>
      </c>
      <c r="AO990" s="117">
        <f t="shared" si="222"/>
        <v>0</v>
      </c>
      <c r="AP990" s="117">
        <f t="shared" si="223"/>
        <v>0</v>
      </c>
      <c r="AQ990" s="117">
        <f t="shared" si="224"/>
        <v>0</v>
      </c>
      <c r="AR990" s="117">
        <f t="shared" si="225"/>
        <v>0</v>
      </c>
      <c r="AS990" t="str">
        <f t="shared" si="226"/>
        <v>1983NIC</v>
      </c>
    </row>
    <row r="991" spans="1:45" x14ac:dyDescent="0.25">
      <c r="A991" t="s">
        <v>696</v>
      </c>
      <c r="B991" s="64">
        <v>1984</v>
      </c>
      <c r="C991" t="s">
        <v>40</v>
      </c>
      <c r="E991" s="63" t="s">
        <v>28</v>
      </c>
      <c r="F991" s="63" t="s">
        <v>28</v>
      </c>
      <c r="G991" s="63" t="s">
        <v>28</v>
      </c>
      <c r="H991" s="63" t="s">
        <v>28</v>
      </c>
      <c r="I991" s="63" t="s">
        <v>28</v>
      </c>
      <c r="J991" s="63" t="s">
        <v>28</v>
      </c>
      <c r="K991" s="63" t="s">
        <v>28</v>
      </c>
      <c r="L991" s="63" t="s">
        <v>28</v>
      </c>
      <c r="M991" s="63" t="s">
        <v>28</v>
      </c>
      <c r="N991" s="63" t="s">
        <v>28</v>
      </c>
      <c r="O991" s="63" t="s">
        <v>28</v>
      </c>
      <c r="P991" s="63" t="s">
        <v>28</v>
      </c>
      <c r="Q991" s="63" t="s">
        <v>28</v>
      </c>
      <c r="R991" s="63" t="s">
        <v>28</v>
      </c>
      <c r="S991" s="63" t="s">
        <v>28</v>
      </c>
      <c r="T991" s="63" t="s">
        <v>28</v>
      </c>
      <c r="U991" s="63" t="s">
        <v>28</v>
      </c>
      <c r="V991" s="63" t="s">
        <v>28</v>
      </c>
      <c r="W991" s="63" t="s">
        <v>28</v>
      </c>
      <c r="X991" s="63" t="s">
        <v>28</v>
      </c>
      <c r="Y991" s="63" t="s">
        <v>28</v>
      </c>
      <c r="Z991" s="63" t="s">
        <v>28</v>
      </c>
      <c r="AA991" s="63" t="s">
        <v>28</v>
      </c>
      <c r="AB991" s="93" t="str">
        <f t="shared" si="213"/>
        <v>pre99</v>
      </c>
      <c r="AC991" s="93" t="str">
        <f t="shared" si="214"/>
        <v>NIC</v>
      </c>
      <c r="AD991" s="93" t="str">
        <f>"'"&amp;VLOOKUP(A991,Lookups!B$3:F$48,2,FALSE)&amp;"'"</f>
        <v>'Nicola River Spring'</v>
      </c>
      <c r="AE991" s="93">
        <f>VLOOKUP(A991,Lookups!B$3:F$48,4,FALSE)</f>
        <v>5</v>
      </c>
      <c r="AF991" s="93" t="str">
        <f>VLOOKUP(A991,Lookups!B$3:F$48,5,FALSE)</f>
        <v>Fra</v>
      </c>
      <c r="AG991" s="93" t="str">
        <f t="shared" si="215"/>
        <v>no</v>
      </c>
      <c r="AH991" s="93">
        <f>VLOOKUP(A991,Lookups!B$3:F$48,3,FALSE)</f>
        <v>22</v>
      </c>
      <c r="AI991" s="117">
        <f t="shared" si="216"/>
        <v>0</v>
      </c>
      <c r="AJ991" s="117">
        <f t="shared" si="217"/>
        <v>0</v>
      </c>
      <c r="AK991" s="117">
        <f t="shared" si="218"/>
        <v>0</v>
      </c>
      <c r="AL991" s="117">
        <f t="shared" si="219"/>
        <v>0</v>
      </c>
      <c r="AM991" s="117">
        <f t="shared" si="220"/>
        <v>0</v>
      </c>
      <c r="AN991" s="117">
        <f t="shared" si="221"/>
        <v>0</v>
      </c>
      <c r="AO991" s="117">
        <f t="shared" si="222"/>
        <v>0</v>
      </c>
      <c r="AP991" s="117">
        <f t="shared" si="223"/>
        <v>0</v>
      </c>
      <c r="AQ991" s="117">
        <f t="shared" si="224"/>
        <v>0</v>
      </c>
      <c r="AR991" s="117">
        <f t="shared" si="225"/>
        <v>0</v>
      </c>
      <c r="AS991" t="str">
        <f t="shared" si="226"/>
        <v>1984NIC</v>
      </c>
    </row>
    <row r="992" spans="1:45" x14ac:dyDescent="0.25">
      <c r="A992" t="s">
        <v>696</v>
      </c>
      <c r="B992" s="64">
        <v>1985</v>
      </c>
      <c r="C992" t="s">
        <v>40</v>
      </c>
      <c r="E992" s="63" t="s">
        <v>28</v>
      </c>
      <c r="F992" s="63" t="s">
        <v>28</v>
      </c>
      <c r="G992" s="63" t="s">
        <v>28</v>
      </c>
      <c r="H992" s="63" t="s">
        <v>28</v>
      </c>
      <c r="I992" s="63" t="s">
        <v>28</v>
      </c>
      <c r="J992" s="63" t="s">
        <v>28</v>
      </c>
      <c r="K992" s="63" t="s">
        <v>28</v>
      </c>
      <c r="L992" s="63" t="s">
        <v>28</v>
      </c>
      <c r="M992" s="63" t="s">
        <v>28</v>
      </c>
      <c r="N992" s="63" t="s">
        <v>28</v>
      </c>
      <c r="O992" s="63" t="s">
        <v>28</v>
      </c>
      <c r="P992" s="63" t="s">
        <v>28</v>
      </c>
      <c r="Q992" s="63" t="s">
        <v>28</v>
      </c>
      <c r="R992" s="63" t="s">
        <v>28</v>
      </c>
      <c r="S992" s="63" t="s">
        <v>28</v>
      </c>
      <c r="T992" s="63" t="s">
        <v>28</v>
      </c>
      <c r="U992" s="63" t="s">
        <v>28</v>
      </c>
      <c r="V992" s="63" t="s">
        <v>28</v>
      </c>
      <c r="W992" s="63" t="s">
        <v>28</v>
      </c>
      <c r="X992" s="63" t="s">
        <v>28</v>
      </c>
      <c r="Y992" s="63" t="s">
        <v>28</v>
      </c>
      <c r="Z992" s="63" t="s">
        <v>28</v>
      </c>
      <c r="AA992" s="63" t="s">
        <v>28</v>
      </c>
      <c r="AB992" s="93" t="str">
        <f t="shared" si="213"/>
        <v>pre99</v>
      </c>
      <c r="AC992" s="93" t="str">
        <f t="shared" si="214"/>
        <v>NIC</v>
      </c>
      <c r="AD992" s="93" t="str">
        <f>"'"&amp;VLOOKUP(A992,Lookups!B$3:F$48,2,FALSE)&amp;"'"</f>
        <v>'Nicola River Spring'</v>
      </c>
      <c r="AE992" s="93">
        <f>VLOOKUP(A992,Lookups!B$3:F$48,4,FALSE)</f>
        <v>5</v>
      </c>
      <c r="AF992" s="93" t="str">
        <f>VLOOKUP(A992,Lookups!B$3:F$48,5,FALSE)</f>
        <v>Fra</v>
      </c>
      <c r="AG992" s="93" t="str">
        <f t="shared" si="215"/>
        <v>no</v>
      </c>
      <c r="AH992" s="93">
        <f>VLOOKUP(A992,Lookups!B$3:F$48,3,FALSE)</f>
        <v>22</v>
      </c>
      <c r="AI992" s="117">
        <f t="shared" si="216"/>
        <v>0</v>
      </c>
      <c r="AJ992" s="117">
        <f t="shared" si="217"/>
        <v>0</v>
      </c>
      <c r="AK992" s="117">
        <f t="shared" si="218"/>
        <v>0</v>
      </c>
      <c r="AL992" s="117">
        <f t="shared" si="219"/>
        <v>0</v>
      </c>
      <c r="AM992" s="117">
        <f t="shared" si="220"/>
        <v>0</v>
      </c>
      <c r="AN992" s="117">
        <f t="shared" si="221"/>
        <v>0</v>
      </c>
      <c r="AO992" s="117">
        <f t="shared" si="222"/>
        <v>0</v>
      </c>
      <c r="AP992" s="117">
        <f t="shared" si="223"/>
        <v>0</v>
      </c>
      <c r="AQ992" s="117">
        <f t="shared" si="224"/>
        <v>0</v>
      </c>
      <c r="AR992" s="117">
        <f t="shared" si="225"/>
        <v>0</v>
      </c>
      <c r="AS992" t="str">
        <f t="shared" si="226"/>
        <v>1985NIC</v>
      </c>
    </row>
    <row r="993" spans="1:45" x14ac:dyDescent="0.25">
      <c r="A993" t="s">
        <v>696</v>
      </c>
      <c r="B993" s="64">
        <v>1986</v>
      </c>
      <c r="C993" t="s">
        <v>40</v>
      </c>
      <c r="E993" s="63" t="s">
        <v>28</v>
      </c>
      <c r="F993" s="63" t="s">
        <v>28</v>
      </c>
      <c r="G993" s="63" t="s">
        <v>28</v>
      </c>
      <c r="H993" s="63" t="s">
        <v>28</v>
      </c>
      <c r="I993" s="63" t="s">
        <v>28</v>
      </c>
      <c r="J993" s="63" t="s">
        <v>28</v>
      </c>
      <c r="K993" s="63" t="s">
        <v>28</v>
      </c>
      <c r="L993" s="63" t="s">
        <v>28</v>
      </c>
      <c r="M993" s="63" t="s">
        <v>28</v>
      </c>
      <c r="N993" s="63" t="s">
        <v>28</v>
      </c>
      <c r="O993" s="63" t="s">
        <v>28</v>
      </c>
      <c r="P993" s="63" t="s">
        <v>28</v>
      </c>
      <c r="Q993" s="63" t="s">
        <v>28</v>
      </c>
      <c r="R993" s="63" t="s">
        <v>28</v>
      </c>
      <c r="S993" s="63" t="s">
        <v>28</v>
      </c>
      <c r="T993" s="63" t="s">
        <v>28</v>
      </c>
      <c r="U993" s="63" t="s">
        <v>28</v>
      </c>
      <c r="V993" s="63" t="s">
        <v>28</v>
      </c>
      <c r="W993" s="63" t="s">
        <v>28</v>
      </c>
      <c r="X993" s="63" t="s">
        <v>28</v>
      </c>
      <c r="Y993" s="63" t="s">
        <v>28</v>
      </c>
      <c r="Z993" s="63" t="s">
        <v>28</v>
      </c>
      <c r="AA993" s="63" t="s">
        <v>28</v>
      </c>
      <c r="AB993" s="93" t="str">
        <f t="shared" si="213"/>
        <v>pre99</v>
      </c>
      <c r="AC993" s="93" t="str">
        <f t="shared" si="214"/>
        <v>NIC</v>
      </c>
      <c r="AD993" s="93" t="str">
        <f>"'"&amp;VLOOKUP(A993,Lookups!B$3:F$48,2,FALSE)&amp;"'"</f>
        <v>'Nicola River Spring'</v>
      </c>
      <c r="AE993" s="93">
        <f>VLOOKUP(A993,Lookups!B$3:F$48,4,FALSE)</f>
        <v>5</v>
      </c>
      <c r="AF993" s="93" t="str">
        <f>VLOOKUP(A993,Lookups!B$3:F$48,5,FALSE)</f>
        <v>Fra</v>
      </c>
      <c r="AG993" s="93" t="str">
        <f t="shared" si="215"/>
        <v>no</v>
      </c>
      <c r="AH993" s="93">
        <f>VLOOKUP(A993,Lookups!B$3:F$48,3,FALSE)</f>
        <v>22</v>
      </c>
      <c r="AI993" s="117">
        <f t="shared" si="216"/>
        <v>0</v>
      </c>
      <c r="AJ993" s="117">
        <f t="shared" si="217"/>
        <v>0</v>
      </c>
      <c r="AK993" s="117">
        <f t="shared" si="218"/>
        <v>0</v>
      </c>
      <c r="AL993" s="117">
        <f t="shared" si="219"/>
        <v>0</v>
      </c>
      <c r="AM993" s="117">
        <f t="shared" si="220"/>
        <v>0</v>
      </c>
      <c r="AN993" s="117">
        <f t="shared" si="221"/>
        <v>0</v>
      </c>
      <c r="AO993" s="117">
        <f t="shared" si="222"/>
        <v>0</v>
      </c>
      <c r="AP993" s="117">
        <f t="shared" si="223"/>
        <v>0</v>
      </c>
      <c r="AQ993" s="117">
        <f t="shared" si="224"/>
        <v>0</v>
      </c>
      <c r="AR993" s="117">
        <f t="shared" si="225"/>
        <v>0</v>
      </c>
      <c r="AS993" t="str">
        <f t="shared" si="226"/>
        <v>1986NIC</v>
      </c>
    </row>
    <row r="994" spans="1:45" x14ac:dyDescent="0.25">
      <c r="A994" t="s">
        <v>696</v>
      </c>
      <c r="B994" s="64">
        <v>1987</v>
      </c>
      <c r="C994">
        <v>20</v>
      </c>
      <c r="D994" s="116">
        <v>2</v>
      </c>
      <c r="E994" s="63" t="s">
        <v>26</v>
      </c>
      <c r="F994" s="63" t="s">
        <v>27</v>
      </c>
      <c r="G994" s="63" t="s">
        <v>28</v>
      </c>
      <c r="H994" s="63" t="s">
        <v>28</v>
      </c>
      <c r="I994" s="63" t="s">
        <v>28</v>
      </c>
      <c r="J994" s="63" t="s">
        <v>28</v>
      </c>
      <c r="K994" s="63" t="s">
        <v>28</v>
      </c>
      <c r="L994" s="63" t="s">
        <v>28</v>
      </c>
      <c r="M994" s="63" t="s">
        <v>28</v>
      </c>
      <c r="N994" s="63" t="s">
        <v>28</v>
      </c>
      <c r="O994" s="63" t="s">
        <v>28</v>
      </c>
      <c r="P994" s="63" t="s">
        <v>28</v>
      </c>
      <c r="Q994" s="63" t="s">
        <v>28</v>
      </c>
      <c r="R994" s="63" t="s">
        <v>28</v>
      </c>
      <c r="S994" s="63" t="s">
        <v>28</v>
      </c>
      <c r="T994" s="63" t="s">
        <v>28</v>
      </c>
      <c r="U994" s="63" t="s">
        <v>28</v>
      </c>
      <c r="V994" s="63" t="s">
        <v>28</v>
      </c>
      <c r="W994" s="63" t="s">
        <v>28</v>
      </c>
      <c r="X994" s="63" t="s">
        <v>28</v>
      </c>
      <c r="Y994" s="63" t="s">
        <v>28</v>
      </c>
      <c r="Z994" s="63" t="s">
        <v>28</v>
      </c>
      <c r="AA994" s="63" t="s">
        <v>28</v>
      </c>
      <c r="AB994" s="93" t="str">
        <f t="shared" si="213"/>
        <v>pre99</v>
      </c>
      <c r="AC994" s="93" t="str">
        <f t="shared" si="214"/>
        <v>NIC</v>
      </c>
      <c r="AD994" s="93" t="str">
        <f>"'"&amp;VLOOKUP(A994,Lookups!B$3:F$48,2,FALSE)&amp;"'"</f>
        <v>'Nicola River Spring'</v>
      </c>
      <c r="AE994" s="93">
        <f>VLOOKUP(A994,Lookups!B$3:F$48,4,FALSE)</f>
        <v>5</v>
      </c>
      <c r="AF994" s="93" t="str">
        <f>VLOOKUP(A994,Lookups!B$3:F$48,5,FALSE)</f>
        <v>Fra</v>
      </c>
      <c r="AG994" s="93" t="str">
        <f t="shared" si="215"/>
        <v>no</v>
      </c>
      <c r="AH994" s="93">
        <f>VLOOKUP(A994,Lookups!B$3:F$48,3,FALSE)</f>
        <v>22</v>
      </c>
      <c r="AI994" s="117">
        <f t="shared" si="216"/>
        <v>0</v>
      </c>
      <c r="AJ994" s="117">
        <f t="shared" si="217"/>
        <v>0</v>
      </c>
      <c r="AK994" s="117">
        <f t="shared" si="218"/>
        <v>0</v>
      </c>
      <c r="AL994" s="117">
        <f t="shared" si="219"/>
        <v>0</v>
      </c>
      <c r="AM994" s="117">
        <f t="shared" si="220"/>
        <v>0</v>
      </c>
      <c r="AN994" s="117">
        <f t="shared" si="221"/>
        <v>0</v>
      </c>
      <c r="AO994" s="117">
        <f t="shared" si="222"/>
        <v>0</v>
      </c>
      <c r="AP994" s="117">
        <f t="shared" si="223"/>
        <v>0</v>
      </c>
      <c r="AQ994" s="117">
        <f t="shared" si="224"/>
        <v>0</v>
      </c>
      <c r="AR994" s="117">
        <f t="shared" si="225"/>
        <v>0</v>
      </c>
      <c r="AS994" t="str">
        <f t="shared" si="226"/>
        <v>1987NIC</v>
      </c>
    </row>
    <row r="995" spans="1:45" x14ac:dyDescent="0.25">
      <c r="A995" t="s">
        <v>696</v>
      </c>
      <c r="B995" s="64">
        <v>1988</v>
      </c>
      <c r="C995">
        <v>200</v>
      </c>
      <c r="D995" s="116" t="s">
        <v>41</v>
      </c>
      <c r="E995" s="63" t="s">
        <v>26</v>
      </c>
      <c r="F995" s="63" t="s">
        <v>27</v>
      </c>
      <c r="G995" s="63" t="s">
        <v>28</v>
      </c>
      <c r="H995" s="63" t="s">
        <v>28</v>
      </c>
      <c r="I995" s="63" t="s">
        <v>28</v>
      </c>
      <c r="J995" s="63" t="s">
        <v>28</v>
      </c>
      <c r="K995" s="63" t="s">
        <v>28</v>
      </c>
      <c r="L995" s="63" t="s">
        <v>28</v>
      </c>
      <c r="M995" s="63" t="s">
        <v>28</v>
      </c>
      <c r="N995" s="63" t="s">
        <v>28</v>
      </c>
      <c r="O995" s="63" t="s">
        <v>28</v>
      </c>
      <c r="P995" s="63" t="s">
        <v>28</v>
      </c>
      <c r="Q995" s="63" t="s">
        <v>28</v>
      </c>
      <c r="R995" s="63" t="s">
        <v>28</v>
      </c>
      <c r="S995" s="63" t="s">
        <v>28</v>
      </c>
      <c r="T995" s="63" t="s">
        <v>28</v>
      </c>
      <c r="U995" s="63" t="s">
        <v>28</v>
      </c>
      <c r="V995" s="63" t="s">
        <v>28</v>
      </c>
      <c r="W995" s="63" t="s">
        <v>28</v>
      </c>
      <c r="X995" s="63" t="s">
        <v>28</v>
      </c>
      <c r="Y995" s="63" t="s">
        <v>28</v>
      </c>
      <c r="Z995" s="63" t="s">
        <v>28</v>
      </c>
      <c r="AA995" s="63" t="s">
        <v>28</v>
      </c>
      <c r="AB995" s="93" t="str">
        <f t="shared" si="213"/>
        <v>pre99</v>
      </c>
      <c r="AC995" s="93" t="str">
        <f t="shared" si="214"/>
        <v>NIC</v>
      </c>
      <c r="AD995" s="93" t="str">
        <f>"'"&amp;VLOOKUP(A995,Lookups!B$3:F$48,2,FALSE)&amp;"'"</f>
        <v>'Nicola River Spring'</v>
      </c>
      <c r="AE995" s="93">
        <f>VLOOKUP(A995,Lookups!B$3:F$48,4,FALSE)</f>
        <v>5</v>
      </c>
      <c r="AF995" s="93" t="str">
        <f>VLOOKUP(A995,Lookups!B$3:F$48,5,FALSE)</f>
        <v>Fra</v>
      </c>
      <c r="AG995" s="93" t="str">
        <f t="shared" si="215"/>
        <v>no</v>
      </c>
      <c r="AH995" s="93">
        <f>VLOOKUP(A995,Lookups!B$3:F$48,3,FALSE)</f>
        <v>22</v>
      </c>
      <c r="AI995" s="117">
        <f t="shared" si="216"/>
        <v>0</v>
      </c>
      <c r="AJ995" s="117">
        <f t="shared" si="217"/>
        <v>0</v>
      </c>
      <c r="AK995" s="117">
        <f t="shared" si="218"/>
        <v>0</v>
      </c>
      <c r="AL995" s="117">
        <f t="shared" si="219"/>
        <v>0</v>
      </c>
      <c r="AM995" s="117">
        <f t="shared" si="220"/>
        <v>0</v>
      </c>
      <c r="AN995" s="117">
        <f t="shared" si="221"/>
        <v>0</v>
      </c>
      <c r="AO995" s="117">
        <f t="shared" si="222"/>
        <v>0</v>
      </c>
      <c r="AP995" s="117">
        <f t="shared" si="223"/>
        <v>0</v>
      </c>
      <c r="AQ995" s="117">
        <f t="shared" si="224"/>
        <v>0</v>
      </c>
      <c r="AR995" s="117">
        <f t="shared" si="225"/>
        <v>0</v>
      </c>
      <c r="AS995" t="str">
        <f t="shared" si="226"/>
        <v>1988NIC</v>
      </c>
    </row>
    <row r="996" spans="1:45" x14ac:dyDescent="0.25">
      <c r="A996" t="s">
        <v>696</v>
      </c>
      <c r="B996" s="64">
        <v>1989</v>
      </c>
      <c r="C996">
        <v>1396</v>
      </c>
      <c r="D996" s="116" t="s">
        <v>42</v>
      </c>
      <c r="E996" s="63">
        <v>0</v>
      </c>
      <c r="F996" s="63">
        <v>0</v>
      </c>
      <c r="G996" s="63">
        <v>0</v>
      </c>
      <c r="H996" s="63">
        <v>2.8653295128939827E-3</v>
      </c>
      <c r="I996" s="63">
        <v>1.0744985673352435E-2</v>
      </c>
      <c r="J996" s="63">
        <v>1.0744985673352435E-2</v>
      </c>
      <c r="K996" s="63">
        <v>0</v>
      </c>
      <c r="L996" s="63">
        <v>0</v>
      </c>
      <c r="M996" s="63">
        <v>0.11246418338108882</v>
      </c>
      <c r="N996" s="63">
        <v>0</v>
      </c>
      <c r="O996" s="63">
        <v>4.2979942693409743E-3</v>
      </c>
      <c r="P996" s="63">
        <v>0</v>
      </c>
      <c r="Q996" s="63">
        <v>8.5959885386819486E-3</v>
      </c>
      <c r="R996" s="63">
        <v>0</v>
      </c>
      <c r="S996" s="63">
        <v>0</v>
      </c>
      <c r="T996" s="63">
        <v>0</v>
      </c>
      <c r="U996" s="63">
        <v>1.0028653295128941E-2</v>
      </c>
      <c r="V996" s="63">
        <v>1.9340974212034383E-2</v>
      </c>
      <c r="W996" s="63">
        <v>0</v>
      </c>
      <c r="X996" s="63">
        <v>0.19985673352435529</v>
      </c>
      <c r="Y996" s="63">
        <v>2.2922636103151862E-2</v>
      </c>
      <c r="Z996" s="63">
        <v>2.8653295128939827E-3</v>
      </c>
      <c r="AA996" s="63">
        <v>0.5952722063037249</v>
      </c>
      <c r="AB996" s="93" t="str">
        <f t="shared" si="213"/>
        <v>pre99</v>
      </c>
      <c r="AC996" s="93" t="str">
        <f t="shared" si="214"/>
        <v>NIC</v>
      </c>
      <c r="AD996" s="93" t="str">
        <f>"'"&amp;VLOOKUP(A996,Lookups!B$3:F$48,2,FALSE)&amp;"'"</f>
        <v>'Nicola River Spring'</v>
      </c>
      <c r="AE996" s="93">
        <f>VLOOKUP(A996,Lookups!B$3:F$48,4,FALSE)</f>
        <v>5</v>
      </c>
      <c r="AF996" s="93" t="str">
        <f>VLOOKUP(A996,Lookups!B$3:F$48,5,FALSE)</f>
        <v>Fra</v>
      </c>
      <c r="AG996" s="93" t="str">
        <f t="shared" si="215"/>
        <v>yes</v>
      </c>
      <c r="AH996" s="93">
        <f>VLOOKUP(A996,Lookups!B$3:F$48,3,FALSE)</f>
        <v>22</v>
      </c>
      <c r="AI996" s="117">
        <f t="shared" si="216"/>
        <v>0</v>
      </c>
      <c r="AJ996" s="117">
        <f t="shared" si="217"/>
        <v>1.3610315186246417E-2</v>
      </c>
      <c r="AK996" s="117">
        <f t="shared" si="218"/>
        <v>1.0744985673352435E-2</v>
      </c>
      <c r="AL996" s="117">
        <f t="shared" si="219"/>
        <v>0.11246418338108882</v>
      </c>
      <c r="AM996" s="117">
        <f t="shared" si="220"/>
        <v>4.2979942693409743E-3</v>
      </c>
      <c r="AN996" s="117">
        <f t="shared" si="221"/>
        <v>8.5959885386819486E-3</v>
      </c>
      <c r="AO996" s="117">
        <f t="shared" si="222"/>
        <v>2.9369627507163324E-2</v>
      </c>
      <c r="AP996" s="117">
        <f t="shared" si="223"/>
        <v>0.22277936962750716</v>
      </c>
      <c r="AQ996" s="117">
        <f t="shared" si="224"/>
        <v>0.5952722063037249</v>
      </c>
      <c r="AR996" s="117">
        <f t="shared" si="225"/>
        <v>2.8653295128939827E-3</v>
      </c>
      <c r="AS996" t="str">
        <f t="shared" si="226"/>
        <v>1989NIC</v>
      </c>
    </row>
    <row r="997" spans="1:45" x14ac:dyDescent="0.25">
      <c r="A997" t="s">
        <v>696</v>
      </c>
      <c r="B997" s="64">
        <v>1990</v>
      </c>
      <c r="C997">
        <v>271</v>
      </c>
      <c r="D997" s="116" t="s">
        <v>43</v>
      </c>
      <c r="E997" s="63">
        <v>0</v>
      </c>
      <c r="F997" s="63">
        <v>0</v>
      </c>
      <c r="G997" s="63">
        <v>0</v>
      </c>
      <c r="H997" s="63">
        <v>0</v>
      </c>
      <c r="I997" s="63">
        <v>0</v>
      </c>
      <c r="J997" s="63">
        <v>2.2140221402214021E-2</v>
      </c>
      <c r="K997" s="63">
        <v>0</v>
      </c>
      <c r="L997" s="63">
        <v>0</v>
      </c>
      <c r="M997" s="63">
        <v>2.5830258302583026E-2</v>
      </c>
      <c r="N997" s="63">
        <v>0</v>
      </c>
      <c r="O997" s="63">
        <v>0</v>
      </c>
      <c r="P997" s="63">
        <v>0</v>
      </c>
      <c r="Q997" s="63">
        <v>1.4760147601476014E-2</v>
      </c>
      <c r="R997" s="63">
        <v>0</v>
      </c>
      <c r="S997" s="63">
        <v>0</v>
      </c>
      <c r="T997" s="63">
        <v>0</v>
      </c>
      <c r="U997" s="63">
        <v>0</v>
      </c>
      <c r="V997" s="63">
        <v>3.3210332103321034E-2</v>
      </c>
      <c r="W997" s="63">
        <v>0</v>
      </c>
      <c r="X997" s="63">
        <v>0.14760147601476015</v>
      </c>
      <c r="Y997" s="63">
        <v>0.16236162361623616</v>
      </c>
      <c r="Z997" s="63">
        <v>1.8450184501845018E-2</v>
      </c>
      <c r="AA997" s="63">
        <v>0.57564575645756455</v>
      </c>
      <c r="AB997" s="93" t="str">
        <f t="shared" si="213"/>
        <v>pre99</v>
      </c>
      <c r="AC997" s="93" t="str">
        <f t="shared" si="214"/>
        <v>NIC</v>
      </c>
      <c r="AD997" s="93" t="str">
        <f>"'"&amp;VLOOKUP(A997,Lookups!B$3:F$48,2,FALSE)&amp;"'"</f>
        <v>'Nicola River Spring'</v>
      </c>
      <c r="AE997" s="93">
        <f>VLOOKUP(A997,Lookups!B$3:F$48,4,FALSE)</f>
        <v>5</v>
      </c>
      <c r="AF997" s="93" t="str">
        <f>VLOOKUP(A997,Lookups!B$3:F$48,5,FALSE)</f>
        <v>Fra</v>
      </c>
      <c r="AG997" s="93" t="str">
        <f t="shared" si="215"/>
        <v>yes</v>
      </c>
      <c r="AH997" s="93">
        <f>VLOOKUP(A997,Lookups!B$3:F$48,3,FALSE)</f>
        <v>22</v>
      </c>
      <c r="AI997" s="117">
        <f t="shared" si="216"/>
        <v>0</v>
      </c>
      <c r="AJ997" s="117">
        <f t="shared" si="217"/>
        <v>0</v>
      </c>
      <c r="AK997" s="117">
        <f t="shared" si="218"/>
        <v>2.2140221402214021E-2</v>
      </c>
      <c r="AL997" s="117">
        <f t="shared" si="219"/>
        <v>2.5830258302583026E-2</v>
      </c>
      <c r="AM997" s="117">
        <f t="shared" si="220"/>
        <v>0</v>
      </c>
      <c r="AN997" s="117">
        <f t="shared" si="221"/>
        <v>1.4760147601476014E-2</v>
      </c>
      <c r="AO997" s="117">
        <f t="shared" si="222"/>
        <v>3.3210332103321034E-2</v>
      </c>
      <c r="AP997" s="117">
        <f t="shared" si="223"/>
        <v>0.30996309963099633</v>
      </c>
      <c r="AQ997" s="117">
        <f t="shared" si="224"/>
        <v>0.57564575645756455</v>
      </c>
      <c r="AR997" s="117">
        <f t="shared" si="225"/>
        <v>1.8450184501845018E-2</v>
      </c>
      <c r="AS997" t="str">
        <f t="shared" si="226"/>
        <v>1990NIC</v>
      </c>
    </row>
    <row r="998" spans="1:45" x14ac:dyDescent="0.25">
      <c r="A998" t="s">
        <v>696</v>
      </c>
      <c r="B998" s="64">
        <v>1991</v>
      </c>
      <c r="C998">
        <v>1320</v>
      </c>
      <c r="D998" s="116" t="s">
        <v>43</v>
      </c>
      <c r="E998" s="63">
        <v>1.5151515151515152E-3</v>
      </c>
      <c r="F998" s="63">
        <v>4.5454545454545452E-3</v>
      </c>
      <c r="G998" s="63">
        <v>0</v>
      </c>
      <c r="H998" s="63">
        <v>0</v>
      </c>
      <c r="I998" s="63">
        <v>2.2727272727272726E-3</v>
      </c>
      <c r="J998" s="63">
        <v>4.0909090909090909E-2</v>
      </c>
      <c r="K998" s="63">
        <v>0</v>
      </c>
      <c r="L998" s="63">
        <v>2.2727272727272726E-3</v>
      </c>
      <c r="M998" s="63">
        <v>5.6818181818181816E-2</v>
      </c>
      <c r="N998" s="63">
        <v>1.5151515151515152E-3</v>
      </c>
      <c r="O998" s="63">
        <v>6.8181818181818179E-3</v>
      </c>
      <c r="P998" s="63">
        <v>0</v>
      </c>
      <c r="Q998" s="63">
        <v>8.3333333333333332E-3</v>
      </c>
      <c r="R998" s="63">
        <v>0</v>
      </c>
      <c r="S998" s="63">
        <v>0</v>
      </c>
      <c r="T998" s="63">
        <v>2.2727272727272726E-3</v>
      </c>
      <c r="U998" s="63">
        <v>1.5151515151515152E-3</v>
      </c>
      <c r="V998" s="63">
        <v>1.5151515151515152E-2</v>
      </c>
      <c r="W998" s="63">
        <v>0</v>
      </c>
      <c r="X998" s="63">
        <v>0.13484848484848486</v>
      </c>
      <c r="Y998" s="63">
        <v>8.4090909090909091E-2</v>
      </c>
      <c r="Z998" s="63">
        <v>9.0909090909090905E-3</v>
      </c>
      <c r="AA998" s="63">
        <v>0.62803030303030305</v>
      </c>
      <c r="AB998" s="93" t="str">
        <f t="shared" si="213"/>
        <v>pre99</v>
      </c>
      <c r="AC998" s="93" t="str">
        <f t="shared" si="214"/>
        <v>NIC</v>
      </c>
      <c r="AD998" s="93" t="str">
        <f>"'"&amp;VLOOKUP(A998,Lookups!B$3:F$48,2,FALSE)&amp;"'"</f>
        <v>'Nicola River Spring'</v>
      </c>
      <c r="AE998" s="93">
        <f>VLOOKUP(A998,Lookups!B$3:F$48,4,FALSE)</f>
        <v>5</v>
      </c>
      <c r="AF998" s="93" t="str">
        <f>VLOOKUP(A998,Lookups!B$3:F$48,5,FALSE)</f>
        <v>Fra</v>
      </c>
      <c r="AG998" s="93" t="str">
        <f t="shared" si="215"/>
        <v>yes</v>
      </c>
      <c r="AH998" s="93">
        <f>VLOOKUP(A998,Lookups!B$3:F$48,3,FALSE)</f>
        <v>22</v>
      </c>
      <c r="AI998" s="117">
        <f t="shared" si="216"/>
        <v>6.0606060606060606E-3</v>
      </c>
      <c r="AJ998" s="117">
        <f t="shared" si="217"/>
        <v>2.2727272727272726E-3</v>
      </c>
      <c r="AK998" s="117">
        <f t="shared" si="218"/>
        <v>4.0909090909090909E-2</v>
      </c>
      <c r="AL998" s="117">
        <f t="shared" si="219"/>
        <v>5.909090909090909E-2</v>
      </c>
      <c r="AM998" s="117">
        <f t="shared" si="220"/>
        <v>8.3333333333333332E-3</v>
      </c>
      <c r="AN998" s="117">
        <f t="shared" si="221"/>
        <v>1.0606060606060605E-2</v>
      </c>
      <c r="AO998" s="117">
        <f t="shared" si="222"/>
        <v>1.6666666666666666E-2</v>
      </c>
      <c r="AP998" s="117">
        <f t="shared" si="223"/>
        <v>0.21893939393939393</v>
      </c>
      <c r="AQ998" s="117">
        <f t="shared" si="224"/>
        <v>0.62803030303030305</v>
      </c>
      <c r="AR998" s="117">
        <f t="shared" si="225"/>
        <v>9.0909090909090905E-3</v>
      </c>
      <c r="AS998" t="str">
        <f t="shared" si="226"/>
        <v>1991NIC</v>
      </c>
    </row>
    <row r="999" spans="1:45" x14ac:dyDescent="0.25">
      <c r="A999" t="s">
        <v>696</v>
      </c>
      <c r="B999" s="64">
        <v>1992</v>
      </c>
      <c r="C999">
        <v>545</v>
      </c>
      <c r="D999" s="116" t="s">
        <v>43</v>
      </c>
      <c r="E999" s="63">
        <v>0</v>
      </c>
      <c r="F999" s="63">
        <v>0</v>
      </c>
      <c r="G999" s="63">
        <v>0</v>
      </c>
      <c r="H999" s="63">
        <v>5.321100917431193E-2</v>
      </c>
      <c r="I999" s="63">
        <v>0</v>
      </c>
      <c r="J999" s="63">
        <v>5.1376146788990829E-2</v>
      </c>
      <c r="K999" s="63">
        <v>0</v>
      </c>
      <c r="L999" s="63">
        <v>0</v>
      </c>
      <c r="M999" s="63">
        <v>8.2568807339449546E-2</v>
      </c>
      <c r="N999" s="63">
        <v>2.5688073394495414E-2</v>
      </c>
      <c r="O999" s="63">
        <v>9.1743119266055051E-3</v>
      </c>
      <c r="P999" s="63">
        <v>0</v>
      </c>
      <c r="Q999" s="63">
        <v>4.9541284403669728E-2</v>
      </c>
      <c r="R999" s="63">
        <v>0</v>
      </c>
      <c r="S999" s="63">
        <v>5.5045871559633031E-3</v>
      </c>
      <c r="T999" s="63">
        <v>0</v>
      </c>
      <c r="U999" s="63">
        <v>0</v>
      </c>
      <c r="V999" s="63">
        <v>6.0550458715596334E-2</v>
      </c>
      <c r="W999" s="63">
        <v>0</v>
      </c>
      <c r="X999" s="63">
        <v>6.4220183486238536E-2</v>
      </c>
      <c r="Y999" s="63">
        <v>9.3577981651376152E-2</v>
      </c>
      <c r="Z999" s="63">
        <v>3.669724770642202E-3</v>
      </c>
      <c r="AA999" s="63">
        <v>0.50091743119266052</v>
      </c>
      <c r="AB999" s="93" t="str">
        <f t="shared" si="213"/>
        <v>pre99</v>
      </c>
      <c r="AC999" s="93" t="str">
        <f t="shared" si="214"/>
        <v>NIC</v>
      </c>
      <c r="AD999" s="93" t="str">
        <f>"'"&amp;VLOOKUP(A999,Lookups!B$3:F$48,2,FALSE)&amp;"'"</f>
        <v>'Nicola River Spring'</v>
      </c>
      <c r="AE999" s="93">
        <f>VLOOKUP(A999,Lookups!B$3:F$48,4,FALSE)</f>
        <v>5</v>
      </c>
      <c r="AF999" s="93" t="str">
        <f>VLOOKUP(A999,Lookups!B$3:F$48,5,FALSE)</f>
        <v>Fra</v>
      </c>
      <c r="AG999" s="93" t="str">
        <f t="shared" si="215"/>
        <v>yes</v>
      </c>
      <c r="AH999" s="93">
        <f>VLOOKUP(A999,Lookups!B$3:F$48,3,FALSE)</f>
        <v>22</v>
      </c>
      <c r="AI999" s="117">
        <f t="shared" si="216"/>
        <v>0</v>
      </c>
      <c r="AJ999" s="117">
        <f t="shared" si="217"/>
        <v>5.321100917431193E-2</v>
      </c>
      <c r="AK999" s="117">
        <f t="shared" si="218"/>
        <v>5.1376146788990829E-2</v>
      </c>
      <c r="AL999" s="117">
        <f t="shared" si="219"/>
        <v>8.2568807339449546E-2</v>
      </c>
      <c r="AM999" s="117">
        <f t="shared" si="220"/>
        <v>3.4862385321100919E-2</v>
      </c>
      <c r="AN999" s="117">
        <f t="shared" si="221"/>
        <v>5.5045871559633031E-2</v>
      </c>
      <c r="AO999" s="117">
        <f t="shared" si="222"/>
        <v>6.0550458715596334E-2</v>
      </c>
      <c r="AP999" s="117">
        <f t="shared" si="223"/>
        <v>0.15779816513761469</v>
      </c>
      <c r="AQ999" s="117">
        <f t="shared" si="224"/>
        <v>0.50091743119266052</v>
      </c>
      <c r="AR999" s="117">
        <f t="shared" si="225"/>
        <v>3.669724770642202E-3</v>
      </c>
      <c r="AS999" t="str">
        <f t="shared" si="226"/>
        <v>1992NIC</v>
      </c>
    </row>
    <row r="1000" spans="1:45" x14ac:dyDescent="0.25">
      <c r="A1000" t="s">
        <v>696</v>
      </c>
      <c r="B1000" s="64">
        <v>1993</v>
      </c>
      <c r="C1000">
        <v>1177</v>
      </c>
      <c r="D1000" s="116" t="s">
        <v>43</v>
      </c>
      <c r="E1000" s="63">
        <v>0</v>
      </c>
      <c r="F1000" s="63">
        <v>0</v>
      </c>
      <c r="G1000" s="63">
        <v>0</v>
      </c>
      <c r="H1000" s="63">
        <v>3.2285471537807989E-2</v>
      </c>
      <c r="I1000" s="63">
        <v>0</v>
      </c>
      <c r="J1000" s="63">
        <v>5.7774001699235342E-2</v>
      </c>
      <c r="K1000" s="63">
        <v>1.18946474086661E-2</v>
      </c>
      <c r="L1000" s="63">
        <v>0</v>
      </c>
      <c r="M1000" s="63">
        <v>6.2022090059473234E-2</v>
      </c>
      <c r="N1000" s="63">
        <v>0</v>
      </c>
      <c r="O1000" s="63">
        <v>1.4443500424808835E-2</v>
      </c>
      <c r="P1000" s="63">
        <v>0</v>
      </c>
      <c r="Q1000" s="63">
        <v>1.9541206457094309E-2</v>
      </c>
      <c r="R1000" s="63">
        <v>0</v>
      </c>
      <c r="S1000" s="63">
        <v>0</v>
      </c>
      <c r="T1000" s="63">
        <v>0</v>
      </c>
      <c r="U1000" s="63">
        <v>0</v>
      </c>
      <c r="V1000" s="63">
        <v>2.2939677145284623E-2</v>
      </c>
      <c r="W1000" s="63">
        <v>0</v>
      </c>
      <c r="X1000" s="63">
        <v>0.10025488530161428</v>
      </c>
      <c r="Y1000" s="63">
        <v>5.6924384027187767E-2</v>
      </c>
      <c r="Z1000" s="63">
        <v>0</v>
      </c>
      <c r="AA1000" s="63">
        <v>0.62192013593882756</v>
      </c>
      <c r="AB1000" s="93" t="str">
        <f t="shared" si="213"/>
        <v>pre99</v>
      </c>
      <c r="AC1000" s="93" t="str">
        <f t="shared" si="214"/>
        <v>NIC</v>
      </c>
      <c r="AD1000" s="93" t="str">
        <f>"'"&amp;VLOOKUP(A1000,Lookups!B$3:F$48,2,FALSE)&amp;"'"</f>
        <v>'Nicola River Spring'</v>
      </c>
      <c r="AE1000" s="93">
        <f>VLOOKUP(A1000,Lookups!B$3:F$48,4,FALSE)</f>
        <v>5</v>
      </c>
      <c r="AF1000" s="93" t="str">
        <f>VLOOKUP(A1000,Lookups!B$3:F$48,5,FALSE)</f>
        <v>Fra</v>
      </c>
      <c r="AG1000" s="93" t="str">
        <f t="shared" si="215"/>
        <v>yes</v>
      </c>
      <c r="AH1000" s="93">
        <f>VLOOKUP(A1000,Lookups!B$3:F$48,3,FALSE)</f>
        <v>22</v>
      </c>
      <c r="AI1000" s="117">
        <f t="shared" si="216"/>
        <v>0</v>
      </c>
      <c r="AJ1000" s="117">
        <f t="shared" si="217"/>
        <v>3.2285471537807989E-2</v>
      </c>
      <c r="AK1000" s="117">
        <f t="shared" si="218"/>
        <v>6.9668649107901437E-2</v>
      </c>
      <c r="AL1000" s="117">
        <f t="shared" si="219"/>
        <v>6.2022090059473234E-2</v>
      </c>
      <c r="AM1000" s="117">
        <f t="shared" si="220"/>
        <v>1.4443500424808835E-2</v>
      </c>
      <c r="AN1000" s="117">
        <f t="shared" si="221"/>
        <v>1.9541206457094309E-2</v>
      </c>
      <c r="AO1000" s="117">
        <f t="shared" si="222"/>
        <v>2.2939677145284623E-2</v>
      </c>
      <c r="AP1000" s="117">
        <f t="shared" si="223"/>
        <v>0.15717926932880205</v>
      </c>
      <c r="AQ1000" s="117">
        <f t="shared" si="224"/>
        <v>0.62192013593882756</v>
      </c>
      <c r="AR1000" s="117">
        <f t="shared" si="225"/>
        <v>0</v>
      </c>
      <c r="AS1000" t="str">
        <f t="shared" si="226"/>
        <v>1993NIC</v>
      </c>
    </row>
    <row r="1001" spans="1:45" x14ac:dyDescent="0.25">
      <c r="A1001" t="s">
        <v>696</v>
      </c>
      <c r="B1001" s="64">
        <v>1994</v>
      </c>
      <c r="C1001">
        <v>2050</v>
      </c>
      <c r="D1001" s="116" t="s">
        <v>43</v>
      </c>
      <c r="E1001" s="63">
        <v>0</v>
      </c>
      <c r="F1001" s="63">
        <v>0</v>
      </c>
      <c r="G1001" s="63">
        <v>0</v>
      </c>
      <c r="H1001" s="63">
        <v>1.9512195121951219E-3</v>
      </c>
      <c r="I1001" s="63">
        <v>0</v>
      </c>
      <c r="J1001" s="63">
        <v>3.5609756097560973E-2</v>
      </c>
      <c r="K1001" s="63">
        <v>3.9024390243902439E-3</v>
      </c>
      <c r="L1001" s="63">
        <v>0</v>
      </c>
      <c r="M1001" s="63">
        <v>3.5609756097560979E-2</v>
      </c>
      <c r="N1001" s="63">
        <v>0</v>
      </c>
      <c r="O1001" s="63">
        <v>1.9512195121951219E-3</v>
      </c>
      <c r="P1001" s="63">
        <v>0</v>
      </c>
      <c r="Q1001" s="63">
        <v>3.4146341463414634E-3</v>
      </c>
      <c r="R1001" s="63">
        <v>0</v>
      </c>
      <c r="S1001" s="63">
        <v>0</v>
      </c>
      <c r="T1001" s="63">
        <v>0</v>
      </c>
      <c r="U1001" s="63">
        <v>0</v>
      </c>
      <c r="V1001" s="63">
        <v>0</v>
      </c>
      <c r="W1001" s="63">
        <v>0</v>
      </c>
      <c r="X1001" s="63">
        <v>1.3170731707317073E-2</v>
      </c>
      <c r="Y1001" s="63">
        <v>8.0975609756097564E-2</v>
      </c>
      <c r="Z1001" s="63">
        <v>2.4390243902439024E-3</v>
      </c>
      <c r="AA1001" s="63">
        <v>0.82097560975609751</v>
      </c>
      <c r="AB1001" s="93" t="str">
        <f t="shared" si="213"/>
        <v>pre99</v>
      </c>
      <c r="AC1001" s="93" t="str">
        <f t="shared" si="214"/>
        <v>NIC</v>
      </c>
      <c r="AD1001" s="93" t="str">
        <f>"'"&amp;VLOOKUP(A1001,Lookups!B$3:F$48,2,FALSE)&amp;"'"</f>
        <v>'Nicola River Spring'</v>
      </c>
      <c r="AE1001" s="93">
        <f>VLOOKUP(A1001,Lookups!B$3:F$48,4,FALSE)</f>
        <v>5</v>
      </c>
      <c r="AF1001" s="93" t="str">
        <f>VLOOKUP(A1001,Lookups!B$3:F$48,5,FALSE)</f>
        <v>Fra</v>
      </c>
      <c r="AG1001" s="93" t="str">
        <f t="shared" si="215"/>
        <v>yes</v>
      </c>
      <c r="AH1001" s="93">
        <f>VLOOKUP(A1001,Lookups!B$3:F$48,3,FALSE)</f>
        <v>22</v>
      </c>
      <c r="AI1001" s="117">
        <f t="shared" si="216"/>
        <v>0</v>
      </c>
      <c r="AJ1001" s="117">
        <f t="shared" si="217"/>
        <v>1.9512195121951219E-3</v>
      </c>
      <c r="AK1001" s="117">
        <f t="shared" si="218"/>
        <v>3.9512195121951213E-2</v>
      </c>
      <c r="AL1001" s="117">
        <f t="shared" si="219"/>
        <v>3.5609756097560979E-2</v>
      </c>
      <c r="AM1001" s="117">
        <f t="shared" si="220"/>
        <v>1.9512195121951219E-3</v>
      </c>
      <c r="AN1001" s="117">
        <f t="shared" si="221"/>
        <v>3.4146341463414634E-3</v>
      </c>
      <c r="AO1001" s="117">
        <f t="shared" si="222"/>
        <v>0</v>
      </c>
      <c r="AP1001" s="117">
        <f t="shared" si="223"/>
        <v>9.4146341463414634E-2</v>
      </c>
      <c r="AQ1001" s="117">
        <f t="shared" si="224"/>
        <v>0.82097560975609751</v>
      </c>
      <c r="AR1001" s="117">
        <f t="shared" si="225"/>
        <v>2.4390243902439024E-3</v>
      </c>
      <c r="AS1001" t="str">
        <f t="shared" si="226"/>
        <v>1994NIC</v>
      </c>
    </row>
    <row r="1002" spans="1:45" x14ac:dyDescent="0.25">
      <c r="A1002" t="s">
        <v>696</v>
      </c>
      <c r="B1002" s="64">
        <v>1995</v>
      </c>
      <c r="C1002">
        <v>1869</v>
      </c>
      <c r="D1002" s="116" t="s">
        <v>43</v>
      </c>
      <c r="E1002" s="63">
        <v>0</v>
      </c>
      <c r="F1002" s="63">
        <v>0</v>
      </c>
      <c r="G1002" s="63">
        <v>0</v>
      </c>
      <c r="H1002" s="63">
        <v>1.6051364365971107E-3</v>
      </c>
      <c r="I1002" s="63">
        <v>6.420545746388443E-3</v>
      </c>
      <c r="J1002" s="63">
        <v>1.2841091492776886E-2</v>
      </c>
      <c r="K1002" s="63">
        <v>5.3504547886570357E-3</v>
      </c>
      <c r="L1002" s="63">
        <v>0</v>
      </c>
      <c r="M1002" s="63">
        <v>2.9962546816479398E-2</v>
      </c>
      <c r="N1002" s="63">
        <v>0</v>
      </c>
      <c r="O1002" s="63">
        <v>1.4981273408239701E-2</v>
      </c>
      <c r="P1002" s="63">
        <v>0</v>
      </c>
      <c r="Q1002" s="63">
        <v>1.0700909577314071E-3</v>
      </c>
      <c r="R1002" s="63">
        <v>0</v>
      </c>
      <c r="S1002" s="63">
        <v>0</v>
      </c>
      <c r="T1002" s="63">
        <v>0</v>
      </c>
      <c r="U1002" s="63">
        <v>0</v>
      </c>
      <c r="V1002" s="63">
        <v>3.7453183520599251E-3</v>
      </c>
      <c r="W1002" s="63">
        <v>0</v>
      </c>
      <c r="X1002" s="63">
        <v>3.3707865168539325E-2</v>
      </c>
      <c r="Y1002" s="63">
        <v>3.6383092562867841E-2</v>
      </c>
      <c r="Z1002" s="63">
        <v>0</v>
      </c>
      <c r="AA1002" s="63">
        <v>0.8539325842696629</v>
      </c>
      <c r="AB1002" s="93" t="str">
        <f t="shared" ref="AB1002:AB1065" si="227">IF(B1002&gt;=2009,"a09on",IF(B1002&gt;=1999,"a99to08","pre99"))</f>
        <v>pre99</v>
      </c>
      <c r="AC1002" s="93" t="str">
        <f t="shared" ref="AC1002:AC1065" si="228">A1002</f>
        <v>NIC</v>
      </c>
      <c r="AD1002" s="93" t="str">
        <f>"'"&amp;VLOOKUP(A1002,Lookups!B$3:F$48,2,FALSE)&amp;"'"</f>
        <v>'Nicola River Spring'</v>
      </c>
      <c r="AE1002" s="93">
        <f>VLOOKUP(A1002,Lookups!B$3:F$48,4,FALSE)</f>
        <v>5</v>
      </c>
      <c r="AF1002" s="93" t="str">
        <f>VLOOKUP(A1002,Lookups!B$3:F$48,5,FALSE)</f>
        <v>Fra</v>
      </c>
      <c r="AG1002" s="93" t="str">
        <f t="shared" ref="AG1002:AG1065" si="229">IF(SUM(AI1002:AR1002)=0,"no","yes")</f>
        <v>yes</v>
      </c>
      <c r="AH1002" s="93">
        <f>VLOOKUP(A1002,Lookups!B$3:F$48,3,FALSE)</f>
        <v>22</v>
      </c>
      <c r="AI1002" s="117">
        <f t="shared" ref="AI1002:AI1065" si="230">SUM(E1002:G1002)</f>
        <v>0</v>
      </c>
      <c r="AJ1002" s="117">
        <f t="shared" ref="AJ1002:AJ1065" si="231">SUM(H1002:I1002)</f>
        <v>8.0256821829855531E-3</v>
      </c>
      <c r="AK1002" s="117">
        <f t="shared" ref="AK1002:AK1065" si="232">SUM(J1002:K1002)</f>
        <v>1.8191546281433921E-2</v>
      </c>
      <c r="AL1002" s="117">
        <f t="shared" ref="AL1002:AL1065" si="233">SUM(L1002:M1002)</f>
        <v>2.9962546816479398E-2</v>
      </c>
      <c r="AM1002" s="117">
        <f t="shared" ref="AM1002:AM1065" si="234">SUM(N1002:P1002)</f>
        <v>1.4981273408239701E-2</v>
      </c>
      <c r="AN1002" s="117">
        <f t="shared" ref="AN1002:AN1065" si="235">SUM(Q1002:T1002)</f>
        <v>1.0700909577314071E-3</v>
      </c>
      <c r="AO1002" s="117">
        <f t="shared" ref="AO1002:AO1065" si="236">SUM(U1002:V1002)</f>
        <v>3.7453183520599251E-3</v>
      </c>
      <c r="AP1002" s="117">
        <f t="shared" ref="AP1002:AP1065" si="237">SUM(W1002:Y1002)</f>
        <v>7.0090957731407166E-2</v>
      </c>
      <c r="AQ1002" s="117">
        <f t="shared" ref="AQ1002:AQ1065" si="238">SUM(AA1002)</f>
        <v>0.8539325842696629</v>
      </c>
      <c r="AR1002" s="117">
        <f t="shared" ref="AR1002:AR1065" si="239">SUM(Z1002)</f>
        <v>0</v>
      </c>
      <c r="AS1002" t="str">
        <f t="shared" ref="AS1002:AS1065" si="240">B1002&amp;A1002</f>
        <v>1995NIC</v>
      </c>
    </row>
    <row r="1003" spans="1:45" x14ac:dyDescent="0.25">
      <c r="A1003" t="s">
        <v>696</v>
      </c>
      <c r="B1003" s="64">
        <v>1996</v>
      </c>
      <c r="C1003">
        <v>73</v>
      </c>
      <c r="D1003" s="116" t="s">
        <v>43</v>
      </c>
      <c r="E1003" s="63">
        <v>0</v>
      </c>
      <c r="F1003" s="63">
        <v>0</v>
      </c>
      <c r="G1003" s="63">
        <v>0</v>
      </c>
      <c r="H1003" s="63">
        <v>2.7397260273972601E-2</v>
      </c>
      <c r="I1003" s="63">
        <v>0</v>
      </c>
      <c r="J1003" s="63">
        <v>0</v>
      </c>
      <c r="K1003" s="63">
        <v>0</v>
      </c>
      <c r="L1003" s="63">
        <v>0</v>
      </c>
      <c r="M1003" s="63">
        <v>0</v>
      </c>
      <c r="N1003" s="63">
        <v>0</v>
      </c>
      <c r="O1003" s="63">
        <v>2.7397260273972601E-2</v>
      </c>
      <c r="P1003" s="63">
        <v>0</v>
      </c>
      <c r="Q1003" s="63">
        <v>0</v>
      </c>
      <c r="R1003" s="63">
        <v>0</v>
      </c>
      <c r="S1003" s="63">
        <v>0</v>
      </c>
      <c r="T1003" s="63">
        <v>0</v>
      </c>
      <c r="U1003" s="63">
        <v>0</v>
      </c>
      <c r="V1003" s="63">
        <v>0</v>
      </c>
      <c r="W1003" s="63">
        <v>0</v>
      </c>
      <c r="X1003" s="63">
        <v>0.17808219178082191</v>
      </c>
      <c r="Y1003" s="63">
        <v>0</v>
      </c>
      <c r="Z1003" s="63">
        <v>0</v>
      </c>
      <c r="AA1003" s="63">
        <v>0.76712328767123283</v>
      </c>
      <c r="AB1003" s="93" t="str">
        <f t="shared" si="227"/>
        <v>pre99</v>
      </c>
      <c r="AC1003" s="93" t="str">
        <f t="shared" si="228"/>
        <v>NIC</v>
      </c>
      <c r="AD1003" s="93" t="str">
        <f>"'"&amp;VLOOKUP(A1003,Lookups!B$3:F$48,2,FALSE)&amp;"'"</f>
        <v>'Nicola River Spring'</v>
      </c>
      <c r="AE1003" s="93">
        <f>VLOOKUP(A1003,Lookups!B$3:F$48,4,FALSE)</f>
        <v>5</v>
      </c>
      <c r="AF1003" s="93" t="str">
        <f>VLOOKUP(A1003,Lookups!B$3:F$48,5,FALSE)</f>
        <v>Fra</v>
      </c>
      <c r="AG1003" s="93" t="str">
        <f t="shared" si="229"/>
        <v>yes</v>
      </c>
      <c r="AH1003" s="93">
        <f>VLOOKUP(A1003,Lookups!B$3:F$48,3,FALSE)</f>
        <v>22</v>
      </c>
      <c r="AI1003" s="117">
        <f t="shared" si="230"/>
        <v>0</v>
      </c>
      <c r="AJ1003" s="117">
        <f t="shared" si="231"/>
        <v>2.7397260273972601E-2</v>
      </c>
      <c r="AK1003" s="117">
        <f t="shared" si="232"/>
        <v>0</v>
      </c>
      <c r="AL1003" s="117">
        <f t="shared" si="233"/>
        <v>0</v>
      </c>
      <c r="AM1003" s="117">
        <f t="shared" si="234"/>
        <v>2.7397260273972601E-2</v>
      </c>
      <c r="AN1003" s="117">
        <f t="shared" si="235"/>
        <v>0</v>
      </c>
      <c r="AO1003" s="117">
        <f t="shared" si="236"/>
        <v>0</v>
      </c>
      <c r="AP1003" s="117">
        <f t="shared" si="237"/>
        <v>0.17808219178082191</v>
      </c>
      <c r="AQ1003" s="117">
        <f t="shared" si="238"/>
        <v>0.76712328767123283</v>
      </c>
      <c r="AR1003" s="117">
        <f t="shared" si="239"/>
        <v>0</v>
      </c>
      <c r="AS1003" t="str">
        <f t="shared" si="240"/>
        <v>1996NIC</v>
      </c>
    </row>
    <row r="1004" spans="1:45" x14ac:dyDescent="0.25">
      <c r="A1004" t="s">
        <v>696</v>
      </c>
      <c r="B1004" s="64">
        <v>1997</v>
      </c>
      <c r="C1004">
        <v>261</v>
      </c>
      <c r="D1004" s="116" t="s">
        <v>43</v>
      </c>
      <c r="E1004" s="63">
        <v>0</v>
      </c>
      <c r="F1004" s="63">
        <v>0</v>
      </c>
      <c r="G1004" s="63">
        <v>0</v>
      </c>
      <c r="H1004" s="63">
        <v>0</v>
      </c>
      <c r="I1004" s="63">
        <v>0</v>
      </c>
      <c r="J1004" s="63">
        <v>0</v>
      </c>
      <c r="K1004" s="63">
        <v>0</v>
      </c>
      <c r="L1004" s="63">
        <v>0</v>
      </c>
      <c r="M1004" s="63">
        <v>5.3639846743295021E-2</v>
      </c>
      <c r="N1004" s="63">
        <v>0</v>
      </c>
      <c r="O1004" s="63">
        <v>0.12260536398467432</v>
      </c>
      <c r="P1004" s="63">
        <v>0</v>
      </c>
      <c r="Q1004" s="63">
        <v>0</v>
      </c>
      <c r="R1004" s="63">
        <v>0</v>
      </c>
      <c r="S1004" s="63">
        <v>0</v>
      </c>
      <c r="T1004" s="63">
        <v>0</v>
      </c>
      <c r="U1004" s="63">
        <v>0</v>
      </c>
      <c r="V1004" s="63">
        <v>0.13793103448275862</v>
      </c>
      <c r="W1004" s="63">
        <v>0</v>
      </c>
      <c r="X1004" s="63">
        <v>1.532567049808429E-2</v>
      </c>
      <c r="Y1004" s="63">
        <v>5.3639846743295021E-2</v>
      </c>
      <c r="Z1004" s="63">
        <v>0</v>
      </c>
      <c r="AA1004" s="63">
        <v>0.61685823754789271</v>
      </c>
      <c r="AB1004" s="93" t="str">
        <f t="shared" si="227"/>
        <v>pre99</v>
      </c>
      <c r="AC1004" s="93" t="str">
        <f t="shared" si="228"/>
        <v>NIC</v>
      </c>
      <c r="AD1004" s="93" t="str">
        <f>"'"&amp;VLOOKUP(A1004,Lookups!B$3:F$48,2,FALSE)&amp;"'"</f>
        <v>'Nicola River Spring'</v>
      </c>
      <c r="AE1004" s="93">
        <f>VLOOKUP(A1004,Lookups!B$3:F$48,4,FALSE)</f>
        <v>5</v>
      </c>
      <c r="AF1004" s="93" t="str">
        <f>VLOOKUP(A1004,Lookups!B$3:F$48,5,FALSE)</f>
        <v>Fra</v>
      </c>
      <c r="AG1004" s="93" t="str">
        <f t="shared" si="229"/>
        <v>yes</v>
      </c>
      <c r="AH1004" s="93">
        <f>VLOOKUP(A1004,Lookups!B$3:F$48,3,FALSE)</f>
        <v>22</v>
      </c>
      <c r="AI1004" s="117">
        <f t="shared" si="230"/>
        <v>0</v>
      </c>
      <c r="AJ1004" s="117">
        <f t="shared" si="231"/>
        <v>0</v>
      </c>
      <c r="AK1004" s="117">
        <f t="shared" si="232"/>
        <v>0</v>
      </c>
      <c r="AL1004" s="117">
        <f t="shared" si="233"/>
        <v>5.3639846743295021E-2</v>
      </c>
      <c r="AM1004" s="117">
        <f t="shared" si="234"/>
        <v>0.12260536398467432</v>
      </c>
      <c r="AN1004" s="117">
        <f t="shared" si="235"/>
        <v>0</v>
      </c>
      <c r="AO1004" s="117">
        <f t="shared" si="236"/>
        <v>0.13793103448275862</v>
      </c>
      <c r="AP1004" s="117">
        <f t="shared" si="237"/>
        <v>6.8965517241379309E-2</v>
      </c>
      <c r="AQ1004" s="117">
        <f t="shared" si="238"/>
        <v>0.61685823754789271</v>
      </c>
      <c r="AR1004" s="117">
        <f t="shared" si="239"/>
        <v>0</v>
      </c>
      <c r="AS1004" t="str">
        <f t="shared" si="240"/>
        <v>1997NIC</v>
      </c>
    </row>
    <row r="1005" spans="1:45" x14ac:dyDescent="0.25">
      <c r="A1005" t="s">
        <v>696</v>
      </c>
      <c r="B1005" s="64">
        <v>1998</v>
      </c>
      <c r="C1005">
        <v>423</v>
      </c>
      <c r="D1005" s="116" t="s">
        <v>43</v>
      </c>
      <c r="E1005" s="63">
        <v>0</v>
      </c>
      <c r="F1005" s="63">
        <v>0</v>
      </c>
      <c r="G1005" s="63">
        <v>0</v>
      </c>
      <c r="H1005" s="63">
        <v>0</v>
      </c>
      <c r="I1005" s="63">
        <v>3.7825059101654845E-2</v>
      </c>
      <c r="J1005" s="63">
        <v>0</v>
      </c>
      <c r="K1005" s="63">
        <v>0</v>
      </c>
      <c r="L1005" s="63">
        <v>0</v>
      </c>
      <c r="M1005" s="63">
        <v>2.6004728132387706E-2</v>
      </c>
      <c r="N1005" s="63">
        <v>0</v>
      </c>
      <c r="O1005" s="63">
        <v>1.8912529550827423E-2</v>
      </c>
      <c r="P1005" s="63">
        <v>0</v>
      </c>
      <c r="Q1005" s="63">
        <v>0</v>
      </c>
      <c r="R1005" s="63">
        <v>0</v>
      </c>
      <c r="S1005" s="63">
        <v>0</v>
      </c>
      <c r="T1005" s="63">
        <v>0</v>
      </c>
      <c r="U1005" s="63">
        <v>0</v>
      </c>
      <c r="V1005" s="63">
        <v>0</v>
      </c>
      <c r="W1005" s="63">
        <v>0</v>
      </c>
      <c r="X1005" s="63">
        <v>0.11583924349881797</v>
      </c>
      <c r="Y1005" s="63">
        <v>0.16784869976359337</v>
      </c>
      <c r="Z1005" s="63">
        <v>0</v>
      </c>
      <c r="AA1005" s="63">
        <v>0.6335697399527187</v>
      </c>
      <c r="AB1005" s="93" t="str">
        <f t="shared" si="227"/>
        <v>pre99</v>
      </c>
      <c r="AC1005" s="93" t="str">
        <f t="shared" si="228"/>
        <v>NIC</v>
      </c>
      <c r="AD1005" s="93" t="str">
        <f>"'"&amp;VLOOKUP(A1005,Lookups!B$3:F$48,2,FALSE)&amp;"'"</f>
        <v>'Nicola River Spring'</v>
      </c>
      <c r="AE1005" s="93">
        <f>VLOOKUP(A1005,Lookups!B$3:F$48,4,FALSE)</f>
        <v>5</v>
      </c>
      <c r="AF1005" s="93" t="str">
        <f>VLOOKUP(A1005,Lookups!B$3:F$48,5,FALSE)</f>
        <v>Fra</v>
      </c>
      <c r="AG1005" s="93" t="str">
        <f t="shared" si="229"/>
        <v>yes</v>
      </c>
      <c r="AH1005" s="93">
        <f>VLOOKUP(A1005,Lookups!B$3:F$48,3,FALSE)</f>
        <v>22</v>
      </c>
      <c r="AI1005" s="117">
        <f t="shared" si="230"/>
        <v>0</v>
      </c>
      <c r="AJ1005" s="117">
        <f t="shared" si="231"/>
        <v>3.7825059101654845E-2</v>
      </c>
      <c r="AK1005" s="117">
        <f t="shared" si="232"/>
        <v>0</v>
      </c>
      <c r="AL1005" s="117">
        <f t="shared" si="233"/>
        <v>2.6004728132387706E-2</v>
      </c>
      <c r="AM1005" s="117">
        <f t="shared" si="234"/>
        <v>1.8912529550827423E-2</v>
      </c>
      <c r="AN1005" s="117">
        <f t="shared" si="235"/>
        <v>0</v>
      </c>
      <c r="AO1005" s="117">
        <f t="shared" si="236"/>
        <v>0</v>
      </c>
      <c r="AP1005" s="117">
        <f t="shared" si="237"/>
        <v>0.28368794326241131</v>
      </c>
      <c r="AQ1005" s="117">
        <f t="shared" si="238"/>
        <v>0.6335697399527187</v>
      </c>
      <c r="AR1005" s="117">
        <f t="shared" si="239"/>
        <v>0</v>
      </c>
      <c r="AS1005" t="str">
        <f t="shared" si="240"/>
        <v>1998NIC</v>
      </c>
    </row>
    <row r="1006" spans="1:45" x14ac:dyDescent="0.25">
      <c r="A1006" t="s">
        <v>696</v>
      </c>
      <c r="B1006" s="64">
        <v>1999</v>
      </c>
      <c r="C1006">
        <v>2423</v>
      </c>
      <c r="D1006" s="116" t="s">
        <v>43</v>
      </c>
      <c r="E1006" s="63">
        <v>0</v>
      </c>
      <c r="F1006" s="63">
        <v>0</v>
      </c>
      <c r="G1006" s="63">
        <v>0</v>
      </c>
      <c r="H1006" s="63">
        <v>0</v>
      </c>
      <c r="I1006" s="63">
        <v>0</v>
      </c>
      <c r="J1006" s="63">
        <v>0</v>
      </c>
      <c r="K1006" s="63">
        <v>0</v>
      </c>
      <c r="L1006" s="63">
        <v>0</v>
      </c>
      <c r="M1006" s="63">
        <v>7.4288072637226574E-3</v>
      </c>
      <c r="N1006" s="63">
        <v>0</v>
      </c>
      <c r="O1006" s="63">
        <v>0</v>
      </c>
      <c r="P1006" s="63">
        <v>0</v>
      </c>
      <c r="Q1006" s="63">
        <v>7.4288072637226582E-3</v>
      </c>
      <c r="R1006" s="63">
        <v>0</v>
      </c>
      <c r="S1006" s="63">
        <v>0</v>
      </c>
      <c r="T1006" s="63">
        <v>0</v>
      </c>
      <c r="U1006" s="63">
        <v>4.127115146512588E-4</v>
      </c>
      <c r="V1006" s="63">
        <v>0</v>
      </c>
      <c r="W1006" s="63">
        <v>0</v>
      </c>
      <c r="X1006" s="63">
        <v>6.892282294676022E-2</v>
      </c>
      <c r="Y1006" s="63">
        <v>2.1873710276516713E-2</v>
      </c>
      <c r="Z1006" s="63">
        <v>0</v>
      </c>
      <c r="AA1006" s="63">
        <v>0.89393314073462649</v>
      </c>
      <c r="AB1006" s="93" t="str">
        <f t="shared" si="227"/>
        <v>a99to08</v>
      </c>
      <c r="AC1006" s="93" t="str">
        <f t="shared" si="228"/>
        <v>NIC</v>
      </c>
      <c r="AD1006" s="93" t="str">
        <f>"'"&amp;VLOOKUP(A1006,Lookups!B$3:F$48,2,FALSE)&amp;"'"</f>
        <v>'Nicola River Spring'</v>
      </c>
      <c r="AE1006" s="93">
        <f>VLOOKUP(A1006,Lookups!B$3:F$48,4,FALSE)</f>
        <v>5</v>
      </c>
      <c r="AF1006" s="93" t="str">
        <f>VLOOKUP(A1006,Lookups!B$3:F$48,5,FALSE)</f>
        <v>Fra</v>
      </c>
      <c r="AG1006" s="93" t="str">
        <f t="shared" si="229"/>
        <v>yes</v>
      </c>
      <c r="AH1006" s="93">
        <f>VLOOKUP(A1006,Lookups!B$3:F$48,3,FALSE)</f>
        <v>22</v>
      </c>
      <c r="AI1006" s="117">
        <f t="shared" si="230"/>
        <v>0</v>
      </c>
      <c r="AJ1006" s="117">
        <f t="shared" si="231"/>
        <v>0</v>
      </c>
      <c r="AK1006" s="117">
        <f t="shared" si="232"/>
        <v>0</v>
      </c>
      <c r="AL1006" s="117">
        <f t="shared" si="233"/>
        <v>7.4288072637226574E-3</v>
      </c>
      <c r="AM1006" s="117">
        <f t="shared" si="234"/>
        <v>0</v>
      </c>
      <c r="AN1006" s="117">
        <f t="shared" si="235"/>
        <v>7.4288072637226582E-3</v>
      </c>
      <c r="AO1006" s="117">
        <f t="shared" si="236"/>
        <v>4.127115146512588E-4</v>
      </c>
      <c r="AP1006" s="117">
        <f t="shared" si="237"/>
        <v>9.0796533223276937E-2</v>
      </c>
      <c r="AQ1006" s="117">
        <f t="shared" si="238"/>
        <v>0.89393314073462649</v>
      </c>
      <c r="AR1006" s="117">
        <f t="shared" si="239"/>
        <v>0</v>
      </c>
      <c r="AS1006" t="str">
        <f t="shared" si="240"/>
        <v>1999NIC</v>
      </c>
    </row>
    <row r="1007" spans="1:45" x14ac:dyDescent="0.25">
      <c r="A1007" t="s">
        <v>696</v>
      </c>
      <c r="B1007" s="64">
        <v>2000</v>
      </c>
      <c r="C1007">
        <v>1794</v>
      </c>
      <c r="D1007" s="116" t="s">
        <v>43</v>
      </c>
      <c r="E1007" s="63">
        <v>0</v>
      </c>
      <c r="F1007" s="63">
        <v>0</v>
      </c>
      <c r="G1007" s="63">
        <v>0</v>
      </c>
      <c r="H1007" s="63">
        <v>0</v>
      </c>
      <c r="I1007" s="63">
        <v>2.0066889632107024E-2</v>
      </c>
      <c r="J1007" s="63">
        <v>0</v>
      </c>
      <c r="K1007" s="63">
        <v>0</v>
      </c>
      <c r="L1007" s="63">
        <v>0</v>
      </c>
      <c r="M1007" s="63">
        <v>4.4593088071348944E-2</v>
      </c>
      <c r="N1007" s="63">
        <v>0</v>
      </c>
      <c r="O1007" s="63">
        <v>0</v>
      </c>
      <c r="P1007" s="63">
        <v>0</v>
      </c>
      <c r="Q1007" s="63">
        <v>0</v>
      </c>
      <c r="R1007" s="63">
        <v>0</v>
      </c>
      <c r="S1007" s="63">
        <v>0</v>
      </c>
      <c r="T1007" s="63">
        <v>0</v>
      </c>
      <c r="U1007" s="63">
        <v>0</v>
      </c>
      <c r="V1007" s="63">
        <v>0</v>
      </c>
      <c r="W1007" s="63">
        <v>0</v>
      </c>
      <c r="X1007" s="63">
        <v>9.1415830546265328E-2</v>
      </c>
      <c r="Y1007" s="63">
        <v>5.2396878483835008E-2</v>
      </c>
      <c r="Z1007" s="63">
        <v>0</v>
      </c>
      <c r="AA1007" s="63">
        <v>0.79152731326644366</v>
      </c>
      <c r="AB1007" s="93" t="str">
        <f t="shared" si="227"/>
        <v>a99to08</v>
      </c>
      <c r="AC1007" s="93" t="str">
        <f t="shared" si="228"/>
        <v>NIC</v>
      </c>
      <c r="AD1007" s="93" t="str">
        <f>"'"&amp;VLOOKUP(A1007,Lookups!B$3:F$48,2,FALSE)&amp;"'"</f>
        <v>'Nicola River Spring'</v>
      </c>
      <c r="AE1007" s="93">
        <f>VLOOKUP(A1007,Lookups!B$3:F$48,4,FALSE)</f>
        <v>5</v>
      </c>
      <c r="AF1007" s="93" t="str">
        <f>VLOOKUP(A1007,Lookups!B$3:F$48,5,FALSE)</f>
        <v>Fra</v>
      </c>
      <c r="AG1007" s="93" t="str">
        <f t="shared" si="229"/>
        <v>yes</v>
      </c>
      <c r="AH1007" s="93">
        <f>VLOOKUP(A1007,Lookups!B$3:F$48,3,FALSE)</f>
        <v>22</v>
      </c>
      <c r="AI1007" s="117">
        <f t="shared" si="230"/>
        <v>0</v>
      </c>
      <c r="AJ1007" s="117">
        <f t="shared" si="231"/>
        <v>2.0066889632107024E-2</v>
      </c>
      <c r="AK1007" s="117">
        <f t="shared" si="232"/>
        <v>0</v>
      </c>
      <c r="AL1007" s="117">
        <f t="shared" si="233"/>
        <v>4.4593088071348944E-2</v>
      </c>
      <c r="AM1007" s="117">
        <f t="shared" si="234"/>
        <v>0</v>
      </c>
      <c r="AN1007" s="117">
        <f t="shared" si="235"/>
        <v>0</v>
      </c>
      <c r="AO1007" s="117">
        <f t="shared" si="236"/>
        <v>0</v>
      </c>
      <c r="AP1007" s="117">
        <f t="shared" si="237"/>
        <v>0.14381270903010035</v>
      </c>
      <c r="AQ1007" s="117">
        <f t="shared" si="238"/>
        <v>0.79152731326644366</v>
      </c>
      <c r="AR1007" s="117">
        <f t="shared" si="239"/>
        <v>0</v>
      </c>
      <c r="AS1007" t="str">
        <f t="shared" si="240"/>
        <v>2000NIC</v>
      </c>
    </row>
    <row r="1008" spans="1:45" x14ac:dyDescent="0.25">
      <c r="A1008" t="s">
        <v>696</v>
      </c>
      <c r="B1008" s="64">
        <v>2001</v>
      </c>
      <c r="C1008">
        <v>2265</v>
      </c>
      <c r="D1008" s="116" t="s">
        <v>43</v>
      </c>
      <c r="E1008" s="63">
        <v>0</v>
      </c>
      <c r="F1008" s="63">
        <v>0</v>
      </c>
      <c r="G1008" s="63">
        <v>0</v>
      </c>
      <c r="H1008" s="63">
        <v>0</v>
      </c>
      <c r="I1008" s="63">
        <v>0</v>
      </c>
      <c r="J1008" s="63">
        <v>1.3245033112582781E-3</v>
      </c>
      <c r="K1008" s="63">
        <v>0</v>
      </c>
      <c r="L1008" s="63">
        <v>0</v>
      </c>
      <c r="M1008" s="63">
        <v>4.2384105960264901E-2</v>
      </c>
      <c r="N1008" s="63">
        <v>0</v>
      </c>
      <c r="O1008" s="63">
        <v>0</v>
      </c>
      <c r="P1008" s="63">
        <v>0</v>
      </c>
      <c r="Q1008" s="63">
        <v>7.5055187637969095E-3</v>
      </c>
      <c r="R1008" s="63">
        <v>0</v>
      </c>
      <c r="S1008" s="63">
        <v>0</v>
      </c>
      <c r="T1008" s="63">
        <v>0</v>
      </c>
      <c r="U1008" s="63">
        <v>0</v>
      </c>
      <c r="V1008" s="63">
        <v>0</v>
      </c>
      <c r="W1008" s="63">
        <v>0</v>
      </c>
      <c r="X1008" s="63">
        <v>6.7108167770419433E-2</v>
      </c>
      <c r="Y1008" s="63">
        <v>4.3708609271523181E-2</v>
      </c>
      <c r="Z1008" s="63">
        <v>0</v>
      </c>
      <c r="AA1008" s="63">
        <v>0.8379690949227373</v>
      </c>
      <c r="AB1008" s="93" t="str">
        <f t="shared" si="227"/>
        <v>a99to08</v>
      </c>
      <c r="AC1008" s="93" t="str">
        <f t="shared" si="228"/>
        <v>NIC</v>
      </c>
      <c r="AD1008" s="93" t="str">
        <f>"'"&amp;VLOOKUP(A1008,Lookups!B$3:F$48,2,FALSE)&amp;"'"</f>
        <v>'Nicola River Spring'</v>
      </c>
      <c r="AE1008" s="93">
        <f>VLOOKUP(A1008,Lookups!B$3:F$48,4,FALSE)</f>
        <v>5</v>
      </c>
      <c r="AF1008" s="93" t="str">
        <f>VLOOKUP(A1008,Lookups!B$3:F$48,5,FALSE)</f>
        <v>Fra</v>
      </c>
      <c r="AG1008" s="93" t="str">
        <f t="shared" si="229"/>
        <v>yes</v>
      </c>
      <c r="AH1008" s="93">
        <f>VLOOKUP(A1008,Lookups!B$3:F$48,3,FALSE)</f>
        <v>22</v>
      </c>
      <c r="AI1008" s="117">
        <f t="shared" si="230"/>
        <v>0</v>
      </c>
      <c r="AJ1008" s="117">
        <f t="shared" si="231"/>
        <v>0</v>
      </c>
      <c r="AK1008" s="117">
        <f t="shared" si="232"/>
        <v>1.3245033112582781E-3</v>
      </c>
      <c r="AL1008" s="117">
        <f t="shared" si="233"/>
        <v>4.2384105960264901E-2</v>
      </c>
      <c r="AM1008" s="117">
        <f t="shared" si="234"/>
        <v>0</v>
      </c>
      <c r="AN1008" s="117">
        <f t="shared" si="235"/>
        <v>7.5055187637969095E-3</v>
      </c>
      <c r="AO1008" s="117">
        <f t="shared" si="236"/>
        <v>0</v>
      </c>
      <c r="AP1008" s="117">
        <f t="shared" si="237"/>
        <v>0.11081677704194262</v>
      </c>
      <c r="AQ1008" s="117">
        <f t="shared" si="238"/>
        <v>0.8379690949227373</v>
      </c>
      <c r="AR1008" s="117">
        <f t="shared" si="239"/>
        <v>0</v>
      </c>
      <c r="AS1008" t="str">
        <f t="shared" si="240"/>
        <v>2001NIC</v>
      </c>
    </row>
    <row r="1009" spans="1:45" x14ac:dyDescent="0.25">
      <c r="A1009" t="s">
        <v>696</v>
      </c>
      <c r="B1009" s="64">
        <v>2002</v>
      </c>
      <c r="C1009">
        <v>2309</v>
      </c>
      <c r="D1009" s="116" t="s">
        <v>43</v>
      </c>
      <c r="E1009" s="63">
        <v>0</v>
      </c>
      <c r="F1009" s="63">
        <v>0</v>
      </c>
      <c r="G1009" s="63">
        <v>0</v>
      </c>
      <c r="H1009" s="63">
        <v>1.2126461671719359E-2</v>
      </c>
      <c r="I1009" s="63">
        <v>3.0316154179298397E-3</v>
      </c>
      <c r="J1009" s="63">
        <v>6.0632308358596794E-3</v>
      </c>
      <c r="K1009" s="63">
        <v>0</v>
      </c>
      <c r="L1009" s="63">
        <v>0</v>
      </c>
      <c r="M1009" s="63">
        <v>1.126028583802512E-2</v>
      </c>
      <c r="N1009" s="63">
        <v>0</v>
      </c>
      <c r="O1009" s="63">
        <v>1.7323516673884798E-3</v>
      </c>
      <c r="P1009" s="63">
        <v>0</v>
      </c>
      <c r="Q1009" s="63">
        <v>6.0632308358596794E-3</v>
      </c>
      <c r="R1009" s="63">
        <v>2.1654395842355999E-3</v>
      </c>
      <c r="S1009" s="63">
        <v>1.2992637505413599E-3</v>
      </c>
      <c r="T1009" s="63">
        <v>0</v>
      </c>
      <c r="U1009" s="63">
        <v>0</v>
      </c>
      <c r="V1009" s="63">
        <v>0</v>
      </c>
      <c r="W1009" s="63">
        <v>0</v>
      </c>
      <c r="X1009" s="63">
        <v>3.9844088349935039E-2</v>
      </c>
      <c r="Y1009" s="63">
        <v>2.4686011260285839E-2</v>
      </c>
      <c r="Z1009" s="63">
        <v>0</v>
      </c>
      <c r="AA1009" s="63">
        <v>0.89172802078822</v>
      </c>
      <c r="AB1009" s="93" t="str">
        <f t="shared" si="227"/>
        <v>a99to08</v>
      </c>
      <c r="AC1009" s="93" t="str">
        <f t="shared" si="228"/>
        <v>NIC</v>
      </c>
      <c r="AD1009" s="93" t="str">
        <f>"'"&amp;VLOOKUP(A1009,Lookups!B$3:F$48,2,FALSE)&amp;"'"</f>
        <v>'Nicola River Spring'</v>
      </c>
      <c r="AE1009" s="93">
        <f>VLOOKUP(A1009,Lookups!B$3:F$48,4,FALSE)</f>
        <v>5</v>
      </c>
      <c r="AF1009" s="93" t="str">
        <f>VLOOKUP(A1009,Lookups!B$3:F$48,5,FALSE)</f>
        <v>Fra</v>
      </c>
      <c r="AG1009" s="93" t="str">
        <f t="shared" si="229"/>
        <v>yes</v>
      </c>
      <c r="AH1009" s="93">
        <f>VLOOKUP(A1009,Lookups!B$3:F$48,3,FALSE)</f>
        <v>22</v>
      </c>
      <c r="AI1009" s="117">
        <f t="shared" si="230"/>
        <v>0</v>
      </c>
      <c r="AJ1009" s="117">
        <f t="shared" si="231"/>
        <v>1.5158077089649198E-2</v>
      </c>
      <c r="AK1009" s="117">
        <f t="shared" si="232"/>
        <v>6.0632308358596794E-3</v>
      </c>
      <c r="AL1009" s="117">
        <f t="shared" si="233"/>
        <v>1.126028583802512E-2</v>
      </c>
      <c r="AM1009" s="117">
        <f t="shared" si="234"/>
        <v>1.7323516673884798E-3</v>
      </c>
      <c r="AN1009" s="117">
        <f t="shared" si="235"/>
        <v>9.5279341706366386E-3</v>
      </c>
      <c r="AO1009" s="117">
        <f t="shared" si="236"/>
        <v>0</v>
      </c>
      <c r="AP1009" s="117">
        <f t="shared" si="237"/>
        <v>6.4530099610220881E-2</v>
      </c>
      <c r="AQ1009" s="117">
        <f t="shared" si="238"/>
        <v>0.89172802078822</v>
      </c>
      <c r="AR1009" s="117">
        <f t="shared" si="239"/>
        <v>0</v>
      </c>
      <c r="AS1009" t="str">
        <f t="shared" si="240"/>
        <v>2002NIC</v>
      </c>
    </row>
    <row r="1010" spans="1:45" x14ac:dyDescent="0.25">
      <c r="A1010" t="s">
        <v>696</v>
      </c>
      <c r="B1010" s="64">
        <v>2003</v>
      </c>
      <c r="C1010">
        <v>1797</v>
      </c>
      <c r="D1010" s="116" t="s">
        <v>43</v>
      </c>
      <c r="E1010" s="63">
        <v>1.1129660545353367E-3</v>
      </c>
      <c r="F1010" s="63">
        <v>0</v>
      </c>
      <c r="G1010" s="63">
        <v>0</v>
      </c>
      <c r="H1010" s="63">
        <v>2.3928770172509738E-2</v>
      </c>
      <c r="I1010" s="63">
        <v>0</v>
      </c>
      <c r="J1010" s="63">
        <v>8.9037284362826936E-3</v>
      </c>
      <c r="K1010" s="63">
        <v>6.1213132999443521E-3</v>
      </c>
      <c r="L1010" s="63">
        <v>0</v>
      </c>
      <c r="M1010" s="63">
        <v>2.615470228158041E-2</v>
      </c>
      <c r="N1010" s="63">
        <v>0</v>
      </c>
      <c r="O1010" s="63">
        <v>0</v>
      </c>
      <c r="P1010" s="63">
        <v>0</v>
      </c>
      <c r="Q1010" s="63">
        <v>4.4518642181413468E-3</v>
      </c>
      <c r="R1010" s="63">
        <v>0</v>
      </c>
      <c r="S1010" s="63">
        <v>0</v>
      </c>
      <c r="T1010" s="63">
        <v>0</v>
      </c>
      <c r="U1010" s="63">
        <v>0</v>
      </c>
      <c r="V1010" s="63">
        <v>0</v>
      </c>
      <c r="W1010" s="63">
        <v>0</v>
      </c>
      <c r="X1010" s="63">
        <v>5.5648302726766831E-3</v>
      </c>
      <c r="Y1010" s="63">
        <v>6.7890929326655539E-2</v>
      </c>
      <c r="Z1010" s="63">
        <v>0</v>
      </c>
      <c r="AA1010" s="63">
        <v>0.85587089593767385</v>
      </c>
      <c r="AB1010" s="93" t="str">
        <f t="shared" si="227"/>
        <v>a99to08</v>
      </c>
      <c r="AC1010" s="93" t="str">
        <f t="shared" si="228"/>
        <v>NIC</v>
      </c>
      <c r="AD1010" s="93" t="str">
        <f>"'"&amp;VLOOKUP(A1010,Lookups!B$3:F$48,2,FALSE)&amp;"'"</f>
        <v>'Nicola River Spring'</v>
      </c>
      <c r="AE1010" s="93">
        <f>VLOOKUP(A1010,Lookups!B$3:F$48,4,FALSE)</f>
        <v>5</v>
      </c>
      <c r="AF1010" s="93" t="str">
        <f>VLOOKUP(A1010,Lookups!B$3:F$48,5,FALSE)</f>
        <v>Fra</v>
      </c>
      <c r="AG1010" s="93" t="str">
        <f t="shared" si="229"/>
        <v>yes</v>
      </c>
      <c r="AH1010" s="93">
        <f>VLOOKUP(A1010,Lookups!B$3:F$48,3,FALSE)</f>
        <v>22</v>
      </c>
      <c r="AI1010" s="117">
        <f t="shared" si="230"/>
        <v>1.1129660545353367E-3</v>
      </c>
      <c r="AJ1010" s="117">
        <f t="shared" si="231"/>
        <v>2.3928770172509738E-2</v>
      </c>
      <c r="AK1010" s="117">
        <f t="shared" si="232"/>
        <v>1.5025041736227046E-2</v>
      </c>
      <c r="AL1010" s="117">
        <f t="shared" si="233"/>
        <v>2.615470228158041E-2</v>
      </c>
      <c r="AM1010" s="117">
        <f t="shared" si="234"/>
        <v>0</v>
      </c>
      <c r="AN1010" s="117">
        <f t="shared" si="235"/>
        <v>4.4518642181413468E-3</v>
      </c>
      <c r="AO1010" s="117">
        <f t="shared" si="236"/>
        <v>0</v>
      </c>
      <c r="AP1010" s="117">
        <f t="shared" si="237"/>
        <v>7.3455759599332218E-2</v>
      </c>
      <c r="AQ1010" s="117">
        <f t="shared" si="238"/>
        <v>0.85587089593767385</v>
      </c>
      <c r="AR1010" s="117">
        <f t="shared" si="239"/>
        <v>0</v>
      </c>
      <c r="AS1010" t="str">
        <f t="shared" si="240"/>
        <v>2003NIC</v>
      </c>
    </row>
    <row r="1011" spans="1:45" x14ac:dyDescent="0.25">
      <c r="A1011" t="s">
        <v>696</v>
      </c>
      <c r="B1011" s="64">
        <v>2004</v>
      </c>
      <c r="C1011">
        <v>440</v>
      </c>
      <c r="D1011" s="116" t="s">
        <v>43</v>
      </c>
      <c r="E1011" s="63">
        <v>0</v>
      </c>
      <c r="F1011" s="63">
        <v>0</v>
      </c>
      <c r="G1011" s="63">
        <v>0</v>
      </c>
      <c r="H1011" s="63">
        <v>2.2727272727272728E-2</v>
      </c>
      <c r="I1011" s="63">
        <v>0</v>
      </c>
      <c r="J1011" s="63">
        <v>1.8181818181818181E-2</v>
      </c>
      <c r="K1011" s="63">
        <v>0</v>
      </c>
      <c r="L1011" s="63">
        <v>0</v>
      </c>
      <c r="M1011" s="63">
        <v>3.8636363636363635E-2</v>
      </c>
      <c r="N1011" s="63">
        <v>0</v>
      </c>
      <c r="O1011" s="63">
        <v>0</v>
      </c>
      <c r="P1011" s="63">
        <v>0</v>
      </c>
      <c r="Q1011" s="63">
        <v>9.0909090909090905E-3</v>
      </c>
      <c r="R1011" s="63">
        <v>0</v>
      </c>
      <c r="S1011" s="63">
        <v>0</v>
      </c>
      <c r="T1011" s="63">
        <v>0</v>
      </c>
      <c r="U1011" s="63">
        <v>0</v>
      </c>
      <c r="V1011" s="63">
        <v>0</v>
      </c>
      <c r="W1011" s="63">
        <v>0</v>
      </c>
      <c r="X1011" s="63">
        <v>0.23636363636363636</v>
      </c>
      <c r="Y1011" s="63">
        <v>0</v>
      </c>
      <c r="Z1011" s="63">
        <v>0</v>
      </c>
      <c r="AA1011" s="63">
        <v>0.67500000000000004</v>
      </c>
      <c r="AB1011" s="93" t="str">
        <f t="shared" si="227"/>
        <v>a99to08</v>
      </c>
      <c r="AC1011" s="93" t="str">
        <f t="shared" si="228"/>
        <v>NIC</v>
      </c>
      <c r="AD1011" s="93" t="str">
        <f>"'"&amp;VLOOKUP(A1011,Lookups!B$3:F$48,2,FALSE)&amp;"'"</f>
        <v>'Nicola River Spring'</v>
      </c>
      <c r="AE1011" s="93">
        <f>VLOOKUP(A1011,Lookups!B$3:F$48,4,FALSE)</f>
        <v>5</v>
      </c>
      <c r="AF1011" s="93" t="str">
        <f>VLOOKUP(A1011,Lookups!B$3:F$48,5,FALSE)</f>
        <v>Fra</v>
      </c>
      <c r="AG1011" s="93" t="str">
        <f t="shared" si="229"/>
        <v>yes</v>
      </c>
      <c r="AH1011" s="93">
        <f>VLOOKUP(A1011,Lookups!B$3:F$48,3,FALSE)</f>
        <v>22</v>
      </c>
      <c r="AI1011" s="117">
        <f t="shared" si="230"/>
        <v>0</v>
      </c>
      <c r="AJ1011" s="117">
        <f t="shared" si="231"/>
        <v>2.2727272727272728E-2</v>
      </c>
      <c r="AK1011" s="117">
        <f t="shared" si="232"/>
        <v>1.8181818181818181E-2</v>
      </c>
      <c r="AL1011" s="117">
        <f t="shared" si="233"/>
        <v>3.8636363636363635E-2</v>
      </c>
      <c r="AM1011" s="117">
        <f t="shared" si="234"/>
        <v>0</v>
      </c>
      <c r="AN1011" s="117">
        <f t="shared" si="235"/>
        <v>9.0909090909090905E-3</v>
      </c>
      <c r="AO1011" s="117">
        <f t="shared" si="236"/>
        <v>0</v>
      </c>
      <c r="AP1011" s="117">
        <f t="shared" si="237"/>
        <v>0.23636363636363636</v>
      </c>
      <c r="AQ1011" s="117">
        <f t="shared" si="238"/>
        <v>0.67500000000000004</v>
      </c>
      <c r="AR1011" s="117">
        <f t="shared" si="239"/>
        <v>0</v>
      </c>
      <c r="AS1011" t="str">
        <f t="shared" si="240"/>
        <v>2004NIC</v>
      </c>
    </row>
    <row r="1012" spans="1:45" x14ac:dyDescent="0.25">
      <c r="A1012" t="s">
        <v>696</v>
      </c>
      <c r="B1012" s="64">
        <v>2005</v>
      </c>
      <c r="C1012">
        <v>400</v>
      </c>
      <c r="D1012" s="116" t="s">
        <v>43</v>
      </c>
      <c r="E1012" s="63">
        <v>0</v>
      </c>
      <c r="F1012" s="63">
        <v>0</v>
      </c>
      <c r="G1012" s="63">
        <v>0</v>
      </c>
      <c r="H1012" s="63">
        <v>0.01</v>
      </c>
      <c r="I1012" s="63">
        <v>0</v>
      </c>
      <c r="J1012" s="63">
        <v>3.7500000000000006E-2</v>
      </c>
      <c r="K1012" s="63">
        <v>0</v>
      </c>
      <c r="L1012" s="63">
        <v>0</v>
      </c>
      <c r="M1012" s="63">
        <v>6.7500000000000004E-2</v>
      </c>
      <c r="N1012" s="63">
        <v>0</v>
      </c>
      <c r="O1012" s="63">
        <v>0</v>
      </c>
      <c r="P1012" s="63">
        <v>0</v>
      </c>
      <c r="Q1012" s="63">
        <v>5.0000000000000001E-3</v>
      </c>
      <c r="R1012" s="63">
        <v>0</v>
      </c>
      <c r="S1012" s="63">
        <v>0</v>
      </c>
      <c r="T1012" s="63">
        <v>0</v>
      </c>
      <c r="U1012" s="63">
        <v>0</v>
      </c>
      <c r="V1012" s="63">
        <v>0</v>
      </c>
      <c r="W1012" s="63">
        <v>0</v>
      </c>
      <c r="X1012" s="63">
        <v>0.1275</v>
      </c>
      <c r="Y1012" s="63">
        <v>0.1525</v>
      </c>
      <c r="Z1012" s="63">
        <v>0</v>
      </c>
      <c r="AA1012" s="63">
        <v>0.6</v>
      </c>
      <c r="AB1012" s="93" t="str">
        <f t="shared" si="227"/>
        <v>a99to08</v>
      </c>
      <c r="AC1012" s="93" t="str">
        <f t="shared" si="228"/>
        <v>NIC</v>
      </c>
      <c r="AD1012" s="93" t="str">
        <f>"'"&amp;VLOOKUP(A1012,Lookups!B$3:F$48,2,FALSE)&amp;"'"</f>
        <v>'Nicola River Spring'</v>
      </c>
      <c r="AE1012" s="93">
        <f>VLOOKUP(A1012,Lookups!B$3:F$48,4,FALSE)</f>
        <v>5</v>
      </c>
      <c r="AF1012" s="93" t="str">
        <f>VLOOKUP(A1012,Lookups!B$3:F$48,5,FALSE)</f>
        <v>Fra</v>
      </c>
      <c r="AG1012" s="93" t="str">
        <f t="shared" si="229"/>
        <v>yes</v>
      </c>
      <c r="AH1012" s="93">
        <f>VLOOKUP(A1012,Lookups!B$3:F$48,3,FALSE)</f>
        <v>22</v>
      </c>
      <c r="AI1012" s="117">
        <f t="shared" si="230"/>
        <v>0</v>
      </c>
      <c r="AJ1012" s="117">
        <f t="shared" si="231"/>
        <v>0.01</v>
      </c>
      <c r="AK1012" s="117">
        <f t="shared" si="232"/>
        <v>3.7500000000000006E-2</v>
      </c>
      <c r="AL1012" s="117">
        <f t="shared" si="233"/>
        <v>6.7500000000000004E-2</v>
      </c>
      <c r="AM1012" s="117">
        <f t="shared" si="234"/>
        <v>0</v>
      </c>
      <c r="AN1012" s="117">
        <f t="shared" si="235"/>
        <v>5.0000000000000001E-3</v>
      </c>
      <c r="AO1012" s="117">
        <f t="shared" si="236"/>
        <v>0</v>
      </c>
      <c r="AP1012" s="117">
        <f t="shared" si="237"/>
        <v>0.28000000000000003</v>
      </c>
      <c r="AQ1012" s="117">
        <f t="shared" si="238"/>
        <v>0.6</v>
      </c>
      <c r="AR1012" s="117">
        <f t="shared" si="239"/>
        <v>0</v>
      </c>
      <c r="AS1012" t="str">
        <f t="shared" si="240"/>
        <v>2005NIC</v>
      </c>
    </row>
    <row r="1013" spans="1:45" x14ac:dyDescent="0.25">
      <c r="A1013" t="s">
        <v>696</v>
      </c>
      <c r="B1013" s="64">
        <v>2006</v>
      </c>
      <c r="C1013">
        <v>421</v>
      </c>
      <c r="D1013" s="116" t="s">
        <v>43</v>
      </c>
      <c r="E1013" s="63">
        <v>0</v>
      </c>
      <c r="F1013" s="63">
        <v>0</v>
      </c>
      <c r="G1013" s="63">
        <v>0</v>
      </c>
      <c r="H1013" s="63">
        <v>1.66270783847981E-2</v>
      </c>
      <c r="I1013" s="63">
        <v>0</v>
      </c>
      <c r="J1013" s="63">
        <v>1.9002375296912115E-2</v>
      </c>
      <c r="K1013" s="63">
        <v>0</v>
      </c>
      <c r="L1013" s="63">
        <v>0</v>
      </c>
      <c r="M1013" s="63">
        <v>3.0878859857482184E-2</v>
      </c>
      <c r="N1013" s="63">
        <v>0</v>
      </c>
      <c r="O1013" s="63">
        <v>0</v>
      </c>
      <c r="P1013" s="63">
        <v>0</v>
      </c>
      <c r="Q1013" s="63">
        <v>4.7505938242280287E-3</v>
      </c>
      <c r="R1013" s="63">
        <v>0</v>
      </c>
      <c r="S1013" s="63">
        <v>0</v>
      </c>
      <c r="T1013" s="63">
        <v>7.1258907363420431E-3</v>
      </c>
      <c r="U1013" s="63">
        <v>0</v>
      </c>
      <c r="V1013" s="63">
        <v>0</v>
      </c>
      <c r="W1013" s="63">
        <v>0</v>
      </c>
      <c r="X1013" s="63">
        <v>0.11163895486935867</v>
      </c>
      <c r="Y1013" s="63">
        <v>9.7387173396674589E-2</v>
      </c>
      <c r="Z1013" s="63">
        <v>0</v>
      </c>
      <c r="AA1013" s="63">
        <v>0.71258907363420432</v>
      </c>
      <c r="AB1013" s="93" t="str">
        <f t="shared" si="227"/>
        <v>a99to08</v>
      </c>
      <c r="AC1013" s="93" t="str">
        <f t="shared" si="228"/>
        <v>NIC</v>
      </c>
      <c r="AD1013" s="93" t="str">
        <f>"'"&amp;VLOOKUP(A1013,Lookups!B$3:F$48,2,FALSE)&amp;"'"</f>
        <v>'Nicola River Spring'</v>
      </c>
      <c r="AE1013" s="93">
        <f>VLOOKUP(A1013,Lookups!B$3:F$48,4,FALSE)</f>
        <v>5</v>
      </c>
      <c r="AF1013" s="93" t="str">
        <f>VLOOKUP(A1013,Lookups!B$3:F$48,5,FALSE)</f>
        <v>Fra</v>
      </c>
      <c r="AG1013" s="93" t="str">
        <f t="shared" si="229"/>
        <v>yes</v>
      </c>
      <c r="AH1013" s="93">
        <f>VLOOKUP(A1013,Lookups!B$3:F$48,3,FALSE)</f>
        <v>22</v>
      </c>
      <c r="AI1013" s="117">
        <f t="shared" si="230"/>
        <v>0</v>
      </c>
      <c r="AJ1013" s="117">
        <f t="shared" si="231"/>
        <v>1.66270783847981E-2</v>
      </c>
      <c r="AK1013" s="117">
        <f t="shared" si="232"/>
        <v>1.9002375296912115E-2</v>
      </c>
      <c r="AL1013" s="117">
        <f t="shared" si="233"/>
        <v>3.0878859857482184E-2</v>
      </c>
      <c r="AM1013" s="117">
        <f t="shared" si="234"/>
        <v>0</v>
      </c>
      <c r="AN1013" s="117">
        <f t="shared" si="235"/>
        <v>1.1876484560570073E-2</v>
      </c>
      <c r="AO1013" s="117">
        <f t="shared" si="236"/>
        <v>0</v>
      </c>
      <c r="AP1013" s="117">
        <f t="shared" si="237"/>
        <v>0.20902612826603326</v>
      </c>
      <c r="AQ1013" s="117">
        <f t="shared" si="238"/>
        <v>0.71258907363420432</v>
      </c>
      <c r="AR1013" s="117">
        <f t="shared" si="239"/>
        <v>0</v>
      </c>
      <c r="AS1013" t="str">
        <f t="shared" si="240"/>
        <v>2006NIC</v>
      </c>
    </row>
    <row r="1014" spans="1:45" x14ac:dyDescent="0.25">
      <c r="A1014" t="s">
        <v>696</v>
      </c>
      <c r="B1014" s="64">
        <v>2007</v>
      </c>
      <c r="C1014">
        <v>146</v>
      </c>
      <c r="D1014" s="116" t="s">
        <v>43</v>
      </c>
      <c r="E1014" s="63">
        <v>0</v>
      </c>
      <c r="F1014" s="63">
        <v>0</v>
      </c>
      <c r="G1014" s="63">
        <v>0</v>
      </c>
      <c r="H1014" s="63">
        <v>0</v>
      </c>
      <c r="I1014" s="63">
        <v>0</v>
      </c>
      <c r="J1014" s="63">
        <v>6.1643835616438353E-2</v>
      </c>
      <c r="K1014" s="63">
        <v>0</v>
      </c>
      <c r="L1014" s="63">
        <v>0</v>
      </c>
      <c r="M1014" s="63">
        <v>0</v>
      </c>
      <c r="N1014" s="63">
        <v>0</v>
      </c>
      <c r="O1014" s="63">
        <v>0</v>
      </c>
      <c r="P1014" s="63">
        <v>0</v>
      </c>
      <c r="Q1014" s="63">
        <v>1.3698630136986301E-2</v>
      </c>
      <c r="R1014" s="63">
        <v>0</v>
      </c>
      <c r="S1014" s="63">
        <v>0</v>
      </c>
      <c r="T1014" s="63">
        <v>0</v>
      </c>
      <c r="U1014" s="63">
        <v>0</v>
      </c>
      <c r="V1014" s="63">
        <v>0</v>
      </c>
      <c r="W1014" s="63">
        <v>0</v>
      </c>
      <c r="X1014" s="63">
        <v>0.26712328767123289</v>
      </c>
      <c r="Y1014" s="63">
        <v>0.23287671232876711</v>
      </c>
      <c r="Z1014" s="63">
        <v>0</v>
      </c>
      <c r="AA1014" s="63">
        <v>0.42465753424657532</v>
      </c>
      <c r="AB1014" s="93" t="str">
        <f t="shared" si="227"/>
        <v>a99to08</v>
      </c>
      <c r="AC1014" s="93" t="str">
        <f t="shared" si="228"/>
        <v>NIC</v>
      </c>
      <c r="AD1014" s="93" t="str">
        <f>"'"&amp;VLOOKUP(A1014,Lookups!B$3:F$48,2,FALSE)&amp;"'"</f>
        <v>'Nicola River Spring'</v>
      </c>
      <c r="AE1014" s="93">
        <f>VLOOKUP(A1014,Lookups!B$3:F$48,4,FALSE)</f>
        <v>5</v>
      </c>
      <c r="AF1014" s="93" t="str">
        <f>VLOOKUP(A1014,Lookups!B$3:F$48,5,FALSE)</f>
        <v>Fra</v>
      </c>
      <c r="AG1014" s="93" t="str">
        <f t="shared" si="229"/>
        <v>yes</v>
      </c>
      <c r="AH1014" s="93">
        <f>VLOOKUP(A1014,Lookups!B$3:F$48,3,FALSE)</f>
        <v>22</v>
      </c>
      <c r="AI1014" s="117">
        <f t="shared" si="230"/>
        <v>0</v>
      </c>
      <c r="AJ1014" s="117">
        <f t="shared" si="231"/>
        <v>0</v>
      </c>
      <c r="AK1014" s="117">
        <f t="shared" si="232"/>
        <v>6.1643835616438353E-2</v>
      </c>
      <c r="AL1014" s="117">
        <f t="shared" si="233"/>
        <v>0</v>
      </c>
      <c r="AM1014" s="117">
        <f t="shared" si="234"/>
        <v>0</v>
      </c>
      <c r="AN1014" s="117">
        <f t="shared" si="235"/>
        <v>1.3698630136986301E-2</v>
      </c>
      <c r="AO1014" s="117">
        <f t="shared" si="236"/>
        <v>0</v>
      </c>
      <c r="AP1014" s="117">
        <f t="shared" si="237"/>
        <v>0.5</v>
      </c>
      <c r="AQ1014" s="117">
        <f t="shared" si="238"/>
        <v>0.42465753424657532</v>
      </c>
      <c r="AR1014" s="117">
        <f t="shared" si="239"/>
        <v>0</v>
      </c>
      <c r="AS1014" t="str">
        <f t="shared" si="240"/>
        <v>2007NIC</v>
      </c>
    </row>
    <row r="1015" spans="1:45" x14ac:dyDescent="0.25">
      <c r="A1015" t="s">
        <v>696</v>
      </c>
      <c r="B1015" s="64">
        <v>2008</v>
      </c>
      <c r="C1015">
        <v>610</v>
      </c>
      <c r="D1015" s="116" t="s">
        <v>43</v>
      </c>
      <c r="E1015" s="63">
        <v>0</v>
      </c>
      <c r="F1015" s="63">
        <v>0</v>
      </c>
      <c r="G1015" s="63">
        <v>0</v>
      </c>
      <c r="H1015" s="63">
        <v>1.1475409836065573E-2</v>
      </c>
      <c r="I1015" s="63">
        <v>8.1967213114754103E-3</v>
      </c>
      <c r="J1015" s="63">
        <v>0</v>
      </c>
      <c r="K1015" s="63">
        <v>0</v>
      </c>
      <c r="L1015" s="63">
        <v>0</v>
      </c>
      <c r="M1015" s="63">
        <v>3.4426229508196723E-2</v>
      </c>
      <c r="N1015" s="63">
        <v>0</v>
      </c>
      <c r="O1015" s="63">
        <v>0</v>
      </c>
      <c r="P1015" s="63">
        <v>0</v>
      </c>
      <c r="Q1015" s="63">
        <v>2.1311475409836064E-2</v>
      </c>
      <c r="R1015" s="63">
        <v>3.2786885245901639E-3</v>
      </c>
      <c r="S1015" s="63">
        <v>0</v>
      </c>
      <c r="T1015" s="63">
        <v>0</v>
      </c>
      <c r="U1015" s="63">
        <v>0</v>
      </c>
      <c r="V1015" s="63">
        <v>0</v>
      </c>
      <c r="W1015" s="63">
        <v>0</v>
      </c>
      <c r="X1015" s="63">
        <v>0.10819672131147541</v>
      </c>
      <c r="Y1015" s="63">
        <v>3.6065573770491806E-2</v>
      </c>
      <c r="Z1015" s="63">
        <v>0</v>
      </c>
      <c r="AA1015" s="63">
        <v>0.77704918032786885</v>
      </c>
      <c r="AB1015" s="93" t="str">
        <f t="shared" si="227"/>
        <v>a99to08</v>
      </c>
      <c r="AC1015" s="93" t="str">
        <f t="shared" si="228"/>
        <v>NIC</v>
      </c>
      <c r="AD1015" s="93" t="str">
        <f>"'"&amp;VLOOKUP(A1015,Lookups!B$3:F$48,2,FALSE)&amp;"'"</f>
        <v>'Nicola River Spring'</v>
      </c>
      <c r="AE1015" s="93">
        <f>VLOOKUP(A1015,Lookups!B$3:F$48,4,FALSE)</f>
        <v>5</v>
      </c>
      <c r="AF1015" s="93" t="str">
        <f>VLOOKUP(A1015,Lookups!B$3:F$48,5,FALSE)</f>
        <v>Fra</v>
      </c>
      <c r="AG1015" s="93" t="str">
        <f t="shared" si="229"/>
        <v>yes</v>
      </c>
      <c r="AH1015" s="93">
        <f>VLOOKUP(A1015,Lookups!B$3:F$48,3,FALSE)</f>
        <v>22</v>
      </c>
      <c r="AI1015" s="117">
        <f t="shared" si="230"/>
        <v>0</v>
      </c>
      <c r="AJ1015" s="117">
        <f t="shared" si="231"/>
        <v>1.9672131147540982E-2</v>
      </c>
      <c r="AK1015" s="117">
        <f t="shared" si="232"/>
        <v>0</v>
      </c>
      <c r="AL1015" s="117">
        <f t="shared" si="233"/>
        <v>3.4426229508196723E-2</v>
      </c>
      <c r="AM1015" s="117">
        <f t="shared" si="234"/>
        <v>0</v>
      </c>
      <c r="AN1015" s="117">
        <f t="shared" si="235"/>
        <v>2.4590163934426229E-2</v>
      </c>
      <c r="AO1015" s="117">
        <f t="shared" si="236"/>
        <v>0</v>
      </c>
      <c r="AP1015" s="117">
        <f t="shared" si="237"/>
        <v>0.14426229508196722</v>
      </c>
      <c r="AQ1015" s="117">
        <f t="shared" si="238"/>
        <v>0.77704918032786885</v>
      </c>
      <c r="AR1015" s="117">
        <f t="shared" si="239"/>
        <v>0</v>
      </c>
      <c r="AS1015" t="str">
        <f t="shared" si="240"/>
        <v>2008NIC</v>
      </c>
    </row>
    <row r="1016" spans="1:45" x14ac:dyDescent="0.25">
      <c r="A1016" t="s">
        <v>696</v>
      </c>
      <c r="B1016" s="64">
        <v>2009</v>
      </c>
      <c r="C1016">
        <v>277</v>
      </c>
      <c r="D1016" s="116" t="s">
        <v>43</v>
      </c>
      <c r="E1016" s="63">
        <v>0</v>
      </c>
      <c r="F1016" s="63">
        <v>0</v>
      </c>
      <c r="G1016" s="63">
        <v>0</v>
      </c>
      <c r="H1016" s="63">
        <v>3.6101083032490976E-3</v>
      </c>
      <c r="I1016" s="63">
        <v>0</v>
      </c>
      <c r="J1016" s="63">
        <v>0</v>
      </c>
      <c r="K1016" s="63">
        <v>0</v>
      </c>
      <c r="L1016" s="63">
        <v>0</v>
      </c>
      <c r="M1016" s="63">
        <v>9.0252707581227443E-2</v>
      </c>
      <c r="N1016" s="63">
        <v>0</v>
      </c>
      <c r="O1016" s="63">
        <v>0</v>
      </c>
      <c r="P1016" s="63">
        <v>0</v>
      </c>
      <c r="Q1016" s="63">
        <v>3.2490974729241874E-2</v>
      </c>
      <c r="R1016" s="63">
        <v>0</v>
      </c>
      <c r="S1016" s="63">
        <v>0</v>
      </c>
      <c r="T1016" s="63">
        <v>0</v>
      </c>
      <c r="U1016" s="63">
        <v>0</v>
      </c>
      <c r="V1016" s="63">
        <v>1.0830324909747292E-2</v>
      </c>
      <c r="W1016" s="63">
        <v>0</v>
      </c>
      <c r="X1016" s="63">
        <v>0.16967509025270758</v>
      </c>
      <c r="Y1016" s="63">
        <v>0.21299638989169675</v>
      </c>
      <c r="Z1016" s="63">
        <v>0</v>
      </c>
      <c r="AA1016" s="63">
        <v>0.48014440433212996</v>
      </c>
      <c r="AB1016" s="93" t="str">
        <f t="shared" si="227"/>
        <v>a09on</v>
      </c>
      <c r="AC1016" s="93" t="str">
        <f t="shared" si="228"/>
        <v>NIC</v>
      </c>
      <c r="AD1016" s="93" t="str">
        <f>"'"&amp;VLOOKUP(A1016,Lookups!B$3:F$48,2,FALSE)&amp;"'"</f>
        <v>'Nicola River Spring'</v>
      </c>
      <c r="AE1016" s="93">
        <f>VLOOKUP(A1016,Lookups!B$3:F$48,4,FALSE)</f>
        <v>5</v>
      </c>
      <c r="AF1016" s="93" t="str">
        <f>VLOOKUP(A1016,Lookups!B$3:F$48,5,FALSE)</f>
        <v>Fra</v>
      </c>
      <c r="AG1016" s="93" t="str">
        <f t="shared" si="229"/>
        <v>yes</v>
      </c>
      <c r="AH1016" s="93">
        <f>VLOOKUP(A1016,Lookups!B$3:F$48,3,FALSE)</f>
        <v>22</v>
      </c>
      <c r="AI1016" s="117">
        <f t="shared" si="230"/>
        <v>0</v>
      </c>
      <c r="AJ1016" s="117">
        <f t="shared" si="231"/>
        <v>3.6101083032490976E-3</v>
      </c>
      <c r="AK1016" s="117">
        <f t="shared" si="232"/>
        <v>0</v>
      </c>
      <c r="AL1016" s="117">
        <f t="shared" si="233"/>
        <v>9.0252707581227443E-2</v>
      </c>
      <c r="AM1016" s="117">
        <f t="shared" si="234"/>
        <v>0</v>
      </c>
      <c r="AN1016" s="117">
        <f t="shared" si="235"/>
        <v>3.2490974729241874E-2</v>
      </c>
      <c r="AO1016" s="117">
        <f t="shared" si="236"/>
        <v>1.0830324909747292E-2</v>
      </c>
      <c r="AP1016" s="117">
        <f t="shared" si="237"/>
        <v>0.38267148014440433</v>
      </c>
      <c r="AQ1016" s="117">
        <f t="shared" si="238"/>
        <v>0.48014440433212996</v>
      </c>
      <c r="AR1016" s="117">
        <f t="shared" si="239"/>
        <v>0</v>
      </c>
      <c r="AS1016" t="str">
        <f t="shared" si="240"/>
        <v>2009NIC</v>
      </c>
    </row>
    <row r="1017" spans="1:45" x14ac:dyDescent="0.25">
      <c r="A1017" t="s">
        <v>696</v>
      </c>
      <c r="B1017" s="64">
        <v>2010</v>
      </c>
      <c r="C1017">
        <v>2309</v>
      </c>
      <c r="D1017" s="116" t="s">
        <v>43</v>
      </c>
      <c r="E1017" s="63">
        <v>3.0316154179298397E-3</v>
      </c>
      <c r="F1017" s="63">
        <v>0</v>
      </c>
      <c r="G1017" s="63">
        <v>0</v>
      </c>
      <c r="H1017" s="63">
        <v>1.2559549588566478E-2</v>
      </c>
      <c r="I1017" s="63">
        <v>1.7323516673884798E-3</v>
      </c>
      <c r="J1017" s="63">
        <v>0</v>
      </c>
      <c r="K1017" s="63">
        <v>8.661758336942399E-4</v>
      </c>
      <c r="L1017" s="63">
        <v>0</v>
      </c>
      <c r="M1017" s="63">
        <v>1.7323516673884799E-2</v>
      </c>
      <c r="N1017" s="63">
        <v>0</v>
      </c>
      <c r="O1017" s="63">
        <v>0</v>
      </c>
      <c r="P1017" s="63">
        <v>0</v>
      </c>
      <c r="Q1017" s="63">
        <v>6.4963187527067997E-3</v>
      </c>
      <c r="R1017" s="63">
        <v>0</v>
      </c>
      <c r="S1017" s="63">
        <v>0</v>
      </c>
      <c r="T1017" s="63">
        <v>0</v>
      </c>
      <c r="U1017" s="63">
        <v>0</v>
      </c>
      <c r="V1017" s="63">
        <v>4.3308791684711998E-3</v>
      </c>
      <c r="W1017" s="63">
        <v>0</v>
      </c>
      <c r="X1017" s="63">
        <v>4.4608055435253355E-2</v>
      </c>
      <c r="Y1017" s="63">
        <v>0</v>
      </c>
      <c r="Z1017" s="63">
        <v>0</v>
      </c>
      <c r="AA1017" s="63">
        <v>0.90905153746210476</v>
      </c>
      <c r="AB1017" s="93" t="str">
        <f t="shared" si="227"/>
        <v>a09on</v>
      </c>
      <c r="AC1017" s="93" t="str">
        <f t="shared" si="228"/>
        <v>NIC</v>
      </c>
      <c r="AD1017" s="93" t="str">
        <f>"'"&amp;VLOOKUP(A1017,Lookups!B$3:F$48,2,FALSE)&amp;"'"</f>
        <v>'Nicola River Spring'</v>
      </c>
      <c r="AE1017" s="93">
        <f>VLOOKUP(A1017,Lookups!B$3:F$48,4,FALSE)</f>
        <v>5</v>
      </c>
      <c r="AF1017" s="93" t="str">
        <f>VLOOKUP(A1017,Lookups!B$3:F$48,5,FALSE)</f>
        <v>Fra</v>
      </c>
      <c r="AG1017" s="93" t="str">
        <f t="shared" si="229"/>
        <v>yes</v>
      </c>
      <c r="AH1017" s="93">
        <f>VLOOKUP(A1017,Lookups!B$3:F$48,3,FALSE)</f>
        <v>22</v>
      </c>
      <c r="AI1017" s="117">
        <f t="shared" si="230"/>
        <v>3.0316154179298397E-3</v>
      </c>
      <c r="AJ1017" s="117">
        <f t="shared" si="231"/>
        <v>1.4291901255954958E-2</v>
      </c>
      <c r="AK1017" s="117">
        <f t="shared" si="232"/>
        <v>8.661758336942399E-4</v>
      </c>
      <c r="AL1017" s="117">
        <f t="shared" si="233"/>
        <v>1.7323516673884799E-2</v>
      </c>
      <c r="AM1017" s="117">
        <f t="shared" si="234"/>
        <v>0</v>
      </c>
      <c r="AN1017" s="117">
        <f t="shared" si="235"/>
        <v>6.4963187527067997E-3</v>
      </c>
      <c r="AO1017" s="117">
        <f t="shared" si="236"/>
        <v>4.3308791684711998E-3</v>
      </c>
      <c r="AP1017" s="117">
        <f t="shared" si="237"/>
        <v>4.4608055435253355E-2</v>
      </c>
      <c r="AQ1017" s="117">
        <f t="shared" si="238"/>
        <v>0.90905153746210476</v>
      </c>
      <c r="AR1017" s="117">
        <f t="shared" si="239"/>
        <v>0</v>
      </c>
      <c r="AS1017" t="str">
        <f t="shared" si="240"/>
        <v>2010NIC</v>
      </c>
    </row>
    <row r="1018" spans="1:45" x14ac:dyDescent="0.25">
      <c r="A1018" t="s">
        <v>696</v>
      </c>
      <c r="B1018" s="64">
        <v>2011</v>
      </c>
      <c r="C1018">
        <v>686</v>
      </c>
      <c r="D1018" s="116" t="s">
        <v>43</v>
      </c>
      <c r="E1018" s="63">
        <v>0</v>
      </c>
      <c r="F1018" s="63">
        <v>0</v>
      </c>
      <c r="G1018" s="63">
        <v>0</v>
      </c>
      <c r="H1018" s="63">
        <v>7.2886297376093291E-3</v>
      </c>
      <c r="I1018" s="63">
        <v>0</v>
      </c>
      <c r="J1018" s="63">
        <v>0</v>
      </c>
      <c r="K1018" s="63">
        <v>4.3731778425655978E-3</v>
      </c>
      <c r="L1018" s="63">
        <v>0</v>
      </c>
      <c r="M1018" s="63">
        <v>4.2274052478134108E-2</v>
      </c>
      <c r="N1018" s="63">
        <v>0</v>
      </c>
      <c r="O1018" s="63">
        <v>0</v>
      </c>
      <c r="P1018" s="63">
        <v>0</v>
      </c>
      <c r="Q1018" s="63">
        <v>1.8950437317784258E-2</v>
      </c>
      <c r="R1018" s="63">
        <v>2.9154518950437317E-3</v>
      </c>
      <c r="S1018" s="63">
        <v>0</v>
      </c>
      <c r="T1018" s="63">
        <v>0</v>
      </c>
      <c r="U1018" s="63">
        <v>0</v>
      </c>
      <c r="V1018" s="63">
        <v>1.3119533527696793E-2</v>
      </c>
      <c r="W1018" s="63">
        <v>0</v>
      </c>
      <c r="X1018" s="63">
        <v>5.2478134110787174E-2</v>
      </c>
      <c r="Y1018" s="63">
        <v>2.478134110787172E-2</v>
      </c>
      <c r="Z1018" s="63">
        <v>0</v>
      </c>
      <c r="AA1018" s="63">
        <v>0.83381924198250734</v>
      </c>
      <c r="AB1018" s="93" t="str">
        <f t="shared" si="227"/>
        <v>a09on</v>
      </c>
      <c r="AC1018" s="93" t="str">
        <f t="shared" si="228"/>
        <v>NIC</v>
      </c>
      <c r="AD1018" s="93" t="str">
        <f>"'"&amp;VLOOKUP(A1018,Lookups!B$3:F$48,2,FALSE)&amp;"'"</f>
        <v>'Nicola River Spring'</v>
      </c>
      <c r="AE1018" s="93">
        <f>VLOOKUP(A1018,Lookups!B$3:F$48,4,FALSE)</f>
        <v>5</v>
      </c>
      <c r="AF1018" s="93" t="str">
        <f>VLOOKUP(A1018,Lookups!B$3:F$48,5,FALSE)</f>
        <v>Fra</v>
      </c>
      <c r="AG1018" s="93" t="str">
        <f t="shared" si="229"/>
        <v>yes</v>
      </c>
      <c r="AH1018" s="93">
        <f>VLOOKUP(A1018,Lookups!B$3:F$48,3,FALSE)</f>
        <v>22</v>
      </c>
      <c r="AI1018" s="117">
        <f t="shared" si="230"/>
        <v>0</v>
      </c>
      <c r="AJ1018" s="117">
        <f t="shared" si="231"/>
        <v>7.2886297376093291E-3</v>
      </c>
      <c r="AK1018" s="117">
        <f t="shared" si="232"/>
        <v>4.3731778425655978E-3</v>
      </c>
      <c r="AL1018" s="117">
        <f t="shared" si="233"/>
        <v>4.2274052478134108E-2</v>
      </c>
      <c r="AM1018" s="117">
        <f t="shared" si="234"/>
        <v>0</v>
      </c>
      <c r="AN1018" s="117">
        <f t="shared" si="235"/>
        <v>2.1865889212827991E-2</v>
      </c>
      <c r="AO1018" s="117">
        <f t="shared" si="236"/>
        <v>1.3119533527696793E-2</v>
      </c>
      <c r="AP1018" s="117">
        <f t="shared" si="237"/>
        <v>7.7259475218658891E-2</v>
      </c>
      <c r="AQ1018" s="117">
        <f t="shared" si="238"/>
        <v>0.83381924198250734</v>
      </c>
      <c r="AR1018" s="117">
        <f t="shared" si="239"/>
        <v>0</v>
      </c>
      <c r="AS1018" t="str">
        <f t="shared" si="240"/>
        <v>2011NIC</v>
      </c>
    </row>
    <row r="1019" spans="1:45" x14ac:dyDescent="0.25">
      <c r="A1019" t="s">
        <v>696</v>
      </c>
      <c r="B1019" s="64">
        <v>2012</v>
      </c>
      <c r="C1019">
        <v>718</v>
      </c>
      <c r="D1019" s="116" t="s">
        <v>43</v>
      </c>
      <c r="E1019" s="63">
        <v>0</v>
      </c>
      <c r="F1019" s="63">
        <v>0</v>
      </c>
      <c r="G1019" s="63">
        <v>0</v>
      </c>
      <c r="H1019" s="63">
        <v>5.5710306406685237E-3</v>
      </c>
      <c r="I1019" s="63">
        <v>6.9637883008356544E-3</v>
      </c>
      <c r="J1019" s="63">
        <v>0</v>
      </c>
      <c r="K1019" s="63">
        <v>0</v>
      </c>
      <c r="L1019" s="63">
        <v>0</v>
      </c>
      <c r="M1019" s="63">
        <v>4.0389972144846797E-2</v>
      </c>
      <c r="N1019" s="63">
        <v>0</v>
      </c>
      <c r="O1019" s="63">
        <v>0</v>
      </c>
      <c r="P1019" s="63">
        <v>0</v>
      </c>
      <c r="Q1019" s="63">
        <v>7.6601671309192196E-2</v>
      </c>
      <c r="R1019" s="63">
        <v>0</v>
      </c>
      <c r="S1019" s="63">
        <v>4.178272980501393E-3</v>
      </c>
      <c r="T1019" s="63">
        <v>0</v>
      </c>
      <c r="U1019" s="63">
        <v>0</v>
      </c>
      <c r="V1019" s="63">
        <v>0</v>
      </c>
      <c r="W1019" s="63">
        <v>0</v>
      </c>
      <c r="X1019" s="63">
        <v>0.18105849582172701</v>
      </c>
      <c r="Y1019" s="63">
        <v>8.356545961002786E-3</v>
      </c>
      <c r="Z1019" s="63">
        <v>0</v>
      </c>
      <c r="AA1019" s="63">
        <v>0.67688022284122562</v>
      </c>
      <c r="AB1019" s="93" t="str">
        <f t="shared" si="227"/>
        <v>a09on</v>
      </c>
      <c r="AC1019" s="93" t="str">
        <f t="shared" si="228"/>
        <v>NIC</v>
      </c>
      <c r="AD1019" s="93" t="str">
        <f>"'"&amp;VLOOKUP(A1019,Lookups!B$3:F$48,2,FALSE)&amp;"'"</f>
        <v>'Nicola River Spring'</v>
      </c>
      <c r="AE1019" s="93">
        <f>VLOOKUP(A1019,Lookups!B$3:F$48,4,FALSE)</f>
        <v>5</v>
      </c>
      <c r="AF1019" s="93" t="str">
        <f>VLOOKUP(A1019,Lookups!B$3:F$48,5,FALSE)</f>
        <v>Fra</v>
      </c>
      <c r="AG1019" s="93" t="str">
        <f t="shared" si="229"/>
        <v>yes</v>
      </c>
      <c r="AH1019" s="93">
        <f>VLOOKUP(A1019,Lookups!B$3:F$48,3,FALSE)</f>
        <v>22</v>
      </c>
      <c r="AI1019" s="117">
        <f t="shared" si="230"/>
        <v>0</v>
      </c>
      <c r="AJ1019" s="117">
        <f t="shared" si="231"/>
        <v>1.2534818941504178E-2</v>
      </c>
      <c r="AK1019" s="117">
        <f t="shared" si="232"/>
        <v>0</v>
      </c>
      <c r="AL1019" s="117">
        <f t="shared" si="233"/>
        <v>4.0389972144846797E-2</v>
      </c>
      <c r="AM1019" s="117">
        <f t="shared" si="234"/>
        <v>0</v>
      </c>
      <c r="AN1019" s="117">
        <f t="shared" si="235"/>
        <v>8.0779944289693595E-2</v>
      </c>
      <c r="AO1019" s="117">
        <f t="shared" si="236"/>
        <v>0</v>
      </c>
      <c r="AP1019" s="117">
        <f t="shared" si="237"/>
        <v>0.1894150417827298</v>
      </c>
      <c r="AQ1019" s="117">
        <f t="shared" si="238"/>
        <v>0.67688022284122562</v>
      </c>
      <c r="AR1019" s="117">
        <f t="shared" si="239"/>
        <v>0</v>
      </c>
      <c r="AS1019" t="str">
        <f t="shared" si="240"/>
        <v>2012NIC</v>
      </c>
    </row>
    <row r="1020" spans="1:45" x14ac:dyDescent="0.25">
      <c r="A1020" t="s">
        <v>696</v>
      </c>
      <c r="B1020" s="64">
        <v>2013</v>
      </c>
      <c r="C1020">
        <v>1506</v>
      </c>
      <c r="D1020" s="116" t="s">
        <v>30</v>
      </c>
      <c r="E1020" s="63">
        <v>0</v>
      </c>
      <c r="F1020" s="63">
        <v>0</v>
      </c>
      <c r="G1020" s="63">
        <v>0</v>
      </c>
      <c r="H1020" s="63">
        <v>8.6321381142098266E-3</v>
      </c>
      <c r="I1020" s="63">
        <v>0</v>
      </c>
      <c r="J1020" s="63">
        <v>1.9920318725099601E-3</v>
      </c>
      <c r="K1020" s="63">
        <v>0</v>
      </c>
      <c r="L1020" s="63">
        <v>0</v>
      </c>
      <c r="M1020" s="63">
        <v>4.5152722443559098E-2</v>
      </c>
      <c r="N1020" s="63">
        <v>0</v>
      </c>
      <c r="O1020" s="63">
        <v>0</v>
      </c>
      <c r="P1020" s="63">
        <v>1.9920318725099601E-3</v>
      </c>
      <c r="Q1020" s="63">
        <v>4.5816733067729085E-2</v>
      </c>
      <c r="R1020" s="63">
        <v>2.6560424966799467E-3</v>
      </c>
      <c r="S1020" s="63">
        <v>0</v>
      </c>
      <c r="T1020" s="63">
        <v>0</v>
      </c>
      <c r="U1020" s="63">
        <v>0</v>
      </c>
      <c r="V1020" s="63">
        <v>2.6560424966799467E-3</v>
      </c>
      <c r="W1020" s="63">
        <v>0</v>
      </c>
      <c r="X1020" s="63">
        <v>4.3824701195219126E-2</v>
      </c>
      <c r="Y1020" s="63">
        <v>0</v>
      </c>
      <c r="Z1020" s="63">
        <v>0</v>
      </c>
      <c r="AA1020" s="63">
        <v>0.84727755644090308</v>
      </c>
      <c r="AB1020" s="93" t="str">
        <f t="shared" si="227"/>
        <v>a09on</v>
      </c>
      <c r="AC1020" s="93" t="str">
        <f t="shared" si="228"/>
        <v>NIC</v>
      </c>
      <c r="AD1020" s="93" t="str">
        <f>"'"&amp;VLOOKUP(A1020,Lookups!B$3:F$48,2,FALSE)&amp;"'"</f>
        <v>'Nicola River Spring'</v>
      </c>
      <c r="AE1020" s="93">
        <f>VLOOKUP(A1020,Lookups!B$3:F$48,4,FALSE)</f>
        <v>5</v>
      </c>
      <c r="AF1020" s="93" t="str">
        <f>VLOOKUP(A1020,Lookups!B$3:F$48,5,FALSE)</f>
        <v>Fra</v>
      </c>
      <c r="AG1020" s="93" t="str">
        <f t="shared" si="229"/>
        <v>yes</v>
      </c>
      <c r="AH1020" s="93">
        <f>VLOOKUP(A1020,Lookups!B$3:F$48,3,FALSE)</f>
        <v>22</v>
      </c>
      <c r="AI1020" s="117">
        <f t="shared" si="230"/>
        <v>0</v>
      </c>
      <c r="AJ1020" s="117">
        <f t="shared" si="231"/>
        <v>8.6321381142098266E-3</v>
      </c>
      <c r="AK1020" s="117">
        <f t="shared" si="232"/>
        <v>1.9920318725099601E-3</v>
      </c>
      <c r="AL1020" s="117">
        <f t="shared" si="233"/>
        <v>4.5152722443559098E-2</v>
      </c>
      <c r="AM1020" s="117">
        <f t="shared" si="234"/>
        <v>1.9920318725099601E-3</v>
      </c>
      <c r="AN1020" s="117">
        <f t="shared" si="235"/>
        <v>4.8472775564409029E-2</v>
      </c>
      <c r="AO1020" s="117">
        <f t="shared" si="236"/>
        <v>2.6560424966799467E-3</v>
      </c>
      <c r="AP1020" s="117">
        <f t="shared" si="237"/>
        <v>4.3824701195219126E-2</v>
      </c>
      <c r="AQ1020" s="117">
        <f t="shared" si="238"/>
        <v>0.84727755644090308</v>
      </c>
      <c r="AR1020" s="117">
        <f t="shared" si="239"/>
        <v>0</v>
      </c>
      <c r="AS1020" t="str">
        <f t="shared" si="240"/>
        <v>2013NIC</v>
      </c>
    </row>
    <row r="1021" spans="1:45" x14ac:dyDescent="0.25">
      <c r="A1021" t="s">
        <v>694</v>
      </c>
      <c r="B1021" s="64">
        <v>1979</v>
      </c>
      <c r="C1021" t="s">
        <v>40</v>
      </c>
      <c r="E1021" s="63" t="s">
        <v>28</v>
      </c>
      <c r="F1021" s="63" t="s">
        <v>28</v>
      </c>
      <c r="G1021" s="63" t="s">
        <v>28</v>
      </c>
      <c r="H1021" s="63" t="s">
        <v>28</v>
      </c>
      <c r="I1021" s="63" t="s">
        <v>28</v>
      </c>
      <c r="J1021" s="63" t="s">
        <v>28</v>
      </c>
      <c r="K1021" s="63" t="s">
        <v>28</v>
      </c>
      <c r="L1021" s="63" t="s">
        <v>28</v>
      </c>
      <c r="M1021" s="63" t="s">
        <v>28</v>
      </c>
      <c r="N1021" s="63" t="s">
        <v>28</v>
      </c>
      <c r="O1021" s="63" t="s">
        <v>28</v>
      </c>
      <c r="P1021" s="63" t="s">
        <v>28</v>
      </c>
      <c r="Q1021" s="63" t="s">
        <v>28</v>
      </c>
      <c r="R1021" s="63" t="s">
        <v>28</v>
      </c>
      <c r="S1021" s="63" t="s">
        <v>28</v>
      </c>
      <c r="T1021" s="63" t="s">
        <v>28</v>
      </c>
      <c r="U1021" s="63" t="s">
        <v>28</v>
      </c>
      <c r="V1021" s="63" t="s">
        <v>28</v>
      </c>
      <c r="W1021" s="63" t="s">
        <v>28</v>
      </c>
      <c r="X1021" s="63" t="s">
        <v>28</v>
      </c>
      <c r="Y1021" s="63" t="s">
        <v>28</v>
      </c>
      <c r="Z1021" s="63" t="s">
        <v>28</v>
      </c>
      <c r="AA1021" s="63" t="s">
        <v>28</v>
      </c>
      <c r="AB1021" s="93" t="str">
        <f t="shared" si="227"/>
        <v>pre99</v>
      </c>
      <c r="AC1021" s="93" t="str">
        <f t="shared" si="228"/>
        <v>NAN</v>
      </c>
      <c r="AD1021" s="93" t="str">
        <f>"'"&amp;VLOOKUP(A1021,Lookups!B$3:F$48,2,FALSE)&amp;"'"</f>
        <v>'Nanaimo River Fall'</v>
      </c>
      <c r="AE1021" s="93">
        <f>VLOOKUP(A1021,Lookups!B$3:F$48,4,FALSE)</f>
        <v>4</v>
      </c>
      <c r="AF1021" s="93" t="str">
        <f>VLOOKUP(A1021,Lookups!B$3:F$48,5,FALSE)</f>
        <v>GS</v>
      </c>
      <c r="AG1021" s="93" t="str">
        <f t="shared" si="229"/>
        <v>no</v>
      </c>
      <c r="AH1021" s="93">
        <f>VLOOKUP(A1021,Lookups!B$3:F$48,3,FALSE)</f>
        <v>21</v>
      </c>
      <c r="AI1021" s="117">
        <f t="shared" si="230"/>
        <v>0</v>
      </c>
      <c r="AJ1021" s="117">
        <f t="shared" si="231"/>
        <v>0</v>
      </c>
      <c r="AK1021" s="117">
        <f t="shared" si="232"/>
        <v>0</v>
      </c>
      <c r="AL1021" s="117">
        <f t="shared" si="233"/>
        <v>0</v>
      </c>
      <c r="AM1021" s="117">
        <f t="shared" si="234"/>
        <v>0</v>
      </c>
      <c r="AN1021" s="117">
        <f t="shared" si="235"/>
        <v>0</v>
      </c>
      <c r="AO1021" s="117">
        <f t="shared" si="236"/>
        <v>0</v>
      </c>
      <c r="AP1021" s="117">
        <f t="shared" si="237"/>
        <v>0</v>
      </c>
      <c r="AQ1021" s="117">
        <f t="shared" si="238"/>
        <v>0</v>
      </c>
      <c r="AR1021" s="117">
        <f t="shared" si="239"/>
        <v>0</v>
      </c>
      <c r="AS1021" t="str">
        <f t="shared" si="240"/>
        <v>1979NAN</v>
      </c>
    </row>
    <row r="1022" spans="1:45" x14ac:dyDescent="0.25">
      <c r="A1022" t="s">
        <v>694</v>
      </c>
      <c r="B1022" s="64">
        <v>1980</v>
      </c>
      <c r="C1022" t="s">
        <v>40</v>
      </c>
      <c r="E1022" s="63" t="s">
        <v>28</v>
      </c>
      <c r="F1022" s="63" t="s">
        <v>28</v>
      </c>
      <c r="G1022" s="63" t="s">
        <v>28</v>
      </c>
      <c r="H1022" s="63" t="s">
        <v>28</v>
      </c>
      <c r="I1022" s="63" t="s">
        <v>28</v>
      </c>
      <c r="J1022" s="63" t="s">
        <v>28</v>
      </c>
      <c r="K1022" s="63" t="s">
        <v>28</v>
      </c>
      <c r="L1022" s="63" t="s">
        <v>28</v>
      </c>
      <c r="M1022" s="63" t="s">
        <v>28</v>
      </c>
      <c r="N1022" s="63" t="s">
        <v>28</v>
      </c>
      <c r="O1022" s="63" t="s">
        <v>28</v>
      </c>
      <c r="P1022" s="63" t="s">
        <v>28</v>
      </c>
      <c r="Q1022" s="63" t="s">
        <v>28</v>
      </c>
      <c r="R1022" s="63" t="s">
        <v>28</v>
      </c>
      <c r="S1022" s="63" t="s">
        <v>28</v>
      </c>
      <c r="T1022" s="63" t="s">
        <v>28</v>
      </c>
      <c r="U1022" s="63" t="s">
        <v>28</v>
      </c>
      <c r="V1022" s="63" t="s">
        <v>28</v>
      </c>
      <c r="W1022" s="63" t="s">
        <v>28</v>
      </c>
      <c r="X1022" s="63" t="s">
        <v>28</v>
      </c>
      <c r="Y1022" s="63" t="s">
        <v>28</v>
      </c>
      <c r="Z1022" s="63" t="s">
        <v>28</v>
      </c>
      <c r="AA1022" s="63" t="s">
        <v>28</v>
      </c>
      <c r="AB1022" s="93" t="str">
        <f t="shared" si="227"/>
        <v>pre99</v>
      </c>
      <c r="AC1022" s="93" t="str">
        <f t="shared" si="228"/>
        <v>NAN</v>
      </c>
      <c r="AD1022" s="93" t="str">
        <f>"'"&amp;VLOOKUP(A1022,Lookups!B$3:F$48,2,FALSE)&amp;"'"</f>
        <v>'Nanaimo River Fall'</v>
      </c>
      <c r="AE1022" s="93">
        <f>VLOOKUP(A1022,Lookups!B$3:F$48,4,FALSE)</f>
        <v>4</v>
      </c>
      <c r="AF1022" s="93" t="str">
        <f>VLOOKUP(A1022,Lookups!B$3:F$48,5,FALSE)</f>
        <v>GS</v>
      </c>
      <c r="AG1022" s="93" t="str">
        <f t="shared" si="229"/>
        <v>no</v>
      </c>
      <c r="AH1022" s="93">
        <f>VLOOKUP(A1022,Lookups!B$3:F$48,3,FALSE)</f>
        <v>21</v>
      </c>
      <c r="AI1022" s="117">
        <f t="shared" si="230"/>
        <v>0</v>
      </c>
      <c r="AJ1022" s="117">
        <f t="shared" si="231"/>
        <v>0</v>
      </c>
      <c r="AK1022" s="117">
        <f t="shared" si="232"/>
        <v>0</v>
      </c>
      <c r="AL1022" s="117">
        <f t="shared" si="233"/>
        <v>0</v>
      </c>
      <c r="AM1022" s="117">
        <f t="shared" si="234"/>
        <v>0</v>
      </c>
      <c r="AN1022" s="117">
        <f t="shared" si="235"/>
        <v>0</v>
      </c>
      <c r="AO1022" s="117">
        <f t="shared" si="236"/>
        <v>0</v>
      </c>
      <c r="AP1022" s="117">
        <f t="shared" si="237"/>
        <v>0</v>
      </c>
      <c r="AQ1022" s="117">
        <f t="shared" si="238"/>
        <v>0</v>
      </c>
      <c r="AR1022" s="117">
        <f t="shared" si="239"/>
        <v>0</v>
      </c>
      <c r="AS1022" t="str">
        <f t="shared" si="240"/>
        <v>1980NAN</v>
      </c>
    </row>
    <row r="1023" spans="1:45" x14ac:dyDescent="0.25">
      <c r="A1023" t="s">
        <v>694</v>
      </c>
      <c r="B1023" s="64">
        <v>1981</v>
      </c>
      <c r="C1023">
        <v>286</v>
      </c>
      <c r="D1023" s="116">
        <v>2</v>
      </c>
      <c r="E1023" s="63" t="s">
        <v>26</v>
      </c>
      <c r="F1023" s="63" t="s">
        <v>27</v>
      </c>
      <c r="G1023" s="63" t="s">
        <v>28</v>
      </c>
      <c r="H1023" s="63" t="s">
        <v>28</v>
      </c>
      <c r="I1023" s="63" t="s">
        <v>28</v>
      </c>
      <c r="J1023" s="63" t="s">
        <v>28</v>
      </c>
      <c r="K1023" s="63" t="s">
        <v>28</v>
      </c>
      <c r="L1023" s="63" t="s">
        <v>28</v>
      </c>
      <c r="M1023" s="63" t="s">
        <v>28</v>
      </c>
      <c r="N1023" s="63" t="s">
        <v>28</v>
      </c>
      <c r="O1023" s="63" t="s">
        <v>28</v>
      </c>
      <c r="P1023" s="63" t="s">
        <v>28</v>
      </c>
      <c r="Q1023" s="63" t="s">
        <v>28</v>
      </c>
      <c r="R1023" s="63" t="s">
        <v>28</v>
      </c>
      <c r="S1023" s="63" t="s">
        <v>28</v>
      </c>
      <c r="T1023" s="63" t="s">
        <v>28</v>
      </c>
      <c r="U1023" s="63" t="s">
        <v>28</v>
      </c>
      <c r="V1023" s="63" t="s">
        <v>28</v>
      </c>
      <c r="W1023" s="63" t="s">
        <v>28</v>
      </c>
      <c r="X1023" s="63" t="s">
        <v>28</v>
      </c>
      <c r="Y1023" s="63" t="s">
        <v>28</v>
      </c>
      <c r="Z1023" s="63" t="s">
        <v>28</v>
      </c>
      <c r="AA1023" s="63" t="s">
        <v>28</v>
      </c>
      <c r="AB1023" s="93" t="str">
        <f t="shared" si="227"/>
        <v>pre99</v>
      </c>
      <c r="AC1023" s="93" t="str">
        <f t="shared" si="228"/>
        <v>NAN</v>
      </c>
      <c r="AD1023" s="93" t="str">
        <f>"'"&amp;VLOOKUP(A1023,Lookups!B$3:F$48,2,FALSE)&amp;"'"</f>
        <v>'Nanaimo River Fall'</v>
      </c>
      <c r="AE1023" s="93">
        <f>VLOOKUP(A1023,Lookups!B$3:F$48,4,FALSE)</f>
        <v>4</v>
      </c>
      <c r="AF1023" s="93" t="str">
        <f>VLOOKUP(A1023,Lookups!B$3:F$48,5,FALSE)</f>
        <v>GS</v>
      </c>
      <c r="AG1023" s="93" t="str">
        <f t="shared" si="229"/>
        <v>no</v>
      </c>
      <c r="AH1023" s="93">
        <f>VLOOKUP(A1023,Lookups!B$3:F$48,3,FALSE)</f>
        <v>21</v>
      </c>
      <c r="AI1023" s="117">
        <f t="shared" si="230"/>
        <v>0</v>
      </c>
      <c r="AJ1023" s="117">
        <f t="shared" si="231"/>
        <v>0</v>
      </c>
      <c r="AK1023" s="117">
        <f t="shared" si="232"/>
        <v>0</v>
      </c>
      <c r="AL1023" s="117">
        <f t="shared" si="233"/>
        <v>0</v>
      </c>
      <c r="AM1023" s="117">
        <f t="shared" si="234"/>
        <v>0</v>
      </c>
      <c r="AN1023" s="117">
        <f t="shared" si="235"/>
        <v>0</v>
      </c>
      <c r="AO1023" s="117">
        <f t="shared" si="236"/>
        <v>0</v>
      </c>
      <c r="AP1023" s="117">
        <f t="shared" si="237"/>
        <v>0</v>
      </c>
      <c r="AQ1023" s="117">
        <f t="shared" si="238"/>
        <v>0</v>
      </c>
      <c r="AR1023" s="117">
        <f t="shared" si="239"/>
        <v>0</v>
      </c>
      <c r="AS1023" t="str">
        <f t="shared" si="240"/>
        <v>1981NAN</v>
      </c>
    </row>
    <row r="1024" spans="1:45" x14ac:dyDescent="0.25">
      <c r="A1024" t="s">
        <v>694</v>
      </c>
      <c r="B1024" s="64">
        <v>1982</v>
      </c>
      <c r="C1024">
        <v>1556</v>
      </c>
      <c r="D1024" s="116" t="s">
        <v>41</v>
      </c>
      <c r="E1024" s="63" t="s">
        <v>26</v>
      </c>
      <c r="F1024" s="63" t="s">
        <v>27</v>
      </c>
      <c r="G1024" s="63" t="s">
        <v>28</v>
      </c>
      <c r="H1024" s="63" t="s">
        <v>28</v>
      </c>
      <c r="I1024" s="63" t="s">
        <v>28</v>
      </c>
      <c r="J1024" s="63" t="s">
        <v>28</v>
      </c>
      <c r="K1024" s="63" t="s">
        <v>28</v>
      </c>
      <c r="L1024" s="63" t="s">
        <v>28</v>
      </c>
      <c r="M1024" s="63" t="s">
        <v>28</v>
      </c>
      <c r="N1024" s="63" t="s">
        <v>28</v>
      </c>
      <c r="O1024" s="63" t="s">
        <v>28</v>
      </c>
      <c r="P1024" s="63" t="s">
        <v>28</v>
      </c>
      <c r="Q1024" s="63" t="s">
        <v>28</v>
      </c>
      <c r="R1024" s="63" t="s">
        <v>28</v>
      </c>
      <c r="S1024" s="63" t="s">
        <v>28</v>
      </c>
      <c r="T1024" s="63" t="s">
        <v>28</v>
      </c>
      <c r="U1024" s="63" t="s">
        <v>28</v>
      </c>
      <c r="V1024" s="63" t="s">
        <v>28</v>
      </c>
      <c r="W1024" s="63" t="s">
        <v>28</v>
      </c>
      <c r="X1024" s="63" t="s">
        <v>28</v>
      </c>
      <c r="Y1024" s="63" t="s">
        <v>28</v>
      </c>
      <c r="Z1024" s="63" t="s">
        <v>28</v>
      </c>
      <c r="AA1024" s="63" t="s">
        <v>28</v>
      </c>
      <c r="AB1024" s="93" t="str">
        <f t="shared" si="227"/>
        <v>pre99</v>
      </c>
      <c r="AC1024" s="93" t="str">
        <f t="shared" si="228"/>
        <v>NAN</v>
      </c>
      <c r="AD1024" s="93" t="str">
        <f>"'"&amp;VLOOKUP(A1024,Lookups!B$3:F$48,2,FALSE)&amp;"'"</f>
        <v>'Nanaimo River Fall'</v>
      </c>
      <c r="AE1024" s="93">
        <f>VLOOKUP(A1024,Lookups!B$3:F$48,4,FALSE)</f>
        <v>4</v>
      </c>
      <c r="AF1024" s="93" t="str">
        <f>VLOOKUP(A1024,Lookups!B$3:F$48,5,FALSE)</f>
        <v>GS</v>
      </c>
      <c r="AG1024" s="93" t="str">
        <f t="shared" si="229"/>
        <v>no</v>
      </c>
      <c r="AH1024" s="93">
        <f>VLOOKUP(A1024,Lookups!B$3:F$48,3,FALSE)</f>
        <v>21</v>
      </c>
      <c r="AI1024" s="117">
        <f t="shared" si="230"/>
        <v>0</v>
      </c>
      <c r="AJ1024" s="117">
        <f t="shared" si="231"/>
        <v>0</v>
      </c>
      <c r="AK1024" s="117">
        <f t="shared" si="232"/>
        <v>0</v>
      </c>
      <c r="AL1024" s="117">
        <f t="shared" si="233"/>
        <v>0</v>
      </c>
      <c r="AM1024" s="117">
        <f t="shared" si="234"/>
        <v>0</v>
      </c>
      <c r="AN1024" s="117">
        <f t="shared" si="235"/>
        <v>0</v>
      </c>
      <c r="AO1024" s="117">
        <f t="shared" si="236"/>
        <v>0</v>
      </c>
      <c r="AP1024" s="117">
        <f t="shared" si="237"/>
        <v>0</v>
      </c>
      <c r="AQ1024" s="117">
        <f t="shared" si="238"/>
        <v>0</v>
      </c>
      <c r="AR1024" s="117">
        <f t="shared" si="239"/>
        <v>0</v>
      </c>
      <c r="AS1024" t="str">
        <f t="shared" si="240"/>
        <v>1982NAN</v>
      </c>
    </row>
    <row r="1025" spans="1:45" x14ac:dyDescent="0.25">
      <c r="A1025" t="s">
        <v>694</v>
      </c>
      <c r="B1025" s="64">
        <v>1983</v>
      </c>
      <c r="C1025">
        <v>1872</v>
      </c>
      <c r="D1025" s="116" t="s">
        <v>29</v>
      </c>
      <c r="E1025" s="63" t="s">
        <v>26</v>
      </c>
      <c r="F1025" s="63" t="s">
        <v>27</v>
      </c>
      <c r="G1025" s="63" t="s">
        <v>28</v>
      </c>
      <c r="H1025" s="63" t="s">
        <v>28</v>
      </c>
      <c r="I1025" s="63" t="s">
        <v>28</v>
      </c>
      <c r="J1025" s="63" t="s">
        <v>28</v>
      </c>
      <c r="K1025" s="63" t="s">
        <v>28</v>
      </c>
      <c r="L1025" s="63" t="s">
        <v>28</v>
      </c>
      <c r="M1025" s="63" t="s">
        <v>28</v>
      </c>
      <c r="N1025" s="63" t="s">
        <v>28</v>
      </c>
      <c r="O1025" s="63" t="s">
        <v>28</v>
      </c>
      <c r="P1025" s="63" t="s">
        <v>28</v>
      </c>
      <c r="Q1025" s="63" t="s">
        <v>28</v>
      </c>
      <c r="R1025" s="63" t="s">
        <v>28</v>
      </c>
      <c r="S1025" s="63" t="s">
        <v>28</v>
      </c>
      <c r="T1025" s="63" t="s">
        <v>28</v>
      </c>
      <c r="U1025" s="63" t="s">
        <v>28</v>
      </c>
      <c r="V1025" s="63" t="s">
        <v>28</v>
      </c>
      <c r="W1025" s="63" t="s">
        <v>28</v>
      </c>
      <c r="X1025" s="63" t="s">
        <v>28</v>
      </c>
      <c r="Y1025" s="63" t="s">
        <v>28</v>
      </c>
      <c r="Z1025" s="63" t="s">
        <v>28</v>
      </c>
      <c r="AA1025" s="63" t="s">
        <v>28</v>
      </c>
      <c r="AB1025" s="93" t="str">
        <f t="shared" si="227"/>
        <v>pre99</v>
      </c>
      <c r="AC1025" s="93" t="str">
        <f t="shared" si="228"/>
        <v>NAN</v>
      </c>
      <c r="AD1025" s="93" t="str">
        <f>"'"&amp;VLOOKUP(A1025,Lookups!B$3:F$48,2,FALSE)&amp;"'"</f>
        <v>'Nanaimo River Fall'</v>
      </c>
      <c r="AE1025" s="93">
        <f>VLOOKUP(A1025,Lookups!B$3:F$48,4,FALSE)</f>
        <v>4</v>
      </c>
      <c r="AF1025" s="93" t="str">
        <f>VLOOKUP(A1025,Lookups!B$3:F$48,5,FALSE)</f>
        <v>GS</v>
      </c>
      <c r="AG1025" s="93" t="str">
        <f t="shared" si="229"/>
        <v>no</v>
      </c>
      <c r="AH1025" s="93">
        <f>VLOOKUP(A1025,Lookups!B$3:F$48,3,FALSE)</f>
        <v>21</v>
      </c>
      <c r="AI1025" s="117">
        <f t="shared" si="230"/>
        <v>0</v>
      </c>
      <c r="AJ1025" s="117">
        <f t="shared" si="231"/>
        <v>0</v>
      </c>
      <c r="AK1025" s="117">
        <f t="shared" si="232"/>
        <v>0</v>
      </c>
      <c r="AL1025" s="117">
        <f t="shared" si="233"/>
        <v>0</v>
      </c>
      <c r="AM1025" s="117">
        <f t="shared" si="234"/>
        <v>0</v>
      </c>
      <c r="AN1025" s="117">
        <f t="shared" si="235"/>
        <v>0</v>
      </c>
      <c r="AO1025" s="117">
        <f t="shared" si="236"/>
        <v>0</v>
      </c>
      <c r="AP1025" s="117">
        <f t="shared" si="237"/>
        <v>0</v>
      </c>
      <c r="AQ1025" s="117">
        <f t="shared" si="238"/>
        <v>0</v>
      </c>
      <c r="AR1025" s="117">
        <f t="shared" si="239"/>
        <v>0</v>
      </c>
      <c r="AS1025" t="str">
        <f t="shared" si="240"/>
        <v>1983NAN</v>
      </c>
    </row>
    <row r="1026" spans="1:45" x14ac:dyDescent="0.25">
      <c r="A1026" t="s">
        <v>694</v>
      </c>
      <c r="B1026" s="64">
        <v>1984</v>
      </c>
      <c r="C1026">
        <v>542</v>
      </c>
      <c r="D1026" s="116" t="s">
        <v>62</v>
      </c>
      <c r="E1026" s="63">
        <v>4.2435424354243537E-2</v>
      </c>
      <c r="F1026" s="63">
        <v>0</v>
      </c>
      <c r="G1026" s="63">
        <v>0</v>
      </c>
      <c r="H1026" s="63">
        <v>1.8450184501845018E-2</v>
      </c>
      <c r="I1026" s="63">
        <v>0</v>
      </c>
      <c r="J1026" s="63">
        <v>1.6605166051660517E-2</v>
      </c>
      <c r="K1026" s="63">
        <v>7.3800738007380072E-3</v>
      </c>
      <c r="L1026" s="63">
        <v>1.107011070110701E-2</v>
      </c>
      <c r="M1026" s="63">
        <v>0.45756457564575648</v>
      </c>
      <c r="N1026" s="63">
        <v>0.12546125461254612</v>
      </c>
      <c r="O1026" s="63">
        <v>0.19188191881918817</v>
      </c>
      <c r="P1026" s="63">
        <v>0</v>
      </c>
      <c r="Q1026" s="63">
        <v>0</v>
      </c>
      <c r="R1026" s="63">
        <v>0</v>
      </c>
      <c r="S1026" s="63">
        <v>0</v>
      </c>
      <c r="T1026" s="63">
        <v>0</v>
      </c>
      <c r="U1026" s="63">
        <v>3.6900369003690036E-3</v>
      </c>
      <c r="V1026" s="63">
        <v>1.107011070110701E-2</v>
      </c>
      <c r="W1026" s="63">
        <v>0</v>
      </c>
      <c r="X1026" s="63">
        <v>3.6900369003690036E-3</v>
      </c>
      <c r="Y1026" s="63">
        <v>0</v>
      </c>
      <c r="Z1026" s="63">
        <v>0</v>
      </c>
      <c r="AA1026" s="63">
        <v>0.11070110701107011</v>
      </c>
      <c r="AB1026" s="93" t="str">
        <f t="shared" si="227"/>
        <v>pre99</v>
      </c>
      <c r="AC1026" s="93" t="str">
        <f t="shared" si="228"/>
        <v>NAN</v>
      </c>
      <c r="AD1026" s="93" t="str">
        <f>"'"&amp;VLOOKUP(A1026,Lookups!B$3:F$48,2,FALSE)&amp;"'"</f>
        <v>'Nanaimo River Fall'</v>
      </c>
      <c r="AE1026" s="93">
        <f>VLOOKUP(A1026,Lookups!B$3:F$48,4,FALSE)</f>
        <v>4</v>
      </c>
      <c r="AF1026" s="93" t="str">
        <f>VLOOKUP(A1026,Lookups!B$3:F$48,5,FALSE)</f>
        <v>GS</v>
      </c>
      <c r="AG1026" s="93" t="str">
        <f t="shared" si="229"/>
        <v>yes</v>
      </c>
      <c r="AH1026" s="93">
        <f>VLOOKUP(A1026,Lookups!B$3:F$48,3,FALSE)</f>
        <v>21</v>
      </c>
      <c r="AI1026" s="117">
        <f t="shared" si="230"/>
        <v>4.2435424354243537E-2</v>
      </c>
      <c r="AJ1026" s="117">
        <f t="shared" si="231"/>
        <v>1.8450184501845018E-2</v>
      </c>
      <c r="AK1026" s="117">
        <f t="shared" si="232"/>
        <v>2.3985239852398525E-2</v>
      </c>
      <c r="AL1026" s="117">
        <f t="shared" si="233"/>
        <v>0.4686346863468635</v>
      </c>
      <c r="AM1026" s="117">
        <f t="shared" si="234"/>
        <v>0.31734317343173429</v>
      </c>
      <c r="AN1026" s="117">
        <f t="shared" si="235"/>
        <v>0</v>
      </c>
      <c r="AO1026" s="117">
        <f t="shared" si="236"/>
        <v>1.4760147601476014E-2</v>
      </c>
      <c r="AP1026" s="117">
        <f t="shared" si="237"/>
        <v>3.6900369003690036E-3</v>
      </c>
      <c r="AQ1026" s="117">
        <f t="shared" si="238"/>
        <v>0.11070110701107011</v>
      </c>
      <c r="AR1026" s="117">
        <f t="shared" si="239"/>
        <v>0</v>
      </c>
      <c r="AS1026" t="str">
        <f t="shared" si="240"/>
        <v>1984NAN</v>
      </c>
    </row>
    <row r="1027" spans="1:45" x14ac:dyDescent="0.25">
      <c r="A1027" t="s">
        <v>694</v>
      </c>
      <c r="B1027" s="64">
        <v>1985</v>
      </c>
      <c r="C1027">
        <v>57</v>
      </c>
      <c r="D1027" s="116" t="s">
        <v>116</v>
      </c>
      <c r="E1027" s="63" t="s">
        <v>26</v>
      </c>
      <c r="F1027" s="63" t="s">
        <v>27</v>
      </c>
      <c r="G1027" s="63" t="s">
        <v>28</v>
      </c>
      <c r="H1027" s="63" t="s">
        <v>28</v>
      </c>
      <c r="I1027" s="63" t="s">
        <v>28</v>
      </c>
      <c r="J1027" s="63" t="s">
        <v>28</v>
      </c>
      <c r="K1027" s="63" t="s">
        <v>28</v>
      </c>
      <c r="L1027" s="63" t="s">
        <v>28</v>
      </c>
      <c r="M1027" s="63" t="s">
        <v>28</v>
      </c>
      <c r="N1027" s="63" t="s">
        <v>28</v>
      </c>
      <c r="O1027" s="63" t="s">
        <v>28</v>
      </c>
      <c r="P1027" s="63" t="s">
        <v>28</v>
      </c>
      <c r="Q1027" s="63" t="s">
        <v>28</v>
      </c>
      <c r="R1027" s="63" t="s">
        <v>28</v>
      </c>
      <c r="S1027" s="63" t="s">
        <v>28</v>
      </c>
      <c r="T1027" s="63" t="s">
        <v>28</v>
      </c>
      <c r="U1027" s="63" t="s">
        <v>28</v>
      </c>
      <c r="V1027" s="63" t="s">
        <v>28</v>
      </c>
      <c r="W1027" s="63" t="s">
        <v>28</v>
      </c>
      <c r="X1027" s="63" t="s">
        <v>28</v>
      </c>
      <c r="Y1027" s="63" t="s">
        <v>28</v>
      </c>
      <c r="Z1027" s="63" t="s">
        <v>28</v>
      </c>
      <c r="AA1027" s="63" t="s">
        <v>28</v>
      </c>
      <c r="AB1027" s="93" t="str">
        <f t="shared" si="227"/>
        <v>pre99</v>
      </c>
      <c r="AC1027" s="93" t="str">
        <f t="shared" si="228"/>
        <v>NAN</v>
      </c>
      <c r="AD1027" s="93" t="str">
        <f>"'"&amp;VLOOKUP(A1027,Lookups!B$3:F$48,2,FALSE)&amp;"'"</f>
        <v>'Nanaimo River Fall'</v>
      </c>
      <c r="AE1027" s="93">
        <f>VLOOKUP(A1027,Lookups!B$3:F$48,4,FALSE)</f>
        <v>4</v>
      </c>
      <c r="AF1027" s="93" t="str">
        <f>VLOOKUP(A1027,Lookups!B$3:F$48,5,FALSE)</f>
        <v>GS</v>
      </c>
      <c r="AG1027" s="93" t="str">
        <f t="shared" si="229"/>
        <v>no</v>
      </c>
      <c r="AH1027" s="93">
        <f>VLOOKUP(A1027,Lookups!B$3:F$48,3,FALSE)</f>
        <v>21</v>
      </c>
      <c r="AI1027" s="117">
        <f t="shared" si="230"/>
        <v>0</v>
      </c>
      <c r="AJ1027" s="117">
        <f t="shared" si="231"/>
        <v>0</v>
      </c>
      <c r="AK1027" s="117">
        <f t="shared" si="232"/>
        <v>0</v>
      </c>
      <c r="AL1027" s="117">
        <f t="shared" si="233"/>
        <v>0</v>
      </c>
      <c r="AM1027" s="117">
        <f t="shared" si="234"/>
        <v>0</v>
      </c>
      <c r="AN1027" s="117">
        <f t="shared" si="235"/>
        <v>0</v>
      </c>
      <c r="AO1027" s="117">
        <f t="shared" si="236"/>
        <v>0</v>
      </c>
      <c r="AP1027" s="117">
        <f t="shared" si="237"/>
        <v>0</v>
      </c>
      <c r="AQ1027" s="117">
        <f t="shared" si="238"/>
        <v>0</v>
      </c>
      <c r="AR1027" s="117">
        <f t="shared" si="239"/>
        <v>0</v>
      </c>
      <c r="AS1027" t="str">
        <f t="shared" si="240"/>
        <v>1985NAN</v>
      </c>
    </row>
    <row r="1028" spans="1:45" x14ac:dyDescent="0.25">
      <c r="A1028" t="s">
        <v>694</v>
      </c>
      <c r="B1028" s="64">
        <v>1986</v>
      </c>
      <c r="C1028">
        <v>27</v>
      </c>
      <c r="D1028" s="116">
        <v>4</v>
      </c>
      <c r="E1028" s="63" t="s">
        <v>26</v>
      </c>
      <c r="F1028" s="63" t="s">
        <v>27</v>
      </c>
      <c r="G1028" s="63" t="s">
        <v>28</v>
      </c>
      <c r="H1028" s="63" t="s">
        <v>28</v>
      </c>
      <c r="I1028" s="63" t="s">
        <v>28</v>
      </c>
      <c r="J1028" s="63" t="s">
        <v>28</v>
      </c>
      <c r="K1028" s="63" t="s">
        <v>28</v>
      </c>
      <c r="L1028" s="63" t="s">
        <v>28</v>
      </c>
      <c r="M1028" s="63" t="s">
        <v>28</v>
      </c>
      <c r="N1028" s="63" t="s">
        <v>28</v>
      </c>
      <c r="O1028" s="63" t="s">
        <v>28</v>
      </c>
      <c r="P1028" s="63" t="s">
        <v>28</v>
      </c>
      <c r="Q1028" s="63" t="s">
        <v>28</v>
      </c>
      <c r="R1028" s="63" t="s">
        <v>28</v>
      </c>
      <c r="S1028" s="63" t="s">
        <v>28</v>
      </c>
      <c r="T1028" s="63" t="s">
        <v>28</v>
      </c>
      <c r="U1028" s="63" t="s">
        <v>28</v>
      </c>
      <c r="V1028" s="63" t="s">
        <v>28</v>
      </c>
      <c r="W1028" s="63" t="s">
        <v>28</v>
      </c>
      <c r="X1028" s="63" t="s">
        <v>28</v>
      </c>
      <c r="Y1028" s="63" t="s">
        <v>28</v>
      </c>
      <c r="Z1028" s="63" t="s">
        <v>28</v>
      </c>
      <c r="AA1028" s="63" t="s">
        <v>28</v>
      </c>
      <c r="AB1028" s="93" t="str">
        <f t="shared" si="227"/>
        <v>pre99</v>
      </c>
      <c r="AC1028" s="93" t="str">
        <f t="shared" si="228"/>
        <v>NAN</v>
      </c>
      <c r="AD1028" s="93" t="str">
        <f>"'"&amp;VLOOKUP(A1028,Lookups!B$3:F$48,2,FALSE)&amp;"'"</f>
        <v>'Nanaimo River Fall'</v>
      </c>
      <c r="AE1028" s="93">
        <f>VLOOKUP(A1028,Lookups!B$3:F$48,4,FALSE)</f>
        <v>4</v>
      </c>
      <c r="AF1028" s="93" t="str">
        <f>VLOOKUP(A1028,Lookups!B$3:F$48,5,FALSE)</f>
        <v>GS</v>
      </c>
      <c r="AG1028" s="93" t="str">
        <f t="shared" si="229"/>
        <v>no</v>
      </c>
      <c r="AH1028" s="93">
        <f>VLOOKUP(A1028,Lookups!B$3:F$48,3,FALSE)</f>
        <v>21</v>
      </c>
      <c r="AI1028" s="117">
        <f t="shared" si="230"/>
        <v>0</v>
      </c>
      <c r="AJ1028" s="117">
        <f t="shared" si="231"/>
        <v>0</v>
      </c>
      <c r="AK1028" s="117">
        <f t="shared" si="232"/>
        <v>0</v>
      </c>
      <c r="AL1028" s="117">
        <f t="shared" si="233"/>
        <v>0</v>
      </c>
      <c r="AM1028" s="117">
        <f t="shared" si="234"/>
        <v>0</v>
      </c>
      <c r="AN1028" s="117">
        <f t="shared" si="235"/>
        <v>0</v>
      </c>
      <c r="AO1028" s="117">
        <f t="shared" si="236"/>
        <v>0</v>
      </c>
      <c r="AP1028" s="117">
        <f t="shared" si="237"/>
        <v>0</v>
      </c>
      <c r="AQ1028" s="117">
        <f t="shared" si="238"/>
        <v>0</v>
      </c>
      <c r="AR1028" s="117">
        <f t="shared" si="239"/>
        <v>0</v>
      </c>
      <c r="AS1028" t="str">
        <f t="shared" si="240"/>
        <v>1986NAN</v>
      </c>
    </row>
    <row r="1029" spans="1:45" x14ac:dyDescent="0.25">
      <c r="A1029" t="s">
        <v>694</v>
      </c>
      <c r="B1029" s="64">
        <v>1987</v>
      </c>
      <c r="C1029" t="s">
        <v>40</v>
      </c>
      <c r="E1029" s="63" t="s">
        <v>28</v>
      </c>
      <c r="F1029" s="63" t="s">
        <v>28</v>
      </c>
      <c r="G1029" s="63" t="s">
        <v>28</v>
      </c>
      <c r="H1029" s="63" t="s">
        <v>28</v>
      </c>
      <c r="I1029" s="63" t="s">
        <v>28</v>
      </c>
      <c r="J1029" s="63" t="s">
        <v>28</v>
      </c>
      <c r="K1029" s="63" t="s">
        <v>28</v>
      </c>
      <c r="L1029" s="63" t="s">
        <v>28</v>
      </c>
      <c r="M1029" s="63" t="s">
        <v>28</v>
      </c>
      <c r="N1029" s="63" t="s">
        <v>28</v>
      </c>
      <c r="O1029" s="63" t="s">
        <v>28</v>
      </c>
      <c r="P1029" s="63" t="s">
        <v>28</v>
      </c>
      <c r="Q1029" s="63" t="s">
        <v>28</v>
      </c>
      <c r="R1029" s="63" t="s">
        <v>28</v>
      </c>
      <c r="S1029" s="63" t="s">
        <v>28</v>
      </c>
      <c r="T1029" s="63" t="s">
        <v>28</v>
      </c>
      <c r="U1029" s="63" t="s">
        <v>28</v>
      </c>
      <c r="V1029" s="63" t="s">
        <v>28</v>
      </c>
      <c r="W1029" s="63" t="s">
        <v>28</v>
      </c>
      <c r="X1029" s="63" t="s">
        <v>28</v>
      </c>
      <c r="Y1029" s="63" t="s">
        <v>28</v>
      </c>
      <c r="Z1029" s="63" t="s">
        <v>28</v>
      </c>
      <c r="AA1029" s="63" t="s">
        <v>28</v>
      </c>
      <c r="AB1029" s="93" t="str">
        <f t="shared" si="227"/>
        <v>pre99</v>
      </c>
      <c r="AC1029" s="93" t="str">
        <f t="shared" si="228"/>
        <v>NAN</v>
      </c>
      <c r="AD1029" s="93" t="str">
        <f>"'"&amp;VLOOKUP(A1029,Lookups!B$3:F$48,2,FALSE)&amp;"'"</f>
        <v>'Nanaimo River Fall'</v>
      </c>
      <c r="AE1029" s="93">
        <f>VLOOKUP(A1029,Lookups!B$3:F$48,4,FALSE)</f>
        <v>4</v>
      </c>
      <c r="AF1029" s="93" t="str">
        <f>VLOOKUP(A1029,Lookups!B$3:F$48,5,FALSE)</f>
        <v>GS</v>
      </c>
      <c r="AG1029" s="93" t="str">
        <f t="shared" si="229"/>
        <v>no</v>
      </c>
      <c r="AH1029" s="93">
        <f>VLOOKUP(A1029,Lookups!B$3:F$48,3,FALSE)</f>
        <v>21</v>
      </c>
      <c r="AI1029" s="117">
        <f t="shared" si="230"/>
        <v>0</v>
      </c>
      <c r="AJ1029" s="117">
        <f t="shared" si="231"/>
        <v>0</v>
      </c>
      <c r="AK1029" s="117">
        <f t="shared" si="232"/>
        <v>0</v>
      </c>
      <c r="AL1029" s="117">
        <f t="shared" si="233"/>
        <v>0</v>
      </c>
      <c r="AM1029" s="117">
        <f t="shared" si="234"/>
        <v>0</v>
      </c>
      <c r="AN1029" s="117">
        <f t="shared" si="235"/>
        <v>0</v>
      </c>
      <c r="AO1029" s="117">
        <f t="shared" si="236"/>
        <v>0</v>
      </c>
      <c r="AP1029" s="117">
        <f t="shared" si="237"/>
        <v>0</v>
      </c>
      <c r="AQ1029" s="117">
        <f t="shared" si="238"/>
        <v>0</v>
      </c>
      <c r="AR1029" s="117">
        <f t="shared" si="239"/>
        <v>0</v>
      </c>
      <c r="AS1029" t="str">
        <f t="shared" si="240"/>
        <v>1987NAN</v>
      </c>
    </row>
    <row r="1030" spans="1:45" x14ac:dyDescent="0.25">
      <c r="A1030" t="s">
        <v>694</v>
      </c>
      <c r="B1030" s="64">
        <v>1988</v>
      </c>
      <c r="C1030" t="s">
        <v>40</v>
      </c>
      <c r="E1030" s="63" t="s">
        <v>28</v>
      </c>
      <c r="F1030" s="63" t="s">
        <v>28</v>
      </c>
      <c r="G1030" s="63" t="s">
        <v>28</v>
      </c>
      <c r="H1030" s="63" t="s">
        <v>28</v>
      </c>
      <c r="I1030" s="63" t="s">
        <v>28</v>
      </c>
      <c r="J1030" s="63" t="s">
        <v>28</v>
      </c>
      <c r="K1030" s="63" t="s">
        <v>28</v>
      </c>
      <c r="L1030" s="63" t="s">
        <v>28</v>
      </c>
      <c r="M1030" s="63" t="s">
        <v>28</v>
      </c>
      <c r="N1030" s="63" t="s">
        <v>28</v>
      </c>
      <c r="O1030" s="63" t="s">
        <v>28</v>
      </c>
      <c r="P1030" s="63" t="s">
        <v>28</v>
      </c>
      <c r="Q1030" s="63" t="s">
        <v>28</v>
      </c>
      <c r="R1030" s="63" t="s">
        <v>28</v>
      </c>
      <c r="S1030" s="63" t="s">
        <v>28</v>
      </c>
      <c r="T1030" s="63" t="s">
        <v>28</v>
      </c>
      <c r="U1030" s="63" t="s">
        <v>28</v>
      </c>
      <c r="V1030" s="63" t="s">
        <v>28</v>
      </c>
      <c r="W1030" s="63" t="s">
        <v>28</v>
      </c>
      <c r="X1030" s="63" t="s">
        <v>28</v>
      </c>
      <c r="Y1030" s="63" t="s">
        <v>28</v>
      </c>
      <c r="Z1030" s="63" t="s">
        <v>28</v>
      </c>
      <c r="AA1030" s="63" t="s">
        <v>28</v>
      </c>
      <c r="AB1030" s="93" t="str">
        <f t="shared" si="227"/>
        <v>pre99</v>
      </c>
      <c r="AC1030" s="93" t="str">
        <f t="shared" si="228"/>
        <v>NAN</v>
      </c>
      <c r="AD1030" s="93" t="str">
        <f>"'"&amp;VLOOKUP(A1030,Lookups!B$3:F$48,2,FALSE)&amp;"'"</f>
        <v>'Nanaimo River Fall'</v>
      </c>
      <c r="AE1030" s="93">
        <f>VLOOKUP(A1030,Lookups!B$3:F$48,4,FALSE)</f>
        <v>4</v>
      </c>
      <c r="AF1030" s="93" t="str">
        <f>VLOOKUP(A1030,Lookups!B$3:F$48,5,FALSE)</f>
        <v>GS</v>
      </c>
      <c r="AG1030" s="93" t="str">
        <f t="shared" si="229"/>
        <v>no</v>
      </c>
      <c r="AH1030" s="93">
        <f>VLOOKUP(A1030,Lookups!B$3:F$48,3,FALSE)</f>
        <v>21</v>
      </c>
      <c r="AI1030" s="117">
        <f t="shared" si="230"/>
        <v>0</v>
      </c>
      <c r="AJ1030" s="117">
        <f t="shared" si="231"/>
        <v>0</v>
      </c>
      <c r="AK1030" s="117">
        <f t="shared" si="232"/>
        <v>0</v>
      </c>
      <c r="AL1030" s="117">
        <f t="shared" si="233"/>
        <v>0</v>
      </c>
      <c r="AM1030" s="117">
        <f t="shared" si="234"/>
        <v>0</v>
      </c>
      <c r="AN1030" s="117">
        <f t="shared" si="235"/>
        <v>0</v>
      </c>
      <c r="AO1030" s="117">
        <f t="shared" si="236"/>
        <v>0</v>
      </c>
      <c r="AP1030" s="117">
        <f t="shared" si="237"/>
        <v>0</v>
      </c>
      <c r="AQ1030" s="117">
        <f t="shared" si="238"/>
        <v>0</v>
      </c>
      <c r="AR1030" s="117">
        <f t="shared" si="239"/>
        <v>0</v>
      </c>
      <c r="AS1030" t="str">
        <f t="shared" si="240"/>
        <v>1988NAN</v>
      </c>
    </row>
    <row r="1031" spans="1:45" x14ac:dyDescent="0.25">
      <c r="A1031" t="s">
        <v>694</v>
      </c>
      <c r="B1031" s="64">
        <v>1989</v>
      </c>
      <c r="C1031">
        <v>25</v>
      </c>
      <c r="D1031" s="116">
        <v>2</v>
      </c>
      <c r="E1031" s="63" t="s">
        <v>26</v>
      </c>
      <c r="F1031" s="63" t="s">
        <v>27</v>
      </c>
      <c r="G1031" s="63" t="s">
        <v>28</v>
      </c>
      <c r="H1031" s="63" t="s">
        <v>28</v>
      </c>
      <c r="I1031" s="63" t="s">
        <v>28</v>
      </c>
      <c r="J1031" s="63" t="s">
        <v>28</v>
      </c>
      <c r="K1031" s="63" t="s">
        <v>28</v>
      </c>
      <c r="L1031" s="63" t="s">
        <v>28</v>
      </c>
      <c r="M1031" s="63" t="s">
        <v>28</v>
      </c>
      <c r="N1031" s="63" t="s">
        <v>28</v>
      </c>
      <c r="O1031" s="63" t="s">
        <v>28</v>
      </c>
      <c r="P1031" s="63" t="s">
        <v>28</v>
      </c>
      <c r="Q1031" s="63" t="s">
        <v>28</v>
      </c>
      <c r="R1031" s="63" t="s">
        <v>28</v>
      </c>
      <c r="S1031" s="63" t="s">
        <v>28</v>
      </c>
      <c r="T1031" s="63" t="s">
        <v>28</v>
      </c>
      <c r="U1031" s="63" t="s">
        <v>28</v>
      </c>
      <c r="V1031" s="63" t="s">
        <v>28</v>
      </c>
      <c r="W1031" s="63" t="s">
        <v>28</v>
      </c>
      <c r="X1031" s="63" t="s">
        <v>28</v>
      </c>
      <c r="Y1031" s="63" t="s">
        <v>28</v>
      </c>
      <c r="Z1031" s="63" t="s">
        <v>28</v>
      </c>
      <c r="AA1031" s="63" t="s">
        <v>28</v>
      </c>
      <c r="AB1031" s="93" t="str">
        <f t="shared" si="227"/>
        <v>pre99</v>
      </c>
      <c r="AC1031" s="93" t="str">
        <f t="shared" si="228"/>
        <v>NAN</v>
      </c>
      <c r="AD1031" s="93" t="str">
        <f>"'"&amp;VLOOKUP(A1031,Lookups!B$3:F$48,2,FALSE)&amp;"'"</f>
        <v>'Nanaimo River Fall'</v>
      </c>
      <c r="AE1031" s="93">
        <f>VLOOKUP(A1031,Lookups!B$3:F$48,4,FALSE)</f>
        <v>4</v>
      </c>
      <c r="AF1031" s="93" t="str">
        <f>VLOOKUP(A1031,Lookups!B$3:F$48,5,FALSE)</f>
        <v>GS</v>
      </c>
      <c r="AG1031" s="93" t="str">
        <f t="shared" si="229"/>
        <v>no</v>
      </c>
      <c r="AH1031" s="93">
        <f>VLOOKUP(A1031,Lookups!B$3:F$48,3,FALSE)</f>
        <v>21</v>
      </c>
      <c r="AI1031" s="117">
        <f t="shared" si="230"/>
        <v>0</v>
      </c>
      <c r="AJ1031" s="117">
        <f t="shared" si="231"/>
        <v>0</v>
      </c>
      <c r="AK1031" s="117">
        <f t="shared" si="232"/>
        <v>0</v>
      </c>
      <c r="AL1031" s="117">
        <f t="shared" si="233"/>
        <v>0</v>
      </c>
      <c r="AM1031" s="117">
        <f t="shared" si="234"/>
        <v>0</v>
      </c>
      <c r="AN1031" s="117">
        <f t="shared" si="235"/>
        <v>0</v>
      </c>
      <c r="AO1031" s="117">
        <f t="shared" si="236"/>
        <v>0</v>
      </c>
      <c r="AP1031" s="117">
        <f t="shared" si="237"/>
        <v>0</v>
      </c>
      <c r="AQ1031" s="117">
        <f t="shared" si="238"/>
        <v>0</v>
      </c>
      <c r="AR1031" s="117">
        <f t="shared" si="239"/>
        <v>0</v>
      </c>
      <c r="AS1031" t="str">
        <f t="shared" si="240"/>
        <v>1989NAN</v>
      </c>
    </row>
    <row r="1032" spans="1:45" x14ac:dyDescent="0.25">
      <c r="A1032" t="s">
        <v>694</v>
      </c>
      <c r="B1032" s="64">
        <v>1990</v>
      </c>
      <c r="C1032">
        <v>421</v>
      </c>
      <c r="D1032" s="116" t="s">
        <v>41</v>
      </c>
      <c r="E1032" s="63" t="s">
        <v>26</v>
      </c>
      <c r="F1032" s="63" t="s">
        <v>27</v>
      </c>
      <c r="G1032" s="63" t="s">
        <v>28</v>
      </c>
      <c r="H1032" s="63" t="s">
        <v>28</v>
      </c>
      <c r="I1032" s="63" t="s">
        <v>28</v>
      </c>
      <c r="J1032" s="63" t="s">
        <v>28</v>
      </c>
      <c r="K1032" s="63" t="s">
        <v>28</v>
      </c>
      <c r="L1032" s="63" t="s">
        <v>28</v>
      </c>
      <c r="M1032" s="63" t="s">
        <v>28</v>
      </c>
      <c r="N1032" s="63" t="s">
        <v>28</v>
      </c>
      <c r="O1032" s="63" t="s">
        <v>28</v>
      </c>
      <c r="P1032" s="63" t="s">
        <v>28</v>
      </c>
      <c r="Q1032" s="63" t="s">
        <v>28</v>
      </c>
      <c r="R1032" s="63" t="s">
        <v>28</v>
      </c>
      <c r="S1032" s="63" t="s">
        <v>28</v>
      </c>
      <c r="T1032" s="63" t="s">
        <v>28</v>
      </c>
      <c r="U1032" s="63" t="s">
        <v>28</v>
      </c>
      <c r="V1032" s="63" t="s">
        <v>28</v>
      </c>
      <c r="W1032" s="63" t="s">
        <v>28</v>
      </c>
      <c r="X1032" s="63" t="s">
        <v>28</v>
      </c>
      <c r="Y1032" s="63" t="s">
        <v>28</v>
      </c>
      <c r="Z1032" s="63" t="s">
        <v>28</v>
      </c>
      <c r="AA1032" s="63" t="s">
        <v>28</v>
      </c>
      <c r="AB1032" s="93" t="str">
        <f t="shared" si="227"/>
        <v>pre99</v>
      </c>
      <c r="AC1032" s="93" t="str">
        <f t="shared" si="228"/>
        <v>NAN</v>
      </c>
      <c r="AD1032" s="93" t="str">
        <f>"'"&amp;VLOOKUP(A1032,Lookups!B$3:F$48,2,FALSE)&amp;"'"</f>
        <v>'Nanaimo River Fall'</v>
      </c>
      <c r="AE1032" s="93">
        <f>VLOOKUP(A1032,Lookups!B$3:F$48,4,FALSE)</f>
        <v>4</v>
      </c>
      <c r="AF1032" s="93" t="str">
        <f>VLOOKUP(A1032,Lookups!B$3:F$48,5,FALSE)</f>
        <v>GS</v>
      </c>
      <c r="AG1032" s="93" t="str">
        <f t="shared" si="229"/>
        <v>no</v>
      </c>
      <c r="AH1032" s="93">
        <f>VLOOKUP(A1032,Lookups!B$3:F$48,3,FALSE)</f>
        <v>21</v>
      </c>
      <c r="AI1032" s="117">
        <f t="shared" si="230"/>
        <v>0</v>
      </c>
      <c r="AJ1032" s="117">
        <f t="shared" si="231"/>
        <v>0</v>
      </c>
      <c r="AK1032" s="117">
        <f t="shared" si="232"/>
        <v>0</v>
      </c>
      <c r="AL1032" s="117">
        <f t="shared" si="233"/>
        <v>0</v>
      </c>
      <c r="AM1032" s="117">
        <f t="shared" si="234"/>
        <v>0</v>
      </c>
      <c r="AN1032" s="117">
        <f t="shared" si="235"/>
        <v>0</v>
      </c>
      <c r="AO1032" s="117">
        <f t="shared" si="236"/>
        <v>0</v>
      </c>
      <c r="AP1032" s="117">
        <f t="shared" si="237"/>
        <v>0</v>
      </c>
      <c r="AQ1032" s="117">
        <f t="shared" si="238"/>
        <v>0</v>
      </c>
      <c r="AR1032" s="117">
        <f t="shared" si="239"/>
        <v>0</v>
      </c>
      <c r="AS1032" t="str">
        <f t="shared" si="240"/>
        <v>1990NAN</v>
      </c>
    </row>
    <row r="1033" spans="1:45" x14ac:dyDescent="0.25">
      <c r="A1033" t="s">
        <v>694</v>
      </c>
      <c r="B1033" s="64">
        <v>1991</v>
      </c>
      <c r="C1033">
        <v>1201</v>
      </c>
      <c r="D1033" s="116" t="s">
        <v>42</v>
      </c>
      <c r="E1033" s="63">
        <v>1.6652789342214821E-3</v>
      </c>
      <c r="F1033" s="63">
        <v>4.163197335553705E-3</v>
      </c>
      <c r="G1033" s="63">
        <v>0</v>
      </c>
      <c r="H1033" s="63">
        <v>7.4937552039966698E-3</v>
      </c>
      <c r="I1033" s="63">
        <v>8.3263946711074107E-4</v>
      </c>
      <c r="J1033" s="63">
        <v>1.7485428809325562E-2</v>
      </c>
      <c r="K1033" s="63">
        <v>6.6611157368859286E-3</v>
      </c>
      <c r="L1033" s="63">
        <v>6.8276436303080765E-2</v>
      </c>
      <c r="M1033" s="63">
        <v>0.56619483763530387</v>
      </c>
      <c r="N1033" s="63">
        <v>1.0824313072439634E-2</v>
      </c>
      <c r="O1033" s="63">
        <v>8.1598667776852624E-2</v>
      </c>
      <c r="P1033" s="63">
        <v>8.3263946711074107E-4</v>
      </c>
      <c r="Q1033" s="63">
        <v>6.6611157368859286E-3</v>
      </c>
      <c r="R1033" s="63">
        <v>0</v>
      </c>
      <c r="S1033" s="63">
        <v>0</v>
      </c>
      <c r="T1033" s="63">
        <v>0</v>
      </c>
      <c r="U1033" s="63">
        <v>2.6644462947543714E-2</v>
      </c>
      <c r="V1033" s="63">
        <v>9.1590341382181504E-3</v>
      </c>
      <c r="W1033" s="63">
        <v>0</v>
      </c>
      <c r="X1033" s="63">
        <v>0</v>
      </c>
      <c r="Y1033" s="63">
        <v>0</v>
      </c>
      <c r="Z1033" s="63">
        <v>4.163197335553705E-3</v>
      </c>
      <c r="AA1033" s="63">
        <v>0.18734388009991673</v>
      </c>
      <c r="AB1033" s="93" t="str">
        <f t="shared" si="227"/>
        <v>pre99</v>
      </c>
      <c r="AC1033" s="93" t="str">
        <f t="shared" si="228"/>
        <v>NAN</v>
      </c>
      <c r="AD1033" s="93" t="str">
        <f>"'"&amp;VLOOKUP(A1033,Lookups!B$3:F$48,2,FALSE)&amp;"'"</f>
        <v>'Nanaimo River Fall'</v>
      </c>
      <c r="AE1033" s="93">
        <f>VLOOKUP(A1033,Lookups!B$3:F$48,4,FALSE)</f>
        <v>4</v>
      </c>
      <c r="AF1033" s="93" t="str">
        <f>VLOOKUP(A1033,Lookups!B$3:F$48,5,FALSE)</f>
        <v>GS</v>
      </c>
      <c r="AG1033" s="93" t="str">
        <f t="shared" si="229"/>
        <v>yes</v>
      </c>
      <c r="AH1033" s="93">
        <f>VLOOKUP(A1033,Lookups!B$3:F$48,3,FALSE)</f>
        <v>21</v>
      </c>
      <c r="AI1033" s="117">
        <f t="shared" si="230"/>
        <v>5.8284762697751874E-3</v>
      </c>
      <c r="AJ1033" s="117">
        <f t="shared" si="231"/>
        <v>8.3263946711074101E-3</v>
      </c>
      <c r="AK1033" s="117">
        <f t="shared" si="232"/>
        <v>2.4146544546211492E-2</v>
      </c>
      <c r="AL1033" s="117">
        <f t="shared" si="233"/>
        <v>0.63447127393838465</v>
      </c>
      <c r="AM1033" s="117">
        <f t="shared" si="234"/>
        <v>9.3255620316402998E-2</v>
      </c>
      <c r="AN1033" s="117">
        <f t="shared" si="235"/>
        <v>6.6611157368859286E-3</v>
      </c>
      <c r="AO1033" s="117">
        <f t="shared" si="236"/>
        <v>3.5803497085761866E-2</v>
      </c>
      <c r="AP1033" s="117">
        <f t="shared" si="237"/>
        <v>0</v>
      </c>
      <c r="AQ1033" s="117">
        <f t="shared" si="238"/>
        <v>0.18734388009991673</v>
      </c>
      <c r="AR1033" s="117">
        <f t="shared" si="239"/>
        <v>4.163197335553705E-3</v>
      </c>
      <c r="AS1033" t="str">
        <f t="shared" si="240"/>
        <v>1991NAN</v>
      </c>
    </row>
    <row r="1034" spans="1:45" x14ac:dyDescent="0.25">
      <c r="A1034" t="s">
        <v>694</v>
      </c>
      <c r="B1034" s="64">
        <v>1992</v>
      </c>
      <c r="C1034">
        <v>2327</v>
      </c>
      <c r="D1034" s="116" t="s">
        <v>43</v>
      </c>
      <c r="E1034" s="63">
        <v>8.5947571981091536E-4</v>
      </c>
      <c r="F1034" s="63">
        <v>0</v>
      </c>
      <c r="G1034" s="63">
        <v>0</v>
      </c>
      <c r="H1034" s="63">
        <v>5.5865921787709499E-3</v>
      </c>
      <c r="I1034" s="63">
        <v>0</v>
      </c>
      <c r="J1034" s="63">
        <v>5.1138805328749461E-2</v>
      </c>
      <c r="K1034" s="63">
        <v>2.1486892995272885E-3</v>
      </c>
      <c r="L1034" s="63">
        <v>8.1650193382036954E-2</v>
      </c>
      <c r="M1034" s="63">
        <v>0.48517404383326168</v>
      </c>
      <c r="N1034" s="63">
        <v>1.2462397937258273E-2</v>
      </c>
      <c r="O1034" s="63">
        <v>5.5436183927804042E-2</v>
      </c>
      <c r="P1034" s="63">
        <v>2.1486892995272885E-3</v>
      </c>
      <c r="Q1034" s="63">
        <v>3.867640739149119E-3</v>
      </c>
      <c r="R1034" s="63">
        <v>8.5947571981091536E-4</v>
      </c>
      <c r="S1034" s="63">
        <v>0</v>
      </c>
      <c r="T1034" s="63">
        <v>0</v>
      </c>
      <c r="U1034" s="63">
        <v>7.30554361839278E-3</v>
      </c>
      <c r="V1034" s="63">
        <v>7.7352814782982379E-3</v>
      </c>
      <c r="W1034" s="63">
        <v>0</v>
      </c>
      <c r="X1034" s="63">
        <v>0</v>
      </c>
      <c r="Y1034" s="63">
        <v>0</v>
      </c>
      <c r="Z1034" s="63">
        <v>3.0081650193382035E-3</v>
      </c>
      <c r="AA1034" s="63">
        <v>0.28061882251826387</v>
      </c>
      <c r="AB1034" s="93" t="str">
        <f t="shared" si="227"/>
        <v>pre99</v>
      </c>
      <c r="AC1034" s="93" t="str">
        <f t="shared" si="228"/>
        <v>NAN</v>
      </c>
      <c r="AD1034" s="93" t="str">
        <f>"'"&amp;VLOOKUP(A1034,Lookups!B$3:F$48,2,FALSE)&amp;"'"</f>
        <v>'Nanaimo River Fall'</v>
      </c>
      <c r="AE1034" s="93">
        <f>VLOOKUP(A1034,Lookups!B$3:F$48,4,FALSE)</f>
        <v>4</v>
      </c>
      <c r="AF1034" s="93" t="str">
        <f>VLOOKUP(A1034,Lookups!B$3:F$48,5,FALSE)</f>
        <v>GS</v>
      </c>
      <c r="AG1034" s="93" t="str">
        <f t="shared" si="229"/>
        <v>yes</v>
      </c>
      <c r="AH1034" s="93">
        <f>VLOOKUP(A1034,Lookups!B$3:F$48,3,FALSE)</f>
        <v>21</v>
      </c>
      <c r="AI1034" s="117">
        <f t="shared" si="230"/>
        <v>8.5947571981091536E-4</v>
      </c>
      <c r="AJ1034" s="117">
        <f t="shared" si="231"/>
        <v>5.5865921787709499E-3</v>
      </c>
      <c r="AK1034" s="117">
        <f t="shared" si="232"/>
        <v>5.3287494628276748E-2</v>
      </c>
      <c r="AL1034" s="117">
        <f t="shared" si="233"/>
        <v>0.56682423721529862</v>
      </c>
      <c r="AM1034" s="117">
        <f t="shared" si="234"/>
        <v>7.00472711645896E-2</v>
      </c>
      <c r="AN1034" s="117">
        <f t="shared" si="235"/>
        <v>4.727116458960034E-3</v>
      </c>
      <c r="AO1034" s="117">
        <f t="shared" si="236"/>
        <v>1.5040825096691017E-2</v>
      </c>
      <c r="AP1034" s="117">
        <f t="shared" si="237"/>
        <v>0</v>
      </c>
      <c r="AQ1034" s="117">
        <f t="shared" si="238"/>
        <v>0.28061882251826387</v>
      </c>
      <c r="AR1034" s="117">
        <f t="shared" si="239"/>
        <v>3.0081650193382035E-3</v>
      </c>
      <c r="AS1034" t="str">
        <f t="shared" si="240"/>
        <v>1992NAN</v>
      </c>
    </row>
    <row r="1035" spans="1:45" x14ac:dyDescent="0.25">
      <c r="A1035" t="s">
        <v>694</v>
      </c>
      <c r="B1035" s="64">
        <v>1993</v>
      </c>
      <c r="C1035">
        <v>1646</v>
      </c>
      <c r="D1035" s="116" t="s">
        <v>43</v>
      </c>
      <c r="E1035" s="63">
        <v>6.0753341433778852E-4</v>
      </c>
      <c r="F1035" s="63">
        <v>3.6452004860267314E-3</v>
      </c>
      <c r="G1035" s="63">
        <v>0</v>
      </c>
      <c r="H1035" s="63">
        <v>1.7010935601458079E-2</v>
      </c>
      <c r="I1035" s="63">
        <v>2.4301336573511541E-3</v>
      </c>
      <c r="J1035" s="63">
        <v>2.7339003645200487E-2</v>
      </c>
      <c r="K1035" s="63">
        <v>4.8602673147023082E-3</v>
      </c>
      <c r="L1035" s="63">
        <v>6.0753341433778855E-2</v>
      </c>
      <c r="M1035" s="63">
        <v>0.57290400972053457</v>
      </c>
      <c r="N1035" s="63">
        <v>1.3365735115431349E-2</v>
      </c>
      <c r="O1035" s="63">
        <v>4.4349939246658567E-2</v>
      </c>
      <c r="P1035" s="63">
        <v>0</v>
      </c>
      <c r="Q1035" s="63">
        <v>5.4678007290400975E-3</v>
      </c>
      <c r="R1035" s="63">
        <v>0</v>
      </c>
      <c r="S1035" s="63">
        <v>0</v>
      </c>
      <c r="T1035" s="63">
        <v>0</v>
      </c>
      <c r="U1035" s="63">
        <v>1.8226002430133657E-3</v>
      </c>
      <c r="V1035" s="63">
        <v>1.0328068043742407E-2</v>
      </c>
      <c r="W1035" s="63">
        <v>0</v>
      </c>
      <c r="X1035" s="63">
        <v>0</v>
      </c>
      <c r="Y1035" s="63">
        <v>0</v>
      </c>
      <c r="Z1035" s="63">
        <v>3.6452004860267314E-3</v>
      </c>
      <c r="AA1035" s="63">
        <v>0.23147023086269744</v>
      </c>
      <c r="AB1035" s="93" t="str">
        <f t="shared" si="227"/>
        <v>pre99</v>
      </c>
      <c r="AC1035" s="93" t="str">
        <f t="shared" si="228"/>
        <v>NAN</v>
      </c>
      <c r="AD1035" s="93" t="str">
        <f>"'"&amp;VLOOKUP(A1035,Lookups!B$3:F$48,2,FALSE)&amp;"'"</f>
        <v>'Nanaimo River Fall'</v>
      </c>
      <c r="AE1035" s="93">
        <f>VLOOKUP(A1035,Lookups!B$3:F$48,4,FALSE)</f>
        <v>4</v>
      </c>
      <c r="AF1035" s="93" t="str">
        <f>VLOOKUP(A1035,Lookups!B$3:F$48,5,FALSE)</f>
        <v>GS</v>
      </c>
      <c r="AG1035" s="93" t="str">
        <f t="shared" si="229"/>
        <v>yes</v>
      </c>
      <c r="AH1035" s="93">
        <f>VLOOKUP(A1035,Lookups!B$3:F$48,3,FALSE)</f>
        <v>21</v>
      </c>
      <c r="AI1035" s="117">
        <f t="shared" si="230"/>
        <v>4.2527339003645198E-3</v>
      </c>
      <c r="AJ1035" s="117">
        <f t="shared" si="231"/>
        <v>1.9441069258809233E-2</v>
      </c>
      <c r="AK1035" s="117">
        <f t="shared" si="232"/>
        <v>3.2199270959902798E-2</v>
      </c>
      <c r="AL1035" s="117">
        <f t="shared" si="233"/>
        <v>0.63365735115431343</v>
      </c>
      <c r="AM1035" s="117">
        <f t="shared" si="234"/>
        <v>5.7715674362089915E-2</v>
      </c>
      <c r="AN1035" s="117">
        <f t="shared" si="235"/>
        <v>5.4678007290400975E-3</v>
      </c>
      <c r="AO1035" s="117">
        <f t="shared" si="236"/>
        <v>1.2150668286755772E-2</v>
      </c>
      <c r="AP1035" s="117">
        <f t="shared" si="237"/>
        <v>0</v>
      </c>
      <c r="AQ1035" s="117">
        <f t="shared" si="238"/>
        <v>0.23147023086269744</v>
      </c>
      <c r="AR1035" s="117">
        <f t="shared" si="239"/>
        <v>3.6452004860267314E-3</v>
      </c>
      <c r="AS1035" t="str">
        <f t="shared" si="240"/>
        <v>1993NAN</v>
      </c>
    </row>
    <row r="1036" spans="1:45" x14ac:dyDescent="0.25">
      <c r="A1036" t="s">
        <v>694</v>
      </c>
      <c r="B1036" s="64">
        <v>1994</v>
      </c>
      <c r="C1036">
        <v>511</v>
      </c>
      <c r="D1036" s="116" t="s">
        <v>43</v>
      </c>
      <c r="E1036" s="63">
        <v>5.8708414872798431E-3</v>
      </c>
      <c r="F1036" s="63">
        <v>0</v>
      </c>
      <c r="G1036" s="63">
        <v>0</v>
      </c>
      <c r="H1036" s="63">
        <v>7.8277886497064575E-3</v>
      </c>
      <c r="I1036" s="63">
        <v>0</v>
      </c>
      <c r="J1036" s="63">
        <v>3.7181996086105673E-2</v>
      </c>
      <c r="K1036" s="63">
        <v>1.1741682974559686E-2</v>
      </c>
      <c r="L1036" s="63">
        <v>7.8277886497064575E-3</v>
      </c>
      <c r="M1036" s="63">
        <v>0.40117416829745595</v>
      </c>
      <c r="N1036" s="63">
        <v>0</v>
      </c>
      <c r="O1036" s="63">
        <v>6.6536203522504889E-2</v>
      </c>
      <c r="P1036" s="63">
        <v>9.7847358121330719E-3</v>
      </c>
      <c r="Q1036" s="63">
        <v>0</v>
      </c>
      <c r="R1036" s="63">
        <v>0</v>
      </c>
      <c r="S1036" s="63">
        <v>0</v>
      </c>
      <c r="T1036" s="63">
        <v>0</v>
      </c>
      <c r="U1036" s="63">
        <v>0</v>
      </c>
      <c r="V1036" s="63">
        <v>1.5655577299412915E-2</v>
      </c>
      <c r="W1036" s="63">
        <v>0</v>
      </c>
      <c r="X1036" s="63">
        <v>7.8277886497064575E-3</v>
      </c>
      <c r="Y1036" s="63">
        <v>0</v>
      </c>
      <c r="Z1036" s="63">
        <v>3.9138943248532287E-3</v>
      </c>
      <c r="AA1036" s="63">
        <v>0.42465753424657532</v>
      </c>
      <c r="AB1036" s="93" t="str">
        <f t="shared" si="227"/>
        <v>pre99</v>
      </c>
      <c r="AC1036" s="93" t="str">
        <f t="shared" si="228"/>
        <v>NAN</v>
      </c>
      <c r="AD1036" s="93" t="str">
        <f>"'"&amp;VLOOKUP(A1036,Lookups!B$3:F$48,2,FALSE)&amp;"'"</f>
        <v>'Nanaimo River Fall'</v>
      </c>
      <c r="AE1036" s="93">
        <f>VLOOKUP(A1036,Lookups!B$3:F$48,4,FALSE)</f>
        <v>4</v>
      </c>
      <c r="AF1036" s="93" t="str">
        <f>VLOOKUP(A1036,Lookups!B$3:F$48,5,FALSE)</f>
        <v>GS</v>
      </c>
      <c r="AG1036" s="93" t="str">
        <f t="shared" si="229"/>
        <v>yes</v>
      </c>
      <c r="AH1036" s="93">
        <f>VLOOKUP(A1036,Lookups!B$3:F$48,3,FALSE)</f>
        <v>21</v>
      </c>
      <c r="AI1036" s="117">
        <f t="shared" si="230"/>
        <v>5.8708414872798431E-3</v>
      </c>
      <c r="AJ1036" s="117">
        <f t="shared" si="231"/>
        <v>7.8277886497064575E-3</v>
      </c>
      <c r="AK1036" s="117">
        <f t="shared" si="232"/>
        <v>4.8923679060665359E-2</v>
      </c>
      <c r="AL1036" s="117">
        <f t="shared" si="233"/>
        <v>0.4090019569471624</v>
      </c>
      <c r="AM1036" s="117">
        <f t="shared" si="234"/>
        <v>7.6320939334637961E-2</v>
      </c>
      <c r="AN1036" s="117">
        <f t="shared" si="235"/>
        <v>0</v>
      </c>
      <c r="AO1036" s="117">
        <f t="shared" si="236"/>
        <v>1.5655577299412915E-2</v>
      </c>
      <c r="AP1036" s="117">
        <f t="shared" si="237"/>
        <v>7.8277886497064575E-3</v>
      </c>
      <c r="AQ1036" s="117">
        <f t="shared" si="238"/>
        <v>0.42465753424657532</v>
      </c>
      <c r="AR1036" s="117">
        <f t="shared" si="239"/>
        <v>3.9138943248532287E-3</v>
      </c>
      <c r="AS1036" t="str">
        <f t="shared" si="240"/>
        <v>1994NAN</v>
      </c>
    </row>
    <row r="1037" spans="1:45" x14ac:dyDescent="0.25">
      <c r="A1037" t="s">
        <v>694</v>
      </c>
      <c r="B1037" s="64">
        <v>1995</v>
      </c>
      <c r="C1037">
        <v>1635</v>
      </c>
      <c r="D1037" s="116" t="s">
        <v>43</v>
      </c>
      <c r="E1037" s="63">
        <v>0</v>
      </c>
      <c r="F1037" s="63">
        <v>0</v>
      </c>
      <c r="G1037" s="63">
        <v>0</v>
      </c>
      <c r="H1037" s="63">
        <v>0</v>
      </c>
      <c r="I1037" s="63">
        <v>0</v>
      </c>
      <c r="J1037" s="63">
        <v>1.4678899082568808E-2</v>
      </c>
      <c r="K1037" s="63">
        <v>7.3394495412844041E-3</v>
      </c>
      <c r="L1037" s="63">
        <v>0</v>
      </c>
      <c r="M1037" s="63">
        <v>0.38103975535168194</v>
      </c>
      <c r="N1037" s="63">
        <v>0</v>
      </c>
      <c r="O1037" s="63">
        <v>3.0581039755351681E-2</v>
      </c>
      <c r="P1037" s="63">
        <v>1.834862385321101E-3</v>
      </c>
      <c r="Q1037" s="63">
        <v>0</v>
      </c>
      <c r="R1037" s="63">
        <v>0</v>
      </c>
      <c r="S1037" s="63">
        <v>0</v>
      </c>
      <c r="T1037" s="63">
        <v>0</v>
      </c>
      <c r="U1037" s="63">
        <v>0</v>
      </c>
      <c r="V1037" s="63">
        <v>1.834862385321101E-2</v>
      </c>
      <c r="W1037" s="63">
        <v>0</v>
      </c>
      <c r="X1037" s="63">
        <v>2.4464831804281344E-3</v>
      </c>
      <c r="Y1037" s="63">
        <v>0</v>
      </c>
      <c r="Z1037" s="63">
        <v>3.669724770642202E-3</v>
      </c>
      <c r="AA1037" s="63">
        <v>0.54006116207951071</v>
      </c>
      <c r="AB1037" s="93" t="str">
        <f t="shared" si="227"/>
        <v>pre99</v>
      </c>
      <c r="AC1037" s="93" t="str">
        <f t="shared" si="228"/>
        <v>NAN</v>
      </c>
      <c r="AD1037" s="93" t="str">
        <f>"'"&amp;VLOOKUP(A1037,Lookups!B$3:F$48,2,FALSE)&amp;"'"</f>
        <v>'Nanaimo River Fall'</v>
      </c>
      <c r="AE1037" s="93">
        <f>VLOOKUP(A1037,Lookups!B$3:F$48,4,FALSE)</f>
        <v>4</v>
      </c>
      <c r="AF1037" s="93" t="str">
        <f>VLOOKUP(A1037,Lookups!B$3:F$48,5,FALSE)</f>
        <v>GS</v>
      </c>
      <c r="AG1037" s="93" t="str">
        <f t="shared" si="229"/>
        <v>yes</v>
      </c>
      <c r="AH1037" s="93">
        <f>VLOOKUP(A1037,Lookups!B$3:F$48,3,FALSE)</f>
        <v>21</v>
      </c>
      <c r="AI1037" s="117">
        <f t="shared" si="230"/>
        <v>0</v>
      </c>
      <c r="AJ1037" s="117">
        <f t="shared" si="231"/>
        <v>0</v>
      </c>
      <c r="AK1037" s="117">
        <f t="shared" si="232"/>
        <v>2.2018348623853212E-2</v>
      </c>
      <c r="AL1037" s="117">
        <f t="shared" si="233"/>
        <v>0.38103975535168194</v>
      </c>
      <c r="AM1037" s="117">
        <f t="shared" si="234"/>
        <v>3.2415902140672782E-2</v>
      </c>
      <c r="AN1037" s="117">
        <f t="shared" si="235"/>
        <v>0</v>
      </c>
      <c r="AO1037" s="117">
        <f t="shared" si="236"/>
        <v>1.834862385321101E-2</v>
      </c>
      <c r="AP1037" s="117">
        <f t="shared" si="237"/>
        <v>2.4464831804281344E-3</v>
      </c>
      <c r="AQ1037" s="117">
        <f t="shared" si="238"/>
        <v>0.54006116207951071</v>
      </c>
      <c r="AR1037" s="117">
        <f t="shared" si="239"/>
        <v>3.669724770642202E-3</v>
      </c>
      <c r="AS1037" t="str">
        <f t="shared" si="240"/>
        <v>1995NAN</v>
      </c>
    </row>
    <row r="1038" spans="1:45" x14ac:dyDescent="0.25">
      <c r="A1038" t="s">
        <v>694</v>
      </c>
      <c r="B1038" s="64">
        <v>1996</v>
      </c>
      <c r="C1038">
        <v>950</v>
      </c>
      <c r="D1038" s="116" t="s">
        <v>43</v>
      </c>
      <c r="E1038" s="63">
        <v>0</v>
      </c>
      <c r="F1038" s="63">
        <v>1.368421052631579E-2</v>
      </c>
      <c r="G1038" s="63">
        <v>0</v>
      </c>
      <c r="H1038" s="63">
        <v>0</v>
      </c>
      <c r="I1038" s="63">
        <v>0</v>
      </c>
      <c r="J1038" s="63">
        <v>3.1578947368421052E-3</v>
      </c>
      <c r="K1038" s="63">
        <v>4.2105263157894736E-3</v>
      </c>
      <c r="L1038" s="63">
        <v>0</v>
      </c>
      <c r="M1038" s="63">
        <v>0.68315789473684208</v>
      </c>
      <c r="N1038" s="63">
        <v>0</v>
      </c>
      <c r="O1038" s="63">
        <v>2.3157894736842103E-2</v>
      </c>
      <c r="P1038" s="63">
        <v>0</v>
      </c>
      <c r="Q1038" s="63">
        <v>2.1052631578947368E-3</v>
      </c>
      <c r="R1038" s="63">
        <v>0</v>
      </c>
      <c r="S1038" s="63">
        <v>0</v>
      </c>
      <c r="T1038" s="63">
        <v>0</v>
      </c>
      <c r="U1038" s="63">
        <v>5.263157894736842E-3</v>
      </c>
      <c r="V1038" s="63">
        <v>3.1578947368421054E-2</v>
      </c>
      <c r="W1038" s="63">
        <v>0</v>
      </c>
      <c r="X1038" s="63">
        <v>3.5789473684210524E-2</v>
      </c>
      <c r="Y1038" s="63">
        <v>0</v>
      </c>
      <c r="Z1038" s="63">
        <v>2.2105263157894735E-2</v>
      </c>
      <c r="AA1038" s="63">
        <v>0.17578947368421052</v>
      </c>
      <c r="AB1038" s="93" t="str">
        <f t="shared" si="227"/>
        <v>pre99</v>
      </c>
      <c r="AC1038" s="93" t="str">
        <f t="shared" si="228"/>
        <v>NAN</v>
      </c>
      <c r="AD1038" s="93" t="str">
        <f>"'"&amp;VLOOKUP(A1038,Lookups!B$3:F$48,2,FALSE)&amp;"'"</f>
        <v>'Nanaimo River Fall'</v>
      </c>
      <c r="AE1038" s="93">
        <f>VLOOKUP(A1038,Lookups!B$3:F$48,4,FALSE)</f>
        <v>4</v>
      </c>
      <c r="AF1038" s="93" t="str">
        <f>VLOOKUP(A1038,Lookups!B$3:F$48,5,FALSE)</f>
        <v>GS</v>
      </c>
      <c r="AG1038" s="93" t="str">
        <f t="shared" si="229"/>
        <v>yes</v>
      </c>
      <c r="AH1038" s="93">
        <f>VLOOKUP(A1038,Lookups!B$3:F$48,3,FALSE)</f>
        <v>21</v>
      </c>
      <c r="AI1038" s="117">
        <f t="shared" si="230"/>
        <v>1.368421052631579E-2</v>
      </c>
      <c r="AJ1038" s="117">
        <f t="shared" si="231"/>
        <v>0</v>
      </c>
      <c r="AK1038" s="117">
        <f t="shared" si="232"/>
        <v>7.3684210526315788E-3</v>
      </c>
      <c r="AL1038" s="117">
        <f t="shared" si="233"/>
        <v>0.68315789473684208</v>
      </c>
      <c r="AM1038" s="117">
        <f t="shared" si="234"/>
        <v>2.3157894736842103E-2</v>
      </c>
      <c r="AN1038" s="117">
        <f t="shared" si="235"/>
        <v>2.1052631578947368E-3</v>
      </c>
      <c r="AO1038" s="117">
        <f t="shared" si="236"/>
        <v>3.6842105263157898E-2</v>
      </c>
      <c r="AP1038" s="117">
        <f t="shared" si="237"/>
        <v>3.5789473684210524E-2</v>
      </c>
      <c r="AQ1038" s="117">
        <f t="shared" si="238"/>
        <v>0.17578947368421052</v>
      </c>
      <c r="AR1038" s="117">
        <f t="shared" si="239"/>
        <v>2.2105263157894735E-2</v>
      </c>
      <c r="AS1038" t="str">
        <f t="shared" si="240"/>
        <v>1996NAN</v>
      </c>
    </row>
    <row r="1039" spans="1:45" x14ac:dyDescent="0.25">
      <c r="A1039" t="s">
        <v>694</v>
      </c>
      <c r="B1039" s="64">
        <v>1997</v>
      </c>
      <c r="C1039">
        <v>288</v>
      </c>
      <c r="D1039" s="116" t="s">
        <v>43</v>
      </c>
      <c r="E1039" s="63">
        <v>6.25E-2</v>
      </c>
      <c r="F1039" s="63">
        <v>0</v>
      </c>
      <c r="G1039" s="63">
        <v>0</v>
      </c>
      <c r="H1039" s="63">
        <v>4.1666666666666664E-2</v>
      </c>
      <c r="I1039" s="63">
        <v>0</v>
      </c>
      <c r="J1039" s="63">
        <v>6.9444444444444441E-3</v>
      </c>
      <c r="K1039" s="63">
        <v>3.472222222222222E-3</v>
      </c>
      <c r="L1039" s="63">
        <v>0</v>
      </c>
      <c r="M1039" s="63">
        <v>0.40972222222222221</v>
      </c>
      <c r="N1039" s="63">
        <v>2.7777777777777776E-2</v>
      </c>
      <c r="O1039" s="63">
        <v>2.7777777777777776E-2</v>
      </c>
      <c r="P1039" s="63">
        <v>0</v>
      </c>
      <c r="Q1039" s="63">
        <v>0</v>
      </c>
      <c r="R1039" s="63">
        <v>0</v>
      </c>
      <c r="S1039" s="63">
        <v>0</v>
      </c>
      <c r="T1039" s="63">
        <v>0</v>
      </c>
      <c r="U1039" s="63">
        <v>4.1666666666666664E-2</v>
      </c>
      <c r="V1039" s="63">
        <v>3.8194444444444448E-2</v>
      </c>
      <c r="W1039" s="63">
        <v>0</v>
      </c>
      <c r="X1039" s="63">
        <v>1.0416666666666666E-2</v>
      </c>
      <c r="Y1039" s="63">
        <v>0</v>
      </c>
      <c r="Z1039" s="63">
        <v>6.9444444444444441E-3</v>
      </c>
      <c r="AA1039" s="63">
        <v>0.32291666666666669</v>
      </c>
      <c r="AB1039" s="93" t="str">
        <f t="shared" si="227"/>
        <v>pre99</v>
      </c>
      <c r="AC1039" s="93" t="str">
        <f t="shared" si="228"/>
        <v>NAN</v>
      </c>
      <c r="AD1039" s="93" t="str">
        <f>"'"&amp;VLOOKUP(A1039,Lookups!B$3:F$48,2,FALSE)&amp;"'"</f>
        <v>'Nanaimo River Fall'</v>
      </c>
      <c r="AE1039" s="93">
        <f>VLOOKUP(A1039,Lookups!B$3:F$48,4,FALSE)</f>
        <v>4</v>
      </c>
      <c r="AF1039" s="93" t="str">
        <f>VLOOKUP(A1039,Lookups!B$3:F$48,5,FALSE)</f>
        <v>GS</v>
      </c>
      <c r="AG1039" s="93" t="str">
        <f t="shared" si="229"/>
        <v>yes</v>
      </c>
      <c r="AH1039" s="93">
        <f>VLOOKUP(A1039,Lookups!B$3:F$48,3,FALSE)</f>
        <v>21</v>
      </c>
      <c r="AI1039" s="117">
        <f t="shared" si="230"/>
        <v>6.25E-2</v>
      </c>
      <c r="AJ1039" s="117">
        <f t="shared" si="231"/>
        <v>4.1666666666666664E-2</v>
      </c>
      <c r="AK1039" s="117">
        <f t="shared" si="232"/>
        <v>1.0416666666666666E-2</v>
      </c>
      <c r="AL1039" s="117">
        <f t="shared" si="233"/>
        <v>0.40972222222222221</v>
      </c>
      <c r="AM1039" s="117">
        <f t="shared" si="234"/>
        <v>5.5555555555555552E-2</v>
      </c>
      <c r="AN1039" s="117">
        <f t="shared" si="235"/>
        <v>0</v>
      </c>
      <c r="AO1039" s="117">
        <f t="shared" si="236"/>
        <v>7.9861111111111105E-2</v>
      </c>
      <c r="AP1039" s="117">
        <f t="shared" si="237"/>
        <v>1.0416666666666666E-2</v>
      </c>
      <c r="AQ1039" s="117">
        <f t="shared" si="238"/>
        <v>0.32291666666666669</v>
      </c>
      <c r="AR1039" s="117">
        <f t="shared" si="239"/>
        <v>6.9444444444444441E-3</v>
      </c>
      <c r="AS1039" t="str">
        <f t="shared" si="240"/>
        <v>1997NAN</v>
      </c>
    </row>
    <row r="1040" spans="1:45" x14ac:dyDescent="0.25">
      <c r="A1040" t="s">
        <v>694</v>
      </c>
      <c r="B1040" s="64">
        <v>1998</v>
      </c>
      <c r="C1040">
        <v>266</v>
      </c>
      <c r="D1040" s="116" t="s">
        <v>43</v>
      </c>
      <c r="E1040" s="63">
        <v>1.1278195488721804E-2</v>
      </c>
      <c r="F1040" s="63">
        <v>4.5112781954887216E-2</v>
      </c>
      <c r="G1040" s="63">
        <v>0</v>
      </c>
      <c r="H1040" s="63">
        <v>6.0150375939849621E-2</v>
      </c>
      <c r="I1040" s="63">
        <v>0</v>
      </c>
      <c r="J1040" s="63">
        <v>3.7593984962406013E-3</v>
      </c>
      <c r="K1040" s="63">
        <v>0</v>
      </c>
      <c r="L1040" s="63">
        <v>0</v>
      </c>
      <c r="M1040" s="63">
        <v>0.43984962406015038</v>
      </c>
      <c r="N1040" s="63">
        <v>0</v>
      </c>
      <c r="O1040" s="63">
        <v>1.8796992481203006E-2</v>
      </c>
      <c r="P1040" s="63">
        <v>1.8796992481203006E-2</v>
      </c>
      <c r="Q1040" s="63">
        <v>0</v>
      </c>
      <c r="R1040" s="63">
        <v>0</v>
      </c>
      <c r="S1040" s="63">
        <v>0</v>
      </c>
      <c r="T1040" s="63">
        <v>0</v>
      </c>
      <c r="U1040" s="63">
        <v>0</v>
      </c>
      <c r="V1040" s="63">
        <v>0</v>
      </c>
      <c r="W1040" s="63">
        <v>0</v>
      </c>
      <c r="X1040" s="63">
        <v>0</v>
      </c>
      <c r="Y1040" s="63">
        <v>0</v>
      </c>
      <c r="Z1040" s="63">
        <v>3.3834586466165412E-2</v>
      </c>
      <c r="AA1040" s="63">
        <v>0.36842105263157893</v>
      </c>
      <c r="AB1040" s="93" t="str">
        <f t="shared" si="227"/>
        <v>pre99</v>
      </c>
      <c r="AC1040" s="93" t="str">
        <f t="shared" si="228"/>
        <v>NAN</v>
      </c>
      <c r="AD1040" s="93" t="str">
        <f>"'"&amp;VLOOKUP(A1040,Lookups!B$3:F$48,2,FALSE)&amp;"'"</f>
        <v>'Nanaimo River Fall'</v>
      </c>
      <c r="AE1040" s="93">
        <f>VLOOKUP(A1040,Lookups!B$3:F$48,4,FALSE)</f>
        <v>4</v>
      </c>
      <c r="AF1040" s="93" t="str">
        <f>VLOOKUP(A1040,Lookups!B$3:F$48,5,FALSE)</f>
        <v>GS</v>
      </c>
      <c r="AG1040" s="93" t="str">
        <f t="shared" si="229"/>
        <v>yes</v>
      </c>
      <c r="AH1040" s="93">
        <f>VLOOKUP(A1040,Lookups!B$3:F$48,3,FALSE)</f>
        <v>21</v>
      </c>
      <c r="AI1040" s="117">
        <f t="shared" si="230"/>
        <v>5.6390977443609019E-2</v>
      </c>
      <c r="AJ1040" s="117">
        <f t="shared" si="231"/>
        <v>6.0150375939849621E-2</v>
      </c>
      <c r="AK1040" s="117">
        <f t="shared" si="232"/>
        <v>3.7593984962406013E-3</v>
      </c>
      <c r="AL1040" s="117">
        <f t="shared" si="233"/>
        <v>0.43984962406015038</v>
      </c>
      <c r="AM1040" s="117">
        <f t="shared" si="234"/>
        <v>3.7593984962406013E-2</v>
      </c>
      <c r="AN1040" s="117">
        <f t="shared" si="235"/>
        <v>0</v>
      </c>
      <c r="AO1040" s="117">
        <f t="shared" si="236"/>
        <v>0</v>
      </c>
      <c r="AP1040" s="117">
        <f t="shared" si="237"/>
        <v>0</v>
      </c>
      <c r="AQ1040" s="117">
        <f t="shared" si="238"/>
        <v>0.36842105263157893</v>
      </c>
      <c r="AR1040" s="117">
        <f t="shared" si="239"/>
        <v>3.3834586466165412E-2</v>
      </c>
      <c r="AS1040" t="str">
        <f t="shared" si="240"/>
        <v>1998NAN</v>
      </c>
    </row>
    <row r="1041" spans="1:45" x14ac:dyDescent="0.25">
      <c r="A1041" t="s">
        <v>694</v>
      </c>
      <c r="B1041" s="64">
        <v>1999</v>
      </c>
      <c r="C1041">
        <v>306</v>
      </c>
      <c r="D1041" s="116" t="s">
        <v>43</v>
      </c>
      <c r="E1041" s="63">
        <v>0</v>
      </c>
      <c r="F1041" s="63">
        <v>0</v>
      </c>
      <c r="G1041" s="63">
        <v>0</v>
      </c>
      <c r="H1041" s="63">
        <v>0</v>
      </c>
      <c r="I1041" s="63">
        <v>0</v>
      </c>
      <c r="J1041" s="63">
        <v>0</v>
      </c>
      <c r="K1041" s="63">
        <v>1.9607843137254902E-2</v>
      </c>
      <c r="L1041" s="63">
        <v>0</v>
      </c>
      <c r="M1041" s="63">
        <v>0.3888888888888889</v>
      </c>
      <c r="N1041" s="63">
        <v>0</v>
      </c>
      <c r="O1041" s="63">
        <v>0</v>
      </c>
      <c r="P1041" s="63">
        <v>0</v>
      </c>
      <c r="Q1041" s="63">
        <v>0</v>
      </c>
      <c r="R1041" s="63">
        <v>0</v>
      </c>
      <c r="S1041" s="63">
        <v>0</v>
      </c>
      <c r="T1041" s="63">
        <v>0</v>
      </c>
      <c r="U1041" s="63">
        <v>3.2679738562091505E-2</v>
      </c>
      <c r="V1041" s="63">
        <v>2.9411764705882353E-2</v>
      </c>
      <c r="W1041" s="63">
        <v>0</v>
      </c>
      <c r="X1041" s="63">
        <v>9.8039215686274508E-3</v>
      </c>
      <c r="Y1041" s="63">
        <v>0</v>
      </c>
      <c r="Z1041" s="63">
        <v>2.2875816993464051E-2</v>
      </c>
      <c r="AA1041" s="63">
        <v>0.49673202614379086</v>
      </c>
      <c r="AB1041" s="93" t="str">
        <f t="shared" si="227"/>
        <v>a99to08</v>
      </c>
      <c r="AC1041" s="93" t="str">
        <f t="shared" si="228"/>
        <v>NAN</v>
      </c>
      <c r="AD1041" s="93" t="str">
        <f>"'"&amp;VLOOKUP(A1041,Lookups!B$3:F$48,2,FALSE)&amp;"'"</f>
        <v>'Nanaimo River Fall'</v>
      </c>
      <c r="AE1041" s="93">
        <f>VLOOKUP(A1041,Lookups!B$3:F$48,4,FALSE)</f>
        <v>4</v>
      </c>
      <c r="AF1041" s="93" t="str">
        <f>VLOOKUP(A1041,Lookups!B$3:F$48,5,FALSE)</f>
        <v>GS</v>
      </c>
      <c r="AG1041" s="93" t="str">
        <f t="shared" si="229"/>
        <v>yes</v>
      </c>
      <c r="AH1041" s="93">
        <f>VLOOKUP(A1041,Lookups!B$3:F$48,3,FALSE)</f>
        <v>21</v>
      </c>
      <c r="AI1041" s="117">
        <f t="shared" si="230"/>
        <v>0</v>
      </c>
      <c r="AJ1041" s="117">
        <f t="shared" si="231"/>
        <v>0</v>
      </c>
      <c r="AK1041" s="117">
        <f t="shared" si="232"/>
        <v>1.9607843137254902E-2</v>
      </c>
      <c r="AL1041" s="117">
        <f t="shared" si="233"/>
        <v>0.3888888888888889</v>
      </c>
      <c r="AM1041" s="117">
        <f t="shared" si="234"/>
        <v>0</v>
      </c>
      <c r="AN1041" s="117">
        <f t="shared" si="235"/>
        <v>0</v>
      </c>
      <c r="AO1041" s="117">
        <f t="shared" si="236"/>
        <v>6.2091503267973858E-2</v>
      </c>
      <c r="AP1041" s="117">
        <f t="shared" si="237"/>
        <v>9.8039215686274508E-3</v>
      </c>
      <c r="AQ1041" s="117">
        <f t="shared" si="238"/>
        <v>0.49673202614379086</v>
      </c>
      <c r="AR1041" s="117">
        <f t="shared" si="239"/>
        <v>2.2875816993464051E-2</v>
      </c>
      <c r="AS1041" t="str">
        <f t="shared" si="240"/>
        <v>1999NAN</v>
      </c>
    </row>
    <row r="1042" spans="1:45" x14ac:dyDescent="0.25">
      <c r="A1042" t="s">
        <v>694</v>
      </c>
      <c r="B1042" s="64">
        <v>2000</v>
      </c>
      <c r="C1042">
        <v>171</v>
      </c>
      <c r="D1042" s="116" t="s">
        <v>30</v>
      </c>
      <c r="E1042" s="63">
        <v>0</v>
      </c>
      <c r="F1042" s="63">
        <v>0</v>
      </c>
      <c r="G1042" s="63">
        <v>0</v>
      </c>
      <c r="H1042" s="63">
        <v>0</v>
      </c>
      <c r="I1042" s="63">
        <v>0</v>
      </c>
      <c r="J1042" s="63">
        <v>2.9239766081871343E-2</v>
      </c>
      <c r="K1042" s="63">
        <v>6.4327485380116955E-2</v>
      </c>
      <c r="L1042" s="63">
        <v>0</v>
      </c>
      <c r="M1042" s="63">
        <v>0.49122807017543857</v>
      </c>
      <c r="N1042" s="63">
        <v>0</v>
      </c>
      <c r="O1042" s="63">
        <v>0</v>
      </c>
      <c r="P1042" s="63">
        <v>0</v>
      </c>
      <c r="Q1042" s="63">
        <v>0</v>
      </c>
      <c r="R1042" s="63">
        <v>0</v>
      </c>
      <c r="S1042" s="63">
        <v>0</v>
      </c>
      <c r="T1042" s="63">
        <v>0</v>
      </c>
      <c r="U1042" s="63">
        <v>0</v>
      </c>
      <c r="V1042" s="63">
        <v>0</v>
      </c>
      <c r="W1042" s="63">
        <v>0</v>
      </c>
      <c r="X1042" s="63">
        <v>5.2631578947368418E-2</v>
      </c>
      <c r="Y1042" s="63">
        <v>0</v>
      </c>
      <c r="Z1042" s="63">
        <v>2.3391812865497075E-2</v>
      </c>
      <c r="AA1042" s="63">
        <v>0.33918128654970758</v>
      </c>
      <c r="AB1042" s="93" t="str">
        <f t="shared" si="227"/>
        <v>a99to08</v>
      </c>
      <c r="AC1042" s="93" t="str">
        <f t="shared" si="228"/>
        <v>NAN</v>
      </c>
      <c r="AD1042" s="93" t="str">
        <f>"'"&amp;VLOOKUP(A1042,Lookups!B$3:F$48,2,FALSE)&amp;"'"</f>
        <v>'Nanaimo River Fall'</v>
      </c>
      <c r="AE1042" s="93">
        <f>VLOOKUP(A1042,Lookups!B$3:F$48,4,FALSE)</f>
        <v>4</v>
      </c>
      <c r="AF1042" s="93" t="str">
        <f>VLOOKUP(A1042,Lookups!B$3:F$48,5,FALSE)</f>
        <v>GS</v>
      </c>
      <c r="AG1042" s="93" t="str">
        <f t="shared" si="229"/>
        <v>yes</v>
      </c>
      <c r="AH1042" s="93">
        <f>VLOOKUP(A1042,Lookups!B$3:F$48,3,FALSE)</f>
        <v>21</v>
      </c>
      <c r="AI1042" s="117">
        <f t="shared" si="230"/>
        <v>0</v>
      </c>
      <c r="AJ1042" s="117">
        <f t="shared" si="231"/>
        <v>0</v>
      </c>
      <c r="AK1042" s="117">
        <f t="shared" si="232"/>
        <v>9.3567251461988299E-2</v>
      </c>
      <c r="AL1042" s="117">
        <f t="shared" si="233"/>
        <v>0.49122807017543857</v>
      </c>
      <c r="AM1042" s="117">
        <f t="shared" si="234"/>
        <v>0</v>
      </c>
      <c r="AN1042" s="117">
        <f t="shared" si="235"/>
        <v>0</v>
      </c>
      <c r="AO1042" s="117">
        <f t="shared" si="236"/>
        <v>0</v>
      </c>
      <c r="AP1042" s="117">
        <f t="shared" si="237"/>
        <v>5.2631578947368418E-2</v>
      </c>
      <c r="AQ1042" s="117">
        <f t="shared" si="238"/>
        <v>0.33918128654970758</v>
      </c>
      <c r="AR1042" s="117">
        <f t="shared" si="239"/>
        <v>2.3391812865497075E-2</v>
      </c>
      <c r="AS1042" t="str">
        <f t="shared" si="240"/>
        <v>2000NAN</v>
      </c>
    </row>
    <row r="1043" spans="1:45" x14ac:dyDescent="0.25">
      <c r="A1043" t="s">
        <v>694</v>
      </c>
      <c r="B1043" s="64">
        <v>2001</v>
      </c>
      <c r="C1043">
        <v>547</v>
      </c>
      <c r="D1043" s="116" t="s">
        <v>62</v>
      </c>
      <c r="E1043" s="63">
        <v>0</v>
      </c>
      <c r="F1043" s="63">
        <v>0</v>
      </c>
      <c r="G1043" s="63">
        <v>0</v>
      </c>
      <c r="H1043" s="63">
        <v>0</v>
      </c>
      <c r="I1043" s="63">
        <v>0</v>
      </c>
      <c r="J1043" s="63">
        <v>9.140767824497258E-3</v>
      </c>
      <c r="K1043" s="63">
        <v>0</v>
      </c>
      <c r="L1043" s="63">
        <v>0</v>
      </c>
      <c r="M1043" s="63">
        <v>0.40036563071297993</v>
      </c>
      <c r="N1043" s="63">
        <v>0</v>
      </c>
      <c r="O1043" s="63">
        <v>0</v>
      </c>
      <c r="P1043" s="63">
        <v>0</v>
      </c>
      <c r="Q1043" s="63">
        <v>0</v>
      </c>
      <c r="R1043" s="63">
        <v>0</v>
      </c>
      <c r="S1043" s="63">
        <v>0</v>
      </c>
      <c r="T1043" s="63">
        <v>0</v>
      </c>
      <c r="U1043" s="63">
        <v>4.3875685557586835E-2</v>
      </c>
      <c r="V1043" s="63">
        <v>9.3235831809872036E-2</v>
      </c>
      <c r="W1043" s="63">
        <v>0</v>
      </c>
      <c r="X1043" s="63">
        <v>2.376599634369287E-2</v>
      </c>
      <c r="Y1043" s="63">
        <v>0</v>
      </c>
      <c r="Z1043" s="63">
        <v>3.6563071297989031E-3</v>
      </c>
      <c r="AA1043" s="63">
        <v>0.42595978062157219</v>
      </c>
      <c r="AB1043" s="93" t="str">
        <f t="shared" si="227"/>
        <v>a99to08</v>
      </c>
      <c r="AC1043" s="93" t="str">
        <f t="shared" si="228"/>
        <v>NAN</v>
      </c>
      <c r="AD1043" s="93" t="str">
        <f>"'"&amp;VLOOKUP(A1043,Lookups!B$3:F$48,2,FALSE)&amp;"'"</f>
        <v>'Nanaimo River Fall'</v>
      </c>
      <c r="AE1043" s="93">
        <f>VLOOKUP(A1043,Lookups!B$3:F$48,4,FALSE)</f>
        <v>4</v>
      </c>
      <c r="AF1043" s="93" t="str">
        <f>VLOOKUP(A1043,Lookups!B$3:F$48,5,FALSE)</f>
        <v>GS</v>
      </c>
      <c r="AG1043" s="93" t="str">
        <f t="shared" si="229"/>
        <v>yes</v>
      </c>
      <c r="AH1043" s="93">
        <f>VLOOKUP(A1043,Lookups!B$3:F$48,3,FALSE)</f>
        <v>21</v>
      </c>
      <c r="AI1043" s="117">
        <f t="shared" si="230"/>
        <v>0</v>
      </c>
      <c r="AJ1043" s="117">
        <f t="shared" si="231"/>
        <v>0</v>
      </c>
      <c r="AK1043" s="117">
        <f t="shared" si="232"/>
        <v>9.140767824497258E-3</v>
      </c>
      <c r="AL1043" s="117">
        <f t="shared" si="233"/>
        <v>0.40036563071297993</v>
      </c>
      <c r="AM1043" s="117">
        <f t="shared" si="234"/>
        <v>0</v>
      </c>
      <c r="AN1043" s="117">
        <f t="shared" si="235"/>
        <v>0</v>
      </c>
      <c r="AO1043" s="117">
        <f t="shared" si="236"/>
        <v>0.13711151736745886</v>
      </c>
      <c r="AP1043" s="117">
        <f t="shared" si="237"/>
        <v>2.376599634369287E-2</v>
      </c>
      <c r="AQ1043" s="117">
        <f t="shared" si="238"/>
        <v>0.42595978062157219</v>
      </c>
      <c r="AR1043" s="117">
        <f t="shared" si="239"/>
        <v>3.6563071297989031E-3</v>
      </c>
      <c r="AS1043" t="str">
        <f t="shared" si="240"/>
        <v>2001NAN</v>
      </c>
    </row>
    <row r="1044" spans="1:45" x14ac:dyDescent="0.25">
      <c r="A1044" t="s">
        <v>694</v>
      </c>
      <c r="B1044" s="64">
        <v>2002</v>
      </c>
      <c r="C1044">
        <v>928</v>
      </c>
      <c r="D1044" s="116" t="s">
        <v>61</v>
      </c>
      <c r="E1044" s="63">
        <v>3.2327586206896551E-3</v>
      </c>
      <c r="F1044" s="63">
        <v>1.0775862068965517E-3</v>
      </c>
      <c r="G1044" s="63">
        <v>0</v>
      </c>
      <c r="H1044" s="63">
        <v>0</v>
      </c>
      <c r="I1044" s="63">
        <v>2.1551724137931034E-3</v>
      </c>
      <c r="J1044" s="63">
        <v>9.6982758620689658E-3</v>
      </c>
      <c r="K1044" s="63">
        <v>1.0775862068965517E-3</v>
      </c>
      <c r="L1044" s="63">
        <v>0</v>
      </c>
      <c r="M1044" s="63">
        <v>0.43103448275862072</v>
      </c>
      <c r="N1044" s="63">
        <v>0</v>
      </c>
      <c r="O1044" s="63">
        <v>2.5862068965517241E-2</v>
      </c>
      <c r="P1044" s="63">
        <v>4.3103448275862068E-3</v>
      </c>
      <c r="Q1044" s="63">
        <v>0</v>
      </c>
      <c r="R1044" s="63">
        <v>0</v>
      </c>
      <c r="S1044" s="63">
        <v>0</v>
      </c>
      <c r="T1044" s="63">
        <v>0</v>
      </c>
      <c r="U1044" s="63">
        <v>2.5862068965517241E-2</v>
      </c>
      <c r="V1044" s="63">
        <v>3.9870689655172417E-2</v>
      </c>
      <c r="W1044" s="63">
        <v>0</v>
      </c>
      <c r="X1044" s="63">
        <v>4.0948275862068964E-2</v>
      </c>
      <c r="Y1044" s="63">
        <v>0</v>
      </c>
      <c r="Z1044" s="63">
        <v>9.6982758620689658E-3</v>
      </c>
      <c r="AA1044" s="63">
        <v>0.40517241379310343</v>
      </c>
      <c r="AB1044" s="93" t="str">
        <f t="shared" si="227"/>
        <v>a99to08</v>
      </c>
      <c r="AC1044" s="93" t="str">
        <f t="shared" si="228"/>
        <v>NAN</v>
      </c>
      <c r="AD1044" s="93" t="str">
        <f>"'"&amp;VLOOKUP(A1044,Lookups!B$3:F$48,2,FALSE)&amp;"'"</f>
        <v>'Nanaimo River Fall'</v>
      </c>
      <c r="AE1044" s="93">
        <f>VLOOKUP(A1044,Lookups!B$3:F$48,4,FALSE)</f>
        <v>4</v>
      </c>
      <c r="AF1044" s="93" t="str">
        <f>VLOOKUP(A1044,Lookups!B$3:F$48,5,FALSE)</f>
        <v>GS</v>
      </c>
      <c r="AG1044" s="93" t="str">
        <f t="shared" si="229"/>
        <v>yes</v>
      </c>
      <c r="AH1044" s="93">
        <f>VLOOKUP(A1044,Lookups!B$3:F$48,3,FALSE)</f>
        <v>21</v>
      </c>
      <c r="AI1044" s="117">
        <f t="shared" si="230"/>
        <v>4.3103448275862068E-3</v>
      </c>
      <c r="AJ1044" s="117">
        <f t="shared" si="231"/>
        <v>2.1551724137931034E-3</v>
      </c>
      <c r="AK1044" s="117">
        <f t="shared" si="232"/>
        <v>1.0775862068965518E-2</v>
      </c>
      <c r="AL1044" s="117">
        <f t="shared" si="233"/>
        <v>0.43103448275862072</v>
      </c>
      <c r="AM1044" s="117">
        <f t="shared" si="234"/>
        <v>3.0172413793103446E-2</v>
      </c>
      <c r="AN1044" s="117">
        <f t="shared" si="235"/>
        <v>0</v>
      </c>
      <c r="AO1044" s="117">
        <f t="shared" si="236"/>
        <v>6.5732758620689655E-2</v>
      </c>
      <c r="AP1044" s="117">
        <f t="shared" si="237"/>
        <v>4.0948275862068964E-2</v>
      </c>
      <c r="AQ1044" s="117">
        <f t="shared" si="238"/>
        <v>0.40517241379310343</v>
      </c>
      <c r="AR1044" s="117">
        <f t="shared" si="239"/>
        <v>9.6982758620689658E-3</v>
      </c>
      <c r="AS1044" t="str">
        <f t="shared" si="240"/>
        <v>2002NAN</v>
      </c>
    </row>
    <row r="1045" spans="1:45" x14ac:dyDescent="0.25">
      <c r="A1045" t="s">
        <v>694</v>
      </c>
      <c r="B1045" s="64">
        <v>2003</v>
      </c>
      <c r="C1045">
        <v>874</v>
      </c>
      <c r="D1045" s="116" t="s">
        <v>42</v>
      </c>
      <c r="E1045" s="63">
        <v>1.1441647597254005E-3</v>
      </c>
      <c r="F1045" s="63">
        <v>6.8649885583524023E-3</v>
      </c>
      <c r="G1045" s="63">
        <v>1.1441647597254005E-3</v>
      </c>
      <c r="H1045" s="63">
        <v>1.1441647597254005E-3</v>
      </c>
      <c r="I1045" s="63">
        <v>0</v>
      </c>
      <c r="J1045" s="63">
        <v>3.7757437070938218E-2</v>
      </c>
      <c r="K1045" s="63">
        <v>8.0091533180778034E-3</v>
      </c>
      <c r="L1045" s="63">
        <v>0</v>
      </c>
      <c r="M1045" s="63">
        <v>0.2494279176201373</v>
      </c>
      <c r="N1045" s="63">
        <v>0</v>
      </c>
      <c r="O1045" s="63">
        <v>0</v>
      </c>
      <c r="P1045" s="63">
        <v>2.4027459954233409E-2</v>
      </c>
      <c r="Q1045" s="63">
        <v>0</v>
      </c>
      <c r="R1045" s="63">
        <v>0</v>
      </c>
      <c r="S1045" s="63">
        <v>0</v>
      </c>
      <c r="T1045" s="63">
        <v>0</v>
      </c>
      <c r="U1045" s="63">
        <v>1.9450800915331808E-2</v>
      </c>
      <c r="V1045" s="63">
        <v>3.2036613272311214E-2</v>
      </c>
      <c r="W1045" s="63">
        <v>0</v>
      </c>
      <c r="X1045" s="63">
        <v>1.2585812356979404E-2</v>
      </c>
      <c r="Y1045" s="63">
        <v>0</v>
      </c>
      <c r="Z1045" s="63">
        <v>2.7459954233409609E-2</v>
      </c>
      <c r="AA1045" s="63">
        <v>0.57894736842105265</v>
      </c>
      <c r="AB1045" s="93" t="str">
        <f t="shared" si="227"/>
        <v>a99to08</v>
      </c>
      <c r="AC1045" s="93" t="str">
        <f t="shared" si="228"/>
        <v>NAN</v>
      </c>
      <c r="AD1045" s="93" t="str">
        <f>"'"&amp;VLOOKUP(A1045,Lookups!B$3:F$48,2,FALSE)&amp;"'"</f>
        <v>'Nanaimo River Fall'</v>
      </c>
      <c r="AE1045" s="93">
        <f>VLOOKUP(A1045,Lookups!B$3:F$48,4,FALSE)</f>
        <v>4</v>
      </c>
      <c r="AF1045" s="93" t="str">
        <f>VLOOKUP(A1045,Lookups!B$3:F$48,5,FALSE)</f>
        <v>GS</v>
      </c>
      <c r="AG1045" s="93" t="str">
        <f t="shared" si="229"/>
        <v>yes</v>
      </c>
      <c r="AH1045" s="93">
        <f>VLOOKUP(A1045,Lookups!B$3:F$48,3,FALSE)</f>
        <v>21</v>
      </c>
      <c r="AI1045" s="117">
        <f t="shared" si="230"/>
        <v>9.1533180778032037E-3</v>
      </c>
      <c r="AJ1045" s="117">
        <f t="shared" si="231"/>
        <v>1.1441647597254005E-3</v>
      </c>
      <c r="AK1045" s="117">
        <f t="shared" si="232"/>
        <v>4.5766590389016024E-2</v>
      </c>
      <c r="AL1045" s="117">
        <f t="shared" si="233"/>
        <v>0.2494279176201373</v>
      </c>
      <c r="AM1045" s="117">
        <f t="shared" si="234"/>
        <v>2.4027459954233409E-2</v>
      </c>
      <c r="AN1045" s="117">
        <f t="shared" si="235"/>
        <v>0</v>
      </c>
      <c r="AO1045" s="117">
        <f t="shared" si="236"/>
        <v>5.1487414187643021E-2</v>
      </c>
      <c r="AP1045" s="117">
        <f t="shared" si="237"/>
        <v>1.2585812356979404E-2</v>
      </c>
      <c r="AQ1045" s="117">
        <f t="shared" si="238"/>
        <v>0.57894736842105265</v>
      </c>
      <c r="AR1045" s="117">
        <f t="shared" si="239"/>
        <v>2.7459954233409609E-2</v>
      </c>
      <c r="AS1045" t="str">
        <f t="shared" si="240"/>
        <v>2003NAN</v>
      </c>
    </row>
    <row r="1046" spans="1:45" x14ac:dyDescent="0.25">
      <c r="A1046" t="s">
        <v>694</v>
      </c>
      <c r="B1046" s="64">
        <v>2004</v>
      </c>
      <c r="C1046">
        <v>803</v>
      </c>
      <c r="D1046" s="116" t="s">
        <v>43</v>
      </c>
      <c r="E1046" s="63">
        <v>1.1207970112079701E-2</v>
      </c>
      <c r="F1046" s="63">
        <v>0</v>
      </c>
      <c r="G1046" s="63">
        <v>0</v>
      </c>
      <c r="H1046" s="63">
        <v>7.4719800747198011E-3</v>
      </c>
      <c r="I1046" s="63">
        <v>2.3661270236612703E-2</v>
      </c>
      <c r="J1046" s="63">
        <v>5.3549190535491911E-2</v>
      </c>
      <c r="K1046" s="63">
        <v>2.2415940224159402E-2</v>
      </c>
      <c r="L1046" s="63">
        <v>0</v>
      </c>
      <c r="M1046" s="63">
        <v>0.1631382316313823</v>
      </c>
      <c r="N1046" s="63">
        <v>0</v>
      </c>
      <c r="O1046" s="63">
        <v>0</v>
      </c>
      <c r="P1046" s="63">
        <v>2.6151930261519303E-2</v>
      </c>
      <c r="Q1046" s="63">
        <v>7.4719800747198011E-3</v>
      </c>
      <c r="R1046" s="63">
        <v>0</v>
      </c>
      <c r="S1046" s="63">
        <v>0</v>
      </c>
      <c r="T1046" s="63">
        <v>0</v>
      </c>
      <c r="U1046" s="63">
        <v>1.61892901618929E-2</v>
      </c>
      <c r="V1046" s="63">
        <v>2.9887920298879204E-2</v>
      </c>
      <c r="W1046" s="63">
        <v>0</v>
      </c>
      <c r="X1046" s="63">
        <v>1.3698630136986301E-2</v>
      </c>
      <c r="Y1046" s="63">
        <v>0</v>
      </c>
      <c r="Z1046" s="63">
        <v>4.6077210460772101E-2</v>
      </c>
      <c r="AA1046" s="63">
        <v>0.57907845579078454</v>
      </c>
      <c r="AB1046" s="93" t="str">
        <f t="shared" si="227"/>
        <v>a99to08</v>
      </c>
      <c r="AC1046" s="93" t="str">
        <f t="shared" si="228"/>
        <v>NAN</v>
      </c>
      <c r="AD1046" s="93" t="str">
        <f>"'"&amp;VLOOKUP(A1046,Lookups!B$3:F$48,2,FALSE)&amp;"'"</f>
        <v>'Nanaimo River Fall'</v>
      </c>
      <c r="AE1046" s="93">
        <f>VLOOKUP(A1046,Lookups!B$3:F$48,4,FALSE)</f>
        <v>4</v>
      </c>
      <c r="AF1046" s="93" t="str">
        <f>VLOOKUP(A1046,Lookups!B$3:F$48,5,FALSE)</f>
        <v>GS</v>
      </c>
      <c r="AG1046" s="93" t="str">
        <f t="shared" si="229"/>
        <v>yes</v>
      </c>
      <c r="AH1046" s="93">
        <f>VLOOKUP(A1046,Lookups!B$3:F$48,3,FALSE)</f>
        <v>21</v>
      </c>
      <c r="AI1046" s="117">
        <f t="shared" si="230"/>
        <v>1.1207970112079701E-2</v>
      </c>
      <c r="AJ1046" s="117">
        <f t="shared" si="231"/>
        <v>3.1133250311332503E-2</v>
      </c>
      <c r="AK1046" s="117">
        <f t="shared" si="232"/>
        <v>7.5965130759651306E-2</v>
      </c>
      <c r="AL1046" s="117">
        <f t="shared" si="233"/>
        <v>0.1631382316313823</v>
      </c>
      <c r="AM1046" s="117">
        <f t="shared" si="234"/>
        <v>2.6151930261519303E-2</v>
      </c>
      <c r="AN1046" s="117">
        <f t="shared" si="235"/>
        <v>7.4719800747198011E-3</v>
      </c>
      <c r="AO1046" s="117">
        <f t="shared" si="236"/>
        <v>4.6077210460772108E-2</v>
      </c>
      <c r="AP1046" s="117">
        <f t="shared" si="237"/>
        <v>1.3698630136986301E-2</v>
      </c>
      <c r="AQ1046" s="117">
        <f t="shared" si="238"/>
        <v>0.57907845579078454</v>
      </c>
      <c r="AR1046" s="117">
        <f t="shared" si="239"/>
        <v>4.6077210460772101E-2</v>
      </c>
      <c r="AS1046" t="str">
        <f t="shared" si="240"/>
        <v>2004NAN</v>
      </c>
    </row>
    <row r="1047" spans="1:45" x14ac:dyDescent="0.25">
      <c r="A1047" t="s">
        <v>694</v>
      </c>
      <c r="B1047" s="64">
        <v>2005</v>
      </c>
      <c r="C1047">
        <v>418</v>
      </c>
      <c r="D1047" s="116" t="s">
        <v>30</v>
      </c>
      <c r="E1047" s="63">
        <v>7.1770334928229667E-3</v>
      </c>
      <c r="F1047" s="63">
        <v>0</v>
      </c>
      <c r="G1047" s="63">
        <v>7.1770334928229667E-3</v>
      </c>
      <c r="H1047" s="63">
        <v>1.9138755980861243E-2</v>
      </c>
      <c r="I1047" s="63">
        <v>0</v>
      </c>
      <c r="J1047" s="63">
        <v>7.6555023923444973E-2</v>
      </c>
      <c r="K1047" s="63">
        <v>2.1531100478468901E-2</v>
      </c>
      <c r="L1047" s="63">
        <v>0</v>
      </c>
      <c r="M1047" s="63">
        <v>0.13875598086124402</v>
      </c>
      <c r="N1047" s="63">
        <v>0</v>
      </c>
      <c r="O1047" s="63">
        <v>0</v>
      </c>
      <c r="P1047" s="63">
        <v>7.8947368421052627E-2</v>
      </c>
      <c r="Q1047" s="63">
        <v>0</v>
      </c>
      <c r="R1047" s="63">
        <v>0</v>
      </c>
      <c r="S1047" s="63">
        <v>0</v>
      </c>
      <c r="T1047" s="63">
        <v>0</v>
      </c>
      <c r="U1047" s="63">
        <v>3.1100478468899521E-2</v>
      </c>
      <c r="V1047" s="63">
        <v>1.1961722488038277E-2</v>
      </c>
      <c r="W1047" s="63">
        <v>0</v>
      </c>
      <c r="X1047" s="63">
        <v>0.23923444976076555</v>
      </c>
      <c r="Y1047" s="63">
        <v>0</v>
      </c>
      <c r="Z1047" s="63">
        <v>7.1770334928229667E-3</v>
      </c>
      <c r="AA1047" s="63">
        <v>0.36124401913875598</v>
      </c>
      <c r="AB1047" s="93" t="str">
        <f t="shared" si="227"/>
        <v>a99to08</v>
      </c>
      <c r="AC1047" s="93" t="str">
        <f t="shared" si="228"/>
        <v>NAN</v>
      </c>
      <c r="AD1047" s="93" t="str">
        <f>"'"&amp;VLOOKUP(A1047,Lookups!B$3:F$48,2,FALSE)&amp;"'"</f>
        <v>'Nanaimo River Fall'</v>
      </c>
      <c r="AE1047" s="93">
        <f>VLOOKUP(A1047,Lookups!B$3:F$48,4,FALSE)</f>
        <v>4</v>
      </c>
      <c r="AF1047" s="93" t="str">
        <f>VLOOKUP(A1047,Lookups!B$3:F$48,5,FALSE)</f>
        <v>GS</v>
      </c>
      <c r="AG1047" s="93" t="str">
        <f t="shared" si="229"/>
        <v>yes</v>
      </c>
      <c r="AH1047" s="93">
        <f>VLOOKUP(A1047,Lookups!B$3:F$48,3,FALSE)</f>
        <v>21</v>
      </c>
      <c r="AI1047" s="117">
        <f t="shared" si="230"/>
        <v>1.4354066985645933E-2</v>
      </c>
      <c r="AJ1047" s="117">
        <f t="shared" si="231"/>
        <v>1.9138755980861243E-2</v>
      </c>
      <c r="AK1047" s="117">
        <f t="shared" si="232"/>
        <v>9.8086124401913874E-2</v>
      </c>
      <c r="AL1047" s="117">
        <f t="shared" si="233"/>
        <v>0.13875598086124402</v>
      </c>
      <c r="AM1047" s="117">
        <f t="shared" si="234"/>
        <v>7.8947368421052627E-2</v>
      </c>
      <c r="AN1047" s="117">
        <f t="shared" si="235"/>
        <v>0</v>
      </c>
      <c r="AO1047" s="117">
        <f t="shared" si="236"/>
        <v>4.3062200956937802E-2</v>
      </c>
      <c r="AP1047" s="117">
        <f t="shared" si="237"/>
        <v>0.23923444976076555</v>
      </c>
      <c r="AQ1047" s="117">
        <f t="shared" si="238"/>
        <v>0.36124401913875598</v>
      </c>
      <c r="AR1047" s="117">
        <f t="shared" si="239"/>
        <v>7.1770334928229667E-3</v>
      </c>
      <c r="AS1047" t="str">
        <f t="shared" si="240"/>
        <v>2005NAN</v>
      </c>
    </row>
    <row r="1048" spans="1:45" x14ac:dyDescent="0.25">
      <c r="A1048" t="s">
        <v>694</v>
      </c>
      <c r="B1048" s="64">
        <v>2006</v>
      </c>
      <c r="C1048">
        <v>1568</v>
      </c>
      <c r="D1048" s="116" t="s">
        <v>62</v>
      </c>
      <c r="E1048" s="63">
        <v>3.1887755102040813E-3</v>
      </c>
      <c r="F1048" s="63">
        <v>0</v>
      </c>
      <c r="G1048" s="63">
        <v>0</v>
      </c>
      <c r="H1048" s="63">
        <v>6.3775510204081628E-4</v>
      </c>
      <c r="I1048" s="63">
        <v>0</v>
      </c>
      <c r="J1048" s="63">
        <v>4.464285714285714E-3</v>
      </c>
      <c r="K1048" s="63">
        <v>5.1020408163265302E-3</v>
      </c>
      <c r="L1048" s="63">
        <v>0</v>
      </c>
      <c r="M1048" s="63">
        <v>0.15688775510204078</v>
      </c>
      <c r="N1048" s="63">
        <v>0</v>
      </c>
      <c r="O1048" s="63">
        <v>0</v>
      </c>
      <c r="P1048" s="63">
        <v>1.2755102040816326E-3</v>
      </c>
      <c r="Q1048" s="63">
        <v>0</v>
      </c>
      <c r="R1048" s="63">
        <v>0</v>
      </c>
      <c r="S1048" s="63">
        <v>6.3775510204081628E-4</v>
      </c>
      <c r="T1048" s="63">
        <v>0</v>
      </c>
      <c r="U1048" s="63">
        <v>5.7397959183673472E-3</v>
      </c>
      <c r="V1048" s="63">
        <v>1.7219387755102039E-2</v>
      </c>
      <c r="W1048" s="63">
        <v>0</v>
      </c>
      <c r="X1048" s="63">
        <v>4.5280612244897961E-2</v>
      </c>
      <c r="Y1048" s="63">
        <v>0</v>
      </c>
      <c r="Z1048" s="63">
        <v>1.5306122448979591E-2</v>
      </c>
      <c r="AA1048" s="63">
        <v>0.74426020408163263</v>
      </c>
      <c r="AB1048" s="93" t="str">
        <f t="shared" si="227"/>
        <v>a99to08</v>
      </c>
      <c r="AC1048" s="93" t="str">
        <f t="shared" si="228"/>
        <v>NAN</v>
      </c>
      <c r="AD1048" s="93" t="str">
        <f>"'"&amp;VLOOKUP(A1048,Lookups!B$3:F$48,2,FALSE)&amp;"'"</f>
        <v>'Nanaimo River Fall'</v>
      </c>
      <c r="AE1048" s="93">
        <f>VLOOKUP(A1048,Lookups!B$3:F$48,4,FALSE)</f>
        <v>4</v>
      </c>
      <c r="AF1048" s="93" t="str">
        <f>VLOOKUP(A1048,Lookups!B$3:F$48,5,FALSE)</f>
        <v>GS</v>
      </c>
      <c r="AG1048" s="93" t="str">
        <f t="shared" si="229"/>
        <v>yes</v>
      </c>
      <c r="AH1048" s="93">
        <f>VLOOKUP(A1048,Lookups!B$3:F$48,3,FALSE)</f>
        <v>21</v>
      </c>
      <c r="AI1048" s="117">
        <f t="shared" si="230"/>
        <v>3.1887755102040813E-3</v>
      </c>
      <c r="AJ1048" s="117">
        <f t="shared" si="231"/>
        <v>6.3775510204081628E-4</v>
      </c>
      <c r="AK1048" s="117">
        <f t="shared" si="232"/>
        <v>9.5663265306122451E-3</v>
      </c>
      <c r="AL1048" s="117">
        <f t="shared" si="233"/>
        <v>0.15688775510204078</v>
      </c>
      <c r="AM1048" s="117">
        <f t="shared" si="234"/>
        <v>1.2755102040816326E-3</v>
      </c>
      <c r="AN1048" s="117">
        <f t="shared" si="235"/>
        <v>6.3775510204081628E-4</v>
      </c>
      <c r="AO1048" s="117">
        <f t="shared" si="236"/>
        <v>2.2959183673469385E-2</v>
      </c>
      <c r="AP1048" s="117">
        <f t="shared" si="237"/>
        <v>4.5280612244897961E-2</v>
      </c>
      <c r="AQ1048" s="117">
        <f t="shared" si="238"/>
        <v>0.74426020408163263</v>
      </c>
      <c r="AR1048" s="117">
        <f t="shared" si="239"/>
        <v>1.5306122448979591E-2</v>
      </c>
      <c r="AS1048" t="str">
        <f t="shared" si="240"/>
        <v>2006NAN</v>
      </c>
    </row>
    <row r="1049" spans="1:45" x14ac:dyDescent="0.25">
      <c r="A1049" t="s">
        <v>694</v>
      </c>
      <c r="B1049" s="64">
        <v>2007</v>
      </c>
      <c r="C1049">
        <v>1089</v>
      </c>
      <c r="D1049" s="116" t="s">
        <v>116</v>
      </c>
      <c r="E1049" s="63" t="s">
        <v>26</v>
      </c>
      <c r="F1049" s="63" t="s">
        <v>27</v>
      </c>
      <c r="G1049" s="63" t="s">
        <v>28</v>
      </c>
      <c r="H1049" s="63" t="s">
        <v>28</v>
      </c>
      <c r="I1049" s="63" t="s">
        <v>28</v>
      </c>
      <c r="J1049" s="63" t="s">
        <v>28</v>
      </c>
      <c r="K1049" s="63" t="s">
        <v>28</v>
      </c>
      <c r="L1049" s="63" t="s">
        <v>28</v>
      </c>
      <c r="M1049" s="63" t="s">
        <v>28</v>
      </c>
      <c r="N1049" s="63" t="s">
        <v>28</v>
      </c>
      <c r="O1049" s="63" t="s">
        <v>28</v>
      </c>
      <c r="P1049" s="63" t="s">
        <v>28</v>
      </c>
      <c r="Q1049" s="63" t="s">
        <v>28</v>
      </c>
      <c r="R1049" s="63" t="s">
        <v>28</v>
      </c>
      <c r="S1049" s="63" t="s">
        <v>28</v>
      </c>
      <c r="T1049" s="63" t="s">
        <v>28</v>
      </c>
      <c r="U1049" s="63" t="s">
        <v>28</v>
      </c>
      <c r="V1049" s="63" t="s">
        <v>28</v>
      </c>
      <c r="W1049" s="63" t="s">
        <v>28</v>
      </c>
      <c r="X1049" s="63" t="s">
        <v>28</v>
      </c>
      <c r="Y1049" s="63" t="s">
        <v>28</v>
      </c>
      <c r="Z1049" s="63" t="s">
        <v>28</v>
      </c>
      <c r="AA1049" s="63" t="s">
        <v>28</v>
      </c>
      <c r="AB1049" s="93" t="str">
        <f t="shared" si="227"/>
        <v>a99to08</v>
      </c>
      <c r="AC1049" s="93" t="str">
        <f t="shared" si="228"/>
        <v>NAN</v>
      </c>
      <c r="AD1049" s="93" t="str">
        <f>"'"&amp;VLOOKUP(A1049,Lookups!B$3:F$48,2,FALSE)&amp;"'"</f>
        <v>'Nanaimo River Fall'</v>
      </c>
      <c r="AE1049" s="93">
        <f>VLOOKUP(A1049,Lookups!B$3:F$48,4,FALSE)</f>
        <v>4</v>
      </c>
      <c r="AF1049" s="93" t="str">
        <f>VLOOKUP(A1049,Lookups!B$3:F$48,5,FALSE)</f>
        <v>GS</v>
      </c>
      <c r="AG1049" s="93" t="str">
        <f t="shared" si="229"/>
        <v>no</v>
      </c>
      <c r="AH1049" s="93">
        <f>VLOOKUP(A1049,Lookups!B$3:F$48,3,FALSE)</f>
        <v>21</v>
      </c>
      <c r="AI1049" s="117">
        <f t="shared" si="230"/>
        <v>0</v>
      </c>
      <c r="AJ1049" s="117">
        <f t="shared" si="231"/>
        <v>0</v>
      </c>
      <c r="AK1049" s="117">
        <f t="shared" si="232"/>
        <v>0</v>
      </c>
      <c r="AL1049" s="117">
        <f t="shared" si="233"/>
        <v>0</v>
      </c>
      <c r="AM1049" s="117">
        <f t="shared" si="234"/>
        <v>0</v>
      </c>
      <c r="AN1049" s="117">
        <f t="shared" si="235"/>
        <v>0</v>
      </c>
      <c r="AO1049" s="117">
        <f t="shared" si="236"/>
        <v>0</v>
      </c>
      <c r="AP1049" s="117">
        <f t="shared" si="237"/>
        <v>0</v>
      </c>
      <c r="AQ1049" s="117">
        <f t="shared" si="238"/>
        <v>0</v>
      </c>
      <c r="AR1049" s="117">
        <f t="shared" si="239"/>
        <v>0</v>
      </c>
      <c r="AS1049" t="str">
        <f t="shared" si="240"/>
        <v>2007NAN</v>
      </c>
    </row>
    <row r="1050" spans="1:45" x14ac:dyDescent="0.25">
      <c r="A1050" t="s">
        <v>694</v>
      </c>
      <c r="B1050" s="64">
        <v>2008</v>
      </c>
      <c r="C1050">
        <v>261</v>
      </c>
      <c r="D1050" s="116">
        <v>4</v>
      </c>
      <c r="E1050" s="63" t="s">
        <v>26</v>
      </c>
      <c r="F1050" s="63" t="s">
        <v>27</v>
      </c>
      <c r="G1050" s="63" t="s">
        <v>28</v>
      </c>
      <c r="H1050" s="63" t="s">
        <v>28</v>
      </c>
      <c r="I1050" s="63" t="s">
        <v>28</v>
      </c>
      <c r="J1050" s="63" t="s">
        <v>28</v>
      </c>
      <c r="K1050" s="63" t="s">
        <v>28</v>
      </c>
      <c r="L1050" s="63" t="s">
        <v>28</v>
      </c>
      <c r="M1050" s="63" t="s">
        <v>28</v>
      </c>
      <c r="N1050" s="63" t="s">
        <v>28</v>
      </c>
      <c r="O1050" s="63" t="s">
        <v>28</v>
      </c>
      <c r="P1050" s="63" t="s">
        <v>28</v>
      </c>
      <c r="Q1050" s="63" t="s">
        <v>28</v>
      </c>
      <c r="R1050" s="63" t="s">
        <v>28</v>
      </c>
      <c r="S1050" s="63" t="s">
        <v>28</v>
      </c>
      <c r="T1050" s="63" t="s">
        <v>28</v>
      </c>
      <c r="U1050" s="63" t="s">
        <v>28</v>
      </c>
      <c r="V1050" s="63" t="s">
        <v>28</v>
      </c>
      <c r="W1050" s="63" t="s">
        <v>28</v>
      </c>
      <c r="X1050" s="63" t="s">
        <v>28</v>
      </c>
      <c r="Y1050" s="63" t="s">
        <v>28</v>
      </c>
      <c r="Z1050" s="63" t="s">
        <v>28</v>
      </c>
      <c r="AA1050" s="63" t="s">
        <v>28</v>
      </c>
      <c r="AB1050" s="93" t="str">
        <f t="shared" si="227"/>
        <v>a99to08</v>
      </c>
      <c r="AC1050" s="93" t="str">
        <f t="shared" si="228"/>
        <v>NAN</v>
      </c>
      <c r="AD1050" s="93" t="str">
        <f>"'"&amp;VLOOKUP(A1050,Lookups!B$3:F$48,2,FALSE)&amp;"'"</f>
        <v>'Nanaimo River Fall'</v>
      </c>
      <c r="AE1050" s="93">
        <f>VLOOKUP(A1050,Lookups!B$3:F$48,4,FALSE)</f>
        <v>4</v>
      </c>
      <c r="AF1050" s="93" t="str">
        <f>VLOOKUP(A1050,Lookups!B$3:F$48,5,FALSE)</f>
        <v>GS</v>
      </c>
      <c r="AG1050" s="93" t="str">
        <f t="shared" si="229"/>
        <v>no</v>
      </c>
      <c r="AH1050" s="93">
        <f>VLOOKUP(A1050,Lookups!B$3:F$48,3,FALSE)</f>
        <v>21</v>
      </c>
      <c r="AI1050" s="117">
        <f t="shared" si="230"/>
        <v>0</v>
      </c>
      <c r="AJ1050" s="117">
        <f t="shared" si="231"/>
        <v>0</v>
      </c>
      <c r="AK1050" s="117">
        <f t="shared" si="232"/>
        <v>0</v>
      </c>
      <c r="AL1050" s="117">
        <f t="shared" si="233"/>
        <v>0</v>
      </c>
      <c r="AM1050" s="117">
        <f t="shared" si="234"/>
        <v>0</v>
      </c>
      <c r="AN1050" s="117">
        <f t="shared" si="235"/>
        <v>0</v>
      </c>
      <c r="AO1050" s="117">
        <f t="shared" si="236"/>
        <v>0</v>
      </c>
      <c r="AP1050" s="117">
        <f t="shared" si="237"/>
        <v>0</v>
      </c>
      <c r="AQ1050" s="117">
        <f t="shared" si="238"/>
        <v>0</v>
      </c>
      <c r="AR1050" s="117">
        <f t="shared" si="239"/>
        <v>0</v>
      </c>
      <c r="AS1050" t="str">
        <f t="shared" si="240"/>
        <v>2008NAN</v>
      </c>
    </row>
    <row r="1051" spans="1:45" x14ac:dyDescent="0.25">
      <c r="A1051" t="s">
        <v>694</v>
      </c>
      <c r="B1051" s="64">
        <v>2009</v>
      </c>
      <c r="C1051" t="s">
        <v>40</v>
      </c>
      <c r="E1051" s="63" t="s">
        <v>28</v>
      </c>
      <c r="F1051" s="63" t="s">
        <v>28</v>
      </c>
      <c r="G1051" s="63" t="s">
        <v>28</v>
      </c>
      <c r="H1051" s="63" t="s">
        <v>28</v>
      </c>
      <c r="I1051" s="63" t="s">
        <v>28</v>
      </c>
      <c r="J1051" s="63" t="s">
        <v>28</v>
      </c>
      <c r="K1051" s="63" t="s">
        <v>28</v>
      </c>
      <c r="L1051" s="63" t="s">
        <v>28</v>
      </c>
      <c r="M1051" s="63" t="s">
        <v>28</v>
      </c>
      <c r="N1051" s="63" t="s">
        <v>28</v>
      </c>
      <c r="O1051" s="63" t="s">
        <v>28</v>
      </c>
      <c r="P1051" s="63" t="s">
        <v>28</v>
      </c>
      <c r="Q1051" s="63" t="s">
        <v>28</v>
      </c>
      <c r="R1051" s="63" t="s">
        <v>28</v>
      </c>
      <c r="S1051" s="63" t="s">
        <v>28</v>
      </c>
      <c r="T1051" s="63" t="s">
        <v>28</v>
      </c>
      <c r="U1051" s="63" t="s">
        <v>28</v>
      </c>
      <c r="V1051" s="63" t="s">
        <v>28</v>
      </c>
      <c r="W1051" s="63" t="s">
        <v>28</v>
      </c>
      <c r="X1051" s="63" t="s">
        <v>28</v>
      </c>
      <c r="Y1051" s="63" t="s">
        <v>28</v>
      </c>
      <c r="Z1051" s="63" t="s">
        <v>28</v>
      </c>
      <c r="AA1051" s="63" t="s">
        <v>28</v>
      </c>
      <c r="AB1051" s="93" t="str">
        <f t="shared" si="227"/>
        <v>a09on</v>
      </c>
      <c r="AC1051" s="93" t="str">
        <f t="shared" si="228"/>
        <v>NAN</v>
      </c>
      <c r="AD1051" s="93" t="str">
        <f>"'"&amp;VLOOKUP(A1051,Lookups!B$3:F$48,2,FALSE)&amp;"'"</f>
        <v>'Nanaimo River Fall'</v>
      </c>
      <c r="AE1051" s="93">
        <f>VLOOKUP(A1051,Lookups!B$3:F$48,4,FALSE)</f>
        <v>4</v>
      </c>
      <c r="AF1051" s="93" t="str">
        <f>VLOOKUP(A1051,Lookups!B$3:F$48,5,FALSE)</f>
        <v>GS</v>
      </c>
      <c r="AG1051" s="93" t="str">
        <f t="shared" si="229"/>
        <v>no</v>
      </c>
      <c r="AH1051" s="93">
        <f>VLOOKUP(A1051,Lookups!B$3:F$48,3,FALSE)</f>
        <v>21</v>
      </c>
      <c r="AI1051" s="117">
        <f t="shared" si="230"/>
        <v>0</v>
      </c>
      <c r="AJ1051" s="117">
        <f t="shared" si="231"/>
        <v>0</v>
      </c>
      <c r="AK1051" s="117">
        <f t="shared" si="232"/>
        <v>0</v>
      </c>
      <c r="AL1051" s="117">
        <f t="shared" si="233"/>
        <v>0</v>
      </c>
      <c r="AM1051" s="117">
        <f t="shared" si="234"/>
        <v>0</v>
      </c>
      <c r="AN1051" s="117">
        <f t="shared" si="235"/>
        <v>0</v>
      </c>
      <c r="AO1051" s="117">
        <f t="shared" si="236"/>
        <v>0</v>
      </c>
      <c r="AP1051" s="117">
        <f t="shared" si="237"/>
        <v>0</v>
      </c>
      <c r="AQ1051" s="117">
        <f t="shared" si="238"/>
        <v>0</v>
      </c>
      <c r="AR1051" s="117">
        <f t="shared" si="239"/>
        <v>0</v>
      </c>
      <c r="AS1051" t="str">
        <f t="shared" si="240"/>
        <v>2009NAN</v>
      </c>
    </row>
    <row r="1052" spans="1:45" x14ac:dyDescent="0.25">
      <c r="A1052" t="s">
        <v>694</v>
      </c>
      <c r="B1052" s="64">
        <v>2010</v>
      </c>
      <c r="C1052" t="s">
        <v>40</v>
      </c>
      <c r="E1052" s="63" t="s">
        <v>28</v>
      </c>
      <c r="F1052" s="63" t="s">
        <v>28</v>
      </c>
      <c r="G1052" s="63" t="s">
        <v>28</v>
      </c>
      <c r="H1052" s="63" t="s">
        <v>28</v>
      </c>
      <c r="I1052" s="63" t="s">
        <v>28</v>
      </c>
      <c r="J1052" s="63" t="s">
        <v>28</v>
      </c>
      <c r="K1052" s="63" t="s">
        <v>28</v>
      </c>
      <c r="L1052" s="63" t="s">
        <v>28</v>
      </c>
      <c r="M1052" s="63" t="s">
        <v>28</v>
      </c>
      <c r="N1052" s="63" t="s">
        <v>28</v>
      </c>
      <c r="O1052" s="63" t="s">
        <v>28</v>
      </c>
      <c r="P1052" s="63" t="s">
        <v>28</v>
      </c>
      <c r="Q1052" s="63" t="s">
        <v>28</v>
      </c>
      <c r="R1052" s="63" t="s">
        <v>28</v>
      </c>
      <c r="S1052" s="63" t="s">
        <v>28</v>
      </c>
      <c r="T1052" s="63" t="s">
        <v>28</v>
      </c>
      <c r="U1052" s="63" t="s">
        <v>28</v>
      </c>
      <c r="V1052" s="63" t="s">
        <v>28</v>
      </c>
      <c r="W1052" s="63" t="s">
        <v>28</v>
      </c>
      <c r="X1052" s="63" t="s">
        <v>28</v>
      </c>
      <c r="Y1052" s="63" t="s">
        <v>28</v>
      </c>
      <c r="Z1052" s="63" t="s">
        <v>28</v>
      </c>
      <c r="AA1052" s="63" t="s">
        <v>28</v>
      </c>
      <c r="AB1052" s="93" t="str">
        <f t="shared" si="227"/>
        <v>a09on</v>
      </c>
      <c r="AC1052" s="93" t="str">
        <f t="shared" si="228"/>
        <v>NAN</v>
      </c>
      <c r="AD1052" s="93" t="str">
        <f>"'"&amp;VLOOKUP(A1052,Lookups!B$3:F$48,2,FALSE)&amp;"'"</f>
        <v>'Nanaimo River Fall'</v>
      </c>
      <c r="AE1052" s="93">
        <f>VLOOKUP(A1052,Lookups!B$3:F$48,4,FALSE)</f>
        <v>4</v>
      </c>
      <c r="AF1052" s="93" t="str">
        <f>VLOOKUP(A1052,Lookups!B$3:F$48,5,FALSE)</f>
        <v>GS</v>
      </c>
      <c r="AG1052" s="93" t="str">
        <f t="shared" si="229"/>
        <v>no</v>
      </c>
      <c r="AH1052" s="93">
        <f>VLOOKUP(A1052,Lookups!B$3:F$48,3,FALSE)</f>
        <v>21</v>
      </c>
      <c r="AI1052" s="117">
        <f t="shared" si="230"/>
        <v>0</v>
      </c>
      <c r="AJ1052" s="117">
        <f t="shared" si="231"/>
        <v>0</v>
      </c>
      <c r="AK1052" s="117">
        <f t="shared" si="232"/>
        <v>0</v>
      </c>
      <c r="AL1052" s="117">
        <f t="shared" si="233"/>
        <v>0</v>
      </c>
      <c r="AM1052" s="117">
        <f t="shared" si="234"/>
        <v>0</v>
      </c>
      <c r="AN1052" s="117">
        <f t="shared" si="235"/>
        <v>0</v>
      </c>
      <c r="AO1052" s="117">
        <f t="shared" si="236"/>
        <v>0</v>
      </c>
      <c r="AP1052" s="117">
        <f t="shared" si="237"/>
        <v>0</v>
      </c>
      <c r="AQ1052" s="117">
        <f t="shared" si="238"/>
        <v>0</v>
      </c>
      <c r="AR1052" s="117">
        <f t="shared" si="239"/>
        <v>0</v>
      </c>
      <c r="AS1052" t="str">
        <f t="shared" si="240"/>
        <v>2010NAN</v>
      </c>
    </row>
    <row r="1053" spans="1:45" x14ac:dyDescent="0.25">
      <c r="A1053" t="s">
        <v>694</v>
      </c>
      <c r="B1053" s="64">
        <v>2011</v>
      </c>
      <c r="C1053" t="s">
        <v>40</v>
      </c>
      <c r="E1053" s="63" t="s">
        <v>28</v>
      </c>
      <c r="F1053" s="63" t="s">
        <v>28</v>
      </c>
      <c r="G1053" s="63" t="s">
        <v>28</v>
      </c>
      <c r="H1053" s="63" t="s">
        <v>28</v>
      </c>
      <c r="I1053" s="63" t="s">
        <v>28</v>
      </c>
      <c r="J1053" s="63" t="s">
        <v>28</v>
      </c>
      <c r="K1053" s="63" t="s">
        <v>28</v>
      </c>
      <c r="L1053" s="63" t="s">
        <v>28</v>
      </c>
      <c r="M1053" s="63" t="s">
        <v>28</v>
      </c>
      <c r="N1053" s="63" t="s">
        <v>28</v>
      </c>
      <c r="O1053" s="63" t="s">
        <v>28</v>
      </c>
      <c r="P1053" s="63" t="s">
        <v>28</v>
      </c>
      <c r="Q1053" s="63" t="s">
        <v>28</v>
      </c>
      <c r="R1053" s="63" t="s">
        <v>28</v>
      </c>
      <c r="S1053" s="63" t="s">
        <v>28</v>
      </c>
      <c r="T1053" s="63" t="s">
        <v>28</v>
      </c>
      <c r="U1053" s="63" t="s">
        <v>28</v>
      </c>
      <c r="V1053" s="63" t="s">
        <v>28</v>
      </c>
      <c r="W1053" s="63" t="s">
        <v>28</v>
      </c>
      <c r="X1053" s="63" t="s">
        <v>28</v>
      </c>
      <c r="Y1053" s="63" t="s">
        <v>28</v>
      </c>
      <c r="Z1053" s="63" t="s">
        <v>28</v>
      </c>
      <c r="AA1053" s="63" t="s">
        <v>28</v>
      </c>
      <c r="AB1053" s="93" t="str">
        <f t="shared" si="227"/>
        <v>a09on</v>
      </c>
      <c r="AC1053" s="93" t="str">
        <f t="shared" si="228"/>
        <v>NAN</v>
      </c>
      <c r="AD1053" s="93" t="str">
        <f>"'"&amp;VLOOKUP(A1053,Lookups!B$3:F$48,2,FALSE)&amp;"'"</f>
        <v>'Nanaimo River Fall'</v>
      </c>
      <c r="AE1053" s="93">
        <f>VLOOKUP(A1053,Lookups!B$3:F$48,4,FALSE)</f>
        <v>4</v>
      </c>
      <c r="AF1053" s="93" t="str">
        <f>VLOOKUP(A1053,Lookups!B$3:F$48,5,FALSE)</f>
        <v>GS</v>
      </c>
      <c r="AG1053" s="93" t="str">
        <f t="shared" si="229"/>
        <v>no</v>
      </c>
      <c r="AH1053" s="93">
        <f>VLOOKUP(A1053,Lookups!B$3:F$48,3,FALSE)</f>
        <v>21</v>
      </c>
      <c r="AI1053" s="117">
        <f t="shared" si="230"/>
        <v>0</v>
      </c>
      <c r="AJ1053" s="117">
        <f t="shared" si="231"/>
        <v>0</v>
      </c>
      <c r="AK1053" s="117">
        <f t="shared" si="232"/>
        <v>0</v>
      </c>
      <c r="AL1053" s="117">
        <f t="shared" si="233"/>
        <v>0</v>
      </c>
      <c r="AM1053" s="117">
        <f t="shared" si="234"/>
        <v>0</v>
      </c>
      <c r="AN1053" s="117">
        <f t="shared" si="235"/>
        <v>0</v>
      </c>
      <c r="AO1053" s="117">
        <f t="shared" si="236"/>
        <v>0</v>
      </c>
      <c r="AP1053" s="117">
        <f t="shared" si="237"/>
        <v>0</v>
      </c>
      <c r="AQ1053" s="117">
        <f t="shared" si="238"/>
        <v>0</v>
      </c>
      <c r="AR1053" s="117">
        <f t="shared" si="239"/>
        <v>0</v>
      </c>
      <c r="AS1053" t="str">
        <f t="shared" si="240"/>
        <v>2011NAN</v>
      </c>
    </row>
    <row r="1054" spans="1:45" x14ac:dyDescent="0.25">
      <c r="A1054" t="s">
        <v>694</v>
      </c>
      <c r="B1054" s="64">
        <v>2012</v>
      </c>
      <c r="C1054" t="s">
        <v>40</v>
      </c>
      <c r="E1054" s="63" t="s">
        <v>28</v>
      </c>
      <c r="F1054" s="63" t="s">
        <v>28</v>
      </c>
      <c r="G1054" s="63" t="s">
        <v>28</v>
      </c>
      <c r="H1054" s="63" t="s">
        <v>28</v>
      </c>
      <c r="I1054" s="63" t="s">
        <v>28</v>
      </c>
      <c r="J1054" s="63" t="s">
        <v>28</v>
      </c>
      <c r="K1054" s="63" t="s">
        <v>28</v>
      </c>
      <c r="L1054" s="63" t="s">
        <v>28</v>
      </c>
      <c r="M1054" s="63" t="s">
        <v>28</v>
      </c>
      <c r="N1054" s="63" t="s">
        <v>28</v>
      </c>
      <c r="O1054" s="63" t="s">
        <v>28</v>
      </c>
      <c r="P1054" s="63" t="s">
        <v>28</v>
      </c>
      <c r="Q1054" s="63" t="s">
        <v>28</v>
      </c>
      <c r="R1054" s="63" t="s">
        <v>28</v>
      </c>
      <c r="S1054" s="63" t="s">
        <v>28</v>
      </c>
      <c r="T1054" s="63" t="s">
        <v>28</v>
      </c>
      <c r="U1054" s="63" t="s">
        <v>28</v>
      </c>
      <c r="V1054" s="63" t="s">
        <v>28</v>
      </c>
      <c r="W1054" s="63" t="s">
        <v>28</v>
      </c>
      <c r="X1054" s="63" t="s">
        <v>28</v>
      </c>
      <c r="Y1054" s="63" t="s">
        <v>28</v>
      </c>
      <c r="Z1054" s="63" t="s">
        <v>28</v>
      </c>
      <c r="AA1054" s="63" t="s">
        <v>28</v>
      </c>
      <c r="AB1054" s="93" t="str">
        <f t="shared" si="227"/>
        <v>a09on</v>
      </c>
      <c r="AC1054" s="93" t="str">
        <f t="shared" si="228"/>
        <v>NAN</v>
      </c>
      <c r="AD1054" s="93" t="str">
        <f>"'"&amp;VLOOKUP(A1054,Lookups!B$3:F$48,2,FALSE)&amp;"'"</f>
        <v>'Nanaimo River Fall'</v>
      </c>
      <c r="AE1054" s="93">
        <f>VLOOKUP(A1054,Lookups!B$3:F$48,4,FALSE)</f>
        <v>4</v>
      </c>
      <c r="AF1054" s="93" t="str">
        <f>VLOOKUP(A1054,Lookups!B$3:F$48,5,FALSE)</f>
        <v>GS</v>
      </c>
      <c r="AG1054" s="93" t="str">
        <f t="shared" si="229"/>
        <v>no</v>
      </c>
      <c r="AH1054" s="93">
        <f>VLOOKUP(A1054,Lookups!B$3:F$48,3,FALSE)</f>
        <v>21</v>
      </c>
      <c r="AI1054" s="117">
        <f t="shared" si="230"/>
        <v>0</v>
      </c>
      <c r="AJ1054" s="117">
        <f t="shared" si="231"/>
        <v>0</v>
      </c>
      <c r="AK1054" s="117">
        <f t="shared" si="232"/>
        <v>0</v>
      </c>
      <c r="AL1054" s="117">
        <f t="shared" si="233"/>
        <v>0</v>
      </c>
      <c r="AM1054" s="117">
        <f t="shared" si="234"/>
        <v>0</v>
      </c>
      <c r="AN1054" s="117">
        <f t="shared" si="235"/>
        <v>0</v>
      </c>
      <c r="AO1054" s="117">
        <f t="shared" si="236"/>
        <v>0</v>
      </c>
      <c r="AP1054" s="117">
        <f t="shared" si="237"/>
        <v>0</v>
      </c>
      <c r="AQ1054" s="117">
        <f t="shared" si="238"/>
        <v>0</v>
      </c>
      <c r="AR1054" s="117">
        <f t="shared" si="239"/>
        <v>0</v>
      </c>
      <c r="AS1054" t="str">
        <f t="shared" si="240"/>
        <v>2012NAN</v>
      </c>
    </row>
    <row r="1055" spans="1:45" x14ac:dyDescent="0.25">
      <c r="A1055" t="s">
        <v>694</v>
      </c>
      <c r="B1055" s="64">
        <v>2013</v>
      </c>
      <c r="C1055" t="s">
        <v>40</v>
      </c>
      <c r="E1055" s="63" t="s">
        <v>28</v>
      </c>
      <c r="F1055" s="63" t="s">
        <v>28</v>
      </c>
      <c r="G1055" s="63" t="s">
        <v>28</v>
      </c>
      <c r="H1055" s="63" t="s">
        <v>28</v>
      </c>
      <c r="I1055" s="63" t="s">
        <v>28</v>
      </c>
      <c r="J1055" s="63" t="s">
        <v>28</v>
      </c>
      <c r="K1055" s="63" t="s">
        <v>28</v>
      </c>
      <c r="L1055" s="63" t="s">
        <v>28</v>
      </c>
      <c r="M1055" s="63" t="s">
        <v>28</v>
      </c>
      <c r="N1055" s="63" t="s">
        <v>28</v>
      </c>
      <c r="O1055" s="63" t="s">
        <v>28</v>
      </c>
      <c r="P1055" s="63" t="s">
        <v>28</v>
      </c>
      <c r="Q1055" s="63" t="s">
        <v>28</v>
      </c>
      <c r="R1055" s="63" t="s">
        <v>28</v>
      </c>
      <c r="S1055" s="63" t="s">
        <v>28</v>
      </c>
      <c r="T1055" s="63" t="s">
        <v>28</v>
      </c>
      <c r="U1055" s="63" t="s">
        <v>28</v>
      </c>
      <c r="V1055" s="63" t="s">
        <v>28</v>
      </c>
      <c r="W1055" s="63" t="s">
        <v>28</v>
      </c>
      <c r="X1055" s="63" t="s">
        <v>28</v>
      </c>
      <c r="Y1055" s="63" t="s">
        <v>28</v>
      </c>
      <c r="Z1055" s="63" t="s">
        <v>28</v>
      </c>
      <c r="AA1055" s="63" t="s">
        <v>28</v>
      </c>
      <c r="AB1055" s="93" t="str">
        <f t="shared" si="227"/>
        <v>a09on</v>
      </c>
      <c r="AC1055" s="93" t="str">
        <f t="shared" si="228"/>
        <v>NAN</v>
      </c>
      <c r="AD1055" s="93" t="str">
        <f>"'"&amp;VLOOKUP(A1055,Lookups!B$3:F$48,2,FALSE)&amp;"'"</f>
        <v>'Nanaimo River Fall'</v>
      </c>
      <c r="AE1055" s="93">
        <f>VLOOKUP(A1055,Lookups!B$3:F$48,4,FALSE)</f>
        <v>4</v>
      </c>
      <c r="AF1055" s="93" t="str">
        <f>VLOOKUP(A1055,Lookups!B$3:F$48,5,FALSE)</f>
        <v>GS</v>
      </c>
      <c r="AG1055" s="93" t="str">
        <f t="shared" si="229"/>
        <v>no</v>
      </c>
      <c r="AH1055" s="93">
        <f>VLOOKUP(A1055,Lookups!B$3:F$48,3,FALSE)</f>
        <v>21</v>
      </c>
      <c r="AI1055" s="117">
        <f t="shared" si="230"/>
        <v>0</v>
      </c>
      <c r="AJ1055" s="117">
        <f t="shared" si="231"/>
        <v>0</v>
      </c>
      <c r="AK1055" s="117">
        <f t="shared" si="232"/>
        <v>0</v>
      </c>
      <c r="AL1055" s="117">
        <f t="shared" si="233"/>
        <v>0</v>
      </c>
      <c r="AM1055" s="117">
        <f t="shared" si="234"/>
        <v>0</v>
      </c>
      <c r="AN1055" s="117">
        <f t="shared" si="235"/>
        <v>0</v>
      </c>
      <c r="AO1055" s="117">
        <f t="shared" si="236"/>
        <v>0</v>
      </c>
      <c r="AP1055" s="117">
        <f t="shared" si="237"/>
        <v>0</v>
      </c>
      <c r="AQ1055" s="117">
        <f t="shared" si="238"/>
        <v>0</v>
      </c>
      <c r="AR1055" s="117">
        <f t="shared" si="239"/>
        <v>0</v>
      </c>
      <c r="AS1055" t="str">
        <f t="shared" si="240"/>
        <v>2013NAN</v>
      </c>
    </row>
    <row r="1056" spans="1:45" x14ac:dyDescent="0.25">
      <c r="A1056" t="s">
        <v>830</v>
      </c>
      <c r="B1056" s="64">
        <v>1979</v>
      </c>
      <c r="C1056" t="s">
        <v>40</v>
      </c>
      <c r="E1056" s="63" t="s">
        <v>28</v>
      </c>
      <c r="F1056" s="63" t="s">
        <v>28</v>
      </c>
      <c r="G1056" s="63" t="s">
        <v>28</v>
      </c>
      <c r="H1056" s="63" t="s">
        <v>28</v>
      </c>
      <c r="I1056" s="63" t="s">
        <v>28</v>
      </c>
      <c r="J1056" s="63" t="s">
        <v>28</v>
      </c>
      <c r="K1056" s="63" t="s">
        <v>28</v>
      </c>
      <c r="L1056" s="63" t="s">
        <v>28</v>
      </c>
      <c r="M1056" s="63" t="s">
        <v>28</v>
      </c>
      <c r="N1056" s="63" t="s">
        <v>28</v>
      </c>
      <c r="O1056" s="63" t="s">
        <v>28</v>
      </c>
      <c r="P1056" s="63" t="s">
        <v>28</v>
      </c>
      <c r="Q1056" s="63" t="s">
        <v>28</v>
      </c>
      <c r="R1056" s="63" t="s">
        <v>28</v>
      </c>
      <c r="S1056" s="63" t="s">
        <v>28</v>
      </c>
      <c r="T1056" s="63" t="s">
        <v>28</v>
      </c>
      <c r="U1056" s="63" t="s">
        <v>28</v>
      </c>
      <c r="V1056" s="63" t="s">
        <v>28</v>
      </c>
      <c r="W1056" s="63" t="s">
        <v>28</v>
      </c>
      <c r="X1056" s="63" t="s">
        <v>28</v>
      </c>
      <c r="Y1056" s="63" t="s">
        <v>28</v>
      </c>
      <c r="Z1056" s="63" t="s">
        <v>28</v>
      </c>
      <c r="AA1056" s="63" t="s">
        <v>28</v>
      </c>
      <c r="AB1056" s="93" t="str">
        <f t="shared" si="227"/>
        <v>pre99</v>
      </c>
      <c r="AC1056" s="93" t="str">
        <f t="shared" si="228"/>
        <v>MSH</v>
      </c>
      <c r="AD1056" s="93" t="str">
        <f>"'"&amp;VLOOKUP(A1056,Lookups!B$3:F$48,2,FALSE)&amp;"'"</f>
        <v>'Middle Shuswhap Summer'</v>
      </c>
      <c r="AE1056" s="93">
        <f>VLOOKUP(A1056,Lookups!B$3:F$48,4,FALSE)</f>
        <v>5</v>
      </c>
      <c r="AF1056" s="93" t="str">
        <f>VLOOKUP(A1056,Lookups!B$3:F$48,5,FALSE)</f>
        <v>Fra</v>
      </c>
      <c r="AG1056" s="93" t="str">
        <f t="shared" si="229"/>
        <v>no</v>
      </c>
      <c r="AH1056" s="93">
        <f>VLOOKUP(A1056,Lookups!B$3:F$48,3,FALSE)</f>
        <v>20</v>
      </c>
      <c r="AI1056" s="117">
        <f t="shared" si="230"/>
        <v>0</v>
      </c>
      <c r="AJ1056" s="117">
        <f t="shared" si="231"/>
        <v>0</v>
      </c>
      <c r="AK1056" s="117">
        <f t="shared" si="232"/>
        <v>0</v>
      </c>
      <c r="AL1056" s="117">
        <f t="shared" si="233"/>
        <v>0</v>
      </c>
      <c r="AM1056" s="117">
        <f t="shared" si="234"/>
        <v>0</v>
      </c>
      <c r="AN1056" s="117">
        <f t="shared" si="235"/>
        <v>0</v>
      </c>
      <c r="AO1056" s="117">
        <f t="shared" si="236"/>
        <v>0</v>
      </c>
      <c r="AP1056" s="117">
        <f t="shared" si="237"/>
        <v>0</v>
      </c>
      <c r="AQ1056" s="117">
        <f t="shared" si="238"/>
        <v>0</v>
      </c>
      <c r="AR1056" s="117">
        <f t="shared" si="239"/>
        <v>0</v>
      </c>
      <c r="AS1056" t="str">
        <f t="shared" si="240"/>
        <v>1979MSH</v>
      </c>
    </row>
    <row r="1057" spans="1:45" x14ac:dyDescent="0.25">
      <c r="A1057" t="s">
        <v>830</v>
      </c>
      <c r="B1057" s="64">
        <v>1980</v>
      </c>
      <c r="C1057" t="s">
        <v>40</v>
      </c>
      <c r="E1057" s="63" t="s">
        <v>28</v>
      </c>
      <c r="F1057" s="63" t="s">
        <v>28</v>
      </c>
      <c r="G1057" s="63" t="s">
        <v>28</v>
      </c>
      <c r="H1057" s="63" t="s">
        <v>28</v>
      </c>
      <c r="I1057" s="63" t="s">
        <v>28</v>
      </c>
      <c r="J1057" s="63" t="s">
        <v>28</v>
      </c>
      <c r="K1057" s="63" t="s">
        <v>28</v>
      </c>
      <c r="L1057" s="63" t="s">
        <v>28</v>
      </c>
      <c r="M1057" s="63" t="s">
        <v>28</v>
      </c>
      <c r="N1057" s="63" t="s">
        <v>28</v>
      </c>
      <c r="O1057" s="63" t="s">
        <v>28</v>
      </c>
      <c r="P1057" s="63" t="s">
        <v>28</v>
      </c>
      <c r="Q1057" s="63" t="s">
        <v>28</v>
      </c>
      <c r="R1057" s="63" t="s">
        <v>28</v>
      </c>
      <c r="S1057" s="63" t="s">
        <v>28</v>
      </c>
      <c r="T1057" s="63" t="s">
        <v>28</v>
      </c>
      <c r="U1057" s="63" t="s">
        <v>28</v>
      </c>
      <c r="V1057" s="63" t="s">
        <v>28</v>
      </c>
      <c r="W1057" s="63" t="s">
        <v>28</v>
      </c>
      <c r="X1057" s="63" t="s">
        <v>28</v>
      </c>
      <c r="Y1057" s="63" t="s">
        <v>28</v>
      </c>
      <c r="Z1057" s="63" t="s">
        <v>28</v>
      </c>
      <c r="AA1057" s="63" t="s">
        <v>28</v>
      </c>
      <c r="AB1057" s="93" t="str">
        <f t="shared" si="227"/>
        <v>pre99</v>
      </c>
      <c r="AC1057" s="93" t="str">
        <f t="shared" si="228"/>
        <v>MSH</v>
      </c>
      <c r="AD1057" s="93" t="str">
        <f>"'"&amp;VLOOKUP(A1057,Lookups!B$3:F$48,2,FALSE)&amp;"'"</f>
        <v>'Middle Shuswhap Summer'</v>
      </c>
      <c r="AE1057" s="93">
        <f>VLOOKUP(A1057,Lookups!B$3:F$48,4,FALSE)</f>
        <v>5</v>
      </c>
      <c r="AF1057" s="93" t="str">
        <f>VLOOKUP(A1057,Lookups!B$3:F$48,5,FALSE)</f>
        <v>Fra</v>
      </c>
      <c r="AG1057" s="93" t="str">
        <f t="shared" si="229"/>
        <v>no</v>
      </c>
      <c r="AH1057" s="93">
        <f>VLOOKUP(A1057,Lookups!B$3:F$48,3,FALSE)</f>
        <v>20</v>
      </c>
      <c r="AI1057" s="117">
        <f t="shared" si="230"/>
        <v>0</v>
      </c>
      <c r="AJ1057" s="117">
        <f t="shared" si="231"/>
        <v>0</v>
      </c>
      <c r="AK1057" s="117">
        <f t="shared" si="232"/>
        <v>0</v>
      </c>
      <c r="AL1057" s="117">
        <f t="shared" si="233"/>
        <v>0</v>
      </c>
      <c r="AM1057" s="117">
        <f t="shared" si="234"/>
        <v>0</v>
      </c>
      <c r="AN1057" s="117">
        <f t="shared" si="235"/>
        <v>0</v>
      </c>
      <c r="AO1057" s="117">
        <f t="shared" si="236"/>
        <v>0</v>
      </c>
      <c r="AP1057" s="117">
        <f t="shared" si="237"/>
        <v>0</v>
      </c>
      <c r="AQ1057" s="117">
        <f t="shared" si="238"/>
        <v>0</v>
      </c>
      <c r="AR1057" s="117">
        <f t="shared" si="239"/>
        <v>0</v>
      </c>
      <c r="AS1057" t="str">
        <f t="shared" si="240"/>
        <v>1980MSH</v>
      </c>
    </row>
    <row r="1058" spans="1:45" x14ac:dyDescent="0.25">
      <c r="A1058" t="s">
        <v>830</v>
      </c>
      <c r="B1058" s="64">
        <v>1981</v>
      </c>
      <c r="C1058" t="s">
        <v>40</v>
      </c>
      <c r="E1058" s="63" t="s">
        <v>28</v>
      </c>
      <c r="F1058" s="63" t="s">
        <v>28</v>
      </c>
      <c r="G1058" s="63" t="s">
        <v>28</v>
      </c>
      <c r="H1058" s="63" t="s">
        <v>28</v>
      </c>
      <c r="I1058" s="63" t="s">
        <v>28</v>
      </c>
      <c r="J1058" s="63" t="s">
        <v>28</v>
      </c>
      <c r="K1058" s="63" t="s">
        <v>28</v>
      </c>
      <c r="L1058" s="63" t="s">
        <v>28</v>
      </c>
      <c r="M1058" s="63" t="s">
        <v>28</v>
      </c>
      <c r="N1058" s="63" t="s">
        <v>28</v>
      </c>
      <c r="O1058" s="63" t="s">
        <v>28</v>
      </c>
      <c r="P1058" s="63" t="s">
        <v>28</v>
      </c>
      <c r="Q1058" s="63" t="s">
        <v>28</v>
      </c>
      <c r="R1058" s="63" t="s">
        <v>28</v>
      </c>
      <c r="S1058" s="63" t="s">
        <v>28</v>
      </c>
      <c r="T1058" s="63" t="s">
        <v>28</v>
      </c>
      <c r="U1058" s="63" t="s">
        <v>28</v>
      </c>
      <c r="V1058" s="63" t="s">
        <v>28</v>
      </c>
      <c r="W1058" s="63" t="s">
        <v>28</v>
      </c>
      <c r="X1058" s="63" t="s">
        <v>28</v>
      </c>
      <c r="Y1058" s="63" t="s">
        <v>28</v>
      </c>
      <c r="Z1058" s="63" t="s">
        <v>28</v>
      </c>
      <c r="AA1058" s="63" t="s">
        <v>28</v>
      </c>
      <c r="AB1058" s="93" t="str">
        <f t="shared" si="227"/>
        <v>pre99</v>
      </c>
      <c r="AC1058" s="93" t="str">
        <f t="shared" si="228"/>
        <v>MSH</v>
      </c>
      <c r="AD1058" s="93" t="str">
        <f>"'"&amp;VLOOKUP(A1058,Lookups!B$3:F$48,2,FALSE)&amp;"'"</f>
        <v>'Middle Shuswhap Summer'</v>
      </c>
      <c r="AE1058" s="93">
        <f>VLOOKUP(A1058,Lookups!B$3:F$48,4,FALSE)</f>
        <v>5</v>
      </c>
      <c r="AF1058" s="93" t="str">
        <f>VLOOKUP(A1058,Lookups!B$3:F$48,5,FALSE)</f>
        <v>Fra</v>
      </c>
      <c r="AG1058" s="93" t="str">
        <f t="shared" si="229"/>
        <v>no</v>
      </c>
      <c r="AH1058" s="93">
        <f>VLOOKUP(A1058,Lookups!B$3:F$48,3,FALSE)</f>
        <v>20</v>
      </c>
      <c r="AI1058" s="117">
        <f t="shared" si="230"/>
        <v>0</v>
      </c>
      <c r="AJ1058" s="117">
        <f t="shared" si="231"/>
        <v>0</v>
      </c>
      <c r="AK1058" s="117">
        <f t="shared" si="232"/>
        <v>0</v>
      </c>
      <c r="AL1058" s="117">
        <f t="shared" si="233"/>
        <v>0</v>
      </c>
      <c r="AM1058" s="117">
        <f t="shared" si="234"/>
        <v>0</v>
      </c>
      <c r="AN1058" s="117">
        <f t="shared" si="235"/>
        <v>0</v>
      </c>
      <c r="AO1058" s="117">
        <f t="shared" si="236"/>
        <v>0</v>
      </c>
      <c r="AP1058" s="117">
        <f t="shared" si="237"/>
        <v>0</v>
      </c>
      <c r="AQ1058" s="117">
        <f t="shared" si="238"/>
        <v>0</v>
      </c>
      <c r="AR1058" s="117">
        <f t="shared" si="239"/>
        <v>0</v>
      </c>
      <c r="AS1058" t="str">
        <f t="shared" si="240"/>
        <v>1981MSH</v>
      </c>
    </row>
    <row r="1059" spans="1:45" x14ac:dyDescent="0.25">
      <c r="A1059" t="s">
        <v>830</v>
      </c>
      <c r="B1059" s="64">
        <v>1982</v>
      </c>
      <c r="C1059" t="s">
        <v>40</v>
      </c>
      <c r="E1059" s="63" t="s">
        <v>28</v>
      </c>
      <c r="F1059" s="63" t="s">
        <v>28</v>
      </c>
      <c r="G1059" s="63" t="s">
        <v>28</v>
      </c>
      <c r="H1059" s="63" t="s">
        <v>28</v>
      </c>
      <c r="I1059" s="63" t="s">
        <v>28</v>
      </c>
      <c r="J1059" s="63" t="s">
        <v>28</v>
      </c>
      <c r="K1059" s="63" t="s">
        <v>28</v>
      </c>
      <c r="L1059" s="63" t="s">
        <v>28</v>
      </c>
      <c r="M1059" s="63" t="s">
        <v>28</v>
      </c>
      <c r="N1059" s="63" t="s">
        <v>28</v>
      </c>
      <c r="O1059" s="63" t="s">
        <v>28</v>
      </c>
      <c r="P1059" s="63" t="s">
        <v>28</v>
      </c>
      <c r="Q1059" s="63" t="s">
        <v>28</v>
      </c>
      <c r="R1059" s="63" t="s">
        <v>28</v>
      </c>
      <c r="S1059" s="63" t="s">
        <v>28</v>
      </c>
      <c r="T1059" s="63" t="s">
        <v>28</v>
      </c>
      <c r="U1059" s="63" t="s">
        <v>28</v>
      </c>
      <c r="V1059" s="63" t="s">
        <v>28</v>
      </c>
      <c r="W1059" s="63" t="s">
        <v>28</v>
      </c>
      <c r="X1059" s="63" t="s">
        <v>28</v>
      </c>
      <c r="Y1059" s="63" t="s">
        <v>28</v>
      </c>
      <c r="Z1059" s="63" t="s">
        <v>28</v>
      </c>
      <c r="AA1059" s="63" t="s">
        <v>28</v>
      </c>
      <c r="AB1059" s="93" t="str">
        <f t="shared" si="227"/>
        <v>pre99</v>
      </c>
      <c r="AC1059" s="93" t="str">
        <f t="shared" si="228"/>
        <v>MSH</v>
      </c>
      <c r="AD1059" s="93" t="str">
        <f>"'"&amp;VLOOKUP(A1059,Lookups!B$3:F$48,2,FALSE)&amp;"'"</f>
        <v>'Middle Shuswhap Summer'</v>
      </c>
      <c r="AE1059" s="93">
        <f>VLOOKUP(A1059,Lookups!B$3:F$48,4,FALSE)</f>
        <v>5</v>
      </c>
      <c r="AF1059" s="93" t="str">
        <f>VLOOKUP(A1059,Lookups!B$3:F$48,5,FALSE)</f>
        <v>Fra</v>
      </c>
      <c r="AG1059" s="93" t="str">
        <f t="shared" si="229"/>
        <v>no</v>
      </c>
      <c r="AH1059" s="93">
        <f>VLOOKUP(A1059,Lookups!B$3:F$48,3,FALSE)</f>
        <v>20</v>
      </c>
      <c r="AI1059" s="117">
        <f t="shared" si="230"/>
        <v>0</v>
      </c>
      <c r="AJ1059" s="117">
        <f t="shared" si="231"/>
        <v>0</v>
      </c>
      <c r="AK1059" s="117">
        <f t="shared" si="232"/>
        <v>0</v>
      </c>
      <c r="AL1059" s="117">
        <f t="shared" si="233"/>
        <v>0</v>
      </c>
      <c r="AM1059" s="117">
        <f t="shared" si="234"/>
        <v>0</v>
      </c>
      <c r="AN1059" s="117">
        <f t="shared" si="235"/>
        <v>0</v>
      </c>
      <c r="AO1059" s="117">
        <f t="shared" si="236"/>
        <v>0</v>
      </c>
      <c r="AP1059" s="117">
        <f t="shared" si="237"/>
        <v>0</v>
      </c>
      <c r="AQ1059" s="117">
        <f t="shared" si="238"/>
        <v>0</v>
      </c>
      <c r="AR1059" s="117">
        <f t="shared" si="239"/>
        <v>0</v>
      </c>
      <c r="AS1059" t="str">
        <f t="shared" si="240"/>
        <v>1982MSH</v>
      </c>
    </row>
    <row r="1060" spans="1:45" x14ac:dyDescent="0.25">
      <c r="A1060" t="s">
        <v>830</v>
      </c>
      <c r="B1060" s="64">
        <v>1983</v>
      </c>
      <c r="C1060" t="s">
        <v>40</v>
      </c>
      <c r="E1060" s="63" t="s">
        <v>28</v>
      </c>
      <c r="F1060" s="63" t="s">
        <v>28</v>
      </c>
      <c r="G1060" s="63" t="s">
        <v>28</v>
      </c>
      <c r="H1060" s="63" t="s">
        <v>28</v>
      </c>
      <c r="I1060" s="63" t="s">
        <v>28</v>
      </c>
      <c r="J1060" s="63" t="s">
        <v>28</v>
      </c>
      <c r="K1060" s="63" t="s">
        <v>28</v>
      </c>
      <c r="L1060" s="63" t="s">
        <v>28</v>
      </c>
      <c r="M1060" s="63" t="s">
        <v>28</v>
      </c>
      <c r="N1060" s="63" t="s">
        <v>28</v>
      </c>
      <c r="O1060" s="63" t="s">
        <v>28</v>
      </c>
      <c r="P1060" s="63" t="s">
        <v>28</v>
      </c>
      <c r="Q1060" s="63" t="s">
        <v>28</v>
      </c>
      <c r="R1060" s="63" t="s">
        <v>28</v>
      </c>
      <c r="S1060" s="63" t="s">
        <v>28</v>
      </c>
      <c r="T1060" s="63" t="s">
        <v>28</v>
      </c>
      <c r="U1060" s="63" t="s">
        <v>28</v>
      </c>
      <c r="V1060" s="63" t="s">
        <v>28</v>
      </c>
      <c r="W1060" s="63" t="s">
        <v>28</v>
      </c>
      <c r="X1060" s="63" t="s">
        <v>28</v>
      </c>
      <c r="Y1060" s="63" t="s">
        <v>28</v>
      </c>
      <c r="Z1060" s="63" t="s">
        <v>28</v>
      </c>
      <c r="AA1060" s="63" t="s">
        <v>28</v>
      </c>
      <c r="AB1060" s="93" t="str">
        <f t="shared" si="227"/>
        <v>pre99</v>
      </c>
      <c r="AC1060" s="93" t="str">
        <f t="shared" si="228"/>
        <v>MSH</v>
      </c>
      <c r="AD1060" s="93" t="str">
        <f>"'"&amp;VLOOKUP(A1060,Lookups!B$3:F$48,2,FALSE)&amp;"'"</f>
        <v>'Middle Shuswhap Summer'</v>
      </c>
      <c r="AE1060" s="93">
        <f>VLOOKUP(A1060,Lookups!B$3:F$48,4,FALSE)</f>
        <v>5</v>
      </c>
      <c r="AF1060" s="93" t="str">
        <f>VLOOKUP(A1060,Lookups!B$3:F$48,5,FALSE)</f>
        <v>Fra</v>
      </c>
      <c r="AG1060" s="93" t="str">
        <f t="shared" si="229"/>
        <v>no</v>
      </c>
      <c r="AH1060" s="93">
        <f>VLOOKUP(A1060,Lookups!B$3:F$48,3,FALSE)</f>
        <v>20</v>
      </c>
      <c r="AI1060" s="117">
        <f t="shared" si="230"/>
        <v>0</v>
      </c>
      <c r="AJ1060" s="117">
        <f t="shared" si="231"/>
        <v>0</v>
      </c>
      <c r="AK1060" s="117">
        <f t="shared" si="232"/>
        <v>0</v>
      </c>
      <c r="AL1060" s="117">
        <f t="shared" si="233"/>
        <v>0</v>
      </c>
      <c r="AM1060" s="117">
        <f t="shared" si="234"/>
        <v>0</v>
      </c>
      <c r="AN1060" s="117">
        <f t="shared" si="235"/>
        <v>0</v>
      </c>
      <c r="AO1060" s="117">
        <f t="shared" si="236"/>
        <v>0</v>
      </c>
      <c r="AP1060" s="117">
        <f t="shared" si="237"/>
        <v>0</v>
      </c>
      <c r="AQ1060" s="117">
        <f t="shared" si="238"/>
        <v>0</v>
      </c>
      <c r="AR1060" s="117">
        <f t="shared" si="239"/>
        <v>0</v>
      </c>
      <c r="AS1060" t="str">
        <f t="shared" si="240"/>
        <v>1983MSH</v>
      </c>
    </row>
    <row r="1061" spans="1:45" x14ac:dyDescent="0.25">
      <c r="A1061" t="s">
        <v>830</v>
      </c>
      <c r="B1061" s="64">
        <v>1984</v>
      </c>
      <c r="C1061" t="s">
        <v>40</v>
      </c>
      <c r="E1061" s="63" t="s">
        <v>28</v>
      </c>
      <c r="F1061" s="63" t="s">
        <v>28</v>
      </c>
      <c r="G1061" s="63" t="s">
        <v>28</v>
      </c>
      <c r="H1061" s="63" t="s">
        <v>28</v>
      </c>
      <c r="I1061" s="63" t="s">
        <v>28</v>
      </c>
      <c r="J1061" s="63" t="s">
        <v>28</v>
      </c>
      <c r="K1061" s="63" t="s">
        <v>28</v>
      </c>
      <c r="L1061" s="63" t="s">
        <v>28</v>
      </c>
      <c r="M1061" s="63" t="s">
        <v>28</v>
      </c>
      <c r="N1061" s="63" t="s">
        <v>28</v>
      </c>
      <c r="O1061" s="63" t="s">
        <v>28</v>
      </c>
      <c r="P1061" s="63" t="s">
        <v>28</v>
      </c>
      <c r="Q1061" s="63" t="s">
        <v>28</v>
      </c>
      <c r="R1061" s="63" t="s">
        <v>28</v>
      </c>
      <c r="S1061" s="63" t="s">
        <v>28</v>
      </c>
      <c r="T1061" s="63" t="s">
        <v>28</v>
      </c>
      <c r="U1061" s="63" t="s">
        <v>28</v>
      </c>
      <c r="V1061" s="63" t="s">
        <v>28</v>
      </c>
      <c r="W1061" s="63" t="s">
        <v>28</v>
      </c>
      <c r="X1061" s="63" t="s">
        <v>28</v>
      </c>
      <c r="Y1061" s="63" t="s">
        <v>28</v>
      </c>
      <c r="Z1061" s="63" t="s">
        <v>28</v>
      </c>
      <c r="AA1061" s="63" t="s">
        <v>28</v>
      </c>
      <c r="AB1061" s="93" t="str">
        <f t="shared" si="227"/>
        <v>pre99</v>
      </c>
      <c r="AC1061" s="93" t="str">
        <f t="shared" si="228"/>
        <v>MSH</v>
      </c>
      <c r="AD1061" s="93" t="str">
        <f>"'"&amp;VLOOKUP(A1061,Lookups!B$3:F$48,2,FALSE)&amp;"'"</f>
        <v>'Middle Shuswhap Summer'</v>
      </c>
      <c r="AE1061" s="93">
        <f>VLOOKUP(A1061,Lookups!B$3:F$48,4,FALSE)</f>
        <v>5</v>
      </c>
      <c r="AF1061" s="93" t="str">
        <f>VLOOKUP(A1061,Lookups!B$3:F$48,5,FALSE)</f>
        <v>Fra</v>
      </c>
      <c r="AG1061" s="93" t="str">
        <f t="shared" si="229"/>
        <v>no</v>
      </c>
      <c r="AH1061" s="93">
        <f>VLOOKUP(A1061,Lookups!B$3:F$48,3,FALSE)</f>
        <v>20</v>
      </c>
      <c r="AI1061" s="117">
        <f t="shared" si="230"/>
        <v>0</v>
      </c>
      <c r="AJ1061" s="117">
        <f t="shared" si="231"/>
        <v>0</v>
      </c>
      <c r="AK1061" s="117">
        <f t="shared" si="232"/>
        <v>0</v>
      </c>
      <c r="AL1061" s="117">
        <f t="shared" si="233"/>
        <v>0</v>
      </c>
      <c r="AM1061" s="117">
        <f t="shared" si="234"/>
        <v>0</v>
      </c>
      <c r="AN1061" s="117">
        <f t="shared" si="235"/>
        <v>0</v>
      </c>
      <c r="AO1061" s="117">
        <f t="shared" si="236"/>
        <v>0</v>
      </c>
      <c r="AP1061" s="117">
        <f t="shared" si="237"/>
        <v>0</v>
      </c>
      <c r="AQ1061" s="117">
        <f t="shared" si="238"/>
        <v>0</v>
      </c>
      <c r="AR1061" s="117">
        <f t="shared" si="239"/>
        <v>0</v>
      </c>
      <c r="AS1061" t="str">
        <f t="shared" si="240"/>
        <v>1984MSH</v>
      </c>
    </row>
    <row r="1062" spans="1:45" x14ac:dyDescent="0.25">
      <c r="A1062" t="s">
        <v>830</v>
      </c>
      <c r="B1062" s="64">
        <v>1985</v>
      </c>
      <c r="C1062" t="s">
        <v>40</v>
      </c>
      <c r="E1062" s="63" t="s">
        <v>28</v>
      </c>
      <c r="F1062" s="63" t="s">
        <v>28</v>
      </c>
      <c r="G1062" s="63" t="s">
        <v>28</v>
      </c>
      <c r="H1062" s="63" t="s">
        <v>28</v>
      </c>
      <c r="I1062" s="63" t="s">
        <v>28</v>
      </c>
      <c r="J1062" s="63" t="s">
        <v>28</v>
      </c>
      <c r="K1062" s="63" t="s">
        <v>28</v>
      </c>
      <c r="L1062" s="63" t="s">
        <v>28</v>
      </c>
      <c r="M1062" s="63" t="s">
        <v>28</v>
      </c>
      <c r="N1062" s="63" t="s">
        <v>28</v>
      </c>
      <c r="O1062" s="63" t="s">
        <v>28</v>
      </c>
      <c r="P1062" s="63" t="s">
        <v>28</v>
      </c>
      <c r="Q1062" s="63" t="s">
        <v>28</v>
      </c>
      <c r="R1062" s="63" t="s">
        <v>28</v>
      </c>
      <c r="S1062" s="63" t="s">
        <v>28</v>
      </c>
      <c r="T1062" s="63" t="s">
        <v>28</v>
      </c>
      <c r="U1062" s="63" t="s">
        <v>28</v>
      </c>
      <c r="V1062" s="63" t="s">
        <v>28</v>
      </c>
      <c r="W1062" s="63" t="s">
        <v>28</v>
      </c>
      <c r="X1062" s="63" t="s">
        <v>28</v>
      </c>
      <c r="Y1062" s="63" t="s">
        <v>28</v>
      </c>
      <c r="Z1062" s="63" t="s">
        <v>28</v>
      </c>
      <c r="AA1062" s="63" t="s">
        <v>28</v>
      </c>
      <c r="AB1062" s="93" t="str">
        <f t="shared" si="227"/>
        <v>pre99</v>
      </c>
      <c r="AC1062" s="93" t="str">
        <f t="shared" si="228"/>
        <v>MSH</v>
      </c>
      <c r="AD1062" s="93" t="str">
        <f>"'"&amp;VLOOKUP(A1062,Lookups!B$3:F$48,2,FALSE)&amp;"'"</f>
        <v>'Middle Shuswhap Summer'</v>
      </c>
      <c r="AE1062" s="93">
        <f>VLOOKUP(A1062,Lookups!B$3:F$48,4,FALSE)</f>
        <v>5</v>
      </c>
      <c r="AF1062" s="93" t="str">
        <f>VLOOKUP(A1062,Lookups!B$3:F$48,5,FALSE)</f>
        <v>Fra</v>
      </c>
      <c r="AG1062" s="93" t="str">
        <f t="shared" si="229"/>
        <v>no</v>
      </c>
      <c r="AH1062" s="93">
        <f>VLOOKUP(A1062,Lookups!B$3:F$48,3,FALSE)</f>
        <v>20</v>
      </c>
      <c r="AI1062" s="117">
        <f t="shared" si="230"/>
        <v>0</v>
      </c>
      <c r="AJ1062" s="117">
        <f t="shared" si="231"/>
        <v>0</v>
      </c>
      <c r="AK1062" s="117">
        <f t="shared" si="232"/>
        <v>0</v>
      </c>
      <c r="AL1062" s="117">
        <f t="shared" si="233"/>
        <v>0</v>
      </c>
      <c r="AM1062" s="117">
        <f t="shared" si="234"/>
        <v>0</v>
      </c>
      <c r="AN1062" s="117">
        <f t="shared" si="235"/>
        <v>0</v>
      </c>
      <c r="AO1062" s="117">
        <f t="shared" si="236"/>
        <v>0</v>
      </c>
      <c r="AP1062" s="117">
        <f t="shared" si="237"/>
        <v>0</v>
      </c>
      <c r="AQ1062" s="117">
        <f t="shared" si="238"/>
        <v>0</v>
      </c>
      <c r="AR1062" s="117">
        <f t="shared" si="239"/>
        <v>0</v>
      </c>
      <c r="AS1062" t="str">
        <f t="shared" si="240"/>
        <v>1985MSH</v>
      </c>
    </row>
    <row r="1063" spans="1:45" x14ac:dyDescent="0.25">
      <c r="A1063" t="s">
        <v>830</v>
      </c>
      <c r="B1063" s="64">
        <v>1986</v>
      </c>
      <c r="C1063" t="s">
        <v>40</v>
      </c>
      <c r="E1063" s="63" t="s">
        <v>28</v>
      </c>
      <c r="F1063" s="63" t="s">
        <v>28</v>
      </c>
      <c r="G1063" s="63" t="s">
        <v>28</v>
      </c>
      <c r="H1063" s="63" t="s">
        <v>28</v>
      </c>
      <c r="I1063" s="63" t="s">
        <v>28</v>
      </c>
      <c r="J1063" s="63" t="s">
        <v>28</v>
      </c>
      <c r="K1063" s="63" t="s">
        <v>28</v>
      </c>
      <c r="L1063" s="63" t="s">
        <v>28</v>
      </c>
      <c r="M1063" s="63" t="s">
        <v>28</v>
      </c>
      <c r="N1063" s="63" t="s">
        <v>28</v>
      </c>
      <c r="O1063" s="63" t="s">
        <v>28</v>
      </c>
      <c r="P1063" s="63" t="s">
        <v>28</v>
      </c>
      <c r="Q1063" s="63" t="s">
        <v>28</v>
      </c>
      <c r="R1063" s="63" t="s">
        <v>28</v>
      </c>
      <c r="S1063" s="63" t="s">
        <v>28</v>
      </c>
      <c r="T1063" s="63" t="s">
        <v>28</v>
      </c>
      <c r="U1063" s="63" t="s">
        <v>28</v>
      </c>
      <c r="V1063" s="63" t="s">
        <v>28</v>
      </c>
      <c r="W1063" s="63" t="s">
        <v>28</v>
      </c>
      <c r="X1063" s="63" t="s">
        <v>28</v>
      </c>
      <c r="Y1063" s="63" t="s">
        <v>28</v>
      </c>
      <c r="Z1063" s="63" t="s">
        <v>28</v>
      </c>
      <c r="AA1063" s="63" t="s">
        <v>28</v>
      </c>
      <c r="AB1063" s="93" t="str">
        <f t="shared" si="227"/>
        <v>pre99</v>
      </c>
      <c r="AC1063" s="93" t="str">
        <f t="shared" si="228"/>
        <v>MSH</v>
      </c>
      <c r="AD1063" s="93" t="str">
        <f>"'"&amp;VLOOKUP(A1063,Lookups!B$3:F$48,2,FALSE)&amp;"'"</f>
        <v>'Middle Shuswhap Summer'</v>
      </c>
      <c r="AE1063" s="93">
        <f>VLOOKUP(A1063,Lookups!B$3:F$48,4,FALSE)</f>
        <v>5</v>
      </c>
      <c r="AF1063" s="93" t="str">
        <f>VLOOKUP(A1063,Lookups!B$3:F$48,5,FALSE)</f>
        <v>Fra</v>
      </c>
      <c r="AG1063" s="93" t="str">
        <f t="shared" si="229"/>
        <v>no</v>
      </c>
      <c r="AH1063" s="93">
        <f>VLOOKUP(A1063,Lookups!B$3:F$48,3,FALSE)</f>
        <v>20</v>
      </c>
      <c r="AI1063" s="117">
        <f t="shared" si="230"/>
        <v>0</v>
      </c>
      <c r="AJ1063" s="117">
        <f t="shared" si="231"/>
        <v>0</v>
      </c>
      <c r="AK1063" s="117">
        <f t="shared" si="232"/>
        <v>0</v>
      </c>
      <c r="AL1063" s="117">
        <f t="shared" si="233"/>
        <v>0</v>
      </c>
      <c r="AM1063" s="117">
        <f t="shared" si="234"/>
        <v>0</v>
      </c>
      <c r="AN1063" s="117">
        <f t="shared" si="235"/>
        <v>0</v>
      </c>
      <c r="AO1063" s="117">
        <f t="shared" si="236"/>
        <v>0</v>
      </c>
      <c r="AP1063" s="117">
        <f t="shared" si="237"/>
        <v>0</v>
      </c>
      <c r="AQ1063" s="117">
        <f t="shared" si="238"/>
        <v>0</v>
      </c>
      <c r="AR1063" s="117">
        <f t="shared" si="239"/>
        <v>0</v>
      </c>
      <c r="AS1063" t="str">
        <f t="shared" si="240"/>
        <v>1986MSH</v>
      </c>
    </row>
    <row r="1064" spans="1:45" x14ac:dyDescent="0.25">
      <c r="A1064" t="s">
        <v>830</v>
      </c>
      <c r="B1064" s="64">
        <v>1987</v>
      </c>
      <c r="C1064" t="s">
        <v>40</v>
      </c>
      <c r="E1064" s="63" t="s">
        <v>28</v>
      </c>
      <c r="F1064" s="63" t="s">
        <v>28</v>
      </c>
      <c r="G1064" s="63" t="s">
        <v>28</v>
      </c>
      <c r="H1064" s="63" t="s">
        <v>28</v>
      </c>
      <c r="I1064" s="63" t="s">
        <v>28</v>
      </c>
      <c r="J1064" s="63" t="s">
        <v>28</v>
      </c>
      <c r="K1064" s="63" t="s">
        <v>28</v>
      </c>
      <c r="L1064" s="63" t="s">
        <v>28</v>
      </c>
      <c r="M1064" s="63" t="s">
        <v>28</v>
      </c>
      <c r="N1064" s="63" t="s">
        <v>28</v>
      </c>
      <c r="O1064" s="63" t="s">
        <v>28</v>
      </c>
      <c r="P1064" s="63" t="s">
        <v>28</v>
      </c>
      <c r="Q1064" s="63" t="s">
        <v>28</v>
      </c>
      <c r="R1064" s="63" t="s">
        <v>28</v>
      </c>
      <c r="S1064" s="63" t="s">
        <v>28</v>
      </c>
      <c r="T1064" s="63" t="s">
        <v>28</v>
      </c>
      <c r="U1064" s="63" t="s">
        <v>28</v>
      </c>
      <c r="V1064" s="63" t="s">
        <v>28</v>
      </c>
      <c r="W1064" s="63" t="s">
        <v>28</v>
      </c>
      <c r="X1064" s="63" t="s">
        <v>28</v>
      </c>
      <c r="Y1064" s="63" t="s">
        <v>28</v>
      </c>
      <c r="Z1064" s="63" t="s">
        <v>28</v>
      </c>
      <c r="AA1064" s="63" t="s">
        <v>28</v>
      </c>
      <c r="AB1064" s="93" t="str">
        <f t="shared" si="227"/>
        <v>pre99</v>
      </c>
      <c r="AC1064" s="93" t="str">
        <f t="shared" si="228"/>
        <v>MSH</v>
      </c>
      <c r="AD1064" s="93" t="str">
        <f>"'"&amp;VLOOKUP(A1064,Lookups!B$3:F$48,2,FALSE)&amp;"'"</f>
        <v>'Middle Shuswhap Summer'</v>
      </c>
      <c r="AE1064" s="93">
        <f>VLOOKUP(A1064,Lookups!B$3:F$48,4,FALSE)</f>
        <v>5</v>
      </c>
      <c r="AF1064" s="93" t="str">
        <f>VLOOKUP(A1064,Lookups!B$3:F$48,5,FALSE)</f>
        <v>Fra</v>
      </c>
      <c r="AG1064" s="93" t="str">
        <f t="shared" si="229"/>
        <v>no</v>
      </c>
      <c r="AH1064" s="93">
        <f>VLOOKUP(A1064,Lookups!B$3:F$48,3,FALSE)</f>
        <v>20</v>
      </c>
      <c r="AI1064" s="117">
        <f t="shared" si="230"/>
        <v>0</v>
      </c>
      <c r="AJ1064" s="117">
        <f t="shared" si="231"/>
        <v>0</v>
      </c>
      <c r="AK1064" s="117">
        <f t="shared" si="232"/>
        <v>0</v>
      </c>
      <c r="AL1064" s="117">
        <f t="shared" si="233"/>
        <v>0</v>
      </c>
      <c r="AM1064" s="117">
        <f t="shared" si="234"/>
        <v>0</v>
      </c>
      <c r="AN1064" s="117">
        <f t="shared" si="235"/>
        <v>0</v>
      </c>
      <c r="AO1064" s="117">
        <f t="shared" si="236"/>
        <v>0</v>
      </c>
      <c r="AP1064" s="117">
        <f t="shared" si="237"/>
        <v>0</v>
      </c>
      <c r="AQ1064" s="117">
        <f t="shared" si="238"/>
        <v>0</v>
      </c>
      <c r="AR1064" s="117">
        <f t="shared" si="239"/>
        <v>0</v>
      </c>
      <c r="AS1064" t="str">
        <f t="shared" si="240"/>
        <v>1987MSH</v>
      </c>
    </row>
    <row r="1065" spans="1:45" x14ac:dyDescent="0.25">
      <c r="A1065" t="s">
        <v>830</v>
      </c>
      <c r="B1065" s="64">
        <v>1988</v>
      </c>
      <c r="C1065" t="s">
        <v>40</v>
      </c>
      <c r="E1065" s="63" t="s">
        <v>28</v>
      </c>
      <c r="F1065" s="63" t="s">
        <v>28</v>
      </c>
      <c r="G1065" s="63" t="s">
        <v>28</v>
      </c>
      <c r="H1065" s="63" t="s">
        <v>28</v>
      </c>
      <c r="I1065" s="63" t="s">
        <v>28</v>
      </c>
      <c r="J1065" s="63" t="s">
        <v>28</v>
      </c>
      <c r="K1065" s="63" t="s">
        <v>28</v>
      </c>
      <c r="L1065" s="63" t="s">
        <v>28</v>
      </c>
      <c r="M1065" s="63" t="s">
        <v>28</v>
      </c>
      <c r="N1065" s="63" t="s">
        <v>28</v>
      </c>
      <c r="O1065" s="63" t="s">
        <v>28</v>
      </c>
      <c r="P1065" s="63" t="s">
        <v>28</v>
      </c>
      <c r="Q1065" s="63" t="s">
        <v>28</v>
      </c>
      <c r="R1065" s="63" t="s">
        <v>28</v>
      </c>
      <c r="S1065" s="63" t="s">
        <v>28</v>
      </c>
      <c r="T1065" s="63" t="s">
        <v>28</v>
      </c>
      <c r="U1065" s="63" t="s">
        <v>28</v>
      </c>
      <c r="V1065" s="63" t="s">
        <v>28</v>
      </c>
      <c r="W1065" s="63" t="s">
        <v>28</v>
      </c>
      <c r="X1065" s="63" t="s">
        <v>28</v>
      </c>
      <c r="Y1065" s="63" t="s">
        <v>28</v>
      </c>
      <c r="Z1065" s="63" t="s">
        <v>28</v>
      </c>
      <c r="AA1065" s="63" t="s">
        <v>28</v>
      </c>
      <c r="AB1065" s="93" t="str">
        <f t="shared" si="227"/>
        <v>pre99</v>
      </c>
      <c r="AC1065" s="93" t="str">
        <f t="shared" si="228"/>
        <v>MSH</v>
      </c>
      <c r="AD1065" s="93" t="str">
        <f>"'"&amp;VLOOKUP(A1065,Lookups!B$3:F$48,2,FALSE)&amp;"'"</f>
        <v>'Middle Shuswhap Summer'</v>
      </c>
      <c r="AE1065" s="93">
        <f>VLOOKUP(A1065,Lookups!B$3:F$48,4,FALSE)</f>
        <v>5</v>
      </c>
      <c r="AF1065" s="93" t="str">
        <f>VLOOKUP(A1065,Lookups!B$3:F$48,5,FALSE)</f>
        <v>Fra</v>
      </c>
      <c r="AG1065" s="93" t="str">
        <f t="shared" si="229"/>
        <v>no</v>
      </c>
      <c r="AH1065" s="93">
        <f>VLOOKUP(A1065,Lookups!B$3:F$48,3,FALSE)</f>
        <v>20</v>
      </c>
      <c r="AI1065" s="117">
        <f t="shared" si="230"/>
        <v>0</v>
      </c>
      <c r="AJ1065" s="117">
        <f t="shared" si="231"/>
        <v>0</v>
      </c>
      <c r="AK1065" s="117">
        <f t="shared" si="232"/>
        <v>0</v>
      </c>
      <c r="AL1065" s="117">
        <f t="shared" si="233"/>
        <v>0</v>
      </c>
      <c r="AM1065" s="117">
        <f t="shared" si="234"/>
        <v>0</v>
      </c>
      <c r="AN1065" s="117">
        <f t="shared" si="235"/>
        <v>0</v>
      </c>
      <c r="AO1065" s="117">
        <f t="shared" si="236"/>
        <v>0</v>
      </c>
      <c r="AP1065" s="117">
        <f t="shared" si="237"/>
        <v>0</v>
      </c>
      <c r="AQ1065" s="117">
        <f t="shared" si="238"/>
        <v>0</v>
      </c>
      <c r="AR1065" s="117">
        <f t="shared" si="239"/>
        <v>0</v>
      </c>
      <c r="AS1065" t="str">
        <f t="shared" si="240"/>
        <v>1988MSH</v>
      </c>
    </row>
    <row r="1066" spans="1:45" x14ac:dyDescent="0.25">
      <c r="A1066" t="s">
        <v>830</v>
      </c>
      <c r="B1066" s="64">
        <v>1989</v>
      </c>
      <c r="C1066" t="s">
        <v>40</v>
      </c>
      <c r="E1066" s="63" t="s">
        <v>28</v>
      </c>
      <c r="F1066" s="63" t="s">
        <v>28</v>
      </c>
      <c r="G1066" s="63" t="s">
        <v>28</v>
      </c>
      <c r="H1066" s="63" t="s">
        <v>28</v>
      </c>
      <c r="I1066" s="63" t="s">
        <v>28</v>
      </c>
      <c r="J1066" s="63" t="s">
        <v>28</v>
      </c>
      <c r="K1066" s="63" t="s">
        <v>28</v>
      </c>
      <c r="L1066" s="63" t="s">
        <v>28</v>
      </c>
      <c r="M1066" s="63" t="s">
        <v>28</v>
      </c>
      <c r="N1066" s="63" t="s">
        <v>28</v>
      </c>
      <c r="O1066" s="63" t="s">
        <v>28</v>
      </c>
      <c r="P1066" s="63" t="s">
        <v>28</v>
      </c>
      <c r="Q1066" s="63" t="s">
        <v>28</v>
      </c>
      <c r="R1066" s="63" t="s">
        <v>28</v>
      </c>
      <c r="S1066" s="63" t="s">
        <v>28</v>
      </c>
      <c r="T1066" s="63" t="s">
        <v>28</v>
      </c>
      <c r="U1066" s="63" t="s">
        <v>28</v>
      </c>
      <c r="V1066" s="63" t="s">
        <v>28</v>
      </c>
      <c r="W1066" s="63" t="s">
        <v>28</v>
      </c>
      <c r="X1066" s="63" t="s">
        <v>28</v>
      </c>
      <c r="Y1066" s="63" t="s">
        <v>28</v>
      </c>
      <c r="Z1066" s="63" t="s">
        <v>28</v>
      </c>
      <c r="AA1066" s="63" t="s">
        <v>28</v>
      </c>
      <c r="AB1066" s="93" t="str">
        <f t="shared" ref="AB1066:AB1129" si="241">IF(B1066&gt;=2009,"a09on",IF(B1066&gt;=1999,"a99to08","pre99"))</f>
        <v>pre99</v>
      </c>
      <c r="AC1066" s="93" t="str">
        <f t="shared" ref="AC1066:AC1129" si="242">A1066</f>
        <v>MSH</v>
      </c>
      <c r="AD1066" s="93" t="str">
        <f>"'"&amp;VLOOKUP(A1066,Lookups!B$3:F$48,2,FALSE)&amp;"'"</f>
        <v>'Middle Shuswhap Summer'</v>
      </c>
      <c r="AE1066" s="93">
        <f>VLOOKUP(A1066,Lookups!B$3:F$48,4,FALSE)</f>
        <v>5</v>
      </c>
      <c r="AF1066" s="93" t="str">
        <f>VLOOKUP(A1066,Lookups!B$3:F$48,5,FALSE)</f>
        <v>Fra</v>
      </c>
      <c r="AG1066" s="93" t="str">
        <f t="shared" ref="AG1066:AG1129" si="243">IF(SUM(AI1066:AR1066)=0,"no","yes")</f>
        <v>no</v>
      </c>
      <c r="AH1066" s="93">
        <f>VLOOKUP(A1066,Lookups!B$3:F$48,3,FALSE)</f>
        <v>20</v>
      </c>
      <c r="AI1066" s="117">
        <f t="shared" ref="AI1066:AI1129" si="244">SUM(E1066:G1066)</f>
        <v>0</v>
      </c>
      <c r="AJ1066" s="117">
        <f t="shared" ref="AJ1066:AJ1129" si="245">SUM(H1066:I1066)</f>
        <v>0</v>
      </c>
      <c r="AK1066" s="117">
        <f t="shared" ref="AK1066:AK1129" si="246">SUM(J1066:K1066)</f>
        <v>0</v>
      </c>
      <c r="AL1066" s="117">
        <f t="shared" ref="AL1066:AL1129" si="247">SUM(L1066:M1066)</f>
        <v>0</v>
      </c>
      <c r="AM1066" s="117">
        <f t="shared" ref="AM1066:AM1129" si="248">SUM(N1066:P1066)</f>
        <v>0</v>
      </c>
      <c r="AN1066" s="117">
        <f t="shared" ref="AN1066:AN1129" si="249">SUM(Q1066:T1066)</f>
        <v>0</v>
      </c>
      <c r="AO1066" s="117">
        <f t="shared" ref="AO1066:AO1129" si="250">SUM(U1066:V1066)</f>
        <v>0</v>
      </c>
      <c r="AP1066" s="117">
        <f t="shared" ref="AP1066:AP1129" si="251">SUM(W1066:Y1066)</f>
        <v>0</v>
      </c>
      <c r="AQ1066" s="117">
        <f t="shared" ref="AQ1066:AQ1129" si="252">SUM(AA1066)</f>
        <v>0</v>
      </c>
      <c r="AR1066" s="117">
        <f t="shared" ref="AR1066:AR1129" si="253">SUM(Z1066)</f>
        <v>0</v>
      </c>
      <c r="AS1066" t="str">
        <f t="shared" ref="AS1066:AS1129" si="254">B1066&amp;A1066</f>
        <v>1989MSH</v>
      </c>
    </row>
    <row r="1067" spans="1:45" x14ac:dyDescent="0.25">
      <c r="A1067" t="s">
        <v>830</v>
      </c>
      <c r="B1067" s="64">
        <v>1990</v>
      </c>
      <c r="C1067" t="s">
        <v>40</v>
      </c>
      <c r="E1067" s="63" t="s">
        <v>28</v>
      </c>
      <c r="F1067" s="63" t="s">
        <v>28</v>
      </c>
      <c r="G1067" s="63" t="s">
        <v>28</v>
      </c>
      <c r="H1067" s="63" t="s">
        <v>28</v>
      </c>
      <c r="I1067" s="63" t="s">
        <v>28</v>
      </c>
      <c r="J1067" s="63" t="s">
        <v>28</v>
      </c>
      <c r="K1067" s="63" t="s">
        <v>28</v>
      </c>
      <c r="L1067" s="63" t="s">
        <v>28</v>
      </c>
      <c r="M1067" s="63" t="s">
        <v>28</v>
      </c>
      <c r="N1067" s="63" t="s">
        <v>28</v>
      </c>
      <c r="O1067" s="63" t="s">
        <v>28</v>
      </c>
      <c r="P1067" s="63" t="s">
        <v>28</v>
      </c>
      <c r="Q1067" s="63" t="s">
        <v>28</v>
      </c>
      <c r="R1067" s="63" t="s">
        <v>28</v>
      </c>
      <c r="S1067" s="63" t="s">
        <v>28</v>
      </c>
      <c r="T1067" s="63" t="s">
        <v>28</v>
      </c>
      <c r="U1067" s="63" t="s">
        <v>28</v>
      </c>
      <c r="V1067" s="63" t="s">
        <v>28</v>
      </c>
      <c r="W1067" s="63" t="s">
        <v>28</v>
      </c>
      <c r="X1067" s="63" t="s">
        <v>28</v>
      </c>
      <c r="Y1067" s="63" t="s">
        <v>28</v>
      </c>
      <c r="Z1067" s="63" t="s">
        <v>28</v>
      </c>
      <c r="AA1067" s="63" t="s">
        <v>28</v>
      </c>
      <c r="AB1067" s="93" t="str">
        <f t="shared" si="241"/>
        <v>pre99</v>
      </c>
      <c r="AC1067" s="93" t="str">
        <f t="shared" si="242"/>
        <v>MSH</v>
      </c>
      <c r="AD1067" s="93" t="str">
        <f>"'"&amp;VLOOKUP(A1067,Lookups!B$3:F$48,2,FALSE)&amp;"'"</f>
        <v>'Middle Shuswhap Summer'</v>
      </c>
      <c r="AE1067" s="93">
        <f>VLOOKUP(A1067,Lookups!B$3:F$48,4,FALSE)</f>
        <v>5</v>
      </c>
      <c r="AF1067" s="93" t="str">
        <f>VLOOKUP(A1067,Lookups!B$3:F$48,5,FALSE)</f>
        <v>Fra</v>
      </c>
      <c r="AG1067" s="93" t="str">
        <f t="shared" si="243"/>
        <v>no</v>
      </c>
      <c r="AH1067" s="93">
        <f>VLOOKUP(A1067,Lookups!B$3:F$48,3,FALSE)</f>
        <v>20</v>
      </c>
      <c r="AI1067" s="117">
        <f t="shared" si="244"/>
        <v>0</v>
      </c>
      <c r="AJ1067" s="117">
        <f t="shared" si="245"/>
        <v>0</v>
      </c>
      <c r="AK1067" s="117">
        <f t="shared" si="246"/>
        <v>0</v>
      </c>
      <c r="AL1067" s="117">
        <f t="shared" si="247"/>
        <v>0</v>
      </c>
      <c r="AM1067" s="117">
        <f t="shared" si="248"/>
        <v>0</v>
      </c>
      <c r="AN1067" s="117">
        <f t="shared" si="249"/>
        <v>0</v>
      </c>
      <c r="AO1067" s="117">
        <f t="shared" si="250"/>
        <v>0</v>
      </c>
      <c r="AP1067" s="117">
        <f t="shared" si="251"/>
        <v>0</v>
      </c>
      <c r="AQ1067" s="117">
        <f t="shared" si="252"/>
        <v>0</v>
      </c>
      <c r="AR1067" s="117">
        <f t="shared" si="253"/>
        <v>0</v>
      </c>
      <c r="AS1067" t="str">
        <f t="shared" si="254"/>
        <v>1990MSH</v>
      </c>
    </row>
    <row r="1068" spans="1:45" x14ac:dyDescent="0.25">
      <c r="A1068" t="s">
        <v>830</v>
      </c>
      <c r="B1068" s="64">
        <v>1991</v>
      </c>
      <c r="C1068" t="s">
        <v>40</v>
      </c>
      <c r="E1068" s="63" t="s">
        <v>28</v>
      </c>
      <c r="F1068" s="63" t="s">
        <v>28</v>
      </c>
      <c r="G1068" s="63" t="s">
        <v>28</v>
      </c>
      <c r="H1068" s="63" t="s">
        <v>28</v>
      </c>
      <c r="I1068" s="63" t="s">
        <v>28</v>
      </c>
      <c r="J1068" s="63" t="s">
        <v>28</v>
      </c>
      <c r="K1068" s="63" t="s">
        <v>28</v>
      </c>
      <c r="L1068" s="63" t="s">
        <v>28</v>
      </c>
      <c r="M1068" s="63" t="s">
        <v>28</v>
      </c>
      <c r="N1068" s="63" t="s">
        <v>28</v>
      </c>
      <c r="O1068" s="63" t="s">
        <v>28</v>
      </c>
      <c r="P1068" s="63" t="s">
        <v>28</v>
      </c>
      <c r="Q1068" s="63" t="s">
        <v>28</v>
      </c>
      <c r="R1068" s="63" t="s">
        <v>28</v>
      </c>
      <c r="S1068" s="63" t="s">
        <v>28</v>
      </c>
      <c r="T1068" s="63" t="s">
        <v>28</v>
      </c>
      <c r="U1068" s="63" t="s">
        <v>28</v>
      </c>
      <c r="V1068" s="63" t="s">
        <v>28</v>
      </c>
      <c r="W1068" s="63" t="s">
        <v>28</v>
      </c>
      <c r="X1068" s="63" t="s">
        <v>28</v>
      </c>
      <c r="Y1068" s="63" t="s">
        <v>28</v>
      </c>
      <c r="Z1068" s="63" t="s">
        <v>28</v>
      </c>
      <c r="AA1068" s="63" t="s">
        <v>28</v>
      </c>
      <c r="AB1068" s="93" t="str">
        <f t="shared" si="241"/>
        <v>pre99</v>
      </c>
      <c r="AC1068" s="93" t="str">
        <f t="shared" si="242"/>
        <v>MSH</v>
      </c>
      <c r="AD1068" s="93" t="str">
        <f>"'"&amp;VLOOKUP(A1068,Lookups!B$3:F$48,2,FALSE)&amp;"'"</f>
        <v>'Middle Shuswhap Summer'</v>
      </c>
      <c r="AE1068" s="93">
        <f>VLOOKUP(A1068,Lookups!B$3:F$48,4,FALSE)</f>
        <v>5</v>
      </c>
      <c r="AF1068" s="93" t="str">
        <f>VLOOKUP(A1068,Lookups!B$3:F$48,5,FALSE)</f>
        <v>Fra</v>
      </c>
      <c r="AG1068" s="93" t="str">
        <f t="shared" si="243"/>
        <v>no</v>
      </c>
      <c r="AH1068" s="93">
        <f>VLOOKUP(A1068,Lookups!B$3:F$48,3,FALSE)</f>
        <v>20</v>
      </c>
      <c r="AI1068" s="117">
        <f t="shared" si="244"/>
        <v>0</v>
      </c>
      <c r="AJ1068" s="117">
        <f t="shared" si="245"/>
        <v>0</v>
      </c>
      <c r="AK1068" s="117">
        <f t="shared" si="246"/>
        <v>0</v>
      </c>
      <c r="AL1068" s="117">
        <f t="shared" si="247"/>
        <v>0</v>
      </c>
      <c r="AM1068" s="117">
        <f t="shared" si="248"/>
        <v>0</v>
      </c>
      <c r="AN1068" s="117">
        <f t="shared" si="249"/>
        <v>0</v>
      </c>
      <c r="AO1068" s="117">
        <f t="shared" si="250"/>
        <v>0</v>
      </c>
      <c r="AP1068" s="117">
        <f t="shared" si="251"/>
        <v>0</v>
      </c>
      <c r="AQ1068" s="117">
        <f t="shared" si="252"/>
        <v>0</v>
      </c>
      <c r="AR1068" s="117">
        <f t="shared" si="253"/>
        <v>0</v>
      </c>
      <c r="AS1068" t="str">
        <f t="shared" si="254"/>
        <v>1991MSH</v>
      </c>
    </row>
    <row r="1069" spans="1:45" x14ac:dyDescent="0.25">
      <c r="A1069" t="s">
        <v>830</v>
      </c>
      <c r="B1069" s="64">
        <v>1992</v>
      </c>
      <c r="C1069" t="s">
        <v>40</v>
      </c>
      <c r="E1069" s="63" t="s">
        <v>28</v>
      </c>
      <c r="F1069" s="63" t="s">
        <v>28</v>
      </c>
      <c r="G1069" s="63" t="s">
        <v>28</v>
      </c>
      <c r="H1069" s="63" t="s">
        <v>28</v>
      </c>
      <c r="I1069" s="63" t="s">
        <v>28</v>
      </c>
      <c r="J1069" s="63" t="s">
        <v>28</v>
      </c>
      <c r="K1069" s="63" t="s">
        <v>28</v>
      </c>
      <c r="L1069" s="63" t="s">
        <v>28</v>
      </c>
      <c r="M1069" s="63" t="s">
        <v>28</v>
      </c>
      <c r="N1069" s="63" t="s">
        <v>28</v>
      </c>
      <c r="O1069" s="63" t="s">
        <v>28</v>
      </c>
      <c r="P1069" s="63" t="s">
        <v>28</v>
      </c>
      <c r="Q1069" s="63" t="s">
        <v>28</v>
      </c>
      <c r="R1069" s="63" t="s">
        <v>28</v>
      </c>
      <c r="S1069" s="63" t="s">
        <v>28</v>
      </c>
      <c r="T1069" s="63" t="s">
        <v>28</v>
      </c>
      <c r="U1069" s="63" t="s">
        <v>28</v>
      </c>
      <c r="V1069" s="63" t="s">
        <v>28</v>
      </c>
      <c r="W1069" s="63" t="s">
        <v>28</v>
      </c>
      <c r="X1069" s="63" t="s">
        <v>28</v>
      </c>
      <c r="Y1069" s="63" t="s">
        <v>28</v>
      </c>
      <c r="Z1069" s="63" t="s">
        <v>28</v>
      </c>
      <c r="AA1069" s="63" t="s">
        <v>28</v>
      </c>
      <c r="AB1069" s="93" t="str">
        <f t="shared" si="241"/>
        <v>pre99</v>
      </c>
      <c r="AC1069" s="93" t="str">
        <f t="shared" si="242"/>
        <v>MSH</v>
      </c>
      <c r="AD1069" s="93" t="str">
        <f>"'"&amp;VLOOKUP(A1069,Lookups!B$3:F$48,2,FALSE)&amp;"'"</f>
        <v>'Middle Shuswhap Summer'</v>
      </c>
      <c r="AE1069" s="93">
        <f>VLOOKUP(A1069,Lookups!B$3:F$48,4,FALSE)</f>
        <v>5</v>
      </c>
      <c r="AF1069" s="93" t="str">
        <f>VLOOKUP(A1069,Lookups!B$3:F$48,5,FALSE)</f>
        <v>Fra</v>
      </c>
      <c r="AG1069" s="93" t="str">
        <f t="shared" si="243"/>
        <v>no</v>
      </c>
      <c r="AH1069" s="93">
        <f>VLOOKUP(A1069,Lookups!B$3:F$48,3,FALSE)</f>
        <v>20</v>
      </c>
      <c r="AI1069" s="117">
        <f t="shared" si="244"/>
        <v>0</v>
      </c>
      <c r="AJ1069" s="117">
        <f t="shared" si="245"/>
        <v>0</v>
      </c>
      <c r="AK1069" s="117">
        <f t="shared" si="246"/>
        <v>0</v>
      </c>
      <c r="AL1069" s="117">
        <f t="shared" si="247"/>
        <v>0</v>
      </c>
      <c r="AM1069" s="117">
        <f t="shared" si="248"/>
        <v>0</v>
      </c>
      <c r="AN1069" s="117">
        <f t="shared" si="249"/>
        <v>0</v>
      </c>
      <c r="AO1069" s="117">
        <f t="shared" si="250"/>
        <v>0</v>
      </c>
      <c r="AP1069" s="117">
        <f t="shared" si="251"/>
        <v>0</v>
      </c>
      <c r="AQ1069" s="117">
        <f t="shared" si="252"/>
        <v>0</v>
      </c>
      <c r="AR1069" s="117">
        <f t="shared" si="253"/>
        <v>0</v>
      </c>
      <c r="AS1069" t="str">
        <f t="shared" si="254"/>
        <v>1992MSH</v>
      </c>
    </row>
    <row r="1070" spans="1:45" x14ac:dyDescent="0.25">
      <c r="A1070" t="s">
        <v>830</v>
      </c>
      <c r="B1070" s="64">
        <v>1993</v>
      </c>
      <c r="C1070" t="s">
        <v>40</v>
      </c>
      <c r="E1070" s="63" t="s">
        <v>28</v>
      </c>
      <c r="F1070" s="63" t="s">
        <v>28</v>
      </c>
      <c r="G1070" s="63" t="s">
        <v>28</v>
      </c>
      <c r="H1070" s="63" t="s">
        <v>28</v>
      </c>
      <c r="I1070" s="63" t="s">
        <v>28</v>
      </c>
      <c r="J1070" s="63" t="s">
        <v>28</v>
      </c>
      <c r="K1070" s="63" t="s">
        <v>28</v>
      </c>
      <c r="L1070" s="63" t="s">
        <v>28</v>
      </c>
      <c r="M1070" s="63" t="s">
        <v>28</v>
      </c>
      <c r="N1070" s="63" t="s">
        <v>28</v>
      </c>
      <c r="O1070" s="63" t="s">
        <v>28</v>
      </c>
      <c r="P1070" s="63" t="s">
        <v>28</v>
      </c>
      <c r="Q1070" s="63" t="s">
        <v>28</v>
      </c>
      <c r="R1070" s="63" t="s">
        <v>28</v>
      </c>
      <c r="S1070" s="63" t="s">
        <v>28</v>
      </c>
      <c r="T1070" s="63" t="s">
        <v>28</v>
      </c>
      <c r="U1070" s="63" t="s">
        <v>28</v>
      </c>
      <c r="V1070" s="63" t="s">
        <v>28</v>
      </c>
      <c r="W1070" s="63" t="s">
        <v>28</v>
      </c>
      <c r="X1070" s="63" t="s">
        <v>28</v>
      </c>
      <c r="Y1070" s="63" t="s">
        <v>28</v>
      </c>
      <c r="Z1070" s="63" t="s">
        <v>28</v>
      </c>
      <c r="AA1070" s="63" t="s">
        <v>28</v>
      </c>
      <c r="AB1070" s="93" t="str">
        <f t="shared" si="241"/>
        <v>pre99</v>
      </c>
      <c r="AC1070" s="93" t="str">
        <f t="shared" si="242"/>
        <v>MSH</v>
      </c>
      <c r="AD1070" s="93" t="str">
        <f>"'"&amp;VLOOKUP(A1070,Lookups!B$3:F$48,2,FALSE)&amp;"'"</f>
        <v>'Middle Shuswhap Summer'</v>
      </c>
      <c r="AE1070" s="93">
        <f>VLOOKUP(A1070,Lookups!B$3:F$48,4,FALSE)</f>
        <v>5</v>
      </c>
      <c r="AF1070" s="93" t="str">
        <f>VLOOKUP(A1070,Lookups!B$3:F$48,5,FALSE)</f>
        <v>Fra</v>
      </c>
      <c r="AG1070" s="93" t="str">
        <f t="shared" si="243"/>
        <v>no</v>
      </c>
      <c r="AH1070" s="93">
        <f>VLOOKUP(A1070,Lookups!B$3:F$48,3,FALSE)</f>
        <v>20</v>
      </c>
      <c r="AI1070" s="117">
        <f t="shared" si="244"/>
        <v>0</v>
      </c>
      <c r="AJ1070" s="117">
        <f t="shared" si="245"/>
        <v>0</v>
      </c>
      <c r="AK1070" s="117">
        <f t="shared" si="246"/>
        <v>0</v>
      </c>
      <c r="AL1070" s="117">
        <f t="shared" si="247"/>
        <v>0</v>
      </c>
      <c r="AM1070" s="117">
        <f t="shared" si="248"/>
        <v>0</v>
      </c>
      <c r="AN1070" s="117">
        <f t="shared" si="249"/>
        <v>0</v>
      </c>
      <c r="AO1070" s="117">
        <f t="shared" si="250"/>
        <v>0</v>
      </c>
      <c r="AP1070" s="117">
        <f t="shared" si="251"/>
        <v>0</v>
      </c>
      <c r="AQ1070" s="117">
        <f t="shared" si="252"/>
        <v>0</v>
      </c>
      <c r="AR1070" s="117">
        <f t="shared" si="253"/>
        <v>0</v>
      </c>
      <c r="AS1070" t="str">
        <f t="shared" si="254"/>
        <v>1993MSH</v>
      </c>
    </row>
    <row r="1071" spans="1:45" x14ac:dyDescent="0.25">
      <c r="A1071" t="s">
        <v>830</v>
      </c>
      <c r="B1071" s="64">
        <v>1994</v>
      </c>
      <c r="C1071" t="s">
        <v>40</v>
      </c>
      <c r="E1071" s="63" t="s">
        <v>28</v>
      </c>
      <c r="F1071" s="63" t="s">
        <v>28</v>
      </c>
      <c r="G1071" s="63" t="s">
        <v>28</v>
      </c>
      <c r="H1071" s="63" t="s">
        <v>28</v>
      </c>
      <c r="I1071" s="63" t="s">
        <v>28</v>
      </c>
      <c r="J1071" s="63" t="s">
        <v>28</v>
      </c>
      <c r="K1071" s="63" t="s">
        <v>28</v>
      </c>
      <c r="L1071" s="63" t="s">
        <v>28</v>
      </c>
      <c r="M1071" s="63" t="s">
        <v>28</v>
      </c>
      <c r="N1071" s="63" t="s">
        <v>28</v>
      </c>
      <c r="O1071" s="63" t="s">
        <v>28</v>
      </c>
      <c r="P1071" s="63" t="s">
        <v>28</v>
      </c>
      <c r="Q1071" s="63" t="s">
        <v>28</v>
      </c>
      <c r="R1071" s="63" t="s">
        <v>28</v>
      </c>
      <c r="S1071" s="63" t="s">
        <v>28</v>
      </c>
      <c r="T1071" s="63" t="s">
        <v>28</v>
      </c>
      <c r="U1071" s="63" t="s">
        <v>28</v>
      </c>
      <c r="V1071" s="63" t="s">
        <v>28</v>
      </c>
      <c r="W1071" s="63" t="s">
        <v>28</v>
      </c>
      <c r="X1071" s="63" t="s">
        <v>28</v>
      </c>
      <c r="Y1071" s="63" t="s">
        <v>28</v>
      </c>
      <c r="Z1071" s="63" t="s">
        <v>28</v>
      </c>
      <c r="AA1071" s="63" t="s">
        <v>28</v>
      </c>
      <c r="AB1071" s="93" t="str">
        <f t="shared" si="241"/>
        <v>pre99</v>
      </c>
      <c r="AC1071" s="93" t="str">
        <f t="shared" si="242"/>
        <v>MSH</v>
      </c>
      <c r="AD1071" s="93" t="str">
        <f>"'"&amp;VLOOKUP(A1071,Lookups!B$3:F$48,2,FALSE)&amp;"'"</f>
        <v>'Middle Shuswhap Summer'</v>
      </c>
      <c r="AE1071" s="93">
        <f>VLOOKUP(A1071,Lookups!B$3:F$48,4,FALSE)</f>
        <v>5</v>
      </c>
      <c r="AF1071" s="93" t="str">
        <f>VLOOKUP(A1071,Lookups!B$3:F$48,5,FALSE)</f>
        <v>Fra</v>
      </c>
      <c r="AG1071" s="93" t="str">
        <f t="shared" si="243"/>
        <v>no</v>
      </c>
      <c r="AH1071" s="93">
        <f>VLOOKUP(A1071,Lookups!B$3:F$48,3,FALSE)</f>
        <v>20</v>
      </c>
      <c r="AI1071" s="117">
        <f t="shared" si="244"/>
        <v>0</v>
      </c>
      <c r="AJ1071" s="117">
        <f t="shared" si="245"/>
        <v>0</v>
      </c>
      <c r="AK1071" s="117">
        <f t="shared" si="246"/>
        <v>0</v>
      </c>
      <c r="AL1071" s="117">
        <f t="shared" si="247"/>
        <v>0</v>
      </c>
      <c r="AM1071" s="117">
        <f t="shared" si="248"/>
        <v>0</v>
      </c>
      <c r="AN1071" s="117">
        <f t="shared" si="249"/>
        <v>0</v>
      </c>
      <c r="AO1071" s="117">
        <f t="shared" si="250"/>
        <v>0</v>
      </c>
      <c r="AP1071" s="117">
        <f t="shared" si="251"/>
        <v>0</v>
      </c>
      <c r="AQ1071" s="117">
        <f t="shared" si="252"/>
        <v>0</v>
      </c>
      <c r="AR1071" s="117">
        <f t="shared" si="253"/>
        <v>0</v>
      </c>
      <c r="AS1071" t="str">
        <f t="shared" si="254"/>
        <v>1994MSH</v>
      </c>
    </row>
    <row r="1072" spans="1:45" x14ac:dyDescent="0.25">
      <c r="A1072" t="s">
        <v>830</v>
      </c>
      <c r="B1072" s="64">
        <v>1995</v>
      </c>
      <c r="C1072" t="s">
        <v>40</v>
      </c>
      <c r="E1072" s="63" t="s">
        <v>28</v>
      </c>
      <c r="F1072" s="63" t="s">
        <v>28</v>
      </c>
      <c r="G1072" s="63" t="s">
        <v>28</v>
      </c>
      <c r="H1072" s="63" t="s">
        <v>28</v>
      </c>
      <c r="I1072" s="63" t="s">
        <v>28</v>
      </c>
      <c r="J1072" s="63" t="s">
        <v>28</v>
      </c>
      <c r="K1072" s="63" t="s">
        <v>28</v>
      </c>
      <c r="L1072" s="63" t="s">
        <v>28</v>
      </c>
      <c r="M1072" s="63" t="s">
        <v>28</v>
      </c>
      <c r="N1072" s="63" t="s">
        <v>28</v>
      </c>
      <c r="O1072" s="63" t="s">
        <v>28</v>
      </c>
      <c r="P1072" s="63" t="s">
        <v>28</v>
      </c>
      <c r="Q1072" s="63" t="s">
        <v>28</v>
      </c>
      <c r="R1072" s="63" t="s">
        <v>28</v>
      </c>
      <c r="S1072" s="63" t="s">
        <v>28</v>
      </c>
      <c r="T1072" s="63" t="s">
        <v>28</v>
      </c>
      <c r="U1072" s="63" t="s">
        <v>28</v>
      </c>
      <c r="V1072" s="63" t="s">
        <v>28</v>
      </c>
      <c r="W1072" s="63" t="s">
        <v>28</v>
      </c>
      <c r="X1072" s="63" t="s">
        <v>28</v>
      </c>
      <c r="Y1072" s="63" t="s">
        <v>28</v>
      </c>
      <c r="Z1072" s="63" t="s">
        <v>28</v>
      </c>
      <c r="AA1072" s="63" t="s">
        <v>28</v>
      </c>
      <c r="AB1072" s="93" t="str">
        <f t="shared" si="241"/>
        <v>pre99</v>
      </c>
      <c r="AC1072" s="93" t="str">
        <f t="shared" si="242"/>
        <v>MSH</v>
      </c>
      <c r="AD1072" s="93" t="str">
        <f>"'"&amp;VLOOKUP(A1072,Lookups!B$3:F$48,2,FALSE)&amp;"'"</f>
        <v>'Middle Shuswhap Summer'</v>
      </c>
      <c r="AE1072" s="93">
        <f>VLOOKUP(A1072,Lookups!B$3:F$48,4,FALSE)</f>
        <v>5</v>
      </c>
      <c r="AF1072" s="93" t="str">
        <f>VLOOKUP(A1072,Lookups!B$3:F$48,5,FALSE)</f>
        <v>Fra</v>
      </c>
      <c r="AG1072" s="93" t="str">
        <f t="shared" si="243"/>
        <v>no</v>
      </c>
      <c r="AH1072" s="93">
        <f>VLOOKUP(A1072,Lookups!B$3:F$48,3,FALSE)</f>
        <v>20</v>
      </c>
      <c r="AI1072" s="117">
        <f t="shared" si="244"/>
        <v>0</v>
      </c>
      <c r="AJ1072" s="117">
        <f t="shared" si="245"/>
        <v>0</v>
      </c>
      <c r="AK1072" s="117">
        <f t="shared" si="246"/>
        <v>0</v>
      </c>
      <c r="AL1072" s="117">
        <f t="shared" si="247"/>
        <v>0</v>
      </c>
      <c r="AM1072" s="117">
        <f t="shared" si="248"/>
        <v>0</v>
      </c>
      <c r="AN1072" s="117">
        <f t="shared" si="249"/>
        <v>0</v>
      </c>
      <c r="AO1072" s="117">
        <f t="shared" si="250"/>
        <v>0</v>
      </c>
      <c r="AP1072" s="117">
        <f t="shared" si="251"/>
        <v>0</v>
      </c>
      <c r="AQ1072" s="117">
        <f t="shared" si="252"/>
        <v>0</v>
      </c>
      <c r="AR1072" s="117">
        <f t="shared" si="253"/>
        <v>0</v>
      </c>
      <c r="AS1072" t="str">
        <f t="shared" si="254"/>
        <v>1995MSH</v>
      </c>
    </row>
    <row r="1073" spans="1:45" x14ac:dyDescent="0.25">
      <c r="A1073" t="s">
        <v>830</v>
      </c>
      <c r="B1073" s="64">
        <v>1996</v>
      </c>
      <c r="C1073" t="s">
        <v>40</v>
      </c>
      <c r="E1073" s="63" t="s">
        <v>28</v>
      </c>
      <c r="F1073" s="63" t="s">
        <v>28</v>
      </c>
      <c r="G1073" s="63" t="s">
        <v>28</v>
      </c>
      <c r="H1073" s="63" t="s">
        <v>28</v>
      </c>
      <c r="I1073" s="63" t="s">
        <v>28</v>
      </c>
      <c r="J1073" s="63" t="s">
        <v>28</v>
      </c>
      <c r="K1073" s="63" t="s">
        <v>28</v>
      </c>
      <c r="L1073" s="63" t="s">
        <v>28</v>
      </c>
      <c r="M1073" s="63" t="s">
        <v>28</v>
      </c>
      <c r="N1073" s="63" t="s">
        <v>28</v>
      </c>
      <c r="O1073" s="63" t="s">
        <v>28</v>
      </c>
      <c r="P1073" s="63" t="s">
        <v>28</v>
      </c>
      <c r="Q1073" s="63" t="s">
        <v>28</v>
      </c>
      <c r="R1073" s="63" t="s">
        <v>28</v>
      </c>
      <c r="S1073" s="63" t="s">
        <v>28</v>
      </c>
      <c r="T1073" s="63" t="s">
        <v>28</v>
      </c>
      <c r="U1073" s="63" t="s">
        <v>28</v>
      </c>
      <c r="V1073" s="63" t="s">
        <v>28</v>
      </c>
      <c r="W1073" s="63" t="s">
        <v>28</v>
      </c>
      <c r="X1073" s="63" t="s">
        <v>28</v>
      </c>
      <c r="Y1073" s="63" t="s">
        <v>28</v>
      </c>
      <c r="Z1073" s="63" t="s">
        <v>28</v>
      </c>
      <c r="AA1073" s="63" t="s">
        <v>28</v>
      </c>
      <c r="AB1073" s="93" t="str">
        <f t="shared" si="241"/>
        <v>pre99</v>
      </c>
      <c r="AC1073" s="93" t="str">
        <f t="shared" si="242"/>
        <v>MSH</v>
      </c>
      <c r="AD1073" s="93" t="str">
        <f>"'"&amp;VLOOKUP(A1073,Lookups!B$3:F$48,2,FALSE)&amp;"'"</f>
        <v>'Middle Shuswhap Summer'</v>
      </c>
      <c r="AE1073" s="93">
        <f>VLOOKUP(A1073,Lookups!B$3:F$48,4,FALSE)</f>
        <v>5</v>
      </c>
      <c r="AF1073" s="93" t="str">
        <f>VLOOKUP(A1073,Lookups!B$3:F$48,5,FALSE)</f>
        <v>Fra</v>
      </c>
      <c r="AG1073" s="93" t="str">
        <f t="shared" si="243"/>
        <v>no</v>
      </c>
      <c r="AH1073" s="93">
        <f>VLOOKUP(A1073,Lookups!B$3:F$48,3,FALSE)</f>
        <v>20</v>
      </c>
      <c r="AI1073" s="117">
        <f t="shared" si="244"/>
        <v>0</v>
      </c>
      <c r="AJ1073" s="117">
        <f t="shared" si="245"/>
        <v>0</v>
      </c>
      <c r="AK1073" s="117">
        <f t="shared" si="246"/>
        <v>0</v>
      </c>
      <c r="AL1073" s="117">
        <f t="shared" si="247"/>
        <v>0</v>
      </c>
      <c r="AM1073" s="117">
        <f t="shared" si="248"/>
        <v>0</v>
      </c>
      <c r="AN1073" s="117">
        <f t="shared" si="249"/>
        <v>0</v>
      </c>
      <c r="AO1073" s="117">
        <f t="shared" si="250"/>
        <v>0</v>
      </c>
      <c r="AP1073" s="117">
        <f t="shared" si="251"/>
        <v>0</v>
      </c>
      <c r="AQ1073" s="117">
        <f t="shared" si="252"/>
        <v>0</v>
      </c>
      <c r="AR1073" s="117">
        <f t="shared" si="253"/>
        <v>0</v>
      </c>
      <c r="AS1073" t="str">
        <f t="shared" si="254"/>
        <v>1996MSH</v>
      </c>
    </row>
    <row r="1074" spans="1:45" x14ac:dyDescent="0.25">
      <c r="A1074" t="s">
        <v>830</v>
      </c>
      <c r="B1074" s="64">
        <v>1997</v>
      </c>
      <c r="C1074" t="s">
        <v>40</v>
      </c>
      <c r="E1074" s="63" t="s">
        <v>28</v>
      </c>
      <c r="F1074" s="63" t="s">
        <v>28</v>
      </c>
      <c r="G1074" s="63" t="s">
        <v>28</v>
      </c>
      <c r="H1074" s="63" t="s">
        <v>28</v>
      </c>
      <c r="I1074" s="63" t="s">
        <v>28</v>
      </c>
      <c r="J1074" s="63" t="s">
        <v>28</v>
      </c>
      <c r="K1074" s="63" t="s">
        <v>28</v>
      </c>
      <c r="L1074" s="63" t="s">
        <v>28</v>
      </c>
      <c r="M1074" s="63" t="s">
        <v>28</v>
      </c>
      <c r="N1074" s="63" t="s">
        <v>28</v>
      </c>
      <c r="O1074" s="63" t="s">
        <v>28</v>
      </c>
      <c r="P1074" s="63" t="s">
        <v>28</v>
      </c>
      <c r="Q1074" s="63" t="s">
        <v>28</v>
      </c>
      <c r="R1074" s="63" t="s">
        <v>28</v>
      </c>
      <c r="S1074" s="63" t="s">
        <v>28</v>
      </c>
      <c r="T1074" s="63" t="s">
        <v>28</v>
      </c>
      <c r="U1074" s="63" t="s">
        <v>28</v>
      </c>
      <c r="V1074" s="63" t="s">
        <v>28</v>
      </c>
      <c r="W1074" s="63" t="s">
        <v>28</v>
      </c>
      <c r="X1074" s="63" t="s">
        <v>28</v>
      </c>
      <c r="Y1074" s="63" t="s">
        <v>28</v>
      </c>
      <c r="Z1074" s="63" t="s">
        <v>28</v>
      </c>
      <c r="AA1074" s="63" t="s">
        <v>28</v>
      </c>
      <c r="AB1074" s="93" t="str">
        <f t="shared" si="241"/>
        <v>pre99</v>
      </c>
      <c r="AC1074" s="93" t="str">
        <f t="shared" si="242"/>
        <v>MSH</v>
      </c>
      <c r="AD1074" s="93" t="str">
        <f>"'"&amp;VLOOKUP(A1074,Lookups!B$3:F$48,2,FALSE)&amp;"'"</f>
        <v>'Middle Shuswhap Summer'</v>
      </c>
      <c r="AE1074" s="93">
        <f>VLOOKUP(A1074,Lookups!B$3:F$48,4,FALSE)</f>
        <v>5</v>
      </c>
      <c r="AF1074" s="93" t="str">
        <f>VLOOKUP(A1074,Lookups!B$3:F$48,5,FALSE)</f>
        <v>Fra</v>
      </c>
      <c r="AG1074" s="93" t="str">
        <f t="shared" si="243"/>
        <v>no</v>
      </c>
      <c r="AH1074" s="93">
        <f>VLOOKUP(A1074,Lookups!B$3:F$48,3,FALSE)</f>
        <v>20</v>
      </c>
      <c r="AI1074" s="117">
        <f t="shared" si="244"/>
        <v>0</v>
      </c>
      <c r="AJ1074" s="117">
        <f t="shared" si="245"/>
        <v>0</v>
      </c>
      <c r="AK1074" s="117">
        <f t="shared" si="246"/>
        <v>0</v>
      </c>
      <c r="AL1074" s="117">
        <f t="shared" si="247"/>
        <v>0</v>
      </c>
      <c r="AM1074" s="117">
        <f t="shared" si="248"/>
        <v>0</v>
      </c>
      <c r="AN1074" s="117">
        <f t="shared" si="249"/>
        <v>0</v>
      </c>
      <c r="AO1074" s="117">
        <f t="shared" si="250"/>
        <v>0</v>
      </c>
      <c r="AP1074" s="117">
        <f t="shared" si="251"/>
        <v>0</v>
      </c>
      <c r="AQ1074" s="117">
        <f t="shared" si="252"/>
        <v>0</v>
      </c>
      <c r="AR1074" s="117">
        <f t="shared" si="253"/>
        <v>0</v>
      </c>
      <c r="AS1074" t="str">
        <f t="shared" si="254"/>
        <v>1997MSH</v>
      </c>
    </row>
    <row r="1075" spans="1:45" x14ac:dyDescent="0.25">
      <c r="A1075" t="s">
        <v>830</v>
      </c>
      <c r="B1075" s="64">
        <v>1998</v>
      </c>
      <c r="C1075" t="s">
        <v>40</v>
      </c>
      <c r="E1075" s="63" t="s">
        <v>28</v>
      </c>
      <c r="F1075" s="63" t="s">
        <v>28</v>
      </c>
      <c r="G1075" s="63" t="s">
        <v>28</v>
      </c>
      <c r="H1075" s="63" t="s">
        <v>28</v>
      </c>
      <c r="I1075" s="63" t="s">
        <v>28</v>
      </c>
      <c r="J1075" s="63" t="s">
        <v>28</v>
      </c>
      <c r="K1075" s="63" t="s">
        <v>28</v>
      </c>
      <c r="L1075" s="63" t="s">
        <v>28</v>
      </c>
      <c r="M1075" s="63" t="s">
        <v>28</v>
      </c>
      <c r="N1075" s="63" t="s">
        <v>28</v>
      </c>
      <c r="O1075" s="63" t="s">
        <v>28</v>
      </c>
      <c r="P1075" s="63" t="s">
        <v>28</v>
      </c>
      <c r="Q1075" s="63" t="s">
        <v>28</v>
      </c>
      <c r="R1075" s="63" t="s">
        <v>28</v>
      </c>
      <c r="S1075" s="63" t="s">
        <v>28</v>
      </c>
      <c r="T1075" s="63" t="s">
        <v>28</v>
      </c>
      <c r="U1075" s="63" t="s">
        <v>28</v>
      </c>
      <c r="V1075" s="63" t="s">
        <v>28</v>
      </c>
      <c r="W1075" s="63" t="s">
        <v>28</v>
      </c>
      <c r="X1075" s="63" t="s">
        <v>28</v>
      </c>
      <c r="Y1075" s="63" t="s">
        <v>28</v>
      </c>
      <c r="Z1075" s="63" t="s">
        <v>28</v>
      </c>
      <c r="AA1075" s="63" t="s">
        <v>28</v>
      </c>
      <c r="AB1075" s="93" t="str">
        <f t="shared" si="241"/>
        <v>pre99</v>
      </c>
      <c r="AC1075" s="93" t="str">
        <f t="shared" si="242"/>
        <v>MSH</v>
      </c>
      <c r="AD1075" s="93" t="str">
        <f>"'"&amp;VLOOKUP(A1075,Lookups!B$3:F$48,2,FALSE)&amp;"'"</f>
        <v>'Middle Shuswhap Summer'</v>
      </c>
      <c r="AE1075" s="93">
        <f>VLOOKUP(A1075,Lookups!B$3:F$48,4,FALSE)</f>
        <v>5</v>
      </c>
      <c r="AF1075" s="93" t="str">
        <f>VLOOKUP(A1075,Lookups!B$3:F$48,5,FALSE)</f>
        <v>Fra</v>
      </c>
      <c r="AG1075" s="93" t="str">
        <f t="shared" si="243"/>
        <v>no</v>
      </c>
      <c r="AH1075" s="93">
        <f>VLOOKUP(A1075,Lookups!B$3:F$48,3,FALSE)</f>
        <v>20</v>
      </c>
      <c r="AI1075" s="117">
        <f t="shared" si="244"/>
        <v>0</v>
      </c>
      <c r="AJ1075" s="117">
        <f t="shared" si="245"/>
        <v>0</v>
      </c>
      <c r="AK1075" s="117">
        <f t="shared" si="246"/>
        <v>0</v>
      </c>
      <c r="AL1075" s="117">
        <f t="shared" si="247"/>
        <v>0</v>
      </c>
      <c r="AM1075" s="117">
        <f t="shared" si="248"/>
        <v>0</v>
      </c>
      <c r="AN1075" s="117">
        <f t="shared" si="249"/>
        <v>0</v>
      </c>
      <c r="AO1075" s="117">
        <f t="shared" si="250"/>
        <v>0</v>
      </c>
      <c r="AP1075" s="117">
        <f t="shared" si="251"/>
        <v>0</v>
      </c>
      <c r="AQ1075" s="117">
        <f t="shared" si="252"/>
        <v>0</v>
      </c>
      <c r="AR1075" s="117">
        <f t="shared" si="253"/>
        <v>0</v>
      </c>
      <c r="AS1075" t="str">
        <f t="shared" si="254"/>
        <v>1998MSH</v>
      </c>
    </row>
    <row r="1076" spans="1:45" x14ac:dyDescent="0.25">
      <c r="A1076" t="s">
        <v>830</v>
      </c>
      <c r="B1076" s="64">
        <v>1999</v>
      </c>
      <c r="C1076" t="s">
        <v>40</v>
      </c>
      <c r="E1076" s="63" t="s">
        <v>28</v>
      </c>
      <c r="F1076" s="63" t="s">
        <v>28</v>
      </c>
      <c r="G1076" s="63" t="s">
        <v>28</v>
      </c>
      <c r="H1076" s="63" t="s">
        <v>28</v>
      </c>
      <c r="I1076" s="63" t="s">
        <v>28</v>
      </c>
      <c r="J1076" s="63" t="s">
        <v>28</v>
      </c>
      <c r="K1076" s="63" t="s">
        <v>28</v>
      </c>
      <c r="L1076" s="63" t="s">
        <v>28</v>
      </c>
      <c r="M1076" s="63" t="s">
        <v>28</v>
      </c>
      <c r="N1076" s="63" t="s">
        <v>28</v>
      </c>
      <c r="O1076" s="63" t="s">
        <v>28</v>
      </c>
      <c r="P1076" s="63" t="s">
        <v>28</v>
      </c>
      <c r="Q1076" s="63" t="s">
        <v>28</v>
      </c>
      <c r="R1076" s="63" t="s">
        <v>28</v>
      </c>
      <c r="S1076" s="63" t="s">
        <v>28</v>
      </c>
      <c r="T1076" s="63" t="s">
        <v>28</v>
      </c>
      <c r="U1076" s="63" t="s">
        <v>28</v>
      </c>
      <c r="V1076" s="63" t="s">
        <v>28</v>
      </c>
      <c r="W1076" s="63" t="s">
        <v>28</v>
      </c>
      <c r="X1076" s="63" t="s">
        <v>28</v>
      </c>
      <c r="Y1076" s="63" t="s">
        <v>28</v>
      </c>
      <c r="Z1076" s="63" t="s">
        <v>28</v>
      </c>
      <c r="AA1076" s="63" t="s">
        <v>28</v>
      </c>
      <c r="AB1076" s="93" t="str">
        <f t="shared" si="241"/>
        <v>a99to08</v>
      </c>
      <c r="AC1076" s="93" t="str">
        <f t="shared" si="242"/>
        <v>MSH</v>
      </c>
      <c r="AD1076" s="93" t="str">
        <f>"'"&amp;VLOOKUP(A1076,Lookups!B$3:F$48,2,FALSE)&amp;"'"</f>
        <v>'Middle Shuswhap Summer'</v>
      </c>
      <c r="AE1076" s="93">
        <f>VLOOKUP(A1076,Lookups!B$3:F$48,4,FALSE)</f>
        <v>5</v>
      </c>
      <c r="AF1076" s="93" t="str">
        <f>VLOOKUP(A1076,Lookups!B$3:F$48,5,FALSE)</f>
        <v>Fra</v>
      </c>
      <c r="AG1076" s="93" t="str">
        <f t="shared" si="243"/>
        <v>no</v>
      </c>
      <c r="AH1076" s="93">
        <f>VLOOKUP(A1076,Lookups!B$3:F$48,3,FALSE)</f>
        <v>20</v>
      </c>
      <c r="AI1076" s="117">
        <f t="shared" si="244"/>
        <v>0</v>
      </c>
      <c r="AJ1076" s="117">
        <f t="shared" si="245"/>
        <v>0</v>
      </c>
      <c r="AK1076" s="117">
        <f t="shared" si="246"/>
        <v>0</v>
      </c>
      <c r="AL1076" s="117">
        <f t="shared" si="247"/>
        <v>0</v>
      </c>
      <c r="AM1076" s="117">
        <f t="shared" si="248"/>
        <v>0</v>
      </c>
      <c r="AN1076" s="117">
        <f t="shared" si="249"/>
        <v>0</v>
      </c>
      <c r="AO1076" s="117">
        <f t="shared" si="250"/>
        <v>0</v>
      </c>
      <c r="AP1076" s="117">
        <f t="shared" si="251"/>
        <v>0</v>
      </c>
      <c r="AQ1076" s="117">
        <f t="shared" si="252"/>
        <v>0</v>
      </c>
      <c r="AR1076" s="117">
        <f t="shared" si="253"/>
        <v>0</v>
      </c>
      <c r="AS1076" t="str">
        <f t="shared" si="254"/>
        <v>1999MSH</v>
      </c>
    </row>
    <row r="1077" spans="1:45" x14ac:dyDescent="0.25">
      <c r="A1077" t="s">
        <v>830</v>
      </c>
      <c r="B1077" s="64">
        <v>2000</v>
      </c>
      <c r="C1077" t="s">
        <v>40</v>
      </c>
      <c r="E1077" s="63" t="s">
        <v>28</v>
      </c>
      <c r="F1077" s="63" t="s">
        <v>28</v>
      </c>
      <c r="G1077" s="63" t="s">
        <v>28</v>
      </c>
      <c r="H1077" s="63" t="s">
        <v>28</v>
      </c>
      <c r="I1077" s="63" t="s">
        <v>28</v>
      </c>
      <c r="J1077" s="63" t="s">
        <v>28</v>
      </c>
      <c r="K1077" s="63" t="s">
        <v>28</v>
      </c>
      <c r="L1077" s="63" t="s">
        <v>28</v>
      </c>
      <c r="M1077" s="63" t="s">
        <v>28</v>
      </c>
      <c r="N1077" s="63" t="s">
        <v>28</v>
      </c>
      <c r="O1077" s="63" t="s">
        <v>28</v>
      </c>
      <c r="P1077" s="63" t="s">
        <v>28</v>
      </c>
      <c r="Q1077" s="63" t="s">
        <v>28</v>
      </c>
      <c r="R1077" s="63" t="s">
        <v>28</v>
      </c>
      <c r="S1077" s="63" t="s">
        <v>28</v>
      </c>
      <c r="T1077" s="63" t="s">
        <v>28</v>
      </c>
      <c r="U1077" s="63" t="s">
        <v>28</v>
      </c>
      <c r="V1077" s="63" t="s">
        <v>28</v>
      </c>
      <c r="W1077" s="63" t="s">
        <v>28</v>
      </c>
      <c r="X1077" s="63" t="s">
        <v>28</v>
      </c>
      <c r="Y1077" s="63" t="s">
        <v>28</v>
      </c>
      <c r="Z1077" s="63" t="s">
        <v>28</v>
      </c>
      <c r="AA1077" s="63" t="s">
        <v>28</v>
      </c>
      <c r="AB1077" s="93" t="str">
        <f t="shared" si="241"/>
        <v>a99to08</v>
      </c>
      <c r="AC1077" s="93" t="str">
        <f t="shared" si="242"/>
        <v>MSH</v>
      </c>
      <c r="AD1077" s="93" t="str">
        <f>"'"&amp;VLOOKUP(A1077,Lookups!B$3:F$48,2,FALSE)&amp;"'"</f>
        <v>'Middle Shuswhap Summer'</v>
      </c>
      <c r="AE1077" s="93">
        <f>VLOOKUP(A1077,Lookups!B$3:F$48,4,FALSE)</f>
        <v>5</v>
      </c>
      <c r="AF1077" s="93" t="str">
        <f>VLOOKUP(A1077,Lookups!B$3:F$48,5,FALSE)</f>
        <v>Fra</v>
      </c>
      <c r="AG1077" s="93" t="str">
        <f t="shared" si="243"/>
        <v>no</v>
      </c>
      <c r="AH1077" s="93">
        <f>VLOOKUP(A1077,Lookups!B$3:F$48,3,FALSE)</f>
        <v>20</v>
      </c>
      <c r="AI1077" s="117">
        <f t="shared" si="244"/>
        <v>0</v>
      </c>
      <c r="AJ1077" s="117">
        <f t="shared" si="245"/>
        <v>0</v>
      </c>
      <c r="AK1077" s="117">
        <f t="shared" si="246"/>
        <v>0</v>
      </c>
      <c r="AL1077" s="117">
        <f t="shared" si="247"/>
        <v>0</v>
      </c>
      <c r="AM1077" s="117">
        <f t="shared" si="248"/>
        <v>0</v>
      </c>
      <c r="AN1077" s="117">
        <f t="shared" si="249"/>
        <v>0</v>
      </c>
      <c r="AO1077" s="117">
        <f t="shared" si="250"/>
        <v>0</v>
      </c>
      <c r="AP1077" s="117">
        <f t="shared" si="251"/>
        <v>0</v>
      </c>
      <c r="AQ1077" s="117">
        <f t="shared" si="252"/>
        <v>0</v>
      </c>
      <c r="AR1077" s="117">
        <f t="shared" si="253"/>
        <v>0</v>
      </c>
      <c r="AS1077" t="str">
        <f t="shared" si="254"/>
        <v>2000MSH</v>
      </c>
    </row>
    <row r="1078" spans="1:45" x14ac:dyDescent="0.25">
      <c r="A1078" t="s">
        <v>830</v>
      </c>
      <c r="B1078" s="64">
        <v>2001</v>
      </c>
      <c r="C1078" t="s">
        <v>40</v>
      </c>
      <c r="E1078" s="63" t="s">
        <v>28</v>
      </c>
      <c r="F1078" s="63" t="s">
        <v>28</v>
      </c>
      <c r="G1078" s="63" t="s">
        <v>28</v>
      </c>
      <c r="H1078" s="63" t="s">
        <v>28</v>
      </c>
      <c r="I1078" s="63" t="s">
        <v>28</v>
      </c>
      <c r="J1078" s="63" t="s">
        <v>28</v>
      </c>
      <c r="K1078" s="63" t="s">
        <v>28</v>
      </c>
      <c r="L1078" s="63" t="s">
        <v>28</v>
      </c>
      <c r="M1078" s="63" t="s">
        <v>28</v>
      </c>
      <c r="N1078" s="63" t="s">
        <v>28</v>
      </c>
      <c r="O1078" s="63" t="s">
        <v>28</v>
      </c>
      <c r="P1078" s="63" t="s">
        <v>28</v>
      </c>
      <c r="Q1078" s="63" t="s">
        <v>28</v>
      </c>
      <c r="R1078" s="63" t="s">
        <v>28</v>
      </c>
      <c r="S1078" s="63" t="s">
        <v>28</v>
      </c>
      <c r="T1078" s="63" t="s">
        <v>28</v>
      </c>
      <c r="U1078" s="63" t="s">
        <v>28</v>
      </c>
      <c r="V1078" s="63" t="s">
        <v>28</v>
      </c>
      <c r="W1078" s="63" t="s">
        <v>28</v>
      </c>
      <c r="X1078" s="63" t="s">
        <v>28</v>
      </c>
      <c r="Y1078" s="63" t="s">
        <v>28</v>
      </c>
      <c r="Z1078" s="63" t="s">
        <v>28</v>
      </c>
      <c r="AA1078" s="63" t="s">
        <v>28</v>
      </c>
      <c r="AB1078" s="93" t="str">
        <f t="shared" si="241"/>
        <v>a99to08</v>
      </c>
      <c r="AC1078" s="93" t="str">
        <f t="shared" si="242"/>
        <v>MSH</v>
      </c>
      <c r="AD1078" s="93" t="str">
        <f>"'"&amp;VLOOKUP(A1078,Lookups!B$3:F$48,2,FALSE)&amp;"'"</f>
        <v>'Middle Shuswhap Summer'</v>
      </c>
      <c r="AE1078" s="93">
        <f>VLOOKUP(A1078,Lookups!B$3:F$48,4,FALSE)</f>
        <v>5</v>
      </c>
      <c r="AF1078" s="93" t="str">
        <f>VLOOKUP(A1078,Lookups!B$3:F$48,5,FALSE)</f>
        <v>Fra</v>
      </c>
      <c r="AG1078" s="93" t="str">
        <f t="shared" si="243"/>
        <v>no</v>
      </c>
      <c r="AH1078" s="93">
        <f>VLOOKUP(A1078,Lookups!B$3:F$48,3,FALSE)</f>
        <v>20</v>
      </c>
      <c r="AI1078" s="117">
        <f t="shared" si="244"/>
        <v>0</v>
      </c>
      <c r="AJ1078" s="117">
        <f t="shared" si="245"/>
        <v>0</v>
      </c>
      <c r="AK1078" s="117">
        <f t="shared" si="246"/>
        <v>0</v>
      </c>
      <c r="AL1078" s="117">
        <f t="shared" si="247"/>
        <v>0</v>
      </c>
      <c r="AM1078" s="117">
        <f t="shared" si="248"/>
        <v>0</v>
      </c>
      <c r="AN1078" s="117">
        <f t="shared" si="249"/>
        <v>0</v>
      </c>
      <c r="AO1078" s="117">
        <f t="shared" si="250"/>
        <v>0</v>
      </c>
      <c r="AP1078" s="117">
        <f t="shared" si="251"/>
        <v>0</v>
      </c>
      <c r="AQ1078" s="117">
        <f t="shared" si="252"/>
        <v>0</v>
      </c>
      <c r="AR1078" s="117">
        <f t="shared" si="253"/>
        <v>0</v>
      </c>
      <c r="AS1078" t="str">
        <f t="shared" si="254"/>
        <v>2001MSH</v>
      </c>
    </row>
    <row r="1079" spans="1:45" x14ac:dyDescent="0.25">
      <c r="A1079" t="s">
        <v>830</v>
      </c>
      <c r="B1079" s="64">
        <v>2002</v>
      </c>
      <c r="C1079" t="s">
        <v>40</v>
      </c>
      <c r="E1079" s="63" t="s">
        <v>28</v>
      </c>
      <c r="F1079" s="63" t="s">
        <v>28</v>
      </c>
      <c r="G1079" s="63" t="s">
        <v>28</v>
      </c>
      <c r="H1079" s="63" t="s">
        <v>28</v>
      </c>
      <c r="I1079" s="63" t="s">
        <v>28</v>
      </c>
      <c r="J1079" s="63" t="s">
        <v>28</v>
      </c>
      <c r="K1079" s="63" t="s">
        <v>28</v>
      </c>
      <c r="L1079" s="63" t="s">
        <v>28</v>
      </c>
      <c r="M1079" s="63" t="s">
        <v>28</v>
      </c>
      <c r="N1079" s="63" t="s">
        <v>28</v>
      </c>
      <c r="O1079" s="63" t="s">
        <v>28</v>
      </c>
      <c r="P1079" s="63" t="s">
        <v>28</v>
      </c>
      <c r="Q1079" s="63" t="s">
        <v>28</v>
      </c>
      <c r="R1079" s="63" t="s">
        <v>28</v>
      </c>
      <c r="S1079" s="63" t="s">
        <v>28</v>
      </c>
      <c r="T1079" s="63" t="s">
        <v>28</v>
      </c>
      <c r="U1079" s="63" t="s">
        <v>28</v>
      </c>
      <c r="V1079" s="63" t="s">
        <v>28</v>
      </c>
      <c r="W1079" s="63" t="s">
        <v>28</v>
      </c>
      <c r="X1079" s="63" t="s">
        <v>28</v>
      </c>
      <c r="Y1079" s="63" t="s">
        <v>28</v>
      </c>
      <c r="Z1079" s="63" t="s">
        <v>28</v>
      </c>
      <c r="AA1079" s="63" t="s">
        <v>28</v>
      </c>
      <c r="AB1079" s="93" t="str">
        <f t="shared" si="241"/>
        <v>a99to08</v>
      </c>
      <c r="AC1079" s="93" t="str">
        <f t="shared" si="242"/>
        <v>MSH</v>
      </c>
      <c r="AD1079" s="93" t="str">
        <f>"'"&amp;VLOOKUP(A1079,Lookups!B$3:F$48,2,FALSE)&amp;"'"</f>
        <v>'Middle Shuswhap Summer'</v>
      </c>
      <c r="AE1079" s="93">
        <f>VLOOKUP(A1079,Lookups!B$3:F$48,4,FALSE)</f>
        <v>5</v>
      </c>
      <c r="AF1079" s="93" t="str">
        <f>VLOOKUP(A1079,Lookups!B$3:F$48,5,FALSE)</f>
        <v>Fra</v>
      </c>
      <c r="AG1079" s="93" t="str">
        <f t="shared" si="243"/>
        <v>no</v>
      </c>
      <c r="AH1079" s="93">
        <f>VLOOKUP(A1079,Lookups!B$3:F$48,3,FALSE)</f>
        <v>20</v>
      </c>
      <c r="AI1079" s="117">
        <f t="shared" si="244"/>
        <v>0</v>
      </c>
      <c r="AJ1079" s="117">
        <f t="shared" si="245"/>
        <v>0</v>
      </c>
      <c r="AK1079" s="117">
        <f t="shared" si="246"/>
        <v>0</v>
      </c>
      <c r="AL1079" s="117">
        <f t="shared" si="247"/>
        <v>0</v>
      </c>
      <c r="AM1079" s="117">
        <f t="shared" si="248"/>
        <v>0</v>
      </c>
      <c r="AN1079" s="117">
        <f t="shared" si="249"/>
        <v>0</v>
      </c>
      <c r="AO1079" s="117">
        <f t="shared" si="250"/>
        <v>0</v>
      </c>
      <c r="AP1079" s="117">
        <f t="shared" si="251"/>
        <v>0</v>
      </c>
      <c r="AQ1079" s="117">
        <f t="shared" si="252"/>
        <v>0</v>
      </c>
      <c r="AR1079" s="117">
        <f t="shared" si="253"/>
        <v>0</v>
      </c>
      <c r="AS1079" t="str">
        <f t="shared" si="254"/>
        <v>2002MSH</v>
      </c>
    </row>
    <row r="1080" spans="1:45" x14ac:dyDescent="0.25">
      <c r="A1080" t="s">
        <v>830</v>
      </c>
      <c r="B1080" s="64">
        <v>2003</v>
      </c>
      <c r="C1080" t="s">
        <v>40</v>
      </c>
      <c r="E1080" s="63" t="s">
        <v>28</v>
      </c>
      <c r="F1080" s="63" t="s">
        <v>28</v>
      </c>
      <c r="G1080" s="63" t="s">
        <v>28</v>
      </c>
      <c r="H1080" s="63" t="s">
        <v>28</v>
      </c>
      <c r="I1080" s="63" t="s">
        <v>28</v>
      </c>
      <c r="J1080" s="63" t="s">
        <v>28</v>
      </c>
      <c r="K1080" s="63" t="s">
        <v>28</v>
      </c>
      <c r="L1080" s="63" t="s">
        <v>28</v>
      </c>
      <c r="M1080" s="63" t="s">
        <v>28</v>
      </c>
      <c r="N1080" s="63" t="s">
        <v>28</v>
      </c>
      <c r="O1080" s="63" t="s">
        <v>28</v>
      </c>
      <c r="P1080" s="63" t="s">
        <v>28</v>
      </c>
      <c r="Q1080" s="63" t="s">
        <v>28</v>
      </c>
      <c r="R1080" s="63" t="s">
        <v>28</v>
      </c>
      <c r="S1080" s="63" t="s">
        <v>28</v>
      </c>
      <c r="T1080" s="63" t="s">
        <v>28</v>
      </c>
      <c r="U1080" s="63" t="s">
        <v>28</v>
      </c>
      <c r="V1080" s="63" t="s">
        <v>28</v>
      </c>
      <c r="W1080" s="63" t="s">
        <v>28</v>
      </c>
      <c r="X1080" s="63" t="s">
        <v>28</v>
      </c>
      <c r="Y1080" s="63" t="s">
        <v>28</v>
      </c>
      <c r="Z1080" s="63" t="s">
        <v>28</v>
      </c>
      <c r="AA1080" s="63" t="s">
        <v>28</v>
      </c>
      <c r="AB1080" s="93" t="str">
        <f t="shared" si="241"/>
        <v>a99to08</v>
      </c>
      <c r="AC1080" s="93" t="str">
        <f t="shared" si="242"/>
        <v>MSH</v>
      </c>
      <c r="AD1080" s="93" t="str">
        <f>"'"&amp;VLOOKUP(A1080,Lookups!B$3:F$48,2,FALSE)&amp;"'"</f>
        <v>'Middle Shuswhap Summer'</v>
      </c>
      <c r="AE1080" s="93">
        <f>VLOOKUP(A1080,Lookups!B$3:F$48,4,FALSE)</f>
        <v>5</v>
      </c>
      <c r="AF1080" s="93" t="str">
        <f>VLOOKUP(A1080,Lookups!B$3:F$48,5,FALSE)</f>
        <v>Fra</v>
      </c>
      <c r="AG1080" s="93" t="str">
        <f t="shared" si="243"/>
        <v>no</v>
      </c>
      <c r="AH1080" s="93">
        <f>VLOOKUP(A1080,Lookups!B$3:F$48,3,FALSE)</f>
        <v>20</v>
      </c>
      <c r="AI1080" s="117">
        <f t="shared" si="244"/>
        <v>0</v>
      </c>
      <c r="AJ1080" s="117">
        <f t="shared" si="245"/>
        <v>0</v>
      </c>
      <c r="AK1080" s="117">
        <f t="shared" si="246"/>
        <v>0</v>
      </c>
      <c r="AL1080" s="117">
        <f t="shared" si="247"/>
        <v>0</v>
      </c>
      <c r="AM1080" s="117">
        <f t="shared" si="248"/>
        <v>0</v>
      </c>
      <c r="AN1080" s="117">
        <f t="shared" si="249"/>
        <v>0</v>
      </c>
      <c r="AO1080" s="117">
        <f t="shared" si="250"/>
        <v>0</v>
      </c>
      <c r="AP1080" s="117">
        <f t="shared" si="251"/>
        <v>0</v>
      </c>
      <c r="AQ1080" s="117">
        <f t="shared" si="252"/>
        <v>0</v>
      </c>
      <c r="AR1080" s="117">
        <f t="shared" si="253"/>
        <v>0</v>
      </c>
      <c r="AS1080" t="str">
        <f t="shared" si="254"/>
        <v>2003MSH</v>
      </c>
    </row>
    <row r="1081" spans="1:45" x14ac:dyDescent="0.25">
      <c r="A1081" t="s">
        <v>830</v>
      </c>
      <c r="B1081" s="64">
        <v>2004</v>
      </c>
      <c r="C1081" t="s">
        <v>40</v>
      </c>
      <c r="E1081" s="63" t="s">
        <v>28</v>
      </c>
      <c r="F1081" s="63" t="s">
        <v>28</v>
      </c>
      <c r="G1081" s="63" t="s">
        <v>28</v>
      </c>
      <c r="H1081" s="63" t="s">
        <v>28</v>
      </c>
      <c r="I1081" s="63" t="s">
        <v>28</v>
      </c>
      <c r="J1081" s="63" t="s">
        <v>28</v>
      </c>
      <c r="K1081" s="63" t="s">
        <v>28</v>
      </c>
      <c r="L1081" s="63" t="s">
        <v>28</v>
      </c>
      <c r="M1081" s="63" t="s">
        <v>28</v>
      </c>
      <c r="N1081" s="63" t="s">
        <v>28</v>
      </c>
      <c r="O1081" s="63" t="s">
        <v>28</v>
      </c>
      <c r="P1081" s="63" t="s">
        <v>28</v>
      </c>
      <c r="Q1081" s="63" t="s">
        <v>28</v>
      </c>
      <c r="R1081" s="63" t="s">
        <v>28</v>
      </c>
      <c r="S1081" s="63" t="s">
        <v>28</v>
      </c>
      <c r="T1081" s="63" t="s">
        <v>28</v>
      </c>
      <c r="U1081" s="63" t="s">
        <v>28</v>
      </c>
      <c r="V1081" s="63" t="s">
        <v>28</v>
      </c>
      <c r="W1081" s="63" t="s">
        <v>28</v>
      </c>
      <c r="X1081" s="63" t="s">
        <v>28</v>
      </c>
      <c r="Y1081" s="63" t="s">
        <v>28</v>
      </c>
      <c r="Z1081" s="63" t="s">
        <v>28</v>
      </c>
      <c r="AA1081" s="63" t="s">
        <v>28</v>
      </c>
      <c r="AB1081" s="93" t="str">
        <f t="shared" si="241"/>
        <v>a99to08</v>
      </c>
      <c r="AC1081" s="93" t="str">
        <f t="shared" si="242"/>
        <v>MSH</v>
      </c>
      <c r="AD1081" s="93" t="str">
        <f>"'"&amp;VLOOKUP(A1081,Lookups!B$3:F$48,2,FALSE)&amp;"'"</f>
        <v>'Middle Shuswhap Summer'</v>
      </c>
      <c r="AE1081" s="93">
        <f>VLOOKUP(A1081,Lookups!B$3:F$48,4,FALSE)</f>
        <v>5</v>
      </c>
      <c r="AF1081" s="93" t="str">
        <f>VLOOKUP(A1081,Lookups!B$3:F$48,5,FALSE)</f>
        <v>Fra</v>
      </c>
      <c r="AG1081" s="93" t="str">
        <f t="shared" si="243"/>
        <v>no</v>
      </c>
      <c r="AH1081" s="93">
        <f>VLOOKUP(A1081,Lookups!B$3:F$48,3,FALSE)</f>
        <v>20</v>
      </c>
      <c r="AI1081" s="117">
        <f t="shared" si="244"/>
        <v>0</v>
      </c>
      <c r="AJ1081" s="117">
        <f t="shared" si="245"/>
        <v>0</v>
      </c>
      <c r="AK1081" s="117">
        <f t="shared" si="246"/>
        <v>0</v>
      </c>
      <c r="AL1081" s="117">
        <f t="shared" si="247"/>
        <v>0</v>
      </c>
      <c r="AM1081" s="117">
        <f t="shared" si="248"/>
        <v>0</v>
      </c>
      <c r="AN1081" s="117">
        <f t="shared" si="249"/>
        <v>0</v>
      </c>
      <c r="AO1081" s="117">
        <f t="shared" si="250"/>
        <v>0</v>
      </c>
      <c r="AP1081" s="117">
        <f t="shared" si="251"/>
        <v>0</v>
      </c>
      <c r="AQ1081" s="117">
        <f t="shared" si="252"/>
        <v>0</v>
      </c>
      <c r="AR1081" s="117">
        <f t="shared" si="253"/>
        <v>0</v>
      </c>
      <c r="AS1081" t="str">
        <f t="shared" si="254"/>
        <v>2004MSH</v>
      </c>
    </row>
    <row r="1082" spans="1:45" x14ac:dyDescent="0.25">
      <c r="A1082" t="s">
        <v>830</v>
      </c>
      <c r="B1082" s="64">
        <v>2005</v>
      </c>
      <c r="C1082" t="s">
        <v>40</v>
      </c>
      <c r="E1082" s="63" t="s">
        <v>28</v>
      </c>
      <c r="F1082" s="63" t="s">
        <v>28</v>
      </c>
      <c r="G1082" s="63" t="s">
        <v>28</v>
      </c>
      <c r="H1082" s="63" t="s">
        <v>28</v>
      </c>
      <c r="I1082" s="63" t="s">
        <v>28</v>
      </c>
      <c r="J1082" s="63" t="s">
        <v>28</v>
      </c>
      <c r="K1082" s="63" t="s">
        <v>28</v>
      </c>
      <c r="L1082" s="63" t="s">
        <v>28</v>
      </c>
      <c r="M1082" s="63" t="s">
        <v>28</v>
      </c>
      <c r="N1082" s="63" t="s">
        <v>28</v>
      </c>
      <c r="O1082" s="63" t="s">
        <v>28</v>
      </c>
      <c r="P1082" s="63" t="s">
        <v>28</v>
      </c>
      <c r="Q1082" s="63" t="s">
        <v>28</v>
      </c>
      <c r="R1082" s="63" t="s">
        <v>28</v>
      </c>
      <c r="S1082" s="63" t="s">
        <v>28</v>
      </c>
      <c r="T1082" s="63" t="s">
        <v>28</v>
      </c>
      <c r="U1082" s="63" t="s">
        <v>28</v>
      </c>
      <c r="V1082" s="63" t="s">
        <v>28</v>
      </c>
      <c r="W1082" s="63" t="s">
        <v>28</v>
      </c>
      <c r="X1082" s="63" t="s">
        <v>28</v>
      </c>
      <c r="Y1082" s="63" t="s">
        <v>28</v>
      </c>
      <c r="Z1082" s="63" t="s">
        <v>28</v>
      </c>
      <c r="AA1082" s="63" t="s">
        <v>28</v>
      </c>
      <c r="AB1082" s="93" t="str">
        <f t="shared" si="241"/>
        <v>a99to08</v>
      </c>
      <c r="AC1082" s="93" t="str">
        <f t="shared" si="242"/>
        <v>MSH</v>
      </c>
      <c r="AD1082" s="93" t="str">
        <f>"'"&amp;VLOOKUP(A1082,Lookups!B$3:F$48,2,FALSE)&amp;"'"</f>
        <v>'Middle Shuswhap Summer'</v>
      </c>
      <c r="AE1082" s="93">
        <f>VLOOKUP(A1082,Lookups!B$3:F$48,4,FALSE)</f>
        <v>5</v>
      </c>
      <c r="AF1082" s="93" t="str">
        <f>VLOOKUP(A1082,Lookups!B$3:F$48,5,FALSE)</f>
        <v>Fra</v>
      </c>
      <c r="AG1082" s="93" t="str">
        <f t="shared" si="243"/>
        <v>no</v>
      </c>
      <c r="AH1082" s="93">
        <f>VLOOKUP(A1082,Lookups!B$3:F$48,3,FALSE)</f>
        <v>20</v>
      </c>
      <c r="AI1082" s="117">
        <f t="shared" si="244"/>
        <v>0</v>
      </c>
      <c r="AJ1082" s="117">
        <f t="shared" si="245"/>
        <v>0</v>
      </c>
      <c r="AK1082" s="117">
        <f t="shared" si="246"/>
        <v>0</v>
      </c>
      <c r="AL1082" s="117">
        <f t="shared" si="247"/>
        <v>0</v>
      </c>
      <c r="AM1082" s="117">
        <f t="shared" si="248"/>
        <v>0</v>
      </c>
      <c r="AN1082" s="117">
        <f t="shared" si="249"/>
        <v>0</v>
      </c>
      <c r="AO1082" s="117">
        <f t="shared" si="250"/>
        <v>0</v>
      </c>
      <c r="AP1082" s="117">
        <f t="shared" si="251"/>
        <v>0</v>
      </c>
      <c r="AQ1082" s="117">
        <f t="shared" si="252"/>
        <v>0</v>
      </c>
      <c r="AR1082" s="117">
        <f t="shared" si="253"/>
        <v>0</v>
      </c>
      <c r="AS1082" t="str">
        <f t="shared" si="254"/>
        <v>2005MSH</v>
      </c>
    </row>
    <row r="1083" spans="1:45" x14ac:dyDescent="0.25">
      <c r="A1083" t="s">
        <v>830</v>
      </c>
      <c r="B1083" s="64">
        <v>2006</v>
      </c>
      <c r="C1083" t="s">
        <v>40</v>
      </c>
      <c r="E1083" s="63" t="s">
        <v>28</v>
      </c>
      <c r="F1083" s="63" t="s">
        <v>28</v>
      </c>
      <c r="G1083" s="63" t="s">
        <v>28</v>
      </c>
      <c r="H1083" s="63" t="s">
        <v>28</v>
      </c>
      <c r="I1083" s="63" t="s">
        <v>28</v>
      </c>
      <c r="J1083" s="63" t="s">
        <v>28</v>
      </c>
      <c r="K1083" s="63" t="s">
        <v>28</v>
      </c>
      <c r="L1083" s="63" t="s">
        <v>28</v>
      </c>
      <c r="M1083" s="63" t="s">
        <v>28</v>
      </c>
      <c r="N1083" s="63" t="s">
        <v>28</v>
      </c>
      <c r="O1083" s="63" t="s">
        <v>28</v>
      </c>
      <c r="P1083" s="63" t="s">
        <v>28</v>
      </c>
      <c r="Q1083" s="63" t="s">
        <v>28</v>
      </c>
      <c r="R1083" s="63" t="s">
        <v>28</v>
      </c>
      <c r="S1083" s="63" t="s">
        <v>28</v>
      </c>
      <c r="T1083" s="63" t="s">
        <v>28</v>
      </c>
      <c r="U1083" s="63" t="s">
        <v>28</v>
      </c>
      <c r="V1083" s="63" t="s">
        <v>28</v>
      </c>
      <c r="W1083" s="63" t="s">
        <v>28</v>
      </c>
      <c r="X1083" s="63" t="s">
        <v>28</v>
      </c>
      <c r="Y1083" s="63" t="s">
        <v>28</v>
      </c>
      <c r="Z1083" s="63" t="s">
        <v>28</v>
      </c>
      <c r="AA1083" s="63" t="s">
        <v>28</v>
      </c>
      <c r="AB1083" s="93" t="str">
        <f t="shared" si="241"/>
        <v>a99to08</v>
      </c>
      <c r="AC1083" s="93" t="str">
        <f t="shared" si="242"/>
        <v>MSH</v>
      </c>
      <c r="AD1083" s="93" t="str">
        <f>"'"&amp;VLOOKUP(A1083,Lookups!B$3:F$48,2,FALSE)&amp;"'"</f>
        <v>'Middle Shuswhap Summer'</v>
      </c>
      <c r="AE1083" s="93">
        <f>VLOOKUP(A1083,Lookups!B$3:F$48,4,FALSE)</f>
        <v>5</v>
      </c>
      <c r="AF1083" s="93" t="str">
        <f>VLOOKUP(A1083,Lookups!B$3:F$48,5,FALSE)</f>
        <v>Fra</v>
      </c>
      <c r="AG1083" s="93" t="str">
        <f t="shared" si="243"/>
        <v>no</v>
      </c>
      <c r="AH1083" s="93">
        <f>VLOOKUP(A1083,Lookups!B$3:F$48,3,FALSE)</f>
        <v>20</v>
      </c>
      <c r="AI1083" s="117">
        <f t="shared" si="244"/>
        <v>0</v>
      </c>
      <c r="AJ1083" s="117">
        <f t="shared" si="245"/>
        <v>0</v>
      </c>
      <c r="AK1083" s="117">
        <f t="shared" si="246"/>
        <v>0</v>
      </c>
      <c r="AL1083" s="117">
        <f t="shared" si="247"/>
        <v>0</v>
      </c>
      <c r="AM1083" s="117">
        <f t="shared" si="248"/>
        <v>0</v>
      </c>
      <c r="AN1083" s="117">
        <f t="shared" si="249"/>
        <v>0</v>
      </c>
      <c r="AO1083" s="117">
        <f t="shared" si="250"/>
        <v>0</v>
      </c>
      <c r="AP1083" s="117">
        <f t="shared" si="251"/>
        <v>0</v>
      </c>
      <c r="AQ1083" s="117">
        <f t="shared" si="252"/>
        <v>0</v>
      </c>
      <c r="AR1083" s="117">
        <f t="shared" si="253"/>
        <v>0</v>
      </c>
      <c r="AS1083" t="str">
        <f t="shared" si="254"/>
        <v>2006MSH</v>
      </c>
    </row>
    <row r="1084" spans="1:45" x14ac:dyDescent="0.25">
      <c r="A1084" t="s">
        <v>830</v>
      </c>
      <c r="B1084" s="64">
        <v>2007</v>
      </c>
      <c r="C1084" t="s">
        <v>40</v>
      </c>
      <c r="E1084" s="63" t="s">
        <v>28</v>
      </c>
      <c r="F1084" s="63" t="s">
        <v>28</v>
      </c>
      <c r="G1084" s="63" t="s">
        <v>28</v>
      </c>
      <c r="H1084" s="63" t="s">
        <v>28</v>
      </c>
      <c r="I1084" s="63" t="s">
        <v>28</v>
      </c>
      <c r="J1084" s="63" t="s">
        <v>28</v>
      </c>
      <c r="K1084" s="63" t="s">
        <v>28</v>
      </c>
      <c r="L1084" s="63" t="s">
        <v>28</v>
      </c>
      <c r="M1084" s="63" t="s">
        <v>28</v>
      </c>
      <c r="N1084" s="63" t="s">
        <v>28</v>
      </c>
      <c r="O1084" s="63" t="s">
        <v>28</v>
      </c>
      <c r="P1084" s="63" t="s">
        <v>28</v>
      </c>
      <c r="Q1084" s="63" t="s">
        <v>28</v>
      </c>
      <c r="R1084" s="63" t="s">
        <v>28</v>
      </c>
      <c r="S1084" s="63" t="s">
        <v>28</v>
      </c>
      <c r="T1084" s="63" t="s">
        <v>28</v>
      </c>
      <c r="U1084" s="63" t="s">
        <v>28</v>
      </c>
      <c r="V1084" s="63" t="s">
        <v>28</v>
      </c>
      <c r="W1084" s="63" t="s">
        <v>28</v>
      </c>
      <c r="X1084" s="63" t="s">
        <v>28</v>
      </c>
      <c r="Y1084" s="63" t="s">
        <v>28</v>
      </c>
      <c r="Z1084" s="63" t="s">
        <v>28</v>
      </c>
      <c r="AA1084" s="63" t="s">
        <v>28</v>
      </c>
      <c r="AB1084" s="93" t="str">
        <f t="shared" si="241"/>
        <v>a99to08</v>
      </c>
      <c r="AC1084" s="93" t="str">
        <f t="shared" si="242"/>
        <v>MSH</v>
      </c>
      <c r="AD1084" s="93" t="str">
        <f>"'"&amp;VLOOKUP(A1084,Lookups!B$3:F$48,2,FALSE)&amp;"'"</f>
        <v>'Middle Shuswhap Summer'</v>
      </c>
      <c r="AE1084" s="93">
        <f>VLOOKUP(A1084,Lookups!B$3:F$48,4,FALSE)</f>
        <v>5</v>
      </c>
      <c r="AF1084" s="93" t="str">
        <f>VLOOKUP(A1084,Lookups!B$3:F$48,5,FALSE)</f>
        <v>Fra</v>
      </c>
      <c r="AG1084" s="93" t="str">
        <f t="shared" si="243"/>
        <v>no</v>
      </c>
      <c r="AH1084" s="93">
        <f>VLOOKUP(A1084,Lookups!B$3:F$48,3,FALSE)</f>
        <v>20</v>
      </c>
      <c r="AI1084" s="117">
        <f t="shared" si="244"/>
        <v>0</v>
      </c>
      <c r="AJ1084" s="117">
        <f t="shared" si="245"/>
        <v>0</v>
      </c>
      <c r="AK1084" s="117">
        <f t="shared" si="246"/>
        <v>0</v>
      </c>
      <c r="AL1084" s="117">
        <f t="shared" si="247"/>
        <v>0</v>
      </c>
      <c r="AM1084" s="117">
        <f t="shared" si="248"/>
        <v>0</v>
      </c>
      <c r="AN1084" s="117">
        <f t="shared" si="249"/>
        <v>0</v>
      </c>
      <c r="AO1084" s="117">
        <f t="shared" si="250"/>
        <v>0</v>
      </c>
      <c r="AP1084" s="117">
        <f t="shared" si="251"/>
        <v>0</v>
      </c>
      <c r="AQ1084" s="117">
        <f t="shared" si="252"/>
        <v>0</v>
      </c>
      <c r="AR1084" s="117">
        <f t="shared" si="253"/>
        <v>0</v>
      </c>
      <c r="AS1084" t="str">
        <f t="shared" si="254"/>
        <v>2007MSH</v>
      </c>
    </row>
    <row r="1085" spans="1:45" x14ac:dyDescent="0.25">
      <c r="A1085" t="s">
        <v>830</v>
      </c>
      <c r="B1085" s="64">
        <v>2008</v>
      </c>
      <c r="C1085" t="s">
        <v>40</v>
      </c>
      <c r="E1085" s="63" t="s">
        <v>28</v>
      </c>
      <c r="F1085" s="63" t="s">
        <v>28</v>
      </c>
      <c r="G1085" s="63" t="s">
        <v>28</v>
      </c>
      <c r="H1085" s="63" t="s">
        <v>28</v>
      </c>
      <c r="I1085" s="63" t="s">
        <v>28</v>
      </c>
      <c r="J1085" s="63" t="s">
        <v>28</v>
      </c>
      <c r="K1085" s="63" t="s">
        <v>28</v>
      </c>
      <c r="L1085" s="63" t="s">
        <v>28</v>
      </c>
      <c r="M1085" s="63" t="s">
        <v>28</v>
      </c>
      <c r="N1085" s="63" t="s">
        <v>28</v>
      </c>
      <c r="O1085" s="63" t="s">
        <v>28</v>
      </c>
      <c r="P1085" s="63" t="s">
        <v>28</v>
      </c>
      <c r="Q1085" s="63" t="s">
        <v>28</v>
      </c>
      <c r="R1085" s="63" t="s">
        <v>28</v>
      </c>
      <c r="S1085" s="63" t="s">
        <v>28</v>
      </c>
      <c r="T1085" s="63" t="s">
        <v>28</v>
      </c>
      <c r="U1085" s="63" t="s">
        <v>28</v>
      </c>
      <c r="V1085" s="63" t="s">
        <v>28</v>
      </c>
      <c r="W1085" s="63" t="s">
        <v>28</v>
      </c>
      <c r="X1085" s="63" t="s">
        <v>28</v>
      </c>
      <c r="Y1085" s="63" t="s">
        <v>28</v>
      </c>
      <c r="Z1085" s="63" t="s">
        <v>28</v>
      </c>
      <c r="AA1085" s="63" t="s">
        <v>28</v>
      </c>
      <c r="AB1085" s="93" t="str">
        <f t="shared" si="241"/>
        <v>a99to08</v>
      </c>
      <c r="AC1085" s="93" t="str">
        <f t="shared" si="242"/>
        <v>MSH</v>
      </c>
      <c r="AD1085" s="93" t="str">
        <f>"'"&amp;VLOOKUP(A1085,Lookups!B$3:F$48,2,FALSE)&amp;"'"</f>
        <v>'Middle Shuswhap Summer'</v>
      </c>
      <c r="AE1085" s="93">
        <f>VLOOKUP(A1085,Lookups!B$3:F$48,4,FALSE)</f>
        <v>5</v>
      </c>
      <c r="AF1085" s="93" t="str">
        <f>VLOOKUP(A1085,Lookups!B$3:F$48,5,FALSE)</f>
        <v>Fra</v>
      </c>
      <c r="AG1085" s="93" t="str">
        <f t="shared" si="243"/>
        <v>no</v>
      </c>
      <c r="AH1085" s="93">
        <f>VLOOKUP(A1085,Lookups!B$3:F$48,3,FALSE)</f>
        <v>20</v>
      </c>
      <c r="AI1085" s="117">
        <f t="shared" si="244"/>
        <v>0</v>
      </c>
      <c r="AJ1085" s="117">
        <f t="shared" si="245"/>
        <v>0</v>
      </c>
      <c r="AK1085" s="117">
        <f t="shared" si="246"/>
        <v>0</v>
      </c>
      <c r="AL1085" s="117">
        <f t="shared" si="247"/>
        <v>0</v>
      </c>
      <c r="AM1085" s="117">
        <f t="shared" si="248"/>
        <v>0</v>
      </c>
      <c r="AN1085" s="117">
        <f t="shared" si="249"/>
        <v>0</v>
      </c>
      <c r="AO1085" s="117">
        <f t="shared" si="250"/>
        <v>0</v>
      </c>
      <c r="AP1085" s="117">
        <f t="shared" si="251"/>
        <v>0</v>
      </c>
      <c r="AQ1085" s="117">
        <f t="shared" si="252"/>
        <v>0</v>
      </c>
      <c r="AR1085" s="117">
        <f t="shared" si="253"/>
        <v>0</v>
      </c>
      <c r="AS1085" t="str">
        <f t="shared" si="254"/>
        <v>2008MSH</v>
      </c>
    </row>
    <row r="1086" spans="1:45" x14ac:dyDescent="0.25">
      <c r="A1086" t="s">
        <v>830</v>
      </c>
      <c r="B1086" s="64">
        <v>2009</v>
      </c>
      <c r="C1086" t="s">
        <v>40</v>
      </c>
      <c r="E1086" s="63" t="s">
        <v>28</v>
      </c>
      <c r="F1086" s="63" t="s">
        <v>28</v>
      </c>
      <c r="G1086" s="63" t="s">
        <v>28</v>
      </c>
      <c r="H1086" s="63" t="s">
        <v>28</v>
      </c>
      <c r="I1086" s="63" t="s">
        <v>28</v>
      </c>
      <c r="J1086" s="63" t="s">
        <v>28</v>
      </c>
      <c r="K1086" s="63" t="s">
        <v>28</v>
      </c>
      <c r="L1086" s="63" t="s">
        <v>28</v>
      </c>
      <c r="M1086" s="63" t="s">
        <v>28</v>
      </c>
      <c r="N1086" s="63" t="s">
        <v>28</v>
      </c>
      <c r="O1086" s="63" t="s">
        <v>28</v>
      </c>
      <c r="P1086" s="63" t="s">
        <v>28</v>
      </c>
      <c r="Q1086" s="63" t="s">
        <v>28</v>
      </c>
      <c r="R1086" s="63" t="s">
        <v>28</v>
      </c>
      <c r="S1086" s="63" t="s">
        <v>28</v>
      </c>
      <c r="T1086" s="63" t="s">
        <v>28</v>
      </c>
      <c r="U1086" s="63" t="s">
        <v>28</v>
      </c>
      <c r="V1086" s="63" t="s">
        <v>28</v>
      </c>
      <c r="W1086" s="63" t="s">
        <v>28</v>
      </c>
      <c r="X1086" s="63" t="s">
        <v>28</v>
      </c>
      <c r="Y1086" s="63" t="s">
        <v>28</v>
      </c>
      <c r="Z1086" s="63" t="s">
        <v>28</v>
      </c>
      <c r="AA1086" s="63" t="s">
        <v>28</v>
      </c>
      <c r="AB1086" s="93" t="str">
        <f t="shared" si="241"/>
        <v>a09on</v>
      </c>
      <c r="AC1086" s="93" t="str">
        <f t="shared" si="242"/>
        <v>MSH</v>
      </c>
      <c r="AD1086" s="93" t="str">
        <f>"'"&amp;VLOOKUP(A1086,Lookups!B$3:F$48,2,FALSE)&amp;"'"</f>
        <v>'Middle Shuswhap Summer'</v>
      </c>
      <c r="AE1086" s="93">
        <f>VLOOKUP(A1086,Lookups!B$3:F$48,4,FALSE)</f>
        <v>5</v>
      </c>
      <c r="AF1086" s="93" t="str">
        <f>VLOOKUP(A1086,Lookups!B$3:F$48,5,FALSE)</f>
        <v>Fra</v>
      </c>
      <c r="AG1086" s="93" t="str">
        <f t="shared" si="243"/>
        <v>no</v>
      </c>
      <c r="AH1086" s="93">
        <f>VLOOKUP(A1086,Lookups!B$3:F$48,3,FALSE)</f>
        <v>20</v>
      </c>
      <c r="AI1086" s="117">
        <f t="shared" si="244"/>
        <v>0</v>
      </c>
      <c r="AJ1086" s="117">
        <f t="shared" si="245"/>
        <v>0</v>
      </c>
      <c r="AK1086" s="117">
        <f t="shared" si="246"/>
        <v>0</v>
      </c>
      <c r="AL1086" s="117">
        <f t="shared" si="247"/>
        <v>0</v>
      </c>
      <c r="AM1086" s="117">
        <f t="shared" si="248"/>
        <v>0</v>
      </c>
      <c r="AN1086" s="117">
        <f t="shared" si="249"/>
        <v>0</v>
      </c>
      <c r="AO1086" s="117">
        <f t="shared" si="250"/>
        <v>0</v>
      </c>
      <c r="AP1086" s="117">
        <f t="shared" si="251"/>
        <v>0</v>
      </c>
      <c r="AQ1086" s="117">
        <f t="shared" si="252"/>
        <v>0</v>
      </c>
      <c r="AR1086" s="117">
        <f t="shared" si="253"/>
        <v>0</v>
      </c>
      <c r="AS1086" t="str">
        <f t="shared" si="254"/>
        <v>2009MSH</v>
      </c>
    </row>
    <row r="1087" spans="1:45" x14ac:dyDescent="0.25">
      <c r="A1087" t="s">
        <v>830</v>
      </c>
      <c r="B1087" s="64">
        <v>2010</v>
      </c>
      <c r="C1087">
        <v>3</v>
      </c>
      <c r="D1087" s="116">
        <v>2</v>
      </c>
      <c r="E1087" s="63" t="s">
        <v>26</v>
      </c>
      <c r="F1087" s="63" t="s">
        <v>27</v>
      </c>
      <c r="G1087" s="63" t="s">
        <v>28</v>
      </c>
      <c r="H1087" s="63" t="s">
        <v>28</v>
      </c>
      <c r="I1087" s="63" t="s">
        <v>28</v>
      </c>
      <c r="J1087" s="63" t="s">
        <v>28</v>
      </c>
      <c r="K1087" s="63" t="s">
        <v>28</v>
      </c>
      <c r="L1087" s="63" t="s">
        <v>28</v>
      </c>
      <c r="M1087" s="63" t="s">
        <v>28</v>
      </c>
      <c r="N1087" s="63" t="s">
        <v>28</v>
      </c>
      <c r="O1087" s="63" t="s">
        <v>28</v>
      </c>
      <c r="P1087" s="63" t="s">
        <v>28</v>
      </c>
      <c r="Q1087" s="63" t="s">
        <v>28</v>
      </c>
      <c r="R1087" s="63" t="s">
        <v>28</v>
      </c>
      <c r="S1087" s="63" t="s">
        <v>28</v>
      </c>
      <c r="T1087" s="63" t="s">
        <v>28</v>
      </c>
      <c r="U1087" s="63" t="s">
        <v>28</v>
      </c>
      <c r="V1087" s="63" t="s">
        <v>28</v>
      </c>
      <c r="W1087" s="63" t="s">
        <v>28</v>
      </c>
      <c r="X1087" s="63" t="s">
        <v>28</v>
      </c>
      <c r="Y1087" s="63" t="s">
        <v>28</v>
      </c>
      <c r="Z1087" s="63" t="s">
        <v>28</v>
      </c>
      <c r="AA1087" s="63" t="s">
        <v>28</v>
      </c>
      <c r="AB1087" s="93" t="str">
        <f t="shared" si="241"/>
        <v>a09on</v>
      </c>
      <c r="AC1087" s="93" t="str">
        <f t="shared" si="242"/>
        <v>MSH</v>
      </c>
      <c r="AD1087" s="93" t="str">
        <f>"'"&amp;VLOOKUP(A1087,Lookups!B$3:F$48,2,FALSE)&amp;"'"</f>
        <v>'Middle Shuswhap Summer'</v>
      </c>
      <c r="AE1087" s="93">
        <f>VLOOKUP(A1087,Lookups!B$3:F$48,4,FALSE)</f>
        <v>5</v>
      </c>
      <c r="AF1087" s="93" t="str">
        <f>VLOOKUP(A1087,Lookups!B$3:F$48,5,FALSE)</f>
        <v>Fra</v>
      </c>
      <c r="AG1087" s="93" t="str">
        <f t="shared" si="243"/>
        <v>no</v>
      </c>
      <c r="AH1087" s="93">
        <f>VLOOKUP(A1087,Lookups!B$3:F$48,3,FALSE)</f>
        <v>20</v>
      </c>
      <c r="AI1087" s="117">
        <f t="shared" si="244"/>
        <v>0</v>
      </c>
      <c r="AJ1087" s="117">
        <f t="shared" si="245"/>
        <v>0</v>
      </c>
      <c r="AK1087" s="117">
        <f t="shared" si="246"/>
        <v>0</v>
      </c>
      <c r="AL1087" s="117">
        <f t="shared" si="247"/>
        <v>0</v>
      </c>
      <c r="AM1087" s="117">
        <f t="shared" si="248"/>
        <v>0</v>
      </c>
      <c r="AN1087" s="117">
        <f t="shared" si="249"/>
        <v>0</v>
      </c>
      <c r="AO1087" s="117">
        <f t="shared" si="250"/>
        <v>0</v>
      </c>
      <c r="AP1087" s="117">
        <f t="shared" si="251"/>
        <v>0</v>
      </c>
      <c r="AQ1087" s="117">
        <f t="shared" si="252"/>
        <v>0</v>
      </c>
      <c r="AR1087" s="117">
        <f t="shared" si="253"/>
        <v>0</v>
      </c>
      <c r="AS1087" t="str">
        <f t="shared" si="254"/>
        <v>2010MSH</v>
      </c>
    </row>
    <row r="1088" spans="1:45" x14ac:dyDescent="0.25">
      <c r="A1088" t="s">
        <v>830</v>
      </c>
      <c r="B1088" s="64">
        <v>2011</v>
      </c>
      <c r="C1088">
        <v>56</v>
      </c>
      <c r="D1088" s="116" t="s">
        <v>41</v>
      </c>
      <c r="E1088" s="63" t="s">
        <v>26</v>
      </c>
      <c r="F1088" s="63" t="s">
        <v>27</v>
      </c>
      <c r="G1088" s="63" t="s">
        <v>28</v>
      </c>
      <c r="H1088" s="63" t="s">
        <v>28</v>
      </c>
      <c r="I1088" s="63" t="s">
        <v>28</v>
      </c>
      <c r="J1088" s="63" t="s">
        <v>28</v>
      </c>
      <c r="K1088" s="63" t="s">
        <v>28</v>
      </c>
      <c r="L1088" s="63" t="s">
        <v>28</v>
      </c>
      <c r="M1088" s="63" t="s">
        <v>28</v>
      </c>
      <c r="N1088" s="63" t="s">
        <v>28</v>
      </c>
      <c r="O1088" s="63" t="s">
        <v>28</v>
      </c>
      <c r="P1088" s="63" t="s">
        <v>28</v>
      </c>
      <c r="Q1088" s="63" t="s">
        <v>28</v>
      </c>
      <c r="R1088" s="63" t="s">
        <v>28</v>
      </c>
      <c r="S1088" s="63" t="s">
        <v>28</v>
      </c>
      <c r="T1088" s="63" t="s">
        <v>28</v>
      </c>
      <c r="U1088" s="63" t="s">
        <v>28</v>
      </c>
      <c r="V1088" s="63" t="s">
        <v>28</v>
      </c>
      <c r="W1088" s="63" t="s">
        <v>28</v>
      </c>
      <c r="X1088" s="63" t="s">
        <v>28</v>
      </c>
      <c r="Y1088" s="63" t="s">
        <v>28</v>
      </c>
      <c r="Z1088" s="63" t="s">
        <v>28</v>
      </c>
      <c r="AA1088" s="63" t="s">
        <v>28</v>
      </c>
      <c r="AB1088" s="93" t="str">
        <f t="shared" si="241"/>
        <v>a09on</v>
      </c>
      <c r="AC1088" s="93" t="str">
        <f t="shared" si="242"/>
        <v>MSH</v>
      </c>
      <c r="AD1088" s="93" t="str">
        <f>"'"&amp;VLOOKUP(A1088,Lookups!B$3:F$48,2,FALSE)&amp;"'"</f>
        <v>'Middle Shuswhap Summer'</v>
      </c>
      <c r="AE1088" s="93">
        <f>VLOOKUP(A1088,Lookups!B$3:F$48,4,FALSE)</f>
        <v>5</v>
      </c>
      <c r="AF1088" s="93" t="str">
        <f>VLOOKUP(A1088,Lookups!B$3:F$48,5,FALSE)</f>
        <v>Fra</v>
      </c>
      <c r="AG1088" s="93" t="str">
        <f t="shared" si="243"/>
        <v>no</v>
      </c>
      <c r="AH1088" s="93">
        <f>VLOOKUP(A1088,Lookups!B$3:F$48,3,FALSE)</f>
        <v>20</v>
      </c>
      <c r="AI1088" s="117">
        <f t="shared" si="244"/>
        <v>0</v>
      </c>
      <c r="AJ1088" s="117">
        <f t="shared" si="245"/>
        <v>0</v>
      </c>
      <c r="AK1088" s="117">
        <f t="shared" si="246"/>
        <v>0</v>
      </c>
      <c r="AL1088" s="117">
        <f t="shared" si="247"/>
        <v>0</v>
      </c>
      <c r="AM1088" s="117">
        <f t="shared" si="248"/>
        <v>0</v>
      </c>
      <c r="AN1088" s="117">
        <f t="shared" si="249"/>
        <v>0</v>
      </c>
      <c r="AO1088" s="117">
        <f t="shared" si="250"/>
        <v>0</v>
      </c>
      <c r="AP1088" s="117">
        <f t="shared" si="251"/>
        <v>0</v>
      </c>
      <c r="AQ1088" s="117">
        <f t="shared" si="252"/>
        <v>0</v>
      </c>
      <c r="AR1088" s="117">
        <f t="shared" si="253"/>
        <v>0</v>
      </c>
      <c r="AS1088" t="str">
        <f t="shared" si="254"/>
        <v>2011MSH</v>
      </c>
    </row>
    <row r="1089" spans="1:45" x14ac:dyDescent="0.25">
      <c r="A1089" t="s">
        <v>830</v>
      </c>
      <c r="B1089" s="64">
        <v>2012</v>
      </c>
      <c r="C1089">
        <v>243</v>
      </c>
      <c r="D1089" s="116" t="s">
        <v>42</v>
      </c>
      <c r="E1089" s="63">
        <v>2.8806584362139918E-2</v>
      </c>
      <c r="F1089" s="63">
        <v>0</v>
      </c>
      <c r="G1089" s="63">
        <v>1.2345679012345678E-2</v>
      </c>
      <c r="H1089" s="63">
        <v>6.1728395061728392E-2</v>
      </c>
      <c r="I1089" s="63">
        <v>5.3497942386831275E-2</v>
      </c>
      <c r="J1089" s="63">
        <v>1.2345679012345678E-2</v>
      </c>
      <c r="K1089" s="63">
        <v>0</v>
      </c>
      <c r="L1089" s="63">
        <v>0</v>
      </c>
      <c r="M1089" s="63">
        <v>0.17695473251028807</v>
      </c>
      <c r="N1089" s="63">
        <v>0</v>
      </c>
      <c r="O1089" s="63">
        <v>0</v>
      </c>
      <c r="P1089" s="63">
        <v>0</v>
      </c>
      <c r="Q1089" s="63">
        <v>2.0576131687242798E-2</v>
      </c>
      <c r="R1089" s="63">
        <v>0</v>
      </c>
      <c r="S1089" s="63">
        <v>0</v>
      </c>
      <c r="T1089" s="63">
        <v>0</v>
      </c>
      <c r="U1089" s="63">
        <v>0</v>
      </c>
      <c r="V1089" s="63">
        <v>0</v>
      </c>
      <c r="W1089" s="63">
        <v>0</v>
      </c>
      <c r="X1089" s="63">
        <v>0.1440329218106996</v>
      </c>
      <c r="Y1089" s="63">
        <v>3.292181069958848E-2</v>
      </c>
      <c r="Z1089" s="63">
        <v>1.646090534979424E-2</v>
      </c>
      <c r="AA1089" s="63">
        <v>0.44032921810699588</v>
      </c>
      <c r="AB1089" s="93" t="str">
        <f t="shared" si="241"/>
        <v>a09on</v>
      </c>
      <c r="AC1089" s="93" t="str">
        <f t="shared" si="242"/>
        <v>MSH</v>
      </c>
      <c r="AD1089" s="93" t="str">
        <f>"'"&amp;VLOOKUP(A1089,Lookups!B$3:F$48,2,FALSE)&amp;"'"</f>
        <v>'Middle Shuswhap Summer'</v>
      </c>
      <c r="AE1089" s="93">
        <f>VLOOKUP(A1089,Lookups!B$3:F$48,4,FALSE)</f>
        <v>5</v>
      </c>
      <c r="AF1089" s="93" t="str">
        <f>VLOOKUP(A1089,Lookups!B$3:F$48,5,FALSE)</f>
        <v>Fra</v>
      </c>
      <c r="AG1089" s="93" t="str">
        <f t="shared" si="243"/>
        <v>yes</v>
      </c>
      <c r="AH1089" s="93">
        <f>VLOOKUP(A1089,Lookups!B$3:F$48,3,FALSE)</f>
        <v>20</v>
      </c>
      <c r="AI1089" s="117">
        <f t="shared" si="244"/>
        <v>4.1152263374485597E-2</v>
      </c>
      <c r="AJ1089" s="117">
        <f t="shared" si="245"/>
        <v>0.11522633744855967</v>
      </c>
      <c r="AK1089" s="117">
        <f t="shared" si="246"/>
        <v>1.2345679012345678E-2</v>
      </c>
      <c r="AL1089" s="117">
        <f t="shared" si="247"/>
        <v>0.17695473251028807</v>
      </c>
      <c r="AM1089" s="117">
        <f t="shared" si="248"/>
        <v>0</v>
      </c>
      <c r="AN1089" s="117">
        <f t="shared" si="249"/>
        <v>2.0576131687242798E-2</v>
      </c>
      <c r="AO1089" s="117">
        <f t="shared" si="250"/>
        <v>0</v>
      </c>
      <c r="AP1089" s="117">
        <f t="shared" si="251"/>
        <v>0.17695473251028809</v>
      </c>
      <c r="AQ1089" s="117">
        <f t="shared" si="252"/>
        <v>0.44032921810699588</v>
      </c>
      <c r="AR1089" s="117">
        <f t="shared" si="253"/>
        <v>1.646090534979424E-2</v>
      </c>
      <c r="AS1089" t="str">
        <f t="shared" si="254"/>
        <v>2012MSH</v>
      </c>
    </row>
    <row r="1090" spans="1:45" x14ac:dyDescent="0.25">
      <c r="A1090" t="s">
        <v>830</v>
      </c>
      <c r="B1090" s="64">
        <v>2013</v>
      </c>
      <c r="C1090">
        <v>1594</v>
      </c>
      <c r="D1090" s="116" t="s">
        <v>30</v>
      </c>
      <c r="E1090" s="63">
        <v>1.1292346298619823E-2</v>
      </c>
      <c r="F1090" s="63">
        <v>0</v>
      </c>
      <c r="G1090" s="63">
        <v>3.1367628607277291E-3</v>
      </c>
      <c r="H1090" s="63">
        <v>2.5094102885821833E-2</v>
      </c>
      <c r="I1090" s="63">
        <v>1.1292346298619825E-2</v>
      </c>
      <c r="J1090" s="63">
        <v>6.2735257214554575E-4</v>
      </c>
      <c r="K1090" s="63">
        <v>1.8820577164366374E-3</v>
      </c>
      <c r="L1090" s="63">
        <v>0</v>
      </c>
      <c r="M1090" s="63">
        <v>0.15997490589711419</v>
      </c>
      <c r="N1090" s="63">
        <v>6.2735257214554575E-4</v>
      </c>
      <c r="O1090" s="63">
        <v>0</v>
      </c>
      <c r="P1090" s="63">
        <v>1.2547051442910915E-3</v>
      </c>
      <c r="Q1090" s="63">
        <v>6.2735257214554575E-4</v>
      </c>
      <c r="R1090" s="63">
        <v>6.2735257214554575E-4</v>
      </c>
      <c r="S1090" s="63">
        <v>0</v>
      </c>
      <c r="T1090" s="63">
        <v>0</v>
      </c>
      <c r="U1090" s="63">
        <v>0</v>
      </c>
      <c r="V1090" s="63">
        <v>0</v>
      </c>
      <c r="W1090" s="63">
        <v>0</v>
      </c>
      <c r="X1090" s="63">
        <v>9.4730238393977415E-2</v>
      </c>
      <c r="Y1090" s="63">
        <v>2.1957340025094103E-2</v>
      </c>
      <c r="Z1090" s="63">
        <v>2.258469259723965E-2</v>
      </c>
      <c r="AA1090" s="63">
        <v>0.64429109159347553</v>
      </c>
      <c r="AB1090" s="93" t="str">
        <f t="shared" si="241"/>
        <v>a09on</v>
      </c>
      <c r="AC1090" s="93" t="str">
        <f t="shared" si="242"/>
        <v>MSH</v>
      </c>
      <c r="AD1090" s="93" t="str">
        <f>"'"&amp;VLOOKUP(A1090,Lookups!B$3:F$48,2,FALSE)&amp;"'"</f>
        <v>'Middle Shuswhap Summer'</v>
      </c>
      <c r="AE1090" s="93">
        <f>VLOOKUP(A1090,Lookups!B$3:F$48,4,FALSE)</f>
        <v>5</v>
      </c>
      <c r="AF1090" s="93" t="str">
        <f>VLOOKUP(A1090,Lookups!B$3:F$48,5,FALSE)</f>
        <v>Fra</v>
      </c>
      <c r="AG1090" s="93" t="str">
        <f t="shared" si="243"/>
        <v>yes</v>
      </c>
      <c r="AH1090" s="93">
        <f>VLOOKUP(A1090,Lookups!B$3:F$48,3,FALSE)</f>
        <v>20</v>
      </c>
      <c r="AI1090" s="117">
        <f t="shared" si="244"/>
        <v>1.4429109159347552E-2</v>
      </c>
      <c r="AJ1090" s="117">
        <f t="shared" si="245"/>
        <v>3.6386449184441658E-2</v>
      </c>
      <c r="AK1090" s="117">
        <f t="shared" si="246"/>
        <v>2.509410288582183E-3</v>
      </c>
      <c r="AL1090" s="117">
        <f t="shared" si="247"/>
        <v>0.15997490589711419</v>
      </c>
      <c r="AM1090" s="117">
        <f t="shared" si="248"/>
        <v>1.8820577164366374E-3</v>
      </c>
      <c r="AN1090" s="117">
        <f t="shared" si="249"/>
        <v>1.2547051442910915E-3</v>
      </c>
      <c r="AO1090" s="117">
        <f t="shared" si="250"/>
        <v>0</v>
      </c>
      <c r="AP1090" s="117">
        <f t="shared" si="251"/>
        <v>0.11668757841907151</v>
      </c>
      <c r="AQ1090" s="117">
        <f t="shared" si="252"/>
        <v>0.64429109159347553</v>
      </c>
      <c r="AR1090" s="117">
        <f t="shared" si="253"/>
        <v>2.258469259723965E-2</v>
      </c>
      <c r="AS1090" t="str">
        <f t="shared" si="254"/>
        <v>2013MSH</v>
      </c>
    </row>
    <row r="1091" spans="1:45" x14ac:dyDescent="0.25">
      <c r="A1091" t="s">
        <v>692</v>
      </c>
      <c r="B1091" s="64">
        <v>1979</v>
      </c>
      <c r="C1091" t="s">
        <v>40</v>
      </c>
      <c r="E1091" s="63" t="s">
        <v>28</v>
      </c>
      <c r="F1091" s="63" t="s">
        <v>28</v>
      </c>
      <c r="G1091" s="63" t="s">
        <v>28</v>
      </c>
      <c r="H1091" s="63" t="s">
        <v>28</v>
      </c>
      <c r="I1091" s="63" t="s">
        <v>28</v>
      </c>
      <c r="J1091" s="63" t="s">
        <v>28</v>
      </c>
      <c r="K1091" s="63" t="s">
        <v>28</v>
      </c>
      <c r="L1091" s="63" t="s">
        <v>28</v>
      </c>
      <c r="M1091" s="63" t="s">
        <v>28</v>
      </c>
      <c r="N1091" s="63" t="s">
        <v>28</v>
      </c>
      <c r="O1091" s="63" t="s">
        <v>28</v>
      </c>
      <c r="P1091" s="63" t="s">
        <v>28</v>
      </c>
      <c r="Q1091" s="63" t="s">
        <v>28</v>
      </c>
      <c r="R1091" s="63" t="s">
        <v>28</v>
      </c>
      <c r="S1091" s="63" t="s">
        <v>28</v>
      </c>
      <c r="T1091" s="63" t="s">
        <v>28</v>
      </c>
      <c r="U1091" s="63" t="s">
        <v>28</v>
      </c>
      <c r="V1091" s="63" t="s">
        <v>28</v>
      </c>
      <c r="W1091" s="63" t="s">
        <v>28</v>
      </c>
      <c r="X1091" s="63" t="s">
        <v>28</v>
      </c>
      <c r="Y1091" s="63" t="s">
        <v>28</v>
      </c>
      <c r="Z1091" s="63" t="s">
        <v>28</v>
      </c>
      <c r="AA1091" s="63" t="s">
        <v>28</v>
      </c>
      <c r="AB1091" s="93" t="str">
        <f t="shared" si="241"/>
        <v>pre99</v>
      </c>
      <c r="AC1091" s="93" t="str">
        <f t="shared" si="242"/>
        <v>LYY</v>
      </c>
      <c r="AD1091" s="93" t="str">
        <f>"'"&amp;VLOOKUP(A1091,Lookups!B$3:F$48,2,FALSE)&amp;"'"</f>
        <v>'Lyons Ferry Yearling'</v>
      </c>
      <c r="AE1091" s="93">
        <f>VLOOKUP(A1091,Lookups!B$3:F$48,4,FALSE)</f>
        <v>8</v>
      </c>
      <c r="AF1091" s="93" t="str">
        <f>VLOOKUP(A1091,Lookups!B$3:F$48,5,FALSE)</f>
        <v>ColR</v>
      </c>
      <c r="AG1091" s="93" t="str">
        <f t="shared" si="243"/>
        <v>no</v>
      </c>
      <c r="AH1091" s="93">
        <f>VLOOKUP(A1091,Lookups!B$3:F$48,3,FALSE)</f>
        <v>19</v>
      </c>
      <c r="AI1091" s="117">
        <f t="shared" si="244"/>
        <v>0</v>
      </c>
      <c r="AJ1091" s="117">
        <f t="shared" si="245"/>
        <v>0</v>
      </c>
      <c r="AK1091" s="117">
        <f t="shared" si="246"/>
        <v>0</v>
      </c>
      <c r="AL1091" s="117">
        <f t="shared" si="247"/>
        <v>0</v>
      </c>
      <c r="AM1091" s="117">
        <f t="shared" si="248"/>
        <v>0</v>
      </c>
      <c r="AN1091" s="117">
        <f t="shared" si="249"/>
        <v>0</v>
      </c>
      <c r="AO1091" s="117">
        <f t="shared" si="250"/>
        <v>0</v>
      </c>
      <c r="AP1091" s="117">
        <f t="shared" si="251"/>
        <v>0</v>
      </c>
      <c r="AQ1091" s="117">
        <f t="shared" si="252"/>
        <v>0</v>
      </c>
      <c r="AR1091" s="117">
        <f t="shared" si="253"/>
        <v>0</v>
      </c>
      <c r="AS1091" t="str">
        <f t="shared" si="254"/>
        <v>1979LYY</v>
      </c>
    </row>
    <row r="1092" spans="1:45" x14ac:dyDescent="0.25">
      <c r="A1092" t="s">
        <v>692</v>
      </c>
      <c r="B1092" s="64">
        <v>1980</v>
      </c>
      <c r="C1092" t="s">
        <v>40</v>
      </c>
      <c r="E1092" s="63" t="s">
        <v>28</v>
      </c>
      <c r="F1092" s="63" t="s">
        <v>28</v>
      </c>
      <c r="G1092" s="63" t="s">
        <v>28</v>
      </c>
      <c r="H1092" s="63" t="s">
        <v>28</v>
      </c>
      <c r="I1092" s="63" t="s">
        <v>28</v>
      </c>
      <c r="J1092" s="63" t="s">
        <v>28</v>
      </c>
      <c r="K1092" s="63" t="s">
        <v>28</v>
      </c>
      <c r="L1092" s="63" t="s">
        <v>28</v>
      </c>
      <c r="M1092" s="63" t="s">
        <v>28</v>
      </c>
      <c r="N1092" s="63" t="s">
        <v>28</v>
      </c>
      <c r="O1092" s="63" t="s">
        <v>28</v>
      </c>
      <c r="P1092" s="63" t="s">
        <v>28</v>
      </c>
      <c r="Q1092" s="63" t="s">
        <v>28</v>
      </c>
      <c r="R1092" s="63" t="s">
        <v>28</v>
      </c>
      <c r="S1092" s="63" t="s">
        <v>28</v>
      </c>
      <c r="T1092" s="63" t="s">
        <v>28</v>
      </c>
      <c r="U1092" s="63" t="s">
        <v>28</v>
      </c>
      <c r="V1092" s="63" t="s">
        <v>28</v>
      </c>
      <c r="W1092" s="63" t="s">
        <v>28</v>
      </c>
      <c r="X1092" s="63" t="s">
        <v>28</v>
      </c>
      <c r="Y1092" s="63" t="s">
        <v>28</v>
      </c>
      <c r="Z1092" s="63" t="s">
        <v>28</v>
      </c>
      <c r="AA1092" s="63" t="s">
        <v>28</v>
      </c>
      <c r="AB1092" s="93" t="str">
        <f t="shared" si="241"/>
        <v>pre99</v>
      </c>
      <c r="AC1092" s="93" t="str">
        <f t="shared" si="242"/>
        <v>LYY</v>
      </c>
      <c r="AD1092" s="93" t="str">
        <f>"'"&amp;VLOOKUP(A1092,Lookups!B$3:F$48,2,FALSE)&amp;"'"</f>
        <v>'Lyons Ferry Yearling'</v>
      </c>
      <c r="AE1092" s="93">
        <f>VLOOKUP(A1092,Lookups!B$3:F$48,4,FALSE)</f>
        <v>8</v>
      </c>
      <c r="AF1092" s="93" t="str">
        <f>VLOOKUP(A1092,Lookups!B$3:F$48,5,FALSE)</f>
        <v>ColR</v>
      </c>
      <c r="AG1092" s="93" t="str">
        <f t="shared" si="243"/>
        <v>no</v>
      </c>
      <c r="AH1092" s="93">
        <f>VLOOKUP(A1092,Lookups!B$3:F$48,3,FALSE)</f>
        <v>19</v>
      </c>
      <c r="AI1092" s="117">
        <f t="shared" si="244"/>
        <v>0</v>
      </c>
      <c r="AJ1092" s="117">
        <f t="shared" si="245"/>
        <v>0</v>
      </c>
      <c r="AK1092" s="117">
        <f t="shared" si="246"/>
        <v>0</v>
      </c>
      <c r="AL1092" s="117">
        <f t="shared" si="247"/>
        <v>0</v>
      </c>
      <c r="AM1092" s="117">
        <f t="shared" si="248"/>
        <v>0</v>
      </c>
      <c r="AN1092" s="117">
        <f t="shared" si="249"/>
        <v>0</v>
      </c>
      <c r="AO1092" s="117">
        <f t="shared" si="250"/>
        <v>0</v>
      </c>
      <c r="AP1092" s="117">
        <f t="shared" si="251"/>
        <v>0</v>
      </c>
      <c r="AQ1092" s="117">
        <f t="shared" si="252"/>
        <v>0</v>
      </c>
      <c r="AR1092" s="117">
        <f t="shared" si="253"/>
        <v>0</v>
      </c>
      <c r="AS1092" t="str">
        <f t="shared" si="254"/>
        <v>1980LYY</v>
      </c>
    </row>
    <row r="1093" spans="1:45" x14ac:dyDescent="0.25">
      <c r="A1093" t="s">
        <v>692</v>
      </c>
      <c r="B1093" s="64">
        <v>1981</v>
      </c>
      <c r="C1093" t="s">
        <v>40</v>
      </c>
      <c r="E1093" s="63" t="s">
        <v>28</v>
      </c>
      <c r="F1093" s="63" t="s">
        <v>28</v>
      </c>
      <c r="G1093" s="63" t="s">
        <v>28</v>
      </c>
      <c r="H1093" s="63" t="s">
        <v>28</v>
      </c>
      <c r="I1093" s="63" t="s">
        <v>28</v>
      </c>
      <c r="J1093" s="63" t="s">
        <v>28</v>
      </c>
      <c r="K1093" s="63" t="s">
        <v>28</v>
      </c>
      <c r="L1093" s="63" t="s">
        <v>28</v>
      </c>
      <c r="M1093" s="63" t="s">
        <v>28</v>
      </c>
      <c r="N1093" s="63" t="s">
        <v>28</v>
      </c>
      <c r="O1093" s="63" t="s">
        <v>28</v>
      </c>
      <c r="P1093" s="63" t="s">
        <v>28</v>
      </c>
      <c r="Q1093" s="63" t="s">
        <v>28</v>
      </c>
      <c r="R1093" s="63" t="s">
        <v>28</v>
      </c>
      <c r="S1093" s="63" t="s">
        <v>28</v>
      </c>
      <c r="T1093" s="63" t="s">
        <v>28</v>
      </c>
      <c r="U1093" s="63" t="s">
        <v>28</v>
      </c>
      <c r="V1093" s="63" t="s">
        <v>28</v>
      </c>
      <c r="W1093" s="63" t="s">
        <v>28</v>
      </c>
      <c r="X1093" s="63" t="s">
        <v>28</v>
      </c>
      <c r="Y1093" s="63" t="s">
        <v>28</v>
      </c>
      <c r="Z1093" s="63" t="s">
        <v>28</v>
      </c>
      <c r="AA1093" s="63" t="s">
        <v>28</v>
      </c>
      <c r="AB1093" s="93" t="str">
        <f t="shared" si="241"/>
        <v>pre99</v>
      </c>
      <c r="AC1093" s="93" t="str">
        <f t="shared" si="242"/>
        <v>LYY</v>
      </c>
      <c r="AD1093" s="93" t="str">
        <f>"'"&amp;VLOOKUP(A1093,Lookups!B$3:F$48,2,FALSE)&amp;"'"</f>
        <v>'Lyons Ferry Yearling'</v>
      </c>
      <c r="AE1093" s="93">
        <f>VLOOKUP(A1093,Lookups!B$3:F$48,4,FALSE)</f>
        <v>8</v>
      </c>
      <c r="AF1093" s="93" t="str">
        <f>VLOOKUP(A1093,Lookups!B$3:F$48,5,FALSE)</f>
        <v>ColR</v>
      </c>
      <c r="AG1093" s="93" t="str">
        <f t="shared" si="243"/>
        <v>no</v>
      </c>
      <c r="AH1093" s="93">
        <f>VLOOKUP(A1093,Lookups!B$3:F$48,3,FALSE)</f>
        <v>19</v>
      </c>
      <c r="AI1093" s="117">
        <f t="shared" si="244"/>
        <v>0</v>
      </c>
      <c r="AJ1093" s="117">
        <f t="shared" si="245"/>
        <v>0</v>
      </c>
      <c r="AK1093" s="117">
        <f t="shared" si="246"/>
        <v>0</v>
      </c>
      <c r="AL1093" s="117">
        <f t="shared" si="247"/>
        <v>0</v>
      </c>
      <c r="AM1093" s="117">
        <f t="shared" si="248"/>
        <v>0</v>
      </c>
      <c r="AN1093" s="117">
        <f t="shared" si="249"/>
        <v>0</v>
      </c>
      <c r="AO1093" s="117">
        <f t="shared" si="250"/>
        <v>0</v>
      </c>
      <c r="AP1093" s="117">
        <f t="shared" si="251"/>
        <v>0</v>
      </c>
      <c r="AQ1093" s="117">
        <f t="shared" si="252"/>
        <v>0</v>
      </c>
      <c r="AR1093" s="117">
        <f t="shared" si="253"/>
        <v>0</v>
      </c>
      <c r="AS1093" t="str">
        <f t="shared" si="254"/>
        <v>1981LYY</v>
      </c>
    </row>
    <row r="1094" spans="1:45" x14ac:dyDescent="0.25">
      <c r="A1094" t="s">
        <v>692</v>
      </c>
      <c r="B1094" s="64">
        <v>1982</v>
      </c>
      <c r="C1094" t="s">
        <v>40</v>
      </c>
      <c r="E1094" s="63" t="s">
        <v>28</v>
      </c>
      <c r="F1094" s="63" t="s">
        <v>28</v>
      </c>
      <c r="G1094" s="63" t="s">
        <v>28</v>
      </c>
      <c r="H1094" s="63" t="s">
        <v>28</v>
      </c>
      <c r="I1094" s="63" t="s">
        <v>28</v>
      </c>
      <c r="J1094" s="63" t="s">
        <v>28</v>
      </c>
      <c r="K1094" s="63" t="s">
        <v>28</v>
      </c>
      <c r="L1094" s="63" t="s">
        <v>28</v>
      </c>
      <c r="M1094" s="63" t="s">
        <v>28</v>
      </c>
      <c r="N1094" s="63" t="s">
        <v>28</v>
      </c>
      <c r="O1094" s="63" t="s">
        <v>28</v>
      </c>
      <c r="P1094" s="63" t="s">
        <v>28</v>
      </c>
      <c r="Q1094" s="63" t="s">
        <v>28</v>
      </c>
      <c r="R1094" s="63" t="s">
        <v>28</v>
      </c>
      <c r="S1094" s="63" t="s">
        <v>28</v>
      </c>
      <c r="T1094" s="63" t="s">
        <v>28</v>
      </c>
      <c r="U1094" s="63" t="s">
        <v>28</v>
      </c>
      <c r="V1094" s="63" t="s">
        <v>28</v>
      </c>
      <c r="W1094" s="63" t="s">
        <v>28</v>
      </c>
      <c r="X1094" s="63" t="s">
        <v>28</v>
      </c>
      <c r="Y1094" s="63" t="s">
        <v>28</v>
      </c>
      <c r="Z1094" s="63" t="s">
        <v>28</v>
      </c>
      <c r="AA1094" s="63" t="s">
        <v>28</v>
      </c>
      <c r="AB1094" s="93" t="str">
        <f t="shared" si="241"/>
        <v>pre99</v>
      </c>
      <c r="AC1094" s="93" t="str">
        <f t="shared" si="242"/>
        <v>LYY</v>
      </c>
      <c r="AD1094" s="93" t="str">
        <f>"'"&amp;VLOOKUP(A1094,Lookups!B$3:F$48,2,FALSE)&amp;"'"</f>
        <v>'Lyons Ferry Yearling'</v>
      </c>
      <c r="AE1094" s="93">
        <f>VLOOKUP(A1094,Lookups!B$3:F$48,4,FALSE)</f>
        <v>8</v>
      </c>
      <c r="AF1094" s="93" t="str">
        <f>VLOOKUP(A1094,Lookups!B$3:F$48,5,FALSE)</f>
        <v>ColR</v>
      </c>
      <c r="AG1094" s="93" t="str">
        <f t="shared" si="243"/>
        <v>no</v>
      </c>
      <c r="AH1094" s="93">
        <f>VLOOKUP(A1094,Lookups!B$3:F$48,3,FALSE)</f>
        <v>19</v>
      </c>
      <c r="AI1094" s="117">
        <f t="shared" si="244"/>
        <v>0</v>
      </c>
      <c r="AJ1094" s="117">
        <f t="shared" si="245"/>
        <v>0</v>
      </c>
      <c r="AK1094" s="117">
        <f t="shared" si="246"/>
        <v>0</v>
      </c>
      <c r="AL1094" s="117">
        <f t="shared" si="247"/>
        <v>0</v>
      </c>
      <c r="AM1094" s="117">
        <f t="shared" si="248"/>
        <v>0</v>
      </c>
      <c r="AN1094" s="117">
        <f t="shared" si="249"/>
        <v>0</v>
      </c>
      <c r="AO1094" s="117">
        <f t="shared" si="250"/>
        <v>0</v>
      </c>
      <c r="AP1094" s="117">
        <f t="shared" si="251"/>
        <v>0</v>
      </c>
      <c r="AQ1094" s="117">
        <f t="shared" si="252"/>
        <v>0</v>
      </c>
      <c r="AR1094" s="117">
        <f t="shared" si="253"/>
        <v>0</v>
      </c>
      <c r="AS1094" t="str">
        <f t="shared" si="254"/>
        <v>1982LYY</v>
      </c>
    </row>
    <row r="1095" spans="1:45" x14ac:dyDescent="0.25">
      <c r="A1095" t="s">
        <v>692</v>
      </c>
      <c r="B1095" s="64">
        <v>1983</v>
      </c>
      <c r="C1095" t="s">
        <v>40</v>
      </c>
      <c r="E1095" s="63" t="s">
        <v>28</v>
      </c>
      <c r="F1095" s="63" t="s">
        <v>28</v>
      </c>
      <c r="G1095" s="63" t="s">
        <v>28</v>
      </c>
      <c r="H1095" s="63" t="s">
        <v>28</v>
      </c>
      <c r="I1095" s="63" t="s">
        <v>28</v>
      </c>
      <c r="J1095" s="63" t="s">
        <v>28</v>
      </c>
      <c r="K1095" s="63" t="s">
        <v>28</v>
      </c>
      <c r="L1095" s="63" t="s">
        <v>28</v>
      </c>
      <c r="M1095" s="63" t="s">
        <v>28</v>
      </c>
      <c r="N1095" s="63" t="s">
        <v>28</v>
      </c>
      <c r="O1095" s="63" t="s">
        <v>28</v>
      </c>
      <c r="P1095" s="63" t="s">
        <v>28</v>
      </c>
      <c r="Q1095" s="63" t="s">
        <v>28</v>
      </c>
      <c r="R1095" s="63" t="s">
        <v>28</v>
      </c>
      <c r="S1095" s="63" t="s">
        <v>28</v>
      </c>
      <c r="T1095" s="63" t="s">
        <v>28</v>
      </c>
      <c r="U1095" s="63" t="s">
        <v>28</v>
      </c>
      <c r="V1095" s="63" t="s">
        <v>28</v>
      </c>
      <c r="W1095" s="63" t="s">
        <v>28</v>
      </c>
      <c r="X1095" s="63" t="s">
        <v>28</v>
      </c>
      <c r="Y1095" s="63" t="s">
        <v>28</v>
      </c>
      <c r="Z1095" s="63" t="s">
        <v>28</v>
      </c>
      <c r="AA1095" s="63" t="s">
        <v>28</v>
      </c>
      <c r="AB1095" s="93" t="str">
        <f t="shared" si="241"/>
        <v>pre99</v>
      </c>
      <c r="AC1095" s="93" t="str">
        <f t="shared" si="242"/>
        <v>LYY</v>
      </c>
      <c r="AD1095" s="93" t="str">
        <f>"'"&amp;VLOOKUP(A1095,Lookups!B$3:F$48,2,FALSE)&amp;"'"</f>
        <v>'Lyons Ferry Yearling'</v>
      </c>
      <c r="AE1095" s="93">
        <f>VLOOKUP(A1095,Lookups!B$3:F$48,4,FALSE)</f>
        <v>8</v>
      </c>
      <c r="AF1095" s="93" t="str">
        <f>VLOOKUP(A1095,Lookups!B$3:F$48,5,FALSE)</f>
        <v>ColR</v>
      </c>
      <c r="AG1095" s="93" t="str">
        <f t="shared" si="243"/>
        <v>no</v>
      </c>
      <c r="AH1095" s="93">
        <f>VLOOKUP(A1095,Lookups!B$3:F$48,3,FALSE)</f>
        <v>19</v>
      </c>
      <c r="AI1095" s="117">
        <f t="shared" si="244"/>
        <v>0</v>
      </c>
      <c r="AJ1095" s="117">
        <f t="shared" si="245"/>
        <v>0</v>
      </c>
      <c r="AK1095" s="117">
        <f t="shared" si="246"/>
        <v>0</v>
      </c>
      <c r="AL1095" s="117">
        <f t="shared" si="247"/>
        <v>0</v>
      </c>
      <c r="AM1095" s="117">
        <f t="shared" si="248"/>
        <v>0</v>
      </c>
      <c r="AN1095" s="117">
        <f t="shared" si="249"/>
        <v>0</v>
      </c>
      <c r="AO1095" s="117">
        <f t="shared" si="250"/>
        <v>0</v>
      </c>
      <c r="AP1095" s="117">
        <f t="shared" si="251"/>
        <v>0</v>
      </c>
      <c r="AQ1095" s="117">
        <f t="shared" si="252"/>
        <v>0</v>
      </c>
      <c r="AR1095" s="117">
        <f t="shared" si="253"/>
        <v>0</v>
      </c>
      <c r="AS1095" t="str">
        <f t="shared" si="254"/>
        <v>1983LYY</v>
      </c>
    </row>
    <row r="1096" spans="1:45" x14ac:dyDescent="0.25">
      <c r="A1096" t="s">
        <v>692</v>
      </c>
      <c r="B1096" s="64">
        <v>1984</v>
      </c>
      <c r="C1096" t="s">
        <v>40</v>
      </c>
      <c r="E1096" s="63" t="s">
        <v>28</v>
      </c>
      <c r="F1096" s="63" t="s">
        <v>28</v>
      </c>
      <c r="G1096" s="63" t="s">
        <v>28</v>
      </c>
      <c r="H1096" s="63" t="s">
        <v>28</v>
      </c>
      <c r="I1096" s="63" t="s">
        <v>28</v>
      </c>
      <c r="J1096" s="63" t="s">
        <v>28</v>
      </c>
      <c r="K1096" s="63" t="s">
        <v>28</v>
      </c>
      <c r="L1096" s="63" t="s">
        <v>28</v>
      </c>
      <c r="M1096" s="63" t="s">
        <v>28</v>
      </c>
      <c r="N1096" s="63" t="s">
        <v>28</v>
      </c>
      <c r="O1096" s="63" t="s">
        <v>28</v>
      </c>
      <c r="P1096" s="63" t="s">
        <v>28</v>
      </c>
      <c r="Q1096" s="63" t="s">
        <v>28</v>
      </c>
      <c r="R1096" s="63" t="s">
        <v>28</v>
      </c>
      <c r="S1096" s="63" t="s">
        <v>28</v>
      </c>
      <c r="T1096" s="63" t="s">
        <v>28</v>
      </c>
      <c r="U1096" s="63" t="s">
        <v>28</v>
      </c>
      <c r="V1096" s="63" t="s">
        <v>28</v>
      </c>
      <c r="W1096" s="63" t="s">
        <v>28</v>
      </c>
      <c r="X1096" s="63" t="s">
        <v>28</v>
      </c>
      <c r="Y1096" s="63" t="s">
        <v>28</v>
      </c>
      <c r="Z1096" s="63" t="s">
        <v>28</v>
      </c>
      <c r="AA1096" s="63" t="s">
        <v>28</v>
      </c>
      <c r="AB1096" s="93" t="str">
        <f t="shared" si="241"/>
        <v>pre99</v>
      </c>
      <c r="AC1096" s="93" t="str">
        <f t="shared" si="242"/>
        <v>LYY</v>
      </c>
      <c r="AD1096" s="93" t="str">
        <f>"'"&amp;VLOOKUP(A1096,Lookups!B$3:F$48,2,FALSE)&amp;"'"</f>
        <v>'Lyons Ferry Yearling'</v>
      </c>
      <c r="AE1096" s="93">
        <f>VLOOKUP(A1096,Lookups!B$3:F$48,4,FALSE)</f>
        <v>8</v>
      </c>
      <c r="AF1096" s="93" t="str">
        <f>VLOOKUP(A1096,Lookups!B$3:F$48,5,FALSE)</f>
        <v>ColR</v>
      </c>
      <c r="AG1096" s="93" t="str">
        <f t="shared" si="243"/>
        <v>no</v>
      </c>
      <c r="AH1096" s="93">
        <f>VLOOKUP(A1096,Lookups!B$3:F$48,3,FALSE)</f>
        <v>19</v>
      </c>
      <c r="AI1096" s="117">
        <f t="shared" si="244"/>
        <v>0</v>
      </c>
      <c r="AJ1096" s="117">
        <f t="shared" si="245"/>
        <v>0</v>
      </c>
      <c r="AK1096" s="117">
        <f t="shared" si="246"/>
        <v>0</v>
      </c>
      <c r="AL1096" s="117">
        <f t="shared" si="247"/>
        <v>0</v>
      </c>
      <c r="AM1096" s="117">
        <f t="shared" si="248"/>
        <v>0</v>
      </c>
      <c r="AN1096" s="117">
        <f t="shared" si="249"/>
        <v>0</v>
      </c>
      <c r="AO1096" s="117">
        <f t="shared" si="250"/>
        <v>0</v>
      </c>
      <c r="AP1096" s="117">
        <f t="shared" si="251"/>
        <v>0</v>
      </c>
      <c r="AQ1096" s="117">
        <f t="shared" si="252"/>
        <v>0</v>
      </c>
      <c r="AR1096" s="117">
        <f t="shared" si="253"/>
        <v>0</v>
      </c>
      <c r="AS1096" t="str">
        <f t="shared" si="254"/>
        <v>1984LYY</v>
      </c>
    </row>
    <row r="1097" spans="1:45" x14ac:dyDescent="0.25">
      <c r="A1097" t="s">
        <v>692</v>
      </c>
      <c r="B1097" s="64">
        <v>1985</v>
      </c>
      <c r="C1097" t="s">
        <v>40</v>
      </c>
      <c r="E1097" s="63" t="s">
        <v>28</v>
      </c>
      <c r="F1097" s="63" t="s">
        <v>28</v>
      </c>
      <c r="G1097" s="63" t="s">
        <v>28</v>
      </c>
      <c r="H1097" s="63" t="s">
        <v>28</v>
      </c>
      <c r="I1097" s="63" t="s">
        <v>28</v>
      </c>
      <c r="J1097" s="63" t="s">
        <v>28</v>
      </c>
      <c r="K1097" s="63" t="s">
        <v>28</v>
      </c>
      <c r="L1097" s="63" t="s">
        <v>28</v>
      </c>
      <c r="M1097" s="63" t="s">
        <v>28</v>
      </c>
      <c r="N1097" s="63" t="s">
        <v>28</v>
      </c>
      <c r="O1097" s="63" t="s">
        <v>28</v>
      </c>
      <c r="P1097" s="63" t="s">
        <v>28</v>
      </c>
      <c r="Q1097" s="63" t="s">
        <v>28</v>
      </c>
      <c r="R1097" s="63" t="s">
        <v>28</v>
      </c>
      <c r="S1097" s="63" t="s">
        <v>28</v>
      </c>
      <c r="T1097" s="63" t="s">
        <v>28</v>
      </c>
      <c r="U1097" s="63" t="s">
        <v>28</v>
      </c>
      <c r="V1097" s="63" t="s">
        <v>28</v>
      </c>
      <c r="W1097" s="63" t="s">
        <v>28</v>
      </c>
      <c r="X1097" s="63" t="s">
        <v>28</v>
      </c>
      <c r="Y1097" s="63" t="s">
        <v>28</v>
      </c>
      <c r="Z1097" s="63" t="s">
        <v>28</v>
      </c>
      <c r="AA1097" s="63" t="s">
        <v>28</v>
      </c>
      <c r="AB1097" s="93" t="str">
        <f t="shared" si="241"/>
        <v>pre99</v>
      </c>
      <c r="AC1097" s="93" t="str">
        <f t="shared" si="242"/>
        <v>LYY</v>
      </c>
      <c r="AD1097" s="93" t="str">
        <f>"'"&amp;VLOOKUP(A1097,Lookups!B$3:F$48,2,FALSE)&amp;"'"</f>
        <v>'Lyons Ferry Yearling'</v>
      </c>
      <c r="AE1097" s="93">
        <f>VLOOKUP(A1097,Lookups!B$3:F$48,4,FALSE)</f>
        <v>8</v>
      </c>
      <c r="AF1097" s="93" t="str">
        <f>VLOOKUP(A1097,Lookups!B$3:F$48,5,FALSE)</f>
        <v>ColR</v>
      </c>
      <c r="AG1097" s="93" t="str">
        <f t="shared" si="243"/>
        <v>no</v>
      </c>
      <c r="AH1097" s="93">
        <f>VLOOKUP(A1097,Lookups!B$3:F$48,3,FALSE)</f>
        <v>19</v>
      </c>
      <c r="AI1097" s="117">
        <f t="shared" si="244"/>
        <v>0</v>
      </c>
      <c r="AJ1097" s="117">
        <f t="shared" si="245"/>
        <v>0</v>
      </c>
      <c r="AK1097" s="117">
        <f t="shared" si="246"/>
        <v>0</v>
      </c>
      <c r="AL1097" s="117">
        <f t="shared" si="247"/>
        <v>0</v>
      </c>
      <c r="AM1097" s="117">
        <f t="shared" si="248"/>
        <v>0</v>
      </c>
      <c r="AN1097" s="117">
        <f t="shared" si="249"/>
        <v>0</v>
      </c>
      <c r="AO1097" s="117">
        <f t="shared" si="250"/>
        <v>0</v>
      </c>
      <c r="AP1097" s="117">
        <f t="shared" si="251"/>
        <v>0</v>
      </c>
      <c r="AQ1097" s="117">
        <f t="shared" si="252"/>
        <v>0</v>
      </c>
      <c r="AR1097" s="117">
        <f t="shared" si="253"/>
        <v>0</v>
      </c>
      <c r="AS1097" t="str">
        <f t="shared" si="254"/>
        <v>1985LYY</v>
      </c>
    </row>
    <row r="1098" spans="1:45" x14ac:dyDescent="0.25">
      <c r="A1098" t="s">
        <v>692</v>
      </c>
      <c r="B1098" s="64">
        <v>1986</v>
      </c>
      <c r="C1098">
        <v>185</v>
      </c>
      <c r="D1098" s="116">
        <v>2</v>
      </c>
      <c r="E1098" s="63" t="s">
        <v>26</v>
      </c>
      <c r="F1098" s="63" t="s">
        <v>27</v>
      </c>
      <c r="G1098" s="63" t="s">
        <v>28</v>
      </c>
      <c r="H1098" s="63" t="s">
        <v>28</v>
      </c>
      <c r="I1098" s="63" t="s">
        <v>28</v>
      </c>
      <c r="J1098" s="63" t="s">
        <v>28</v>
      </c>
      <c r="K1098" s="63" t="s">
        <v>28</v>
      </c>
      <c r="L1098" s="63" t="s">
        <v>28</v>
      </c>
      <c r="M1098" s="63" t="s">
        <v>28</v>
      </c>
      <c r="N1098" s="63" t="s">
        <v>28</v>
      </c>
      <c r="O1098" s="63" t="s">
        <v>28</v>
      </c>
      <c r="P1098" s="63" t="s">
        <v>28</v>
      </c>
      <c r="Q1098" s="63" t="s">
        <v>28</v>
      </c>
      <c r="R1098" s="63" t="s">
        <v>28</v>
      </c>
      <c r="S1098" s="63" t="s">
        <v>28</v>
      </c>
      <c r="T1098" s="63" t="s">
        <v>28</v>
      </c>
      <c r="U1098" s="63" t="s">
        <v>28</v>
      </c>
      <c r="V1098" s="63" t="s">
        <v>28</v>
      </c>
      <c r="W1098" s="63" t="s">
        <v>28</v>
      </c>
      <c r="X1098" s="63" t="s">
        <v>28</v>
      </c>
      <c r="Y1098" s="63" t="s">
        <v>28</v>
      </c>
      <c r="Z1098" s="63" t="s">
        <v>28</v>
      </c>
      <c r="AA1098" s="63" t="s">
        <v>28</v>
      </c>
      <c r="AB1098" s="93" t="str">
        <f t="shared" si="241"/>
        <v>pre99</v>
      </c>
      <c r="AC1098" s="93" t="str">
        <f t="shared" si="242"/>
        <v>LYY</v>
      </c>
      <c r="AD1098" s="93" t="str">
        <f>"'"&amp;VLOOKUP(A1098,Lookups!B$3:F$48,2,FALSE)&amp;"'"</f>
        <v>'Lyons Ferry Yearling'</v>
      </c>
      <c r="AE1098" s="93">
        <f>VLOOKUP(A1098,Lookups!B$3:F$48,4,FALSE)</f>
        <v>8</v>
      </c>
      <c r="AF1098" s="93" t="str">
        <f>VLOOKUP(A1098,Lookups!B$3:F$48,5,FALSE)</f>
        <v>ColR</v>
      </c>
      <c r="AG1098" s="93" t="str">
        <f t="shared" si="243"/>
        <v>no</v>
      </c>
      <c r="AH1098" s="93">
        <f>VLOOKUP(A1098,Lookups!B$3:F$48,3,FALSE)</f>
        <v>19</v>
      </c>
      <c r="AI1098" s="117">
        <f t="shared" si="244"/>
        <v>0</v>
      </c>
      <c r="AJ1098" s="117">
        <f t="shared" si="245"/>
        <v>0</v>
      </c>
      <c r="AK1098" s="117">
        <f t="shared" si="246"/>
        <v>0</v>
      </c>
      <c r="AL1098" s="117">
        <f t="shared" si="247"/>
        <v>0</v>
      </c>
      <c r="AM1098" s="117">
        <f t="shared" si="248"/>
        <v>0</v>
      </c>
      <c r="AN1098" s="117">
        <f t="shared" si="249"/>
        <v>0</v>
      </c>
      <c r="AO1098" s="117">
        <f t="shared" si="250"/>
        <v>0</v>
      </c>
      <c r="AP1098" s="117">
        <f t="shared" si="251"/>
        <v>0</v>
      </c>
      <c r="AQ1098" s="117">
        <f t="shared" si="252"/>
        <v>0</v>
      </c>
      <c r="AR1098" s="117">
        <f t="shared" si="253"/>
        <v>0</v>
      </c>
      <c r="AS1098" t="str">
        <f t="shared" si="254"/>
        <v>1986LYY</v>
      </c>
    </row>
    <row r="1099" spans="1:45" x14ac:dyDescent="0.25">
      <c r="A1099" t="s">
        <v>692</v>
      </c>
      <c r="B1099" s="64">
        <v>1987</v>
      </c>
      <c r="C1099">
        <v>460</v>
      </c>
      <c r="D1099" s="116">
        <v>3</v>
      </c>
      <c r="E1099" s="63" t="s">
        <v>26</v>
      </c>
      <c r="F1099" s="63" t="s">
        <v>27</v>
      </c>
      <c r="G1099" s="63" t="s">
        <v>28</v>
      </c>
      <c r="H1099" s="63" t="s">
        <v>28</v>
      </c>
      <c r="I1099" s="63" t="s">
        <v>28</v>
      </c>
      <c r="J1099" s="63" t="s">
        <v>28</v>
      </c>
      <c r="K1099" s="63" t="s">
        <v>28</v>
      </c>
      <c r="L1099" s="63" t="s">
        <v>28</v>
      </c>
      <c r="M1099" s="63" t="s">
        <v>28</v>
      </c>
      <c r="N1099" s="63" t="s">
        <v>28</v>
      </c>
      <c r="O1099" s="63" t="s">
        <v>28</v>
      </c>
      <c r="P1099" s="63" t="s">
        <v>28</v>
      </c>
      <c r="Q1099" s="63" t="s">
        <v>28</v>
      </c>
      <c r="R1099" s="63" t="s">
        <v>28</v>
      </c>
      <c r="S1099" s="63" t="s">
        <v>28</v>
      </c>
      <c r="T1099" s="63" t="s">
        <v>28</v>
      </c>
      <c r="U1099" s="63" t="s">
        <v>28</v>
      </c>
      <c r="V1099" s="63" t="s">
        <v>28</v>
      </c>
      <c r="W1099" s="63" t="s">
        <v>28</v>
      </c>
      <c r="X1099" s="63" t="s">
        <v>28</v>
      </c>
      <c r="Y1099" s="63" t="s">
        <v>28</v>
      </c>
      <c r="Z1099" s="63" t="s">
        <v>28</v>
      </c>
      <c r="AA1099" s="63" t="s">
        <v>28</v>
      </c>
      <c r="AB1099" s="93" t="str">
        <f t="shared" si="241"/>
        <v>pre99</v>
      </c>
      <c r="AC1099" s="93" t="str">
        <f t="shared" si="242"/>
        <v>LYY</v>
      </c>
      <c r="AD1099" s="93" t="str">
        <f>"'"&amp;VLOOKUP(A1099,Lookups!B$3:F$48,2,FALSE)&amp;"'"</f>
        <v>'Lyons Ferry Yearling'</v>
      </c>
      <c r="AE1099" s="93">
        <f>VLOOKUP(A1099,Lookups!B$3:F$48,4,FALSE)</f>
        <v>8</v>
      </c>
      <c r="AF1099" s="93" t="str">
        <f>VLOOKUP(A1099,Lookups!B$3:F$48,5,FALSE)</f>
        <v>ColR</v>
      </c>
      <c r="AG1099" s="93" t="str">
        <f t="shared" si="243"/>
        <v>no</v>
      </c>
      <c r="AH1099" s="93">
        <f>VLOOKUP(A1099,Lookups!B$3:F$48,3,FALSE)</f>
        <v>19</v>
      </c>
      <c r="AI1099" s="117">
        <f t="shared" si="244"/>
        <v>0</v>
      </c>
      <c r="AJ1099" s="117">
        <f t="shared" si="245"/>
        <v>0</v>
      </c>
      <c r="AK1099" s="117">
        <f t="shared" si="246"/>
        <v>0</v>
      </c>
      <c r="AL1099" s="117">
        <f t="shared" si="247"/>
        <v>0</v>
      </c>
      <c r="AM1099" s="117">
        <f t="shared" si="248"/>
        <v>0</v>
      </c>
      <c r="AN1099" s="117">
        <f t="shared" si="249"/>
        <v>0</v>
      </c>
      <c r="AO1099" s="117">
        <f t="shared" si="250"/>
        <v>0</v>
      </c>
      <c r="AP1099" s="117">
        <f t="shared" si="251"/>
        <v>0</v>
      </c>
      <c r="AQ1099" s="117">
        <f t="shared" si="252"/>
        <v>0</v>
      </c>
      <c r="AR1099" s="117">
        <f t="shared" si="253"/>
        <v>0</v>
      </c>
      <c r="AS1099" t="str">
        <f t="shared" si="254"/>
        <v>1987LYY</v>
      </c>
    </row>
    <row r="1100" spans="1:45" x14ac:dyDescent="0.25">
      <c r="A1100" t="s">
        <v>692</v>
      </c>
      <c r="B1100" s="64">
        <v>1988</v>
      </c>
      <c r="C1100">
        <v>1737</v>
      </c>
      <c r="D1100" s="116" t="s">
        <v>60</v>
      </c>
      <c r="E1100" s="63" t="s">
        <v>26</v>
      </c>
      <c r="F1100" s="63" t="s">
        <v>27</v>
      </c>
      <c r="G1100" s="63" t="s">
        <v>28</v>
      </c>
      <c r="H1100" s="63" t="s">
        <v>28</v>
      </c>
      <c r="I1100" s="63" t="s">
        <v>28</v>
      </c>
      <c r="J1100" s="63" t="s">
        <v>28</v>
      </c>
      <c r="K1100" s="63" t="s">
        <v>28</v>
      </c>
      <c r="L1100" s="63" t="s">
        <v>28</v>
      </c>
      <c r="M1100" s="63" t="s">
        <v>28</v>
      </c>
      <c r="N1100" s="63" t="s">
        <v>28</v>
      </c>
      <c r="O1100" s="63" t="s">
        <v>28</v>
      </c>
      <c r="P1100" s="63" t="s">
        <v>28</v>
      </c>
      <c r="Q1100" s="63" t="s">
        <v>28</v>
      </c>
      <c r="R1100" s="63" t="s">
        <v>28</v>
      </c>
      <c r="S1100" s="63" t="s">
        <v>28</v>
      </c>
      <c r="T1100" s="63" t="s">
        <v>28</v>
      </c>
      <c r="U1100" s="63" t="s">
        <v>28</v>
      </c>
      <c r="V1100" s="63" t="s">
        <v>28</v>
      </c>
      <c r="W1100" s="63" t="s">
        <v>28</v>
      </c>
      <c r="X1100" s="63" t="s">
        <v>28</v>
      </c>
      <c r="Y1100" s="63" t="s">
        <v>28</v>
      </c>
      <c r="Z1100" s="63" t="s">
        <v>28</v>
      </c>
      <c r="AA1100" s="63" t="s">
        <v>28</v>
      </c>
      <c r="AB1100" s="93" t="str">
        <f t="shared" si="241"/>
        <v>pre99</v>
      </c>
      <c r="AC1100" s="93" t="str">
        <f t="shared" si="242"/>
        <v>LYY</v>
      </c>
      <c r="AD1100" s="93" t="str">
        <f>"'"&amp;VLOOKUP(A1100,Lookups!B$3:F$48,2,FALSE)&amp;"'"</f>
        <v>'Lyons Ferry Yearling'</v>
      </c>
      <c r="AE1100" s="93">
        <f>VLOOKUP(A1100,Lookups!B$3:F$48,4,FALSE)</f>
        <v>8</v>
      </c>
      <c r="AF1100" s="93" t="str">
        <f>VLOOKUP(A1100,Lookups!B$3:F$48,5,FALSE)</f>
        <v>ColR</v>
      </c>
      <c r="AG1100" s="93" t="str">
        <f t="shared" si="243"/>
        <v>no</v>
      </c>
      <c r="AH1100" s="93">
        <f>VLOOKUP(A1100,Lookups!B$3:F$48,3,FALSE)</f>
        <v>19</v>
      </c>
      <c r="AI1100" s="117">
        <f t="shared" si="244"/>
        <v>0</v>
      </c>
      <c r="AJ1100" s="117">
        <f t="shared" si="245"/>
        <v>0</v>
      </c>
      <c r="AK1100" s="117">
        <f t="shared" si="246"/>
        <v>0</v>
      </c>
      <c r="AL1100" s="117">
        <f t="shared" si="247"/>
        <v>0</v>
      </c>
      <c r="AM1100" s="117">
        <f t="shared" si="248"/>
        <v>0</v>
      </c>
      <c r="AN1100" s="117">
        <f t="shared" si="249"/>
        <v>0</v>
      </c>
      <c r="AO1100" s="117">
        <f t="shared" si="250"/>
        <v>0</v>
      </c>
      <c r="AP1100" s="117">
        <f t="shared" si="251"/>
        <v>0</v>
      </c>
      <c r="AQ1100" s="117">
        <f t="shared" si="252"/>
        <v>0</v>
      </c>
      <c r="AR1100" s="117">
        <f t="shared" si="253"/>
        <v>0</v>
      </c>
      <c r="AS1100" t="str">
        <f t="shared" si="254"/>
        <v>1988LYY</v>
      </c>
    </row>
    <row r="1101" spans="1:45" x14ac:dyDescent="0.25">
      <c r="A1101" t="s">
        <v>692</v>
      </c>
      <c r="B1101" s="64">
        <v>1989</v>
      </c>
      <c r="C1101">
        <v>1817</v>
      </c>
      <c r="D1101" s="116" t="s">
        <v>61</v>
      </c>
      <c r="E1101" s="63">
        <v>3.3021463951568518E-3</v>
      </c>
      <c r="F1101" s="63">
        <v>5.5035773252614202E-3</v>
      </c>
      <c r="G1101" s="63">
        <v>0</v>
      </c>
      <c r="H1101" s="63">
        <v>1.5960374243258118E-2</v>
      </c>
      <c r="I1101" s="63">
        <v>0</v>
      </c>
      <c r="J1101" s="63">
        <v>8.7506879471656571E-2</v>
      </c>
      <c r="K1101" s="63">
        <v>6.54925701706109E-2</v>
      </c>
      <c r="L1101" s="63">
        <v>5.5035773252614197E-4</v>
      </c>
      <c r="M1101" s="63">
        <v>5.5035773252614197E-4</v>
      </c>
      <c r="N1101" s="63">
        <v>4.9532195927352776E-3</v>
      </c>
      <c r="O1101" s="63">
        <v>3.3571821684094658E-2</v>
      </c>
      <c r="P1101" s="63">
        <v>0</v>
      </c>
      <c r="Q1101" s="63">
        <v>8.090258668134287E-2</v>
      </c>
      <c r="R1101" s="63">
        <v>1.4859658778205834E-2</v>
      </c>
      <c r="S1101" s="63">
        <v>5.5586130985140342E-2</v>
      </c>
      <c r="T1101" s="63">
        <v>1.3208585580627407E-2</v>
      </c>
      <c r="U1101" s="63">
        <v>5.5035773252614202E-3</v>
      </c>
      <c r="V1101" s="63">
        <v>2.1463951568519539E-2</v>
      </c>
      <c r="W1101" s="63">
        <v>0</v>
      </c>
      <c r="X1101" s="63">
        <v>0.16070445789763346</v>
      </c>
      <c r="Y1101" s="63">
        <v>2.6417171161254815E-2</v>
      </c>
      <c r="Z1101" s="63">
        <v>0</v>
      </c>
      <c r="AA1101" s="63">
        <v>0.4039625756741882</v>
      </c>
      <c r="AB1101" s="93" t="str">
        <f t="shared" si="241"/>
        <v>pre99</v>
      </c>
      <c r="AC1101" s="93" t="str">
        <f t="shared" si="242"/>
        <v>LYY</v>
      </c>
      <c r="AD1101" s="93" t="str">
        <f>"'"&amp;VLOOKUP(A1101,Lookups!B$3:F$48,2,FALSE)&amp;"'"</f>
        <v>'Lyons Ferry Yearling'</v>
      </c>
      <c r="AE1101" s="93">
        <f>VLOOKUP(A1101,Lookups!B$3:F$48,4,FALSE)</f>
        <v>8</v>
      </c>
      <c r="AF1101" s="93" t="str">
        <f>VLOOKUP(A1101,Lookups!B$3:F$48,5,FALSE)</f>
        <v>ColR</v>
      </c>
      <c r="AG1101" s="93" t="str">
        <f t="shared" si="243"/>
        <v>yes</v>
      </c>
      <c r="AH1101" s="93">
        <f>VLOOKUP(A1101,Lookups!B$3:F$48,3,FALSE)</f>
        <v>19</v>
      </c>
      <c r="AI1101" s="117">
        <f t="shared" si="244"/>
        <v>8.8057237204182716E-3</v>
      </c>
      <c r="AJ1101" s="117">
        <f t="shared" si="245"/>
        <v>1.5960374243258118E-2</v>
      </c>
      <c r="AK1101" s="117">
        <f t="shared" si="246"/>
        <v>0.15299944964226747</v>
      </c>
      <c r="AL1101" s="117">
        <f t="shared" si="247"/>
        <v>1.1007154650522839E-3</v>
      </c>
      <c r="AM1101" s="117">
        <f t="shared" si="248"/>
        <v>3.8525041276829937E-2</v>
      </c>
      <c r="AN1101" s="117">
        <f t="shared" si="249"/>
        <v>0.16455696202531644</v>
      </c>
      <c r="AO1101" s="117">
        <f t="shared" si="250"/>
        <v>2.696752889378096E-2</v>
      </c>
      <c r="AP1101" s="117">
        <f t="shared" si="251"/>
        <v>0.18712162905888827</v>
      </c>
      <c r="AQ1101" s="117">
        <f t="shared" si="252"/>
        <v>0.4039625756741882</v>
      </c>
      <c r="AR1101" s="117">
        <f t="shared" si="253"/>
        <v>0</v>
      </c>
      <c r="AS1101" t="str">
        <f t="shared" si="254"/>
        <v>1989LYY</v>
      </c>
    </row>
    <row r="1102" spans="1:45" x14ac:dyDescent="0.25">
      <c r="A1102" t="s">
        <v>692</v>
      </c>
      <c r="B1102" s="64">
        <v>1990</v>
      </c>
      <c r="C1102">
        <v>3602</v>
      </c>
      <c r="D1102" s="116" t="s">
        <v>94</v>
      </c>
      <c r="E1102" s="63">
        <v>5.5524708495280403E-3</v>
      </c>
      <c r="F1102" s="63">
        <v>0</v>
      </c>
      <c r="G1102" s="63">
        <v>0</v>
      </c>
      <c r="H1102" s="63">
        <v>5.830094392004442E-3</v>
      </c>
      <c r="I1102" s="63">
        <v>0</v>
      </c>
      <c r="J1102" s="63">
        <v>0.17851193781232647</v>
      </c>
      <c r="K1102" s="63">
        <v>3.4147695724597443E-2</v>
      </c>
      <c r="L1102" s="63">
        <v>0</v>
      </c>
      <c r="M1102" s="63">
        <v>1.3881177123820101E-3</v>
      </c>
      <c r="N1102" s="63">
        <v>7.4958356468628543E-3</v>
      </c>
      <c r="O1102" s="63">
        <v>1.2493059411438091E-2</v>
      </c>
      <c r="P1102" s="63">
        <v>0</v>
      </c>
      <c r="Q1102" s="63">
        <v>9.5502498611882286E-2</v>
      </c>
      <c r="R1102" s="63">
        <v>4.9139367018323152E-2</v>
      </c>
      <c r="S1102" s="63">
        <v>0.11410327595780122</v>
      </c>
      <c r="T1102" s="63">
        <v>4.9972237645752359E-3</v>
      </c>
      <c r="U1102" s="63">
        <v>3.886729594669628E-3</v>
      </c>
      <c r="V1102" s="63">
        <v>2.8595224875069405E-2</v>
      </c>
      <c r="W1102" s="63">
        <v>0</v>
      </c>
      <c r="X1102" s="63">
        <v>0.14242087729039424</v>
      </c>
      <c r="Y1102" s="63">
        <v>1.38811771238201E-2</v>
      </c>
      <c r="Z1102" s="63">
        <v>0</v>
      </c>
      <c r="AA1102" s="63">
        <v>0.30205441421432538</v>
      </c>
      <c r="AB1102" s="93" t="str">
        <f t="shared" si="241"/>
        <v>pre99</v>
      </c>
      <c r="AC1102" s="93" t="str">
        <f t="shared" si="242"/>
        <v>LYY</v>
      </c>
      <c r="AD1102" s="93" t="str">
        <f>"'"&amp;VLOOKUP(A1102,Lookups!B$3:F$48,2,FALSE)&amp;"'"</f>
        <v>'Lyons Ferry Yearling'</v>
      </c>
      <c r="AE1102" s="93">
        <f>VLOOKUP(A1102,Lookups!B$3:F$48,4,FALSE)</f>
        <v>8</v>
      </c>
      <c r="AF1102" s="93" t="str">
        <f>VLOOKUP(A1102,Lookups!B$3:F$48,5,FALSE)</f>
        <v>ColR</v>
      </c>
      <c r="AG1102" s="93" t="str">
        <f t="shared" si="243"/>
        <v>yes</v>
      </c>
      <c r="AH1102" s="93">
        <f>VLOOKUP(A1102,Lookups!B$3:F$48,3,FALSE)</f>
        <v>19</v>
      </c>
      <c r="AI1102" s="117">
        <f t="shared" si="244"/>
        <v>5.5524708495280403E-3</v>
      </c>
      <c r="AJ1102" s="117">
        <f t="shared" si="245"/>
        <v>5.830094392004442E-3</v>
      </c>
      <c r="AK1102" s="117">
        <f t="shared" si="246"/>
        <v>0.21265963353692391</v>
      </c>
      <c r="AL1102" s="117">
        <f t="shared" si="247"/>
        <v>1.3881177123820101E-3</v>
      </c>
      <c r="AM1102" s="117">
        <f t="shared" si="248"/>
        <v>1.9988895058300947E-2</v>
      </c>
      <c r="AN1102" s="117">
        <f t="shared" si="249"/>
        <v>0.26374236535258189</v>
      </c>
      <c r="AO1102" s="117">
        <f t="shared" si="250"/>
        <v>3.2481954469739033E-2</v>
      </c>
      <c r="AP1102" s="117">
        <f t="shared" si="251"/>
        <v>0.15630205441421433</v>
      </c>
      <c r="AQ1102" s="117">
        <f t="shared" si="252"/>
        <v>0.30205441421432538</v>
      </c>
      <c r="AR1102" s="117">
        <f t="shared" si="253"/>
        <v>0</v>
      </c>
      <c r="AS1102" t="str">
        <f t="shared" si="254"/>
        <v>1990LYY</v>
      </c>
    </row>
    <row r="1103" spans="1:45" x14ac:dyDescent="0.25">
      <c r="A1103" t="s">
        <v>692</v>
      </c>
      <c r="B1103" s="64">
        <v>1991</v>
      </c>
      <c r="C1103">
        <v>2871</v>
      </c>
      <c r="D1103" s="116" t="s">
        <v>30</v>
      </c>
      <c r="E1103" s="63">
        <v>2.0898641588296763E-3</v>
      </c>
      <c r="F1103" s="63">
        <v>0</v>
      </c>
      <c r="G1103" s="63">
        <v>0</v>
      </c>
      <c r="H1103" s="63">
        <v>6.966213862765587E-3</v>
      </c>
      <c r="I1103" s="63">
        <v>0</v>
      </c>
      <c r="J1103" s="63">
        <v>0.1215604319052595</v>
      </c>
      <c r="K1103" s="63">
        <v>1.9505398815743643E-2</v>
      </c>
      <c r="L1103" s="63">
        <v>2.0898641588296763E-3</v>
      </c>
      <c r="M1103" s="63">
        <v>4.8763497039359107E-3</v>
      </c>
      <c r="N1103" s="63">
        <v>6.9662138627655872E-4</v>
      </c>
      <c r="O1103" s="63">
        <v>1.8112156043190525E-2</v>
      </c>
      <c r="P1103" s="63">
        <v>0</v>
      </c>
      <c r="Q1103" s="63">
        <v>7.3493556252176948E-2</v>
      </c>
      <c r="R1103" s="63">
        <v>1.0797631487286659E-2</v>
      </c>
      <c r="S1103" s="63">
        <v>5.329153605015674E-2</v>
      </c>
      <c r="T1103" s="63">
        <v>1.114594218042494E-2</v>
      </c>
      <c r="U1103" s="63">
        <v>4.1797283176593526E-3</v>
      </c>
      <c r="V1103" s="63">
        <v>8.3594566353187051E-3</v>
      </c>
      <c r="W1103" s="63">
        <v>0</v>
      </c>
      <c r="X1103" s="63">
        <v>0.15987460815047022</v>
      </c>
      <c r="Y1103" s="63">
        <v>8.7077673284569838E-3</v>
      </c>
      <c r="Z1103" s="63">
        <v>2.0898641588296763E-3</v>
      </c>
      <c r="AA1103" s="63">
        <v>0.49216300940438873</v>
      </c>
      <c r="AB1103" s="93" t="str">
        <f t="shared" si="241"/>
        <v>pre99</v>
      </c>
      <c r="AC1103" s="93" t="str">
        <f t="shared" si="242"/>
        <v>LYY</v>
      </c>
      <c r="AD1103" s="93" t="str">
        <f>"'"&amp;VLOOKUP(A1103,Lookups!B$3:F$48,2,FALSE)&amp;"'"</f>
        <v>'Lyons Ferry Yearling'</v>
      </c>
      <c r="AE1103" s="93">
        <f>VLOOKUP(A1103,Lookups!B$3:F$48,4,FALSE)</f>
        <v>8</v>
      </c>
      <c r="AF1103" s="93" t="str">
        <f>VLOOKUP(A1103,Lookups!B$3:F$48,5,FALSE)</f>
        <v>ColR</v>
      </c>
      <c r="AG1103" s="93" t="str">
        <f t="shared" si="243"/>
        <v>yes</v>
      </c>
      <c r="AH1103" s="93">
        <f>VLOOKUP(A1103,Lookups!B$3:F$48,3,FALSE)</f>
        <v>19</v>
      </c>
      <c r="AI1103" s="117">
        <f t="shared" si="244"/>
        <v>2.0898641588296763E-3</v>
      </c>
      <c r="AJ1103" s="117">
        <f t="shared" si="245"/>
        <v>6.966213862765587E-3</v>
      </c>
      <c r="AK1103" s="117">
        <f t="shared" si="246"/>
        <v>0.14106583072100315</v>
      </c>
      <c r="AL1103" s="117">
        <f t="shared" si="247"/>
        <v>6.966213862765587E-3</v>
      </c>
      <c r="AM1103" s="117">
        <f t="shared" si="248"/>
        <v>1.8808777429467082E-2</v>
      </c>
      <c r="AN1103" s="117">
        <f t="shared" si="249"/>
        <v>0.14872866597004528</v>
      </c>
      <c r="AO1103" s="117">
        <f t="shared" si="250"/>
        <v>1.2539184952978058E-2</v>
      </c>
      <c r="AP1103" s="117">
        <f t="shared" si="251"/>
        <v>0.16858237547892721</v>
      </c>
      <c r="AQ1103" s="117">
        <f t="shared" si="252"/>
        <v>0.49216300940438873</v>
      </c>
      <c r="AR1103" s="117">
        <f t="shared" si="253"/>
        <v>2.0898641588296763E-3</v>
      </c>
      <c r="AS1103" t="str">
        <f t="shared" si="254"/>
        <v>1991LYY</v>
      </c>
    </row>
    <row r="1104" spans="1:45" x14ac:dyDescent="0.25">
      <c r="A1104" t="s">
        <v>692</v>
      </c>
      <c r="B1104" s="64">
        <v>1992</v>
      </c>
      <c r="C1104">
        <v>2183</v>
      </c>
      <c r="D1104" s="116" t="s">
        <v>45</v>
      </c>
      <c r="E1104" s="63">
        <v>8.703618873110398E-3</v>
      </c>
      <c r="F1104" s="63">
        <v>0</v>
      </c>
      <c r="G1104" s="63">
        <v>0</v>
      </c>
      <c r="H1104" s="63">
        <v>2.5652771415483281E-2</v>
      </c>
      <c r="I1104" s="63">
        <v>0</v>
      </c>
      <c r="J1104" s="63">
        <v>0.22033898305084745</v>
      </c>
      <c r="K1104" s="63">
        <v>3.3440219880897848E-2</v>
      </c>
      <c r="L1104" s="63">
        <v>0</v>
      </c>
      <c r="M1104" s="63">
        <v>1.3742556115437471E-3</v>
      </c>
      <c r="N1104" s="63">
        <v>0</v>
      </c>
      <c r="O1104" s="63">
        <v>8.7036188731103997E-3</v>
      </c>
      <c r="P1104" s="63">
        <v>1.8323408153916628E-3</v>
      </c>
      <c r="Q1104" s="63">
        <v>0.1717819514429684</v>
      </c>
      <c r="R1104" s="63">
        <v>1.6491067338524967E-2</v>
      </c>
      <c r="S1104" s="63">
        <v>4.5808520384791572E-2</v>
      </c>
      <c r="T1104" s="63">
        <v>5.0389372423270727E-3</v>
      </c>
      <c r="U1104" s="63">
        <v>0</v>
      </c>
      <c r="V1104" s="63">
        <v>2.0613834173156206E-2</v>
      </c>
      <c r="W1104" s="63">
        <v>0</v>
      </c>
      <c r="X1104" s="63">
        <v>9.0242785158039393E-2</v>
      </c>
      <c r="Y1104" s="63">
        <v>1.8323408153916629E-2</v>
      </c>
      <c r="Z1104" s="63">
        <v>0</v>
      </c>
      <c r="AA1104" s="63">
        <v>0.33165368758589098</v>
      </c>
      <c r="AB1104" s="93" t="str">
        <f t="shared" si="241"/>
        <v>pre99</v>
      </c>
      <c r="AC1104" s="93" t="str">
        <f t="shared" si="242"/>
        <v>LYY</v>
      </c>
      <c r="AD1104" s="93" t="str">
        <f>"'"&amp;VLOOKUP(A1104,Lookups!B$3:F$48,2,FALSE)&amp;"'"</f>
        <v>'Lyons Ferry Yearling'</v>
      </c>
      <c r="AE1104" s="93">
        <f>VLOOKUP(A1104,Lookups!B$3:F$48,4,FALSE)</f>
        <v>8</v>
      </c>
      <c r="AF1104" s="93" t="str">
        <f>VLOOKUP(A1104,Lookups!B$3:F$48,5,FALSE)</f>
        <v>ColR</v>
      </c>
      <c r="AG1104" s="93" t="str">
        <f t="shared" si="243"/>
        <v>yes</v>
      </c>
      <c r="AH1104" s="93">
        <f>VLOOKUP(A1104,Lookups!B$3:F$48,3,FALSE)</f>
        <v>19</v>
      </c>
      <c r="AI1104" s="117">
        <f t="shared" si="244"/>
        <v>8.703618873110398E-3</v>
      </c>
      <c r="AJ1104" s="117">
        <f t="shared" si="245"/>
        <v>2.5652771415483281E-2</v>
      </c>
      <c r="AK1104" s="117">
        <f t="shared" si="246"/>
        <v>0.25377920293174527</v>
      </c>
      <c r="AL1104" s="117">
        <f t="shared" si="247"/>
        <v>1.3742556115437471E-3</v>
      </c>
      <c r="AM1104" s="117">
        <f t="shared" si="248"/>
        <v>1.0535959688502062E-2</v>
      </c>
      <c r="AN1104" s="117">
        <f t="shared" si="249"/>
        <v>0.239120476408612</v>
      </c>
      <c r="AO1104" s="117">
        <f t="shared" si="250"/>
        <v>2.0613834173156206E-2</v>
      </c>
      <c r="AP1104" s="117">
        <f t="shared" si="251"/>
        <v>0.10856619331195602</v>
      </c>
      <c r="AQ1104" s="117">
        <f t="shared" si="252"/>
        <v>0.33165368758589098</v>
      </c>
      <c r="AR1104" s="117">
        <f t="shared" si="253"/>
        <v>0</v>
      </c>
      <c r="AS1104" t="str">
        <f t="shared" si="254"/>
        <v>1992LYY</v>
      </c>
    </row>
    <row r="1105" spans="1:45" x14ac:dyDescent="0.25">
      <c r="A1105" t="s">
        <v>692</v>
      </c>
      <c r="B1105" s="64">
        <v>1993</v>
      </c>
      <c r="C1105">
        <v>716</v>
      </c>
      <c r="D1105" s="116" t="s">
        <v>46</v>
      </c>
      <c r="E1105" s="63">
        <v>4.8882681564245814E-2</v>
      </c>
      <c r="F1105" s="63">
        <v>0</v>
      </c>
      <c r="G1105" s="63">
        <v>0</v>
      </c>
      <c r="H1105" s="63">
        <v>1.6759776536312849E-2</v>
      </c>
      <c r="I1105" s="63">
        <v>0</v>
      </c>
      <c r="J1105" s="63">
        <v>0.26396648044692739</v>
      </c>
      <c r="K1105" s="63">
        <v>1.3966480446927373E-2</v>
      </c>
      <c r="L1105" s="63">
        <v>4.1899441340782122E-3</v>
      </c>
      <c r="M1105" s="63">
        <v>2.7932960893854749E-3</v>
      </c>
      <c r="N1105" s="63">
        <v>0</v>
      </c>
      <c r="O1105" s="63">
        <v>0</v>
      </c>
      <c r="P1105" s="63">
        <v>0</v>
      </c>
      <c r="Q1105" s="63">
        <v>9.217877094972067E-2</v>
      </c>
      <c r="R1105" s="63">
        <v>1.3966480446927373E-2</v>
      </c>
      <c r="S1105" s="63">
        <v>4.6089385474860335E-2</v>
      </c>
      <c r="T1105" s="63">
        <v>0</v>
      </c>
      <c r="U1105" s="63">
        <v>0</v>
      </c>
      <c r="V1105" s="63">
        <v>0</v>
      </c>
      <c r="W1105" s="63">
        <v>0</v>
      </c>
      <c r="X1105" s="63">
        <v>0.15921787709497207</v>
      </c>
      <c r="Y1105" s="63">
        <v>0</v>
      </c>
      <c r="Z1105" s="63">
        <v>1.3966480446927375E-3</v>
      </c>
      <c r="AA1105" s="63">
        <v>0.33659217877094971</v>
      </c>
      <c r="AB1105" s="93" t="str">
        <f t="shared" si="241"/>
        <v>pre99</v>
      </c>
      <c r="AC1105" s="93" t="str">
        <f t="shared" si="242"/>
        <v>LYY</v>
      </c>
      <c r="AD1105" s="93" t="str">
        <f>"'"&amp;VLOOKUP(A1105,Lookups!B$3:F$48,2,FALSE)&amp;"'"</f>
        <v>'Lyons Ferry Yearling'</v>
      </c>
      <c r="AE1105" s="93">
        <f>VLOOKUP(A1105,Lookups!B$3:F$48,4,FALSE)</f>
        <v>8</v>
      </c>
      <c r="AF1105" s="93" t="str">
        <f>VLOOKUP(A1105,Lookups!B$3:F$48,5,FALSE)</f>
        <v>ColR</v>
      </c>
      <c r="AG1105" s="93" t="str">
        <f t="shared" si="243"/>
        <v>yes</v>
      </c>
      <c r="AH1105" s="93">
        <f>VLOOKUP(A1105,Lookups!B$3:F$48,3,FALSE)</f>
        <v>19</v>
      </c>
      <c r="AI1105" s="117">
        <f t="shared" si="244"/>
        <v>4.8882681564245814E-2</v>
      </c>
      <c r="AJ1105" s="117">
        <f t="shared" si="245"/>
        <v>1.6759776536312849E-2</v>
      </c>
      <c r="AK1105" s="117">
        <f t="shared" si="246"/>
        <v>0.27793296089385477</v>
      </c>
      <c r="AL1105" s="117">
        <f t="shared" si="247"/>
        <v>6.9832402234636867E-3</v>
      </c>
      <c r="AM1105" s="117">
        <f t="shared" si="248"/>
        <v>0</v>
      </c>
      <c r="AN1105" s="117">
        <f t="shared" si="249"/>
        <v>0.15223463687150837</v>
      </c>
      <c r="AO1105" s="117">
        <f t="shared" si="250"/>
        <v>0</v>
      </c>
      <c r="AP1105" s="117">
        <f t="shared" si="251"/>
        <v>0.15921787709497207</v>
      </c>
      <c r="AQ1105" s="117">
        <f t="shared" si="252"/>
        <v>0.33659217877094971</v>
      </c>
      <c r="AR1105" s="117">
        <f t="shared" si="253"/>
        <v>1.3966480446927375E-3</v>
      </c>
      <c r="AS1105" t="str">
        <f t="shared" si="254"/>
        <v>1993LYY</v>
      </c>
    </row>
    <row r="1106" spans="1:45" x14ac:dyDescent="0.25">
      <c r="A1106" t="s">
        <v>692</v>
      </c>
      <c r="B1106" s="64">
        <v>1994</v>
      </c>
      <c r="C1106">
        <v>369</v>
      </c>
      <c r="D1106" s="116" t="s">
        <v>47</v>
      </c>
      <c r="E1106" s="63">
        <v>5.4200542005420054E-3</v>
      </c>
      <c r="F1106" s="63">
        <v>0</v>
      </c>
      <c r="G1106" s="63">
        <v>0</v>
      </c>
      <c r="H1106" s="63">
        <v>2.7100271002710027E-3</v>
      </c>
      <c r="I1106" s="63">
        <v>0</v>
      </c>
      <c r="J1106" s="63">
        <v>1.8970189701897018E-2</v>
      </c>
      <c r="K1106" s="63">
        <v>5.4200542005420054E-3</v>
      </c>
      <c r="L1106" s="63">
        <v>0</v>
      </c>
      <c r="M1106" s="63">
        <v>0</v>
      </c>
      <c r="N1106" s="63">
        <v>0</v>
      </c>
      <c r="O1106" s="63">
        <v>2.7100271002710027E-3</v>
      </c>
      <c r="P1106" s="63">
        <v>0</v>
      </c>
      <c r="Q1106" s="63">
        <v>2.7100271002710027E-3</v>
      </c>
      <c r="R1106" s="63">
        <v>0</v>
      </c>
      <c r="S1106" s="63">
        <v>1.6260162601626018E-2</v>
      </c>
      <c r="T1106" s="63">
        <v>0</v>
      </c>
      <c r="U1106" s="63">
        <v>8.130081300813009E-3</v>
      </c>
      <c r="V1106" s="63">
        <v>0</v>
      </c>
      <c r="W1106" s="63">
        <v>0</v>
      </c>
      <c r="X1106" s="63">
        <v>0.15176151761517614</v>
      </c>
      <c r="Y1106" s="63">
        <v>1.6260162601626018E-2</v>
      </c>
      <c r="Z1106" s="63">
        <v>0</v>
      </c>
      <c r="AA1106" s="63">
        <v>0.76964769647696474</v>
      </c>
      <c r="AB1106" s="93" t="str">
        <f t="shared" si="241"/>
        <v>pre99</v>
      </c>
      <c r="AC1106" s="93" t="str">
        <f t="shared" si="242"/>
        <v>LYY</v>
      </c>
      <c r="AD1106" s="93" t="str">
        <f>"'"&amp;VLOOKUP(A1106,Lookups!B$3:F$48,2,FALSE)&amp;"'"</f>
        <v>'Lyons Ferry Yearling'</v>
      </c>
      <c r="AE1106" s="93">
        <f>VLOOKUP(A1106,Lookups!B$3:F$48,4,FALSE)</f>
        <v>8</v>
      </c>
      <c r="AF1106" s="93" t="str">
        <f>VLOOKUP(A1106,Lookups!B$3:F$48,5,FALSE)</f>
        <v>ColR</v>
      </c>
      <c r="AG1106" s="93" t="str">
        <f t="shared" si="243"/>
        <v>yes</v>
      </c>
      <c r="AH1106" s="93">
        <f>VLOOKUP(A1106,Lookups!B$3:F$48,3,FALSE)</f>
        <v>19</v>
      </c>
      <c r="AI1106" s="117">
        <f t="shared" si="244"/>
        <v>5.4200542005420054E-3</v>
      </c>
      <c r="AJ1106" s="117">
        <f t="shared" si="245"/>
        <v>2.7100271002710027E-3</v>
      </c>
      <c r="AK1106" s="117">
        <f t="shared" si="246"/>
        <v>2.4390243902439025E-2</v>
      </c>
      <c r="AL1106" s="117">
        <f t="shared" si="247"/>
        <v>0</v>
      </c>
      <c r="AM1106" s="117">
        <f t="shared" si="248"/>
        <v>2.7100271002710027E-3</v>
      </c>
      <c r="AN1106" s="117">
        <f t="shared" si="249"/>
        <v>1.8970189701897022E-2</v>
      </c>
      <c r="AO1106" s="117">
        <f t="shared" si="250"/>
        <v>8.130081300813009E-3</v>
      </c>
      <c r="AP1106" s="117">
        <f t="shared" si="251"/>
        <v>0.16802168021680217</v>
      </c>
      <c r="AQ1106" s="117">
        <f t="shared" si="252"/>
        <v>0.76964769647696474</v>
      </c>
      <c r="AR1106" s="117">
        <f t="shared" si="253"/>
        <v>0</v>
      </c>
      <c r="AS1106" t="str">
        <f t="shared" si="254"/>
        <v>1994LYY</v>
      </c>
    </row>
    <row r="1107" spans="1:45" x14ac:dyDescent="0.25">
      <c r="A1107" t="s">
        <v>692</v>
      </c>
      <c r="B1107" s="64">
        <v>1995</v>
      </c>
      <c r="C1107">
        <v>3910</v>
      </c>
      <c r="D1107" s="116" t="s">
        <v>42</v>
      </c>
      <c r="E1107" s="63">
        <v>3.3248081841432222E-3</v>
      </c>
      <c r="F1107" s="63">
        <v>0</v>
      </c>
      <c r="G1107" s="63">
        <v>0</v>
      </c>
      <c r="H1107" s="63">
        <v>7.1611253196930949E-3</v>
      </c>
      <c r="I1107" s="63">
        <v>1.0230179028132991E-3</v>
      </c>
      <c r="J1107" s="63">
        <v>9.2071611253196923E-3</v>
      </c>
      <c r="K1107" s="63">
        <v>5.3708439897698209E-3</v>
      </c>
      <c r="L1107" s="63">
        <v>0</v>
      </c>
      <c r="M1107" s="63">
        <v>2.5575447570332479E-4</v>
      </c>
      <c r="N1107" s="63">
        <v>7.6726342710997447E-4</v>
      </c>
      <c r="O1107" s="63">
        <v>7.4168797953964184E-3</v>
      </c>
      <c r="P1107" s="63">
        <v>5.1150895140664957E-4</v>
      </c>
      <c r="Q1107" s="63">
        <v>5.3708439897698209E-3</v>
      </c>
      <c r="R1107" s="63">
        <v>1.0230179028132991E-3</v>
      </c>
      <c r="S1107" s="63">
        <v>2.5575447570332483E-3</v>
      </c>
      <c r="T1107" s="63">
        <v>7.6726342710997447E-4</v>
      </c>
      <c r="U1107" s="63">
        <v>3.0690537084398979E-3</v>
      </c>
      <c r="V1107" s="63">
        <v>2.5575447570332479E-4</v>
      </c>
      <c r="W1107" s="63">
        <v>0</v>
      </c>
      <c r="X1107" s="63">
        <v>5.8567774936061384E-2</v>
      </c>
      <c r="Y1107" s="63">
        <v>4.1176470588235294E-2</v>
      </c>
      <c r="Z1107" s="63">
        <v>0</v>
      </c>
      <c r="AA1107" s="63">
        <v>0.85217391304347823</v>
      </c>
      <c r="AB1107" s="93" t="str">
        <f t="shared" si="241"/>
        <v>pre99</v>
      </c>
      <c r="AC1107" s="93" t="str">
        <f t="shared" si="242"/>
        <v>LYY</v>
      </c>
      <c r="AD1107" s="93" t="str">
        <f>"'"&amp;VLOOKUP(A1107,Lookups!B$3:F$48,2,FALSE)&amp;"'"</f>
        <v>'Lyons Ferry Yearling'</v>
      </c>
      <c r="AE1107" s="93">
        <f>VLOOKUP(A1107,Lookups!B$3:F$48,4,FALSE)</f>
        <v>8</v>
      </c>
      <c r="AF1107" s="93" t="str">
        <f>VLOOKUP(A1107,Lookups!B$3:F$48,5,FALSE)</f>
        <v>ColR</v>
      </c>
      <c r="AG1107" s="93" t="str">
        <f t="shared" si="243"/>
        <v>yes</v>
      </c>
      <c r="AH1107" s="93">
        <f>VLOOKUP(A1107,Lookups!B$3:F$48,3,FALSE)</f>
        <v>19</v>
      </c>
      <c r="AI1107" s="117">
        <f t="shared" si="244"/>
        <v>3.3248081841432222E-3</v>
      </c>
      <c r="AJ1107" s="117">
        <f t="shared" si="245"/>
        <v>8.1841432225063931E-3</v>
      </c>
      <c r="AK1107" s="117">
        <f t="shared" si="246"/>
        <v>1.4578005115089512E-2</v>
      </c>
      <c r="AL1107" s="117">
        <f t="shared" si="247"/>
        <v>2.5575447570332479E-4</v>
      </c>
      <c r="AM1107" s="117">
        <f t="shared" si="248"/>
        <v>8.6956521739130418E-3</v>
      </c>
      <c r="AN1107" s="117">
        <f t="shared" si="249"/>
        <v>9.7186700767263427E-3</v>
      </c>
      <c r="AO1107" s="117">
        <f t="shared" si="250"/>
        <v>3.3248081841432226E-3</v>
      </c>
      <c r="AP1107" s="117">
        <f t="shared" si="251"/>
        <v>9.9744245524296671E-2</v>
      </c>
      <c r="AQ1107" s="117">
        <f t="shared" si="252"/>
        <v>0.85217391304347823</v>
      </c>
      <c r="AR1107" s="117">
        <f t="shared" si="253"/>
        <v>0</v>
      </c>
      <c r="AS1107" t="str">
        <f t="shared" si="254"/>
        <v>1995LYY</v>
      </c>
    </row>
    <row r="1108" spans="1:45" x14ac:dyDescent="0.25">
      <c r="A1108" t="s">
        <v>692</v>
      </c>
      <c r="B1108" s="64">
        <v>1996</v>
      </c>
      <c r="C1108">
        <v>3392</v>
      </c>
      <c r="D1108" s="116" t="s">
        <v>43</v>
      </c>
      <c r="E1108" s="63">
        <v>8.2547169811320754E-3</v>
      </c>
      <c r="F1108" s="63">
        <v>8.8443396226415096E-4</v>
      </c>
      <c r="G1108" s="63">
        <v>8.8443396226415096E-4</v>
      </c>
      <c r="H1108" s="63">
        <v>8.2547169811320754E-3</v>
      </c>
      <c r="I1108" s="63">
        <v>0</v>
      </c>
      <c r="J1108" s="63">
        <v>9.72877358490566E-3</v>
      </c>
      <c r="K1108" s="63">
        <v>5.6014150943396223E-3</v>
      </c>
      <c r="L1108" s="63">
        <v>0</v>
      </c>
      <c r="M1108" s="63">
        <v>1.474056603773585E-3</v>
      </c>
      <c r="N1108" s="63">
        <v>2.9481132075471697E-4</v>
      </c>
      <c r="O1108" s="63">
        <v>1.1792452830188678E-2</v>
      </c>
      <c r="P1108" s="63">
        <v>1.1792452830188679E-3</v>
      </c>
      <c r="Q1108" s="63">
        <v>9.1391509433962261E-3</v>
      </c>
      <c r="R1108" s="63">
        <v>8.8443396226415096E-4</v>
      </c>
      <c r="S1108" s="63">
        <v>5.1886792452830191E-2</v>
      </c>
      <c r="T1108" s="63">
        <v>0</v>
      </c>
      <c r="U1108" s="63">
        <v>0</v>
      </c>
      <c r="V1108" s="63">
        <v>0</v>
      </c>
      <c r="W1108" s="63">
        <v>0</v>
      </c>
      <c r="X1108" s="63">
        <v>0.16067216981132076</v>
      </c>
      <c r="Y1108" s="63">
        <v>3.3018867924528301E-2</v>
      </c>
      <c r="Z1108" s="63">
        <v>0</v>
      </c>
      <c r="AA1108" s="63">
        <v>0.69604952830188682</v>
      </c>
      <c r="AB1108" s="93" t="str">
        <f t="shared" si="241"/>
        <v>pre99</v>
      </c>
      <c r="AC1108" s="93" t="str">
        <f t="shared" si="242"/>
        <v>LYY</v>
      </c>
      <c r="AD1108" s="93" t="str">
        <f>"'"&amp;VLOOKUP(A1108,Lookups!B$3:F$48,2,FALSE)&amp;"'"</f>
        <v>'Lyons Ferry Yearling'</v>
      </c>
      <c r="AE1108" s="93">
        <f>VLOOKUP(A1108,Lookups!B$3:F$48,4,FALSE)</f>
        <v>8</v>
      </c>
      <c r="AF1108" s="93" t="str">
        <f>VLOOKUP(A1108,Lookups!B$3:F$48,5,FALSE)</f>
        <v>ColR</v>
      </c>
      <c r="AG1108" s="93" t="str">
        <f t="shared" si="243"/>
        <v>yes</v>
      </c>
      <c r="AH1108" s="93">
        <f>VLOOKUP(A1108,Lookups!B$3:F$48,3,FALSE)</f>
        <v>19</v>
      </c>
      <c r="AI1108" s="117">
        <f t="shared" si="244"/>
        <v>1.0023584905660377E-2</v>
      </c>
      <c r="AJ1108" s="117">
        <f t="shared" si="245"/>
        <v>8.2547169811320754E-3</v>
      </c>
      <c r="AK1108" s="117">
        <f t="shared" si="246"/>
        <v>1.5330188679245283E-2</v>
      </c>
      <c r="AL1108" s="117">
        <f t="shared" si="247"/>
        <v>1.474056603773585E-3</v>
      </c>
      <c r="AM1108" s="117">
        <f t="shared" si="248"/>
        <v>1.3266509433962263E-2</v>
      </c>
      <c r="AN1108" s="117">
        <f t="shared" si="249"/>
        <v>6.1910377358490566E-2</v>
      </c>
      <c r="AO1108" s="117">
        <f t="shared" si="250"/>
        <v>0</v>
      </c>
      <c r="AP1108" s="117">
        <f t="shared" si="251"/>
        <v>0.19369103773584906</v>
      </c>
      <c r="AQ1108" s="117">
        <f t="shared" si="252"/>
        <v>0.69604952830188682</v>
      </c>
      <c r="AR1108" s="117">
        <f t="shared" si="253"/>
        <v>0</v>
      </c>
      <c r="AS1108" t="str">
        <f t="shared" si="254"/>
        <v>1996LYY</v>
      </c>
    </row>
    <row r="1109" spans="1:45" x14ac:dyDescent="0.25">
      <c r="A1109" t="s">
        <v>692</v>
      </c>
      <c r="B1109" s="64">
        <v>1997</v>
      </c>
      <c r="C1109">
        <v>3394</v>
      </c>
      <c r="D1109" s="116" t="s">
        <v>44</v>
      </c>
      <c r="E1109" s="63">
        <v>1.7678255745433118E-2</v>
      </c>
      <c r="F1109" s="63">
        <v>2.9463759575721861E-4</v>
      </c>
      <c r="G1109" s="63">
        <v>0</v>
      </c>
      <c r="H1109" s="63">
        <v>1.0017678255745434E-2</v>
      </c>
      <c r="I1109" s="63">
        <v>0</v>
      </c>
      <c r="J1109" s="63">
        <v>4.5668827342368885E-2</v>
      </c>
      <c r="K1109" s="63">
        <v>1.060695344725987E-2</v>
      </c>
      <c r="L1109" s="63">
        <v>0</v>
      </c>
      <c r="M1109" s="63">
        <v>0</v>
      </c>
      <c r="N1109" s="63">
        <v>3.8302887448438423E-3</v>
      </c>
      <c r="O1109" s="63">
        <v>6.1873895109015916E-3</v>
      </c>
      <c r="P1109" s="63">
        <v>2.0624631703005302E-3</v>
      </c>
      <c r="Q1109" s="63">
        <v>1.2669416617560401E-2</v>
      </c>
      <c r="R1109" s="63">
        <v>4.7142015321154978E-3</v>
      </c>
      <c r="S1109" s="63">
        <v>6.2757807896287571E-2</v>
      </c>
      <c r="T1109" s="63">
        <v>3.5356511490866236E-3</v>
      </c>
      <c r="U1109" s="63">
        <v>0</v>
      </c>
      <c r="V1109" s="63">
        <v>1.4731879787860931E-3</v>
      </c>
      <c r="W1109" s="63">
        <v>0</v>
      </c>
      <c r="X1109" s="63">
        <v>0.13052445492044784</v>
      </c>
      <c r="Y1109" s="63">
        <v>4.8320565704183853E-2</v>
      </c>
      <c r="Z1109" s="63">
        <v>0</v>
      </c>
      <c r="AA1109" s="63">
        <v>0.63965822038892162</v>
      </c>
      <c r="AB1109" s="93" t="str">
        <f t="shared" si="241"/>
        <v>pre99</v>
      </c>
      <c r="AC1109" s="93" t="str">
        <f t="shared" si="242"/>
        <v>LYY</v>
      </c>
      <c r="AD1109" s="93" t="str">
        <f>"'"&amp;VLOOKUP(A1109,Lookups!B$3:F$48,2,FALSE)&amp;"'"</f>
        <v>'Lyons Ferry Yearling'</v>
      </c>
      <c r="AE1109" s="93">
        <f>VLOOKUP(A1109,Lookups!B$3:F$48,4,FALSE)</f>
        <v>8</v>
      </c>
      <c r="AF1109" s="93" t="str">
        <f>VLOOKUP(A1109,Lookups!B$3:F$48,5,FALSE)</f>
        <v>ColR</v>
      </c>
      <c r="AG1109" s="93" t="str">
        <f t="shared" si="243"/>
        <v>yes</v>
      </c>
      <c r="AH1109" s="93">
        <f>VLOOKUP(A1109,Lookups!B$3:F$48,3,FALSE)</f>
        <v>19</v>
      </c>
      <c r="AI1109" s="117">
        <f t="shared" si="244"/>
        <v>1.7972893341190337E-2</v>
      </c>
      <c r="AJ1109" s="117">
        <f t="shared" si="245"/>
        <v>1.0017678255745434E-2</v>
      </c>
      <c r="AK1109" s="117">
        <f t="shared" si="246"/>
        <v>5.6275780789628756E-2</v>
      </c>
      <c r="AL1109" s="117">
        <f t="shared" si="247"/>
        <v>0</v>
      </c>
      <c r="AM1109" s="117">
        <f t="shared" si="248"/>
        <v>1.2080141426045965E-2</v>
      </c>
      <c r="AN1109" s="117">
        <f t="shared" si="249"/>
        <v>8.367707719505009E-2</v>
      </c>
      <c r="AO1109" s="117">
        <f t="shared" si="250"/>
        <v>1.4731879787860931E-3</v>
      </c>
      <c r="AP1109" s="117">
        <f t="shared" si="251"/>
        <v>0.1788450206246317</v>
      </c>
      <c r="AQ1109" s="117">
        <f t="shared" si="252"/>
        <v>0.63965822038892162</v>
      </c>
      <c r="AR1109" s="117">
        <f t="shared" si="253"/>
        <v>0</v>
      </c>
      <c r="AS1109" t="str">
        <f t="shared" si="254"/>
        <v>1997LYY</v>
      </c>
    </row>
    <row r="1110" spans="1:45" x14ac:dyDescent="0.25">
      <c r="A1110" t="s">
        <v>692</v>
      </c>
      <c r="B1110" s="64">
        <v>1998</v>
      </c>
      <c r="C1110">
        <v>5604</v>
      </c>
      <c r="D1110" s="116" t="s">
        <v>44</v>
      </c>
      <c r="E1110" s="63">
        <v>1.7130620985010708E-2</v>
      </c>
      <c r="F1110" s="63">
        <v>1.0706638115631692E-3</v>
      </c>
      <c r="G1110" s="63">
        <v>1.7844396859386152E-3</v>
      </c>
      <c r="H1110" s="63">
        <v>2.5339043540328336E-2</v>
      </c>
      <c r="I1110" s="63">
        <v>8.9221984296930772E-3</v>
      </c>
      <c r="J1110" s="63">
        <v>5.3533190578158461E-4</v>
      </c>
      <c r="K1110" s="63">
        <v>0</v>
      </c>
      <c r="L1110" s="63">
        <v>0</v>
      </c>
      <c r="M1110" s="63">
        <v>1.4275517487508922E-3</v>
      </c>
      <c r="N1110" s="63">
        <v>0</v>
      </c>
      <c r="O1110" s="63">
        <v>5.3533190578158461E-4</v>
      </c>
      <c r="P1110" s="63">
        <v>4.2826552462526769E-3</v>
      </c>
      <c r="Q1110" s="63">
        <v>1.3383297644539615E-2</v>
      </c>
      <c r="R1110" s="63">
        <v>2.4982155603140615E-3</v>
      </c>
      <c r="S1110" s="63">
        <v>1.6952177016416846E-2</v>
      </c>
      <c r="T1110" s="63">
        <v>1.2491077801570307E-3</v>
      </c>
      <c r="U1110" s="63">
        <v>1.7844396859386153E-4</v>
      </c>
      <c r="V1110" s="63">
        <v>5.3533190578158461E-4</v>
      </c>
      <c r="W1110" s="63">
        <v>0</v>
      </c>
      <c r="X1110" s="63">
        <v>0.10706638115631692</v>
      </c>
      <c r="Y1110" s="63">
        <v>6.1563169164882227E-2</v>
      </c>
      <c r="Z1110" s="63">
        <v>0</v>
      </c>
      <c r="AA1110" s="63">
        <v>0.73554603854389722</v>
      </c>
      <c r="AB1110" s="93" t="str">
        <f t="shared" si="241"/>
        <v>pre99</v>
      </c>
      <c r="AC1110" s="93" t="str">
        <f t="shared" si="242"/>
        <v>LYY</v>
      </c>
      <c r="AD1110" s="93" t="str">
        <f>"'"&amp;VLOOKUP(A1110,Lookups!B$3:F$48,2,FALSE)&amp;"'"</f>
        <v>'Lyons Ferry Yearling'</v>
      </c>
      <c r="AE1110" s="93">
        <f>VLOOKUP(A1110,Lookups!B$3:F$48,4,FALSE)</f>
        <v>8</v>
      </c>
      <c r="AF1110" s="93" t="str">
        <f>VLOOKUP(A1110,Lookups!B$3:F$48,5,FALSE)</f>
        <v>ColR</v>
      </c>
      <c r="AG1110" s="93" t="str">
        <f t="shared" si="243"/>
        <v>yes</v>
      </c>
      <c r="AH1110" s="93">
        <f>VLOOKUP(A1110,Lookups!B$3:F$48,3,FALSE)</f>
        <v>19</v>
      </c>
      <c r="AI1110" s="117">
        <f t="shared" si="244"/>
        <v>1.9985724482512492E-2</v>
      </c>
      <c r="AJ1110" s="117">
        <f t="shared" si="245"/>
        <v>3.4261241970021415E-2</v>
      </c>
      <c r="AK1110" s="117">
        <f t="shared" si="246"/>
        <v>5.3533190578158461E-4</v>
      </c>
      <c r="AL1110" s="117">
        <f t="shared" si="247"/>
        <v>1.4275517487508922E-3</v>
      </c>
      <c r="AM1110" s="117">
        <f t="shared" si="248"/>
        <v>4.8179871520342612E-3</v>
      </c>
      <c r="AN1110" s="117">
        <f t="shared" si="249"/>
        <v>3.408279800142755E-2</v>
      </c>
      <c r="AO1110" s="117">
        <f t="shared" si="250"/>
        <v>7.1377587437544611E-4</v>
      </c>
      <c r="AP1110" s="117">
        <f t="shared" si="251"/>
        <v>0.16862955032119914</v>
      </c>
      <c r="AQ1110" s="117">
        <f t="shared" si="252"/>
        <v>0.73554603854389722</v>
      </c>
      <c r="AR1110" s="117">
        <f t="shared" si="253"/>
        <v>0</v>
      </c>
      <c r="AS1110" t="str">
        <f t="shared" si="254"/>
        <v>1998LYY</v>
      </c>
    </row>
    <row r="1111" spans="1:45" x14ac:dyDescent="0.25">
      <c r="A1111" t="s">
        <v>692</v>
      </c>
      <c r="B1111" s="64">
        <v>1999</v>
      </c>
      <c r="C1111">
        <v>7428</v>
      </c>
      <c r="D1111" s="116" t="s">
        <v>44</v>
      </c>
      <c r="E1111" s="63">
        <v>1.4135702746365105E-2</v>
      </c>
      <c r="F1111" s="63">
        <v>9.4238018309100702E-4</v>
      </c>
      <c r="G1111" s="63">
        <v>3.3656435110393109E-3</v>
      </c>
      <c r="H1111" s="63">
        <v>8.6160473882606354E-3</v>
      </c>
      <c r="I1111" s="63">
        <v>1.0770059235325794E-3</v>
      </c>
      <c r="J1111" s="63">
        <v>1.1847065158858373E-2</v>
      </c>
      <c r="K1111" s="63">
        <v>1.332794830371567E-2</v>
      </c>
      <c r="L1111" s="63">
        <v>0</v>
      </c>
      <c r="M1111" s="63">
        <v>4.7119009154550353E-3</v>
      </c>
      <c r="N1111" s="63">
        <v>9.4238018309100702E-4</v>
      </c>
      <c r="O1111" s="63">
        <v>1.0770059235325794E-3</v>
      </c>
      <c r="P1111" s="63">
        <v>2.6925148088314486E-4</v>
      </c>
      <c r="Q1111" s="63">
        <v>7.1890145395799673E-2</v>
      </c>
      <c r="R1111" s="63">
        <v>1.9789983844911149E-2</v>
      </c>
      <c r="S1111" s="63">
        <v>5.9773828756058162E-2</v>
      </c>
      <c r="T1111" s="63">
        <v>4.5772751750134625E-3</v>
      </c>
      <c r="U1111" s="63">
        <v>0</v>
      </c>
      <c r="V1111" s="63">
        <v>0</v>
      </c>
      <c r="W1111" s="63">
        <v>0</v>
      </c>
      <c r="X1111" s="63">
        <v>8.1179321486268177E-2</v>
      </c>
      <c r="Y1111" s="63">
        <v>4.0656973613354873E-2</v>
      </c>
      <c r="Z1111" s="63">
        <v>0</v>
      </c>
      <c r="AA1111" s="63">
        <v>0.66182014001077005</v>
      </c>
      <c r="AB1111" s="93" t="str">
        <f t="shared" si="241"/>
        <v>a99to08</v>
      </c>
      <c r="AC1111" s="93" t="str">
        <f t="shared" si="242"/>
        <v>LYY</v>
      </c>
      <c r="AD1111" s="93" t="str">
        <f>"'"&amp;VLOOKUP(A1111,Lookups!B$3:F$48,2,FALSE)&amp;"'"</f>
        <v>'Lyons Ferry Yearling'</v>
      </c>
      <c r="AE1111" s="93">
        <f>VLOOKUP(A1111,Lookups!B$3:F$48,4,FALSE)</f>
        <v>8</v>
      </c>
      <c r="AF1111" s="93" t="str">
        <f>VLOOKUP(A1111,Lookups!B$3:F$48,5,FALSE)</f>
        <v>ColR</v>
      </c>
      <c r="AG1111" s="93" t="str">
        <f t="shared" si="243"/>
        <v>yes</v>
      </c>
      <c r="AH1111" s="93">
        <f>VLOOKUP(A1111,Lookups!B$3:F$48,3,FALSE)</f>
        <v>19</v>
      </c>
      <c r="AI1111" s="117">
        <f t="shared" si="244"/>
        <v>1.8443726440495422E-2</v>
      </c>
      <c r="AJ1111" s="117">
        <f t="shared" si="245"/>
        <v>9.6930533117932146E-3</v>
      </c>
      <c r="AK1111" s="117">
        <f t="shared" si="246"/>
        <v>2.5175013462574045E-2</v>
      </c>
      <c r="AL1111" s="117">
        <f t="shared" si="247"/>
        <v>4.7119009154550353E-3</v>
      </c>
      <c r="AM1111" s="117">
        <f t="shared" si="248"/>
        <v>2.2886375875067312E-3</v>
      </c>
      <c r="AN1111" s="117">
        <f t="shared" si="249"/>
        <v>0.15603123317178244</v>
      </c>
      <c r="AO1111" s="117">
        <f t="shared" si="250"/>
        <v>0</v>
      </c>
      <c r="AP1111" s="117">
        <f t="shared" si="251"/>
        <v>0.12183629509962304</v>
      </c>
      <c r="AQ1111" s="117">
        <f t="shared" si="252"/>
        <v>0.66182014001077005</v>
      </c>
      <c r="AR1111" s="117">
        <f t="shared" si="253"/>
        <v>0</v>
      </c>
      <c r="AS1111" t="str">
        <f t="shared" si="254"/>
        <v>1999LYY</v>
      </c>
    </row>
    <row r="1112" spans="1:45" x14ac:dyDescent="0.25">
      <c r="A1112" t="s">
        <v>692</v>
      </c>
      <c r="B1112" s="64">
        <v>2000</v>
      </c>
      <c r="C1112">
        <v>6544</v>
      </c>
      <c r="D1112" s="116" t="s">
        <v>44</v>
      </c>
      <c r="E1112" s="63">
        <v>1.5892420537897311E-2</v>
      </c>
      <c r="F1112" s="63">
        <v>1.5281173594132029E-4</v>
      </c>
      <c r="G1112" s="63">
        <v>9.1687041564792176E-4</v>
      </c>
      <c r="H1112" s="63">
        <v>4.5843520782396088E-4</v>
      </c>
      <c r="I1112" s="63">
        <v>0</v>
      </c>
      <c r="J1112" s="63">
        <v>6.2652811735941324E-2</v>
      </c>
      <c r="K1112" s="63">
        <v>3.8966992665036677E-2</v>
      </c>
      <c r="L1112" s="63">
        <v>0</v>
      </c>
      <c r="M1112" s="63">
        <v>3.0562347188264059E-4</v>
      </c>
      <c r="N1112" s="63">
        <v>0</v>
      </c>
      <c r="O1112" s="63">
        <v>0</v>
      </c>
      <c r="P1112" s="63">
        <v>6.1124694376528117E-4</v>
      </c>
      <c r="Q1112" s="63">
        <v>2.6436430317848411E-2</v>
      </c>
      <c r="R1112" s="63">
        <v>3.6522004889975548E-2</v>
      </c>
      <c r="S1112" s="63">
        <v>3.728606356968215E-2</v>
      </c>
      <c r="T1112" s="63">
        <v>5.9596577017114911E-3</v>
      </c>
      <c r="U1112" s="63">
        <v>0</v>
      </c>
      <c r="V1112" s="63">
        <v>0</v>
      </c>
      <c r="W1112" s="63">
        <v>0</v>
      </c>
      <c r="X1112" s="63">
        <v>0.11705378973105135</v>
      </c>
      <c r="Y1112" s="63">
        <v>4.3398533007334962E-2</v>
      </c>
      <c r="Z1112" s="63">
        <v>0</v>
      </c>
      <c r="AA1112" s="63">
        <v>0.61338630806845962</v>
      </c>
      <c r="AB1112" s="93" t="str">
        <f t="shared" si="241"/>
        <v>a99to08</v>
      </c>
      <c r="AC1112" s="93" t="str">
        <f t="shared" si="242"/>
        <v>LYY</v>
      </c>
      <c r="AD1112" s="93" t="str">
        <f>"'"&amp;VLOOKUP(A1112,Lookups!B$3:F$48,2,FALSE)&amp;"'"</f>
        <v>'Lyons Ferry Yearling'</v>
      </c>
      <c r="AE1112" s="93">
        <f>VLOOKUP(A1112,Lookups!B$3:F$48,4,FALSE)</f>
        <v>8</v>
      </c>
      <c r="AF1112" s="93" t="str">
        <f>VLOOKUP(A1112,Lookups!B$3:F$48,5,FALSE)</f>
        <v>ColR</v>
      </c>
      <c r="AG1112" s="93" t="str">
        <f t="shared" si="243"/>
        <v>yes</v>
      </c>
      <c r="AH1112" s="93">
        <f>VLOOKUP(A1112,Lookups!B$3:F$48,3,FALSE)</f>
        <v>19</v>
      </c>
      <c r="AI1112" s="117">
        <f t="shared" si="244"/>
        <v>1.6962102689486554E-2</v>
      </c>
      <c r="AJ1112" s="117">
        <f t="shared" si="245"/>
        <v>4.5843520782396088E-4</v>
      </c>
      <c r="AK1112" s="117">
        <f t="shared" si="246"/>
        <v>0.10161980440097801</v>
      </c>
      <c r="AL1112" s="117">
        <f t="shared" si="247"/>
        <v>3.0562347188264059E-4</v>
      </c>
      <c r="AM1112" s="117">
        <f t="shared" si="248"/>
        <v>6.1124694376528117E-4</v>
      </c>
      <c r="AN1112" s="117">
        <f t="shared" si="249"/>
        <v>0.10620415647921759</v>
      </c>
      <c r="AO1112" s="117">
        <f t="shared" si="250"/>
        <v>0</v>
      </c>
      <c r="AP1112" s="117">
        <f t="shared" si="251"/>
        <v>0.1604523227383863</v>
      </c>
      <c r="AQ1112" s="117">
        <f t="shared" si="252"/>
        <v>0.61338630806845962</v>
      </c>
      <c r="AR1112" s="117">
        <f t="shared" si="253"/>
        <v>0</v>
      </c>
      <c r="AS1112" t="str">
        <f t="shared" si="254"/>
        <v>2000LYY</v>
      </c>
    </row>
    <row r="1113" spans="1:45" x14ac:dyDescent="0.25">
      <c r="A1113" t="s">
        <v>692</v>
      </c>
      <c r="B1113" s="64">
        <v>2001</v>
      </c>
      <c r="C1113">
        <v>10049</v>
      </c>
      <c r="D1113" s="116" t="s">
        <v>44</v>
      </c>
      <c r="E1113" s="63">
        <v>7.4634291969350184E-3</v>
      </c>
      <c r="F1113" s="63">
        <v>0</v>
      </c>
      <c r="G1113" s="63">
        <v>6.9658672504726833E-4</v>
      </c>
      <c r="H1113" s="63">
        <v>0</v>
      </c>
      <c r="I1113" s="63">
        <v>0</v>
      </c>
      <c r="J1113" s="63">
        <v>7.4932829137227583E-2</v>
      </c>
      <c r="K1113" s="63">
        <v>1.8111254851228976E-2</v>
      </c>
      <c r="L1113" s="63">
        <v>0</v>
      </c>
      <c r="M1113" s="63">
        <v>3.9804955716986763E-4</v>
      </c>
      <c r="N1113" s="63">
        <v>0</v>
      </c>
      <c r="O1113" s="63">
        <v>0</v>
      </c>
      <c r="P1113" s="63">
        <v>3.6819584038212758E-3</v>
      </c>
      <c r="Q1113" s="63">
        <v>5.2343516767837599E-2</v>
      </c>
      <c r="R1113" s="63">
        <v>3.8909344213354562E-2</v>
      </c>
      <c r="S1113" s="63">
        <v>0.15384615384615385</v>
      </c>
      <c r="T1113" s="63">
        <v>1.2439048661558365E-2</v>
      </c>
      <c r="U1113" s="63">
        <v>0</v>
      </c>
      <c r="V1113" s="63">
        <v>6.0702557468404819E-3</v>
      </c>
      <c r="W1113" s="63">
        <v>0</v>
      </c>
      <c r="X1113" s="63">
        <v>0.13782465917006667</v>
      </c>
      <c r="Y1113" s="63">
        <v>3.831226987759976E-2</v>
      </c>
      <c r="Z1113" s="63">
        <v>0</v>
      </c>
      <c r="AA1113" s="63">
        <v>0.45497064384515873</v>
      </c>
      <c r="AB1113" s="93" t="str">
        <f t="shared" si="241"/>
        <v>a99to08</v>
      </c>
      <c r="AC1113" s="93" t="str">
        <f t="shared" si="242"/>
        <v>LYY</v>
      </c>
      <c r="AD1113" s="93" t="str">
        <f>"'"&amp;VLOOKUP(A1113,Lookups!B$3:F$48,2,FALSE)&amp;"'"</f>
        <v>'Lyons Ferry Yearling'</v>
      </c>
      <c r="AE1113" s="93">
        <f>VLOOKUP(A1113,Lookups!B$3:F$48,4,FALSE)</f>
        <v>8</v>
      </c>
      <c r="AF1113" s="93" t="str">
        <f>VLOOKUP(A1113,Lookups!B$3:F$48,5,FALSE)</f>
        <v>ColR</v>
      </c>
      <c r="AG1113" s="93" t="str">
        <f t="shared" si="243"/>
        <v>yes</v>
      </c>
      <c r="AH1113" s="93">
        <f>VLOOKUP(A1113,Lookups!B$3:F$48,3,FALSE)</f>
        <v>19</v>
      </c>
      <c r="AI1113" s="117">
        <f t="shared" si="244"/>
        <v>8.160015921982287E-3</v>
      </c>
      <c r="AJ1113" s="117">
        <f t="shared" si="245"/>
        <v>0</v>
      </c>
      <c r="AK1113" s="117">
        <f t="shared" si="246"/>
        <v>9.3044083988456566E-2</v>
      </c>
      <c r="AL1113" s="117">
        <f t="shared" si="247"/>
        <v>3.9804955716986763E-4</v>
      </c>
      <c r="AM1113" s="117">
        <f t="shared" si="248"/>
        <v>3.6819584038212758E-3</v>
      </c>
      <c r="AN1113" s="117">
        <f t="shared" si="249"/>
        <v>0.2575380634889044</v>
      </c>
      <c r="AO1113" s="117">
        <f t="shared" si="250"/>
        <v>6.0702557468404819E-3</v>
      </c>
      <c r="AP1113" s="117">
        <f t="shared" si="251"/>
        <v>0.17613692904766642</v>
      </c>
      <c r="AQ1113" s="117">
        <f t="shared" si="252"/>
        <v>0.45497064384515873</v>
      </c>
      <c r="AR1113" s="117">
        <f t="shared" si="253"/>
        <v>0</v>
      </c>
      <c r="AS1113" t="str">
        <f t="shared" si="254"/>
        <v>2001LYY</v>
      </c>
    </row>
    <row r="1114" spans="1:45" x14ac:dyDescent="0.25">
      <c r="A1114" t="s">
        <v>692</v>
      </c>
      <c r="B1114" s="64">
        <v>2002</v>
      </c>
      <c r="C1114">
        <v>7038</v>
      </c>
      <c r="D1114" s="116" t="s">
        <v>44</v>
      </c>
      <c r="E1114" s="63">
        <v>1.3071895424836602E-2</v>
      </c>
      <c r="F1114" s="63">
        <v>1.9892014776925265E-3</v>
      </c>
      <c r="G1114" s="63">
        <v>1.4208581983518045E-4</v>
      </c>
      <c r="H1114" s="63">
        <v>7.8147200909349252E-3</v>
      </c>
      <c r="I1114" s="63">
        <v>1.1366865586814436E-3</v>
      </c>
      <c r="J1114" s="63">
        <v>6.9906223358908795E-2</v>
      </c>
      <c r="K1114" s="63">
        <v>1.6481955100880932E-2</v>
      </c>
      <c r="L1114" s="63">
        <v>0</v>
      </c>
      <c r="M1114" s="63">
        <v>0</v>
      </c>
      <c r="N1114" s="63">
        <v>0</v>
      </c>
      <c r="O1114" s="63">
        <v>4.1204887752202329E-3</v>
      </c>
      <c r="P1114" s="63">
        <v>4.9730036942313158E-3</v>
      </c>
      <c r="Q1114" s="63">
        <v>0.11793123046319977</v>
      </c>
      <c r="R1114" s="63">
        <v>9.0792838874680301E-2</v>
      </c>
      <c r="S1114" s="63">
        <v>6.5217391304347824E-2</v>
      </c>
      <c r="T1114" s="63">
        <v>1.8755328218243821E-2</v>
      </c>
      <c r="U1114" s="63">
        <v>1.7050298380221654E-3</v>
      </c>
      <c r="V1114" s="63">
        <v>1.8471156578573459E-3</v>
      </c>
      <c r="W1114" s="63">
        <v>0</v>
      </c>
      <c r="X1114" s="63">
        <v>0.11466325660699062</v>
      </c>
      <c r="Y1114" s="63">
        <v>4.3336175049730037E-2</v>
      </c>
      <c r="Z1114" s="63">
        <v>0</v>
      </c>
      <c r="AA1114" s="63">
        <v>0.42611537368570618</v>
      </c>
      <c r="AB1114" s="93" t="str">
        <f t="shared" si="241"/>
        <v>a99to08</v>
      </c>
      <c r="AC1114" s="93" t="str">
        <f t="shared" si="242"/>
        <v>LYY</v>
      </c>
      <c r="AD1114" s="93" t="str">
        <f>"'"&amp;VLOOKUP(A1114,Lookups!B$3:F$48,2,FALSE)&amp;"'"</f>
        <v>'Lyons Ferry Yearling'</v>
      </c>
      <c r="AE1114" s="93">
        <f>VLOOKUP(A1114,Lookups!B$3:F$48,4,FALSE)</f>
        <v>8</v>
      </c>
      <c r="AF1114" s="93" t="str">
        <f>VLOOKUP(A1114,Lookups!B$3:F$48,5,FALSE)</f>
        <v>ColR</v>
      </c>
      <c r="AG1114" s="93" t="str">
        <f t="shared" si="243"/>
        <v>yes</v>
      </c>
      <c r="AH1114" s="93">
        <f>VLOOKUP(A1114,Lookups!B$3:F$48,3,FALSE)</f>
        <v>19</v>
      </c>
      <c r="AI1114" s="117">
        <f t="shared" si="244"/>
        <v>1.5203182722364308E-2</v>
      </c>
      <c r="AJ1114" s="117">
        <f t="shared" si="245"/>
        <v>8.9514066496163697E-3</v>
      </c>
      <c r="AK1114" s="117">
        <f t="shared" si="246"/>
        <v>8.638817845978973E-2</v>
      </c>
      <c r="AL1114" s="117">
        <f t="shared" si="247"/>
        <v>0</v>
      </c>
      <c r="AM1114" s="117">
        <f t="shared" si="248"/>
        <v>9.0934924694515487E-3</v>
      </c>
      <c r="AN1114" s="117">
        <f t="shared" si="249"/>
        <v>0.29269678886047173</v>
      </c>
      <c r="AO1114" s="117">
        <f t="shared" si="250"/>
        <v>3.5521454958795115E-3</v>
      </c>
      <c r="AP1114" s="117">
        <f t="shared" si="251"/>
        <v>0.15799943165672065</v>
      </c>
      <c r="AQ1114" s="117">
        <f t="shared" si="252"/>
        <v>0.42611537368570618</v>
      </c>
      <c r="AR1114" s="117">
        <f t="shared" si="253"/>
        <v>0</v>
      </c>
      <c r="AS1114" t="str">
        <f t="shared" si="254"/>
        <v>2002LYY</v>
      </c>
    </row>
    <row r="1115" spans="1:45" x14ac:dyDescent="0.25">
      <c r="A1115" t="s">
        <v>692</v>
      </c>
      <c r="B1115" s="64">
        <v>2003</v>
      </c>
      <c r="C1115">
        <v>10545</v>
      </c>
      <c r="D1115" s="116" t="s">
        <v>44</v>
      </c>
      <c r="E1115" s="63">
        <v>5.8795637743006167E-3</v>
      </c>
      <c r="F1115" s="63">
        <v>0</v>
      </c>
      <c r="G1115" s="63">
        <v>4.74158368895211E-4</v>
      </c>
      <c r="H1115" s="63">
        <v>1.7069701280227596E-3</v>
      </c>
      <c r="I1115" s="63">
        <v>6.6382171645329544E-4</v>
      </c>
      <c r="J1115" s="63">
        <v>6.353722143195828E-2</v>
      </c>
      <c r="K1115" s="63">
        <v>1.3276434329065908E-2</v>
      </c>
      <c r="L1115" s="63">
        <v>0</v>
      </c>
      <c r="M1115" s="63">
        <v>3.7932669511616881E-4</v>
      </c>
      <c r="N1115" s="63">
        <v>0</v>
      </c>
      <c r="O1115" s="63">
        <v>0</v>
      </c>
      <c r="P1115" s="63">
        <v>0</v>
      </c>
      <c r="Q1115" s="63">
        <v>4.5424371740161215E-2</v>
      </c>
      <c r="R1115" s="63">
        <v>2.3423423423423424E-2</v>
      </c>
      <c r="S1115" s="63">
        <v>3.5182550972024655E-2</v>
      </c>
      <c r="T1115" s="63">
        <v>9.5779990516832621E-3</v>
      </c>
      <c r="U1115" s="63">
        <v>0</v>
      </c>
      <c r="V1115" s="63">
        <v>2.6552868658131818E-3</v>
      </c>
      <c r="W1115" s="63">
        <v>0</v>
      </c>
      <c r="X1115" s="63">
        <v>8.9236605026078705E-2</v>
      </c>
      <c r="Y1115" s="63">
        <v>2.4466571834992887E-2</v>
      </c>
      <c r="Z1115" s="63">
        <v>0</v>
      </c>
      <c r="AA1115" s="63">
        <v>0.68411569464201039</v>
      </c>
      <c r="AB1115" s="93" t="str">
        <f t="shared" si="241"/>
        <v>a99to08</v>
      </c>
      <c r="AC1115" s="93" t="str">
        <f t="shared" si="242"/>
        <v>LYY</v>
      </c>
      <c r="AD1115" s="93" t="str">
        <f>"'"&amp;VLOOKUP(A1115,Lookups!B$3:F$48,2,FALSE)&amp;"'"</f>
        <v>'Lyons Ferry Yearling'</v>
      </c>
      <c r="AE1115" s="93">
        <f>VLOOKUP(A1115,Lookups!B$3:F$48,4,FALSE)</f>
        <v>8</v>
      </c>
      <c r="AF1115" s="93" t="str">
        <f>VLOOKUP(A1115,Lookups!B$3:F$48,5,FALSE)</f>
        <v>ColR</v>
      </c>
      <c r="AG1115" s="93" t="str">
        <f t="shared" si="243"/>
        <v>yes</v>
      </c>
      <c r="AH1115" s="93">
        <f>VLOOKUP(A1115,Lookups!B$3:F$48,3,FALSE)</f>
        <v>19</v>
      </c>
      <c r="AI1115" s="117">
        <f t="shared" si="244"/>
        <v>6.3537221431958276E-3</v>
      </c>
      <c r="AJ1115" s="117">
        <f t="shared" si="245"/>
        <v>2.3707918444760552E-3</v>
      </c>
      <c r="AK1115" s="117">
        <f t="shared" si="246"/>
        <v>7.6813655761024183E-2</v>
      </c>
      <c r="AL1115" s="117">
        <f t="shared" si="247"/>
        <v>3.7932669511616881E-4</v>
      </c>
      <c r="AM1115" s="117">
        <f t="shared" si="248"/>
        <v>0</v>
      </c>
      <c r="AN1115" s="117">
        <f t="shared" si="249"/>
        <v>0.11360834518729256</v>
      </c>
      <c r="AO1115" s="117">
        <f t="shared" si="250"/>
        <v>2.6552868658131818E-3</v>
      </c>
      <c r="AP1115" s="117">
        <f t="shared" si="251"/>
        <v>0.11370317686107159</v>
      </c>
      <c r="AQ1115" s="117">
        <f t="shared" si="252"/>
        <v>0.68411569464201039</v>
      </c>
      <c r="AR1115" s="117">
        <f t="shared" si="253"/>
        <v>0</v>
      </c>
      <c r="AS1115" t="str">
        <f t="shared" si="254"/>
        <v>2003LYY</v>
      </c>
    </row>
    <row r="1116" spans="1:45" x14ac:dyDescent="0.25">
      <c r="A1116" t="s">
        <v>692</v>
      </c>
      <c r="B1116" s="64">
        <v>2004</v>
      </c>
      <c r="C1116">
        <v>14727</v>
      </c>
      <c r="D1116" s="116" t="s">
        <v>44</v>
      </c>
      <c r="E1116" s="63">
        <v>3.8025395532016023E-3</v>
      </c>
      <c r="F1116" s="63">
        <v>1.3580498404291438E-4</v>
      </c>
      <c r="G1116" s="63">
        <v>1.3580498404291438E-4</v>
      </c>
      <c r="H1116" s="63">
        <v>2.851904664901202E-3</v>
      </c>
      <c r="I1116" s="63">
        <v>0</v>
      </c>
      <c r="J1116" s="63">
        <v>3.6531540707543962E-2</v>
      </c>
      <c r="K1116" s="63">
        <v>8.2841040266177762E-3</v>
      </c>
      <c r="L1116" s="63">
        <v>0</v>
      </c>
      <c r="M1116" s="63">
        <v>1.0185373803218579E-3</v>
      </c>
      <c r="N1116" s="63">
        <v>0</v>
      </c>
      <c r="O1116" s="63">
        <v>0</v>
      </c>
      <c r="P1116" s="63">
        <v>1.2222448563862294E-3</v>
      </c>
      <c r="Q1116" s="63">
        <v>4.2982277449582398E-2</v>
      </c>
      <c r="R1116" s="63">
        <v>2.0167040130372786E-2</v>
      </c>
      <c r="S1116" s="63">
        <v>4.603788959054797E-2</v>
      </c>
      <c r="T1116" s="63">
        <v>1.1611326135669179E-2</v>
      </c>
      <c r="U1116" s="63">
        <v>0</v>
      </c>
      <c r="V1116" s="63">
        <v>6.4507367420384328E-3</v>
      </c>
      <c r="W1116" s="63">
        <v>0</v>
      </c>
      <c r="X1116" s="63">
        <v>5.3914578665037009E-2</v>
      </c>
      <c r="Y1116" s="63">
        <v>2.1796699938887758E-2</v>
      </c>
      <c r="Z1116" s="63">
        <v>5.4321993617165751E-4</v>
      </c>
      <c r="AA1116" s="63">
        <v>0.7425137502546344</v>
      </c>
      <c r="AB1116" s="93" t="str">
        <f t="shared" si="241"/>
        <v>a99to08</v>
      </c>
      <c r="AC1116" s="93" t="str">
        <f t="shared" si="242"/>
        <v>LYY</v>
      </c>
      <c r="AD1116" s="93" t="str">
        <f>"'"&amp;VLOOKUP(A1116,Lookups!B$3:F$48,2,FALSE)&amp;"'"</f>
        <v>'Lyons Ferry Yearling'</v>
      </c>
      <c r="AE1116" s="93">
        <f>VLOOKUP(A1116,Lookups!B$3:F$48,4,FALSE)</f>
        <v>8</v>
      </c>
      <c r="AF1116" s="93" t="str">
        <f>VLOOKUP(A1116,Lookups!B$3:F$48,5,FALSE)</f>
        <v>ColR</v>
      </c>
      <c r="AG1116" s="93" t="str">
        <f t="shared" si="243"/>
        <v>yes</v>
      </c>
      <c r="AH1116" s="93">
        <f>VLOOKUP(A1116,Lookups!B$3:F$48,3,FALSE)</f>
        <v>19</v>
      </c>
      <c r="AI1116" s="117">
        <f t="shared" si="244"/>
        <v>4.0741495212874316E-3</v>
      </c>
      <c r="AJ1116" s="117">
        <f t="shared" si="245"/>
        <v>2.851904664901202E-3</v>
      </c>
      <c r="AK1116" s="117">
        <f t="shared" si="246"/>
        <v>4.481564473416174E-2</v>
      </c>
      <c r="AL1116" s="117">
        <f t="shared" si="247"/>
        <v>1.0185373803218579E-3</v>
      </c>
      <c r="AM1116" s="117">
        <f t="shared" si="248"/>
        <v>1.2222448563862294E-3</v>
      </c>
      <c r="AN1116" s="117">
        <f t="shared" si="249"/>
        <v>0.12079853330617232</v>
      </c>
      <c r="AO1116" s="117">
        <f t="shared" si="250"/>
        <v>6.4507367420384328E-3</v>
      </c>
      <c r="AP1116" s="117">
        <f t="shared" si="251"/>
        <v>7.5711278603924764E-2</v>
      </c>
      <c r="AQ1116" s="117">
        <f t="shared" si="252"/>
        <v>0.7425137502546344</v>
      </c>
      <c r="AR1116" s="117">
        <f t="shared" si="253"/>
        <v>5.4321993617165751E-4</v>
      </c>
      <c r="AS1116" t="str">
        <f t="shared" si="254"/>
        <v>2004LYY</v>
      </c>
    </row>
    <row r="1117" spans="1:45" x14ac:dyDescent="0.25">
      <c r="A1117" t="s">
        <v>692</v>
      </c>
      <c r="B1117" s="64">
        <v>2005</v>
      </c>
      <c r="C1117">
        <v>8612</v>
      </c>
      <c r="D1117" s="116" t="s">
        <v>44</v>
      </c>
      <c r="E1117" s="63">
        <v>3.7157454714352067E-3</v>
      </c>
      <c r="F1117" s="63">
        <v>1.1611704598235021E-4</v>
      </c>
      <c r="G1117" s="63">
        <v>0</v>
      </c>
      <c r="H1117" s="63">
        <v>4.8769159312587089E-3</v>
      </c>
      <c r="I1117" s="63">
        <v>2.2062238736646539E-3</v>
      </c>
      <c r="J1117" s="63">
        <v>8.6042731072921513E-2</v>
      </c>
      <c r="K1117" s="63">
        <v>2.3803994426381793E-2</v>
      </c>
      <c r="L1117" s="63">
        <v>0</v>
      </c>
      <c r="M1117" s="63">
        <v>0</v>
      </c>
      <c r="N1117" s="63">
        <v>0</v>
      </c>
      <c r="O1117" s="63">
        <v>0</v>
      </c>
      <c r="P1117" s="63">
        <v>3.367394333488156E-3</v>
      </c>
      <c r="Q1117" s="63">
        <v>6.7812354853692525E-2</v>
      </c>
      <c r="R1117" s="63">
        <v>5.7942405945192753E-2</v>
      </c>
      <c r="S1117" s="63">
        <v>4.8304691128657685E-2</v>
      </c>
      <c r="T1117" s="63">
        <v>5.4575011611704598E-3</v>
      </c>
      <c r="U1117" s="63">
        <v>0</v>
      </c>
      <c r="V1117" s="63">
        <v>2.5545750116117046E-3</v>
      </c>
      <c r="W1117" s="63">
        <v>0</v>
      </c>
      <c r="X1117" s="63">
        <v>0.1072921504876916</v>
      </c>
      <c r="Y1117" s="63">
        <v>1.8810961449140733E-2</v>
      </c>
      <c r="Z1117" s="63">
        <v>1.1611704598235021E-4</v>
      </c>
      <c r="AA1117" s="63">
        <v>0.56758012076172781</v>
      </c>
      <c r="AB1117" s="93" t="str">
        <f t="shared" si="241"/>
        <v>a99to08</v>
      </c>
      <c r="AC1117" s="93" t="str">
        <f t="shared" si="242"/>
        <v>LYY</v>
      </c>
      <c r="AD1117" s="93" t="str">
        <f>"'"&amp;VLOOKUP(A1117,Lookups!B$3:F$48,2,FALSE)&amp;"'"</f>
        <v>'Lyons Ferry Yearling'</v>
      </c>
      <c r="AE1117" s="93">
        <f>VLOOKUP(A1117,Lookups!B$3:F$48,4,FALSE)</f>
        <v>8</v>
      </c>
      <c r="AF1117" s="93" t="str">
        <f>VLOOKUP(A1117,Lookups!B$3:F$48,5,FALSE)</f>
        <v>ColR</v>
      </c>
      <c r="AG1117" s="93" t="str">
        <f t="shared" si="243"/>
        <v>yes</v>
      </c>
      <c r="AH1117" s="93">
        <f>VLOOKUP(A1117,Lookups!B$3:F$48,3,FALSE)</f>
        <v>19</v>
      </c>
      <c r="AI1117" s="117">
        <f t="shared" si="244"/>
        <v>3.8318625174175568E-3</v>
      </c>
      <c r="AJ1117" s="117">
        <f t="shared" si="245"/>
        <v>7.0831398049233628E-3</v>
      </c>
      <c r="AK1117" s="117">
        <f t="shared" si="246"/>
        <v>0.1098467254993033</v>
      </c>
      <c r="AL1117" s="117">
        <f t="shared" si="247"/>
        <v>0</v>
      </c>
      <c r="AM1117" s="117">
        <f t="shared" si="248"/>
        <v>3.367394333488156E-3</v>
      </c>
      <c r="AN1117" s="117">
        <f t="shared" si="249"/>
        <v>0.17951695308871343</v>
      </c>
      <c r="AO1117" s="117">
        <f t="shared" si="250"/>
        <v>2.5545750116117046E-3</v>
      </c>
      <c r="AP1117" s="117">
        <f t="shared" si="251"/>
        <v>0.12610311193683232</v>
      </c>
      <c r="AQ1117" s="117">
        <f t="shared" si="252"/>
        <v>0.56758012076172781</v>
      </c>
      <c r="AR1117" s="117">
        <f t="shared" si="253"/>
        <v>1.1611704598235021E-4</v>
      </c>
      <c r="AS1117" t="str">
        <f t="shared" si="254"/>
        <v>2005LYY</v>
      </c>
    </row>
    <row r="1118" spans="1:45" x14ac:dyDescent="0.25">
      <c r="A1118" t="s">
        <v>692</v>
      </c>
      <c r="B1118" s="64">
        <v>2006</v>
      </c>
      <c r="C1118">
        <v>5936</v>
      </c>
      <c r="D1118" s="116" t="s">
        <v>44</v>
      </c>
      <c r="E1118" s="63">
        <v>4.0431266846361188E-3</v>
      </c>
      <c r="F1118" s="63">
        <v>1.6846361185983828E-4</v>
      </c>
      <c r="G1118" s="63">
        <v>6.7385444743935314E-4</v>
      </c>
      <c r="H1118" s="63">
        <v>1.2803234501347708E-2</v>
      </c>
      <c r="I1118" s="63">
        <v>4.5485175202156338E-3</v>
      </c>
      <c r="J1118" s="63">
        <v>4.447439353099731E-2</v>
      </c>
      <c r="K1118" s="63">
        <v>1.8025606469002694E-2</v>
      </c>
      <c r="L1118" s="63">
        <v>0</v>
      </c>
      <c r="M1118" s="63">
        <v>2.6954177897574125E-3</v>
      </c>
      <c r="N1118" s="63">
        <v>0</v>
      </c>
      <c r="O1118" s="63">
        <v>0</v>
      </c>
      <c r="P1118" s="63">
        <v>2.3584905660377362E-3</v>
      </c>
      <c r="Q1118" s="63">
        <v>5.2392183288409701E-2</v>
      </c>
      <c r="R1118" s="63">
        <v>2.2911051212938006E-2</v>
      </c>
      <c r="S1118" s="63">
        <v>1.2971698113207548E-2</v>
      </c>
      <c r="T1118" s="63">
        <v>1.5161725067385444E-3</v>
      </c>
      <c r="U1118" s="63">
        <v>6.7385444743935314E-4</v>
      </c>
      <c r="V1118" s="63">
        <v>4.7169811320754715E-3</v>
      </c>
      <c r="W1118" s="63">
        <v>0</v>
      </c>
      <c r="X1118" s="63">
        <v>0.10714285714285714</v>
      </c>
      <c r="Y1118" s="63">
        <v>1.8362533692722373E-2</v>
      </c>
      <c r="Z1118" s="63">
        <v>0</v>
      </c>
      <c r="AA1118" s="63">
        <v>0.68952156334231807</v>
      </c>
      <c r="AB1118" s="93" t="str">
        <f t="shared" si="241"/>
        <v>a99to08</v>
      </c>
      <c r="AC1118" s="93" t="str">
        <f t="shared" si="242"/>
        <v>LYY</v>
      </c>
      <c r="AD1118" s="93" t="str">
        <f>"'"&amp;VLOOKUP(A1118,Lookups!B$3:F$48,2,FALSE)&amp;"'"</f>
        <v>'Lyons Ferry Yearling'</v>
      </c>
      <c r="AE1118" s="93">
        <f>VLOOKUP(A1118,Lookups!B$3:F$48,4,FALSE)</f>
        <v>8</v>
      </c>
      <c r="AF1118" s="93" t="str">
        <f>VLOOKUP(A1118,Lookups!B$3:F$48,5,FALSE)</f>
        <v>ColR</v>
      </c>
      <c r="AG1118" s="93" t="str">
        <f t="shared" si="243"/>
        <v>yes</v>
      </c>
      <c r="AH1118" s="93">
        <f>VLOOKUP(A1118,Lookups!B$3:F$48,3,FALSE)</f>
        <v>19</v>
      </c>
      <c r="AI1118" s="117">
        <f t="shared" si="244"/>
        <v>4.8854447439353101E-3</v>
      </c>
      <c r="AJ1118" s="117">
        <f t="shared" si="245"/>
        <v>1.7351752021563343E-2</v>
      </c>
      <c r="AK1118" s="117">
        <f t="shared" si="246"/>
        <v>6.25E-2</v>
      </c>
      <c r="AL1118" s="117">
        <f t="shared" si="247"/>
        <v>2.6954177897574125E-3</v>
      </c>
      <c r="AM1118" s="117">
        <f t="shared" si="248"/>
        <v>2.3584905660377362E-3</v>
      </c>
      <c r="AN1118" s="117">
        <f t="shared" si="249"/>
        <v>8.9791105121293804E-2</v>
      </c>
      <c r="AO1118" s="117">
        <f t="shared" si="250"/>
        <v>5.3908355795148251E-3</v>
      </c>
      <c r="AP1118" s="117">
        <f t="shared" si="251"/>
        <v>0.12550539083557952</v>
      </c>
      <c r="AQ1118" s="117">
        <f t="shared" si="252"/>
        <v>0.68952156334231807</v>
      </c>
      <c r="AR1118" s="117">
        <f t="shared" si="253"/>
        <v>0</v>
      </c>
      <c r="AS1118" t="str">
        <f t="shared" si="254"/>
        <v>2006LYY</v>
      </c>
    </row>
    <row r="1119" spans="1:45" x14ac:dyDescent="0.25">
      <c r="A1119" t="s">
        <v>692</v>
      </c>
      <c r="B1119" s="64">
        <v>2007</v>
      </c>
      <c r="C1119">
        <v>7638</v>
      </c>
      <c r="D1119" s="116" t="s">
        <v>44</v>
      </c>
      <c r="E1119" s="63">
        <v>9.4265514532600164E-3</v>
      </c>
      <c r="F1119" s="63">
        <v>2.7494108405341712E-3</v>
      </c>
      <c r="G1119" s="63">
        <v>6.5462162869861225E-4</v>
      </c>
      <c r="H1119" s="63">
        <v>4.5823514008902855E-3</v>
      </c>
      <c r="I1119" s="63">
        <v>0</v>
      </c>
      <c r="J1119" s="63">
        <v>5.3678973553286199E-2</v>
      </c>
      <c r="K1119" s="63">
        <v>1.7282010997643361E-2</v>
      </c>
      <c r="L1119" s="63">
        <v>0</v>
      </c>
      <c r="M1119" s="63">
        <v>3.0112594920136161E-3</v>
      </c>
      <c r="N1119" s="63">
        <v>0</v>
      </c>
      <c r="O1119" s="63">
        <v>6.5462162869861225E-4</v>
      </c>
      <c r="P1119" s="63">
        <v>0</v>
      </c>
      <c r="Q1119" s="63">
        <v>4.2681330191149516E-2</v>
      </c>
      <c r="R1119" s="63">
        <v>2.5661167844985597E-2</v>
      </c>
      <c r="S1119" s="63">
        <v>1.5710919088766692E-2</v>
      </c>
      <c r="T1119" s="63">
        <v>7.462686567164179E-3</v>
      </c>
      <c r="U1119" s="63">
        <v>0</v>
      </c>
      <c r="V1119" s="63">
        <v>5.8915946582875096E-3</v>
      </c>
      <c r="W1119" s="63">
        <v>0</v>
      </c>
      <c r="X1119" s="63">
        <v>7.9471065724011525E-2</v>
      </c>
      <c r="Y1119" s="63">
        <v>2.1078816444095313E-2</v>
      </c>
      <c r="Z1119" s="63">
        <v>0</v>
      </c>
      <c r="AA1119" s="63">
        <v>0.7100026184865148</v>
      </c>
      <c r="AB1119" s="93" t="str">
        <f t="shared" si="241"/>
        <v>a99to08</v>
      </c>
      <c r="AC1119" s="93" t="str">
        <f t="shared" si="242"/>
        <v>LYY</v>
      </c>
      <c r="AD1119" s="93" t="str">
        <f>"'"&amp;VLOOKUP(A1119,Lookups!B$3:F$48,2,FALSE)&amp;"'"</f>
        <v>'Lyons Ferry Yearling'</v>
      </c>
      <c r="AE1119" s="93">
        <f>VLOOKUP(A1119,Lookups!B$3:F$48,4,FALSE)</f>
        <v>8</v>
      </c>
      <c r="AF1119" s="93" t="str">
        <f>VLOOKUP(A1119,Lookups!B$3:F$48,5,FALSE)</f>
        <v>ColR</v>
      </c>
      <c r="AG1119" s="93" t="str">
        <f t="shared" si="243"/>
        <v>yes</v>
      </c>
      <c r="AH1119" s="93">
        <f>VLOOKUP(A1119,Lookups!B$3:F$48,3,FALSE)</f>
        <v>19</v>
      </c>
      <c r="AI1119" s="117">
        <f t="shared" si="244"/>
        <v>1.2830583922492799E-2</v>
      </c>
      <c r="AJ1119" s="117">
        <f t="shared" si="245"/>
        <v>4.5823514008902855E-3</v>
      </c>
      <c r="AK1119" s="117">
        <f t="shared" si="246"/>
        <v>7.0960984550929557E-2</v>
      </c>
      <c r="AL1119" s="117">
        <f t="shared" si="247"/>
        <v>3.0112594920136161E-3</v>
      </c>
      <c r="AM1119" s="117">
        <f t="shared" si="248"/>
        <v>6.5462162869861225E-4</v>
      </c>
      <c r="AN1119" s="117">
        <f t="shared" si="249"/>
        <v>9.1516103692065975E-2</v>
      </c>
      <c r="AO1119" s="117">
        <f t="shared" si="250"/>
        <v>5.8915946582875096E-3</v>
      </c>
      <c r="AP1119" s="117">
        <f t="shared" si="251"/>
        <v>0.10054988216810684</v>
      </c>
      <c r="AQ1119" s="117">
        <f t="shared" si="252"/>
        <v>0.7100026184865148</v>
      </c>
      <c r="AR1119" s="117">
        <f t="shared" si="253"/>
        <v>0</v>
      </c>
      <c r="AS1119" t="str">
        <f t="shared" si="254"/>
        <v>2007LYY</v>
      </c>
    </row>
    <row r="1120" spans="1:45" x14ac:dyDescent="0.25">
      <c r="A1120" t="s">
        <v>692</v>
      </c>
      <c r="B1120" s="64">
        <v>2008</v>
      </c>
      <c r="C1120">
        <v>6177</v>
      </c>
      <c r="D1120" s="116" t="s">
        <v>44</v>
      </c>
      <c r="E1120" s="63">
        <v>2.7521450542334464E-3</v>
      </c>
      <c r="F1120" s="63">
        <v>0</v>
      </c>
      <c r="G1120" s="63">
        <v>0</v>
      </c>
      <c r="H1120" s="63">
        <v>1.1332361988020075E-3</v>
      </c>
      <c r="I1120" s="63">
        <v>3.5615994819491663E-3</v>
      </c>
      <c r="J1120" s="63">
        <v>3.5615994819491667E-2</v>
      </c>
      <c r="K1120" s="63">
        <v>1.8617451837461552E-2</v>
      </c>
      <c r="L1120" s="63">
        <v>0</v>
      </c>
      <c r="M1120" s="63">
        <v>2.9140359397765905E-3</v>
      </c>
      <c r="N1120" s="63">
        <v>0</v>
      </c>
      <c r="O1120" s="63">
        <v>0</v>
      </c>
      <c r="P1120" s="63">
        <v>0</v>
      </c>
      <c r="Q1120" s="63">
        <v>3.6911121903836816E-2</v>
      </c>
      <c r="R1120" s="63">
        <v>1.4408288813339809E-2</v>
      </c>
      <c r="S1120" s="63">
        <v>0</v>
      </c>
      <c r="T1120" s="63">
        <v>0</v>
      </c>
      <c r="U1120" s="63">
        <v>1.7807997409745831E-3</v>
      </c>
      <c r="V1120" s="63">
        <v>3.2378177108628786E-3</v>
      </c>
      <c r="W1120" s="63">
        <v>0</v>
      </c>
      <c r="X1120" s="63">
        <v>0.11834223733203821</v>
      </c>
      <c r="Y1120" s="63">
        <v>2.5578759915816738E-2</v>
      </c>
      <c r="Z1120" s="63">
        <v>3.2378177108628785E-4</v>
      </c>
      <c r="AA1120" s="63">
        <v>0.73482272948033023</v>
      </c>
      <c r="AB1120" s="93" t="str">
        <f t="shared" si="241"/>
        <v>a99to08</v>
      </c>
      <c r="AC1120" s="93" t="str">
        <f t="shared" si="242"/>
        <v>LYY</v>
      </c>
      <c r="AD1120" s="93" t="str">
        <f>"'"&amp;VLOOKUP(A1120,Lookups!B$3:F$48,2,FALSE)&amp;"'"</f>
        <v>'Lyons Ferry Yearling'</v>
      </c>
      <c r="AE1120" s="93">
        <f>VLOOKUP(A1120,Lookups!B$3:F$48,4,FALSE)</f>
        <v>8</v>
      </c>
      <c r="AF1120" s="93" t="str">
        <f>VLOOKUP(A1120,Lookups!B$3:F$48,5,FALSE)</f>
        <v>ColR</v>
      </c>
      <c r="AG1120" s="93" t="str">
        <f t="shared" si="243"/>
        <v>yes</v>
      </c>
      <c r="AH1120" s="93">
        <f>VLOOKUP(A1120,Lookups!B$3:F$48,3,FALSE)</f>
        <v>19</v>
      </c>
      <c r="AI1120" s="117">
        <f t="shared" si="244"/>
        <v>2.7521450542334464E-3</v>
      </c>
      <c r="AJ1120" s="117">
        <f t="shared" si="245"/>
        <v>4.6948356807511738E-3</v>
      </c>
      <c r="AK1120" s="117">
        <f t="shared" si="246"/>
        <v>5.4233446656953219E-2</v>
      </c>
      <c r="AL1120" s="117">
        <f t="shared" si="247"/>
        <v>2.9140359397765905E-3</v>
      </c>
      <c r="AM1120" s="117">
        <f t="shared" si="248"/>
        <v>0</v>
      </c>
      <c r="AN1120" s="117">
        <f t="shared" si="249"/>
        <v>5.1319410717176626E-2</v>
      </c>
      <c r="AO1120" s="117">
        <f t="shared" si="250"/>
        <v>5.0186174518374619E-3</v>
      </c>
      <c r="AP1120" s="117">
        <f t="shared" si="251"/>
        <v>0.14392099724785495</v>
      </c>
      <c r="AQ1120" s="117">
        <f t="shared" si="252"/>
        <v>0.73482272948033023</v>
      </c>
      <c r="AR1120" s="117">
        <f t="shared" si="253"/>
        <v>3.2378177108628785E-4</v>
      </c>
      <c r="AS1120" t="str">
        <f t="shared" si="254"/>
        <v>2008LYY</v>
      </c>
    </row>
    <row r="1121" spans="1:45" x14ac:dyDescent="0.25">
      <c r="A1121" t="s">
        <v>692</v>
      </c>
      <c r="B1121" s="64">
        <v>2009</v>
      </c>
      <c r="C1121">
        <v>11322</v>
      </c>
      <c r="D1121" s="116" t="s">
        <v>44</v>
      </c>
      <c r="E1121" s="63">
        <v>1.4131778837661192E-3</v>
      </c>
      <c r="F1121" s="63">
        <v>5.2994170641229468E-4</v>
      </c>
      <c r="G1121" s="63">
        <v>0</v>
      </c>
      <c r="H1121" s="63">
        <v>1.9431195901784136E-3</v>
      </c>
      <c r="I1121" s="63">
        <v>5.2994170641229468E-4</v>
      </c>
      <c r="J1121" s="63">
        <v>1.5368309485956546E-2</v>
      </c>
      <c r="K1121" s="63">
        <v>3.9657304363186714E-2</v>
      </c>
      <c r="L1121" s="63">
        <v>0</v>
      </c>
      <c r="M1121" s="63">
        <v>5.7410351527998581E-3</v>
      </c>
      <c r="N1121" s="63">
        <v>0</v>
      </c>
      <c r="O1121" s="63">
        <v>0</v>
      </c>
      <c r="P1121" s="63">
        <v>7.0658894188305958E-4</v>
      </c>
      <c r="Q1121" s="63">
        <v>3.0559971736442326E-2</v>
      </c>
      <c r="R1121" s="63">
        <v>4.9372902314078787E-2</v>
      </c>
      <c r="S1121" s="63">
        <v>0</v>
      </c>
      <c r="T1121" s="63">
        <v>1.0598834128245894E-3</v>
      </c>
      <c r="U1121" s="63">
        <v>7.0658894188305958E-4</v>
      </c>
      <c r="V1121" s="63">
        <v>2.4818936583642467E-2</v>
      </c>
      <c r="W1121" s="63">
        <v>0</v>
      </c>
      <c r="X1121" s="63">
        <v>0.10245539657304363</v>
      </c>
      <c r="Y1121" s="63">
        <v>3.3651298357180712E-2</v>
      </c>
      <c r="Z1121" s="63">
        <v>1.7664723547076489E-4</v>
      </c>
      <c r="AA1121" s="63">
        <v>0.69130895601483833</v>
      </c>
      <c r="AB1121" s="93" t="str">
        <f t="shared" si="241"/>
        <v>a09on</v>
      </c>
      <c r="AC1121" s="93" t="str">
        <f t="shared" si="242"/>
        <v>LYY</v>
      </c>
      <c r="AD1121" s="93" t="str">
        <f>"'"&amp;VLOOKUP(A1121,Lookups!B$3:F$48,2,FALSE)&amp;"'"</f>
        <v>'Lyons Ferry Yearling'</v>
      </c>
      <c r="AE1121" s="93">
        <f>VLOOKUP(A1121,Lookups!B$3:F$48,4,FALSE)</f>
        <v>8</v>
      </c>
      <c r="AF1121" s="93" t="str">
        <f>VLOOKUP(A1121,Lookups!B$3:F$48,5,FALSE)</f>
        <v>ColR</v>
      </c>
      <c r="AG1121" s="93" t="str">
        <f t="shared" si="243"/>
        <v>yes</v>
      </c>
      <c r="AH1121" s="93">
        <f>VLOOKUP(A1121,Lookups!B$3:F$48,3,FALSE)</f>
        <v>19</v>
      </c>
      <c r="AI1121" s="117">
        <f t="shared" si="244"/>
        <v>1.9431195901784138E-3</v>
      </c>
      <c r="AJ1121" s="117">
        <f t="shared" si="245"/>
        <v>2.4730612965907081E-3</v>
      </c>
      <c r="AK1121" s="117">
        <f t="shared" si="246"/>
        <v>5.5025613849143257E-2</v>
      </c>
      <c r="AL1121" s="117">
        <f t="shared" si="247"/>
        <v>5.7410351527998581E-3</v>
      </c>
      <c r="AM1121" s="117">
        <f t="shared" si="248"/>
        <v>7.0658894188305958E-4</v>
      </c>
      <c r="AN1121" s="117">
        <f t="shared" si="249"/>
        <v>8.0992757463345708E-2</v>
      </c>
      <c r="AO1121" s="117">
        <f t="shared" si="250"/>
        <v>2.5525525525525526E-2</v>
      </c>
      <c r="AP1121" s="117">
        <f t="shared" si="251"/>
        <v>0.13610669493022434</v>
      </c>
      <c r="AQ1121" s="117">
        <f t="shared" si="252"/>
        <v>0.69130895601483833</v>
      </c>
      <c r="AR1121" s="117">
        <f t="shared" si="253"/>
        <v>1.7664723547076489E-4</v>
      </c>
      <c r="AS1121" t="str">
        <f t="shared" si="254"/>
        <v>2009LYY</v>
      </c>
    </row>
    <row r="1122" spans="1:45" x14ac:dyDescent="0.25">
      <c r="A1122" t="s">
        <v>692</v>
      </c>
      <c r="B1122" s="64">
        <v>2010</v>
      </c>
      <c r="C1122">
        <v>6715</v>
      </c>
      <c r="D1122" s="116" t="s">
        <v>44</v>
      </c>
      <c r="E1122" s="63">
        <v>8.3395383469843636E-3</v>
      </c>
      <c r="F1122" s="63">
        <v>1.1913626209977663E-3</v>
      </c>
      <c r="G1122" s="63">
        <v>0</v>
      </c>
      <c r="H1122" s="63">
        <v>1.0871183916604616E-2</v>
      </c>
      <c r="I1122" s="63">
        <v>1.9359642591213701E-3</v>
      </c>
      <c r="J1122" s="63">
        <v>6.3440059568131049E-2</v>
      </c>
      <c r="K1122" s="63">
        <v>3.5740878629932984E-2</v>
      </c>
      <c r="L1122" s="63">
        <v>0</v>
      </c>
      <c r="M1122" s="63">
        <v>2.8294862248696949E-3</v>
      </c>
      <c r="N1122" s="63">
        <v>0</v>
      </c>
      <c r="O1122" s="63">
        <v>0</v>
      </c>
      <c r="P1122" s="63">
        <v>2.6805658972449738E-3</v>
      </c>
      <c r="Q1122" s="63">
        <v>9.4862248696947135E-2</v>
      </c>
      <c r="R1122" s="63">
        <v>9.5904690990320174E-2</v>
      </c>
      <c r="S1122" s="63">
        <v>3.2315711094564409E-2</v>
      </c>
      <c r="T1122" s="63">
        <v>1.9359642591213701E-3</v>
      </c>
      <c r="U1122" s="63">
        <v>0</v>
      </c>
      <c r="V1122" s="63">
        <v>4.0208488458674608E-3</v>
      </c>
      <c r="W1122" s="63">
        <v>0</v>
      </c>
      <c r="X1122" s="63">
        <v>0.27699180938198065</v>
      </c>
      <c r="Y1122" s="63">
        <v>3.3358153387937454E-2</v>
      </c>
      <c r="Z1122" s="63">
        <v>1.4892032762472079E-4</v>
      </c>
      <c r="AA1122" s="63">
        <v>0.3334326135517498</v>
      </c>
      <c r="AB1122" s="93" t="str">
        <f t="shared" si="241"/>
        <v>a09on</v>
      </c>
      <c r="AC1122" s="93" t="str">
        <f t="shared" si="242"/>
        <v>LYY</v>
      </c>
      <c r="AD1122" s="93" t="str">
        <f>"'"&amp;VLOOKUP(A1122,Lookups!B$3:F$48,2,FALSE)&amp;"'"</f>
        <v>'Lyons Ferry Yearling'</v>
      </c>
      <c r="AE1122" s="93">
        <f>VLOOKUP(A1122,Lookups!B$3:F$48,4,FALSE)</f>
        <v>8</v>
      </c>
      <c r="AF1122" s="93" t="str">
        <f>VLOOKUP(A1122,Lookups!B$3:F$48,5,FALSE)</f>
        <v>ColR</v>
      </c>
      <c r="AG1122" s="93" t="str">
        <f t="shared" si="243"/>
        <v>yes</v>
      </c>
      <c r="AH1122" s="93">
        <f>VLOOKUP(A1122,Lookups!B$3:F$48,3,FALSE)</f>
        <v>19</v>
      </c>
      <c r="AI1122" s="117">
        <f t="shared" si="244"/>
        <v>9.5309009679821304E-3</v>
      </c>
      <c r="AJ1122" s="117">
        <f t="shared" si="245"/>
        <v>1.2807148175725987E-2</v>
      </c>
      <c r="AK1122" s="117">
        <f t="shared" si="246"/>
        <v>9.9180938198064034E-2</v>
      </c>
      <c r="AL1122" s="117">
        <f t="shared" si="247"/>
        <v>2.8294862248696949E-3</v>
      </c>
      <c r="AM1122" s="117">
        <f t="shared" si="248"/>
        <v>2.6805658972449738E-3</v>
      </c>
      <c r="AN1122" s="117">
        <f t="shared" si="249"/>
        <v>0.22501861504095311</v>
      </c>
      <c r="AO1122" s="117">
        <f t="shared" si="250"/>
        <v>4.0208488458674608E-3</v>
      </c>
      <c r="AP1122" s="117">
        <f t="shared" si="251"/>
        <v>0.31034996276991811</v>
      </c>
      <c r="AQ1122" s="117">
        <f t="shared" si="252"/>
        <v>0.3334326135517498</v>
      </c>
      <c r="AR1122" s="117">
        <f t="shared" si="253"/>
        <v>1.4892032762472079E-4</v>
      </c>
      <c r="AS1122" t="str">
        <f t="shared" si="254"/>
        <v>2010LYY</v>
      </c>
    </row>
    <row r="1123" spans="1:45" x14ac:dyDescent="0.25">
      <c r="A1123" t="s">
        <v>692</v>
      </c>
      <c r="B1123" s="64">
        <v>2011</v>
      </c>
      <c r="C1123">
        <v>4813</v>
      </c>
      <c r="D1123" s="116" t="s">
        <v>31</v>
      </c>
      <c r="E1123" s="63">
        <v>6.0253480157905666E-3</v>
      </c>
      <c r="F1123" s="63">
        <v>2.0777062123415748E-4</v>
      </c>
      <c r="G1123" s="63">
        <v>0</v>
      </c>
      <c r="H1123" s="63">
        <v>4.7787242883856225E-3</v>
      </c>
      <c r="I1123" s="63">
        <v>8.3108248493662994E-4</v>
      </c>
      <c r="J1123" s="63">
        <v>4.6125077913982959E-2</v>
      </c>
      <c r="K1123" s="63">
        <v>3.5736546852275092E-2</v>
      </c>
      <c r="L1123" s="63">
        <v>0</v>
      </c>
      <c r="M1123" s="63">
        <v>1.0388531061707874E-3</v>
      </c>
      <c r="N1123" s="63">
        <v>0</v>
      </c>
      <c r="O1123" s="63">
        <v>0</v>
      </c>
      <c r="P1123" s="63">
        <v>6.2331186370247248E-4</v>
      </c>
      <c r="Q1123" s="63">
        <v>6.4201121961354662E-2</v>
      </c>
      <c r="R1123" s="63">
        <v>8.1030542281321422E-2</v>
      </c>
      <c r="S1123" s="63">
        <v>1.6829420319966756E-2</v>
      </c>
      <c r="T1123" s="63">
        <v>9.557448576771245E-3</v>
      </c>
      <c r="U1123" s="63">
        <v>0</v>
      </c>
      <c r="V1123" s="63">
        <v>7.8952836068979845E-3</v>
      </c>
      <c r="W1123" s="63">
        <v>0</v>
      </c>
      <c r="X1123" s="63">
        <v>0.26345314772491174</v>
      </c>
      <c r="Y1123" s="63">
        <v>9.7444421358819866E-2</v>
      </c>
      <c r="Z1123" s="63">
        <v>5.1942655308539372E-3</v>
      </c>
      <c r="AA1123" s="63">
        <v>0.35902763349262412</v>
      </c>
      <c r="AB1123" s="93" t="str">
        <f t="shared" si="241"/>
        <v>a09on</v>
      </c>
      <c r="AC1123" s="93" t="str">
        <f t="shared" si="242"/>
        <v>LYY</v>
      </c>
      <c r="AD1123" s="93" t="str">
        <f>"'"&amp;VLOOKUP(A1123,Lookups!B$3:F$48,2,FALSE)&amp;"'"</f>
        <v>'Lyons Ferry Yearling'</v>
      </c>
      <c r="AE1123" s="93">
        <f>VLOOKUP(A1123,Lookups!B$3:F$48,4,FALSE)</f>
        <v>8</v>
      </c>
      <c r="AF1123" s="93" t="str">
        <f>VLOOKUP(A1123,Lookups!B$3:F$48,5,FALSE)</f>
        <v>ColR</v>
      </c>
      <c r="AG1123" s="93" t="str">
        <f t="shared" si="243"/>
        <v>yes</v>
      </c>
      <c r="AH1123" s="93">
        <f>VLOOKUP(A1123,Lookups!B$3:F$48,3,FALSE)</f>
        <v>19</v>
      </c>
      <c r="AI1123" s="117">
        <f t="shared" si="244"/>
        <v>6.2331186370247239E-3</v>
      </c>
      <c r="AJ1123" s="117">
        <f t="shared" si="245"/>
        <v>5.6098067733222528E-3</v>
      </c>
      <c r="AK1123" s="117">
        <f t="shared" si="246"/>
        <v>8.1861624766258051E-2</v>
      </c>
      <c r="AL1123" s="117">
        <f t="shared" si="247"/>
        <v>1.0388531061707874E-3</v>
      </c>
      <c r="AM1123" s="117">
        <f t="shared" si="248"/>
        <v>6.2331186370247248E-4</v>
      </c>
      <c r="AN1123" s="117">
        <f t="shared" si="249"/>
        <v>0.17161853313941408</v>
      </c>
      <c r="AO1123" s="117">
        <f t="shared" si="250"/>
        <v>7.8952836068979845E-3</v>
      </c>
      <c r="AP1123" s="117">
        <f t="shared" si="251"/>
        <v>0.36089756908373161</v>
      </c>
      <c r="AQ1123" s="117">
        <f t="shared" si="252"/>
        <v>0.35902763349262412</v>
      </c>
      <c r="AR1123" s="117">
        <f t="shared" si="253"/>
        <v>5.1942655308539372E-3</v>
      </c>
      <c r="AS1123" t="str">
        <f t="shared" si="254"/>
        <v>2011LYY</v>
      </c>
    </row>
    <row r="1124" spans="1:45" x14ac:dyDescent="0.25">
      <c r="A1124" t="s">
        <v>692</v>
      </c>
      <c r="B1124" s="64">
        <v>2012</v>
      </c>
      <c r="C1124">
        <v>3983</v>
      </c>
      <c r="D1124" s="116" t="s">
        <v>92</v>
      </c>
      <c r="E1124" s="63">
        <v>7.7830780818478537E-3</v>
      </c>
      <c r="F1124" s="63">
        <v>0</v>
      </c>
      <c r="G1124" s="63">
        <v>0</v>
      </c>
      <c r="H1124" s="63">
        <v>4.5192066281697215E-3</v>
      </c>
      <c r="I1124" s="63">
        <v>2.5106703489831785E-4</v>
      </c>
      <c r="J1124" s="63">
        <v>2.2344966105950288E-2</v>
      </c>
      <c r="K1124" s="63">
        <v>1.8830027617373839E-2</v>
      </c>
      <c r="L1124" s="63">
        <v>0</v>
      </c>
      <c r="M1124" s="63">
        <v>2.2596033140848608E-3</v>
      </c>
      <c r="N1124" s="63">
        <v>0</v>
      </c>
      <c r="O1124" s="63">
        <v>0</v>
      </c>
      <c r="P1124" s="63">
        <v>3.5149384885764501E-3</v>
      </c>
      <c r="Q1124" s="63">
        <v>9.0133065528496106E-2</v>
      </c>
      <c r="R1124" s="63">
        <v>5.372834546824002E-2</v>
      </c>
      <c r="S1124" s="63">
        <v>5.9000753201104698E-2</v>
      </c>
      <c r="T1124" s="63">
        <v>1.3055485814712529E-2</v>
      </c>
      <c r="U1124" s="63">
        <v>0</v>
      </c>
      <c r="V1124" s="63">
        <v>1.5064022093899071E-3</v>
      </c>
      <c r="W1124" s="63">
        <v>0</v>
      </c>
      <c r="X1124" s="63">
        <v>0.15490836053226212</v>
      </c>
      <c r="Y1124" s="63">
        <v>7.4315842329902085E-2</v>
      </c>
      <c r="Z1124" s="63">
        <v>2.9876977152899824E-2</v>
      </c>
      <c r="AA1124" s="63">
        <v>0.46397188049209137</v>
      </c>
      <c r="AB1124" s="93" t="str">
        <f t="shared" si="241"/>
        <v>a09on</v>
      </c>
      <c r="AC1124" s="93" t="str">
        <f t="shared" si="242"/>
        <v>LYY</v>
      </c>
      <c r="AD1124" s="93" t="str">
        <f>"'"&amp;VLOOKUP(A1124,Lookups!B$3:F$48,2,FALSE)&amp;"'"</f>
        <v>'Lyons Ferry Yearling'</v>
      </c>
      <c r="AE1124" s="93">
        <f>VLOOKUP(A1124,Lookups!B$3:F$48,4,FALSE)</f>
        <v>8</v>
      </c>
      <c r="AF1124" s="93" t="str">
        <f>VLOOKUP(A1124,Lookups!B$3:F$48,5,FALSE)</f>
        <v>ColR</v>
      </c>
      <c r="AG1124" s="93" t="str">
        <f t="shared" si="243"/>
        <v>yes</v>
      </c>
      <c r="AH1124" s="93">
        <f>VLOOKUP(A1124,Lookups!B$3:F$48,3,FALSE)</f>
        <v>19</v>
      </c>
      <c r="AI1124" s="117">
        <f t="shared" si="244"/>
        <v>7.7830780818478537E-3</v>
      </c>
      <c r="AJ1124" s="117">
        <f t="shared" si="245"/>
        <v>4.7702736630680391E-3</v>
      </c>
      <c r="AK1124" s="117">
        <f t="shared" si="246"/>
        <v>4.117499372332413E-2</v>
      </c>
      <c r="AL1124" s="117">
        <f t="shared" si="247"/>
        <v>2.2596033140848608E-3</v>
      </c>
      <c r="AM1124" s="117">
        <f t="shared" si="248"/>
        <v>3.5149384885764501E-3</v>
      </c>
      <c r="AN1124" s="117">
        <f t="shared" si="249"/>
        <v>0.21591765001255336</v>
      </c>
      <c r="AO1124" s="117">
        <f t="shared" si="250"/>
        <v>1.5064022093899071E-3</v>
      </c>
      <c r="AP1124" s="117">
        <f t="shared" si="251"/>
        <v>0.22922420286216422</v>
      </c>
      <c r="AQ1124" s="117">
        <f t="shared" si="252"/>
        <v>0.46397188049209137</v>
      </c>
      <c r="AR1124" s="117">
        <f t="shared" si="253"/>
        <v>2.9876977152899824E-2</v>
      </c>
      <c r="AS1124" t="str">
        <f t="shared" si="254"/>
        <v>2012LYY</v>
      </c>
    </row>
    <row r="1125" spans="1:45" x14ac:dyDescent="0.25">
      <c r="A1125" t="s">
        <v>692</v>
      </c>
      <c r="B1125" s="64">
        <v>2013</v>
      </c>
      <c r="C1125" t="s">
        <v>40</v>
      </c>
      <c r="E1125" s="63" t="s">
        <v>28</v>
      </c>
      <c r="F1125" s="63" t="s">
        <v>28</v>
      </c>
      <c r="G1125" s="63" t="s">
        <v>28</v>
      </c>
      <c r="H1125" s="63" t="s">
        <v>28</v>
      </c>
      <c r="I1125" s="63" t="s">
        <v>28</v>
      </c>
      <c r="J1125" s="63" t="s">
        <v>28</v>
      </c>
      <c r="K1125" s="63" t="s">
        <v>28</v>
      </c>
      <c r="L1125" s="63" t="s">
        <v>28</v>
      </c>
      <c r="M1125" s="63" t="s">
        <v>28</v>
      </c>
      <c r="N1125" s="63" t="s">
        <v>28</v>
      </c>
      <c r="O1125" s="63" t="s">
        <v>28</v>
      </c>
      <c r="P1125" s="63" t="s">
        <v>28</v>
      </c>
      <c r="Q1125" s="63" t="s">
        <v>28</v>
      </c>
      <c r="R1125" s="63" t="s">
        <v>28</v>
      </c>
      <c r="S1125" s="63" t="s">
        <v>28</v>
      </c>
      <c r="T1125" s="63" t="s">
        <v>28</v>
      </c>
      <c r="U1125" s="63" t="s">
        <v>28</v>
      </c>
      <c r="V1125" s="63" t="s">
        <v>28</v>
      </c>
      <c r="W1125" s="63" t="s">
        <v>28</v>
      </c>
      <c r="X1125" s="63" t="s">
        <v>28</v>
      </c>
      <c r="Y1125" s="63" t="s">
        <v>28</v>
      </c>
      <c r="Z1125" s="63" t="s">
        <v>28</v>
      </c>
      <c r="AA1125" s="63" t="s">
        <v>28</v>
      </c>
      <c r="AB1125" s="93" t="str">
        <f t="shared" si="241"/>
        <v>a09on</v>
      </c>
      <c r="AC1125" s="93" t="str">
        <f t="shared" si="242"/>
        <v>LYY</v>
      </c>
      <c r="AD1125" s="93" t="str">
        <f>"'"&amp;VLOOKUP(A1125,Lookups!B$3:F$48,2,FALSE)&amp;"'"</f>
        <v>'Lyons Ferry Yearling'</v>
      </c>
      <c r="AE1125" s="93">
        <f>VLOOKUP(A1125,Lookups!B$3:F$48,4,FALSE)</f>
        <v>8</v>
      </c>
      <c r="AF1125" s="93" t="str">
        <f>VLOOKUP(A1125,Lookups!B$3:F$48,5,FALSE)</f>
        <v>ColR</v>
      </c>
      <c r="AG1125" s="93" t="str">
        <f t="shared" si="243"/>
        <v>no</v>
      </c>
      <c r="AH1125" s="93">
        <f>VLOOKUP(A1125,Lookups!B$3:F$48,3,FALSE)</f>
        <v>19</v>
      </c>
      <c r="AI1125" s="117">
        <f t="shared" si="244"/>
        <v>0</v>
      </c>
      <c r="AJ1125" s="117">
        <f t="shared" si="245"/>
        <v>0</v>
      </c>
      <c r="AK1125" s="117">
        <f t="shared" si="246"/>
        <v>0</v>
      </c>
      <c r="AL1125" s="117">
        <f t="shared" si="247"/>
        <v>0</v>
      </c>
      <c r="AM1125" s="117">
        <f t="shared" si="248"/>
        <v>0</v>
      </c>
      <c r="AN1125" s="117">
        <f t="shared" si="249"/>
        <v>0</v>
      </c>
      <c r="AO1125" s="117">
        <f t="shared" si="250"/>
        <v>0</v>
      </c>
      <c r="AP1125" s="117">
        <f t="shared" si="251"/>
        <v>0</v>
      </c>
      <c r="AQ1125" s="117">
        <f t="shared" si="252"/>
        <v>0</v>
      </c>
      <c r="AR1125" s="117">
        <f t="shared" si="253"/>
        <v>0</v>
      </c>
      <c r="AS1125" t="str">
        <f t="shared" si="254"/>
        <v>2013LYY</v>
      </c>
    </row>
    <row r="1126" spans="1:45" x14ac:dyDescent="0.25">
      <c r="A1126" t="s">
        <v>690</v>
      </c>
      <c r="B1126" s="64">
        <v>1979</v>
      </c>
      <c r="C1126" t="s">
        <v>40</v>
      </c>
      <c r="E1126" s="63" t="s">
        <v>28</v>
      </c>
      <c r="F1126" s="63" t="s">
        <v>28</v>
      </c>
      <c r="G1126" s="63" t="s">
        <v>28</v>
      </c>
      <c r="H1126" s="63" t="s">
        <v>28</v>
      </c>
      <c r="I1126" s="63" t="s">
        <v>28</v>
      </c>
      <c r="J1126" s="63" t="s">
        <v>28</v>
      </c>
      <c r="K1126" s="63" t="s">
        <v>28</v>
      </c>
      <c r="L1126" s="63" t="s">
        <v>28</v>
      </c>
      <c r="M1126" s="63" t="s">
        <v>28</v>
      </c>
      <c r="N1126" s="63" t="s">
        <v>28</v>
      </c>
      <c r="O1126" s="63" t="s">
        <v>28</v>
      </c>
      <c r="P1126" s="63" t="s">
        <v>28</v>
      </c>
      <c r="Q1126" s="63" t="s">
        <v>28</v>
      </c>
      <c r="R1126" s="63" t="s">
        <v>28</v>
      </c>
      <c r="S1126" s="63" t="s">
        <v>28</v>
      </c>
      <c r="T1126" s="63" t="s">
        <v>28</v>
      </c>
      <c r="U1126" s="63" t="s">
        <v>28</v>
      </c>
      <c r="V1126" s="63" t="s">
        <v>28</v>
      </c>
      <c r="W1126" s="63" t="s">
        <v>28</v>
      </c>
      <c r="X1126" s="63" t="s">
        <v>28</v>
      </c>
      <c r="Y1126" s="63" t="s">
        <v>28</v>
      </c>
      <c r="Z1126" s="63" t="s">
        <v>28</v>
      </c>
      <c r="AA1126" s="63" t="s">
        <v>28</v>
      </c>
      <c r="AB1126" s="93" t="str">
        <f t="shared" si="241"/>
        <v>pre99</v>
      </c>
      <c r="AC1126" s="93" t="str">
        <f t="shared" si="242"/>
        <v>LYF</v>
      </c>
      <c r="AD1126" s="93" t="str">
        <f>"'"&amp;VLOOKUP(A1126,Lookups!B$3:F$48,2,FALSE)&amp;"'"</f>
        <v>'Lyons Ferry'</v>
      </c>
      <c r="AE1126" s="93">
        <f>VLOOKUP(A1126,Lookups!B$3:F$48,4,FALSE)</f>
        <v>8</v>
      </c>
      <c r="AF1126" s="93" t="str">
        <f>VLOOKUP(A1126,Lookups!B$3:F$48,5,FALSE)</f>
        <v>ColR</v>
      </c>
      <c r="AG1126" s="93" t="str">
        <f t="shared" si="243"/>
        <v>no</v>
      </c>
      <c r="AH1126" s="93">
        <f>VLOOKUP(A1126,Lookups!B$3:F$48,3,FALSE)</f>
        <v>18</v>
      </c>
      <c r="AI1126" s="117">
        <f t="shared" si="244"/>
        <v>0</v>
      </c>
      <c r="AJ1126" s="117">
        <f t="shared" si="245"/>
        <v>0</v>
      </c>
      <c r="AK1126" s="117">
        <f t="shared" si="246"/>
        <v>0</v>
      </c>
      <c r="AL1126" s="117">
        <f t="shared" si="247"/>
        <v>0</v>
      </c>
      <c r="AM1126" s="117">
        <f t="shared" si="248"/>
        <v>0</v>
      </c>
      <c r="AN1126" s="117">
        <f t="shared" si="249"/>
        <v>0</v>
      </c>
      <c r="AO1126" s="117">
        <f t="shared" si="250"/>
        <v>0</v>
      </c>
      <c r="AP1126" s="117">
        <f t="shared" si="251"/>
        <v>0</v>
      </c>
      <c r="AQ1126" s="117">
        <f t="shared" si="252"/>
        <v>0</v>
      </c>
      <c r="AR1126" s="117">
        <f t="shared" si="253"/>
        <v>0</v>
      </c>
      <c r="AS1126" t="str">
        <f t="shared" si="254"/>
        <v>1979LYF</v>
      </c>
    </row>
    <row r="1127" spans="1:45" x14ac:dyDescent="0.25">
      <c r="A1127" t="s">
        <v>690</v>
      </c>
      <c r="B1127" s="64">
        <v>1980</v>
      </c>
      <c r="C1127" t="s">
        <v>40</v>
      </c>
      <c r="E1127" s="63" t="s">
        <v>28</v>
      </c>
      <c r="F1127" s="63" t="s">
        <v>28</v>
      </c>
      <c r="G1127" s="63" t="s">
        <v>28</v>
      </c>
      <c r="H1127" s="63" t="s">
        <v>28</v>
      </c>
      <c r="I1127" s="63" t="s">
        <v>28</v>
      </c>
      <c r="J1127" s="63" t="s">
        <v>28</v>
      </c>
      <c r="K1127" s="63" t="s">
        <v>28</v>
      </c>
      <c r="L1127" s="63" t="s">
        <v>28</v>
      </c>
      <c r="M1127" s="63" t="s">
        <v>28</v>
      </c>
      <c r="N1127" s="63" t="s">
        <v>28</v>
      </c>
      <c r="O1127" s="63" t="s">
        <v>28</v>
      </c>
      <c r="P1127" s="63" t="s">
        <v>28</v>
      </c>
      <c r="Q1127" s="63" t="s">
        <v>28</v>
      </c>
      <c r="R1127" s="63" t="s">
        <v>28</v>
      </c>
      <c r="S1127" s="63" t="s">
        <v>28</v>
      </c>
      <c r="T1127" s="63" t="s">
        <v>28</v>
      </c>
      <c r="U1127" s="63" t="s">
        <v>28</v>
      </c>
      <c r="V1127" s="63" t="s">
        <v>28</v>
      </c>
      <c r="W1127" s="63" t="s">
        <v>28</v>
      </c>
      <c r="X1127" s="63" t="s">
        <v>28</v>
      </c>
      <c r="Y1127" s="63" t="s">
        <v>28</v>
      </c>
      <c r="Z1127" s="63" t="s">
        <v>28</v>
      </c>
      <c r="AA1127" s="63" t="s">
        <v>28</v>
      </c>
      <c r="AB1127" s="93" t="str">
        <f t="shared" si="241"/>
        <v>pre99</v>
      </c>
      <c r="AC1127" s="93" t="str">
        <f t="shared" si="242"/>
        <v>LYF</v>
      </c>
      <c r="AD1127" s="93" t="str">
        <f>"'"&amp;VLOOKUP(A1127,Lookups!B$3:F$48,2,FALSE)&amp;"'"</f>
        <v>'Lyons Ferry'</v>
      </c>
      <c r="AE1127" s="93">
        <f>VLOOKUP(A1127,Lookups!B$3:F$48,4,FALSE)</f>
        <v>8</v>
      </c>
      <c r="AF1127" s="93" t="str">
        <f>VLOOKUP(A1127,Lookups!B$3:F$48,5,FALSE)</f>
        <v>ColR</v>
      </c>
      <c r="AG1127" s="93" t="str">
        <f t="shared" si="243"/>
        <v>no</v>
      </c>
      <c r="AH1127" s="93">
        <f>VLOOKUP(A1127,Lookups!B$3:F$48,3,FALSE)</f>
        <v>18</v>
      </c>
      <c r="AI1127" s="117">
        <f t="shared" si="244"/>
        <v>0</v>
      </c>
      <c r="AJ1127" s="117">
        <f t="shared" si="245"/>
        <v>0</v>
      </c>
      <c r="AK1127" s="117">
        <f t="shared" si="246"/>
        <v>0</v>
      </c>
      <c r="AL1127" s="117">
        <f t="shared" si="247"/>
        <v>0</v>
      </c>
      <c r="AM1127" s="117">
        <f t="shared" si="248"/>
        <v>0</v>
      </c>
      <c r="AN1127" s="117">
        <f t="shared" si="249"/>
        <v>0</v>
      </c>
      <c r="AO1127" s="117">
        <f t="shared" si="250"/>
        <v>0</v>
      </c>
      <c r="AP1127" s="117">
        <f t="shared" si="251"/>
        <v>0</v>
      </c>
      <c r="AQ1127" s="117">
        <f t="shared" si="252"/>
        <v>0</v>
      </c>
      <c r="AR1127" s="117">
        <f t="shared" si="253"/>
        <v>0</v>
      </c>
      <c r="AS1127" t="str">
        <f t="shared" si="254"/>
        <v>1980LYF</v>
      </c>
    </row>
    <row r="1128" spans="1:45" x14ac:dyDescent="0.25">
      <c r="A1128" t="s">
        <v>690</v>
      </c>
      <c r="B1128" s="64">
        <v>1981</v>
      </c>
      <c r="C1128" t="s">
        <v>40</v>
      </c>
      <c r="E1128" s="63" t="s">
        <v>28</v>
      </c>
      <c r="F1128" s="63" t="s">
        <v>28</v>
      </c>
      <c r="G1128" s="63" t="s">
        <v>28</v>
      </c>
      <c r="H1128" s="63" t="s">
        <v>28</v>
      </c>
      <c r="I1128" s="63" t="s">
        <v>28</v>
      </c>
      <c r="J1128" s="63" t="s">
        <v>28</v>
      </c>
      <c r="K1128" s="63" t="s">
        <v>28</v>
      </c>
      <c r="L1128" s="63" t="s">
        <v>28</v>
      </c>
      <c r="M1128" s="63" t="s">
        <v>28</v>
      </c>
      <c r="N1128" s="63" t="s">
        <v>28</v>
      </c>
      <c r="O1128" s="63" t="s">
        <v>28</v>
      </c>
      <c r="P1128" s="63" t="s">
        <v>28</v>
      </c>
      <c r="Q1128" s="63" t="s">
        <v>28</v>
      </c>
      <c r="R1128" s="63" t="s">
        <v>28</v>
      </c>
      <c r="S1128" s="63" t="s">
        <v>28</v>
      </c>
      <c r="T1128" s="63" t="s">
        <v>28</v>
      </c>
      <c r="U1128" s="63" t="s">
        <v>28</v>
      </c>
      <c r="V1128" s="63" t="s">
        <v>28</v>
      </c>
      <c r="W1128" s="63" t="s">
        <v>28</v>
      </c>
      <c r="X1128" s="63" t="s">
        <v>28</v>
      </c>
      <c r="Y1128" s="63" t="s">
        <v>28</v>
      </c>
      <c r="Z1128" s="63" t="s">
        <v>28</v>
      </c>
      <c r="AA1128" s="63" t="s">
        <v>28</v>
      </c>
      <c r="AB1128" s="93" t="str">
        <f t="shared" si="241"/>
        <v>pre99</v>
      </c>
      <c r="AC1128" s="93" t="str">
        <f t="shared" si="242"/>
        <v>LYF</v>
      </c>
      <c r="AD1128" s="93" t="str">
        <f>"'"&amp;VLOOKUP(A1128,Lookups!B$3:F$48,2,FALSE)&amp;"'"</f>
        <v>'Lyons Ferry'</v>
      </c>
      <c r="AE1128" s="93">
        <f>VLOOKUP(A1128,Lookups!B$3:F$48,4,FALSE)</f>
        <v>8</v>
      </c>
      <c r="AF1128" s="93" t="str">
        <f>VLOOKUP(A1128,Lookups!B$3:F$48,5,FALSE)</f>
        <v>ColR</v>
      </c>
      <c r="AG1128" s="93" t="str">
        <f t="shared" si="243"/>
        <v>no</v>
      </c>
      <c r="AH1128" s="93">
        <f>VLOOKUP(A1128,Lookups!B$3:F$48,3,FALSE)</f>
        <v>18</v>
      </c>
      <c r="AI1128" s="117">
        <f t="shared" si="244"/>
        <v>0</v>
      </c>
      <c r="AJ1128" s="117">
        <f t="shared" si="245"/>
        <v>0</v>
      </c>
      <c r="AK1128" s="117">
        <f t="shared" si="246"/>
        <v>0</v>
      </c>
      <c r="AL1128" s="117">
        <f t="shared" si="247"/>
        <v>0</v>
      </c>
      <c r="AM1128" s="117">
        <f t="shared" si="248"/>
        <v>0</v>
      </c>
      <c r="AN1128" s="117">
        <f t="shared" si="249"/>
        <v>0</v>
      </c>
      <c r="AO1128" s="117">
        <f t="shared" si="250"/>
        <v>0</v>
      </c>
      <c r="AP1128" s="117">
        <f t="shared" si="251"/>
        <v>0</v>
      </c>
      <c r="AQ1128" s="117">
        <f t="shared" si="252"/>
        <v>0</v>
      </c>
      <c r="AR1128" s="117">
        <f t="shared" si="253"/>
        <v>0</v>
      </c>
      <c r="AS1128" t="str">
        <f t="shared" si="254"/>
        <v>1981LYF</v>
      </c>
    </row>
    <row r="1129" spans="1:45" x14ac:dyDescent="0.25">
      <c r="A1129" t="s">
        <v>690</v>
      </c>
      <c r="B1129" s="64">
        <v>1982</v>
      </c>
      <c r="C1129" t="s">
        <v>40</v>
      </c>
      <c r="E1129" s="63" t="s">
        <v>28</v>
      </c>
      <c r="F1129" s="63" t="s">
        <v>28</v>
      </c>
      <c r="G1129" s="63" t="s">
        <v>28</v>
      </c>
      <c r="H1129" s="63" t="s">
        <v>28</v>
      </c>
      <c r="I1129" s="63" t="s">
        <v>28</v>
      </c>
      <c r="J1129" s="63" t="s">
        <v>28</v>
      </c>
      <c r="K1129" s="63" t="s">
        <v>28</v>
      </c>
      <c r="L1129" s="63" t="s">
        <v>28</v>
      </c>
      <c r="M1129" s="63" t="s">
        <v>28</v>
      </c>
      <c r="N1129" s="63" t="s">
        <v>28</v>
      </c>
      <c r="O1129" s="63" t="s">
        <v>28</v>
      </c>
      <c r="P1129" s="63" t="s">
        <v>28</v>
      </c>
      <c r="Q1129" s="63" t="s">
        <v>28</v>
      </c>
      <c r="R1129" s="63" t="s">
        <v>28</v>
      </c>
      <c r="S1129" s="63" t="s">
        <v>28</v>
      </c>
      <c r="T1129" s="63" t="s">
        <v>28</v>
      </c>
      <c r="U1129" s="63" t="s">
        <v>28</v>
      </c>
      <c r="V1129" s="63" t="s">
        <v>28</v>
      </c>
      <c r="W1129" s="63" t="s">
        <v>28</v>
      </c>
      <c r="X1129" s="63" t="s">
        <v>28</v>
      </c>
      <c r="Y1129" s="63" t="s">
        <v>28</v>
      </c>
      <c r="Z1129" s="63" t="s">
        <v>28</v>
      </c>
      <c r="AA1129" s="63" t="s">
        <v>28</v>
      </c>
      <c r="AB1129" s="93" t="str">
        <f t="shared" si="241"/>
        <v>pre99</v>
      </c>
      <c r="AC1129" s="93" t="str">
        <f t="shared" si="242"/>
        <v>LYF</v>
      </c>
      <c r="AD1129" s="93" t="str">
        <f>"'"&amp;VLOOKUP(A1129,Lookups!B$3:F$48,2,FALSE)&amp;"'"</f>
        <v>'Lyons Ferry'</v>
      </c>
      <c r="AE1129" s="93">
        <f>VLOOKUP(A1129,Lookups!B$3:F$48,4,FALSE)</f>
        <v>8</v>
      </c>
      <c r="AF1129" s="93" t="str">
        <f>VLOOKUP(A1129,Lookups!B$3:F$48,5,FALSE)</f>
        <v>ColR</v>
      </c>
      <c r="AG1129" s="93" t="str">
        <f t="shared" si="243"/>
        <v>no</v>
      </c>
      <c r="AH1129" s="93">
        <f>VLOOKUP(A1129,Lookups!B$3:F$48,3,FALSE)</f>
        <v>18</v>
      </c>
      <c r="AI1129" s="117">
        <f t="shared" si="244"/>
        <v>0</v>
      </c>
      <c r="AJ1129" s="117">
        <f t="shared" si="245"/>
        <v>0</v>
      </c>
      <c r="AK1129" s="117">
        <f t="shared" si="246"/>
        <v>0</v>
      </c>
      <c r="AL1129" s="117">
        <f t="shared" si="247"/>
        <v>0</v>
      </c>
      <c r="AM1129" s="117">
        <f t="shared" si="248"/>
        <v>0</v>
      </c>
      <c r="AN1129" s="117">
        <f t="shared" si="249"/>
        <v>0</v>
      </c>
      <c r="AO1129" s="117">
        <f t="shared" si="250"/>
        <v>0</v>
      </c>
      <c r="AP1129" s="117">
        <f t="shared" si="251"/>
        <v>0</v>
      </c>
      <c r="AQ1129" s="117">
        <f t="shared" si="252"/>
        <v>0</v>
      </c>
      <c r="AR1129" s="117">
        <f t="shared" si="253"/>
        <v>0</v>
      </c>
      <c r="AS1129" t="str">
        <f t="shared" si="254"/>
        <v>1982LYF</v>
      </c>
    </row>
    <row r="1130" spans="1:45" x14ac:dyDescent="0.25">
      <c r="A1130" t="s">
        <v>690</v>
      </c>
      <c r="B1130" s="64">
        <v>1983</v>
      </c>
      <c r="C1130" t="s">
        <v>40</v>
      </c>
      <c r="E1130" s="63" t="s">
        <v>28</v>
      </c>
      <c r="F1130" s="63" t="s">
        <v>28</v>
      </c>
      <c r="G1130" s="63" t="s">
        <v>28</v>
      </c>
      <c r="H1130" s="63" t="s">
        <v>28</v>
      </c>
      <c r="I1130" s="63" t="s">
        <v>28</v>
      </c>
      <c r="J1130" s="63" t="s">
        <v>28</v>
      </c>
      <c r="K1130" s="63" t="s">
        <v>28</v>
      </c>
      <c r="L1130" s="63" t="s">
        <v>28</v>
      </c>
      <c r="M1130" s="63" t="s">
        <v>28</v>
      </c>
      <c r="N1130" s="63" t="s">
        <v>28</v>
      </c>
      <c r="O1130" s="63" t="s">
        <v>28</v>
      </c>
      <c r="P1130" s="63" t="s">
        <v>28</v>
      </c>
      <c r="Q1130" s="63" t="s">
        <v>28</v>
      </c>
      <c r="R1130" s="63" t="s">
        <v>28</v>
      </c>
      <c r="S1130" s="63" t="s">
        <v>28</v>
      </c>
      <c r="T1130" s="63" t="s">
        <v>28</v>
      </c>
      <c r="U1130" s="63" t="s">
        <v>28</v>
      </c>
      <c r="V1130" s="63" t="s">
        <v>28</v>
      </c>
      <c r="W1130" s="63" t="s">
        <v>28</v>
      </c>
      <c r="X1130" s="63" t="s">
        <v>28</v>
      </c>
      <c r="Y1130" s="63" t="s">
        <v>28</v>
      </c>
      <c r="Z1130" s="63" t="s">
        <v>28</v>
      </c>
      <c r="AA1130" s="63" t="s">
        <v>28</v>
      </c>
      <c r="AB1130" s="93" t="str">
        <f t="shared" ref="AB1130:AB1193" si="255">IF(B1130&gt;=2009,"a09on",IF(B1130&gt;=1999,"a99to08","pre99"))</f>
        <v>pre99</v>
      </c>
      <c r="AC1130" s="93" t="str">
        <f t="shared" ref="AC1130:AC1193" si="256">A1130</f>
        <v>LYF</v>
      </c>
      <c r="AD1130" s="93" t="str">
        <f>"'"&amp;VLOOKUP(A1130,Lookups!B$3:F$48,2,FALSE)&amp;"'"</f>
        <v>'Lyons Ferry'</v>
      </c>
      <c r="AE1130" s="93">
        <f>VLOOKUP(A1130,Lookups!B$3:F$48,4,FALSE)</f>
        <v>8</v>
      </c>
      <c r="AF1130" s="93" t="str">
        <f>VLOOKUP(A1130,Lookups!B$3:F$48,5,FALSE)</f>
        <v>ColR</v>
      </c>
      <c r="AG1130" s="93" t="str">
        <f t="shared" ref="AG1130:AG1193" si="257">IF(SUM(AI1130:AR1130)=0,"no","yes")</f>
        <v>no</v>
      </c>
      <c r="AH1130" s="93">
        <f>VLOOKUP(A1130,Lookups!B$3:F$48,3,FALSE)</f>
        <v>18</v>
      </c>
      <c r="AI1130" s="117">
        <f t="shared" ref="AI1130:AI1193" si="258">SUM(E1130:G1130)</f>
        <v>0</v>
      </c>
      <c r="AJ1130" s="117">
        <f t="shared" ref="AJ1130:AJ1193" si="259">SUM(H1130:I1130)</f>
        <v>0</v>
      </c>
      <c r="AK1130" s="117">
        <f t="shared" ref="AK1130:AK1193" si="260">SUM(J1130:K1130)</f>
        <v>0</v>
      </c>
      <c r="AL1130" s="117">
        <f t="shared" ref="AL1130:AL1193" si="261">SUM(L1130:M1130)</f>
        <v>0</v>
      </c>
      <c r="AM1130" s="117">
        <f t="shared" ref="AM1130:AM1193" si="262">SUM(N1130:P1130)</f>
        <v>0</v>
      </c>
      <c r="AN1130" s="117">
        <f t="shared" ref="AN1130:AN1193" si="263">SUM(Q1130:T1130)</f>
        <v>0</v>
      </c>
      <c r="AO1130" s="117">
        <f t="shared" ref="AO1130:AO1193" si="264">SUM(U1130:V1130)</f>
        <v>0</v>
      </c>
      <c r="AP1130" s="117">
        <f t="shared" ref="AP1130:AP1193" si="265">SUM(W1130:Y1130)</f>
        <v>0</v>
      </c>
      <c r="AQ1130" s="117">
        <f t="shared" ref="AQ1130:AQ1193" si="266">SUM(AA1130)</f>
        <v>0</v>
      </c>
      <c r="AR1130" s="117">
        <f t="shared" ref="AR1130:AR1193" si="267">SUM(Z1130)</f>
        <v>0</v>
      </c>
      <c r="AS1130" t="str">
        <f t="shared" ref="AS1130:AS1193" si="268">B1130&amp;A1130</f>
        <v>1983LYF</v>
      </c>
    </row>
    <row r="1131" spans="1:45" x14ac:dyDescent="0.25">
      <c r="A1131" t="s">
        <v>690</v>
      </c>
      <c r="B1131" s="64">
        <v>1984</v>
      </c>
      <c r="C1131" t="s">
        <v>40</v>
      </c>
      <c r="E1131" s="63" t="s">
        <v>28</v>
      </c>
      <c r="F1131" s="63" t="s">
        <v>28</v>
      </c>
      <c r="G1131" s="63" t="s">
        <v>28</v>
      </c>
      <c r="H1131" s="63" t="s">
        <v>28</v>
      </c>
      <c r="I1131" s="63" t="s">
        <v>28</v>
      </c>
      <c r="J1131" s="63" t="s">
        <v>28</v>
      </c>
      <c r="K1131" s="63" t="s">
        <v>28</v>
      </c>
      <c r="L1131" s="63" t="s">
        <v>28</v>
      </c>
      <c r="M1131" s="63" t="s">
        <v>28</v>
      </c>
      <c r="N1131" s="63" t="s">
        <v>28</v>
      </c>
      <c r="O1131" s="63" t="s">
        <v>28</v>
      </c>
      <c r="P1131" s="63" t="s">
        <v>28</v>
      </c>
      <c r="Q1131" s="63" t="s">
        <v>28</v>
      </c>
      <c r="R1131" s="63" t="s">
        <v>28</v>
      </c>
      <c r="S1131" s="63" t="s">
        <v>28</v>
      </c>
      <c r="T1131" s="63" t="s">
        <v>28</v>
      </c>
      <c r="U1131" s="63" t="s">
        <v>28</v>
      </c>
      <c r="V1131" s="63" t="s">
        <v>28</v>
      </c>
      <c r="W1131" s="63" t="s">
        <v>28</v>
      </c>
      <c r="X1131" s="63" t="s">
        <v>28</v>
      </c>
      <c r="Y1131" s="63" t="s">
        <v>28</v>
      </c>
      <c r="Z1131" s="63" t="s">
        <v>28</v>
      </c>
      <c r="AA1131" s="63" t="s">
        <v>28</v>
      </c>
      <c r="AB1131" s="93" t="str">
        <f t="shared" si="255"/>
        <v>pre99</v>
      </c>
      <c r="AC1131" s="93" t="str">
        <f t="shared" si="256"/>
        <v>LYF</v>
      </c>
      <c r="AD1131" s="93" t="str">
        <f>"'"&amp;VLOOKUP(A1131,Lookups!B$3:F$48,2,FALSE)&amp;"'"</f>
        <v>'Lyons Ferry'</v>
      </c>
      <c r="AE1131" s="93">
        <f>VLOOKUP(A1131,Lookups!B$3:F$48,4,FALSE)</f>
        <v>8</v>
      </c>
      <c r="AF1131" s="93" t="str">
        <f>VLOOKUP(A1131,Lookups!B$3:F$48,5,FALSE)</f>
        <v>ColR</v>
      </c>
      <c r="AG1131" s="93" t="str">
        <f t="shared" si="257"/>
        <v>no</v>
      </c>
      <c r="AH1131" s="93">
        <f>VLOOKUP(A1131,Lookups!B$3:F$48,3,FALSE)</f>
        <v>18</v>
      </c>
      <c r="AI1131" s="117">
        <f t="shared" si="258"/>
        <v>0</v>
      </c>
      <c r="AJ1131" s="117">
        <f t="shared" si="259"/>
        <v>0</v>
      </c>
      <c r="AK1131" s="117">
        <f t="shared" si="260"/>
        <v>0</v>
      </c>
      <c r="AL1131" s="117">
        <f t="shared" si="261"/>
        <v>0</v>
      </c>
      <c r="AM1131" s="117">
        <f t="shared" si="262"/>
        <v>0</v>
      </c>
      <c r="AN1131" s="117">
        <f t="shared" si="263"/>
        <v>0</v>
      </c>
      <c r="AO1131" s="117">
        <f t="shared" si="264"/>
        <v>0</v>
      </c>
      <c r="AP1131" s="117">
        <f t="shared" si="265"/>
        <v>0</v>
      </c>
      <c r="AQ1131" s="117">
        <f t="shared" si="266"/>
        <v>0</v>
      </c>
      <c r="AR1131" s="117">
        <f t="shared" si="267"/>
        <v>0</v>
      </c>
      <c r="AS1131" t="str">
        <f t="shared" si="268"/>
        <v>1984LYF</v>
      </c>
    </row>
    <row r="1132" spans="1:45" x14ac:dyDescent="0.25">
      <c r="A1132" t="s">
        <v>690</v>
      </c>
      <c r="B1132" s="64">
        <v>1985</v>
      </c>
      <c r="C1132" t="s">
        <v>40</v>
      </c>
      <c r="E1132" s="63" t="s">
        <v>28</v>
      </c>
      <c r="F1132" s="63" t="s">
        <v>28</v>
      </c>
      <c r="G1132" s="63" t="s">
        <v>28</v>
      </c>
      <c r="H1132" s="63" t="s">
        <v>28</v>
      </c>
      <c r="I1132" s="63" t="s">
        <v>28</v>
      </c>
      <c r="J1132" s="63" t="s">
        <v>28</v>
      </c>
      <c r="K1132" s="63" t="s">
        <v>28</v>
      </c>
      <c r="L1132" s="63" t="s">
        <v>28</v>
      </c>
      <c r="M1132" s="63" t="s">
        <v>28</v>
      </c>
      <c r="N1132" s="63" t="s">
        <v>28</v>
      </c>
      <c r="O1132" s="63" t="s">
        <v>28</v>
      </c>
      <c r="P1132" s="63" t="s">
        <v>28</v>
      </c>
      <c r="Q1132" s="63" t="s">
        <v>28</v>
      </c>
      <c r="R1132" s="63" t="s">
        <v>28</v>
      </c>
      <c r="S1132" s="63" t="s">
        <v>28</v>
      </c>
      <c r="T1132" s="63" t="s">
        <v>28</v>
      </c>
      <c r="U1132" s="63" t="s">
        <v>28</v>
      </c>
      <c r="V1132" s="63" t="s">
        <v>28</v>
      </c>
      <c r="W1132" s="63" t="s">
        <v>28</v>
      </c>
      <c r="X1132" s="63" t="s">
        <v>28</v>
      </c>
      <c r="Y1132" s="63" t="s">
        <v>28</v>
      </c>
      <c r="Z1132" s="63" t="s">
        <v>28</v>
      </c>
      <c r="AA1132" s="63" t="s">
        <v>28</v>
      </c>
      <c r="AB1132" s="93" t="str">
        <f t="shared" si="255"/>
        <v>pre99</v>
      </c>
      <c r="AC1132" s="93" t="str">
        <f t="shared" si="256"/>
        <v>LYF</v>
      </c>
      <c r="AD1132" s="93" t="str">
        <f>"'"&amp;VLOOKUP(A1132,Lookups!B$3:F$48,2,FALSE)&amp;"'"</f>
        <v>'Lyons Ferry'</v>
      </c>
      <c r="AE1132" s="93">
        <f>VLOOKUP(A1132,Lookups!B$3:F$48,4,FALSE)</f>
        <v>8</v>
      </c>
      <c r="AF1132" s="93" t="str">
        <f>VLOOKUP(A1132,Lookups!B$3:F$48,5,FALSE)</f>
        <v>ColR</v>
      </c>
      <c r="AG1132" s="93" t="str">
        <f t="shared" si="257"/>
        <v>no</v>
      </c>
      <c r="AH1132" s="93">
        <f>VLOOKUP(A1132,Lookups!B$3:F$48,3,FALSE)</f>
        <v>18</v>
      </c>
      <c r="AI1132" s="117">
        <f t="shared" si="258"/>
        <v>0</v>
      </c>
      <c r="AJ1132" s="117">
        <f t="shared" si="259"/>
        <v>0</v>
      </c>
      <c r="AK1132" s="117">
        <f t="shared" si="260"/>
        <v>0</v>
      </c>
      <c r="AL1132" s="117">
        <f t="shared" si="261"/>
        <v>0</v>
      </c>
      <c r="AM1132" s="117">
        <f t="shared" si="262"/>
        <v>0</v>
      </c>
      <c r="AN1132" s="117">
        <f t="shared" si="263"/>
        <v>0</v>
      </c>
      <c r="AO1132" s="117">
        <f t="shared" si="264"/>
        <v>0</v>
      </c>
      <c r="AP1132" s="117">
        <f t="shared" si="265"/>
        <v>0</v>
      </c>
      <c r="AQ1132" s="117">
        <f t="shared" si="266"/>
        <v>0</v>
      </c>
      <c r="AR1132" s="117">
        <f t="shared" si="267"/>
        <v>0</v>
      </c>
      <c r="AS1132" t="str">
        <f t="shared" si="268"/>
        <v>1985LYF</v>
      </c>
    </row>
    <row r="1133" spans="1:45" x14ac:dyDescent="0.25">
      <c r="A1133" t="s">
        <v>690</v>
      </c>
      <c r="B1133" s="64">
        <v>1986</v>
      </c>
      <c r="C1133">
        <v>332</v>
      </c>
      <c r="D1133" s="116">
        <v>2</v>
      </c>
      <c r="E1133" s="63" t="s">
        <v>26</v>
      </c>
      <c r="F1133" s="63" t="s">
        <v>27</v>
      </c>
      <c r="G1133" s="63" t="s">
        <v>28</v>
      </c>
      <c r="H1133" s="63" t="s">
        <v>28</v>
      </c>
      <c r="I1133" s="63" t="s">
        <v>28</v>
      </c>
      <c r="J1133" s="63" t="s">
        <v>28</v>
      </c>
      <c r="K1133" s="63" t="s">
        <v>28</v>
      </c>
      <c r="L1133" s="63" t="s">
        <v>28</v>
      </c>
      <c r="M1133" s="63" t="s">
        <v>28</v>
      </c>
      <c r="N1133" s="63" t="s">
        <v>28</v>
      </c>
      <c r="O1133" s="63" t="s">
        <v>28</v>
      </c>
      <c r="P1133" s="63" t="s">
        <v>28</v>
      </c>
      <c r="Q1133" s="63" t="s">
        <v>28</v>
      </c>
      <c r="R1133" s="63" t="s">
        <v>28</v>
      </c>
      <c r="S1133" s="63" t="s">
        <v>28</v>
      </c>
      <c r="T1133" s="63" t="s">
        <v>28</v>
      </c>
      <c r="U1133" s="63" t="s">
        <v>28</v>
      </c>
      <c r="V1133" s="63" t="s">
        <v>28</v>
      </c>
      <c r="W1133" s="63" t="s">
        <v>28</v>
      </c>
      <c r="X1133" s="63" t="s">
        <v>28</v>
      </c>
      <c r="Y1133" s="63" t="s">
        <v>28</v>
      </c>
      <c r="Z1133" s="63" t="s">
        <v>28</v>
      </c>
      <c r="AA1133" s="63" t="s">
        <v>28</v>
      </c>
      <c r="AB1133" s="93" t="str">
        <f t="shared" si="255"/>
        <v>pre99</v>
      </c>
      <c r="AC1133" s="93" t="str">
        <f t="shared" si="256"/>
        <v>LYF</v>
      </c>
      <c r="AD1133" s="93" t="str">
        <f>"'"&amp;VLOOKUP(A1133,Lookups!B$3:F$48,2,FALSE)&amp;"'"</f>
        <v>'Lyons Ferry'</v>
      </c>
      <c r="AE1133" s="93">
        <f>VLOOKUP(A1133,Lookups!B$3:F$48,4,FALSE)</f>
        <v>8</v>
      </c>
      <c r="AF1133" s="93" t="str">
        <f>VLOOKUP(A1133,Lookups!B$3:F$48,5,FALSE)</f>
        <v>ColR</v>
      </c>
      <c r="AG1133" s="93" t="str">
        <f t="shared" si="257"/>
        <v>no</v>
      </c>
      <c r="AH1133" s="93">
        <f>VLOOKUP(A1133,Lookups!B$3:F$48,3,FALSE)</f>
        <v>18</v>
      </c>
      <c r="AI1133" s="117">
        <f t="shared" si="258"/>
        <v>0</v>
      </c>
      <c r="AJ1133" s="117">
        <f t="shared" si="259"/>
        <v>0</v>
      </c>
      <c r="AK1133" s="117">
        <f t="shared" si="260"/>
        <v>0</v>
      </c>
      <c r="AL1133" s="117">
        <f t="shared" si="261"/>
        <v>0</v>
      </c>
      <c r="AM1133" s="117">
        <f t="shared" si="262"/>
        <v>0</v>
      </c>
      <c r="AN1133" s="117">
        <f t="shared" si="263"/>
        <v>0</v>
      </c>
      <c r="AO1133" s="117">
        <f t="shared" si="264"/>
        <v>0</v>
      </c>
      <c r="AP1133" s="117">
        <f t="shared" si="265"/>
        <v>0</v>
      </c>
      <c r="AQ1133" s="117">
        <f t="shared" si="266"/>
        <v>0</v>
      </c>
      <c r="AR1133" s="117">
        <f t="shared" si="267"/>
        <v>0</v>
      </c>
      <c r="AS1133" t="str">
        <f t="shared" si="268"/>
        <v>1986LYF</v>
      </c>
    </row>
    <row r="1134" spans="1:45" x14ac:dyDescent="0.25">
      <c r="A1134" t="s">
        <v>690</v>
      </c>
      <c r="B1134" s="64">
        <v>1987</v>
      </c>
      <c r="C1134">
        <v>769</v>
      </c>
      <c r="D1134" s="116">
        <v>3</v>
      </c>
      <c r="E1134" s="63" t="s">
        <v>26</v>
      </c>
      <c r="F1134" s="63" t="s">
        <v>27</v>
      </c>
      <c r="G1134" s="63" t="s">
        <v>28</v>
      </c>
      <c r="H1134" s="63" t="s">
        <v>28</v>
      </c>
      <c r="I1134" s="63" t="s">
        <v>28</v>
      </c>
      <c r="J1134" s="63" t="s">
        <v>28</v>
      </c>
      <c r="K1134" s="63" t="s">
        <v>28</v>
      </c>
      <c r="L1134" s="63" t="s">
        <v>28</v>
      </c>
      <c r="M1134" s="63" t="s">
        <v>28</v>
      </c>
      <c r="N1134" s="63" t="s">
        <v>28</v>
      </c>
      <c r="O1134" s="63" t="s">
        <v>28</v>
      </c>
      <c r="P1134" s="63" t="s">
        <v>28</v>
      </c>
      <c r="Q1134" s="63" t="s">
        <v>28</v>
      </c>
      <c r="R1134" s="63" t="s">
        <v>28</v>
      </c>
      <c r="S1134" s="63" t="s">
        <v>28</v>
      </c>
      <c r="T1134" s="63" t="s">
        <v>28</v>
      </c>
      <c r="U1134" s="63" t="s">
        <v>28</v>
      </c>
      <c r="V1134" s="63" t="s">
        <v>28</v>
      </c>
      <c r="W1134" s="63" t="s">
        <v>28</v>
      </c>
      <c r="X1134" s="63" t="s">
        <v>28</v>
      </c>
      <c r="Y1134" s="63" t="s">
        <v>28</v>
      </c>
      <c r="Z1134" s="63" t="s">
        <v>28</v>
      </c>
      <c r="AA1134" s="63" t="s">
        <v>28</v>
      </c>
      <c r="AB1134" s="93" t="str">
        <f t="shared" si="255"/>
        <v>pre99</v>
      </c>
      <c r="AC1134" s="93" t="str">
        <f t="shared" si="256"/>
        <v>LYF</v>
      </c>
      <c r="AD1134" s="93" t="str">
        <f>"'"&amp;VLOOKUP(A1134,Lookups!B$3:F$48,2,FALSE)&amp;"'"</f>
        <v>'Lyons Ferry'</v>
      </c>
      <c r="AE1134" s="93">
        <f>VLOOKUP(A1134,Lookups!B$3:F$48,4,FALSE)</f>
        <v>8</v>
      </c>
      <c r="AF1134" s="93" t="str">
        <f>VLOOKUP(A1134,Lookups!B$3:F$48,5,FALSE)</f>
        <v>ColR</v>
      </c>
      <c r="AG1134" s="93" t="str">
        <f t="shared" si="257"/>
        <v>no</v>
      </c>
      <c r="AH1134" s="93">
        <f>VLOOKUP(A1134,Lookups!B$3:F$48,3,FALSE)</f>
        <v>18</v>
      </c>
      <c r="AI1134" s="117">
        <f t="shared" si="258"/>
        <v>0</v>
      </c>
      <c r="AJ1134" s="117">
        <f t="shared" si="259"/>
        <v>0</v>
      </c>
      <c r="AK1134" s="117">
        <f t="shared" si="260"/>
        <v>0</v>
      </c>
      <c r="AL1134" s="117">
        <f t="shared" si="261"/>
        <v>0</v>
      </c>
      <c r="AM1134" s="117">
        <f t="shared" si="262"/>
        <v>0</v>
      </c>
      <c r="AN1134" s="117">
        <f t="shared" si="263"/>
        <v>0</v>
      </c>
      <c r="AO1134" s="117">
        <f t="shared" si="264"/>
        <v>0</v>
      </c>
      <c r="AP1134" s="117">
        <f t="shared" si="265"/>
        <v>0</v>
      </c>
      <c r="AQ1134" s="117">
        <f t="shared" si="266"/>
        <v>0</v>
      </c>
      <c r="AR1134" s="117">
        <f t="shared" si="267"/>
        <v>0</v>
      </c>
      <c r="AS1134" t="str">
        <f t="shared" si="268"/>
        <v>1987LYF</v>
      </c>
    </row>
    <row r="1135" spans="1:45" x14ac:dyDescent="0.25">
      <c r="A1135" t="s">
        <v>690</v>
      </c>
      <c r="B1135" s="64">
        <v>1988</v>
      </c>
      <c r="C1135">
        <v>761</v>
      </c>
      <c r="D1135" s="116" t="s">
        <v>60</v>
      </c>
      <c r="E1135" s="63" t="s">
        <v>26</v>
      </c>
      <c r="F1135" s="63" t="s">
        <v>27</v>
      </c>
      <c r="G1135" s="63" t="s">
        <v>28</v>
      </c>
      <c r="H1135" s="63" t="s">
        <v>28</v>
      </c>
      <c r="I1135" s="63" t="s">
        <v>28</v>
      </c>
      <c r="J1135" s="63" t="s">
        <v>28</v>
      </c>
      <c r="K1135" s="63" t="s">
        <v>28</v>
      </c>
      <c r="L1135" s="63" t="s">
        <v>28</v>
      </c>
      <c r="M1135" s="63" t="s">
        <v>28</v>
      </c>
      <c r="N1135" s="63" t="s">
        <v>28</v>
      </c>
      <c r="O1135" s="63" t="s">
        <v>28</v>
      </c>
      <c r="P1135" s="63" t="s">
        <v>28</v>
      </c>
      <c r="Q1135" s="63" t="s">
        <v>28</v>
      </c>
      <c r="R1135" s="63" t="s">
        <v>28</v>
      </c>
      <c r="S1135" s="63" t="s">
        <v>28</v>
      </c>
      <c r="T1135" s="63" t="s">
        <v>28</v>
      </c>
      <c r="U1135" s="63" t="s">
        <v>28</v>
      </c>
      <c r="V1135" s="63" t="s">
        <v>28</v>
      </c>
      <c r="W1135" s="63" t="s">
        <v>28</v>
      </c>
      <c r="X1135" s="63" t="s">
        <v>28</v>
      </c>
      <c r="Y1135" s="63" t="s">
        <v>28</v>
      </c>
      <c r="Z1135" s="63" t="s">
        <v>28</v>
      </c>
      <c r="AA1135" s="63" t="s">
        <v>28</v>
      </c>
      <c r="AB1135" s="93" t="str">
        <f t="shared" si="255"/>
        <v>pre99</v>
      </c>
      <c r="AC1135" s="93" t="str">
        <f t="shared" si="256"/>
        <v>LYF</v>
      </c>
      <c r="AD1135" s="93" t="str">
        <f>"'"&amp;VLOOKUP(A1135,Lookups!B$3:F$48,2,FALSE)&amp;"'"</f>
        <v>'Lyons Ferry'</v>
      </c>
      <c r="AE1135" s="93">
        <f>VLOOKUP(A1135,Lookups!B$3:F$48,4,FALSE)</f>
        <v>8</v>
      </c>
      <c r="AF1135" s="93" t="str">
        <f>VLOOKUP(A1135,Lookups!B$3:F$48,5,FALSE)</f>
        <v>ColR</v>
      </c>
      <c r="AG1135" s="93" t="str">
        <f t="shared" si="257"/>
        <v>no</v>
      </c>
      <c r="AH1135" s="93">
        <f>VLOOKUP(A1135,Lookups!B$3:F$48,3,FALSE)</f>
        <v>18</v>
      </c>
      <c r="AI1135" s="117">
        <f t="shared" si="258"/>
        <v>0</v>
      </c>
      <c r="AJ1135" s="117">
        <f t="shared" si="259"/>
        <v>0</v>
      </c>
      <c r="AK1135" s="117">
        <f t="shared" si="260"/>
        <v>0</v>
      </c>
      <c r="AL1135" s="117">
        <f t="shared" si="261"/>
        <v>0</v>
      </c>
      <c r="AM1135" s="117">
        <f t="shared" si="262"/>
        <v>0</v>
      </c>
      <c r="AN1135" s="117">
        <f t="shared" si="263"/>
        <v>0</v>
      </c>
      <c r="AO1135" s="117">
        <f t="shared" si="264"/>
        <v>0</v>
      </c>
      <c r="AP1135" s="117">
        <f t="shared" si="265"/>
        <v>0</v>
      </c>
      <c r="AQ1135" s="117">
        <f t="shared" si="266"/>
        <v>0</v>
      </c>
      <c r="AR1135" s="117">
        <f t="shared" si="267"/>
        <v>0</v>
      </c>
      <c r="AS1135" t="str">
        <f t="shared" si="268"/>
        <v>1988LYF</v>
      </c>
    </row>
    <row r="1136" spans="1:45" x14ac:dyDescent="0.25">
      <c r="A1136" t="s">
        <v>690</v>
      </c>
      <c r="B1136" s="64">
        <v>1989</v>
      </c>
      <c r="C1136">
        <v>400</v>
      </c>
      <c r="D1136" s="116" t="s">
        <v>61</v>
      </c>
      <c r="E1136" s="63">
        <v>1.4999999999999999E-2</v>
      </c>
      <c r="F1136" s="63">
        <v>0</v>
      </c>
      <c r="G1136" s="63">
        <v>0</v>
      </c>
      <c r="H1136" s="63">
        <v>0.06</v>
      </c>
      <c r="I1136" s="63">
        <v>0</v>
      </c>
      <c r="J1136" s="63">
        <v>0.17499999999999999</v>
      </c>
      <c r="K1136" s="63">
        <v>1.7500000000000002E-2</v>
      </c>
      <c r="L1136" s="63">
        <v>0</v>
      </c>
      <c r="M1136" s="63">
        <v>0</v>
      </c>
      <c r="N1136" s="63">
        <v>0</v>
      </c>
      <c r="O1136" s="63">
        <v>0.03</v>
      </c>
      <c r="P1136" s="63">
        <v>0</v>
      </c>
      <c r="Q1136" s="63">
        <v>0.08</v>
      </c>
      <c r="R1136" s="63">
        <v>1.2500000000000001E-2</v>
      </c>
      <c r="S1136" s="63">
        <v>7.0000000000000007E-2</v>
      </c>
      <c r="T1136" s="63">
        <v>0.04</v>
      </c>
      <c r="U1136" s="63">
        <v>0</v>
      </c>
      <c r="V1136" s="63">
        <v>0</v>
      </c>
      <c r="W1136" s="63">
        <v>0</v>
      </c>
      <c r="X1136" s="63">
        <v>0.19750000000000001</v>
      </c>
      <c r="Y1136" s="63">
        <v>1.4999999999999999E-2</v>
      </c>
      <c r="Z1136" s="63">
        <v>0</v>
      </c>
      <c r="AA1136" s="63">
        <v>0.28749999999999998</v>
      </c>
      <c r="AB1136" s="93" t="str">
        <f t="shared" si="255"/>
        <v>pre99</v>
      </c>
      <c r="AC1136" s="93" t="str">
        <f t="shared" si="256"/>
        <v>LYF</v>
      </c>
      <c r="AD1136" s="93" t="str">
        <f>"'"&amp;VLOOKUP(A1136,Lookups!B$3:F$48,2,FALSE)&amp;"'"</f>
        <v>'Lyons Ferry'</v>
      </c>
      <c r="AE1136" s="93">
        <f>VLOOKUP(A1136,Lookups!B$3:F$48,4,FALSE)</f>
        <v>8</v>
      </c>
      <c r="AF1136" s="93" t="str">
        <f>VLOOKUP(A1136,Lookups!B$3:F$48,5,FALSE)</f>
        <v>ColR</v>
      </c>
      <c r="AG1136" s="93" t="str">
        <f t="shared" si="257"/>
        <v>yes</v>
      </c>
      <c r="AH1136" s="93">
        <f>VLOOKUP(A1136,Lookups!B$3:F$48,3,FALSE)</f>
        <v>18</v>
      </c>
      <c r="AI1136" s="117">
        <f t="shared" si="258"/>
        <v>1.4999999999999999E-2</v>
      </c>
      <c r="AJ1136" s="117">
        <f t="shared" si="259"/>
        <v>0.06</v>
      </c>
      <c r="AK1136" s="117">
        <f t="shared" si="260"/>
        <v>0.1925</v>
      </c>
      <c r="AL1136" s="117">
        <f t="shared" si="261"/>
        <v>0</v>
      </c>
      <c r="AM1136" s="117">
        <f t="shared" si="262"/>
        <v>0.03</v>
      </c>
      <c r="AN1136" s="117">
        <f t="shared" si="263"/>
        <v>0.20250000000000001</v>
      </c>
      <c r="AO1136" s="117">
        <f t="shared" si="264"/>
        <v>0</v>
      </c>
      <c r="AP1136" s="117">
        <f t="shared" si="265"/>
        <v>0.21250000000000002</v>
      </c>
      <c r="AQ1136" s="117">
        <f t="shared" si="266"/>
        <v>0.28749999999999998</v>
      </c>
      <c r="AR1136" s="117">
        <f t="shared" si="267"/>
        <v>0</v>
      </c>
      <c r="AS1136" t="str">
        <f t="shared" si="268"/>
        <v>1989LYF</v>
      </c>
    </row>
    <row r="1137" spans="1:45" x14ac:dyDescent="0.25">
      <c r="A1137" t="s">
        <v>690</v>
      </c>
      <c r="B1137" s="64">
        <v>1990</v>
      </c>
      <c r="C1137">
        <v>542</v>
      </c>
      <c r="D1137" s="116" t="s">
        <v>42</v>
      </c>
      <c r="E1137" s="63">
        <v>2.9520295202952029E-2</v>
      </c>
      <c r="F1137" s="63">
        <v>0</v>
      </c>
      <c r="G1137" s="63">
        <v>0</v>
      </c>
      <c r="H1137" s="63">
        <v>2.5830258302583026E-2</v>
      </c>
      <c r="I1137" s="63">
        <v>0</v>
      </c>
      <c r="J1137" s="63">
        <v>0.18081180811808117</v>
      </c>
      <c r="K1137" s="63">
        <v>0</v>
      </c>
      <c r="L1137" s="63">
        <v>0</v>
      </c>
      <c r="M1137" s="63">
        <v>0</v>
      </c>
      <c r="N1137" s="63">
        <v>0</v>
      </c>
      <c r="O1137" s="63">
        <v>5.5350553505535052E-3</v>
      </c>
      <c r="P1137" s="63">
        <v>0</v>
      </c>
      <c r="Q1137" s="63">
        <v>8.1180811808118078E-2</v>
      </c>
      <c r="R1137" s="63">
        <v>3.6900369003690037E-2</v>
      </c>
      <c r="S1137" s="63">
        <v>5.1660516605166053E-2</v>
      </c>
      <c r="T1137" s="63">
        <v>5.5350553505535052E-3</v>
      </c>
      <c r="U1137" s="63">
        <v>0</v>
      </c>
      <c r="V1137" s="63">
        <v>0</v>
      </c>
      <c r="W1137" s="63">
        <v>0</v>
      </c>
      <c r="X1137" s="63">
        <v>0.24723247232472326</v>
      </c>
      <c r="Y1137" s="63">
        <v>1.107011070110701E-2</v>
      </c>
      <c r="Z1137" s="63">
        <v>0</v>
      </c>
      <c r="AA1137" s="63">
        <v>0.32472324723247231</v>
      </c>
      <c r="AB1137" s="93" t="str">
        <f t="shared" si="255"/>
        <v>pre99</v>
      </c>
      <c r="AC1137" s="93" t="str">
        <f t="shared" si="256"/>
        <v>LYF</v>
      </c>
      <c r="AD1137" s="93" t="str">
        <f>"'"&amp;VLOOKUP(A1137,Lookups!B$3:F$48,2,FALSE)&amp;"'"</f>
        <v>'Lyons Ferry'</v>
      </c>
      <c r="AE1137" s="93">
        <f>VLOOKUP(A1137,Lookups!B$3:F$48,4,FALSE)</f>
        <v>8</v>
      </c>
      <c r="AF1137" s="93" t="str">
        <f>VLOOKUP(A1137,Lookups!B$3:F$48,5,FALSE)</f>
        <v>ColR</v>
      </c>
      <c r="AG1137" s="93" t="str">
        <f t="shared" si="257"/>
        <v>yes</v>
      </c>
      <c r="AH1137" s="93">
        <f>VLOOKUP(A1137,Lookups!B$3:F$48,3,FALSE)</f>
        <v>18</v>
      </c>
      <c r="AI1137" s="117">
        <f t="shared" si="258"/>
        <v>2.9520295202952029E-2</v>
      </c>
      <c r="AJ1137" s="117">
        <f t="shared" si="259"/>
        <v>2.5830258302583026E-2</v>
      </c>
      <c r="AK1137" s="117">
        <f t="shared" si="260"/>
        <v>0.18081180811808117</v>
      </c>
      <c r="AL1137" s="117">
        <f t="shared" si="261"/>
        <v>0</v>
      </c>
      <c r="AM1137" s="117">
        <f t="shared" si="262"/>
        <v>5.5350553505535052E-3</v>
      </c>
      <c r="AN1137" s="117">
        <f t="shared" si="263"/>
        <v>0.17527675276752769</v>
      </c>
      <c r="AO1137" s="117">
        <f t="shared" si="264"/>
        <v>0</v>
      </c>
      <c r="AP1137" s="117">
        <f t="shared" si="265"/>
        <v>0.25830258302583026</v>
      </c>
      <c r="AQ1137" s="117">
        <f t="shared" si="266"/>
        <v>0.32472324723247231</v>
      </c>
      <c r="AR1137" s="117">
        <f t="shared" si="267"/>
        <v>0</v>
      </c>
      <c r="AS1137" t="str">
        <f t="shared" si="268"/>
        <v>1990LYF</v>
      </c>
    </row>
    <row r="1138" spans="1:45" x14ac:dyDescent="0.25">
      <c r="A1138" t="s">
        <v>690</v>
      </c>
      <c r="B1138" s="64">
        <v>1991</v>
      </c>
      <c r="C1138">
        <v>307</v>
      </c>
      <c r="D1138" s="116" t="s">
        <v>43</v>
      </c>
      <c r="E1138" s="63">
        <v>2.6058631921824105E-2</v>
      </c>
      <c r="F1138" s="63">
        <v>0</v>
      </c>
      <c r="G1138" s="63">
        <v>2.2801302931596091E-2</v>
      </c>
      <c r="H1138" s="63">
        <v>4.5602605863192182E-2</v>
      </c>
      <c r="I1138" s="63">
        <v>0</v>
      </c>
      <c r="J1138" s="63">
        <v>0.13029315960912052</v>
      </c>
      <c r="K1138" s="63">
        <v>0</v>
      </c>
      <c r="L1138" s="63">
        <v>0</v>
      </c>
      <c r="M1138" s="63">
        <v>0</v>
      </c>
      <c r="N1138" s="63">
        <v>0</v>
      </c>
      <c r="O1138" s="63">
        <v>1.3029315960912051E-2</v>
      </c>
      <c r="P1138" s="63">
        <v>0</v>
      </c>
      <c r="Q1138" s="63">
        <v>6.5146579804560263E-3</v>
      </c>
      <c r="R1138" s="63">
        <v>6.5146579804560263E-3</v>
      </c>
      <c r="S1138" s="63">
        <v>2.9315960912052116E-2</v>
      </c>
      <c r="T1138" s="63">
        <v>1.6286644951140065E-2</v>
      </c>
      <c r="U1138" s="63">
        <v>0</v>
      </c>
      <c r="V1138" s="63">
        <v>0</v>
      </c>
      <c r="W1138" s="63">
        <v>0</v>
      </c>
      <c r="X1138" s="63">
        <v>0.12703583061889251</v>
      </c>
      <c r="Y1138" s="63">
        <v>9.7719869706840382E-3</v>
      </c>
      <c r="Z1138" s="63">
        <v>0</v>
      </c>
      <c r="AA1138" s="63">
        <v>0.5667752442996743</v>
      </c>
      <c r="AB1138" s="93" t="str">
        <f t="shared" si="255"/>
        <v>pre99</v>
      </c>
      <c r="AC1138" s="93" t="str">
        <f t="shared" si="256"/>
        <v>LYF</v>
      </c>
      <c r="AD1138" s="93" t="str">
        <f>"'"&amp;VLOOKUP(A1138,Lookups!B$3:F$48,2,FALSE)&amp;"'"</f>
        <v>'Lyons Ferry'</v>
      </c>
      <c r="AE1138" s="93">
        <f>VLOOKUP(A1138,Lookups!B$3:F$48,4,FALSE)</f>
        <v>8</v>
      </c>
      <c r="AF1138" s="93" t="str">
        <f>VLOOKUP(A1138,Lookups!B$3:F$48,5,FALSE)</f>
        <v>ColR</v>
      </c>
      <c r="AG1138" s="93" t="str">
        <f t="shared" si="257"/>
        <v>yes</v>
      </c>
      <c r="AH1138" s="93">
        <f>VLOOKUP(A1138,Lookups!B$3:F$48,3,FALSE)</f>
        <v>18</v>
      </c>
      <c r="AI1138" s="117">
        <f t="shared" si="258"/>
        <v>4.8859934853420196E-2</v>
      </c>
      <c r="AJ1138" s="117">
        <f t="shared" si="259"/>
        <v>4.5602605863192182E-2</v>
      </c>
      <c r="AK1138" s="117">
        <f t="shared" si="260"/>
        <v>0.13029315960912052</v>
      </c>
      <c r="AL1138" s="117">
        <f t="shared" si="261"/>
        <v>0</v>
      </c>
      <c r="AM1138" s="117">
        <f t="shared" si="262"/>
        <v>1.3029315960912051E-2</v>
      </c>
      <c r="AN1138" s="117">
        <f t="shared" si="263"/>
        <v>5.8631921824104233E-2</v>
      </c>
      <c r="AO1138" s="117">
        <f t="shared" si="264"/>
        <v>0</v>
      </c>
      <c r="AP1138" s="117">
        <f t="shared" si="265"/>
        <v>0.13680781758957655</v>
      </c>
      <c r="AQ1138" s="117">
        <f t="shared" si="266"/>
        <v>0.5667752442996743</v>
      </c>
      <c r="AR1138" s="117">
        <f t="shared" si="267"/>
        <v>0</v>
      </c>
      <c r="AS1138" t="str">
        <f t="shared" si="268"/>
        <v>1991LYF</v>
      </c>
    </row>
    <row r="1139" spans="1:45" x14ac:dyDescent="0.25">
      <c r="A1139" t="s">
        <v>690</v>
      </c>
      <c r="B1139" s="64">
        <v>1992</v>
      </c>
      <c r="C1139">
        <v>267</v>
      </c>
      <c r="D1139" s="116" t="s">
        <v>30</v>
      </c>
      <c r="E1139" s="63">
        <v>1.8726591760299626E-2</v>
      </c>
      <c r="F1139" s="63">
        <v>0</v>
      </c>
      <c r="G1139" s="63">
        <v>0</v>
      </c>
      <c r="H1139" s="63">
        <v>7.116104868913857E-2</v>
      </c>
      <c r="I1139" s="63">
        <v>1.4981273408239701E-2</v>
      </c>
      <c r="J1139" s="63">
        <v>0.11610486891385768</v>
      </c>
      <c r="K1139" s="63">
        <v>4.1198501872659173E-2</v>
      </c>
      <c r="L1139" s="63">
        <v>0</v>
      </c>
      <c r="M1139" s="63">
        <v>0</v>
      </c>
      <c r="N1139" s="63">
        <v>0</v>
      </c>
      <c r="O1139" s="63">
        <v>0</v>
      </c>
      <c r="P1139" s="63">
        <v>0</v>
      </c>
      <c r="Q1139" s="63">
        <v>2.247191011235955E-2</v>
      </c>
      <c r="R1139" s="63">
        <v>0</v>
      </c>
      <c r="S1139" s="63">
        <v>5.2434456928838954E-2</v>
      </c>
      <c r="T1139" s="63">
        <v>0</v>
      </c>
      <c r="U1139" s="63">
        <v>0</v>
      </c>
      <c r="V1139" s="63">
        <v>1.4981273408239701E-2</v>
      </c>
      <c r="W1139" s="63">
        <v>0</v>
      </c>
      <c r="X1139" s="63">
        <v>6.3670411985018729E-2</v>
      </c>
      <c r="Y1139" s="63">
        <v>5.9925093632958802E-2</v>
      </c>
      <c r="Z1139" s="63">
        <v>0</v>
      </c>
      <c r="AA1139" s="63">
        <v>0.52434456928838946</v>
      </c>
      <c r="AB1139" s="93" t="str">
        <f t="shared" si="255"/>
        <v>pre99</v>
      </c>
      <c r="AC1139" s="93" t="str">
        <f t="shared" si="256"/>
        <v>LYF</v>
      </c>
      <c r="AD1139" s="93" t="str">
        <f>"'"&amp;VLOOKUP(A1139,Lookups!B$3:F$48,2,FALSE)&amp;"'"</f>
        <v>'Lyons Ferry'</v>
      </c>
      <c r="AE1139" s="93">
        <f>VLOOKUP(A1139,Lookups!B$3:F$48,4,FALSE)</f>
        <v>8</v>
      </c>
      <c r="AF1139" s="93" t="str">
        <f>VLOOKUP(A1139,Lookups!B$3:F$48,5,FALSE)</f>
        <v>ColR</v>
      </c>
      <c r="AG1139" s="93" t="str">
        <f t="shared" si="257"/>
        <v>yes</v>
      </c>
      <c r="AH1139" s="93">
        <f>VLOOKUP(A1139,Lookups!B$3:F$48,3,FALSE)</f>
        <v>18</v>
      </c>
      <c r="AI1139" s="117">
        <f t="shared" si="258"/>
        <v>1.8726591760299626E-2</v>
      </c>
      <c r="AJ1139" s="117">
        <f t="shared" si="259"/>
        <v>8.6142322097378266E-2</v>
      </c>
      <c r="AK1139" s="117">
        <f t="shared" si="260"/>
        <v>0.15730337078651685</v>
      </c>
      <c r="AL1139" s="117">
        <f t="shared" si="261"/>
        <v>0</v>
      </c>
      <c r="AM1139" s="117">
        <f t="shared" si="262"/>
        <v>0</v>
      </c>
      <c r="AN1139" s="117">
        <f t="shared" si="263"/>
        <v>7.4906367041198504E-2</v>
      </c>
      <c r="AO1139" s="117">
        <f t="shared" si="264"/>
        <v>1.4981273408239701E-2</v>
      </c>
      <c r="AP1139" s="117">
        <f t="shared" si="265"/>
        <v>0.12359550561797752</v>
      </c>
      <c r="AQ1139" s="117">
        <f t="shared" si="266"/>
        <v>0.52434456928838946</v>
      </c>
      <c r="AR1139" s="117">
        <f t="shared" si="267"/>
        <v>0</v>
      </c>
      <c r="AS1139" t="str">
        <f t="shared" si="268"/>
        <v>1992LYF</v>
      </c>
    </row>
    <row r="1140" spans="1:45" x14ac:dyDescent="0.25">
      <c r="A1140" t="s">
        <v>690</v>
      </c>
      <c r="B1140" s="64">
        <v>1993</v>
      </c>
      <c r="C1140">
        <v>229</v>
      </c>
      <c r="D1140" s="116" t="s">
        <v>78</v>
      </c>
      <c r="E1140" s="63" t="s">
        <v>26</v>
      </c>
      <c r="F1140" s="63" t="s">
        <v>27</v>
      </c>
      <c r="G1140" s="63" t="s">
        <v>28</v>
      </c>
      <c r="H1140" s="63" t="s">
        <v>28</v>
      </c>
      <c r="I1140" s="63" t="s">
        <v>28</v>
      </c>
      <c r="J1140" s="63" t="s">
        <v>28</v>
      </c>
      <c r="K1140" s="63" t="s">
        <v>28</v>
      </c>
      <c r="L1140" s="63" t="s">
        <v>28</v>
      </c>
      <c r="M1140" s="63" t="s">
        <v>28</v>
      </c>
      <c r="N1140" s="63" t="s">
        <v>28</v>
      </c>
      <c r="O1140" s="63" t="s">
        <v>28</v>
      </c>
      <c r="P1140" s="63" t="s">
        <v>28</v>
      </c>
      <c r="Q1140" s="63" t="s">
        <v>28</v>
      </c>
      <c r="R1140" s="63" t="s">
        <v>28</v>
      </c>
      <c r="S1140" s="63" t="s">
        <v>28</v>
      </c>
      <c r="T1140" s="63" t="s">
        <v>28</v>
      </c>
      <c r="U1140" s="63" t="s">
        <v>28</v>
      </c>
      <c r="V1140" s="63" t="s">
        <v>28</v>
      </c>
      <c r="W1140" s="63" t="s">
        <v>28</v>
      </c>
      <c r="X1140" s="63" t="s">
        <v>28</v>
      </c>
      <c r="Y1140" s="63" t="s">
        <v>28</v>
      </c>
      <c r="Z1140" s="63" t="s">
        <v>28</v>
      </c>
      <c r="AA1140" s="63" t="s">
        <v>28</v>
      </c>
      <c r="AB1140" s="93" t="str">
        <f t="shared" si="255"/>
        <v>pre99</v>
      </c>
      <c r="AC1140" s="93" t="str">
        <f t="shared" si="256"/>
        <v>LYF</v>
      </c>
      <c r="AD1140" s="93" t="str">
        <f>"'"&amp;VLOOKUP(A1140,Lookups!B$3:F$48,2,FALSE)&amp;"'"</f>
        <v>'Lyons Ferry'</v>
      </c>
      <c r="AE1140" s="93">
        <f>VLOOKUP(A1140,Lookups!B$3:F$48,4,FALSE)</f>
        <v>8</v>
      </c>
      <c r="AF1140" s="93" t="str">
        <f>VLOOKUP(A1140,Lookups!B$3:F$48,5,FALSE)</f>
        <v>ColR</v>
      </c>
      <c r="AG1140" s="93" t="str">
        <f t="shared" si="257"/>
        <v>no</v>
      </c>
      <c r="AH1140" s="93">
        <f>VLOOKUP(A1140,Lookups!B$3:F$48,3,FALSE)</f>
        <v>18</v>
      </c>
      <c r="AI1140" s="117">
        <f t="shared" si="258"/>
        <v>0</v>
      </c>
      <c r="AJ1140" s="117">
        <f t="shared" si="259"/>
        <v>0</v>
      </c>
      <c r="AK1140" s="117">
        <f t="shared" si="260"/>
        <v>0</v>
      </c>
      <c r="AL1140" s="117">
        <f t="shared" si="261"/>
        <v>0</v>
      </c>
      <c r="AM1140" s="117">
        <f t="shared" si="262"/>
        <v>0</v>
      </c>
      <c r="AN1140" s="117">
        <f t="shared" si="263"/>
        <v>0</v>
      </c>
      <c r="AO1140" s="117">
        <f t="shared" si="264"/>
        <v>0</v>
      </c>
      <c r="AP1140" s="117">
        <f t="shared" si="265"/>
        <v>0</v>
      </c>
      <c r="AQ1140" s="117">
        <f t="shared" si="266"/>
        <v>0</v>
      </c>
      <c r="AR1140" s="117">
        <f t="shared" si="267"/>
        <v>0</v>
      </c>
      <c r="AS1140" t="str">
        <f t="shared" si="268"/>
        <v>1993LYF</v>
      </c>
    </row>
    <row r="1141" spans="1:45" x14ac:dyDescent="0.25">
      <c r="A1141" t="s">
        <v>690</v>
      </c>
      <c r="B1141" s="64">
        <v>1994</v>
      </c>
      <c r="C1141">
        <v>106</v>
      </c>
      <c r="D1141" s="116">
        <v>5</v>
      </c>
      <c r="E1141" s="63" t="s">
        <v>26</v>
      </c>
      <c r="F1141" s="63" t="s">
        <v>27</v>
      </c>
      <c r="G1141" s="63" t="s">
        <v>28</v>
      </c>
      <c r="H1141" s="63" t="s">
        <v>28</v>
      </c>
      <c r="I1141" s="63" t="s">
        <v>28</v>
      </c>
      <c r="J1141" s="63" t="s">
        <v>28</v>
      </c>
      <c r="K1141" s="63" t="s">
        <v>28</v>
      </c>
      <c r="L1141" s="63" t="s">
        <v>28</v>
      </c>
      <c r="M1141" s="63" t="s">
        <v>28</v>
      </c>
      <c r="N1141" s="63" t="s">
        <v>28</v>
      </c>
      <c r="O1141" s="63" t="s">
        <v>28</v>
      </c>
      <c r="P1141" s="63" t="s">
        <v>28</v>
      </c>
      <c r="Q1141" s="63" t="s">
        <v>28</v>
      </c>
      <c r="R1141" s="63" t="s">
        <v>28</v>
      </c>
      <c r="S1141" s="63" t="s">
        <v>28</v>
      </c>
      <c r="T1141" s="63" t="s">
        <v>28</v>
      </c>
      <c r="U1141" s="63" t="s">
        <v>28</v>
      </c>
      <c r="V1141" s="63" t="s">
        <v>28</v>
      </c>
      <c r="W1141" s="63" t="s">
        <v>28</v>
      </c>
      <c r="X1141" s="63" t="s">
        <v>28</v>
      </c>
      <c r="Y1141" s="63" t="s">
        <v>28</v>
      </c>
      <c r="Z1141" s="63" t="s">
        <v>28</v>
      </c>
      <c r="AA1141" s="63" t="s">
        <v>28</v>
      </c>
      <c r="AB1141" s="93" t="str">
        <f t="shared" si="255"/>
        <v>pre99</v>
      </c>
      <c r="AC1141" s="93" t="str">
        <f t="shared" si="256"/>
        <v>LYF</v>
      </c>
      <c r="AD1141" s="93" t="str">
        <f>"'"&amp;VLOOKUP(A1141,Lookups!B$3:F$48,2,FALSE)&amp;"'"</f>
        <v>'Lyons Ferry'</v>
      </c>
      <c r="AE1141" s="93">
        <f>VLOOKUP(A1141,Lookups!B$3:F$48,4,FALSE)</f>
        <v>8</v>
      </c>
      <c r="AF1141" s="93" t="str">
        <f>VLOOKUP(A1141,Lookups!B$3:F$48,5,FALSE)</f>
        <v>ColR</v>
      </c>
      <c r="AG1141" s="93" t="str">
        <f t="shared" si="257"/>
        <v>no</v>
      </c>
      <c r="AH1141" s="93">
        <f>VLOOKUP(A1141,Lookups!B$3:F$48,3,FALSE)</f>
        <v>18</v>
      </c>
      <c r="AI1141" s="117">
        <f t="shared" si="258"/>
        <v>0</v>
      </c>
      <c r="AJ1141" s="117">
        <f t="shared" si="259"/>
        <v>0</v>
      </c>
      <c r="AK1141" s="117">
        <f t="shared" si="260"/>
        <v>0</v>
      </c>
      <c r="AL1141" s="117">
        <f t="shared" si="261"/>
        <v>0</v>
      </c>
      <c r="AM1141" s="117">
        <f t="shared" si="262"/>
        <v>0</v>
      </c>
      <c r="AN1141" s="117">
        <f t="shared" si="263"/>
        <v>0</v>
      </c>
      <c r="AO1141" s="117">
        <f t="shared" si="264"/>
        <v>0</v>
      </c>
      <c r="AP1141" s="117">
        <f t="shared" si="265"/>
        <v>0</v>
      </c>
      <c r="AQ1141" s="117">
        <f t="shared" si="266"/>
        <v>0</v>
      </c>
      <c r="AR1141" s="117">
        <f t="shared" si="267"/>
        <v>0</v>
      </c>
      <c r="AS1141" t="str">
        <f t="shared" si="268"/>
        <v>1994LYF</v>
      </c>
    </row>
    <row r="1142" spans="1:45" x14ac:dyDescent="0.25">
      <c r="A1142" t="s">
        <v>690</v>
      </c>
      <c r="B1142" s="64">
        <v>1995</v>
      </c>
      <c r="C1142" t="s">
        <v>40</v>
      </c>
      <c r="E1142" s="63" t="s">
        <v>28</v>
      </c>
      <c r="F1142" s="63" t="s">
        <v>28</v>
      </c>
      <c r="G1142" s="63" t="s">
        <v>28</v>
      </c>
      <c r="H1142" s="63" t="s">
        <v>28</v>
      </c>
      <c r="I1142" s="63" t="s">
        <v>28</v>
      </c>
      <c r="J1142" s="63" t="s">
        <v>28</v>
      </c>
      <c r="K1142" s="63" t="s">
        <v>28</v>
      </c>
      <c r="L1142" s="63" t="s">
        <v>28</v>
      </c>
      <c r="M1142" s="63" t="s">
        <v>28</v>
      </c>
      <c r="N1142" s="63" t="s">
        <v>28</v>
      </c>
      <c r="O1142" s="63" t="s">
        <v>28</v>
      </c>
      <c r="P1142" s="63" t="s">
        <v>28</v>
      </c>
      <c r="Q1142" s="63" t="s">
        <v>28</v>
      </c>
      <c r="R1142" s="63" t="s">
        <v>28</v>
      </c>
      <c r="S1142" s="63" t="s">
        <v>28</v>
      </c>
      <c r="T1142" s="63" t="s">
        <v>28</v>
      </c>
      <c r="U1142" s="63" t="s">
        <v>28</v>
      </c>
      <c r="V1142" s="63" t="s">
        <v>28</v>
      </c>
      <c r="W1142" s="63" t="s">
        <v>28</v>
      </c>
      <c r="X1142" s="63" t="s">
        <v>28</v>
      </c>
      <c r="Y1142" s="63" t="s">
        <v>28</v>
      </c>
      <c r="Z1142" s="63" t="s">
        <v>28</v>
      </c>
      <c r="AA1142" s="63" t="s">
        <v>28</v>
      </c>
      <c r="AB1142" s="93" t="str">
        <f t="shared" si="255"/>
        <v>pre99</v>
      </c>
      <c r="AC1142" s="93" t="str">
        <f t="shared" si="256"/>
        <v>LYF</v>
      </c>
      <c r="AD1142" s="93" t="str">
        <f>"'"&amp;VLOOKUP(A1142,Lookups!B$3:F$48,2,FALSE)&amp;"'"</f>
        <v>'Lyons Ferry'</v>
      </c>
      <c r="AE1142" s="93">
        <f>VLOOKUP(A1142,Lookups!B$3:F$48,4,FALSE)</f>
        <v>8</v>
      </c>
      <c r="AF1142" s="93" t="str">
        <f>VLOOKUP(A1142,Lookups!B$3:F$48,5,FALSE)</f>
        <v>ColR</v>
      </c>
      <c r="AG1142" s="93" t="str">
        <f t="shared" si="257"/>
        <v>no</v>
      </c>
      <c r="AH1142" s="93">
        <f>VLOOKUP(A1142,Lookups!B$3:F$48,3,FALSE)</f>
        <v>18</v>
      </c>
      <c r="AI1142" s="117">
        <f t="shared" si="258"/>
        <v>0</v>
      </c>
      <c r="AJ1142" s="117">
        <f t="shared" si="259"/>
        <v>0</v>
      </c>
      <c r="AK1142" s="117">
        <f t="shared" si="260"/>
        <v>0</v>
      </c>
      <c r="AL1142" s="117">
        <f t="shared" si="261"/>
        <v>0</v>
      </c>
      <c r="AM1142" s="117">
        <f t="shared" si="262"/>
        <v>0</v>
      </c>
      <c r="AN1142" s="117">
        <f t="shared" si="263"/>
        <v>0</v>
      </c>
      <c r="AO1142" s="117">
        <f t="shared" si="264"/>
        <v>0</v>
      </c>
      <c r="AP1142" s="117">
        <f t="shared" si="265"/>
        <v>0</v>
      </c>
      <c r="AQ1142" s="117">
        <f t="shared" si="266"/>
        <v>0</v>
      </c>
      <c r="AR1142" s="117">
        <f t="shared" si="267"/>
        <v>0</v>
      </c>
      <c r="AS1142" t="str">
        <f t="shared" si="268"/>
        <v>1995LYF</v>
      </c>
    </row>
    <row r="1143" spans="1:45" x14ac:dyDescent="0.25">
      <c r="A1143" t="s">
        <v>690</v>
      </c>
      <c r="B1143" s="64">
        <v>1996</v>
      </c>
      <c r="C1143">
        <v>39</v>
      </c>
      <c r="D1143" s="116">
        <v>2</v>
      </c>
      <c r="E1143" s="63" t="s">
        <v>26</v>
      </c>
      <c r="F1143" s="63" t="s">
        <v>27</v>
      </c>
      <c r="G1143" s="63" t="s">
        <v>28</v>
      </c>
      <c r="H1143" s="63" t="s">
        <v>28</v>
      </c>
      <c r="I1143" s="63" t="s">
        <v>28</v>
      </c>
      <c r="J1143" s="63" t="s">
        <v>28</v>
      </c>
      <c r="K1143" s="63" t="s">
        <v>28</v>
      </c>
      <c r="L1143" s="63" t="s">
        <v>28</v>
      </c>
      <c r="M1143" s="63" t="s">
        <v>28</v>
      </c>
      <c r="N1143" s="63" t="s">
        <v>28</v>
      </c>
      <c r="O1143" s="63" t="s">
        <v>28</v>
      </c>
      <c r="P1143" s="63" t="s">
        <v>28</v>
      </c>
      <c r="Q1143" s="63" t="s">
        <v>28</v>
      </c>
      <c r="R1143" s="63" t="s">
        <v>28</v>
      </c>
      <c r="S1143" s="63" t="s">
        <v>28</v>
      </c>
      <c r="T1143" s="63" t="s">
        <v>28</v>
      </c>
      <c r="U1143" s="63" t="s">
        <v>28</v>
      </c>
      <c r="V1143" s="63" t="s">
        <v>28</v>
      </c>
      <c r="W1143" s="63" t="s">
        <v>28</v>
      </c>
      <c r="X1143" s="63" t="s">
        <v>28</v>
      </c>
      <c r="Y1143" s="63" t="s">
        <v>28</v>
      </c>
      <c r="Z1143" s="63" t="s">
        <v>28</v>
      </c>
      <c r="AA1143" s="63" t="s">
        <v>28</v>
      </c>
      <c r="AB1143" s="93" t="str">
        <f t="shared" si="255"/>
        <v>pre99</v>
      </c>
      <c r="AC1143" s="93" t="str">
        <f t="shared" si="256"/>
        <v>LYF</v>
      </c>
      <c r="AD1143" s="93" t="str">
        <f>"'"&amp;VLOOKUP(A1143,Lookups!B$3:F$48,2,FALSE)&amp;"'"</f>
        <v>'Lyons Ferry'</v>
      </c>
      <c r="AE1143" s="93">
        <f>VLOOKUP(A1143,Lookups!B$3:F$48,4,FALSE)</f>
        <v>8</v>
      </c>
      <c r="AF1143" s="93" t="str">
        <f>VLOOKUP(A1143,Lookups!B$3:F$48,5,FALSE)</f>
        <v>ColR</v>
      </c>
      <c r="AG1143" s="93" t="str">
        <f t="shared" si="257"/>
        <v>no</v>
      </c>
      <c r="AH1143" s="93">
        <f>VLOOKUP(A1143,Lookups!B$3:F$48,3,FALSE)</f>
        <v>18</v>
      </c>
      <c r="AI1143" s="117">
        <f t="shared" si="258"/>
        <v>0</v>
      </c>
      <c r="AJ1143" s="117">
        <f t="shared" si="259"/>
        <v>0</v>
      </c>
      <c r="AK1143" s="117">
        <f t="shared" si="260"/>
        <v>0</v>
      </c>
      <c r="AL1143" s="117">
        <f t="shared" si="261"/>
        <v>0</v>
      </c>
      <c r="AM1143" s="117">
        <f t="shared" si="262"/>
        <v>0</v>
      </c>
      <c r="AN1143" s="117">
        <f t="shared" si="263"/>
        <v>0</v>
      </c>
      <c r="AO1143" s="117">
        <f t="shared" si="264"/>
        <v>0</v>
      </c>
      <c r="AP1143" s="117">
        <f t="shared" si="265"/>
        <v>0</v>
      </c>
      <c r="AQ1143" s="117">
        <f t="shared" si="266"/>
        <v>0</v>
      </c>
      <c r="AR1143" s="117">
        <f t="shared" si="267"/>
        <v>0</v>
      </c>
      <c r="AS1143" t="str">
        <f t="shared" si="268"/>
        <v>1996LYF</v>
      </c>
    </row>
    <row r="1144" spans="1:45" x14ac:dyDescent="0.25">
      <c r="A1144" t="s">
        <v>690</v>
      </c>
      <c r="B1144" s="64">
        <v>1997</v>
      </c>
      <c r="C1144">
        <v>42</v>
      </c>
      <c r="D1144" s="116">
        <v>3</v>
      </c>
      <c r="E1144" s="63" t="s">
        <v>26</v>
      </c>
      <c r="F1144" s="63" t="s">
        <v>27</v>
      </c>
      <c r="G1144" s="63" t="s">
        <v>28</v>
      </c>
      <c r="H1144" s="63" t="s">
        <v>28</v>
      </c>
      <c r="I1144" s="63" t="s">
        <v>28</v>
      </c>
      <c r="J1144" s="63" t="s">
        <v>28</v>
      </c>
      <c r="K1144" s="63" t="s">
        <v>28</v>
      </c>
      <c r="L1144" s="63" t="s">
        <v>28</v>
      </c>
      <c r="M1144" s="63" t="s">
        <v>28</v>
      </c>
      <c r="N1144" s="63" t="s">
        <v>28</v>
      </c>
      <c r="O1144" s="63" t="s">
        <v>28</v>
      </c>
      <c r="P1144" s="63" t="s">
        <v>28</v>
      </c>
      <c r="Q1144" s="63" t="s">
        <v>28</v>
      </c>
      <c r="R1144" s="63" t="s">
        <v>28</v>
      </c>
      <c r="S1144" s="63" t="s">
        <v>28</v>
      </c>
      <c r="T1144" s="63" t="s">
        <v>28</v>
      </c>
      <c r="U1144" s="63" t="s">
        <v>28</v>
      </c>
      <c r="V1144" s="63" t="s">
        <v>28</v>
      </c>
      <c r="W1144" s="63" t="s">
        <v>28</v>
      </c>
      <c r="X1144" s="63" t="s">
        <v>28</v>
      </c>
      <c r="Y1144" s="63" t="s">
        <v>28</v>
      </c>
      <c r="Z1144" s="63" t="s">
        <v>28</v>
      </c>
      <c r="AA1144" s="63" t="s">
        <v>28</v>
      </c>
      <c r="AB1144" s="93" t="str">
        <f t="shared" si="255"/>
        <v>pre99</v>
      </c>
      <c r="AC1144" s="93" t="str">
        <f t="shared" si="256"/>
        <v>LYF</v>
      </c>
      <c r="AD1144" s="93" t="str">
        <f>"'"&amp;VLOOKUP(A1144,Lookups!B$3:F$48,2,FALSE)&amp;"'"</f>
        <v>'Lyons Ferry'</v>
      </c>
      <c r="AE1144" s="93">
        <f>VLOOKUP(A1144,Lookups!B$3:F$48,4,FALSE)</f>
        <v>8</v>
      </c>
      <c r="AF1144" s="93" t="str">
        <f>VLOOKUP(A1144,Lookups!B$3:F$48,5,FALSE)</f>
        <v>ColR</v>
      </c>
      <c r="AG1144" s="93" t="str">
        <f t="shared" si="257"/>
        <v>no</v>
      </c>
      <c r="AH1144" s="93">
        <f>VLOOKUP(A1144,Lookups!B$3:F$48,3,FALSE)</f>
        <v>18</v>
      </c>
      <c r="AI1144" s="117">
        <f t="shared" si="258"/>
        <v>0</v>
      </c>
      <c r="AJ1144" s="117">
        <f t="shared" si="259"/>
        <v>0</v>
      </c>
      <c r="AK1144" s="117">
        <f t="shared" si="260"/>
        <v>0</v>
      </c>
      <c r="AL1144" s="117">
        <f t="shared" si="261"/>
        <v>0</v>
      </c>
      <c r="AM1144" s="117">
        <f t="shared" si="262"/>
        <v>0</v>
      </c>
      <c r="AN1144" s="117">
        <f t="shared" si="263"/>
        <v>0</v>
      </c>
      <c r="AO1144" s="117">
        <f t="shared" si="264"/>
        <v>0</v>
      </c>
      <c r="AP1144" s="117">
        <f t="shared" si="265"/>
        <v>0</v>
      </c>
      <c r="AQ1144" s="117">
        <f t="shared" si="266"/>
        <v>0</v>
      </c>
      <c r="AR1144" s="117">
        <f t="shared" si="267"/>
        <v>0</v>
      </c>
      <c r="AS1144" t="str">
        <f t="shared" si="268"/>
        <v>1997LYF</v>
      </c>
    </row>
    <row r="1145" spans="1:45" x14ac:dyDescent="0.25">
      <c r="A1145" t="s">
        <v>690</v>
      </c>
      <c r="B1145" s="64">
        <v>1998</v>
      </c>
      <c r="C1145">
        <v>159</v>
      </c>
      <c r="D1145" s="116">
        <v>4</v>
      </c>
      <c r="E1145" s="63" t="s">
        <v>26</v>
      </c>
      <c r="F1145" s="63" t="s">
        <v>27</v>
      </c>
      <c r="G1145" s="63" t="s">
        <v>28</v>
      </c>
      <c r="H1145" s="63" t="s">
        <v>28</v>
      </c>
      <c r="I1145" s="63" t="s">
        <v>28</v>
      </c>
      <c r="J1145" s="63" t="s">
        <v>28</v>
      </c>
      <c r="K1145" s="63" t="s">
        <v>28</v>
      </c>
      <c r="L1145" s="63" t="s">
        <v>28</v>
      </c>
      <c r="M1145" s="63" t="s">
        <v>28</v>
      </c>
      <c r="N1145" s="63" t="s">
        <v>28</v>
      </c>
      <c r="O1145" s="63" t="s">
        <v>28</v>
      </c>
      <c r="P1145" s="63" t="s">
        <v>28</v>
      </c>
      <c r="Q1145" s="63" t="s">
        <v>28</v>
      </c>
      <c r="R1145" s="63" t="s">
        <v>28</v>
      </c>
      <c r="S1145" s="63" t="s">
        <v>28</v>
      </c>
      <c r="T1145" s="63" t="s">
        <v>28</v>
      </c>
      <c r="U1145" s="63" t="s">
        <v>28</v>
      </c>
      <c r="V1145" s="63" t="s">
        <v>28</v>
      </c>
      <c r="W1145" s="63" t="s">
        <v>28</v>
      </c>
      <c r="X1145" s="63" t="s">
        <v>28</v>
      </c>
      <c r="Y1145" s="63" t="s">
        <v>28</v>
      </c>
      <c r="Z1145" s="63" t="s">
        <v>28</v>
      </c>
      <c r="AA1145" s="63" t="s">
        <v>28</v>
      </c>
      <c r="AB1145" s="93" t="str">
        <f t="shared" si="255"/>
        <v>pre99</v>
      </c>
      <c r="AC1145" s="93" t="str">
        <f t="shared" si="256"/>
        <v>LYF</v>
      </c>
      <c r="AD1145" s="93" t="str">
        <f>"'"&amp;VLOOKUP(A1145,Lookups!B$3:F$48,2,FALSE)&amp;"'"</f>
        <v>'Lyons Ferry'</v>
      </c>
      <c r="AE1145" s="93">
        <f>VLOOKUP(A1145,Lookups!B$3:F$48,4,FALSE)</f>
        <v>8</v>
      </c>
      <c r="AF1145" s="93" t="str">
        <f>VLOOKUP(A1145,Lookups!B$3:F$48,5,FALSE)</f>
        <v>ColR</v>
      </c>
      <c r="AG1145" s="93" t="str">
        <f t="shared" si="257"/>
        <v>no</v>
      </c>
      <c r="AH1145" s="93">
        <f>VLOOKUP(A1145,Lookups!B$3:F$48,3,FALSE)</f>
        <v>18</v>
      </c>
      <c r="AI1145" s="117">
        <f t="shared" si="258"/>
        <v>0</v>
      </c>
      <c r="AJ1145" s="117">
        <f t="shared" si="259"/>
        <v>0</v>
      </c>
      <c r="AK1145" s="117">
        <f t="shared" si="260"/>
        <v>0</v>
      </c>
      <c r="AL1145" s="117">
        <f t="shared" si="261"/>
        <v>0</v>
      </c>
      <c r="AM1145" s="117">
        <f t="shared" si="262"/>
        <v>0</v>
      </c>
      <c r="AN1145" s="117">
        <f t="shared" si="263"/>
        <v>0</v>
      </c>
      <c r="AO1145" s="117">
        <f t="shared" si="264"/>
        <v>0</v>
      </c>
      <c r="AP1145" s="117">
        <f t="shared" si="265"/>
        <v>0</v>
      </c>
      <c r="AQ1145" s="117">
        <f t="shared" si="266"/>
        <v>0</v>
      </c>
      <c r="AR1145" s="117">
        <f t="shared" si="267"/>
        <v>0</v>
      </c>
      <c r="AS1145" t="str">
        <f t="shared" si="268"/>
        <v>1998LYF</v>
      </c>
    </row>
    <row r="1146" spans="1:45" x14ac:dyDescent="0.25">
      <c r="A1146" t="s">
        <v>690</v>
      </c>
      <c r="B1146" s="64">
        <v>1999</v>
      </c>
      <c r="C1146">
        <v>123</v>
      </c>
      <c r="D1146" s="116">
        <v>5</v>
      </c>
      <c r="E1146" s="63" t="s">
        <v>26</v>
      </c>
      <c r="F1146" s="63" t="s">
        <v>27</v>
      </c>
      <c r="G1146" s="63" t="s">
        <v>28</v>
      </c>
      <c r="H1146" s="63" t="s">
        <v>28</v>
      </c>
      <c r="I1146" s="63" t="s">
        <v>28</v>
      </c>
      <c r="J1146" s="63" t="s">
        <v>28</v>
      </c>
      <c r="K1146" s="63" t="s">
        <v>28</v>
      </c>
      <c r="L1146" s="63" t="s">
        <v>28</v>
      </c>
      <c r="M1146" s="63" t="s">
        <v>28</v>
      </c>
      <c r="N1146" s="63" t="s">
        <v>28</v>
      </c>
      <c r="O1146" s="63" t="s">
        <v>28</v>
      </c>
      <c r="P1146" s="63" t="s">
        <v>28</v>
      </c>
      <c r="Q1146" s="63" t="s">
        <v>28</v>
      </c>
      <c r="R1146" s="63" t="s">
        <v>28</v>
      </c>
      <c r="S1146" s="63" t="s">
        <v>28</v>
      </c>
      <c r="T1146" s="63" t="s">
        <v>28</v>
      </c>
      <c r="U1146" s="63" t="s">
        <v>28</v>
      </c>
      <c r="V1146" s="63" t="s">
        <v>28</v>
      </c>
      <c r="W1146" s="63" t="s">
        <v>28</v>
      </c>
      <c r="X1146" s="63" t="s">
        <v>28</v>
      </c>
      <c r="Y1146" s="63" t="s">
        <v>28</v>
      </c>
      <c r="Z1146" s="63" t="s">
        <v>28</v>
      </c>
      <c r="AA1146" s="63" t="s">
        <v>28</v>
      </c>
      <c r="AB1146" s="93" t="str">
        <f t="shared" si="255"/>
        <v>a99to08</v>
      </c>
      <c r="AC1146" s="93" t="str">
        <f t="shared" si="256"/>
        <v>LYF</v>
      </c>
      <c r="AD1146" s="93" t="str">
        <f>"'"&amp;VLOOKUP(A1146,Lookups!B$3:F$48,2,FALSE)&amp;"'"</f>
        <v>'Lyons Ferry'</v>
      </c>
      <c r="AE1146" s="93">
        <f>VLOOKUP(A1146,Lookups!B$3:F$48,4,FALSE)</f>
        <v>8</v>
      </c>
      <c r="AF1146" s="93" t="str">
        <f>VLOOKUP(A1146,Lookups!B$3:F$48,5,FALSE)</f>
        <v>ColR</v>
      </c>
      <c r="AG1146" s="93" t="str">
        <f t="shared" si="257"/>
        <v>no</v>
      </c>
      <c r="AH1146" s="93">
        <f>VLOOKUP(A1146,Lookups!B$3:F$48,3,FALSE)</f>
        <v>18</v>
      </c>
      <c r="AI1146" s="117">
        <f t="shared" si="258"/>
        <v>0</v>
      </c>
      <c r="AJ1146" s="117">
        <f t="shared" si="259"/>
        <v>0</v>
      </c>
      <c r="AK1146" s="117">
        <f t="shared" si="260"/>
        <v>0</v>
      </c>
      <c r="AL1146" s="117">
        <f t="shared" si="261"/>
        <v>0</v>
      </c>
      <c r="AM1146" s="117">
        <f t="shared" si="262"/>
        <v>0</v>
      </c>
      <c r="AN1146" s="117">
        <f t="shared" si="263"/>
        <v>0</v>
      </c>
      <c r="AO1146" s="117">
        <f t="shared" si="264"/>
        <v>0</v>
      </c>
      <c r="AP1146" s="117">
        <f t="shared" si="265"/>
        <v>0</v>
      </c>
      <c r="AQ1146" s="117">
        <f t="shared" si="266"/>
        <v>0</v>
      </c>
      <c r="AR1146" s="117">
        <f t="shared" si="267"/>
        <v>0</v>
      </c>
      <c r="AS1146" t="str">
        <f t="shared" si="268"/>
        <v>1999LYF</v>
      </c>
    </row>
    <row r="1147" spans="1:45" x14ac:dyDescent="0.25">
      <c r="A1147" t="s">
        <v>690</v>
      </c>
      <c r="B1147" s="64">
        <v>2000</v>
      </c>
      <c r="C1147">
        <v>785</v>
      </c>
      <c r="D1147" s="116">
        <v>2</v>
      </c>
      <c r="E1147" s="63" t="s">
        <v>26</v>
      </c>
      <c r="F1147" s="63" t="s">
        <v>27</v>
      </c>
      <c r="G1147" s="63" t="s">
        <v>28</v>
      </c>
      <c r="H1147" s="63" t="s">
        <v>28</v>
      </c>
      <c r="I1147" s="63" t="s">
        <v>28</v>
      </c>
      <c r="J1147" s="63" t="s">
        <v>28</v>
      </c>
      <c r="K1147" s="63" t="s">
        <v>28</v>
      </c>
      <c r="L1147" s="63" t="s">
        <v>28</v>
      </c>
      <c r="M1147" s="63" t="s">
        <v>28</v>
      </c>
      <c r="N1147" s="63" t="s">
        <v>28</v>
      </c>
      <c r="O1147" s="63" t="s">
        <v>28</v>
      </c>
      <c r="P1147" s="63" t="s">
        <v>28</v>
      </c>
      <c r="Q1147" s="63" t="s">
        <v>28</v>
      </c>
      <c r="R1147" s="63" t="s">
        <v>28</v>
      </c>
      <c r="S1147" s="63" t="s">
        <v>28</v>
      </c>
      <c r="T1147" s="63" t="s">
        <v>28</v>
      </c>
      <c r="U1147" s="63" t="s">
        <v>28</v>
      </c>
      <c r="V1147" s="63" t="s">
        <v>28</v>
      </c>
      <c r="W1147" s="63" t="s">
        <v>28</v>
      </c>
      <c r="X1147" s="63" t="s">
        <v>28</v>
      </c>
      <c r="Y1147" s="63" t="s">
        <v>28</v>
      </c>
      <c r="Z1147" s="63" t="s">
        <v>28</v>
      </c>
      <c r="AA1147" s="63" t="s">
        <v>28</v>
      </c>
      <c r="AB1147" s="93" t="str">
        <f t="shared" si="255"/>
        <v>a99to08</v>
      </c>
      <c r="AC1147" s="93" t="str">
        <f t="shared" si="256"/>
        <v>LYF</v>
      </c>
      <c r="AD1147" s="93" t="str">
        <f>"'"&amp;VLOOKUP(A1147,Lookups!B$3:F$48,2,FALSE)&amp;"'"</f>
        <v>'Lyons Ferry'</v>
      </c>
      <c r="AE1147" s="93">
        <f>VLOOKUP(A1147,Lookups!B$3:F$48,4,FALSE)</f>
        <v>8</v>
      </c>
      <c r="AF1147" s="93" t="str">
        <f>VLOOKUP(A1147,Lookups!B$3:F$48,5,FALSE)</f>
        <v>ColR</v>
      </c>
      <c r="AG1147" s="93" t="str">
        <f t="shared" si="257"/>
        <v>no</v>
      </c>
      <c r="AH1147" s="93">
        <f>VLOOKUP(A1147,Lookups!B$3:F$48,3,FALSE)</f>
        <v>18</v>
      </c>
      <c r="AI1147" s="117">
        <f t="shared" si="258"/>
        <v>0</v>
      </c>
      <c r="AJ1147" s="117">
        <f t="shared" si="259"/>
        <v>0</v>
      </c>
      <c r="AK1147" s="117">
        <f t="shared" si="260"/>
        <v>0</v>
      </c>
      <c r="AL1147" s="117">
        <f t="shared" si="261"/>
        <v>0</v>
      </c>
      <c r="AM1147" s="117">
        <f t="shared" si="262"/>
        <v>0</v>
      </c>
      <c r="AN1147" s="117">
        <f t="shared" si="263"/>
        <v>0</v>
      </c>
      <c r="AO1147" s="117">
        <f t="shared" si="264"/>
        <v>0</v>
      </c>
      <c r="AP1147" s="117">
        <f t="shared" si="265"/>
        <v>0</v>
      </c>
      <c r="AQ1147" s="117">
        <f t="shared" si="266"/>
        <v>0</v>
      </c>
      <c r="AR1147" s="117">
        <f t="shared" si="267"/>
        <v>0</v>
      </c>
      <c r="AS1147" t="str">
        <f t="shared" si="268"/>
        <v>2000LYF</v>
      </c>
    </row>
    <row r="1148" spans="1:45" x14ac:dyDescent="0.25">
      <c r="A1148" t="s">
        <v>690</v>
      </c>
      <c r="B1148" s="64">
        <v>2001</v>
      </c>
      <c r="C1148">
        <v>1667</v>
      </c>
      <c r="D1148" s="116" t="s">
        <v>41</v>
      </c>
      <c r="E1148" s="63" t="s">
        <v>26</v>
      </c>
      <c r="F1148" s="63" t="s">
        <v>27</v>
      </c>
      <c r="G1148" s="63" t="s">
        <v>28</v>
      </c>
      <c r="H1148" s="63" t="s">
        <v>28</v>
      </c>
      <c r="I1148" s="63" t="s">
        <v>28</v>
      </c>
      <c r="J1148" s="63" t="s">
        <v>28</v>
      </c>
      <c r="K1148" s="63" t="s">
        <v>28</v>
      </c>
      <c r="L1148" s="63" t="s">
        <v>28</v>
      </c>
      <c r="M1148" s="63" t="s">
        <v>28</v>
      </c>
      <c r="N1148" s="63" t="s">
        <v>28</v>
      </c>
      <c r="O1148" s="63" t="s">
        <v>28</v>
      </c>
      <c r="P1148" s="63" t="s">
        <v>28</v>
      </c>
      <c r="Q1148" s="63" t="s">
        <v>28</v>
      </c>
      <c r="R1148" s="63" t="s">
        <v>28</v>
      </c>
      <c r="S1148" s="63" t="s">
        <v>28</v>
      </c>
      <c r="T1148" s="63" t="s">
        <v>28</v>
      </c>
      <c r="U1148" s="63" t="s">
        <v>28</v>
      </c>
      <c r="V1148" s="63" t="s">
        <v>28</v>
      </c>
      <c r="W1148" s="63" t="s">
        <v>28</v>
      </c>
      <c r="X1148" s="63" t="s">
        <v>28</v>
      </c>
      <c r="Y1148" s="63" t="s">
        <v>28</v>
      </c>
      <c r="Z1148" s="63" t="s">
        <v>28</v>
      </c>
      <c r="AA1148" s="63" t="s">
        <v>28</v>
      </c>
      <c r="AB1148" s="93" t="str">
        <f t="shared" si="255"/>
        <v>a99to08</v>
      </c>
      <c r="AC1148" s="93" t="str">
        <f t="shared" si="256"/>
        <v>LYF</v>
      </c>
      <c r="AD1148" s="93" t="str">
        <f>"'"&amp;VLOOKUP(A1148,Lookups!B$3:F$48,2,FALSE)&amp;"'"</f>
        <v>'Lyons Ferry'</v>
      </c>
      <c r="AE1148" s="93">
        <f>VLOOKUP(A1148,Lookups!B$3:F$48,4,FALSE)</f>
        <v>8</v>
      </c>
      <c r="AF1148" s="93" t="str">
        <f>VLOOKUP(A1148,Lookups!B$3:F$48,5,FALSE)</f>
        <v>ColR</v>
      </c>
      <c r="AG1148" s="93" t="str">
        <f t="shared" si="257"/>
        <v>no</v>
      </c>
      <c r="AH1148" s="93">
        <f>VLOOKUP(A1148,Lookups!B$3:F$48,3,FALSE)</f>
        <v>18</v>
      </c>
      <c r="AI1148" s="117">
        <f t="shared" si="258"/>
        <v>0</v>
      </c>
      <c r="AJ1148" s="117">
        <f t="shared" si="259"/>
        <v>0</v>
      </c>
      <c r="AK1148" s="117">
        <f t="shared" si="260"/>
        <v>0</v>
      </c>
      <c r="AL1148" s="117">
        <f t="shared" si="261"/>
        <v>0</v>
      </c>
      <c r="AM1148" s="117">
        <f t="shared" si="262"/>
        <v>0</v>
      </c>
      <c r="AN1148" s="117">
        <f t="shared" si="263"/>
        <v>0</v>
      </c>
      <c r="AO1148" s="117">
        <f t="shared" si="264"/>
        <v>0</v>
      </c>
      <c r="AP1148" s="117">
        <f t="shared" si="265"/>
        <v>0</v>
      </c>
      <c r="AQ1148" s="117">
        <f t="shared" si="266"/>
        <v>0</v>
      </c>
      <c r="AR1148" s="117">
        <f t="shared" si="267"/>
        <v>0</v>
      </c>
      <c r="AS1148" t="str">
        <f t="shared" si="268"/>
        <v>2001LYF</v>
      </c>
    </row>
    <row r="1149" spans="1:45" x14ac:dyDescent="0.25">
      <c r="A1149" t="s">
        <v>690</v>
      </c>
      <c r="B1149" s="64">
        <v>2002</v>
      </c>
      <c r="C1149">
        <v>1856</v>
      </c>
      <c r="D1149" s="116" t="s">
        <v>29</v>
      </c>
      <c r="E1149" s="63" t="s">
        <v>26</v>
      </c>
      <c r="F1149" s="63" t="s">
        <v>27</v>
      </c>
      <c r="G1149" s="63" t="s">
        <v>28</v>
      </c>
      <c r="H1149" s="63" t="s">
        <v>28</v>
      </c>
      <c r="I1149" s="63" t="s">
        <v>28</v>
      </c>
      <c r="J1149" s="63" t="s">
        <v>28</v>
      </c>
      <c r="K1149" s="63" t="s">
        <v>28</v>
      </c>
      <c r="L1149" s="63" t="s">
        <v>28</v>
      </c>
      <c r="M1149" s="63" t="s">
        <v>28</v>
      </c>
      <c r="N1149" s="63" t="s">
        <v>28</v>
      </c>
      <c r="O1149" s="63" t="s">
        <v>28</v>
      </c>
      <c r="P1149" s="63" t="s">
        <v>28</v>
      </c>
      <c r="Q1149" s="63" t="s">
        <v>28</v>
      </c>
      <c r="R1149" s="63" t="s">
        <v>28</v>
      </c>
      <c r="S1149" s="63" t="s">
        <v>28</v>
      </c>
      <c r="T1149" s="63" t="s">
        <v>28</v>
      </c>
      <c r="U1149" s="63" t="s">
        <v>28</v>
      </c>
      <c r="V1149" s="63" t="s">
        <v>28</v>
      </c>
      <c r="W1149" s="63" t="s">
        <v>28</v>
      </c>
      <c r="X1149" s="63" t="s">
        <v>28</v>
      </c>
      <c r="Y1149" s="63" t="s">
        <v>28</v>
      </c>
      <c r="Z1149" s="63" t="s">
        <v>28</v>
      </c>
      <c r="AA1149" s="63" t="s">
        <v>28</v>
      </c>
      <c r="AB1149" s="93" t="str">
        <f t="shared" si="255"/>
        <v>a99to08</v>
      </c>
      <c r="AC1149" s="93" t="str">
        <f t="shared" si="256"/>
        <v>LYF</v>
      </c>
      <c r="AD1149" s="93" t="str">
        <f>"'"&amp;VLOOKUP(A1149,Lookups!B$3:F$48,2,FALSE)&amp;"'"</f>
        <v>'Lyons Ferry'</v>
      </c>
      <c r="AE1149" s="93">
        <f>VLOOKUP(A1149,Lookups!B$3:F$48,4,FALSE)</f>
        <v>8</v>
      </c>
      <c r="AF1149" s="93" t="str">
        <f>VLOOKUP(A1149,Lookups!B$3:F$48,5,FALSE)</f>
        <v>ColR</v>
      </c>
      <c r="AG1149" s="93" t="str">
        <f t="shared" si="257"/>
        <v>no</v>
      </c>
      <c r="AH1149" s="93">
        <f>VLOOKUP(A1149,Lookups!B$3:F$48,3,FALSE)</f>
        <v>18</v>
      </c>
      <c r="AI1149" s="117">
        <f t="shared" si="258"/>
        <v>0</v>
      </c>
      <c r="AJ1149" s="117">
        <f t="shared" si="259"/>
        <v>0</v>
      </c>
      <c r="AK1149" s="117">
        <f t="shared" si="260"/>
        <v>0</v>
      </c>
      <c r="AL1149" s="117">
        <f t="shared" si="261"/>
        <v>0</v>
      </c>
      <c r="AM1149" s="117">
        <f t="shared" si="262"/>
        <v>0</v>
      </c>
      <c r="AN1149" s="117">
        <f t="shared" si="263"/>
        <v>0</v>
      </c>
      <c r="AO1149" s="117">
        <f t="shared" si="264"/>
        <v>0</v>
      </c>
      <c r="AP1149" s="117">
        <f t="shared" si="265"/>
        <v>0</v>
      </c>
      <c r="AQ1149" s="117">
        <f t="shared" si="266"/>
        <v>0</v>
      </c>
      <c r="AR1149" s="117">
        <f t="shared" si="267"/>
        <v>0</v>
      </c>
      <c r="AS1149" t="str">
        <f t="shared" si="268"/>
        <v>2002LYF</v>
      </c>
    </row>
    <row r="1150" spans="1:45" x14ac:dyDescent="0.25">
      <c r="A1150" t="s">
        <v>690</v>
      </c>
      <c r="B1150" s="64">
        <v>2003</v>
      </c>
      <c r="C1150">
        <v>575</v>
      </c>
      <c r="D1150" s="116" t="s">
        <v>62</v>
      </c>
      <c r="E1150" s="63">
        <v>7.1304347826086953E-2</v>
      </c>
      <c r="F1150" s="63">
        <v>0</v>
      </c>
      <c r="G1150" s="63">
        <v>0</v>
      </c>
      <c r="H1150" s="63">
        <v>1.5652173913043479E-2</v>
      </c>
      <c r="I1150" s="63">
        <v>1.7391304347826088E-3</v>
      </c>
      <c r="J1150" s="63">
        <v>3.3043478260869563E-2</v>
      </c>
      <c r="K1150" s="63">
        <v>0</v>
      </c>
      <c r="L1150" s="63">
        <v>0</v>
      </c>
      <c r="M1150" s="63">
        <v>0</v>
      </c>
      <c r="N1150" s="63">
        <v>0</v>
      </c>
      <c r="O1150" s="63">
        <v>0</v>
      </c>
      <c r="P1150" s="63">
        <v>0</v>
      </c>
      <c r="Q1150" s="63">
        <v>5.7391304347826085E-2</v>
      </c>
      <c r="R1150" s="63">
        <v>2.0869565217391306E-2</v>
      </c>
      <c r="S1150" s="63">
        <v>3.826086956521739E-2</v>
      </c>
      <c r="T1150" s="63">
        <v>0</v>
      </c>
      <c r="U1150" s="63">
        <v>0</v>
      </c>
      <c r="V1150" s="63">
        <v>1.7391304347826088E-3</v>
      </c>
      <c r="W1150" s="63">
        <v>0</v>
      </c>
      <c r="X1150" s="63">
        <v>0.10782608695652174</v>
      </c>
      <c r="Y1150" s="63">
        <v>8.6956521739130436E-3</v>
      </c>
      <c r="Z1150" s="63">
        <v>0</v>
      </c>
      <c r="AA1150" s="63">
        <v>0.64347826086956517</v>
      </c>
      <c r="AB1150" s="93" t="str">
        <f t="shared" si="255"/>
        <v>a99to08</v>
      </c>
      <c r="AC1150" s="93" t="str">
        <f t="shared" si="256"/>
        <v>LYF</v>
      </c>
      <c r="AD1150" s="93" t="str">
        <f>"'"&amp;VLOOKUP(A1150,Lookups!B$3:F$48,2,FALSE)&amp;"'"</f>
        <v>'Lyons Ferry'</v>
      </c>
      <c r="AE1150" s="93">
        <f>VLOOKUP(A1150,Lookups!B$3:F$48,4,FALSE)</f>
        <v>8</v>
      </c>
      <c r="AF1150" s="93" t="str">
        <f>VLOOKUP(A1150,Lookups!B$3:F$48,5,FALSE)</f>
        <v>ColR</v>
      </c>
      <c r="AG1150" s="93" t="str">
        <f t="shared" si="257"/>
        <v>yes</v>
      </c>
      <c r="AH1150" s="93">
        <f>VLOOKUP(A1150,Lookups!B$3:F$48,3,FALSE)</f>
        <v>18</v>
      </c>
      <c r="AI1150" s="117">
        <f t="shared" si="258"/>
        <v>7.1304347826086953E-2</v>
      </c>
      <c r="AJ1150" s="117">
        <f t="shared" si="259"/>
        <v>1.7391304347826087E-2</v>
      </c>
      <c r="AK1150" s="117">
        <f t="shared" si="260"/>
        <v>3.3043478260869563E-2</v>
      </c>
      <c r="AL1150" s="117">
        <f t="shared" si="261"/>
        <v>0</v>
      </c>
      <c r="AM1150" s="117">
        <f t="shared" si="262"/>
        <v>0</v>
      </c>
      <c r="AN1150" s="117">
        <f t="shared" si="263"/>
        <v>0.11652173913043477</v>
      </c>
      <c r="AO1150" s="117">
        <f t="shared" si="264"/>
        <v>1.7391304347826088E-3</v>
      </c>
      <c r="AP1150" s="117">
        <f t="shared" si="265"/>
        <v>0.11652173913043479</v>
      </c>
      <c r="AQ1150" s="117">
        <f t="shared" si="266"/>
        <v>0.64347826086956517</v>
      </c>
      <c r="AR1150" s="117">
        <f t="shared" si="267"/>
        <v>0</v>
      </c>
      <c r="AS1150" t="str">
        <f t="shared" si="268"/>
        <v>2003LYF</v>
      </c>
    </row>
    <row r="1151" spans="1:45" x14ac:dyDescent="0.25">
      <c r="A1151" t="s">
        <v>690</v>
      </c>
      <c r="B1151" s="64">
        <v>2004</v>
      </c>
      <c r="C1151">
        <v>691</v>
      </c>
      <c r="D1151" s="116" t="s">
        <v>61</v>
      </c>
      <c r="E1151" s="63">
        <v>3.3285094066570188E-2</v>
      </c>
      <c r="F1151" s="63">
        <v>0</v>
      </c>
      <c r="G1151" s="63">
        <v>0</v>
      </c>
      <c r="H1151" s="63">
        <v>5.7887120115774236E-3</v>
      </c>
      <c r="I1151" s="63">
        <v>0</v>
      </c>
      <c r="J1151" s="63">
        <v>0</v>
      </c>
      <c r="K1151" s="63">
        <v>0</v>
      </c>
      <c r="L1151" s="63">
        <v>0</v>
      </c>
      <c r="M1151" s="63">
        <v>0</v>
      </c>
      <c r="N1151" s="63">
        <v>0</v>
      </c>
      <c r="O1151" s="63">
        <v>0</v>
      </c>
      <c r="P1151" s="63">
        <v>0</v>
      </c>
      <c r="Q1151" s="63">
        <v>2.8943560057887118E-3</v>
      </c>
      <c r="R1151" s="63">
        <v>1.3024602026049204E-2</v>
      </c>
      <c r="S1151" s="63">
        <v>1.4471780028943559E-2</v>
      </c>
      <c r="T1151" s="63">
        <v>2.8943560057887118E-3</v>
      </c>
      <c r="U1151" s="63">
        <v>0</v>
      </c>
      <c r="V1151" s="63">
        <v>2.8943560057887118E-3</v>
      </c>
      <c r="W1151" s="63">
        <v>0</v>
      </c>
      <c r="X1151" s="63">
        <v>5.0651230101302458E-2</v>
      </c>
      <c r="Y1151" s="63">
        <v>8.6830680173661367E-3</v>
      </c>
      <c r="Z1151" s="63">
        <v>0</v>
      </c>
      <c r="AA1151" s="63">
        <v>0.86541244573082488</v>
      </c>
      <c r="AB1151" s="93" t="str">
        <f t="shared" si="255"/>
        <v>a99to08</v>
      </c>
      <c r="AC1151" s="93" t="str">
        <f t="shared" si="256"/>
        <v>LYF</v>
      </c>
      <c r="AD1151" s="93" t="str">
        <f>"'"&amp;VLOOKUP(A1151,Lookups!B$3:F$48,2,FALSE)&amp;"'"</f>
        <v>'Lyons Ferry'</v>
      </c>
      <c r="AE1151" s="93">
        <f>VLOOKUP(A1151,Lookups!B$3:F$48,4,FALSE)</f>
        <v>8</v>
      </c>
      <c r="AF1151" s="93" t="str">
        <f>VLOOKUP(A1151,Lookups!B$3:F$48,5,FALSE)</f>
        <v>ColR</v>
      </c>
      <c r="AG1151" s="93" t="str">
        <f t="shared" si="257"/>
        <v>yes</v>
      </c>
      <c r="AH1151" s="93">
        <f>VLOOKUP(A1151,Lookups!B$3:F$48,3,FALSE)</f>
        <v>18</v>
      </c>
      <c r="AI1151" s="117">
        <f t="shared" si="258"/>
        <v>3.3285094066570188E-2</v>
      </c>
      <c r="AJ1151" s="117">
        <f t="shared" si="259"/>
        <v>5.7887120115774236E-3</v>
      </c>
      <c r="AK1151" s="117">
        <f t="shared" si="260"/>
        <v>0</v>
      </c>
      <c r="AL1151" s="117">
        <f t="shared" si="261"/>
        <v>0</v>
      </c>
      <c r="AM1151" s="117">
        <f t="shared" si="262"/>
        <v>0</v>
      </c>
      <c r="AN1151" s="117">
        <f t="shared" si="263"/>
        <v>3.3285094066570188E-2</v>
      </c>
      <c r="AO1151" s="117">
        <f t="shared" si="264"/>
        <v>2.8943560057887118E-3</v>
      </c>
      <c r="AP1151" s="117">
        <f t="shared" si="265"/>
        <v>5.9334298118668596E-2</v>
      </c>
      <c r="AQ1151" s="117">
        <f t="shared" si="266"/>
        <v>0.86541244573082488</v>
      </c>
      <c r="AR1151" s="117">
        <f t="shared" si="267"/>
        <v>0</v>
      </c>
      <c r="AS1151" t="str">
        <f t="shared" si="268"/>
        <v>2004LYF</v>
      </c>
    </row>
    <row r="1152" spans="1:45" x14ac:dyDescent="0.25">
      <c r="A1152" t="s">
        <v>690</v>
      </c>
      <c r="B1152" s="64">
        <v>2005</v>
      </c>
      <c r="C1152">
        <v>433</v>
      </c>
      <c r="D1152" s="116" t="s">
        <v>42</v>
      </c>
      <c r="E1152" s="63">
        <v>3.4642032332563508E-2</v>
      </c>
      <c r="F1152" s="63">
        <v>2.3094688221709007E-3</v>
      </c>
      <c r="G1152" s="63">
        <v>0</v>
      </c>
      <c r="H1152" s="63">
        <v>2.771362586605081E-2</v>
      </c>
      <c r="I1152" s="63">
        <v>0</v>
      </c>
      <c r="J1152" s="63">
        <v>3.695150115473441E-2</v>
      </c>
      <c r="K1152" s="63">
        <v>0</v>
      </c>
      <c r="L1152" s="63">
        <v>0</v>
      </c>
      <c r="M1152" s="63">
        <v>0</v>
      </c>
      <c r="N1152" s="63">
        <v>0</v>
      </c>
      <c r="O1152" s="63">
        <v>0</v>
      </c>
      <c r="P1152" s="63">
        <v>1.8475750577367205E-2</v>
      </c>
      <c r="Q1152" s="63">
        <v>2.0785219399538105E-2</v>
      </c>
      <c r="R1152" s="63">
        <v>2.5404157043879907E-2</v>
      </c>
      <c r="S1152" s="63">
        <v>2.5404157043879907E-2</v>
      </c>
      <c r="T1152" s="63">
        <v>0</v>
      </c>
      <c r="U1152" s="63">
        <v>0</v>
      </c>
      <c r="V1152" s="63">
        <v>2.3094688221709007E-2</v>
      </c>
      <c r="W1152" s="63">
        <v>0</v>
      </c>
      <c r="X1152" s="63">
        <v>0.12702078521939955</v>
      </c>
      <c r="Y1152" s="63">
        <v>9.2378752886836026E-3</v>
      </c>
      <c r="Z1152" s="63">
        <v>0</v>
      </c>
      <c r="AA1152" s="63">
        <v>0.64896073903002305</v>
      </c>
      <c r="AB1152" s="93" t="str">
        <f t="shared" si="255"/>
        <v>a99to08</v>
      </c>
      <c r="AC1152" s="93" t="str">
        <f t="shared" si="256"/>
        <v>LYF</v>
      </c>
      <c r="AD1152" s="93" t="str">
        <f>"'"&amp;VLOOKUP(A1152,Lookups!B$3:F$48,2,FALSE)&amp;"'"</f>
        <v>'Lyons Ferry'</v>
      </c>
      <c r="AE1152" s="93">
        <f>VLOOKUP(A1152,Lookups!B$3:F$48,4,FALSE)</f>
        <v>8</v>
      </c>
      <c r="AF1152" s="93" t="str">
        <f>VLOOKUP(A1152,Lookups!B$3:F$48,5,FALSE)</f>
        <v>ColR</v>
      </c>
      <c r="AG1152" s="93" t="str">
        <f t="shared" si="257"/>
        <v>yes</v>
      </c>
      <c r="AH1152" s="93">
        <f>VLOOKUP(A1152,Lookups!B$3:F$48,3,FALSE)</f>
        <v>18</v>
      </c>
      <c r="AI1152" s="117">
        <f t="shared" si="258"/>
        <v>3.695150115473441E-2</v>
      </c>
      <c r="AJ1152" s="117">
        <f t="shared" si="259"/>
        <v>2.771362586605081E-2</v>
      </c>
      <c r="AK1152" s="117">
        <f t="shared" si="260"/>
        <v>3.695150115473441E-2</v>
      </c>
      <c r="AL1152" s="117">
        <f t="shared" si="261"/>
        <v>0</v>
      </c>
      <c r="AM1152" s="117">
        <f t="shared" si="262"/>
        <v>1.8475750577367205E-2</v>
      </c>
      <c r="AN1152" s="117">
        <f t="shared" si="263"/>
        <v>7.1593533487297925E-2</v>
      </c>
      <c r="AO1152" s="117">
        <f t="shared" si="264"/>
        <v>2.3094688221709007E-2</v>
      </c>
      <c r="AP1152" s="117">
        <f t="shared" si="265"/>
        <v>0.13625866050808316</v>
      </c>
      <c r="AQ1152" s="117">
        <f t="shared" si="266"/>
        <v>0.64896073903002305</v>
      </c>
      <c r="AR1152" s="117">
        <f t="shared" si="267"/>
        <v>0</v>
      </c>
      <c r="AS1152" t="str">
        <f t="shared" si="268"/>
        <v>2005LYF</v>
      </c>
    </row>
    <row r="1153" spans="1:45" x14ac:dyDescent="0.25">
      <c r="A1153" t="s">
        <v>690</v>
      </c>
      <c r="B1153" s="64">
        <v>2006</v>
      </c>
      <c r="C1153">
        <v>389</v>
      </c>
      <c r="D1153" s="116" t="s">
        <v>43</v>
      </c>
      <c r="E1153" s="63">
        <v>4.1131105398457581E-2</v>
      </c>
      <c r="F1153" s="63">
        <v>0</v>
      </c>
      <c r="G1153" s="63">
        <v>0</v>
      </c>
      <c r="H1153" s="63">
        <v>5.1413881748071976E-3</v>
      </c>
      <c r="I1153" s="63">
        <v>2.056555269922879E-2</v>
      </c>
      <c r="J1153" s="63">
        <v>7.7120822622107968E-3</v>
      </c>
      <c r="K1153" s="63">
        <v>1.5424164524421594E-2</v>
      </c>
      <c r="L1153" s="63">
        <v>0</v>
      </c>
      <c r="M1153" s="63">
        <v>0</v>
      </c>
      <c r="N1153" s="63">
        <v>0</v>
      </c>
      <c r="O1153" s="63">
        <v>0</v>
      </c>
      <c r="P1153" s="63">
        <v>1.2853470437017995E-2</v>
      </c>
      <c r="Q1153" s="63">
        <v>6.9408740359897178E-2</v>
      </c>
      <c r="R1153" s="63">
        <v>1.5424164524421594E-2</v>
      </c>
      <c r="S1153" s="63">
        <v>0</v>
      </c>
      <c r="T1153" s="63">
        <v>0</v>
      </c>
      <c r="U1153" s="63">
        <v>0</v>
      </c>
      <c r="V1153" s="63">
        <v>0</v>
      </c>
      <c r="W1153" s="63">
        <v>0</v>
      </c>
      <c r="X1153" s="63">
        <v>9.2544987146529561E-2</v>
      </c>
      <c r="Y1153" s="63">
        <v>1.0282776349614395E-2</v>
      </c>
      <c r="Z1153" s="63">
        <v>0</v>
      </c>
      <c r="AA1153" s="63">
        <v>0.70951156812339333</v>
      </c>
      <c r="AB1153" s="93" t="str">
        <f t="shared" si="255"/>
        <v>a99to08</v>
      </c>
      <c r="AC1153" s="93" t="str">
        <f t="shared" si="256"/>
        <v>LYF</v>
      </c>
      <c r="AD1153" s="93" t="str">
        <f>"'"&amp;VLOOKUP(A1153,Lookups!B$3:F$48,2,FALSE)&amp;"'"</f>
        <v>'Lyons Ferry'</v>
      </c>
      <c r="AE1153" s="93">
        <f>VLOOKUP(A1153,Lookups!B$3:F$48,4,FALSE)</f>
        <v>8</v>
      </c>
      <c r="AF1153" s="93" t="str">
        <f>VLOOKUP(A1153,Lookups!B$3:F$48,5,FALSE)</f>
        <v>ColR</v>
      </c>
      <c r="AG1153" s="93" t="str">
        <f t="shared" si="257"/>
        <v>yes</v>
      </c>
      <c r="AH1153" s="93">
        <f>VLOOKUP(A1153,Lookups!B$3:F$48,3,FALSE)</f>
        <v>18</v>
      </c>
      <c r="AI1153" s="117">
        <f t="shared" si="258"/>
        <v>4.1131105398457581E-2</v>
      </c>
      <c r="AJ1153" s="117">
        <f t="shared" si="259"/>
        <v>2.5706940874035987E-2</v>
      </c>
      <c r="AK1153" s="117">
        <f t="shared" si="260"/>
        <v>2.313624678663239E-2</v>
      </c>
      <c r="AL1153" s="117">
        <f t="shared" si="261"/>
        <v>0</v>
      </c>
      <c r="AM1153" s="117">
        <f t="shared" si="262"/>
        <v>1.2853470437017995E-2</v>
      </c>
      <c r="AN1153" s="117">
        <f t="shared" si="263"/>
        <v>8.4832904884318772E-2</v>
      </c>
      <c r="AO1153" s="117">
        <f t="shared" si="264"/>
        <v>0</v>
      </c>
      <c r="AP1153" s="117">
        <f t="shared" si="265"/>
        <v>0.10282776349614396</v>
      </c>
      <c r="AQ1153" s="117">
        <f t="shared" si="266"/>
        <v>0.70951156812339333</v>
      </c>
      <c r="AR1153" s="117">
        <f t="shared" si="267"/>
        <v>0</v>
      </c>
      <c r="AS1153" t="str">
        <f t="shared" si="268"/>
        <v>2006LYF</v>
      </c>
    </row>
    <row r="1154" spans="1:45" x14ac:dyDescent="0.25">
      <c r="A1154" t="s">
        <v>690</v>
      </c>
      <c r="B1154" s="64">
        <v>2007</v>
      </c>
      <c r="C1154">
        <v>1577</v>
      </c>
      <c r="D1154" s="116" t="s">
        <v>43</v>
      </c>
      <c r="E1154" s="63">
        <v>1.9023462270133164E-3</v>
      </c>
      <c r="F1154" s="63">
        <v>1.2682308180088776E-3</v>
      </c>
      <c r="G1154" s="63">
        <v>0</v>
      </c>
      <c r="H1154" s="63">
        <v>1.9023462270133164E-3</v>
      </c>
      <c r="I1154" s="63">
        <v>0</v>
      </c>
      <c r="J1154" s="63">
        <v>1.6487000634115408E-2</v>
      </c>
      <c r="K1154" s="63">
        <v>3.8046924540266328E-3</v>
      </c>
      <c r="L1154" s="63">
        <v>0</v>
      </c>
      <c r="M1154" s="63">
        <v>1.8389346861128725E-2</v>
      </c>
      <c r="N1154" s="63">
        <v>0</v>
      </c>
      <c r="O1154" s="63">
        <v>0</v>
      </c>
      <c r="P1154" s="63">
        <v>0</v>
      </c>
      <c r="Q1154" s="63">
        <v>3.1705770450221942E-3</v>
      </c>
      <c r="R1154" s="63">
        <v>1.2682308180088776E-3</v>
      </c>
      <c r="S1154" s="63">
        <v>1.2682308180088776E-3</v>
      </c>
      <c r="T1154" s="63">
        <v>1.2682308180088776E-3</v>
      </c>
      <c r="U1154" s="63">
        <v>0</v>
      </c>
      <c r="V1154" s="63">
        <v>2.2194039315155359E-2</v>
      </c>
      <c r="W1154" s="63">
        <v>0</v>
      </c>
      <c r="X1154" s="63">
        <v>4.5022194039315157E-2</v>
      </c>
      <c r="Y1154" s="63">
        <v>2.2828154724159798E-2</v>
      </c>
      <c r="Z1154" s="63">
        <v>0</v>
      </c>
      <c r="AA1154" s="63">
        <v>0.85922637920101463</v>
      </c>
      <c r="AB1154" s="93" t="str">
        <f t="shared" si="255"/>
        <v>a99to08</v>
      </c>
      <c r="AC1154" s="93" t="str">
        <f t="shared" si="256"/>
        <v>LYF</v>
      </c>
      <c r="AD1154" s="93" t="str">
        <f>"'"&amp;VLOOKUP(A1154,Lookups!B$3:F$48,2,FALSE)&amp;"'"</f>
        <v>'Lyons Ferry'</v>
      </c>
      <c r="AE1154" s="93">
        <f>VLOOKUP(A1154,Lookups!B$3:F$48,4,FALSE)</f>
        <v>8</v>
      </c>
      <c r="AF1154" s="93" t="str">
        <f>VLOOKUP(A1154,Lookups!B$3:F$48,5,FALSE)</f>
        <v>ColR</v>
      </c>
      <c r="AG1154" s="93" t="str">
        <f t="shared" si="257"/>
        <v>yes</v>
      </c>
      <c r="AH1154" s="93">
        <f>VLOOKUP(A1154,Lookups!B$3:F$48,3,FALSE)</f>
        <v>18</v>
      </c>
      <c r="AI1154" s="117">
        <f t="shared" si="258"/>
        <v>3.1705770450221942E-3</v>
      </c>
      <c r="AJ1154" s="117">
        <f t="shared" si="259"/>
        <v>1.9023462270133164E-3</v>
      </c>
      <c r="AK1154" s="117">
        <f t="shared" si="260"/>
        <v>2.0291693088142042E-2</v>
      </c>
      <c r="AL1154" s="117">
        <f t="shared" si="261"/>
        <v>1.8389346861128725E-2</v>
      </c>
      <c r="AM1154" s="117">
        <f t="shared" si="262"/>
        <v>0</v>
      </c>
      <c r="AN1154" s="117">
        <f t="shared" si="263"/>
        <v>6.9752694990488275E-3</v>
      </c>
      <c r="AO1154" s="117">
        <f t="shared" si="264"/>
        <v>2.2194039315155359E-2</v>
      </c>
      <c r="AP1154" s="117">
        <f t="shared" si="265"/>
        <v>6.7850348763474955E-2</v>
      </c>
      <c r="AQ1154" s="117">
        <f t="shared" si="266"/>
        <v>0.85922637920101463</v>
      </c>
      <c r="AR1154" s="117">
        <f t="shared" si="267"/>
        <v>0</v>
      </c>
      <c r="AS1154" t="str">
        <f t="shared" si="268"/>
        <v>2007LYF</v>
      </c>
    </row>
    <row r="1155" spans="1:45" x14ac:dyDescent="0.25">
      <c r="A1155" t="s">
        <v>690</v>
      </c>
      <c r="B1155" s="64">
        <v>2008</v>
      </c>
      <c r="C1155">
        <v>2552</v>
      </c>
      <c r="D1155" s="116" t="s">
        <v>43</v>
      </c>
      <c r="E1155" s="63">
        <v>1.9592476489028211E-3</v>
      </c>
      <c r="F1155" s="63">
        <v>0</v>
      </c>
      <c r="G1155" s="63">
        <v>0</v>
      </c>
      <c r="H1155" s="63">
        <v>1.567398119122257E-3</v>
      </c>
      <c r="I1155" s="63">
        <v>1.567398119122257E-3</v>
      </c>
      <c r="J1155" s="63">
        <v>6.1128526645768025E-2</v>
      </c>
      <c r="K1155" s="63">
        <v>1.4890282131661442E-2</v>
      </c>
      <c r="L1155" s="63">
        <v>0</v>
      </c>
      <c r="M1155" s="63">
        <v>4.7021943573667714E-3</v>
      </c>
      <c r="N1155" s="63">
        <v>0</v>
      </c>
      <c r="O1155" s="63">
        <v>0</v>
      </c>
      <c r="P1155" s="63">
        <v>2.3510971786833857E-3</v>
      </c>
      <c r="Q1155" s="63">
        <v>4.0752351097178681E-2</v>
      </c>
      <c r="R1155" s="63">
        <v>2.2727272727272728E-2</v>
      </c>
      <c r="S1155" s="63">
        <v>0</v>
      </c>
      <c r="T1155" s="63">
        <v>0</v>
      </c>
      <c r="U1155" s="63">
        <v>3.9184952978056425E-4</v>
      </c>
      <c r="V1155" s="63">
        <v>1.567398119122257E-3</v>
      </c>
      <c r="W1155" s="63">
        <v>0</v>
      </c>
      <c r="X1155" s="63">
        <v>8.5423197492163011E-2</v>
      </c>
      <c r="Y1155" s="63">
        <v>2.5470219435736678E-2</v>
      </c>
      <c r="Z1155" s="63">
        <v>0</v>
      </c>
      <c r="AA1155" s="63">
        <v>0.73550156739811912</v>
      </c>
      <c r="AB1155" s="93" t="str">
        <f t="shared" si="255"/>
        <v>a99to08</v>
      </c>
      <c r="AC1155" s="93" t="str">
        <f t="shared" si="256"/>
        <v>LYF</v>
      </c>
      <c r="AD1155" s="93" t="str">
        <f>"'"&amp;VLOOKUP(A1155,Lookups!B$3:F$48,2,FALSE)&amp;"'"</f>
        <v>'Lyons Ferry'</v>
      </c>
      <c r="AE1155" s="93">
        <f>VLOOKUP(A1155,Lookups!B$3:F$48,4,FALSE)</f>
        <v>8</v>
      </c>
      <c r="AF1155" s="93" t="str">
        <f>VLOOKUP(A1155,Lookups!B$3:F$48,5,FALSE)</f>
        <v>ColR</v>
      </c>
      <c r="AG1155" s="93" t="str">
        <f t="shared" si="257"/>
        <v>yes</v>
      </c>
      <c r="AH1155" s="93">
        <f>VLOOKUP(A1155,Lookups!B$3:F$48,3,FALSE)</f>
        <v>18</v>
      </c>
      <c r="AI1155" s="117">
        <f t="shared" si="258"/>
        <v>1.9592476489028211E-3</v>
      </c>
      <c r="AJ1155" s="117">
        <f t="shared" si="259"/>
        <v>3.134796238244514E-3</v>
      </c>
      <c r="AK1155" s="117">
        <f t="shared" si="260"/>
        <v>7.6018808777429461E-2</v>
      </c>
      <c r="AL1155" s="117">
        <f t="shared" si="261"/>
        <v>4.7021943573667714E-3</v>
      </c>
      <c r="AM1155" s="117">
        <f t="shared" si="262"/>
        <v>2.3510971786833857E-3</v>
      </c>
      <c r="AN1155" s="117">
        <f t="shared" si="263"/>
        <v>6.3479623824451409E-2</v>
      </c>
      <c r="AO1155" s="117">
        <f t="shared" si="264"/>
        <v>1.9592476489028211E-3</v>
      </c>
      <c r="AP1155" s="117">
        <f t="shared" si="265"/>
        <v>0.1108934169278997</v>
      </c>
      <c r="AQ1155" s="117">
        <f t="shared" si="266"/>
        <v>0.73550156739811912</v>
      </c>
      <c r="AR1155" s="117">
        <f t="shared" si="267"/>
        <v>0</v>
      </c>
      <c r="AS1155" t="str">
        <f t="shared" si="268"/>
        <v>2008LYF</v>
      </c>
    </row>
    <row r="1156" spans="1:45" x14ac:dyDescent="0.25">
      <c r="A1156" t="s">
        <v>690</v>
      </c>
      <c r="B1156" s="64">
        <v>2009</v>
      </c>
      <c r="C1156">
        <v>5310</v>
      </c>
      <c r="D1156" s="116" t="s">
        <v>43</v>
      </c>
      <c r="E1156" s="63">
        <v>6.2146892655367235E-3</v>
      </c>
      <c r="F1156" s="63">
        <v>1.8832391713747646E-4</v>
      </c>
      <c r="G1156" s="63">
        <v>1.3182674199623352E-3</v>
      </c>
      <c r="H1156" s="63">
        <v>5.6497175141242938E-3</v>
      </c>
      <c r="I1156" s="63">
        <v>0</v>
      </c>
      <c r="J1156" s="63">
        <v>1.167608286252354E-2</v>
      </c>
      <c r="K1156" s="63">
        <v>1.3370998116760829E-2</v>
      </c>
      <c r="L1156" s="63">
        <v>0</v>
      </c>
      <c r="M1156" s="63">
        <v>2.8248587570621469E-3</v>
      </c>
      <c r="N1156" s="63">
        <v>0</v>
      </c>
      <c r="O1156" s="63">
        <v>0</v>
      </c>
      <c r="P1156" s="63">
        <v>0</v>
      </c>
      <c r="Q1156" s="63">
        <v>1.0922787193973634E-2</v>
      </c>
      <c r="R1156" s="63">
        <v>8.8512241054613944E-3</v>
      </c>
      <c r="S1156" s="63">
        <v>0</v>
      </c>
      <c r="T1156" s="63">
        <v>0</v>
      </c>
      <c r="U1156" s="63">
        <v>0</v>
      </c>
      <c r="V1156" s="63">
        <v>2.448210922787194E-3</v>
      </c>
      <c r="W1156" s="63">
        <v>0</v>
      </c>
      <c r="X1156" s="63">
        <v>9.5291902071563087E-2</v>
      </c>
      <c r="Y1156" s="63">
        <v>2.8248587570621469E-2</v>
      </c>
      <c r="Z1156" s="63">
        <v>1.8832391713747646E-4</v>
      </c>
      <c r="AA1156" s="63">
        <v>0.81280602636534838</v>
      </c>
      <c r="AB1156" s="93" t="str">
        <f t="shared" si="255"/>
        <v>a09on</v>
      </c>
      <c r="AC1156" s="93" t="str">
        <f t="shared" si="256"/>
        <v>LYF</v>
      </c>
      <c r="AD1156" s="93" t="str">
        <f>"'"&amp;VLOOKUP(A1156,Lookups!B$3:F$48,2,FALSE)&amp;"'"</f>
        <v>'Lyons Ferry'</v>
      </c>
      <c r="AE1156" s="93">
        <f>VLOOKUP(A1156,Lookups!B$3:F$48,4,FALSE)</f>
        <v>8</v>
      </c>
      <c r="AF1156" s="93" t="str">
        <f>VLOOKUP(A1156,Lookups!B$3:F$48,5,FALSE)</f>
        <v>ColR</v>
      </c>
      <c r="AG1156" s="93" t="str">
        <f t="shared" si="257"/>
        <v>yes</v>
      </c>
      <c r="AH1156" s="93">
        <f>VLOOKUP(A1156,Lookups!B$3:F$48,3,FALSE)</f>
        <v>18</v>
      </c>
      <c r="AI1156" s="117">
        <f t="shared" si="258"/>
        <v>7.7212806026365358E-3</v>
      </c>
      <c r="AJ1156" s="117">
        <f t="shared" si="259"/>
        <v>5.6497175141242938E-3</v>
      </c>
      <c r="AK1156" s="117">
        <f t="shared" si="260"/>
        <v>2.5047080979284368E-2</v>
      </c>
      <c r="AL1156" s="117">
        <f t="shared" si="261"/>
        <v>2.8248587570621469E-3</v>
      </c>
      <c r="AM1156" s="117">
        <f t="shared" si="262"/>
        <v>0</v>
      </c>
      <c r="AN1156" s="117">
        <f t="shared" si="263"/>
        <v>1.9774011299435026E-2</v>
      </c>
      <c r="AO1156" s="117">
        <f t="shared" si="264"/>
        <v>2.448210922787194E-3</v>
      </c>
      <c r="AP1156" s="117">
        <f t="shared" si="265"/>
        <v>0.12354048964218456</v>
      </c>
      <c r="AQ1156" s="117">
        <f t="shared" si="266"/>
        <v>0.81280602636534838</v>
      </c>
      <c r="AR1156" s="117">
        <f t="shared" si="267"/>
        <v>1.8832391713747646E-4</v>
      </c>
      <c r="AS1156" t="str">
        <f t="shared" si="268"/>
        <v>2009LYF</v>
      </c>
    </row>
    <row r="1157" spans="1:45" x14ac:dyDescent="0.25">
      <c r="A1157" t="s">
        <v>690</v>
      </c>
      <c r="B1157" s="64">
        <v>2010</v>
      </c>
      <c r="C1157">
        <v>3380</v>
      </c>
      <c r="D1157" s="116" t="s">
        <v>43</v>
      </c>
      <c r="E1157" s="63">
        <v>1.0059171597633136E-2</v>
      </c>
      <c r="F1157" s="63">
        <v>1.1834319526627219E-3</v>
      </c>
      <c r="G1157" s="63">
        <v>0</v>
      </c>
      <c r="H1157" s="63">
        <v>1.2721893491124261E-2</v>
      </c>
      <c r="I1157" s="63">
        <v>5.9171597633136095E-4</v>
      </c>
      <c r="J1157" s="63">
        <v>4.4970414201183431E-2</v>
      </c>
      <c r="K1157" s="63">
        <v>4.2899408284023666E-2</v>
      </c>
      <c r="L1157" s="63">
        <v>0</v>
      </c>
      <c r="M1157" s="63">
        <v>0</v>
      </c>
      <c r="N1157" s="63">
        <v>0</v>
      </c>
      <c r="O1157" s="63">
        <v>0</v>
      </c>
      <c r="P1157" s="63">
        <v>8.8757396449704138E-4</v>
      </c>
      <c r="Q1157" s="63">
        <v>8.5207100591715976E-2</v>
      </c>
      <c r="R1157" s="63">
        <v>7.1893491124260356E-2</v>
      </c>
      <c r="S1157" s="63">
        <v>1.5976331360946745E-2</v>
      </c>
      <c r="T1157" s="63">
        <v>2.9585798816568047E-3</v>
      </c>
      <c r="U1157" s="63">
        <v>0</v>
      </c>
      <c r="V1157" s="63">
        <v>3.5502958579881655E-3</v>
      </c>
      <c r="W1157" s="63">
        <v>0</v>
      </c>
      <c r="X1157" s="63">
        <v>0.17514792899408285</v>
      </c>
      <c r="Y1157" s="63">
        <v>3.7278106508875739E-2</v>
      </c>
      <c r="Z1157" s="63">
        <v>0</v>
      </c>
      <c r="AA1157" s="63">
        <v>0.49467455621301776</v>
      </c>
      <c r="AB1157" s="93" t="str">
        <f t="shared" si="255"/>
        <v>a09on</v>
      </c>
      <c r="AC1157" s="93" t="str">
        <f t="shared" si="256"/>
        <v>LYF</v>
      </c>
      <c r="AD1157" s="93" t="str">
        <f>"'"&amp;VLOOKUP(A1157,Lookups!B$3:F$48,2,FALSE)&amp;"'"</f>
        <v>'Lyons Ferry'</v>
      </c>
      <c r="AE1157" s="93">
        <f>VLOOKUP(A1157,Lookups!B$3:F$48,4,FALSE)</f>
        <v>8</v>
      </c>
      <c r="AF1157" s="93" t="str">
        <f>VLOOKUP(A1157,Lookups!B$3:F$48,5,FALSE)</f>
        <v>ColR</v>
      </c>
      <c r="AG1157" s="93" t="str">
        <f t="shared" si="257"/>
        <v>yes</v>
      </c>
      <c r="AH1157" s="93">
        <f>VLOOKUP(A1157,Lookups!B$3:F$48,3,FALSE)</f>
        <v>18</v>
      </c>
      <c r="AI1157" s="117">
        <f t="shared" si="258"/>
        <v>1.1242603550295858E-2</v>
      </c>
      <c r="AJ1157" s="117">
        <f t="shared" si="259"/>
        <v>1.3313609467455622E-2</v>
      </c>
      <c r="AK1157" s="117">
        <f t="shared" si="260"/>
        <v>8.7869822485207097E-2</v>
      </c>
      <c r="AL1157" s="117">
        <f t="shared" si="261"/>
        <v>0</v>
      </c>
      <c r="AM1157" s="117">
        <f t="shared" si="262"/>
        <v>8.8757396449704138E-4</v>
      </c>
      <c r="AN1157" s="117">
        <f t="shared" si="263"/>
        <v>0.17603550295857989</v>
      </c>
      <c r="AO1157" s="117">
        <f t="shared" si="264"/>
        <v>3.5502958579881655E-3</v>
      </c>
      <c r="AP1157" s="117">
        <f t="shared" si="265"/>
        <v>0.21242603550295858</v>
      </c>
      <c r="AQ1157" s="117">
        <f t="shared" si="266"/>
        <v>0.49467455621301776</v>
      </c>
      <c r="AR1157" s="117">
        <f t="shared" si="267"/>
        <v>0</v>
      </c>
      <c r="AS1157" t="str">
        <f t="shared" si="268"/>
        <v>2010LYF</v>
      </c>
    </row>
    <row r="1158" spans="1:45" x14ac:dyDescent="0.25">
      <c r="A1158" t="s">
        <v>690</v>
      </c>
      <c r="B1158" s="64">
        <v>2011</v>
      </c>
      <c r="C1158">
        <v>2796</v>
      </c>
      <c r="D1158" s="116" t="s">
        <v>43</v>
      </c>
      <c r="E1158" s="63">
        <v>1.7525035765379112E-2</v>
      </c>
      <c r="F1158" s="63">
        <v>0</v>
      </c>
      <c r="G1158" s="63">
        <v>1.0729613733905579E-3</v>
      </c>
      <c r="H1158" s="63">
        <v>1.0014306151645207E-2</v>
      </c>
      <c r="I1158" s="63">
        <v>3.2188841201716738E-3</v>
      </c>
      <c r="J1158" s="63">
        <v>4.4349070100143058E-2</v>
      </c>
      <c r="K1158" s="63">
        <v>3.1473533619456366E-2</v>
      </c>
      <c r="L1158" s="63">
        <v>0</v>
      </c>
      <c r="M1158" s="63">
        <v>2.1459227467811159E-3</v>
      </c>
      <c r="N1158" s="63">
        <v>0</v>
      </c>
      <c r="O1158" s="63">
        <v>0</v>
      </c>
      <c r="P1158" s="63">
        <v>0</v>
      </c>
      <c r="Q1158" s="63">
        <v>3.9699570815450641E-2</v>
      </c>
      <c r="R1158" s="63">
        <v>1.967095851216023E-2</v>
      </c>
      <c r="S1158" s="63">
        <v>1.3948497854077254E-2</v>
      </c>
      <c r="T1158" s="63">
        <v>7.5107296137339056E-3</v>
      </c>
      <c r="U1158" s="63">
        <v>0</v>
      </c>
      <c r="V1158" s="63">
        <v>1.1802575107296136E-2</v>
      </c>
      <c r="W1158" s="63">
        <v>0</v>
      </c>
      <c r="X1158" s="63">
        <v>0.22675250357653792</v>
      </c>
      <c r="Y1158" s="63">
        <v>6.4735336194563661E-2</v>
      </c>
      <c r="Z1158" s="63">
        <v>0</v>
      </c>
      <c r="AA1158" s="63">
        <v>0.50608011444921319</v>
      </c>
      <c r="AB1158" s="93" t="str">
        <f t="shared" si="255"/>
        <v>a09on</v>
      </c>
      <c r="AC1158" s="93" t="str">
        <f t="shared" si="256"/>
        <v>LYF</v>
      </c>
      <c r="AD1158" s="93" t="str">
        <f>"'"&amp;VLOOKUP(A1158,Lookups!B$3:F$48,2,FALSE)&amp;"'"</f>
        <v>'Lyons Ferry'</v>
      </c>
      <c r="AE1158" s="93">
        <f>VLOOKUP(A1158,Lookups!B$3:F$48,4,FALSE)</f>
        <v>8</v>
      </c>
      <c r="AF1158" s="93" t="str">
        <f>VLOOKUP(A1158,Lookups!B$3:F$48,5,FALSE)</f>
        <v>ColR</v>
      </c>
      <c r="AG1158" s="93" t="str">
        <f t="shared" si="257"/>
        <v>yes</v>
      </c>
      <c r="AH1158" s="93">
        <f>VLOOKUP(A1158,Lookups!B$3:F$48,3,FALSE)</f>
        <v>18</v>
      </c>
      <c r="AI1158" s="117">
        <f t="shared" si="258"/>
        <v>1.8597997138769671E-2</v>
      </c>
      <c r="AJ1158" s="117">
        <f t="shared" si="259"/>
        <v>1.323319027181688E-2</v>
      </c>
      <c r="AK1158" s="117">
        <f t="shared" si="260"/>
        <v>7.5822603719599424E-2</v>
      </c>
      <c r="AL1158" s="117">
        <f t="shared" si="261"/>
        <v>2.1459227467811159E-3</v>
      </c>
      <c r="AM1158" s="117">
        <f t="shared" si="262"/>
        <v>0</v>
      </c>
      <c r="AN1158" s="117">
        <f t="shared" si="263"/>
        <v>8.0829756795422036E-2</v>
      </c>
      <c r="AO1158" s="117">
        <f t="shared" si="264"/>
        <v>1.1802575107296136E-2</v>
      </c>
      <c r="AP1158" s="117">
        <f t="shared" si="265"/>
        <v>0.2914878397711016</v>
      </c>
      <c r="AQ1158" s="117">
        <f t="shared" si="266"/>
        <v>0.50608011444921319</v>
      </c>
      <c r="AR1158" s="117">
        <f t="shared" si="267"/>
        <v>0</v>
      </c>
      <c r="AS1158" t="str">
        <f t="shared" si="268"/>
        <v>2011LYF</v>
      </c>
    </row>
    <row r="1159" spans="1:45" x14ac:dyDescent="0.25">
      <c r="A1159" t="s">
        <v>690</v>
      </c>
      <c r="B1159" s="64">
        <v>2012</v>
      </c>
      <c r="C1159">
        <v>1877</v>
      </c>
      <c r="D1159" s="116" t="s">
        <v>30</v>
      </c>
      <c r="E1159" s="63">
        <v>1.5982951518380396E-2</v>
      </c>
      <c r="F1159" s="63">
        <v>3.7293553542887587E-3</v>
      </c>
      <c r="G1159" s="63">
        <v>1.0655301012253596E-3</v>
      </c>
      <c r="H1159" s="63">
        <v>3.1965903036760787E-3</v>
      </c>
      <c r="I1159" s="63">
        <v>0</v>
      </c>
      <c r="J1159" s="63">
        <v>4.5285029302077784E-2</v>
      </c>
      <c r="K1159" s="63">
        <v>4.1022908897176344E-2</v>
      </c>
      <c r="L1159" s="63">
        <v>0</v>
      </c>
      <c r="M1159" s="63">
        <v>2.6638252530633991E-3</v>
      </c>
      <c r="N1159" s="63">
        <v>0</v>
      </c>
      <c r="O1159" s="63">
        <v>0</v>
      </c>
      <c r="P1159" s="63">
        <v>6.3931806073521573E-3</v>
      </c>
      <c r="Q1159" s="63">
        <v>6.8726691529035697E-2</v>
      </c>
      <c r="R1159" s="63">
        <v>4.3686734150239742E-2</v>
      </c>
      <c r="S1159" s="63">
        <v>2.6638252530633989E-2</v>
      </c>
      <c r="T1159" s="63">
        <v>7.9914757591901964E-3</v>
      </c>
      <c r="U1159" s="63">
        <v>0</v>
      </c>
      <c r="V1159" s="63">
        <v>5.8604155567394782E-3</v>
      </c>
      <c r="W1159" s="63">
        <v>0</v>
      </c>
      <c r="X1159" s="63">
        <v>0.13106020245071923</v>
      </c>
      <c r="Y1159" s="63">
        <v>0.14331379861481086</v>
      </c>
      <c r="Z1159" s="63">
        <v>0</v>
      </c>
      <c r="AA1159" s="63">
        <v>0.45338305807139051</v>
      </c>
      <c r="AB1159" s="93" t="str">
        <f t="shared" si="255"/>
        <v>a09on</v>
      </c>
      <c r="AC1159" s="93" t="str">
        <f t="shared" si="256"/>
        <v>LYF</v>
      </c>
      <c r="AD1159" s="93" t="str">
        <f>"'"&amp;VLOOKUP(A1159,Lookups!B$3:F$48,2,FALSE)&amp;"'"</f>
        <v>'Lyons Ferry'</v>
      </c>
      <c r="AE1159" s="93">
        <f>VLOOKUP(A1159,Lookups!B$3:F$48,4,FALSE)</f>
        <v>8</v>
      </c>
      <c r="AF1159" s="93" t="str">
        <f>VLOOKUP(A1159,Lookups!B$3:F$48,5,FALSE)</f>
        <v>ColR</v>
      </c>
      <c r="AG1159" s="93" t="str">
        <f t="shared" si="257"/>
        <v>yes</v>
      </c>
      <c r="AH1159" s="93">
        <f>VLOOKUP(A1159,Lookups!B$3:F$48,3,FALSE)</f>
        <v>18</v>
      </c>
      <c r="AI1159" s="117">
        <f t="shared" si="258"/>
        <v>2.0777836973894515E-2</v>
      </c>
      <c r="AJ1159" s="117">
        <f t="shared" si="259"/>
        <v>3.1965903036760787E-3</v>
      </c>
      <c r="AK1159" s="117">
        <f t="shared" si="260"/>
        <v>8.6307938199254128E-2</v>
      </c>
      <c r="AL1159" s="117">
        <f t="shared" si="261"/>
        <v>2.6638252530633991E-3</v>
      </c>
      <c r="AM1159" s="117">
        <f t="shared" si="262"/>
        <v>6.3931806073521573E-3</v>
      </c>
      <c r="AN1159" s="117">
        <f t="shared" si="263"/>
        <v>0.14704315396909964</v>
      </c>
      <c r="AO1159" s="117">
        <f t="shared" si="264"/>
        <v>5.8604155567394782E-3</v>
      </c>
      <c r="AP1159" s="117">
        <f t="shared" si="265"/>
        <v>0.27437400106553012</v>
      </c>
      <c r="AQ1159" s="117">
        <f t="shared" si="266"/>
        <v>0.45338305807139051</v>
      </c>
      <c r="AR1159" s="117">
        <f t="shared" si="267"/>
        <v>0</v>
      </c>
      <c r="AS1159" t="str">
        <f t="shared" si="268"/>
        <v>2012LYF</v>
      </c>
    </row>
    <row r="1160" spans="1:45" x14ac:dyDescent="0.25">
      <c r="A1160" t="s">
        <v>690</v>
      </c>
      <c r="B1160" s="64">
        <v>2013</v>
      </c>
      <c r="C1160" t="s">
        <v>40</v>
      </c>
      <c r="E1160" s="63" t="s">
        <v>28</v>
      </c>
      <c r="F1160" s="63" t="s">
        <v>28</v>
      </c>
      <c r="G1160" s="63" t="s">
        <v>28</v>
      </c>
      <c r="H1160" s="63" t="s">
        <v>28</v>
      </c>
      <c r="I1160" s="63" t="s">
        <v>28</v>
      </c>
      <c r="J1160" s="63" t="s">
        <v>28</v>
      </c>
      <c r="K1160" s="63" t="s">
        <v>28</v>
      </c>
      <c r="L1160" s="63" t="s">
        <v>28</v>
      </c>
      <c r="M1160" s="63" t="s">
        <v>28</v>
      </c>
      <c r="N1160" s="63" t="s">
        <v>28</v>
      </c>
      <c r="O1160" s="63" t="s">
        <v>28</v>
      </c>
      <c r="P1160" s="63" t="s">
        <v>28</v>
      </c>
      <c r="Q1160" s="63" t="s">
        <v>28</v>
      </c>
      <c r="R1160" s="63" t="s">
        <v>28</v>
      </c>
      <c r="S1160" s="63" t="s">
        <v>28</v>
      </c>
      <c r="T1160" s="63" t="s">
        <v>28</v>
      </c>
      <c r="U1160" s="63" t="s">
        <v>28</v>
      </c>
      <c r="V1160" s="63" t="s">
        <v>28</v>
      </c>
      <c r="W1160" s="63" t="s">
        <v>28</v>
      </c>
      <c r="X1160" s="63" t="s">
        <v>28</v>
      </c>
      <c r="Y1160" s="63" t="s">
        <v>28</v>
      </c>
      <c r="Z1160" s="63" t="s">
        <v>28</v>
      </c>
      <c r="AA1160" s="63" t="s">
        <v>28</v>
      </c>
      <c r="AB1160" s="93" t="str">
        <f t="shared" si="255"/>
        <v>a09on</v>
      </c>
      <c r="AC1160" s="93" t="str">
        <f t="shared" si="256"/>
        <v>LYF</v>
      </c>
      <c r="AD1160" s="93" t="str">
        <f>"'"&amp;VLOOKUP(A1160,Lookups!B$3:F$48,2,FALSE)&amp;"'"</f>
        <v>'Lyons Ferry'</v>
      </c>
      <c r="AE1160" s="93">
        <f>VLOOKUP(A1160,Lookups!B$3:F$48,4,FALSE)</f>
        <v>8</v>
      </c>
      <c r="AF1160" s="93" t="str">
        <f>VLOOKUP(A1160,Lookups!B$3:F$48,5,FALSE)</f>
        <v>ColR</v>
      </c>
      <c r="AG1160" s="93" t="str">
        <f t="shared" si="257"/>
        <v>no</v>
      </c>
      <c r="AH1160" s="93">
        <f>VLOOKUP(A1160,Lookups!B$3:F$48,3,FALSE)</f>
        <v>18</v>
      </c>
      <c r="AI1160" s="117">
        <f t="shared" si="258"/>
        <v>0</v>
      </c>
      <c r="AJ1160" s="117">
        <f t="shared" si="259"/>
        <v>0</v>
      </c>
      <c r="AK1160" s="117">
        <f t="shared" si="260"/>
        <v>0</v>
      </c>
      <c r="AL1160" s="117">
        <f t="shared" si="261"/>
        <v>0</v>
      </c>
      <c r="AM1160" s="117">
        <f t="shared" si="262"/>
        <v>0</v>
      </c>
      <c r="AN1160" s="117">
        <f t="shared" si="263"/>
        <v>0</v>
      </c>
      <c r="AO1160" s="117">
        <f t="shared" si="264"/>
        <v>0</v>
      </c>
      <c r="AP1160" s="117">
        <f t="shared" si="265"/>
        <v>0</v>
      </c>
      <c r="AQ1160" s="117">
        <f t="shared" si="266"/>
        <v>0</v>
      </c>
      <c r="AR1160" s="117">
        <f t="shared" si="267"/>
        <v>0</v>
      </c>
      <c r="AS1160" t="str">
        <f t="shared" si="268"/>
        <v>2013LYF</v>
      </c>
    </row>
    <row r="1161" spans="1:45" x14ac:dyDescent="0.25">
      <c r="A1161" t="s">
        <v>688</v>
      </c>
      <c r="B1161" s="64">
        <v>1979</v>
      </c>
      <c r="C1161">
        <v>196</v>
      </c>
      <c r="D1161" s="116">
        <v>2</v>
      </c>
      <c r="E1161" s="63" t="s">
        <v>26</v>
      </c>
      <c r="F1161" s="63" t="s">
        <v>27</v>
      </c>
      <c r="G1161" s="63" t="s">
        <v>28</v>
      </c>
      <c r="H1161" s="63" t="s">
        <v>28</v>
      </c>
      <c r="I1161" s="63" t="s">
        <v>28</v>
      </c>
      <c r="J1161" s="63" t="s">
        <v>28</v>
      </c>
      <c r="K1161" s="63" t="s">
        <v>28</v>
      </c>
      <c r="L1161" s="63" t="s">
        <v>28</v>
      </c>
      <c r="M1161" s="63" t="s">
        <v>28</v>
      </c>
      <c r="N1161" s="63" t="s">
        <v>28</v>
      </c>
      <c r="O1161" s="63" t="s">
        <v>28</v>
      </c>
      <c r="P1161" s="63" t="s">
        <v>28</v>
      </c>
      <c r="Q1161" s="63" t="s">
        <v>28</v>
      </c>
      <c r="R1161" s="63" t="s">
        <v>28</v>
      </c>
      <c r="S1161" s="63" t="s">
        <v>28</v>
      </c>
      <c r="T1161" s="63" t="s">
        <v>28</v>
      </c>
      <c r="U1161" s="63" t="s">
        <v>28</v>
      </c>
      <c r="V1161" s="63" t="s">
        <v>28</v>
      </c>
      <c r="W1161" s="63" t="s">
        <v>28</v>
      </c>
      <c r="X1161" s="63" t="s">
        <v>28</v>
      </c>
      <c r="Y1161" s="63" t="s">
        <v>28</v>
      </c>
      <c r="Z1161" s="63" t="s">
        <v>28</v>
      </c>
      <c r="AA1161" s="63" t="s">
        <v>28</v>
      </c>
      <c r="AB1161" s="93" t="str">
        <f t="shared" si="255"/>
        <v>pre99</v>
      </c>
      <c r="AC1161" s="93" t="str">
        <f t="shared" si="256"/>
        <v>LRW</v>
      </c>
      <c r="AD1161" s="93" t="str">
        <f>"'"&amp;VLOOKUP(A1161,Lookups!B$3:F$48,2,FALSE)&amp;"'"</f>
        <v>'Lewis River Wild'</v>
      </c>
      <c r="AE1161" s="93">
        <f>VLOOKUP(A1161,Lookups!B$3:F$48,4,FALSE)</f>
        <v>8</v>
      </c>
      <c r="AF1161" s="93" t="str">
        <f>VLOOKUP(A1161,Lookups!B$3:F$48,5,FALSE)</f>
        <v>ColR</v>
      </c>
      <c r="AG1161" s="93" t="str">
        <f t="shared" si="257"/>
        <v>no</v>
      </c>
      <c r="AH1161" s="93">
        <f>VLOOKUP(A1161,Lookups!B$3:F$48,3,FALSE)</f>
        <v>17</v>
      </c>
      <c r="AI1161" s="117">
        <f t="shared" si="258"/>
        <v>0</v>
      </c>
      <c r="AJ1161" s="117">
        <f t="shared" si="259"/>
        <v>0</v>
      </c>
      <c r="AK1161" s="117">
        <f t="shared" si="260"/>
        <v>0</v>
      </c>
      <c r="AL1161" s="117">
        <f t="shared" si="261"/>
        <v>0</v>
      </c>
      <c r="AM1161" s="117">
        <f t="shared" si="262"/>
        <v>0</v>
      </c>
      <c r="AN1161" s="117">
        <f t="shared" si="263"/>
        <v>0</v>
      </c>
      <c r="AO1161" s="117">
        <f t="shared" si="264"/>
        <v>0</v>
      </c>
      <c r="AP1161" s="117">
        <f t="shared" si="265"/>
        <v>0</v>
      </c>
      <c r="AQ1161" s="117">
        <f t="shared" si="266"/>
        <v>0</v>
      </c>
      <c r="AR1161" s="117">
        <f t="shared" si="267"/>
        <v>0</v>
      </c>
      <c r="AS1161" t="str">
        <f t="shared" si="268"/>
        <v>1979LRW</v>
      </c>
    </row>
    <row r="1162" spans="1:45" x14ac:dyDescent="0.25">
      <c r="A1162" t="s">
        <v>688</v>
      </c>
      <c r="B1162" s="64">
        <v>1980</v>
      </c>
      <c r="C1162">
        <v>299</v>
      </c>
      <c r="D1162" s="116" t="s">
        <v>41</v>
      </c>
      <c r="E1162" s="63" t="s">
        <v>26</v>
      </c>
      <c r="F1162" s="63" t="s">
        <v>27</v>
      </c>
      <c r="G1162" s="63" t="s">
        <v>28</v>
      </c>
      <c r="H1162" s="63" t="s">
        <v>28</v>
      </c>
      <c r="I1162" s="63" t="s">
        <v>28</v>
      </c>
      <c r="J1162" s="63" t="s">
        <v>28</v>
      </c>
      <c r="K1162" s="63" t="s">
        <v>28</v>
      </c>
      <c r="L1162" s="63" t="s">
        <v>28</v>
      </c>
      <c r="M1162" s="63" t="s">
        <v>28</v>
      </c>
      <c r="N1162" s="63" t="s">
        <v>28</v>
      </c>
      <c r="O1162" s="63" t="s">
        <v>28</v>
      </c>
      <c r="P1162" s="63" t="s">
        <v>28</v>
      </c>
      <c r="Q1162" s="63" t="s">
        <v>28</v>
      </c>
      <c r="R1162" s="63" t="s">
        <v>28</v>
      </c>
      <c r="S1162" s="63" t="s">
        <v>28</v>
      </c>
      <c r="T1162" s="63" t="s">
        <v>28</v>
      </c>
      <c r="U1162" s="63" t="s">
        <v>28</v>
      </c>
      <c r="V1162" s="63" t="s">
        <v>28</v>
      </c>
      <c r="W1162" s="63" t="s">
        <v>28</v>
      </c>
      <c r="X1162" s="63" t="s">
        <v>28</v>
      </c>
      <c r="Y1162" s="63" t="s">
        <v>28</v>
      </c>
      <c r="Z1162" s="63" t="s">
        <v>28</v>
      </c>
      <c r="AA1162" s="63" t="s">
        <v>28</v>
      </c>
      <c r="AB1162" s="93" t="str">
        <f t="shared" si="255"/>
        <v>pre99</v>
      </c>
      <c r="AC1162" s="93" t="str">
        <f t="shared" si="256"/>
        <v>LRW</v>
      </c>
      <c r="AD1162" s="93" t="str">
        <f>"'"&amp;VLOOKUP(A1162,Lookups!B$3:F$48,2,FALSE)&amp;"'"</f>
        <v>'Lewis River Wild'</v>
      </c>
      <c r="AE1162" s="93">
        <f>VLOOKUP(A1162,Lookups!B$3:F$48,4,FALSE)</f>
        <v>8</v>
      </c>
      <c r="AF1162" s="93" t="str">
        <f>VLOOKUP(A1162,Lookups!B$3:F$48,5,FALSE)</f>
        <v>ColR</v>
      </c>
      <c r="AG1162" s="93" t="str">
        <f t="shared" si="257"/>
        <v>no</v>
      </c>
      <c r="AH1162" s="93">
        <f>VLOOKUP(A1162,Lookups!B$3:F$48,3,FALSE)</f>
        <v>17</v>
      </c>
      <c r="AI1162" s="117">
        <f t="shared" si="258"/>
        <v>0</v>
      </c>
      <c r="AJ1162" s="117">
        <f t="shared" si="259"/>
        <v>0</v>
      </c>
      <c r="AK1162" s="117">
        <f t="shared" si="260"/>
        <v>0</v>
      </c>
      <c r="AL1162" s="117">
        <f t="shared" si="261"/>
        <v>0</v>
      </c>
      <c r="AM1162" s="117">
        <f t="shared" si="262"/>
        <v>0</v>
      </c>
      <c r="AN1162" s="117">
        <f t="shared" si="263"/>
        <v>0</v>
      </c>
      <c r="AO1162" s="117">
        <f t="shared" si="264"/>
        <v>0</v>
      </c>
      <c r="AP1162" s="117">
        <f t="shared" si="265"/>
        <v>0</v>
      </c>
      <c r="AQ1162" s="117">
        <f t="shared" si="266"/>
        <v>0</v>
      </c>
      <c r="AR1162" s="117">
        <f t="shared" si="267"/>
        <v>0</v>
      </c>
      <c r="AS1162" t="str">
        <f t="shared" si="268"/>
        <v>1980LRW</v>
      </c>
    </row>
    <row r="1163" spans="1:45" x14ac:dyDescent="0.25">
      <c r="A1163" t="s">
        <v>688</v>
      </c>
      <c r="B1163" s="64">
        <v>1981</v>
      </c>
      <c r="C1163">
        <v>1201</v>
      </c>
      <c r="D1163" s="116" t="s">
        <v>42</v>
      </c>
      <c r="E1163" s="63">
        <v>7.4937552039966687E-2</v>
      </c>
      <c r="F1163" s="63">
        <v>0</v>
      </c>
      <c r="G1163" s="63">
        <v>0</v>
      </c>
      <c r="H1163" s="63">
        <v>3.6636136552872609E-2</v>
      </c>
      <c r="I1163" s="63">
        <v>0</v>
      </c>
      <c r="J1163" s="63">
        <v>6.9109075770191514E-2</v>
      </c>
      <c r="K1163" s="63">
        <v>0</v>
      </c>
      <c r="L1163" s="63">
        <v>0</v>
      </c>
      <c r="M1163" s="63">
        <v>2.1648626144879269E-2</v>
      </c>
      <c r="N1163" s="63">
        <v>1.5820149875104082E-2</v>
      </c>
      <c r="O1163" s="63">
        <v>9.1590341382181521E-3</v>
      </c>
      <c r="P1163" s="63">
        <v>0</v>
      </c>
      <c r="Q1163" s="63">
        <v>1.9150707743547043E-2</v>
      </c>
      <c r="R1163" s="63">
        <v>2.9142381348875937E-2</v>
      </c>
      <c r="S1163" s="63">
        <v>5.8284762697751874E-3</v>
      </c>
      <c r="T1163" s="63">
        <v>8.3263946711074107E-4</v>
      </c>
      <c r="U1163" s="63">
        <v>2.4979184013322231E-3</v>
      </c>
      <c r="V1163" s="63">
        <v>2.4979184013322231E-3</v>
      </c>
      <c r="W1163" s="63">
        <v>0</v>
      </c>
      <c r="X1163" s="63">
        <v>4.8293089092422983E-2</v>
      </c>
      <c r="Y1163" s="63">
        <v>0.12739383846794339</v>
      </c>
      <c r="Z1163" s="63">
        <v>2.7477102414654453E-2</v>
      </c>
      <c r="AA1163" s="63">
        <v>0.50957535387177355</v>
      </c>
      <c r="AB1163" s="93" t="str">
        <f t="shared" si="255"/>
        <v>pre99</v>
      </c>
      <c r="AC1163" s="93" t="str">
        <f t="shared" si="256"/>
        <v>LRW</v>
      </c>
      <c r="AD1163" s="93" t="str">
        <f>"'"&amp;VLOOKUP(A1163,Lookups!B$3:F$48,2,FALSE)&amp;"'"</f>
        <v>'Lewis River Wild'</v>
      </c>
      <c r="AE1163" s="93">
        <f>VLOOKUP(A1163,Lookups!B$3:F$48,4,FALSE)</f>
        <v>8</v>
      </c>
      <c r="AF1163" s="93" t="str">
        <f>VLOOKUP(A1163,Lookups!B$3:F$48,5,FALSE)</f>
        <v>ColR</v>
      </c>
      <c r="AG1163" s="93" t="str">
        <f t="shared" si="257"/>
        <v>yes</v>
      </c>
      <c r="AH1163" s="93">
        <f>VLOOKUP(A1163,Lookups!B$3:F$48,3,FALSE)</f>
        <v>17</v>
      </c>
      <c r="AI1163" s="117">
        <f t="shared" si="258"/>
        <v>7.4937552039966687E-2</v>
      </c>
      <c r="AJ1163" s="117">
        <f t="shared" si="259"/>
        <v>3.6636136552872609E-2</v>
      </c>
      <c r="AK1163" s="117">
        <f t="shared" si="260"/>
        <v>6.9109075770191514E-2</v>
      </c>
      <c r="AL1163" s="117">
        <f t="shared" si="261"/>
        <v>2.1648626144879269E-2</v>
      </c>
      <c r="AM1163" s="117">
        <f t="shared" si="262"/>
        <v>2.4979184013322234E-2</v>
      </c>
      <c r="AN1163" s="117">
        <f t="shared" si="263"/>
        <v>5.4954204829308913E-2</v>
      </c>
      <c r="AO1163" s="117">
        <f t="shared" si="264"/>
        <v>4.9958368026644462E-3</v>
      </c>
      <c r="AP1163" s="117">
        <f t="shared" si="265"/>
        <v>0.17568692756036636</v>
      </c>
      <c r="AQ1163" s="117">
        <f t="shared" si="266"/>
        <v>0.50957535387177355</v>
      </c>
      <c r="AR1163" s="117">
        <f t="shared" si="267"/>
        <v>2.7477102414654453E-2</v>
      </c>
      <c r="AS1163" t="str">
        <f t="shared" si="268"/>
        <v>1981LRW</v>
      </c>
    </row>
    <row r="1164" spans="1:45" x14ac:dyDescent="0.25">
      <c r="A1164" t="s">
        <v>688</v>
      </c>
      <c r="B1164" s="64">
        <v>1982</v>
      </c>
      <c r="C1164">
        <v>972</v>
      </c>
      <c r="D1164" s="116" t="s">
        <v>30</v>
      </c>
      <c r="E1164" s="63">
        <v>7.7160493827160503E-2</v>
      </c>
      <c r="F1164" s="63">
        <v>8.23045267489712E-3</v>
      </c>
      <c r="G1164" s="63">
        <v>1.02880658436214E-3</v>
      </c>
      <c r="H1164" s="63">
        <v>3.292181069958848E-2</v>
      </c>
      <c r="I1164" s="63">
        <v>0</v>
      </c>
      <c r="J1164" s="63">
        <v>0.1111111111111111</v>
      </c>
      <c r="K1164" s="63">
        <v>0</v>
      </c>
      <c r="L1164" s="63">
        <v>4.11522633744856E-3</v>
      </c>
      <c r="M1164" s="63">
        <v>0</v>
      </c>
      <c r="N1164" s="63">
        <v>1.5432098765432098E-2</v>
      </c>
      <c r="O1164" s="63">
        <v>1.4403292181069959E-2</v>
      </c>
      <c r="P1164" s="63">
        <v>0</v>
      </c>
      <c r="Q1164" s="63">
        <v>3.3950617283950615E-2</v>
      </c>
      <c r="R1164" s="63">
        <v>7.6131687242798354E-2</v>
      </c>
      <c r="S1164" s="63">
        <v>1.0288065843621399E-2</v>
      </c>
      <c r="T1164" s="63">
        <v>0</v>
      </c>
      <c r="U1164" s="63">
        <v>6.1728395061728392E-3</v>
      </c>
      <c r="V1164" s="63">
        <v>8.23045267489712E-3</v>
      </c>
      <c r="W1164" s="63">
        <v>0</v>
      </c>
      <c r="X1164" s="63">
        <v>5.4526748971193417E-2</v>
      </c>
      <c r="Y1164" s="63">
        <v>0.15020576131687244</v>
      </c>
      <c r="Z1164" s="63">
        <v>1.2345679012345678E-2</v>
      </c>
      <c r="AA1164" s="63">
        <v>0.38374485596707819</v>
      </c>
      <c r="AB1164" s="93" t="str">
        <f t="shared" si="255"/>
        <v>pre99</v>
      </c>
      <c r="AC1164" s="93" t="str">
        <f t="shared" si="256"/>
        <v>LRW</v>
      </c>
      <c r="AD1164" s="93" t="str">
        <f>"'"&amp;VLOOKUP(A1164,Lookups!B$3:F$48,2,FALSE)&amp;"'"</f>
        <v>'Lewis River Wild'</v>
      </c>
      <c r="AE1164" s="93">
        <f>VLOOKUP(A1164,Lookups!B$3:F$48,4,FALSE)</f>
        <v>8</v>
      </c>
      <c r="AF1164" s="93" t="str">
        <f>VLOOKUP(A1164,Lookups!B$3:F$48,5,FALSE)</f>
        <v>ColR</v>
      </c>
      <c r="AG1164" s="93" t="str">
        <f t="shared" si="257"/>
        <v>yes</v>
      </c>
      <c r="AH1164" s="93">
        <f>VLOOKUP(A1164,Lookups!B$3:F$48,3,FALSE)</f>
        <v>17</v>
      </c>
      <c r="AI1164" s="117">
        <f t="shared" si="258"/>
        <v>8.6419753086419762E-2</v>
      </c>
      <c r="AJ1164" s="117">
        <f t="shared" si="259"/>
        <v>3.292181069958848E-2</v>
      </c>
      <c r="AK1164" s="117">
        <f t="shared" si="260"/>
        <v>0.1111111111111111</v>
      </c>
      <c r="AL1164" s="117">
        <f t="shared" si="261"/>
        <v>4.11522633744856E-3</v>
      </c>
      <c r="AM1164" s="117">
        <f t="shared" si="262"/>
        <v>2.9835390946502057E-2</v>
      </c>
      <c r="AN1164" s="117">
        <f t="shared" si="263"/>
        <v>0.12037037037037036</v>
      </c>
      <c r="AO1164" s="117">
        <f t="shared" si="264"/>
        <v>1.4403292181069959E-2</v>
      </c>
      <c r="AP1164" s="117">
        <f t="shared" si="265"/>
        <v>0.20473251028806586</v>
      </c>
      <c r="AQ1164" s="117">
        <f t="shared" si="266"/>
        <v>0.38374485596707819</v>
      </c>
      <c r="AR1164" s="117">
        <f t="shared" si="267"/>
        <v>1.2345679012345678E-2</v>
      </c>
      <c r="AS1164" t="str">
        <f t="shared" si="268"/>
        <v>1982LRW</v>
      </c>
    </row>
    <row r="1165" spans="1:45" x14ac:dyDescent="0.25">
      <c r="A1165" t="s">
        <v>688</v>
      </c>
      <c r="B1165" s="64">
        <v>1983</v>
      </c>
      <c r="C1165">
        <v>1080</v>
      </c>
      <c r="D1165" s="116" t="s">
        <v>78</v>
      </c>
      <c r="E1165" s="63" t="s">
        <v>26</v>
      </c>
      <c r="F1165" s="63" t="s">
        <v>27</v>
      </c>
      <c r="G1165" s="63" t="s">
        <v>28</v>
      </c>
      <c r="H1165" s="63" t="s">
        <v>28</v>
      </c>
      <c r="I1165" s="63" t="s">
        <v>28</v>
      </c>
      <c r="J1165" s="63" t="s">
        <v>28</v>
      </c>
      <c r="K1165" s="63" t="s">
        <v>28</v>
      </c>
      <c r="L1165" s="63" t="s">
        <v>28</v>
      </c>
      <c r="M1165" s="63" t="s">
        <v>28</v>
      </c>
      <c r="N1165" s="63" t="s">
        <v>28</v>
      </c>
      <c r="O1165" s="63" t="s">
        <v>28</v>
      </c>
      <c r="P1165" s="63" t="s">
        <v>28</v>
      </c>
      <c r="Q1165" s="63" t="s">
        <v>28</v>
      </c>
      <c r="R1165" s="63" t="s">
        <v>28</v>
      </c>
      <c r="S1165" s="63" t="s">
        <v>28</v>
      </c>
      <c r="T1165" s="63" t="s">
        <v>28</v>
      </c>
      <c r="U1165" s="63" t="s">
        <v>28</v>
      </c>
      <c r="V1165" s="63" t="s">
        <v>28</v>
      </c>
      <c r="W1165" s="63" t="s">
        <v>28</v>
      </c>
      <c r="X1165" s="63" t="s">
        <v>28</v>
      </c>
      <c r="Y1165" s="63" t="s">
        <v>28</v>
      </c>
      <c r="Z1165" s="63" t="s">
        <v>28</v>
      </c>
      <c r="AA1165" s="63" t="s">
        <v>28</v>
      </c>
      <c r="AB1165" s="93" t="str">
        <f t="shared" si="255"/>
        <v>pre99</v>
      </c>
      <c r="AC1165" s="93" t="str">
        <f t="shared" si="256"/>
        <v>LRW</v>
      </c>
      <c r="AD1165" s="93" t="str">
        <f>"'"&amp;VLOOKUP(A1165,Lookups!B$3:F$48,2,FALSE)&amp;"'"</f>
        <v>'Lewis River Wild'</v>
      </c>
      <c r="AE1165" s="93">
        <f>VLOOKUP(A1165,Lookups!B$3:F$48,4,FALSE)</f>
        <v>8</v>
      </c>
      <c r="AF1165" s="93" t="str">
        <f>VLOOKUP(A1165,Lookups!B$3:F$48,5,FALSE)</f>
        <v>ColR</v>
      </c>
      <c r="AG1165" s="93" t="str">
        <f t="shared" si="257"/>
        <v>no</v>
      </c>
      <c r="AH1165" s="93">
        <f>VLOOKUP(A1165,Lookups!B$3:F$48,3,FALSE)</f>
        <v>17</v>
      </c>
      <c r="AI1165" s="117">
        <f t="shared" si="258"/>
        <v>0</v>
      </c>
      <c r="AJ1165" s="117">
        <f t="shared" si="259"/>
        <v>0</v>
      </c>
      <c r="AK1165" s="117">
        <f t="shared" si="260"/>
        <v>0</v>
      </c>
      <c r="AL1165" s="117">
        <f t="shared" si="261"/>
        <v>0</v>
      </c>
      <c r="AM1165" s="117">
        <f t="shared" si="262"/>
        <v>0</v>
      </c>
      <c r="AN1165" s="117">
        <f t="shared" si="263"/>
        <v>0</v>
      </c>
      <c r="AO1165" s="117">
        <f t="shared" si="264"/>
        <v>0</v>
      </c>
      <c r="AP1165" s="117">
        <f t="shared" si="265"/>
        <v>0</v>
      </c>
      <c r="AQ1165" s="117">
        <f t="shared" si="266"/>
        <v>0</v>
      </c>
      <c r="AR1165" s="117">
        <f t="shared" si="267"/>
        <v>0</v>
      </c>
      <c r="AS1165" t="str">
        <f t="shared" si="268"/>
        <v>1983LRW</v>
      </c>
    </row>
    <row r="1166" spans="1:45" x14ac:dyDescent="0.25">
      <c r="A1166" t="s">
        <v>688</v>
      </c>
      <c r="B1166" s="64">
        <v>1984</v>
      </c>
      <c r="C1166">
        <v>376</v>
      </c>
      <c r="D1166" s="116" t="s">
        <v>82</v>
      </c>
      <c r="E1166" s="63" t="s">
        <v>26</v>
      </c>
      <c r="F1166" s="63" t="s">
        <v>27</v>
      </c>
      <c r="G1166" s="63" t="s">
        <v>28</v>
      </c>
      <c r="H1166" s="63" t="s">
        <v>28</v>
      </c>
      <c r="I1166" s="63" t="s">
        <v>28</v>
      </c>
      <c r="J1166" s="63" t="s">
        <v>28</v>
      </c>
      <c r="K1166" s="63" t="s">
        <v>28</v>
      </c>
      <c r="L1166" s="63" t="s">
        <v>28</v>
      </c>
      <c r="M1166" s="63" t="s">
        <v>28</v>
      </c>
      <c r="N1166" s="63" t="s">
        <v>28</v>
      </c>
      <c r="O1166" s="63" t="s">
        <v>28</v>
      </c>
      <c r="P1166" s="63" t="s">
        <v>28</v>
      </c>
      <c r="Q1166" s="63" t="s">
        <v>28</v>
      </c>
      <c r="R1166" s="63" t="s">
        <v>28</v>
      </c>
      <c r="S1166" s="63" t="s">
        <v>28</v>
      </c>
      <c r="T1166" s="63" t="s">
        <v>28</v>
      </c>
      <c r="U1166" s="63" t="s">
        <v>28</v>
      </c>
      <c r="V1166" s="63" t="s">
        <v>28</v>
      </c>
      <c r="W1166" s="63" t="s">
        <v>28</v>
      </c>
      <c r="X1166" s="63" t="s">
        <v>28</v>
      </c>
      <c r="Y1166" s="63" t="s">
        <v>28</v>
      </c>
      <c r="Z1166" s="63" t="s">
        <v>28</v>
      </c>
      <c r="AA1166" s="63" t="s">
        <v>28</v>
      </c>
      <c r="AB1166" s="93" t="str">
        <f t="shared" si="255"/>
        <v>pre99</v>
      </c>
      <c r="AC1166" s="93" t="str">
        <f t="shared" si="256"/>
        <v>LRW</v>
      </c>
      <c r="AD1166" s="93" t="str">
        <f>"'"&amp;VLOOKUP(A1166,Lookups!B$3:F$48,2,FALSE)&amp;"'"</f>
        <v>'Lewis River Wild'</v>
      </c>
      <c r="AE1166" s="93">
        <f>VLOOKUP(A1166,Lookups!B$3:F$48,4,FALSE)</f>
        <v>8</v>
      </c>
      <c r="AF1166" s="93" t="str">
        <f>VLOOKUP(A1166,Lookups!B$3:F$48,5,FALSE)</f>
        <v>ColR</v>
      </c>
      <c r="AG1166" s="93" t="str">
        <f t="shared" si="257"/>
        <v>no</v>
      </c>
      <c r="AH1166" s="93">
        <f>VLOOKUP(A1166,Lookups!B$3:F$48,3,FALSE)</f>
        <v>17</v>
      </c>
      <c r="AI1166" s="117">
        <f t="shared" si="258"/>
        <v>0</v>
      </c>
      <c r="AJ1166" s="117">
        <f t="shared" si="259"/>
        <v>0</v>
      </c>
      <c r="AK1166" s="117">
        <f t="shared" si="260"/>
        <v>0</v>
      </c>
      <c r="AL1166" s="117">
        <f t="shared" si="261"/>
        <v>0</v>
      </c>
      <c r="AM1166" s="117">
        <f t="shared" si="262"/>
        <v>0</v>
      </c>
      <c r="AN1166" s="117">
        <f t="shared" si="263"/>
        <v>0</v>
      </c>
      <c r="AO1166" s="117">
        <f t="shared" si="264"/>
        <v>0</v>
      </c>
      <c r="AP1166" s="117">
        <f t="shared" si="265"/>
        <v>0</v>
      </c>
      <c r="AQ1166" s="117">
        <f t="shared" si="266"/>
        <v>0</v>
      </c>
      <c r="AR1166" s="117">
        <f t="shared" si="267"/>
        <v>0</v>
      </c>
      <c r="AS1166" t="str">
        <f t="shared" si="268"/>
        <v>1984LRW</v>
      </c>
    </row>
    <row r="1167" spans="1:45" x14ac:dyDescent="0.25">
      <c r="A1167" t="s">
        <v>688</v>
      </c>
      <c r="B1167" s="64">
        <v>1985</v>
      </c>
      <c r="C1167">
        <v>380</v>
      </c>
      <c r="D1167" s="116" t="s">
        <v>41</v>
      </c>
      <c r="E1167" s="63" t="s">
        <v>26</v>
      </c>
      <c r="F1167" s="63" t="s">
        <v>27</v>
      </c>
      <c r="G1167" s="63" t="s">
        <v>28</v>
      </c>
      <c r="H1167" s="63" t="s">
        <v>28</v>
      </c>
      <c r="I1167" s="63" t="s">
        <v>28</v>
      </c>
      <c r="J1167" s="63" t="s">
        <v>28</v>
      </c>
      <c r="K1167" s="63" t="s">
        <v>28</v>
      </c>
      <c r="L1167" s="63" t="s">
        <v>28</v>
      </c>
      <c r="M1167" s="63" t="s">
        <v>28</v>
      </c>
      <c r="N1167" s="63" t="s">
        <v>28</v>
      </c>
      <c r="O1167" s="63" t="s">
        <v>28</v>
      </c>
      <c r="P1167" s="63" t="s">
        <v>28</v>
      </c>
      <c r="Q1167" s="63" t="s">
        <v>28</v>
      </c>
      <c r="R1167" s="63" t="s">
        <v>28</v>
      </c>
      <c r="S1167" s="63" t="s">
        <v>28</v>
      </c>
      <c r="T1167" s="63" t="s">
        <v>28</v>
      </c>
      <c r="U1167" s="63" t="s">
        <v>28</v>
      </c>
      <c r="V1167" s="63" t="s">
        <v>28</v>
      </c>
      <c r="W1167" s="63" t="s">
        <v>28</v>
      </c>
      <c r="X1167" s="63" t="s">
        <v>28</v>
      </c>
      <c r="Y1167" s="63" t="s">
        <v>28</v>
      </c>
      <c r="Z1167" s="63" t="s">
        <v>28</v>
      </c>
      <c r="AA1167" s="63" t="s">
        <v>28</v>
      </c>
      <c r="AB1167" s="93" t="str">
        <f t="shared" si="255"/>
        <v>pre99</v>
      </c>
      <c r="AC1167" s="93" t="str">
        <f t="shared" si="256"/>
        <v>LRW</v>
      </c>
      <c r="AD1167" s="93" t="str">
        <f>"'"&amp;VLOOKUP(A1167,Lookups!B$3:F$48,2,FALSE)&amp;"'"</f>
        <v>'Lewis River Wild'</v>
      </c>
      <c r="AE1167" s="93">
        <f>VLOOKUP(A1167,Lookups!B$3:F$48,4,FALSE)</f>
        <v>8</v>
      </c>
      <c r="AF1167" s="93" t="str">
        <f>VLOOKUP(A1167,Lookups!B$3:F$48,5,FALSE)</f>
        <v>ColR</v>
      </c>
      <c r="AG1167" s="93" t="str">
        <f t="shared" si="257"/>
        <v>no</v>
      </c>
      <c r="AH1167" s="93">
        <f>VLOOKUP(A1167,Lookups!B$3:F$48,3,FALSE)</f>
        <v>17</v>
      </c>
      <c r="AI1167" s="117">
        <f t="shared" si="258"/>
        <v>0</v>
      </c>
      <c r="AJ1167" s="117">
        <f t="shared" si="259"/>
        <v>0</v>
      </c>
      <c r="AK1167" s="117">
        <f t="shared" si="260"/>
        <v>0</v>
      </c>
      <c r="AL1167" s="117">
        <f t="shared" si="261"/>
        <v>0</v>
      </c>
      <c r="AM1167" s="117">
        <f t="shared" si="262"/>
        <v>0</v>
      </c>
      <c r="AN1167" s="117">
        <f t="shared" si="263"/>
        <v>0</v>
      </c>
      <c r="AO1167" s="117">
        <f t="shared" si="264"/>
        <v>0</v>
      </c>
      <c r="AP1167" s="117">
        <f t="shared" si="265"/>
        <v>0</v>
      </c>
      <c r="AQ1167" s="117">
        <f t="shared" si="266"/>
        <v>0</v>
      </c>
      <c r="AR1167" s="117">
        <f t="shared" si="267"/>
        <v>0</v>
      </c>
      <c r="AS1167" t="str">
        <f t="shared" si="268"/>
        <v>1985LRW</v>
      </c>
    </row>
    <row r="1168" spans="1:45" x14ac:dyDescent="0.25">
      <c r="A1168" t="s">
        <v>688</v>
      </c>
      <c r="B1168" s="64">
        <v>1986</v>
      </c>
      <c r="C1168">
        <v>690</v>
      </c>
      <c r="D1168" s="116" t="s">
        <v>42</v>
      </c>
      <c r="E1168" s="63">
        <v>6.0869565217391314E-2</v>
      </c>
      <c r="F1168" s="63">
        <v>0</v>
      </c>
      <c r="G1168" s="63">
        <v>0</v>
      </c>
      <c r="H1168" s="63">
        <v>2.4637681159420291E-2</v>
      </c>
      <c r="I1168" s="63">
        <v>0</v>
      </c>
      <c r="J1168" s="63">
        <v>8.115942028985508E-2</v>
      </c>
      <c r="K1168" s="63">
        <v>2.4637681159420291E-2</v>
      </c>
      <c r="L1168" s="63">
        <v>0</v>
      </c>
      <c r="M1168" s="63">
        <v>0</v>
      </c>
      <c r="N1168" s="63">
        <v>2.318840579710145E-2</v>
      </c>
      <c r="O1168" s="63">
        <v>8.6956521739130436E-3</v>
      </c>
      <c r="P1168" s="63">
        <v>0</v>
      </c>
      <c r="Q1168" s="63">
        <v>1.5942028985507246E-2</v>
      </c>
      <c r="R1168" s="63">
        <v>5.7971014492753624E-3</v>
      </c>
      <c r="S1168" s="63">
        <v>2.0289855072463767E-2</v>
      </c>
      <c r="T1168" s="63">
        <v>0</v>
      </c>
      <c r="U1168" s="63">
        <v>0</v>
      </c>
      <c r="V1168" s="63">
        <v>0</v>
      </c>
      <c r="W1168" s="63">
        <v>0</v>
      </c>
      <c r="X1168" s="63">
        <v>0.26811594202898553</v>
      </c>
      <c r="Y1168" s="63">
        <v>0.11014492753623188</v>
      </c>
      <c r="Z1168" s="63">
        <v>8.6956521739130436E-3</v>
      </c>
      <c r="AA1168" s="63">
        <v>0.34782608695652173</v>
      </c>
      <c r="AB1168" s="93" t="str">
        <f t="shared" si="255"/>
        <v>pre99</v>
      </c>
      <c r="AC1168" s="93" t="str">
        <f t="shared" si="256"/>
        <v>LRW</v>
      </c>
      <c r="AD1168" s="93" t="str">
        <f>"'"&amp;VLOOKUP(A1168,Lookups!B$3:F$48,2,FALSE)&amp;"'"</f>
        <v>'Lewis River Wild'</v>
      </c>
      <c r="AE1168" s="93">
        <f>VLOOKUP(A1168,Lookups!B$3:F$48,4,FALSE)</f>
        <v>8</v>
      </c>
      <c r="AF1168" s="93" t="str">
        <f>VLOOKUP(A1168,Lookups!B$3:F$48,5,FALSE)</f>
        <v>ColR</v>
      </c>
      <c r="AG1168" s="93" t="str">
        <f t="shared" si="257"/>
        <v>yes</v>
      </c>
      <c r="AH1168" s="93">
        <f>VLOOKUP(A1168,Lookups!B$3:F$48,3,FALSE)</f>
        <v>17</v>
      </c>
      <c r="AI1168" s="117">
        <f t="shared" si="258"/>
        <v>6.0869565217391314E-2</v>
      </c>
      <c r="AJ1168" s="117">
        <f t="shared" si="259"/>
        <v>2.4637681159420291E-2</v>
      </c>
      <c r="AK1168" s="117">
        <f t="shared" si="260"/>
        <v>0.10579710144927537</v>
      </c>
      <c r="AL1168" s="117">
        <f t="shared" si="261"/>
        <v>0</v>
      </c>
      <c r="AM1168" s="117">
        <f t="shared" si="262"/>
        <v>3.1884057971014491E-2</v>
      </c>
      <c r="AN1168" s="117">
        <f t="shared" si="263"/>
        <v>4.2028985507246375E-2</v>
      </c>
      <c r="AO1168" s="117">
        <f t="shared" si="264"/>
        <v>0</v>
      </c>
      <c r="AP1168" s="117">
        <f t="shared" si="265"/>
        <v>0.37826086956521743</v>
      </c>
      <c r="AQ1168" s="117">
        <f t="shared" si="266"/>
        <v>0.34782608695652173</v>
      </c>
      <c r="AR1168" s="117">
        <f t="shared" si="267"/>
        <v>8.6956521739130436E-3</v>
      </c>
      <c r="AS1168" t="str">
        <f t="shared" si="268"/>
        <v>1986LRW</v>
      </c>
    </row>
    <row r="1169" spans="1:45" x14ac:dyDescent="0.25">
      <c r="A1169" t="s">
        <v>688</v>
      </c>
      <c r="B1169" s="64">
        <v>1987</v>
      </c>
      <c r="C1169">
        <v>1208</v>
      </c>
      <c r="D1169" s="116" t="s">
        <v>43</v>
      </c>
      <c r="E1169" s="63">
        <v>5.4635761589403975E-2</v>
      </c>
      <c r="F1169" s="63">
        <v>0</v>
      </c>
      <c r="G1169" s="63">
        <v>0</v>
      </c>
      <c r="H1169" s="63">
        <v>5.2980132450331126E-2</v>
      </c>
      <c r="I1169" s="63">
        <v>0</v>
      </c>
      <c r="J1169" s="63">
        <v>9.35430463576159E-2</v>
      </c>
      <c r="K1169" s="63">
        <v>9.9337748344370865E-3</v>
      </c>
      <c r="L1169" s="63">
        <v>0</v>
      </c>
      <c r="M1169" s="63">
        <v>0</v>
      </c>
      <c r="N1169" s="63">
        <v>1.4072847682119206E-2</v>
      </c>
      <c r="O1169" s="63">
        <v>0</v>
      </c>
      <c r="P1169" s="63">
        <v>0</v>
      </c>
      <c r="Q1169" s="63">
        <v>1.0761589403973509E-2</v>
      </c>
      <c r="R1169" s="63">
        <v>8.2781456953642391E-3</v>
      </c>
      <c r="S1169" s="63">
        <v>1.7384105960264899E-2</v>
      </c>
      <c r="T1169" s="63">
        <v>0</v>
      </c>
      <c r="U1169" s="63">
        <v>0</v>
      </c>
      <c r="V1169" s="63">
        <v>2.4834437086092716E-3</v>
      </c>
      <c r="W1169" s="63">
        <v>0</v>
      </c>
      <c r="X1169" s="63">
        <v>0.26903973509933776</v>
      </c>
      <c r="Y1169" s="63">
        <v>4.8013245033112585E-2</v>
      </c>
      <c r="Z1169" s="63">
        <v>2.2350993377483443E-2</v>
      </c>
      <c r="AA1169" s="63">
        <v>0.39652317880794702</v>
      </c>
      <c r="AB1169" s="93" t="str">
        <f t="shared" si="255"/>
        <v>pre99</v>
      </c>
      <c r="AC1169" s="93" t="str">
        <f t="shared" si="256"/>
        <v>LRW</v>
      </c>
      <c r="AD1169" s="93" t="str">
        <f>"'"&amp;VLOOKUP(A1169,Lookups!B$3:F$48,2,FALSE)&amp;"'"</f>
        <v>'Lewis River Wild'</v>
      </c>
      <c r="AE1169" s="93">
        <f>VLOOKUP(A1169,Lookups!B$3:F$48,4,FALSE)</f>
        <v>8</v>
      </c>
      <c r="AF1169" s="93" t="str">
        <f>VLOOKUP(A1169,Lookups!B$3:F$48,5,FALSE)</f>
        <v>ColR</v>
      </c>
      <c r="AG1169" s="93" t="str">
        <f t="shared" si="257"/>
        <v>yes</v>
      </c>
      <c r="AH1169" s="93">
        <f>VLOOKUP(A1169,Lookups!B$3:F$48,3,FALSE)</f>
        <v>17</v>
      </c>
      <c r="AI1169" s="117">
        <f t="shared" si="258"/>
        <v>5.4635761589403975E-2</v>
      </c>
      <c r="AJ1169" s="117">
        <f t="shared" si="259"/>
        <v>5.2980132450331126E-2</v>
      </c>
      <c r="AK1169" s="117">
        <f t="shared" si="260"/>
        <v>0.10347682119205298</v>
      </c>
      <c r="AL1169" s="117">
        <f t="shared" si="261"/>
        <v>0</v>
      </c>
      <c r="AM1169" s="117">
        <f t="shared" si="262"/>
        <v>1.4072847682119206E-2</v>
      </c>
      <c r="AN1169" s="117">
        <f t="shared" si="263"/>
        <v>3.6423841059602648E-2</v>
      </c>
      <c r="AO1169" s="117">
        <f t="shared" si="264"/>
        <v>2.4834437086092716E-3</v>
      </c>
      <c r="AP1169" s="117">
        <f t="shared" si="265"/>
        <v>0.31705298013245037</v>
      </c>
      <c r="AQ1169" s="117">
        <f t="shared" si="266"/>
        <v>0.39652317880794702</v>
      </c>
      <c r="AR1169" s="117">
        <f t="shared" si="267"/>
        <v>2.2350993377483443E-2</v>
      </c>
      <c r="AS1169" t="str">
        <f t="shared" si="268"/>
        <v>1987LRW</v>
      </c>
    </row>
    <row r="1170" spans="1:45" x14ac:dyDescent="0.25">
      <c r="A1170" t="s">
        <v>688</v>
      </c>
      <c r="B1170" s="64">
        <v>1988</v>
      </c>
      <c r="C1170">
        <v>1038</v>
      </c>
      <c r="D1170" s="116" t="s">
        <v>43</v>
      </c>
      <c r="E1170" s="63">
        <v>5.0096339113680152E-2</v>
      </c>
      <c r="F1170" s="63">
        <v>0</v>
      </c>
      <c r="G1170" s="63">
        <v>0</v>
      </c>
      <c r="H1170" s="63">
        <v>3.3718689788053952E-2</v>
      </c>
      <c r="I1170" s="63">
        <v>0</v>
      </c>
      <c r="J1170" s="63">
        <v>0.10404624277456648</v>
      </c>
      <c r="K1170" s="63">
        <v>0</v>
      </c>
      <c r="L1170" s="63">
        <v>0</v>
      </c>
      <c r="M1170" s="63">
        <v>0</v>
      </c>
      <c r="N1170" s="63">
        <v>0</v>
      </c>
      <c r="O1170" s="63">
        <v>5.7803468208092483E-3</v>
      </c>
      <c r="P1170" s="63">
        <v>0</v>
      </c>
      <c r="Q1170" s="63">
        <v>3.8535645472061654E-2</v>
      </c>
      <c r="R1170" s="63">
        <v>5.7803468208092483E-3</v>
      </c>
      <c r="S1170" s="63">
        <v>1.0597302504816955E-2</v>
      </c>
      <c r="T1170" s="63">
        <v>4.8169556840077067E-3</v>
      </c>
      <c r="U1170" s="63">
        <v>0</v>
      </c>
      <c r="V1170" s="63">
        <v>1.4450867052023121E-2</v>
      </c>
      <c r="W1170" s="63">
        <v>0</v>
      </c>
      <c r="X1170" s="63">
        <v>0.24084778420038536</v>
      </c>
      <c r="Y1170" s="63">
        <v>0.14450867052023122</v>
      </c>
      <c r="Z1170" s="63">
        <v>1.8304431599229287E-2</v>
      </c>
      <c r="AA1170" s="63">
        <v>0.32851637764932562</v>
      </c>
      <c r="AB1170" s="93" t="str">
        <f t="shared" si="255"/>
        <v>pre99</v>
      </c>
      <c r="AC1170" s="93" t="str">
        <f t="shared" si="256"/>
        <v>LRW</v>
      </c>
      <c r="AD1170" s="93" t="str">
        <f>"'"&amp;VLOOKUP(A1170,Lookups!B$3:F$48,2,FALSE)&amp;"'"</f>
        <v>'Lewis River Wild'</v>
      </c>
      <c r="AE1170" s="93">
        <f>VLOOKUP(A1170,Lookups!B$3:F$48,4,FALSE)</f>
        <v>8</v>
      </c>
      <c r="AF1170" s="93" t="str">
        <f>VLOOKUP(A1170,Lookups!B$3:F$48,5,FALSE)</f>
        <v>ColR</v>
      </c>
      <c r="AG1170" s="93" t="str">
        <f t="shared" si="257"/>
        <v>yes</v>
      </c>
      <c r="AH1170" s="93">
        <f>VLOOKUP(A1170,Lookups!B$3:F$48,3,FALSE)</f>
        <v>17</v>
      </c>
      <c r="AI1170" s="117">
        <f t="shared" si="258"/>
        <v>5.0096339113680152E-2</v>
      </c>
      <c r="AJ1170" s="117">
        <f t="shared" si="259"/>
        <v>3.3718689788053952E-2</v>
      </c>
      <c r="AK1170" s="117">
        <f t="shared" si="260"/>
        <v>0.10404624277456648</v>
      </c>
      <c r="AL1170" s="117">
        <f t="shared" si="261"/>
        <v>0</v>
      </c>
      <c r="AM1170" s="117">
        <f t="shared" si="262"/>
        <v>5.7803468208092483E-3</v>
      </c>
      <c r="AN1170" s="117">
        <f t="shared" si="263"/>
        <v>5.9730250481695564E-2</v>
      </c>
      <c r="AO1170" s="117">
        <f t="shared" si="264"/>
        <v>1.4450867052023121E-2</v>
      </c>
      <c r="AP1170" s="117">
        <f t="shared" si="265"/>
        <v>0.38535645472061658</v>
      </c>
      <c r="AQ1170" s="117">
        <f t="shared" si="266"/>
        <v>0.32851637764932562</v>
      </c>
      <c r="AR1170" s="117">
        <f t="shared" si="267"/>
        <v>1.8304431599229287E-2</v>
      </c>
      <c r="AS1170" t="str">
        <f t="shared" si="268"/>
        <v>1988LRW</v>
      </c>
    </row>
    <row r="1171" spans="1:45" x14ac:dyDescent="0.25">
      <c r="A1171" t="s">
        <v>688</v>
      </c>
      <c r="B1171" s="64">
        <v>1989</v>
      </c>
      <c r="C1171">
        <v>1360</v>
      </c>
      <c r="D1171" s="116" t="s">
        <v>43</v>
      </c>
      <c r="E1171" s="63">
        <v>2.3529411764705882E-2</v>
      </c>
      <c r="F1171" s="63">
        <v>7.3529411764705881E-3</v>
      </c>
      <c r="G1171" s="63">
        <v>2.2058823529411764E-3</v>
      </c>
      <c r="H1171" s="63">
        <v>5.0735294117647059E-2</v>
      </c>
      <c r="I1171" s="63">
        <v>4.4117647058823529E-3</v>
      </c>
      <c r="J1171" s="63">
        <v>5.8823529411764705E-2</v>
      </c>
      <c r="K1171" s="63">
        <v>5.1470588235294117E-3</v>
      </c>
      <c r="L1171" s="63">
        <v>0</v>
      </c>
      <c r="M1171" s="63">
        <v>0</v>
      </c>
      <c r="N1171" s="63">
        <v>2.2058823529411764E-3</v>
      </c>
      <c r="O1171" s="63">
        <v>1.4705882352941176E-2</v>
      </c>
      <c r="P1171" s="63">
        <v>0</v>
      </c>
      <c r="Q1171" s="63">
        <v>3.0147058823529412E-2</v>
      </c>
      <c r="R1171" s="63">
        <v>6.6176470588235293E-3</v>
      </c>
      <c r="S1171" s="63">
        <v>2.4264705882352942E-2</v>
      </c>
      <c r="T1171" s="63">
        <v>0</v>
      </c>
      <c r="U1171" s="63">
        <v>0</v>
      </c>
      <c r="V1171" s="63">
        <v>0</v>
      </c>
      <c r="W1171" s="63">
        <v>0</v>
      </c>
      <c r="X1171" s="63">
        <v>9.7794117647058823E-2</v>
      </c>
      <c r="Y1171" s="63">
        <v>6.7647058823529407E-2</v>
      </c>
      <c r="Z1171" s="63">
        <v>4.4117647058823532E-2</v>
      </c>
      <c r="AA1171" s="63">
        <v>0.56029411764705883</v>
      </c>
      <c r="AB1171" s="93" t="str">
        <f t="shared" si="255"/>
        <v>pre99</v>
      </c>
      <c r="AC1171" s="93" t="str">
        <f t="shared" si="256"/>
        <v>LRW</v>
      </c>
      <c r="AD1171" s="93" t="str">
        <f>"'"&amp;VLOOKUP(A1171,Lookups!B$3:F$48,2,FALSE)&amp;"'"</f>
        <v>'Lewis River Wild'</v>
      </c>
      <c r="AE1171" s="93">
        <f>VLOOKUP(A1171,Lookups!B$3:F$48,4,FALSE)</f>
        <v>8</v>
      </c>
      <c r="AF1171" s="93" t="str">
        <f>VLOOKUP(A1171,Lookups!B$3:F$48,5,FALSE)</f>
        <v>ColR</v>
      </c>
      <c r="AG1171" s="93" t="str">
        <f t="shared" si="257"/>
        <v>yes</v>
      </c>
      <c r="AH1171" s="93">
        <f>VLOOKUP(A1171,Lookups!B$3:F$48,3,FALSE)</f>
        <v>17</v>
      </c>
      <c r="AI1171" s="117">
        <f t="shared" si="258"/>
        <v>3.3088235294117647E-2</v>
      </c>
      <c r="AJ1171" s="117">
        <f t="shared" si="259"/>
        <v>5.514705882352941E-2</v>
      </c>
      <c r="AK1171" s="117">
        <f t="shared" si="260"/>
        <v>6.3970588235294112E-2</v>
      </c>
      <c r="AL1171" s="117">
        <f t="shared" si="261"/>
        <v>0</v>
      </c>
      <c r="AM1171" s="117">
        <f t="shared" si="262"/>
        <v>1.6911764705882352E-2</v>
      </c>
      <c r="AN1171" s="117">
        <f t="shared" si="263"/>
        <v>6.1029411764705888E-2</v>
      </c>
      <c r="AO1171" s="117">
        <f t="shared" si="264"/>
        <v>0</v>
      </c>
      <c r="AP1171" s="117">
        <f t="shared" si="265"/>
        <v>0.16544117647058823</v>
      </c>
      <c r="AQ1171" s="117">
        <f t="shared" si="266"/>
        <v>0.56029411764705883</v>
      </c>
      <c r="AR1171" s="117">
        <f t="shared" si="267"/>
        <v>4.4117647058823532E-2</v>
      </c>
      <c r="AS1171" t="str">
        <f t="shared" si="268"/>
        <v>1989LRW</v>
      </c>
    </row>
    <row r="1172" spans="1:45" x14ac:dyDescent="0.25">
      <c r="A1172" t="s">
        <v>688</v>
      </c>
      <c r="B1172" s="64">
        <v>1990</v>
      </c>
      <c r="C1172">
        <v>1207</v>
      </c>
      <c r="D1172" s="116" t="s">
        <v>43</v>
      </c>
      <c r="E1172" s="63">
        <v>7.3736536868268435E-2</v>
      </c>
      <c r="F1172" s="63">
        <v>0</v>
      </c>
      <c r="G1172" s="63">
        <v>0</v>
      </c>
      <c r="H1172" s="63">
        <v>1.9884009942004972E-2</v>
      </c>
      <c r="I1172" s="63">
        <v>0</v>
      </c>
      <c r="J1172" s="63">
        <v>0.13338856669428334</v>
      </c>
      <c r="K1172" s="63">
        <v>8.2850041425020712E-3</v>
      </c>
      <c r="L1172" s="63">
        <v>0</v>
      </c>
      <c r="M1172" s="63">
        <v>0</v>
      </c>
      <c r="N1172" s="63">
        <v>4.1425020712510356E-3</v>
      </c>
      <c r="O1172" s="63">
        <v>5.7995028997514502E-3</v>
      </c>
      <c r="P1172" s="63">
        <v>5.7995028997514502E-3</v>
      </c>
      <c r="Q1172" s="63">
        <v>2.6512013256006627E-2</v>
      </c>
      <c r="R1172" s="63">
        <v>1.8227009113504555E-2</v>
      </c>
      <c r="S1172" s="63">
        <v>1.4913007456503728E-2</v>
      </c>
      <c r="T1172" s="63">
        <v>0</v>
      </c>
      <c r="U1172" s="63">
        <v>0</v>
      </c>
      <c r="V1172" s="63">
        <v>1.3256006628003313E-2</v>
      </c>
      <c r="W1172" s="63">
        <v>0</v>
      </c>
      <c r="X1172" s="63">
        <v>3.3140016570008285E-2</v>
      </c>
      <c r="Y1172" s="63">
        <v>2.1541010770505385E-2</v>
      </c>
      <c r="Z1172" s="63">
        <v>1.6570008285004142E-2</v>
      </c>
      <c r="AA1172" s="63">
        <v>0.60480530240265118</v>
      </c>
      <c r="AB1172" s="93" t="str">
        <f t="shared" si="255"/>
        <v>pre99</v>
      </c>
      <c r="AC1172" s="93" t="str">
        <f t="shared" si="256"/>
        <v>LRW</v>
      </c>
      <c r="AD1172" s="93" t="str">
        <f>"'"&amp;VLOOKUP(A1172,Lookups!B$3:F$48,2,FALSE)&amp;"'"</f>
        <v>'Lewis River Wild'</v>
      </c>
      <c r="AE1172" s="93">
        <f>VLOOKUP(A1172,Lookups!B$3:F$48,4,FALSE)</f>
        <v>8</v>
      </c>
      <c r="AF1172" s="93" t="str">
        <f>VLOOKUP(A1172,Lookups!B$3:F$48,5,FALSE)</f>
        <v>ColR</v>
      </c>
      <c r="AG1172" s="93" t="str">
        <f t="shared" si="257"/>
        <v>yes</v>
      </c>
      <c r="AH1172" s="93">
        <f>VLOOKUP(A1172,Lookups!B$3:F$48,3,FALSE)</f>
        <v>17</v>
      </c>
      <c r="AI1172" s="117">
        <f t="shared" si="258"/>
        <v>7.3736536868268435E-2</v>
      </c>
      <c r="AJ1172" s="117">
        <f t="shared" si="259"/>
        <v>1.9884009942004972E-2</v>
      </c>
      <c r="AK1172" s="117">
        <f t="shared" si="260"/>
        <v>0.14167357083678542</v>
      </c>
      <c r="AL1172" s="117">
        <f t="shared" si="261"/>
        <v>0</v>
      </c>
      <c r="AM1172" s="117">
        <f t="shared" si="262"/>
        <v>1.5741507870753936E-2</v>
      </c>
      <c r="AN1172" s="117">
        <f t="shared" si="263"/>
        <v>5.9652029826014911E-2</v>
      </c>
      <c r="AO1172" s="117">
        <f t="shared" si="264"/>
        <v>1.3256006628003313E-2</v>
      </c>
      <c r="AP1172" s="117">
        <f t="shared" si="265"/>
        <v>5.4681027340513666E-2</v>
      </c>
      <c r="AQ1172" s="117">
        <f t="shared" si="266"/>
        <v>0.60480530240265118</v>
      </c>
      <c r="AR1172" s="117">
        <f t="shared" si="267"/>
        <v>1.6570008285004142E-2</v>
      </c>
      <c r="AS1172" t="str">
        <f t="shared" si="268"/>
        <v>1990LRW</v>
      </c>
    </row>
    <row r="1173" spans="1:45" x14ac:dyDescent="0.25">
      <c r="A1173" t="s">
        <v>688</v>
      </c>
      <c r="B1173" s="64">
        <v>1991</v>
      </c>
      <c r="C1173">
        <v>916</v>
      </c>
      <c r="D1173" s="116" t="s">
        <v>43</v>
      </c>
      <c r="E1173" s="63">
        <v>6.9868995633187769E-2</v>
      </c>
      <c r="F1173" s="63">
        <v>2.1834061135371178E-3</v>
      </c>
      <c r="G1173" s="63">
        <v>0</v>
      </c>
      <c r="H1173" s="63">
        <v>4.148471615720524E-2</v>
      </c>
      <c r="I1173" s="63">
        <v>1.2008733624454149E-2</v>
      </c>
      <c r="J1173" s="63">
        <v>6.4410480349344976E-2</v>
      </c>
      <c r="K1173" s="63">
        <v>0</v>
      </c>
      <c r="L1173" s="63">
        <v>0</v>
      </c>
      <c r="M1173" s="63">
        <v>0</v>
      </c>
      <c r="N1173" s="63">
        <v>4.3668122270742356E-3</v>
      </c>
      <c r="O1173" s="63">
        <v>6.5502183406113534E-3</v>
      </c>
      <c r="P1173" s="63">
        <v>0</v>
      </c>
      <c r="Q1173" s="63">
        <v>1.3100436681222707E-2</v>
      </c>
      <c r="R1173" s="63">
        <v>5.4585152838427945E-3</v>
      </c>
      <c r="S1173" s="63">
        <v>1.0917030567685589E-2</v>
      </c>
      <c r="T1173" s="63">
        <v>5.4585152838427945E-3</v>
      </c>
      <c r="U1173" s="63">
        <v>0</v>
      </c>
      <c r="V1173" s="63">
        <v>0</v>
      </c>
      <c r="W1173" s="63">
        <v>0</v>
      </c>
      <c r="X1173" s="63">
        <v>0.15611353711790393</v>
      </c>
      <c r="Y1173" s="63">
        <v>6.3318777292576414E-2</v>
      </c>
      <c r="Z1173" s="63">
        <v>1.3100436681222707E-2</v>
      </c>
      <c r="AA1173" s="63">
        <v>0.53165938864628826</v>
      </c>
      <c r="AB1173" s="93" t="str">
        <f t="shared" si="255"/>
        <v>pre99</v>
      </c>
      <c r="AC1173" s="93" t="str">
        <f t="shared" si="256"/>
        <v>LRW</v>
      </c>
      <c r="AD1173" s="93" t="str">
        <f>"'"&amp;VLOOKUP(A1173,Lookups!B$3:F$48,2,FALSE)&amp;"'"</f>
        <v>'Lewis River Wild'</v>
      </c>
      <c r="AE1173" s="93">
        <f>VLOOKUP(A1173,Lookups!B$3:F$48,4,FALSE)</f>
        <v>8</v>
      </c>
      <c r="AF1173" s="93" t="str">
        <f>VLOOKUP(A1173,Lookups!B$3:F$48,5,FALSE)</f>
        <v>ColR</v>
      </c>
      <c r="AG1173" s="93" t="str">
        <f t="shared" si="257"/>
        <v>yes</v>
      </c>
      <c r="AH1173" s="93">
        <f>VLOOKUP(A1173,Lookups!B$3:F$48,3,FALSE)</f>
        <v>17</v>
      </c>
      <c r="AI1173" s="117">
        <f t="shared" si="258"/>
        <v>7.2052401746724892E-2</v>
      </c>
      <c r="AJ1173" s="117">
        <f t="shared" si="259"/>
        <v>5.3493449781659388E-2</v>
      </c>
      <c r="AK1173" s="117">
        <f t="shared" si="260"/>
        <v>6.4410480349344976E-2</v>
      </c>
      <c r="AL1173" s="117">
        <f t="shared" si="261"/>
        <v>0</v>
      </c>
      <c r="AM1173" s="117">
        <f t="shared" si="262"/>
        <v>1.0917030567685589E-2</v>
      </c>
      <c r="AN1173" s="117">
        <f t="shared" si="263"/>
        <v>3.4934497816593885E-2</v>
      </c>
      <c r="AO1173" s="117">
        <f t="shared" si="264"/>
        <v>0</v>
      </c>
      <c r="AP1173" s="117">
        <f t="shared" si="265"/>
        <v>0.21943231441048033</v>
      </c>
      <c r="AQ1173" s="117">
        <f t="shared" si="266"/>
        <v>0.53165938864628826</v>
      </c>
      <c r="AR1173" s="117">
        <f t="shared" si="267"/>
        <v>1.3100436681222707E-2</v>
      </c>
      <c r="AS1173" t="str">
        <f t="shared" si="268"/>
        <v>1991LRW</v>
      </c>
    </row>
    <row r="1174" spans="1:45" x14ac:dyDescent="0.25">
      <c r="A1174" t="s">
        <v>688</v>
      </c>
      <c r="B1174" s="64">
        <v>1992</v>
      </c>
      <c r="C1174">
        <v>583</v>
      </c>
      <c r="D1174" s="116" t="s">
        <v>43</v>
      </c>
      <c r="E1174" s="63">
        <v>1.886792452830189E-2</v>
      </c>
      <c r="F1174" s="63">
        <v>0</v>
      </c>
      <c r="G1174" s="63">
        <v>0</v>
      </c>
      <c r="H1174" s="63">
        <v>4.1166380789022301E-2</v>
      </c>
      <c r="I1174" s="63">
        <v>0</v>
      </c>
      <c r="J1174" s="63">
        <v>6.6895368782161235E-2</v>
      </c>
      <c r="K1174" s="63">
        <v>0</v>
      </c>
      <c r="L1174" s="63">
        <v>0</v>
      </c>
      <c r="M1174" s="63">
        <v>8.5763293310463125E-3</v>
      </c>
      <c r="N1174" s="63">
        <v>1.8867924528301886E-2</v>
      </c>
      <c r="O1174" s="63">
        <v>0</v>
      </c>
      <c r="P1174" s="63">
        <v>0</v>
      </c>
      <c r="Q1174" s="63">
        <v>1.3722126929674099E-2</v>
      </c>
      <c r="R1174" s="63">
        <v>3.4305317324185248E-3</v>
      </c>
      <c r="S1174" s="63">
        <v>1.8867924528301886E-2</v>
      </c>
      <c r="T1174" s="63">
        <v>3.4305317324185248E-3</v>
      </c>
      <c r="U1174" s="63">
        <v>0</v>
      </c>
      <c r="V1174" s="63">
        <v>1.0291595197255575E-2</v>
      </c>
      <c r="W1174" s="63">
        <v>0</v>
      </c>
      <c r="X1174" s="63">
        <v>4.8027444253859346E-2</v>
      </c>
      <c r="Y1174" s="63">
        <v>0.22641509433962265</v>
      </c>
      <c r="Z1174" s="63">
        <v>2.2298456260720412E-2</v>
      </c>
      <c r="AA1174" s="63">
        <v>0.49914236706689535</v>
      </c>
      <c r="AB1174" s="93" t="str">
        <f t="shared" si="255"/>
        <v>pre99</v>
      </c>
      <c r="AC1174" s="93" t="str">
        <f t="shared" si="256"/>
        <v>LRW</v>
      </c>
      <c r="AD1174" s="93" t="str">
        <f>"'"&amp;VLOOKUP(A1174,Lookups!B$3:F$48,2,FALSE)&amp;"'"</f>
        <v>'Lewis River Wild'</v>
      </c>
      <c r="AE1174" s="93">
        <f>VLOOKUP(A1174,Lookups!B$3:F$48,4,FALSE)</f>
        <v>8</v>
      </c>
      <c r="AF1174" s="93" t="str">
        <f>VLOOKUP(A1174,Lookups!B$3:F$48,5,FALSE)</f>
        <v>ColR</v>
      </c>
      <c r="AG1174" s="93" t="str">
        <f t="shared" si="257"/>
        <v>yes</v>
      </c>
      <c r="AH1174" s="93">
        <f>VLOOKUP(A1174,Lookups!B$3:F$48,3,FALSE)</f>
        <v>17</v>
      </c>
      <c r="AI1174" s="117">
        <f t="shared" si="258"/>
        <v>1.886792452830189E-2</v>
      </c>
      <c r="AJ1174" s="117">
        <f t="shared" si="259"/>
        <v>4.1166380789022301E-2</v>
      </c>
      <c r="AK1174" s="117">
        <f t="shared" si="260"/>
        <v>6.6895368782161235E-2</v>
      </c>
      <c r="AL1174" s="117">
        <f t="shared" si="261"/>
        <v>8.5763293310463125E-3</v>
      </c>
      <c r="AM1174" s="117">
        <f t="shared" si="262"/>
        <v>1.8867924528301886E-2</v>
      </c>
      <c r="AN1174" s="117">
        <f t="shared" si="263"/>
        <v>3.9451114922813037E-2</v>
      </c>
      <c r="AO1174" s="117">
        <f t="shared" si="264"/>
        <v>1.0291595197255575E-2</v>
      </c>
      <c r="AP1174" s="117">
        <f t="shared" si="265"/>
        <v>0.274442538593482</v>
      </c>
      <c r="AQ1174" s="117">
        <f t="shared" si="266"/>
        <v>0.49914236706689535</v>
      </c>
      <c r="AR1174" s="117">
        <f t="shared" si="267"/>
        <v>2.2298456260720412E-2</v>
      </c>
      <c r="AS1174" t="str">
        <f t="shared" si="268"/>
        <v>1992LRW</v>
      </c>
    </row>
    <row r="1175" spans="1:45" x14ac:dyDescent="0.25">
      <c r="A1175" t="s">
        <v>688</v>
      </c>
      <c r="B1175" s="64">
        <v>1993</v>
      </c>
      <c r="C1175">
        <v>407</v>
      </c>
      <c r="D1175" s="116" t="s">
        <v>43</v>
      </c>
      <c r="E1175" s="63">
        <v>4.1769041769041768E-2</v>
      </c>
      <c r="F1175" s="63">
        <v>0</v>
      </c>
      <c r="G1175" s="63">
        <v>9.8280098280098278E-3</v>
      </c>
      <c r="H1175" s="63">
        <v>5.896805896805897E-2</v>
      </c>
      <c r="I1175" s="63">
        <v>0</v>
      </c>
      <c r="J1175" s="63">
        <v>8.5995085995085999E-2</v>
      </c>
      <c r="K1175" s="63">
        <v>0</v>
      </c>
      <c r="L1175" s="63">
        <v>0</v>
      </c>
      <c r="M1175" s="63">
        <v>0</v>
      </c>
      <c r="N1175" s="63">
        <v>0</v>
      </c>
      <c r="O1175" s="63">
        <v>1.7199017199017199E-2</v>
      </c>
      <c r="P1175" s="63">
        <v>0</v>
      </c>
      <c r="Q1175" s="63">
        <v>1.4742014742014743E-2</v>
      </c>
      <c r="R1175" s="63">
        <v>4.9140049140049139E-3</v>
      </c>
      <c r="S1175" s="63">
        <v>0</v>
      </c>
      <c r="T1175" s="63">
        <v>0</v>
      </c>
      <c r="U1175" s="63">
        <v>0</v>
      </c>
      <c r="V1175" s="63">
        <v>0</v>
      </c>
      <c r="W1175" s="63">
        <v>0</v>
      </c>
      <c r="X1175" s="63">
        <v>6.8796068796068796E-2</v>
      </c>
      <c r="Y1175" s="63">
        <v>8.8452088452088448E-2</v>
      </c>
      <c r="Z1175" s="63">
        <v>5.6511056511056514E-2</v>
      </c>
      <c r="AA1175" s="63">
        <v>0.55282555282555279</v>
      </c>
      <c r="AB1175" s="93" t="str">
        <f t="shared" si="255"/>
        <v>pre99</v>
      </c>
      <c r="AC1175" s="93" t="str">
        <f t="shared" si="256"/>
        <v>LRW</v>
      </c>
      <c r="AD1175" s="93" t="str">
        <f>"'"&amp;VLOOKUP(A1175,Lookups!B$3:F$48,2,FALSE)&amp;"'"</f>
        <v>'Lewis River Wild'</v>
      </c>
      <c r="AE1175" s="93">
        <f>VLOOKUP(A1175,Lookups!B$3:F$48,4,FALSE)</f>
        <v>8</v>
      </c>
      <c r="AF1175" s="93" t="str">
        <f>VLOOKUP(A1175,Lookups!B$3:F$48,5,FALSE)</f>
        <v>ColR</v>
      </c>
      <c r="AG1175" s="93" t="str">
        <f t="shared" si="257"/>
        <v>yes</v>
      </c>
      <c r="AH1175" s="93">
        <f>VLOOKUP(A1175,Lookups!B$3:F$48,3,FALSE)</f>
        <v>17</v>
      </c>
      <c r="AI1175" s="117">
        <f t="shared" si="258"/>
        <v>5.1597051597051594E-2</v>
      </c>
      <c r="AJ1175" s="117">
        <f t="shared" si="259"/>
        <v>5.896805896805897E-2</v>
      </c>
      <c r="AK1175" s="117">
        <f t="shared" si="260"/>
        <v>8.5995085995085999E-2</v>
      </c>
      <c r="AL1175" s="117">
        <f t="shared" si="261"/>
        <v>0</v>
      </c>
      <c r="AM1175" s="117">
        <f t="shared" si="262"/>
        <v>1.7199017199017199E-2</v>
      </c>
      <c r="AN1175" s="117">
        <f t="shared" si="263"/>
        <v>1.9656019656019656E-2</v>
      </c>
      <c r="AO1175" s="117">
        <f t="shared" si="264"/>
        <v>0</v>
      </c>
      <c r="AP1175" s="117">
        <f t="shared" si="265"/>
        <v>0.15724815724815724</v>
      </c>
      <c r="AQ1175" s="117">
        <f t="shared" si="266"/>
        <v>0.55282555282555279</v>
      </c>
      <c r="AR1175" s="117">
        <f t="shared" si="267"/>
        <v>5.6511056511056514E-2</v>
      </c>
      <c r="AS1175" t="str">
        <f t="shared" si="268"/>
        <v>1993LRW</v>
      </c>
    </row>
    <row r="1176" spans="1:45" x14ac:dyDescent="0.25">
      <c r="A1176" t="s">
        <v>688</v>
      </c>
      <c r="B1176" s="64">
        <v>1994</v>
      </c>
      <c r="C1176">
        <v>265</v>
      </c>
      <c r="D1176" s="116" t="s">
        <v>43</v>
      </c>
      <c r="E1176" s="63">
        <v>9.0566037735849064E-2</v>
      </c>
      <c r="F1176" s="63">
        <v>0</v>
      </c>
      <c r="G1176" s="63">
        <v>0</v>
      </c>
      <c r="H1176" s="63">
        <v>4.9056603773584909E-2</v>
      </c>
      <c r="I1176" s="63">
        <v>0</v>
      </c>
      <c r="J1176" s="63">
        <v>3.7735849056603772E-2</v>
      </c>
      <c r="K1176" s="63">
        <v>0</v>
      </c>
      <c r="L1176" s="63">
        <v>0</v>
      </c>
      <c r="M1176" s="63">
        <v>0</v>
      </c>
      <c r="N1176" s="63">
        <v>0</v>
      </c>
      <c r="O1176" s="63">
        <v>1.509433962264151E-2</v>
      </c>
      <c r="P1176" s="63">
        <v>0</v>
      </c>
      <c r="Q1176" s="63">
        <v>7.5471698113207548E-3</v>
      </c>
      <c r="R1176" s="63">
        <v>0</v>
      </c>
      <c r="S1176" s="63">
        <v>0</v>
      </c>
      <c r="T1176" s="63">
        <v>0</v>
      </c>
      <c r="U1176" s="63">
        <v>0</v>
      </c>
      <c r="V1176" s="63">
        <v>0</v>
      </c>
      <c r="W1176" s="63">
        <v>0</v>
      </c>
      <c r="X1176" s="63">
        <v>1.509433962264151E-2</v>
      </c>
      <c r="Y1176" s="63">
        <v>0</v>
      </c>
      <c r="Z1176" s="63">
        <v>3.7735849056603772E-2</v>
      </c>
      <c r="AA1176" s="63">
        <v>0.74716981132075466</v>
      </c>
      <c r="AB1176" s="93" t="str">
        <f t="shared" si="255"/>
        <v>pre99</v>
      </c>
      <c r="AC1176" s="93" t="str">
        <f t="shared" si="256"/>
        <v>LRW</v>
      </c>
      <c r="AD1176" s="93" t="str">
        <f>"'"&amp;VLOOKUP(A1176,Lookups!B$3:F$48,2,FALSE)&amp;"'"</f>
        <v>'Lewis River Wild'</v>
      </c>
      <c r="AE1176" s="93">
        <f>VLOOKUP(A1176,Lookups!B$3:F$48,4,FALSE)</f>
        <v>8</v>
      </c>
      <c r="AF1176" s="93" t="str">
        <f>VLOOKUP(A1176,Lookups!B$3:F$48,5,FALSE)</f>
        <v>ColR</v>
      </c>
      <c r="AG1176" s="93" t="str">
        <f t="shared" si="257"/>
        <v>yes</v>
      </c>
      <c r="AH1176" s="93">
        <f>VLOOKUP(A1176,Lookups!B$3:F$48,3,FALSE)</f>
        <v>17</v>
      </c>
      <c r="AI1176" s="117">
        <f t="shared" si="258"/>
        <v>9.0566037735849064E-2</v>
      </c>
      <c r="AJ1176" s="117">
        <f t="shared" si="259"/>
        <v>4.9056603773584909E-2</v>
      </c>
      <c r="AK1176" s="117">
        <f t="shared" si="260"/>
        <v>3.7735849056603772E-2</v>
      </c>
      <c r="AL1176" s="117">
        <f t="shared" si="261"/>
        <v>0</v>
      </c>
      <c r="AM1176" s="117">
        <f t="shared" si="262"/>
        <v>1.509433962264151E-2</v>
      </c>
      <c r="AN1176" s="117">
        <f t="shared" si="263"/>
        <v>7.5471698113207548E-3</v>
      </c>
      <c r="AO1176" s="117">
        <f t="shared" si="264"/>
        <v>0</v>
      </c>
      <c r="AP1176" s="117">
        <f t="shared" si="265"/>
        <v>1.509433962264151E-2</v>
      </c>
      <c r="AQ1176" s="117">
        <f t="shared" si="266"/>
        <v>0.74716981132075466</v>
      </c>
      <c r="AR1176" s="117">
        <f t="shared" si="267"/>
        <v>3.7735849056603772E-2</v>
      </c>
      <c r="AS1176" t="str">
        <f t="shared" si="268"/>
        <v>1994LRW</v>
      </c>
    </row>
    <row r="1177" spans="1:45" x14ac:dyDescent="0.25">
      <c r="A1177" t="s">
        <v>688</v>
      </c>
      <c r="B1177" s="64">
        <v>1995</v>
      </c>
      <c r="C1177">
        <v>556</v>
      </c>
      <c r="D1177" s="116" t="s">
        <v>43</v>
      </c>
      <c r="E1177" s="63">
        <v>7.5539568345323743E-2</v>
      </c>
      <c r="F1177" s="63">
        <v>0</v>
      </c>
      <c r="G1177" s="63">
        <v>2.1582733812949641E-2</v>
      </c>
      <c r="H1177" s="63">
        <v>3.9568345323741004E-2</v>
      </c>
      <c r="I1177" s="63">
        <v>0</v>
      </c>
      <c r="J1177" s="63">
        <v>6.2949640287769781E-2</v>
      </c>
      <c r="K1177" s="63">
        <v>0</v>
      </c>
      <c r="L1177" s="63">
        <v>0</v>
      </c>
      <c r="M1177" s="63">
        <v>0</v>
      </c>
      <c r="N1177" s="63">
        <v>0</v>
      </c>
      <c r="O1177" s="63">
        <v>5.3956834532374104E-3</v>
      </c>
      <c r="P1177" s="63">
        <v>0</v>
      </c>
      <c r="Q1177" s="63">
        <v>0</v>
      </c>
      <c r="R1177" s="63">
        <v>0</v>
      </c>
      <c r="S1177" s="63">
        <v>0</v>
      </c>
      <c r="T1177" s="63">
        <v>0</v>
      </c>
      <c r="U1177" s="63">
        <v>0</v>
      </c>
      <c r="V1177" s="63">
        <v>0</v>
      </c>
      <c r="W1177" s="63">
        <v>0</v>
      </c>
      <c r="X1177" s="63">
        <v>0</v>
      </c>
      <c r="Y1177" s="63">
        <v>0.24820143884892087</v>
      </c>
      <c r="Z1177" s="63">
        <v>2.3381294964028777E-2</v>
      </c>
      <c r="AA1177" s="63">
        <v>0.52338129496402874</v>
      </c>
      <c r="AB1177" s="93" t="str">
        <f t="shared" si="255"/>
        <v>pre99</v>
      </c>
      <c r="AC1177" s="93" t="str">
        <f t="shared" si="256"/>
        <v>LRW</v>
      </c>
      <c r="AD1177" s="93" t="str">
        <f>"'"&amp;VLOOKUP(A1177,Lookups!B$3:F$48,2,FALSE)&amp;"'"</f>
        <v>'Lewis River Wild'</v>
      </c>
      <c r="AE1177" s="93">
        <f>VLOOKUP(A1177,Lookups!B$3:F$48,4,FALSE)</f>
        <v>8</v>
      </c>
      <c r="AF1177" s="93" t="str">
        <f>VLOOKUP(A1177,Lookups!B$3:F$48,5,FALSE)</f>
        <v>ColR</v>
      </c>
      <c r="AG1177" s="93" t="str">
        <f t="shared" si="257"/>
        <v>yes</v>
      </c>
      <c r="AH1177" s="93">
        <f>VLOOKUP(A1177,Lookups!B$3:F$48,3,FALSE)</f>
        <v>17</v>
      </c>
      <c r="AI1177" s="117">
        <f t="shared" si="258"/>
        <v>9.7122302158273388E-2</v>
      </c>
      <c r="AJ1177" s="117">
        <f t="shared" si="259"/>
        <v>3.9568345323741004E-2</v>
      </c>
      <c r="AK1177" s="117">
        <f t="shared" si="260"/>
        <v>6.2949640287769781E-2</v>
      </c>
      <c r="AL1177" s="117">
        <f t="shared" si="261"/>
        <v>0</v>
      </c>
      <c r="AM1177" s="117">
        <f t="shared" si="262"/>
        <v>5.3956834532374104E-3</v>
      </c>
      <c r="AN1177" s="117">
        <f t="shared" si="263"/>
        <v>0</v>
      </c>
      <c r="AO1177" s="117">
        <f t="shared" si="264"/>
        <v>0</v>
      </c>
      <c r="AP1177" s="117">
        <f t="shared" si="265"/>
        <v>0.24820143884892087</v>
      </c>
      <c r="AQ1177" s="117">
        <f t="shared" si="266"/>
        <v>0.52338129496402874</v>
      </c>
      <c r="AR1177" s="117">
        <f t="shared" si="267"/>
        <v>2.3381294964028777E-2</v>
      </c>
      <c r="AS1177" t="str">
        <f t="shared" si="268"/>
        <v>1995LRW</v>
      </c>
    </row>
    <row r="1178" spans="1:45" x14ac:dyDescent="0.25">
      <c r="A1178" t="s">
        <v>688</v>
      </c>
      <c r="B1178" s="64">
        <v>1996</v>
      </c>
      <c r="C1178">
        <v>330</v>
      </c>
      <c r="D1178" s="116" t="s">
        <v>43</v>
      </c>
      <c r="E1178" s="63">
        <v>9.3939393939393934E-2</v>
      </c>
      <c r="F1178" s="63">
        <v>0</v>
      </c>
      <c r="G1178" s="63">
        <v>0</v>
      </c>
      <c r="H1178" s="63">
        <v>0</v>
      </c>
      <c r="I1178" s="63">
        <v>0</v>
      </c>
      <c r="J1178" s="63">
        <v>0</v>
      </c>
      <c r="K1178" s="63">
        <v>0</v>
      </c>
      <c r="L1178" s="63">
        <v>0</v>
      </c>
      <c r="M1178" s="63">
        <v>0</v>
      </c>
      <c r="N1178" s="63">
        <v>0</v>
      </c>
      <c r="O1178" s="63">
        <v>0</v>
      </c>
      <c r="P1178" s="63">
        <v>0</v>
      </c>
      <c r="Q1178" s="63">
        <v>6.0606060606060606E-3</v>
      </c>
      <c r="R1178" s="63">
        <v>0</v>
      </c>
      <c r="S1178" s="63">
        <v>2.1212121212121213E-2</v>
      </c>
      <c r="T1178" s="63">
        <v>0</v>
      </c>
      <c r="U1178" s="63">
        <v>0</v>
      </c>
      <c r="V1178" s="63">
        <v>0</v>
      </c>
      <c r="W1178" s="63">
        <v>0</v>
      </c>
      <c r="X1178" s="63">
        <v>9.0909090909090905E-3</v>
      </c>
      <c r="Y1178" s="63">
        <v>4.5454545454545456E-2</v>
      </c>
      <c r="Z1178" s="63">
        <v>3.0303030303030303E-3</v>
      </c>
      <c r="AA1178" s="63">
        <v>0.82121212121212117</v>
      </c>
      <c r="AB1178" s="93" t="str">
        <f t="shared" si="255"/>
        <v>pre99</v>
      </c>
      <c r="AC1178" s="93" t="str">
        <f t="shared" si="256"/>
        <v>LRW</v>
      </c>
      <c r="AD1178" s="93" t="str">
        <f>"'"&amp;VLOOKUP(A1178,Lookups!B$3:F$48,2,FALSE)&amp;"'"</f>
        <v>'Lewis River Wild'</v>
      </c>
      <c r="AE1178" s="93">
        <f>VLOOKUP(A1178,Lookups!B$3:F$48,4,FALSE)</f>
        <v>8</v>
      </c>
      <c r="AF1178" s="93" t="str">
        <f>VLOOKUP(A1178,Lookups!B$3:F$48,5,FALSE)</f>
        <v>ColR</v>
      </c>
      <c r="AG1178" s="93" t="str">
        <f t="shared" si="257"/>
        <v>yes</v>
      </c>
      <c r="AH1178" s="93">
        <f>VLOOKUP(A1178,Lookups!B$3:F$48,3,FALSE)</f>
        <v>17</v>
      </c>
      <c r="AI1178" s="117">
        <f t="shared" si="258"/>
        <v>9.3939393939393934E-2</v>
      </c>
      <c r="AJ1178" s="117">
        <f t="shared" si="259"/>
        <v>0</v>
      </c>
      <c r="AK1178" s="117">
        <f t="shared" si="260"/>
        <v>0</v>
      </c>
      <c r="AL1178" s="117">
        <f t="shared" si="261"/>
        <v>0</v>
      </c>
      <c r="AM1178" s="117">
        <f t="shared" si="262"/>
        <v>0</v>
      </c>
      <c r="AN1178" s="117">
        <f t="shared" si="263"/>
        <v>2.7272727272727275E-2</v>
      </c>
      <c r="AO1178" s="117">
        <f t="shared" si="264"/>
        <v>0</v>
      </c>
      <c r="AP1178" s="117">
        <f t="shared" si="265"/>
        <v>5.454545454545455E-2</v>
      </c>
      <c r="AQ1178" s="117">
        <f t="shared" si="266"/>
        <v>0.82121212121212117</v>
      </c>
      <c r="AR1178" s="117">
        <f t="shared" si="267"/>
        <v>3.0303030303030303E-3</v>
      </c>
      <c r="AS1178" t="str">
        <f t="shared" si="268"/>
        <v>1996LRW</v>
      </c>
    </row>
    <row r="1179" spans="1:45" x14ac:dyDescent="0.25">
      <c r="A1179" t="s">
        <v>688</v>
      </c>
      <c r="B1179" s="64">
        <v>1997</v>
      </c>
      <c r="C1179">
        <v>234</v>
      </c>
      <c r="D1179" s="116" t="s">
        <v>30</v>
      </c>
      <c r="E1179" s="63">
        <v>0.15384615384615385</v>
      </c>
      <c r="F1179" s="63">
        <v>0</v>
      </c>
      <c r="G1179" s="63">
        <v>0</v>
      </c>
      <c r="H1179" s="63">
        <v>4.7008547008547008E-2</v>
      </c>
      <c r="I1179" s="63">
        <v>0</v>
      </c>
      <c r="J1179" s="63">
        <v>0</v>
      </c>
      <c r="K1179" s="63">
        <v>0</v>
      </c>
      <c r="L1179" s="63">
        <v>0</v>
      </c>
      <c r="M1179" s="63">
        <v>0</v>
      </c>
      <c r="N1179" s="63">
        <v>0</v>
      </c>
      <c r="O1179" s="63">
        <v>0</v>
      </c>
      <c r="P1179" s="63">
        <v>0</v>
      </c>
      <c r="Q1179" s="63">
        <v>0</v>
      </c>
      <c r="R1179" s="63">
        <v>0</v>
      </c>
      <c r="S1179" s="63">
        <v>0</v>
      </c>
      <c r="T1179" s="63">
        <v>0</v>
      </c>
      <c r="U1179" s="63">
        <v>0</v>
      </c>
      <c r="V1179" s="63">
        <v>0</v>
      </c>
      <c r="W1179" s="63">
        <v>0</v>
      </c>
      <c r="X1179" s="63">
        <v>0</v>
      </c>
      <c r="Y1179" s="63">
        <v>2.9914529914529916E-2</v>
      </c>
      <c r="Z1179" s="63">
        <v>0</v>
      </c>
      <c r="AA1179" s="63">
        <v>0.76923076923076927</v>
      </c>
      <c r="AB1179" s="93" t="str">
        <f t="shared" si="255"/>
        <v>pre99</v>
      </c>
      <c r="AC1179" s="93" t="str">
        <f t="shared" si="256"/>
        <v>LRW</v>
      </c>
      <c r="AD1179" s="93" t="str">
        <f>"'"&amp;VLOOKUP(A1179,Lookups!B$3:F$48,2,FALSE)&amp;"'"</f>
        <v>'Lewis River Wild'</v>
      </c>
      <c r="AE1179" s="93">
        <f>VLOOKUP(A1179,Lookups!B$3:F$48,4,FALSE)</f>
        <v>8</v>
      </c>
      <c r="AF1179" s="93" t="str">
        <f>VLOOKUP(A1179,Lookups!B$3:F$48,5,FALSE)</f>
        <v>ColR</v>
      </c>
      <c r="AG1179" s="93" t="str">
        <f t="shared" si="257"/>
        <v>yes</v>
      </c>
      <c r="AH1179" s="93">
        <f>VLOOKUP(A1179,Lookups!B$3:F$48,3,FALSE)</f>
        <v>17</v>
      </c>
      <c r="AI1179" s="117">
        <f t="shared" si="258"/>
        <v>0.15384615384615385</v>
      </c>
      <c r="AJ1179" s="117">
        <f t="shared" si="259"/>
        <v>4.7008547008547008E-2</v>
      </c>
      <c r="AK1179" s="117">
        <f t="shared" si="260"/>
        <v>0</v>
      </c>
      <c r="AL1179" s="117">
        <f t="shared" si="261"/>
        <v>0</v>
      </c>
      <c r="AM1179" s="117">
        <f t="shared" si="262"/>
        <v>0</v>
      </c>
      <c r="AN1179" s="117">
        <f t="shared" si="263"/>
        <v>0</v>
      </c>
      <c r="AO1179" s="117">
        <f t="shared" si="264"/>
        <v>0</v>
      </c>
      <c r="AP1179" s="117">
        <f t="shared" si="265"/>
        <v>2.9914529914529916E-2</v>
      </c>
      <c r="AQ1179" s="117">
        <f t="shared" si="266"/>
        <v>0.76923076923076927</v>
      </c>
      <c r="AR1179" s="117">
        <f t="shared" si="267"/>
        <v>0</v>
      </c>
      <c r="AS1179" t="str">
        <f t="shared" si="268"/>
        <v>1997LRW</v>
      </c>
    </row>
    <row r="1180" spans="1:45" x14ac:dyDescent="0.25">
      <c r="A1180" t="s">
        <v>688</v>
      </c>
      <c r="B1180" s="64">
        <v>1998</v>
      </c>
      <c r="C1180">
        <v>101</v>
      </c>
      <c r="D1180" s="116" t="s">
        <v>62</v>
      </c>
      <c r="E1180" s="63">
        <v>7.9207920792079209E-2</v>
      </c>
      <c r="F1180" s="63">
        <v>0</v>
      </c>
      <c r="G1180" s="63">
        <v>0</v>
      </c>
      <c r="H1180" s="63">
        <v>4.9504950495049507E-2</v>
      </c>
      <c r="I1180" s="63">
        <v>0</v>
      </c>
      <c r="J1180" s="63">
        <v>0</v>
      </c>
      <c r="K1180" s="63">
        <v>0</v>
      </c>
      <c r="L1180" s="63">
        <v>0</v>
      </c>
      <c r="M1180" s="63">
        <v>0</v>
      </c>
      <c r="N1180" s="63">
        <v>0</v>
      </c>
      <c r="O1180" s="63">
        <v>0</v>
      </c>
      <c r="P1180" s="63">
        <v>0</v>
      </c>
      <c r="Q1180" s="63">
        <v>0</v>
      </c>
      <c r="R1180" s="63">
        <v>0</v>
      </c>
      <c r="S1180" s="63">
        <v>0</v>
      </c>
      <c r="T1180" s="63">
        <v>0</v>
      </c>
      <c r="U1180" s="63">
        <v>0</v>
      </c>
      <c r="V1180" s="63">
        <v>0</v>
      </c>
      <c r="W1180" s="63">
        <v>0</v>
      </c>
      <c r="X1180" s="63">
        <v>1.9801980198019802E-2</v>
      </c>
      <c r="Y1180" s="63">
        <v>1.9801980198019802E-2</v>
      </c>
      <c r="Z1180" s="63">
        <v>8.9108910891089105E-2</v>
      </c>
      <c r="AA1180" s="63">
        <v>0.74257425742574257</v>
      </c>
      <c r="AB1180" s="93" t="str">
        <f t="shared" si="255"/>
        <v>pre99</v>
      </c>
      <c r="AC1180" s="93" t="str">
        <f t="shared" si="256"/>
        <v>LRW</v>
      </c>
      <c r="AD1180" s="93" t="str">
        <f>"'"&amp;VLOOKUP(A1180,Lookups!B$3:F$48,2,FALSE)&amp;"'"</f>
        <v>'Lewis River Wild'</v>
      </c>
      <c r="AE1180" s="93">
        <f>VLOOKUP(A1180,Lookups!B$3:F$48,4,FALSE)</f>
        <v>8</v>
      </c>
      <c r="AF1180" s="93" t="str">
        <f>VLOOKUP(A1180,Lookups!B$3:F$48,5,FALSE)</f>
        <v>ColR</v>
      </c>
      <c r="AG1180" s="93" t="str">
        <f t="shared" si="257"/>
        <v>yes</v>
      </c>
      <c r="AH1180" s="93">
        <f>VLOOKUP(A1180,Lookups!B$3:F$48,3,FALSE)</f>
        <v>17</v>
      </c>
      <c r="AI1180" s="117">
        <f t="shared" si="258"/>
        <v>7.9207920792079209E-2</v>
      </c>
      <c r="AJ1180" s="117">
        <f t="shared" si="259"/>
        <v>4.9504950495049507E-2</v>
      </c>
      <c r="AK1180" s="117">
        <f t="shared" si="260"/>
        <v>0</v>
      </c>
      <c r="AL1180" s="117">
        <f t="shared" si="261"/>
        <v>0</v>
      </c>
      <c r="AM1180" s="117">
        <f t="shared" si="262"/>
        <v>0</v>
      </c>
      <c r="AN1180" s="117">
        <f t="shared" si="263"/>
        <v>0</v>
      </c>
      <c r="AO1180" s="117">
        <f t="shared" si="264"/>
        <v>0</v>
      </c>
      <c r="AP1180" s="117">
        <f t="shared" si="265"/>
        <v>3.9603960396039604E-2</v>
      </c>
      <c r="AQ1180" s="117">
        <f t="shared" si="266"/>
        <v>0.74257425742574257</v>
      </c>
      <c r="AR1180" s="117">
        <f t="shared" si="267"/>
        <v>8.9108910891089105E-2</v>
      </c>
      <c r="AS1180" t="str">
        <f t="shared" si="268"/>
        <v>1998LRW</v>
      </c>
    </row>
    <row r="1181" spans="1:45" x14ac:dyDescent="0.25">
      <c r="A1181" t="s">
        <v>688</v>
      </c>
      <c r="B1181" s="64">
        <v>1999</v>
      </c>
      <c r="C1181">
        <v>62</v>
      </c>
      <c r="D1181" s="116" t="s">
        <v>61</v>
      </c>
      <c r="E1181" s="63">
        <v>0.17741935483870969</v>
      </c>
      <c r="F1181" s="63">
        <v>0</v>
      </c>
      <c r="G1181" s="63">
        <v>1.6129032258064516E-2</v>
      </c>
      <c r="H1181" s="63">
        <v>8.0645161290322578E-2</v>
      </c>
      <c r="I1181" s="63">
        <v>0</v>
      </c>
      <c r="J1181" s="63">
        <v>1.6129032258064516E-2</v>
      </c>
      <c r="K1181" s="63">
        <v>1.6129032258064516E-2</v>
      </c>
      <c r="L1181" s="63">
        <v>0</v>
      </c>
      <c r="M1181" s="63">
        <v>0</v>
      </c>
      <c r="N1181" s="63">
        <v>0</v>
      </c>
      <c r="O1181" s="63">
        <v>0</v>
      </c>
      <c r="P1181" s="63">
        <v>0</v>
      </c>
      <c r="Q1181" s="63">
        <v>1.6129032258064516E-2</v>
      </c>
      <c r="R1181" s="63">
        <v>0</v>
      </c>
      <c r="S1181" s="63">
        <v>0</v>
      </c>
      <c r="T1181" s="63">
        <v>0</v>
      </c>
      <c r="U1181" s="63">
        <v>0</v>
      </c>
      <c r="V1181" s="63">
        <v>0</v>
      </c>
      <c r="W1181" s="63">
        <v>0</v>
      </c>
      <c r="X1181" s="63">
        <v>0</v>
      </c>
      <c r="Y1181" s="63">
        <v>0</v>
      </c>
      <c r="Z1181" s="63">
        <v>1.6129032258064516E-2</v>
      </c>
      <c r="AA1181" s="63">
        <v>0.66129032258064513</v>
      </c>
      <c r="AB1181" s="93" t="str">
        <f t="shared" si="255"/>
        <v>a99to08</v>
      </c>
      <c r="AC1181" s="93" t="str">
        <f t="shared" si="256"/>
        <v>LRW</v>
      </c>
      <c r="AD1181" s="93" t="str">
        <f>"'"&amp;VLOOKUP(A1181,Lookups!B$3:F$48,2,FALSE)&amp;"'"</f>
        <v>'Lewis River Wild'</v>
      </c>
      <c r="AE1181" s="93">
        <f>VLOOKUP(A1181,Lookups!B$3:F$48,4,FALSE)</f>
        <v>8</v>
      </c>
      <c r="AF1181" s="93" t="str">
        <f>VLOOKUP(A1181,Lookups!B$3:F$48,5,FALSE)</f>
        <v>ColR</v>
      </c>
      <c r="AG1181" s="93" t="str">
        <f t="shared" si="257"/>
        <v>yes</v>
      </c>
      <c r="AH1181" s="93">
        <f>VLOOKUP(A1181,Lookups!B$3:F$48,3,FALSE)</f>
        <v>17</v>
      </c>
      <c r="AI1181" s="117">
        <f t="shared" si="258"/>
        <v>0.19354838709677419</v>
      </c>
      <c r="AJ1181" s="117">
        <f t="shared" si="259"/>
        <v>8.0645161290322578E-2</v>
      </c>
      <c r="AK1181" s="117">
        <f t="shared" si="260"/>
        <v>3.2258064516129031E-2</v>
      </c>
      <c r="AL1181" s="117">
        <f t="shared" si="261"/>
        <v>0</v>
      </c>
      <c r="AM1181" s="117">
        <f t="shared" si="262"/>
        <v>0</v>
      </c>
      <c r="AN1181" s="117">
        <f t="shared" si="263"/>
        <v>1.6129032258064516E-2</v>
      </c>
      <c r="AO1181" s="117">
        <f t="shared" si="264"/>
        <v>0</v>
      </c>
      <c r="AP1181" s="117">
        <f t="shared" si="265"/>
        <v>0</v>
      </c>
      <c r="AQ1181" s="117">
        <f t="shared" si="266"/>
        <v>0.66129032258064513</v>
      </c>
      <c r="AR1181" s="117">
        <f t="shared" si="267"/>
        <v>1.6129032258064516E-2</v>
      </c>
      <c r="AS1181" t="str">
        <f t="shared" si="268"/>
        <v>1999LRW</v>
      </c>
    </row>
    <row r="1182" spans="1:45" x14ac:dyDescent="0.25">
      <c r="A1182" t="s">
        <v>688</v>
      </c>
      <c r="B1182" s="64">
        <v>2000</v>
      </c>
      <c r="C1182">
        <v>73</v>
      </c>
      <c r="D1182" s="116" t="s">
        <v>42</v>
      </c>
      <c r="E1182" s="63">
        <v>8.2191780821917804E-2</v>
      </c>
      <c r="F1182" s="63">
        <v>0</v>
      </c>
      <c r="G1182" s="63">
        <v>1.3698630136986301E-2</v>
      </c>
      <c r="H1182" s="63">
        <v>0</v>
      </c>
      <c r="I1182" s="63">
        <v>0</v>
      </c>
      <c r="J1182" s="63">
        <v>0</v>
      </c>
      <c r="K1182" s="63">
        <v>0</v>
      </c>
      <c r="L1182" s="63">
        <v>0</v>
      </c>
      <c r="M1182" s="63">
        <v>0</v>
      </c>
      <c r="N1182" s="63">
        <v>0</v>
      </c>
      <c r="O1182" s="63">
        <v>0</v>
      </c>
      <c r="P1182" s="63">
        <v>0</v>
      </c>
      <c r="Q1182" s="63">
        <v>1.3698630136986301E-2</v>
      </c>
      <c r="R1182" s="63">
        <v>0</v>
      </c>
      <c r="S1182" s="63">
        <v>0</v>
      </c>
      <c r="T1182" s="63">
        <v>0</v>
      </c>
      <c r="U1182" s="63">
        <v>0</v>
      </c>
      <c r="V1182" s="63">
        <v>0</v>
      </c>
      <c r="W1182" s="63">
        <v>0</v>
      </c>
      <c r="X1182" s="63">
        <v>0.15068493150684931</v>
      </c>
      <c r="Y1182" s="63">
        <v>2.7397260273972601E-2</v>
      </c>
      <c r="Z1182" s="63">
        <v>6.8493150684931503E-2</v>
      </c>
      <c r="AA1182" s="63">
        <v>0.64383561643835618</v>
      </c>
      <c r="AB1182" s="93" t="str">
        <f t="shared" si="255"/>
        <v>a99to08</v>
      </c>
      <c r="AC1182" s="93" t="str">
        <f t="shared" si="256"/>
        <v>LRW</v>
      </c>
      <c r="AD1182" s="93" t="str">
        <f>"'"&amp;VLOOKUP(A1182,Lookups!B$3:F$48,2,FALSE)&amp;"'"</f>
        <v>'Lewis River Wild'</v>
      </c>
      <c r="AE1182" s="93">
        <f>VLOOKUP(A1182,Lookups!B$3:F$48,4,FALSE)</f>
        <v>8</v>
      </c>
      <c r="AF1182" s="93" t="str">
        <f>VLOOKUP(A1182,Lookups!B$3:F$48,5,FALSE)</f>
        <v>ColR</v>
      </c>
      <c r="AG1182" s="93" t="str">
        <f t="shared" si="257"/>
        <v>yes</v>
      </c>
      <c r="AH1182" s="93">
        <f>VLOOKUP(A1182,Lookups!B$3:F$48,3,FALSE)</f>
        <v>17</v>
      </c>
      <c r="AI1182" s="117">
        <f t="shared" si="258"/>
        <v>9.5890410958904104E-2</v>
      </c>
      <c r="AJ1182" s="117">
        <f t="shared" si="259"/>
        <v>0</v>
      </c>
      <c r="AK1182" s="117">
        <f t="shared" si="260"/>
        <v>0</v>
      </c>
      <c r="AL1182" s="117">
        <f t="shared" si="261"/>
        <v>0</v>
      </c>
      <c r="AM1182" s="117">
        <f t="shared" si="262"/>
        <v>0</v>
      </c>
      <c r="AN1182" s="117">
        <f t="shared" si="263"/>
        <v>1.3698630136986301E-2</v>
      </c>
      <c r="AO1182" s="117">
        <f t="shared" si="264"/>
        <v>0</v>
      </c>
      <c r="AP1182" s="117">
        <f t="shared" si="265"/>
        <v>0.17808219178082191</v>
      </c>
      <c r="AQ1182" s="117">
        <f t="shared" si="266"/>
        <v>0.64383561643835618</v>
      </c>
      <c r="AR1182" s="117">
        <f t="shared" si="267"/>
        <v>6.8493150684931503E-2</v>
      </c>
      <c r="AS1182" t="str">
        <f t="shared" si="268"/>
        <v>2000LRW</v>
      </c>
    </row>
    <row r="1183" spans="1:45" x14ac:dyDescent="0.25">
      <c r="A1183" t="s">
        <v>688</v>
      </c>
      <c r="B1183" s="64">
        <v>2001</v>
      </c>
      <c r="C1183">
        <v>238</v>
      </c>
      <c r="D1183" s="116" t="s">
        <v>43</v>
      </c>
      <c r="E1183" s="63">
        <v>5.8823529411764705E-2</v>
      </c>
      <c r="F1183" s="63">
        <v>0</v>
      </c>
      <c r="G1183" s="63">
        <v>1.680672268907563E-2</v>
      </c>
      <c r="H1183" s="63">
        <v>0</v>
      </c>
      <c r="I1183" s="63">
        <v>0</v>
      </c>
      <c r="J1183" s="63">
        <v>8.8235294117647065E-2</v>
      </c>
      <c r="K1183" s="63">
        <v>3.7815126050420166E-2</v>
      </c>
      <c r="L1183" s="63">
        <v>0</v>
      </c>
      <c r="M1183" s="63">
        <v>0</v>
      </c>
      <c r="N1183" s="63">
        <v>0</v>
      </c>
      <c r="O1183" s="63">
        <v>0</v>
      </c>
      <c r="P1183" s="63">
        <v>0</v>
      </c>
      <c r="Q1183" s="63">
        <v>5.0420168067226892E-2</v>
      </c>
      <c r="R1183" s="63">
        <v>2.100840336134454E-2</v>
      </c>
      <c r="S1183" s="63">
        <v>1.2605042016806723E-2</v>
      </c>
      <c r="T1183" s="63">
        <v>8.4033613445378148E-3</v>
      </c>
      <c r="U1183" s="63">
        <v>0</v>
      </c>
      <c r="V1183" s="63">
        <v>0</v>
      </c>
      <c r="W1183" s="63">
        <v>0</v>
      </c>
      <c r="X1183" s="63">
        <v>2.5210084033613446E-2</v>
      </c>
      <c r="Y1183" s="63">
        <v>2.9411764705882353E-2</v>
      </c>
      <c r="Z1183" s="63">
        <v>2.9411764705882353E-2</v>
      </c>
      <c r="AA1183" s="63">
        <v>0.62184873949579833</v>
      </c>
      <c r="AB1183" s="93" t="str">
        <f t="shared" si="255"/>
        <v>a99to08</v>
      </c>
      <c r="AC1183" s="93" t="str">
        <f t="shared" si="256"/>
        <v>LRW</v>
      </c>
      <c r="AD1183" s="93" t="str">
        <f>"'"&amp;VLOOKUP(A1183,Lookups!B$3:F$48,2,FALSE)&amp;"'"</f>
        <v>'Lewis River Wild'</v>
      </c>
      <c r="AE1183" s="93">
        <f>VLOOKUP(A1183,Lookups!B$3:F$48,4,FALSE)</f>
        <v>8</v>
      </c>
      <c r="AF1183" s="93" t="str">
        <f>VLOOKUP(A1183,Lookups!B$3:F$48,5,FALSE)</f>
        <v>ColR</v>
      </c>
      <c r="AG1183" s="93" t="str">
        <f t="shared" si="257"/>
        <v>yes</v>
      </c>
      <c r="AH1183" s="93">
        <f>VLOOKUP(A1183,Lookups!B$3:F$48,3,FALSE)</f>
        <v>17</v>
      </c>
      <c r="AI1183" s="117">
        <f t="shared" si="258"/>
        <v>7.5630252100840331E-2</v>
      </c>
      <c r="AJ1183" s="117">
        <f t="shared" si="259"/>
        <v>0</v>
      </c>
      <c r="AK1183" s="117">
        <f t="shared" si="260"/>
        <v>0.12605042016806722</v>
      </c>
      <c r="AL1183" s="117">
        <f t="shared" si="261"/>
        <v>0</v>
      </c>
      <c r="AM1183" s="117">
        <f t="shared" si="262"/>
        <v>0</v>
      </c>
      <c r="AN1183" s="117">
        <f t="shared" si="263"/>
        <v>9.2436974789915957E-2</v>
      </c>
      <c r="AO1183" s="117">
        <f t="shared" si="264"/>
        <v>0</v>
      </c>
      <c r="AP1183" s="117">
        <f t="shared" si="265"/>
        <v>5.4621848739495799E-2</v>
      </c>
      <c r="AQ1183" s="117">
        <f t="shared" si="266"/>
        <v>0.62184873949579833</v>
      </c>
      <c r="AR1183" s="117">
        <f t="shared" si="267"/>
        <v>2.9411764705882353E-2</v>
      </c>
      <c r="AS1183" t="str">
        <f t="shared" si="268"/>
        <v>2001LRW</v>
      </c>
    </row>
    <row r="1184" spans="1:45" x14ac:dyDescent="0.25">
      <c r="A1184" t="s">
        <v>688</v>
      </c>
      <c r="B1184" s="64">
        <v>2002</v>
      </c>
      <c r="C1184">
        <v>391</v>
      </c>
      <c r="D1184" s="116" t="s">
        <v>43</v>
      </c>
      <c r="E1184" s="63">
        <v>0.14578005115089515</v>
      </c>
      <c r="F1184" s="63">
        <v>0</v>
      </c>
      <c r="G1184" s="63">
        <v>1.7902813299232736E-2</v>
      </c>
      <c r="H1184" s="63">
        <v>0</v>
      </c>
      <c r="I1184" s="63">
        <v>0</v>
      </c>
      <c r="J1184" s="63">
        <v>5.6265984654731455E-2</v>
      </c>
      <c r="K1184" s="63">
        <v>5.6265984654731455E-2</v>
      </c>
      <c r="L1184" s="63">
        <v>0</v>
      </c>
      <c r="M1184" s="63">
        <v>0</v>
      </c>
      <c r="N1184" s="63">
        <v>0</v>
      </c>
      <c r="O1184" s="63">
        <v>0</v>
      </c>
      <c r="P1184" s="63">
        <v>0</v>
      </c>
      <c r="Q1184" s="63">
        <v>2.8132992327365727E-2</v>
      </c>
      <c r="R1184" s="63">
        <v>2.3017902813299233E-2</v>
      </c>
      <c r="S1184" s="63">
        <v>4.0920716112531973E-2</v>
      </c>
      <c r="T1184" s="63">
        <v>0</v>
      </c>
      <c r="U1184" s="63">
        <v>0</v>
      </c>
      <c r="V1184" s="63">
        <v>0</v>
      </c>
      <c r="W1184" s="63">
        <v>0</v>
      </c>
      <c r="X1184" s="63">
        <v>4.6035805626598467E-2</v>
      </c>
      <c r="Y1184" s="63">
        <v>2.3017902813299233E-2</v>
      </c>
      <c r="Z1184" s="63">
        <v>3.8363171355498722E-2</v>
      </c>
      <c r="AA1184" s="63">
        <v>0.52429667519181589</v>
      </c>
      <c r="AB1184" s="93" t="str">
        <f t="shared" si="255"/>
        <v>a99to08</v>
      </c>
      <c r="AC1184" s="93" t="str">
        <f t="shared" si="256"/>
        <v>LRW</v>
      </c>
      <c r="AD1184" s="93" t="str">
        <f>"'"&amp;VLOOKUP(A1184,Lookups!B$3:F$48,2,FALSE)&amp;"'"</f>
        <v>'Lewis River Wild'</v>
      </c>
      <c r="AE1184" s="93">
        <f>VLOOKUP(A1184,Lookups!B$3:F$48,4,FALSE)</f>
        <v>8</v>
      </c>
      <c r="AF1184" s="93" t="str">
        <f>VLOOKUP(A1184,Lookups!B$3:F$48,5,FALSE)</f>
        <v>ColR</v>
      </c>
      <c r="AG1184" s="93" t="str">
        <f t="shared" si="257"/>
        <v>yes</v>
      </c>
      <c r="AH1184" s="93">
        <f>VLOOKUP(A1184,Lookups!B$3:F$48,3,FALSE)</f>
        <v>17</v>
      </c>
      <c r="AI1184" s="117">
        <f t="shared" si="258"/>
        <v>0.16368286445012789</v>
      </c>
      <c r="AJ1184" s="117">
        <f t="shared" si="259"/>
        <v>0</v>
      </c>
      <c r="AK1184" s="117">
        <f t="shared" si="260"/>
        <v>0.11253196930946291</v>
      </c>
      <c r="AL1184" s="117">
        <f t="shared" si="261"/>
        <v>0</v>
      </c>
      <c r="AM1184" s="117">
        <f t="shared" si="262"/>
        <v>0</v>
      </c>
      <c r="AN1184" s="117">
        <f t="shared" si="263"/>
        <v>9.2071611253196933E-2</v>
      </c>
      <c r="AO1184" s="117">
        <f t="shared" si="264"/>
        <v>0</v>
      </c>
      <c r="AP1184" s="117">
        <f t="shared" si="265"/>
        <v>6.9053708439897693E-2</v>
      </c>
      <c r="AQ1184" s="117">
        <f t="shared" si="266"/>
        <v>0.52429667519181589</v>
      </c>
      <c r="AR1184" s="117">
        <f t="shared" si="267"/>
        <v>3.8363171355498722E-2</v>
      </c>
      <c r="AS1184" t="str">
        <f t="shared" si="268"/>
        <v>2002LRW</v>
      </c>
    </row>
    <row r="1185" spans="1:45" x14ac:dyDescent="0.25">
      <c r="A1185" t="s">
        <v>688</v>
      </c>
      <c r="B1185" s="64">
        <v>2003</v>
      </c>
      <c r="C1185">
        <v>477</v>
      </c>
      <c r="D1185" s="116" t="s">
        <v>43</v>
      </c>
      <c r="E1185" s="63">
        <v>0.1069182389937107</v>
      </c>
      <c r="F1185" s="63">
        <v>0</v>
      </c>
      <c r="G1185" s="63">
        <v>0</v>
      </c>
      <c r="H1185" s="63">
        <v>1.6771488469601678E-2</v>
      </c>
      <c r="I1185" s="63">
        <v>1.2578616352201259E-2</v>
      </c>
      <c r="J1185" s="63">
        <v>4.8218029350104823E-2</v>
      </c>
      <c r="K1185" s="63">
        <v>1.2578616352201259E-2</v>
      </c>
      <c r="L1185" s="63">
        <v>0</v>
      </c>
      <c r="M1185" s="63">
        <v>0</v>
      </c>
      <c r="N1185" s="63">
        <v>0</v>
      </c>
      <c r="O1185" s="63">
        <v>0</v>
      </c>
      <c r="P1185" s="63">
        <v>0</v>
      </c>
      <c r="Q1185" s="63">
        <v>6.0796645702306078E-2</v>
      </c>
      <c r="R1185" s="63">
        <v>1.0482180293501049E-2</v>
      </c>
      <c r="S1185" s="63">
        <v>4.1928721174004195E-2</v>
      </c>
      <c r="T1185" s="63">
        <v>0</v>
      </c>
      <c r="U1185" s="63">
        <v>0</v>
      </c>
      <c r="V1185" s="63">
        <v>0</v>
      </c>
      <c r="W1185" s="63">
        <v>0</v>
      </c>
      <c r="X1185" s="63">
        <v>6.4989517819706494E-2</v>
      </c>
      <c r="Y1185" s="63">
        <v>5.8700209643605873E-2</v>
      </c>
      <c r="Z1185" s="63">
        <v>1.2578616352201259E-2</v>
      </c>
      <c r="AA1185" s="63">
        <v>0.55345911949685533</v>
      </c>
      <c r="AB1185" s="93" t="str">
        <f t="shared" si="255"/>
        <v>a99to08</v>
      </c>
      <c r="AC1185" s="93" t="str">
        <f t="shared" si="256"/>
        <v>LRW</v>
      </c>
      <c r="AD1185" s="93" t="str">
        <f>"'"&amp;VLOOKUP(A1185,Lookups!B$3:F$48,2,FALSE)&amp;"'"</f>
        <v>'Lewis River Wild'</v>
      </c>
      <c r="AE1185" s="93">
        <f>VLOOKUP(A1185,Lookups!B$3:F$48,4,FALSE)</f>
        <v>8</v>
      </c>
      <c r="AF1185" s="93" t="str">
        <f>VLOOKUP(A1185,Lookups!B$3:F$48,5,FALSE)</f>
        <v>ColR</v>
      </c>
      <c r="AG1185" s="93" t="str">
        <f t="shared" si="257"/>
        <v>yes</v>
      </c>
      <c r="AH1185" s="93">
        <f>VLOOKUP(A1185,Lookups!B$3:F$48,3,FALSE)</f>
        <v>17</v>
      </c>
      <c r="AI1185" s="117">
        <f t="shared" si="258"/>
        <v>0.1069182389937107</v>
      </c>
      <c r="AJ1185" s="117">
        <f t="shared" si="259"/>
        <v>2.9350104821802937E-2</v>
      </c>
      <c r="AK1185" s="117">
        <f t="shared" si="260"/>
        <v>6.0796645702306085E-2</v>
      </c>
      <c r="AL1185" s="117">
        <f t="shared" si="261"/>
        <v>0</v>
      </c>
      <c r="AM1185" s="117">
        <f t="shared" si="262"/>
        <v>0</v>
      </c>
      <c r="AN1185" s="117">
        <f t="shared" si="263"/>
        <v>0.11320754716981132</v>
      </c>
      <c r="AO1185" s="117">
        <f t="shared" si="264"/>
        <v>0</v>
      </c>
      <c r="AP1185" s="117">
        <f t="shared" si="265"/>
        <v>0.12368972746331236</v>
      </c>
      <c r="AQ1185" s="117">
        <f t="shared" si="266"/>
        <v>0.55345911949685533</v>
      </c>
      <c r="AR1185" s="117">
        <f t="shared" si="267"/>
        <v>1.2578616352201259E-2</v>
      </c>
      <c r="AS1185" t="str">
        <f t="shared" si="268"/>
        <v>2003LRW</v>
      </c>
    </row>
    <row r="1186" spans="1:45" x14ac:dyDescent="0.25">
      <c r="A1186" t="s">
        <v>688</v>
      </c>
      <c r="B1186" s="64">
        <v>2004</v>
      </c>
      <c r="C1186">
        <v>2170</v>
      </c>
      <c r="D1186" s="116" t="s">
        <v>43</v>
      </c>
      <c r="E1186" s="63">
        <v>6.5898617511520735E-2</v>
      </c>
      <c r="F1186" s="63">
        <v>0</v>
      </c>
      <c r="G1186" s="63">
        <v>5.0691244239631341E-3</v>
      </c>
      <c r="H1186" s="63">
        <v>3.2718894009216591E-2</v>
      </c>
      <c r="I1186" s="63">
        <v>5.0691244239631341E-3</v>
      </c>
      <c r="J1186" s="63">
        <v>2.0276497695852533E-2</v>
      </c>
      <c r="K1186" s="63">
        <v>0</v>
      </c>
      <c r="L1186" s="63">
        <v>0</v>
      </c>
      <c r="M1186" s="63">
        <v>2.7649769585253456E-3</v>
      </c>
      <c r="N1186" s="63">
        <v>0</v>
      </c>
      <c r="O1186" s="63">
        <v>0</v>
      </c>
      <c r="P1186" s="63">
        <v>0</v>
      </c>
      <c r="Q1186" s="63">
        <v>6.4516129032258064E-3</v>
      </c>
      <c r="R1186" s="63">
        <v>0</v>
      </c>
      <c r="S1186" s="63">
        <v>9.2165898617511521E-4</v>
      </c>
      <c r="T1186" s="63">
        <v>9.2165898617511521E-4</v>
      </c>
      <c r="U1186" s="63">
        <v>0</v>
      </c>
      <c r="V1186" s="63">
        <v>0</v>
      </c>
      <c r="W1186" s="63">
        <v>0</v>
      </c>
      <c r="X1186" s="63">
        <v>2.488479262672811E-2</v>
      </c>
      <c r="Y1186" s="63">
        <v>1.889400921658986E-2</v>
      </c>
      <c r="Z1186" s="63">
        <v>4.608294930875576E-3</v>
      </c>
      <c r="AA1186" s="63">
        <v>0.81152073732718899</v>
      </c>
      <c r="AB1186" s="93" t="str">
        <f t="shared" si="255"/>
        <v>a99to08</v>
      </c>
      <c r="AC1186" s="93" t="str">
        <f t="shared" si="256"/>
        <v>LRW</v>
      </c>
      <c r="AD1186" s="93" t="str">
        <f>"'"&amp;VLOOKUP(A1186,Lookups!B$3:F$48,2,FALSE)&amp;"'"</f>
        <v>'Lewis River Wild'</v>
      </c>
      <c r="AE1186" s="93">
        <f>VLOOKUP(A1186,Lookups!B$3:F$48,4,FALSE)</f>
        <v>8</v>
      </c>
      <c r="AF1186" s="93" t="str">
        <f>VLOOKUP(A1186,Lookups!B$3:F$48,5,FALSE)</f>
        <v>ColR</v>
      </c>
      <c r="AG1186" s="93" t="str">
        <f t="shared" si="257"/>
        <v>yes</v>
      </c>
      <c r="AH1186" s="93">
        <f>VLOOKUP(A1186,Lookups!B$3:F$48,3,FALSE)</f>
        <v>17</v>
      </c>
      <c r="AI1186" s="117">
        <f t="shared" si="258"/>
        <v>7.0967741935483872E-2</v>
      </c>
      <c r="AJ1186" s="117">
        <f t="shared" si="259"/>
        <v>3.7788018433179728E-2</v>
      </c>
      <c r="AK1186" s="117">
        <f t="shared" si="260"/>
        <v>2.0276497695852533E-2</v>
      </c>
      <c r="AL1186" s="117">
        <f t="shared" si="261"/>
        <v>2.7649769585253456E-3</v>
      </c>
      <c r="AM1186" s="117">
        <f t="shared" si="262"/>
        <v>0</v>
      </c>
      <c r="AN1186" s="117">
        <f t="shared" si="263"/>
        <v>8.2949308755760377E-3</v>
      </c>
      <c r="AO1186" s="117">
        <f t="shared" si="264"/>
        <v>0</v>
      </c>
      <c r="AP1186" s="117">
        <f t="shared" si="265"/>
        <v>4.377880184331797E-2</v>
      </c>
      <c r="AQ1186" s="117">
        <f t="shared" si="266"/>
        <v>0.81152073732718899</v>
      </c>
      <c r="AR1186" s="117">
        <f t="shared" si="267"/>
        <v>4.608294930875576E-3</v>
      </c>
      <c r="AS1186" t="str">
        <f t="shared" si="268"/>
        <v>2004LRW</v>
      </c>
    </row>
    <row r="1187" spans="1:45" x14ac:dyDescent="0.25">
      <c r="A1187" t="s">
        <v>688</v>
      </c>
      <c r="B1187" s="64">
        <v>2005</v>
      </c>
      <c r="C1187">
        <v>391</v>
      </c>
      <c r="D1187" s="116" t="s">
        <v>43</v>
      </c>
      <c r="E1187" s="63">
        <v>4.0920716112531966E-2</v>
      </c>
      <c r="F1187" s="63">
        <v>0</v>
      </c>
      <c r="G1187" s="63">
        <v>0</v>
      </c>
      <c r="H1187" s="63">
        <v>0.13043478260869565</v>
      </c>
      <c r="I1187" s="63">
        <v>7.1611253196930943E-2</v>
      </c>
      <c r="J1187" s="63">
        <v>4.3478260869565216E-2</v>
      </c>
      <c r="K1187" s="63">
        <v>0</v>
      </c>
      <c r="L1187" s="63">
        <v>0</v>
      </c>
      <c r="M1187" s="63">
        <v>0</v>
      </c>
      <c r="N1187" s="63">
        <v>0</v>
      </c>
      <c r="O1187" s="63">
        <v>0</v>
      </c>
      <c r="P1187" s="63">
        <v>0</v>
      </c>
      <c r="Q1187" s="63">
        <v>1.7902813299232736E-2</v>
      </c>
      <c r="R1187" s="63">
        <v>7.6726342710997444E-3</v>
      </c>
      <c r="S1187" s="63">
        <v>0</v>
      </c>
      <c r="T1187" s="63">
        <v>0</v>
      </c>
      <c r="U1187" s="63">
        <v>0</v>
      </c>
      <c r="V1187" s="63">
        <v>0</v>
      </c>
      <c r="W1187" s="63">
        <v>0</v>
      </c>
      <c r="X1187" s="63">
        <v>0.11764705882352941</v>
      </c>
      <c r="Y1187" s="63">
        <v>8.6956521739130432E-2</v>
      </c>
      <c r="Z1187" s="63">
        <v>2.5575447570332483E-3</v>
      </c>
      <c r="AA1187" s="63">
        <v>0.48081841432225064</v>
      </c>
      <c r="AB1187" s="93" t="str">
        <f t="shared" si="255"/>
        <v>a99to08</v>
      </c>
      <c r="AC1187" s="93" t="str">
        <f t="shared" si="256"/>
        <v>LRW</v>
      </c>
      <c r="AD1187" s="93" t="str">
        <f>"'"&amp;VLOOKUP(A1187,Lookups!B$3:F$48,2,FALSE)&amp;"'"</f>
        <v>'Lewis River Wild'</v>
      </c>
      <c r="AE1187" s="93">
        <f>VLOOKUP(A1187,Lookups!B$3:F$48,4,FALSE)</f>
        <v>8</v>
      </c>
      <c r="AF1187" s="93" t="str">
        <f>VLOOKUP(A1187,Lookups!B$3:F$48,5,FALSE)</f>
        <v>ColR</v>
      </c>
      <c r="AG1187" s="93" t="str">
        <f t="shared" si="257"/>
        <v>yes</v>
      </c>
      <c r="AH1187" s="93">
        <f>VLOOKUP(A1187,Lookups!B$3:F$48,3,FALSE)</f>
        <v>17</v>
      </c>
      <c r="AI1187" s="117">
        <f t="shared" si="258"/>
        <v>4.0920716112531966E-2</v>
      </c>
      <c r="AJ1187" s="117">
        <f t="shared" si="259"/>
        <v>0.20204603580562658</v>
      </c>
      <c r="AK1187" s="117">
        <f t="shared" si="260"/>
        <v>4.3478260869565216E-2</v>
      </c>
      <c r="AL1187" s="117">
        <f t="shared" si="261"/>
        <v>0</v>
      </c>
      <c r="AM1187" s="117">
        <f t="shared" si="262"/>
        <v>0</v>
      </c>
      <c r="AN1187" s="117">
        <f t="shared" si="263"/>
        <v>2.557544757033248E-2</v>
      </c>
      <c r="AO1187" s="117">
        <f t="shared" si="264"/>
        <v>0</v>
      </c>
      <c r="AP1187" s="117">
        <f t="shared" si="265"/>
        <v>0.20460358056265984</v>
      </c>
      <c r="AQ1187" s="117">
        <f t="shared" si="266"/>
        <v>0.48081841432225064</v>
      </c>
      <c r="AR1187" s="117">
        <f t="shared" si="267"/>
        <v>2.5575447570332483E-3</v>
      </c>
      <c r="AS1187" t="str">
        <f t="shared" si="268"/>
        <v>2005LRW</v>
      </c>
    </row>
    <row r="1188" spans="1:45" x14ac:dyDescent="0.25">
      <c r="A1188" t="s">
        <v>688</v>
      </c>
      <c r="B1188" s="64">
        <v>2006</v>
      </c>
      <c r="C1188">
        <v>591</v>
      </c>
      <c r="D1188" s="116" t="s">
        <v>43</v>
      </c>
      <c r="E1188" s="63">
        <v>0.14551607445008458</v>
      </c>
      <c r="F1188" s="63">
        <v>0</v>
      </c>
      <c r="G1188" s="63">
        <v>5.076142131979695E-3</v>
      </c>
      <c r="H1188" s="63">
        <v>6.5989847715736044E-2</v>
      </c>
      <c r="I1188" s="63">
        <v>1.6920473773265651E-2</v>
      </c>
      <c r="J1188" s="63">
        <v>8.2910321489001682E-2</v>
      </c>
      <c r="K1188" s="63">
        <v>1.015228426395939E-2</v>
      </c>
      <c r="L1188" s="63">
        <v>0</v>
      </c>
      <c r="M1188" s="63">
        <v>1.8612521150592216E-2</v>
      </c>
      <c r="N1188" s="63">
        <v>0</v>
      </c>
      <c r="O1188" s="63">
        <v>0</v>
      </c>
      <c r="P1188" s="63">
        <v>0</v>
      </c>
      <c r="Q1188" s="63">
        <v>1.1844331641285956E-2</v>
      </c>
      <c r="R1188" s="63">
        <v>5.076142131979695E-3</v>
      </c>
      <c r="S1188" s="63">
        <v>3.3840947546531302E-3</v>
      </c>
      <c r="T1188" s="63">
        <v>0</v>
      </c>
      <c r="U1188" s="63">
        <v>0</v>
      </c>
      <c r="V1188" s="63">
        <v>0</v>
      </c>
      <c r="W1188" s="63">
        <v>0</v>
      </c>
      <c r="X1188" s="63">
        <v>5.5837563451776651E-2</v>
      </c>
      <c r="Y1188" s="63">
        <v>0.19289340101522842</v>
      </c>
      <c r="Z1188" s="63">
        <v>1.3536379018612521E-2</v>
      </c>
      <c r="AA1188" s="63">
        <v>0.37225042301184436</v>
      </c>
      <c r="AB1188" s="93" t="str">
        <f t="shared" si="255"/>
        <v>a99to08</v>
      </c>
      <c r="AC1188" s="93" t="str">
        <f t="shared" si="256"/>
        <v>LRW</v>
      </c>
      <c r="AD1188" s="93" t="str">
        <f>"'"&amp;VLOOKUP(A1188,Lookups!B$3:F$48,2,FALSE)&amp;"'"</f>
        <v>'Lewis River Wild'</v>
      </c>
      <c r="AE1188" s="93">
        <f>VLOOKUP(A1188,Lookups!B$3:F$48,4,FALSE)</f>
        <v>8</v>
      </c>
      <c r="AF1188" s="93" t="str">
        <f>VLOOKUP(A1188,Lookups!B$3:F$48,5,FALSE)</f>
        <v>ColR</v>
      </c>
      <c r="AG1188" s="93" t="str">
        <f t="shared" si="257"/>
        <v>yes</v>
      </c>
      <c r="AH1188" s="93">
        <f>VLOOKUP(A1188,Lookups!B$3:F$48,3,FALSE)</f>
        <v>17</v>
      </c>
      <c r="AI1188" s="117">
        <f t="shared" si="258"/>
        <v>0.15059221658206426</v>
      </c>
      <c r="AJ1188" s="117">
        <f t="shared" si="259"/>
        <v>8.2910321489001695E-2</v>
      </c>
      <c r="AK1188" s="117">
        <f t="shared" si="260"/>
        <v>9.3062605752961075E-2</v>
      </c>
      <c r="AL1188" s="117">
        <f t="shared" si="261"/>
        <v>1.8612521150592216E-2</v>
      </c>
      <c r="AM1188" s="117">
        <f t="shared" si="262"/>
        <v>0</v>
      </c>
      <c r="AN1188" s="117">
        <f t="shared" si="263"/>
        <v>2.030456852791878E-2</v>
      </c>
      <c r="AO1188" s="117">
        <f t="shared" si="264"/>
        <v>0</v>
      </c>
      <c r="AP1188" s="117">
        <f t="shared" si="265"/>
        <v>0.24873096446700507</v>
      </c>
      <c r="AQ1188" s="117">
        <f t="shared" si="266"/>
        <v>0.37225042301184436</v>
      </c>
      <c r="AR1188" s="117">
        <f t="shared" si="267"/>
        <v>1.3536379018612521E-2</v>
      </c>
      <c r="AS1188" t="str">
        <f t="shared" si="268"/>
        <v>2006LRW</v>
      </c>
    </row>
    <row r="1189" spans="1:45" x14ac:dyDescent="0.25">
      <c r="A1189" t="s">
        <v>688</v>
      </c>
      <c r="B1189" s="64">
        <v>2007</v>
      </c>
      <c r="C1189">
        <v>206</v>
      </c>
      <c r="D1189" s="116" t="s">
        <v>43</v>
      </c>
      <c r="E1189" s="63">
        <v>0.37378640776699029</v>
      </c>
      <c r="F1189" s="63">
        <v>0</v>
      </c>
      <c r="G1189" s="63">
        <v>9.7087378640776691E-3</v>
      </c>
      <c r="H1189" s="63">
        <v>6.3106796116504854E-2</v>
      </c>
      <c r="I1189" s="63">
        <v>0</v>
      </c>
      <c r="J1189" s="63">
        <v>1.9417475728155338E-2</v>
      </c>
      <c r="K1189" s="63">
        <v>0</v>
      </c>
      <c r="L1189" s="63">
        <v>0</v>
      </c>
      <c r="M1189" s="63">
        <v>0</v>
      </c>
      <c r="N1189" s="63">
        <v>0</v>
      </c>
      <c r="O1189" s="63">
        <v>0</v>
      </c>
      <c r="P1189" s="63">
        <v>0</v>
      </c>
      <c r="Q1189" s="63">
        <v>9.7087378640776691E-3</v>
      </c>
      <c r="R1189" s="63">
        <v>2.9126213592233011E-2</v>
      </c>
      <c r="S1189" s="63">
        <v>5.8252427184466021E-2</v>
      </c>
      <c r="T1189" s="63">
        <v>0</v>
      </c>
      <c r="U1189" s="63">
        <v>0</v>
      </c>
      <c r="V1189" s="63">
        <v>0</v>
      </c>
      <c r="W1189" s="63">
        <v>0</v>
      </c>
      <c r="X1189" s="63">
        <v>2.9126213592233011E-2</v>
      </c>
      <c r="Y1189" s="63">
        <v>0</v>
      </c>
      <c r="Z1189" s="63">
        <v>1.4563106796116505E-2</v>
      </c>
      <c r="AA1189" s="63">
        <v>0.39320388349514562</v>
      </c>
      <c r="AB1189" s="93" t="str">
        <f t="shared" si="255"/>
        <v>a99to08</v>
      </c>
      <c r="AC1189" s="93" t="str">
        <f t="shared" si="256"/>
        <v>LRW</v>
      </c>
      <c r="AD1189" s="93" t="str">
        <f>"'"&amp;VLOOKUP(A1189,Lookups!B$3:F$48,2,FALSE)&amp;"'"</f>
        <v>'Lewis River Wild'</v>
      </c>
      <c r="AE1189" s="93">
        <f>VLOOKUP(A1189,Lookups!B$3:F$48,4,FALSE)</f>
        <v>8</v>
      </c>
      <c r="AF1189" s="93" t="str">
        <f>VLOOKUP(A1189,Lookups!B$3:F$48,5,FALSE)</f>
        <v>ColR</v>
      </c>
      <c r="AG1189" s="93" t="str">
        <f t="shared" si="257"/>
        <v>yes</v>
      </c>
      <c r="AH1189" s="93">
        <f>VLOOKUP(A1189,Lookups!B$3:F$48,3,FALSE)</f>
        <v>17</v>
      </c>
      <c r="AI1189" s="117">
        <f t="shared" si="258"/>
        <v>0.38349514563106796</v>
      </c>
      <c r="AJ1189" s="117">
        <f t="shared" si="259"/>
        <v>6.3106796116504854E-2</v>
      </c>
      <c r="AK1189" s="117">
        <f t="shared" si="260"/>
        <v>1.9417475728155338E-2</v>
      </c>
      <c r="AL1189" s="117">
        <f t="shared" si="261"/>
        <v>0</v>
      </c>
      <c r="AM1189" s="117">
        <f t="shared" si="262"/>
        <v>0</v>
      </c>
      <c r="AN1189" s="117">
        <f t="shared" si="263"/>
        <v>9.7087378640776698E-2</v>
      </c>
      <c r="AO1189" s="117">
        <f t="shared" si="264"/>
        <v>0</v>
      </c>
      <c r="AP1189" s="117">
        <f t="shared" si="265"/>
        <v>2.9126213592233011E-2</v>
      </c>
      <c r="AQ1189" s="117">
        <f t="shared" si="266"/>
        <v>0.39320388349514562</v>
      </c>
      <c r="AR1189" s="117">
        <f t="shared" si="267"/>
        <v>1.4563106796116505E-2</v>
      </c>
      <c r="AS1189" t="str">
        <f t="shared" si="268"/>
        <v>2007LRW</v>
      </c>
    </row>
    <row r="1190" spans="1:45" x14ac:dyDescent="0.25">
      <c r="A1190" t="s">
        <v>688</v>
      </c>
      <c r="B1190" s="64">
        <v>2008</v>
      </c>
      <c r="C1190">
        <v>142</v>
      </c>
      <c r="D1190" s="116" t="s">
        <v>43</v>
      </c>
      <c r="E1190" s="63">
        <v>8.4507042253521125E-2</v>
      </c>
      <c r="F1190" s="63">
        <v>0</v>
      </c>
      <c r="G1190" s="63">
        <v>0</v>
      </c>
      <c r="H1190" s="63">
        <v>0</v>
      </c>
      <c r="I1190" s="63">
        <v>1.4084507042253521E-2</v>
      </c>
      <c r="J1190" s="63">
        <v>0.12676056338028169</v>
      </c>
      <c r="K1190" s="63">
        <v>0</v>
      </c>
      <c r="L1190" s="63">
        <v>0</v>
      </c>
      <c r="M1190" s="63">
        <v>0</v>
      </c>
      <c r="N1190" s="63">
        <v>0</v>
      </c>
      <c r="O1190" s="63">
        <v>0</v>
      </c>
      <c r="P1190" s="63">
        <v>2.8169014084507043E-2</v>
      </c>
      <c r="Q1190" s="63">
        <v>5.6338028169014086E-2</v>
      </c>
      <c r="R1190" s="63">
        <v>7.0422535211267607E-3</v>
      </c>
      <c r="S1190" s="63">
        <v>0</v>
      </c>
      <c r="T1190" s="63">
        <v>0</v>
      </c>
      <c r="U1190" s="63">
        <v>0</v>
      </c>
      <c r="V1190" s="63">
        <v>5.6338028169014086E-2</v>
      </c>
      <c r="W1190" s="63">
        <v>0</v>
      </c>
      <c r="X1190" s="63">
        <v>0</v>
      </c>
      <c r="Y1190" s="63">
        <v>4.9295774647887321E-2</v>
      </c>
      <c r="Z1190" s="63">
        <v>0</v>
      </c>
      <c r="AA1190" s="63">
        <v>0.57746478873239437</v>
      </c>
      <c r="AB1190" s="93" t="str">
        <f t="shared" si="255"/>
        <v>a99to08</v>
      </c>
      <c r="AC1190" s="93" t="str">
        <f t="shared" si="256"/>
        <v>LRW</v>
      </c>
      <c r="AD1190" s="93" t="str">
        <f>"'"&amp;VLOOKUP(A1190,Lookups!B$3:F$48,2,FALSE)&amp;"'"</f>
        <v>'Lewis River Wild'</v>
      </c>
      <c r="AE1190" s="93">
        <f>VLOOKUP(A1190,Lookups!B$3:F$48,4,FALSE)</f>
        <v>8</v>
      </c>
      <c r="AF1190" s="93" t="str">
        <f>VLOOKUP(A1190,Lookups!B$3:F$48,5,FALSE)</f>
        <v>ColR</v>
      </c>
      <c r="AG1190" s="93" t="str">
        <f t="shared" si="257"/>
        <v>yes</v>
      </c>
      <c r="AH1190" s="93">
        <f>VLOOKUP(A1190,Lookups!B$3:F$48,3,FALSE)</f>
        <v>17</v>
      </c>
      <c r="AI1190" s="117">
        <f t="shared" si="258"/>
        <v>8.4507042253521125E-2</v>
      </c>
      <c r="AJ1190" s="117">
        <f t="shared" si="259"/>
        <v>1.4084507042253521E-2</v>
      </c>
      <c r="AK1190" s="117">
        <f t="shared" si="260"/>
        <v>0.12676056338028169</v>
      </c>
      <c r="AL1190" s="117">
        <f t="shared" si="261"/>
        <v>0</v>
      </c>
      <c r="AM1190" s="117">
        <f t="shared" si="262"/>
        <v>2.8169014084507043E-2</v>
      </c>
      <c r="AN1190" s="117">
        <f t="shared" si="263"/>
        <v>6.3380281690140844E-2</v>
      </c>
      <c r="AO1190" s="117">
        <f t="shared" si="264"/>
        <v>5.6338028169014086E-2</v>
      </c>
      <c r="AP1190" s="117">
        <f t="shared" si="265"/>
        <v>4.9295774647887321E-2</v>
      </c>
      <c r="AQ1190" s="117">
        <f t="shared" si="266"/>
        <v>0.57746478873239437</v>
      </c>
      <c r="AR1190" s="117">
        <f t="shared" si="267"/>
        <v>0</v>
      </c>
      <c r="AS1190" t="str">
        <f t="shared" si="268"/>
        <v>2008LRW</v>
      </c>
    </row>
    <row r="1191" spans="1:45" x14ac:dyDescent="0.25">
      <c r="A1191" t="s">
        <v>688</v>
      </c>
      <c r="B1191" s="64">
        <v>2009</v>
      </c>
      <c r="C1191">
        <v>176</v>
      </c>
      <c r="D1191" s="116" t="s">
        <v>43</v>
      </c>
      <c r="E1191" s="63">
        <v>0.19886363636363635</v>
      </c>
      <c r="F1191" s="63">
        <v>0</v>
      </c>
      <c r="G1191" s="63">
        <v>0</v>
      </c>
      <c r="H1191" s="63">
        <v>3.4090909090909088E-2</v>
      </c>
      <c r="I1191" s="63">
        <v>2.2727272727272728E-2</v>
      </c>
      <c r="J1191" s="63">
        <v>6.25E-2</v>
      </c>
      <c r="K1191" s="63">
        <v>0.19318181818181818</v>
      </c>
      <c r="L1191" s="63">
        <v>0</v>
      </c>
      <c r="M1191" s="63">
        <v>1.1363636363636364E-2</v>
      </c>
      <c r="N1191" s="63">
        <v>0</v>
      </c>
      <c r="O1191" s="63">
        <v>0</v>
      </c>
      <c r="P1191" s="63">
        <v>0</v>
      </c>
      <c r="Q1191" s="63">
        <v>0</v>
      </c>
      <c r="R1191" s="63">
        <v>1.1363636363636364E-2</v>
      </c>
      <c r="S1191" s="63">
        <v>0</v>
      </c>
      <c r="T1191" s="63">
        <v>0</v>
      </c>
      <c r="U1191" s="63">
        <v>0</v>
      </c>
      <c r="V1191" s="63">
        <v>0</v>
      </c>
      <c r="W1191" s="63">
        <v>0</v>
      </c>
      <c r="X1191" s="63">
        <v>5.681818181818182E-3</v>
      </c>
      <c r="Y1191" s="63">
        <v>3.4090909090909088E-2</v>
      </c>
      <c r="Z1191" s="63">
        <v>0</v>
      </c>
      <c r="AA1191" s="63">
        <v>0.42613636363636365</v>
      </c>
      <c r="AB1191" s="93" t="str">
        <f t="shared" si="255"/>
        <v>a09on</v>
      </c>
      <c r="AC1191" s="93" t="str">
        <f t="shared" si="256"/>
        <v>LRW</v>
      </c>
      <c r="AD1191" s="93" t="str">
        <f>"'"&amp;VLOOKUP(A1191,Lookups!B$3:F$48,2,FALSE)&amp;"'"</f>
        <v>'Lewis River Wild'</v>
      </c>
      <c r="AE1191" s="93">
        <f>VLOOKUP(A1191,Lookups!B$3:F$48,4,FALSE)</f>
        <v>8</v>
      </c>
      <c r="AF1191" s="93" t="str">
        <f>VLOOKUP(A1191,Lookups!B$3:F$48,5,FALSE)</f>
        <v>ColR</v>
      </c>
      <c r="AG1191" s="93" t="str">
        <f t="shared" si="257"/>
        <v>yes</v>
      </c>
      <c r="AH1191" s="93">
        <f>VLOOKUP(A1191,Lookups!B$3:F$48,3,FALSE)</f>
        <v>17</v>
      </c>
      <c r="AI1191" s="117">
        <f t="shared" si="258"/>
        <v>0.19886363636363635</v>
      </c>
      <c r="AJ1191" s="117">
        <f t="shared" si="259"/>
        <v>5.6818181818181816E-2</v>
      </c>
      <c r="AK1191" s="117">
        <f t="shared" si="260"/>
        <v>0.25568181818181818</v>
      </c>
      <c r="AL1191" s="117">
        <f t="shared" si="261"/>
        <v>1.1363636363636364E-2</v>
      </c>
      <c r="AM1191" s="117">
        <f t="shared" si="262"/>
        <v>0</v>
      </c>
      <c r="AN1191" s="117">
        <f t="shared" si="263"/>
        <v>1.1363636363636364E-2</v>
      </c>
      <c r="AO1191" s="117">
        <f t="shared" si="264"/>
        <v>0</v>
      </c>
      <c r="AP1191" s="117">
        <f t="shared" si="265"/>
        <v>3.9772727272727272E-2</v>
      </c>
      <c r="AQ1191" s="117">
        <f t="shared" si="266"/>
        <v>0.42613636363636365</v>
      </c>
      <c r="AR1191" s="117">
        <f t="shared" si="267"/>
        <v>0</v>
      </c>
      <c r="AS1191" t="str">
        <f t="shared" si="268"/>
        <v>2009LRW</v>
      </c>
    </row>
    <row r="1192" spans="1:45" x14ac:dyDescent="0.25">
      <c r="A1192" t="s">
        <v>688</v>
      </c>
      <c r="B1192" s="64">
        <v>2010</v>
      </c>
      <c r="C1192">
        <v>200</v>
      </c>
      <c r="D1192" s="116" t="s">
        <v>43</v>
      </c>
      <c r="E1192" s="63">
        <v>6.5000000000000002E-2</v>
      </c>
      <c r="F1192" s="63">
        <v>0</v>
      </c>
      <c r="G1192" s="63">
        <v>0</v>
      </c>
      <c r="H1192" s="63">
        <v>0.05</v>
      </c>
      <c r="I1192" s="63">
        <v>2.5000000000000001E-2</v>
      </c>
      <c r="J1192" s="63">
        <v>1.4999999999999999E-2</v>
      </c>
      <c r="K1192" s="63">
        <v>0.02</v>
      </c>
      <c r="L1192" s="63">
        <v>0</v>
      </c>
      <c r="M1192" s="63">
        <v>0</v>
      </c>
      <c r="N1192" s="63">
        <v>0</v>
      </c>
      <c r="O1192" s="63">
        <v>0</v>
      </c>
      <c r="P1192" s="63">
        <v>0</v>
      </c>
      <c r="Q1192" s="63">
        <v>0.04</v>
      </c>
      <c r="R1192" s="63">
        <v>4.4999999999999998E-2</v>
      </c>
      <c r="S1192" s="63">
        <v>0</v>
      </c>
      <c r="T1192" s="63">
        <v>0</v>
      </c>
      <c r="U1192" s="63">
        <v>0</v>
      </c>
      <c r="V1192" s="63">
        <v>0</v>
      </c>
      <c r="W1192" s="63">
        <v>0</v>
      </c>
      <c r="X1192" s="63">
        <v>0.02</v>
      </c>
      <c r="Y1192" s="63">
        <v>0.08</v>
      </c>
      <c r="Z1192" s="63">
        <v>0</v>
      </c>
      <c r="AA1192" s="63">
        <v>0.64</v>
      </c>
      <c r="AB1192" s="93" t="str">
        <f t="shared" si="255"/>
        <v>a09on</v>
      </c>
      <c r="AC1192" s="93" t="str">
        <f t="shared" si="256"/>
        <v>LRW</v>
      </c>
      <c r="AD1192" s="93" t="str">
        <f>"'"&amp;VLOOKUP(A1192,Lookups!B$3:F$48,2,FALSE)&amp;"'"</f>
        <v>'Lewis River Wild'</v>
      </c>
      <c r="AE1192" s="93">
        <f>VLOOKUP(A1192,Lookups!B$3:F$48,4,FALSE)</f>
        <v>8</v>
      </c>
      <c r="AF1192" s="93" t="str">
        <f>VLOOKUP(A1192,Lookups!B$3:F$48,5,FALSE)</f>
        <v>ColR</v>
      </c>
      <c r="AG1192" s="93" t="str">
        <f t="shared" si="257"/>
        <v>yes</v>
      </c>
      <c r="AH1192" s="93">
        <f>VLOOKUP(A1192,Lookups!B$3:F$48,3,FALSE)</f>
        <v>17</v>
      </c>
      <c r="AI1192" s="117">
        <f t="shared" si="258"/>
        <v>6.5000000000000002E-2</v>
      </c>
      <c r="AJ1192" s="117">
        <f t="shared" si="259"/>
        <v>7.5000000000000011E-2</v>
      </c>
      <c r="AK1192" s="117">
        <f t="shared" si="260"/>
        <v>3.5000000000000003E-2</v>
      </c>
      <c r="AL1192" s="117">
        <f t="shared" si="261"/>
        <v>0</v>
      </c>
      <c r="AM1192" s="117">
        <f t="shared" si="262"/>
        <v>0</v>
      </c>
      <c r="AN1192" s="117">
        <f t="shared" si="263"/>
        <v>8.4999999999999992E-2</v>
      </c>
      <c r="AO1192" s="117">
        <f t="shared" si="264"/>
        <v>0</v>
      </c>
      <c r="AP1192" s="117">
        <f t="shared" si="265"/>
        <v>0.1</v>
      </c>
      <c r="AQ1192" s="117">
        <f t="shared" si="266"/>
        <v>0.64</v>
      </c>
      <c r="AR1192" s="117">
        <f t="shared" si="267"/>
        <v>0</v>
      </c>
      <c r="AS1192" t="str">
        <f t="shared" si="268"/>
        <v>2010LRW</v>
      </c>
    </row>
    <row r="1193" spans="1:45" x14ac:dyDescent="0.25">
      <c r="A1193" t="s">
        <v>688</v>
      </c>
      <c r="B1193" s="64">
        <v>2011</v>
      </c>
      <c r="C1193">
        <v>225</v>
      </c>
      <c r="D1193" s="116" t="s">
        <v>43</v>
      </c>
      <c r="E1193" s="63">
        <v>0.12444444444444444</v>
      </c>
      <c r="F1193" s="63">
        <v>0</v>
      </c>
      <c r="G1193" s="63">
        <v>1.3333333333333334E-2</v>
      </c>
      <c r="H1193" s="63">
        <v>0.12</v>
      </c>
      <c r="I1193" s="63">
        <v>1.3333333333333334E-2</v>
      </c>
      <c r="J1193" s="63">
        <v>4.4444444444444446E-2</v>
      </c>
      <c r="K1193" s="63">
        <v>0.04</v>
      </c>
      <c r="L1193" s="63">
        <v>0</v>
      </c>
      <c r="M1193" s="63">
        <v>0</v>
      </c>
      <c r="N1193" s="63">
        <v>0</v>
      </c>
      <c r="O1193" s="63">
        <v>0</v>
      </c>
      <c r="P1193" s="63">
        <v>0</v>
      </c>
      <c r="Q1193" s="63">
        <v>8.8888888888888889E-3</v>
      </c>
      <c r="R1193" s="63">
        <v>6.222222222222222E-2</v>
      </c>
      <c r="S1193" s="63">
        <v>2.2222222222222223E-2</v>
      </c>
      <c r="T1193" s="63">
        <v>0</v>
      </c>
      <c r="U1193" s="63">
        <v>0</v>
      </c>
      <c r="V1193" s="63">
        <v>0</v>
      </c>
      <c r="W1193" s="63">
        <v>0</v>
      </c>
      <c r="X1193" s="63">
        <v>1.7777777777777778E-2</v>
      </c>
      <c r="Y1193" s="63">
        <v>0.2088888888888889</v>
      </c>
      <c r="Z1193" s="63">
        <v>1.7777777777777778E-2</v>
      </c>
      <c r="AA1193" s="63">
        <v>0.30666666666666664</v>
      </c>
      <c r="AB1193" s="93" t="str">
        <f t="shared" si="255"/>
        <v>a09on</v>
      </c>
      <c r="AC1193" s="93" t="str">
        <f t="shared" si="256"/>
        <v>LRW</v>
      </c>
      <c r="AD1193" s="93" t="str">
        <f>"'"&amp;VLOOKUP(A1193,Lookups!B$3:F$48,2,FALSE)&amp;"'"</f>
        <v>'Lewis River Wild'</v>
      </c>
      <c r="AE1193" s="93">
        <f>VLOOKUP(A1193,Lookups!B$3:F$48,4,FALSE)</f>
        <v>8</v>
      </c>
      <c r="AF1193" s="93" t="str">
        <f>VLOOKUP(A1193,Lookups!B$3:F$48,5,FALSE)</f>
        <v>ColR</v>
      </c>
      <c r="AG1193" s="93" t="str">
        <f t="shared" si="257"/>
        <v>yes</v>
      </c>
      <c r="AH1193" s="93">
        <f>VLOOKUP(A1193,Lookups!B$3:F$48,3,FALSE)</f>
        <v>17</v>
      </c>
      <c r="AI1193" s="117">
        <f t="shared" si="258"/>
        <v>0.13777777777777778</v>
      </c>
      <c r="AJ1193" s="117">
        <f t="shared" si="259"/>
        <v>0.13333333333333333</v>
      </c>
      <c r="AK1193" s="117">
        <f t="shared" si="260"/>
        <v>8.4444444444444447E-2</v>
      </c>
      <c r="AL1193" s="117">
        <f t="shared" si="261"/>
        <v>0</v>
      </c>
      <c r="AM1193" s="117">
        <f t="shared" si="262"/>
        <v>0</v>
      </c>
      <c r="AN1193" s="117">
        <f t="shared" si="263"/>
        <v>9.3333333333333338E-2</v>
      </c>
      <c r="AO1193" s="117">
        <f t="shared" si="264"/>
        <v>0</v>
      </c>
      <c r="AP1193" s="117">
        <f t="shared" si="265"/>
        <v>0.22666666666666668</v>
      </c>
      <c r="AQ1193" s="117">
        <f t="shared" si="266"/>
        <v>0.30666666666666664</v>
      </c>
      <c r="AR1193" s="117">
        <f t="shared" si="267"/>
        <v>1.7777777777777778E-2</v>
      </c>
      <c r="AS1193" t="str">
        <f t="shared" si="268"/>
        <v>2011LRW</v>
      </c>
    </row>
    <row r="1194" spans="1:45" x14ac:dyDescent="0.25">
      <c r="A1194" t="s">
        <v>688</v>
      </c>
      <c r="B1194" s="64">
        <v>2012</v>
      </c>
      <c r="C1194">
        <v>211</v>
      </c>
      <c r="D1194" s="116" t="s">
        <v>30</v>
      </c>
      <c r="E1194" s="63">
        <v>0.13270142180094785</v>
      </c>
      <c r="F1194" s="63">
        <v>2.3696682464454975E-2</v>
      </c>
      <c r="G1194" s="63">
        <v>4.7393364928909956E-3</v>
      </c>
      <c r="H1194" s="63">
        <v>3.7914691943127965E-2</v>
      </c>
      <c r="I1194" s="63">
        <v>3.7914691943127965E-2</v>
      </c>
      <c r="J1194" s="63">
        <v>7.582938388625593E-2</v>
      </c>
      <c r="K1194" s="63">
        <v>0</v>
      </c>
      <c r="L1194" s="63">
        <v>0</v>
      </c>
      <c r="M1194" s="63">
        <v>0</v>
      </c>
      <c r="N1194" s="63">
        <v>0</v>
      </c>
      <c r="O1194" s="63">
        <v>0</v>
      </c>
      <c r="P1194" s="63">
        <v>0</v>
      </c>
      <c r="Q1194" s="63">
        <v>3.7914691943127965E-2</v>
      </c>
      <c r="R1194" s="63">
        <v>2.3696682464454975E-2</v>
      </c>
      <c r="S1194" s="63">
        <v>0</v>
      </c>
      <c r="T1194" s="63">
        <v>0</v>
      </c>
      <c r="U1194" s="63">
        <v>0</v>
      </c>
      <c r="V1194" s="63">
        <v>0</v>
      </c>
      <c r="W1194" s="63">
        <v>0</v>
      </c>
      <c r="X1194" s="63">
        <v>6.6350710900473939E-2</v>
      </c>
      <c r="Y1194" s="63">
        <v>6.1611374407582936E-2</v>
      </c>
      <c r="Z1194" s="63">
        <v>1.4218009478672985E-2</v>
      </c>
      <c r="AA1194" s="63">
        <v>0.48341232227488151</v>
      </c>
      <c r="AB1194" s="93" t="str">
        <f t="shared" ref="AB1194:AB1257" si="269">IF(B1194&gt;=2009,"a09on",IF(B1194&gt;=1999,"a99to08","pre99"))</f>
        <v>a09on</v>
      </c>
      <c r="AC1194" s="93" t="str">
        <f t="shared" ref="AC1194:AC1257" si="270">A1194</f>
        <v>LRW</v>
      </c>
      <c r="AD1194" s="93" t="str">
        <f>"'"&amp;VLOOKUP(A1194,Lookups!B$3:F$48,2,FALSE)&amp;"'"</f>
        <v>'Lewis River Wild'</v>
      </c>
      <c r="AE1194" s="93">
        <f>VLOOKUP(A1194,Lookups!B$3:F$48,4,FALSE)</f>
        <v>8</v>
      </c>
      <c r="AF1194" s="93" t="str">
        <f>VLOOKUP(A1194,Lookups!B$3:F$48,5,FALSE)</f>
        <v>ColR</v>
      </c>
      <c r="AG1194" s="93" t="str">
        <f t="shared" ref="AG1194:AG1257" si="271">IF(SUM(AI1194:AR1194)=0,"no","yes")</f>
        <v>yes</v>
      </c>
      <c r="AH1194" s="93">
        <f>VLOOKUP(A1194,Lookups!B$3:F$48,3,FALSE)</f>
        <v>17</v>
      </c>
      <c r="AI1194" s="117">
        <f t="shared" ref="AI1194:AI1257" si="272">SUM(E1194:G1194)</f>
        <v>0.16113744075829381</v>
      </c>
      <c r="AJ1194" s="117">
        <f t="shared" ref="AJ1194:AJ1257" si="273">SUM(H1194:I1194)</f>
        <v>7.582938388625593E-2</v>
      </c>
      <c r="AK1194" s="117">
        <f t="shared" ref="AK1194:AK1257" si="274">SUM(J1194:K1194)</f>
        <v>7.582938388625593E-2</v>
      </c>
      <c r="AL1194" s="117">
        <f t="shared" ref="AL1194:AL1257" si="275">SUM(L1194:M1194)</f>
        <v>0</v>
      </c>
      <c r="AM1194" s="117">
        <f t="shared" ref="AM1194:AM1257" si="276">SUM(N1194:P1194)</f>
        <v>0</v>
      </c>
      <c r="AN1194" s="117">
        <f t="shared" ref="AN1194:AN1257" si="277">SUM(Q1194:T1194)</f>
        <v>6.1611374407582936E-2</v>
      </c>
      <c r="AO1194" s="117">
        <f t="shared" ref="AO1194:AO1257" si="278">SUM(U1194:V1194)</f>
        <v>0</v>
      </c>
      <c r="AP1194" s="117">
        <f t="shared" ref="AP1194:AP1257" si="279">SUM(W1194:Y1194)</f>
        <v>0.12796208530805686</v>
      </c>
      <c r="AQ1194" s="117">
        <f t="shared" ref="AQ1194:AQ1257" si="280">SUM(AA1194)</f>
        <v>0.48341232227488151</v>
      </c>
      <c r="AR1194" s="117">
        <f t="shared" ref="AR1194:AR1257" si="281">SUM(Z1194)</f>
        <v>1.4218009478672985E-2</v>
      </c>
      <c r="AS1194" t="str">
        <f t="shared" ref="AS1194:AS1257" si="282">B1194&amp;A1194</f>
        <v>2012LRW</v>
      </c>
    </row>
    <row r="1195" spans="1:45" x14ac:dyDescent="0.25">
      <c r="A1195" t="s">
        <v>688</v>
      </c>
      <c r="B1195" s="64">
        <v>2013</v>
      </c>
      <c r="C1195" t="s">
        <v>40</v>
      </c>
      <c r="E1195" s="63" t="s">
        <v>28</v>
      </c>
      <c r="F1195" s="63" t="s">
        <v>28</v>
      </c>
      <c r="G1195" s="63" t="s">
        <v>28</v>
      </c>
      <c r="H1195" s="63" t="s">
        <v>28</v>
      </c>
      <c r="I1195" s="63" t="s">
        <v>28</v>
      </c>
      <c r="J1195" s="63" t="s">
        <v>28</v>
      </c>
      <c r="K1195" s="63" t="s">
        <v>28</v>
      </c>
      <c r="L1195" s="63" t="s">
        <v>28</v>
      </c>
      <c r="M1195" s="63" t="s">
        <v>28</v>
      </c>
      <c r="N1195" s="63" t="s">
        <v>28</v>
      </c>
      <c r="O1195" s="63" t="s">
        <v>28</v>
      </c>
      <c r="P1195" s="63" t="s">
        <v>28</v>
      </c>
      <c r="Q1195" s="63" t="s">
        <v>28</v>
      </c>
      <c r="R1195" s="63" t="s">
        <v>28</v>
      </c>
      <c r="S1195" s="63" t="s">
        <v>28</v>
      </c>
      <c r="T1195" s="63" t="s">
        <v>28</v>
      </c>
      <c r="U1195" s="63" t="s">
        <v>28</v>
      </c>
      <c r="V1195" s="63" t="s">
        <v>28</v>
      </c>
      <c r="W1195" s="63" t="s">
        <v>28</v>
      </c>
      <c r="X1195" s="63" t="s">
        <v>28</v>
      </c>
      <c r="Y1195" s="63" t="s">
        <v>28</v>
      </c>
      <c r="Z1195" s="63" t="s">
        <v>28</v>
      </c>
      <c r="AA1195" s="63" t="s">
        <v>28</v>
      </c>
      <c r="AB1195" s="93" t="str">
        <f t="shared" si="269"/>
        <v>a09on</v>
      </c>
      <c r="AC1195" s="93" t="str">
        <f t="shared" si="270"/>
        <v>LRW</v>
      </c>
      <c r="AD1195" s="93" t="str">
        <f>"'"&amp;VLOOKUP(A1195,Lookups!B$3:F$48,2,FALSE)&amp;"'"</f>
        <v>'Lewis River Wild'</v>
      </c>
      <c r="AE1195" s="93">
        <f>VLOOKUP(A1195,Lookups!B$3:F$48,4,FALSE)</f>
        <v>8</v>
      </c>
      <c r="AF1195" s="93" t="str">
        <f>VLOOKUP(A1195,Lookups!B$3:F$48,5,FALSE)</f>
        <v>ColR</v>
      </c>
      <c r="AG1195" s="93" t="str">
        <f t="shared" si="271"/>
        <v>no</v>
      </c>
      <c r="AH1195" s="93">
        <f>VLOOKUP(A1195,Lookups!B$3:F$48,3,FALSE)</f>
        <v>17</v>
      </c>
      <c r="AI1195" s="117">
        <f t="shared" si="272"/>
        <v>0</v>
      </c>
      <c r="AJ1195" s="117">
        <f t="shared" si="273"/>
        <v>0</v>
      </c>
      <c r="AK1195" s="117">
        <f t="shared" si="274"/>
        <v>0</v>
      </c>
      <c r="AL1195" s="117">
        <f t="shared" si="275"/>
        <v>0</v>
      </c>
      <c r="AM1195" s="117">
        <f t="shared" si="276"/>
        <v>0</v>
      </c>
      <c r="AN1195" s="117">
        <f t="shared" si="277"/>
        <v>0</v>
      </c>
      <c r="AO1195" s="117">
        <f t="shared" si="278"/>
        <v>0</v>
      </c>
      <c r="AP1195" s="117">
        <f t="shared" si="279"/>
        <v>0</v>
      </c>
      <c r="AQ1195" s="117">
        <f t="shared" si="280"/>
        <v>0</v>
      </c>
      <c r="AR1195" s="117">
        <f t="shared" si="281"/>
        <v>0</v>
      </c>
      <c r="AS1195" t="str">
        <f t="shared" si="282"/>
        <v>2013LRW</v>
      </c>
    </row>
    <row r="1196" spans="1:45" x14ac:dyDescent="0.25">
      <c r="A1196" t="s">
        <v>686</v>
      </c>
      <c r="B1196" s="64">
        <v>1979</v>
      </c>
      <c r="C1196">
        <v>168</v>
      </c>
      <c r="D1196" s="116" t="s">
        <v>41</v>
      </c>
      <c r="E1196" s="63" t="s">
        <v>26</v>
      </c>
      <c r="F1196" s="63" t="s">
        <v>27</v>
      </c>
      <c r="G1196" s="63" t="s">
        <v>28</v>
      </c>
      <c r="H1196" s="63" t="s">
        <v>28</v>
      </c>
      <c r="I1196" s="63" t="s">
        <v>28</v>
      </c>
      <c r="J1196" s="63" t="s">
        <v>28</v>
      </c>
      <c r="K1196" s="63" t="s">
        <v>28</v>
      </c>
      <c r="L1196" s="63" t="s">
        <v>28</v>
      </c>
      <c r="M1196" s="63" t="s">
        <v>28</v>
      </c>
      <c r="N1196" s="63" t="s">
        <v>28</v>
      </c>
      <c r="O1196" s="63" t="s">
        <v>28</v>
      </c>
      <c r="P1196" s="63" t="s">
        <v>28</v>
      </c>
      <c r="Q1196" s="63" t="s">
        <v>28</v>
      </c>
      <c r="R1196" s="63" t="s">
        <v>28</v>
      </c>
      <c r="S1196" s="63" t="s">
        <v>28</v>
      </c>
      <c r="T1196" s="63" t="s">
        <v>28</v>
      </c>
      <c r="U1196" s="63" t="s">
        <v>28</v>
      </c>
      <c r="V1196" s="63" t="s">
        <v>28</v>
      </c>
      <c r="W1196" s="63" t="s">
        <v>28</v>
      </c>
      <c r="X1196" s="63" t="s">
        <v>28</v>
      </c>
      <c r="Y1196" s="63" t="s">
        <v>28</v>
      </c>
      <c r="Z1196" s="63" t="s">
        <v>28</v>
      </c>
      <c r="AA1196" s="63" t="s">
        <v>28</v>
      </c>
      <c r="AB1196" s="93" t="str">
        <f t="shared" si="269"/>
        <v>pre99</v>
      </c>
      <c r="AC1196" s="93" t="str">
        <f t="shared" si="270"/>
        <v>LRH</v>
      </c>
      <c r="AD1196" s="93" t="str">
        <f>"'"&amp;VLOOKUP(A1196,Lookups!B$3:F$48,2,FALSE)&amp;"'"</f>
        <v>'Lower River Hatchery Tule'</v>
      </c>
      <c r="AE1196" s="93">
        <f>VLOOKUP(A1196,Lookups!B$3:F$48,4,FALSE)</f>
        <v>8</v>
      </c>
      <c r="AF1196" s="93" t="str">
        <f>VLOOKUP(A1196,Lookups!B$3:F$48,5,FALSE)</f>
        <v>ColR</v>
      </c>
      <c r="AG1196" s="93" t="str">
        <f t="shared" si="271"/>
        <v>no</v>
      </c>
      <c r="AH1196" s="93">
        <f>VLOOKUP(A1196,Lookups!B$3:F$48,3,FALSE)</f>
        <v>16</v>
      </c>
      <c r="AI1196" s="117">
        <f t="shared" si="272"/>
        <v>0</v>
      </c>
      <c r="AJ1196" s="117">
        <f t="shared" si="273"/>
        <v>0</v>
      </c>
      <c r="AK1196" s="117">
        <f t="shared" si="274"/>
        <v>0</v>
      </c>
      <c r="AL1196" s="117">
        <f t="shared" si="275"/>
        <v>0</v>
      </c>
      <c r="AM1196" s="117">
        <f t="shared" si="276"/>
        <v>0</v>
      </c>
      <c r="AN1196" s="117">
        <f t="shared" si="277"/>
        <v>0</v>
      </c>
      <c r="AO1196" s="117">
        <f t="shared" si="278"/>
        <v>0</v>
      </c>
      <c r="AP1196" s="117">
        <f t="shared" si="279"/>
        <v>0</v>
      </c>
      <c r="AQ1196" s="117">
        <f t="shared" si="280"/>
        <v>0</v>
      </c>
      <c r="AR1196" s="117">
        <f t="shared" si="281"/>
        <v>0</v>
      </c>
      <c r="AS1196" t="str">
        <f t="shared" si="282"/>
        <v>1979LRH</v>
      </c>
    </row>
    <row r="1197" spans="1:45" x14ac:dyDescent="0.25">
      <c r="A1197" t="s">
        <v>686</v>
      </c>
      <c r="B1197" s="64">
        <v>1980</v>
      </c>
      <c r="C1197">
        <v>676</v>
      </c>
      <c r="D1197" s="116" t="s">
        <v>42</v>
      </c>
      <c r="E1197" s="63">
        <v>4.4378698224852072E-3</v>
      </c>
      <c r="F1197" s="63">
        <v>0</v>
      </c>
      <c r="G1197" s="63">
        <v>0</v>
      </c>
      <c r="H1197" s="63">
        <v>1.4792899408284023E-3</v>
      </c>
      <c r="I1197" s="63">
        <v>0</v>
      </c>
      <c r="J1197" s="63">
        <v>0.28846153846153844</v>
      </c>
      <c r="K1197" s="63">
        <v>1.0355029585798817E-2</v>
      </c>
      <c r="L1197" s="63">
        <v>0</v>
      </c>
      <c r="M1197" s="63">
        <v>2.8106508875739643E-2</v>
      </c>
      <c r="N1197" s="63">
        <v>7.3964497041420114E-3</v>
      </c>
      <c r="O1197" s="63">
        <v>5.3254437869822494E-2</v>
      </c>
      <c r="P1197" s="63">
        <v>0</v>
      </c>
      <c r="Q1197" s="63">
        <v>0.20266272189349113</v>
      </c>
      <c r="R1197" s="63">
        <v>8.4319526627218935E-2</v>
      </c>
      <c r="S1197" s="63">
        <v>3.2544378698224852E-2</v>
      </c>
      <c r="T1197" s="63">
        <v>4.4378698224852072E-3</v>
      </c>
      <c r="U1197" s="63">
        <v>2.8106508875739643E-2</v>
      </c>
      <c r="V1197" s="63">
        <v>9.3195266272189353E-2</v>
      </c>
      <c r="W1197" s="63">
        <v>0</v>
      </c>
      <c r="X1197" s="63">
        <v>4.7337278106508882E-2</v>
      </c>
      <c r="Y1197" s="63">
        <v>0</v>
      </c>
      <c r="Z1197" s="63">
        <v>0</v>
      </c>
      <c r="AA1197" s="63">
        <v>0.11390532544378698</v>
      </c>
      <c r="AB1197" s="93" t="str">
        <f t="shared" si="269"/>
        <v>pre99</v>
      </c>
      <c r="AC1197" s="93" t="str">
        <f t="shared" si="270"/>
        <v>LRH</v>
      </c>
      <c r="AD1197" s="93" t="str">
        <f>"'"&amp;VLOOKUP(A1197,Lookups!B$3:F$48,2,FALSE)&amp;"'"</f>
        <v>'Lower River Hatchery Tule'</v>
      </c>
      <c r="AE1197" s="93">
        <f>VLOOKUP(A1197,Lookups!B$3:F$48,4,FALSE)</f>
        <v>8</v>
      </c>
      <c r="AF1197" s="93" t="str">
        <f>VLOOKUP(A1197,Lookups!B$3:F$48,5,FALSE)</f>
        <v>ColR</v>
      </c>
      <c r="AG1197" s="93" t="str">
        <f t="shared" si="271"/>
        <v>yes</v>
      </c>
      <c r="AH1197" s="93">
        <f>VLOOKUP(A1197,Lookups!B$3:F$48,3,FALSE)</f>
        <v>16</v>
      </c>
      <c r="AI1197" s="117">
        <f t="shared" si="272"/>
        <v>4.4378698224852072E-3</v>
      </c>
      <c r="AJ1197" s="117">
        <f t="shared" si="273"/>
        <v>1.4792899408284023E-3</v>
      </c>
      <c r="AK1197" s="117">
        <f t="shared" si="274"/>
        <v>0.29881656804733725</v>
      </c>
      <c r="AL1197" s="117">
        <f t="shared" si="275"/>
        <v>2.8106508875739643E-2</v>
      </c>
      <c r="AM1197" s="117">
        <f t="shared" si="276"/>
        <v>6.0650887573964501E-2</v>
      </c>
      <c r="AN1197" s="117">
        <f t="shared" si="277"/>
        <v>0.32396449704142016</v>
      </c>
      <c r="AO1197" s="117">
        <f t="shared" si="278"/>
        <v>0.121301775147929</v>
      </c>
      <c r="AP1197" s="117">
        <f t="shared" si="279"/>
        <v>4.7337278106508882E-2</v>
      </c>
      <c r="AQ1197" s="117">
        <f t="shared" si="280"/>
        <v>0.11390532544378698</v>
      </c>
      <c r="AR1197" s="117">
        <f t="shared" si="281"/>
        <v>0</v>
      </c>
      <c r="AS1197" t="str">
        <f t="shared" si="282"/>
        <v>1980LRH</v>
      </c>
    </row>
    <row r="1198" spans="1:45" x14ac:dyDescent="0.25">
      <c r="A1198" t="s">
        <v>686</v>
      </c>
      <c r="B1198" s="64">
        <v>1981</v>
      </c>
      <c r="C1198">
        <v>3215</v>
      </c>
      <c r="D1198" s="116" t="s">
        <v>43</v>
      </c>
      <c r="E1198" s="63">
        <v>0</v>
      </c>
      <c r="F1198" s="63">
        <v>0</v>
      </c>
      <c r="G1198" s="63">
        <v>0</v>
      </c>
      <c r="H1198" s="63">
        <v>0</v>
      </c>
      <c r="I1198" s="63">
        <v>0</v>
      </c>
      <c r="J1198" s="63">
        <v>0.31850699844479008</v>
      </c>
      <c r="K1198" s="63">
        <v>3.4214618973561432E-3</v>
      </c>
      <c r="L1198" s="63">
        <v>0</v>
      </c>
      <c r="M1198" s="63">
        <v>1.8351477449455676E-2</v>
      </c>
      <c r="N1198" s="63">
        <v>4.9766718506998441E-3</v>
      </c>
      <c r="O1198" s="63">
        <v>2.2706065318818039E-2</v>
      </c>
      <c r="P1198" s="63">
        <v>0</v>
      </c>
      <c r="Q1198" s="63">
        <v>0.2130637636080871</v>
      </c>
      <c r="R1198" s="63">
        <v>7.9315707620528766E-2</v>
      </c>
      <c r="S1198" s="63">
        <v>3.297045101088647E-2</v>
      </c>
      <c r="T1198" s="63">
        <v>1.244167962674961E-3</v>
      </c>
      <c r="U1198" s="63">
        <v>5.2877138413685845E-3</v>
      </c>
      <c r="V1198" s="63">
        <v>3.7636080870917576E-2</v>
      </c>
      <c r="W1198" s="63">
        <v>0</v>
      </c>
      <c r="X1198" s="63">
        <v>1.3685847589424573E-2</v>
      </c>
      <c r="Y1198" s="63">
        <v>2.4883359253499221E-3</v>
      </c>
      <c r="Z1198" s="63">
        <v>6.2208398133748052E-4</v>
      </c>
      <c r="AA1198" s="63">
        <v>0.24572317262830481</v>
      </c>
      <c r="AB1198" s="93" t="str">
        <f t="shared" si="269"/>
        <v>pre99</v>
      </c>
      <c r="AC1198" s="93" t="str">
        <f t="shared" si="270"/>
        <v>LRH</v>
      </c>
      <c r="AD1198" s="93" t="str">
        <f>"'"&amp;VLOOKUP(A1198,Lookups!B$3:F$48,2,FALSE)&amp;"'"</f>
        <v>'Lower River Hatchery Tule'</v>
      </c>
      <c r="AE1198" s="93">
        <f>VLOOKUP(A1198,Lookups!B$3:F$48,4,FALSE)</f>
        <v>8</v>
      </c>
      <c r="AF1198" s="93" t="str">
        <f>VLOOKUP(A1198,Lookups!B$3:F$48,5,FALSE)</f>
        <v>ColR</v>
      </c>
      <c r="AG1198" s="93" t="str">
        <f t="shared" si="271"/>
        <v>yes</v>
      </c>
      <c r="AH1198" s="93">
        <f>VLOOKUP(A1198,Lookups!B$3:F$48,3,FALSE)</f>
        <v>16</v>
      </c>
      <c r="AI1198" s="117">
        <f t="shared" si="272"/>
        <v>0</v>
      </c>
      <c r="AJ1198" s="117">
        <f t="shared" si="273"/>
        <v>0</v>
      </c>
      <c r="AK1198" s="117">
        <f t="shared" si="274"/>
        <v>0.32192846034214623</v>
      </c>
      <c r="AL1198" s="117">
        <f t="shared" si="275"/>
        <v>1.8351477449455676E-2</v>
      </c>
      <c r="AM1198" s="117">
        <f t="shared" si="276"/>
        <v>2.7682737169517885E-2</v>
      </c>
      <c r="AN1198" s="117">
        <f t="shared" si="277"/>
        <v>0.32659409020217728</v>
      </c>
      <c r="AO1198" s="117">
        <f t="shared" si="278"/>
        <v>4.2923794712286162E-2</v>
      </c>
      <c r="AP1198" s="117">
        <f t="shared" si="279"/>
        <v>1.6174183514774496E-2</v>
      </c>
      <c r="AQ1198" s="117">
        <f t="shared" si="280"/>
        <v>0.24572317262830481</v>
      </c>
      <c r="AR1198" s="117">
        <f t="shared" si="281"/>
        <v>6.2208398133748052E-4</v>
      </c>
      <c r="AS1198" t="str">
        <f t="shared" si="282"/>
        <v>1981LRH</v>
      </c>
    </row>
    <row r="1199" spans="1:45" x14ac:dyDescent="0.25">
      <c r="A1199" t="s">
        <v>686</v>
      </c>
      <c r="B1199" s="64">
        <v>1982</v>
      </c>
      <c r="C1199">
        <v>3559</v>
      </c>
      <c r="D1199" s="116" t="s">
        <v>43</v>
      </c>
      <c r="E1199" s="63">
        <v>0</v>
      </c>
      <c r="F1199" s="63">
        <v>0</v>
      </c>
      <c r="G1199" s="63">
        <v>0</v>
      </c>
      <c r="H1199" s="63">
        <v>2.5288002247822422E-3</v>
      </c>
      <c r="I1199" s="63">
        <v>0</v>
      </c>
      <c r="J1199" s="63">
        <v>0.27254846867097504</v>
      </c>
      <c r="K1199" s="63">
        <v>5.0576004495644844E-3</v>
      </c>
      <c r="L1199" s="63">
        <v>0</v>
      </c>
      <c r="M1199" s="63">
        <v>8.9912896881146377E-3</v>
      </c>
      <c r="N1199" s="63">
        <v>1.8544534981736444E-2</v>
      </c>
      <c r="O1199" s="63">
        <v>3.0907558302894073E-3</v>
      </c>
      <c r="P1199" s="63">
        <v>0</v>
      </c>
      <c r="Q1199" s="63">
        <v>0.17392525990446756</v>
      </c>
      <c r="R1199" s="63">
        <v>7.3616184321438613E-2</v>
      </c>
      <c r="S1199" s="63">
        <v>3.1750491711154821E-2</v>
      </c>
      <c r="T1199" s="63">
        <v>2.5288002247822422E-3</v>
      </c>
      <c r="U1199" s="63">
        <v>1.3205956729418376E-2</v>
      </c>
      <c r="V1199" s="63">
        <v>1.4610845743186288E-2</v>
      </c>
      <c r="W1199" s="63">
        <v>0</v>
      </c>
      <c r="X1199" s="63">
        <v>0.14245574599606631</v>
      </c>
      <c r="Y1199" s="63">
        <v>5.6195560550716497E-4</v>
      </c>
      <c r="Z1199" s="63">
        <v>0</v>
      </c>
      <c r="AA1199" s="63">
        <v>0.23658330991851645</v>
      </c>
      <c r="AB1199" s="93" t="str">
        <f t="shared" si="269"/>
        <v>pre99</v>
      </c>
      <c r="AC1199" s="93" t="str">
        <f t="shared" si="270"/>
        <v>LRH</v>
      </c>
      <c r="AD1199" s="93" t="str">
        <f>"'"&amp;VLOOKUP(A1199,Lookups!B$3:F$48,2,FALSE)&amp;"'"</f>
        <v>'Lower River Hatchery Tule'</v>
      </c>
      <c r="AE1199" s="93">
        <f>VLOOKUP(A1199,Lookups!B$3:F$48,4,FALSE)</f>
        <v>8</v>
      </c>
      <c r="AF1199" s="93" t="str">
        <f>VLOOKUP(A1199,Lookups!B$3:F$48,5,FALSE)</f>
        <v>ColR</v>
      </c>
      <c r="AG1199" s="93" t="str">
        <f t="shared" si="271"/>
        <v>yes</v>
      </c>
      <c r="AH1199" s="93">
        <f>VLOOKUP(A1199,Lookups!B$3:F$48,3,FALSE)</f>
        <v>16</v>
      </c>
      <c r="AI1199" s="117">
        <f t="shared" si="272"/>
        <v>0</v>
      </c>
      <c r="AJ1199" s="117">
        <f t="shared" si="273"/>
        <v>2.5288002247822422E-3</v>
      </c>
      <c r="AK1199" s="117">
        <f t="shared" si="274"/>
        <v>0.27760606912053953</v>
      </c>
      <c r="AL1199" s="117">
        <f t="shared" si="275"/>
        <v>8.9912896881146377E-3</v>
      </c>
      <c r="AM1199" s="117">
        <f t="shared" si="276"/>
        <v>2.1635290812025851E-2</v>
      </c>
      <c r="AN1199" s="117">
        <f t="shared" si="277"/>
        <v>0.28182073616184328</v>
      </c>
      <c r="AO1199" s="117">
        <f t="shared" si="278"/>
        <v>2.7816802472604665E-2</v>
      </c>
      <c r="AP1199" s="117">
        <f t="shared" si="279"/>
        <v>0.14301770160157348</v>
      </c>
      <c r="AQ1199" s="117">
        <f t="shared" si="280"/>
        <v>0.23658330991851645</v>
      </c>
      <c r="AR1199" s="117">
        <f t="shared" si="281"/>
        <v>0</v>
      </c>
      <c r="AS1199" t="str">
        <f t="shared" si="282"/>
        <v>1982LRH</v>
      </c>
    </row>
    <row r="1200" spans="1:45" x14ac:dyDescent="0.25">
      <c r="A1200" t="s">
        <v>686</v>
      </c>
      <c r="B1200" s="64">
        <v>1983</v>
      </c>
      <c r="C1200">
        <v>2042</v>
      </c>
      <c r="D1200" s="116" t="s">
        <v>43</v>
      </c>
      <c r="E1200" s="63">
        <v>0</v>
      </c>
      <c r="F1200" s="63">
        <v>0</v>
      </c>
      <c r="G1200" s="63">
        <v>0</v>
      </c>
      <c r="H1200" s="63">
        <v>0</v>
      </c>
      <c r="I1200" s="63">
        <v>0</v>
      </c>
      <c r="J1200" s="63">
        <v>0.36336924583741426</v>
      </c>
      <c r="K1200" s="63">
        <v>4.4074436826640551E-3</v>
      </c>
      <c r="L1200" s="63">
        <v>0</v>
      </c>
      <c r="M1200" s="63">
        <v>1.8609206660137122E-2</v>
      </c>
      <c r="N1200" s="63">
        <v>2.4485798237022526E-2</v>
      </c>
      <c r="O1200" s="63">
        <v>7.8354554358472071E-3</v>
      </c>
      <c r="P1200" s="63">
        <v>0</v>
      </c>
      <c r="Q1200" s="63">
        <v>0.12095984329089128</v>
      </c>
      <c r="R1200" s="63">
        <v>4.2605288932419196E-2</v>
      </c>
      <c r="S1200" s="63">
        <v>1.9588638589618022E-3</v>
      </c>
      <c r="T1200" s="63">
        <v>4.8971596474045055E-4</v>
      </c>
      <c r="U1200" s="63">
        <v>4.4074436826640551E-3</v>
      </c>
      <c r="V1200" s="63">
        <v>5.3379040156709107E-2</v>
      </c>
      <c r="W1200" s="63">
        <v>0</v>
      </c>
      <c r="X1200" s="63">
        <v>6.2193927522037222E-2</v>
      </c>
      <c r="Y1200" s="63">
        <v>0</v>
      </c>
      <c r="Z1200" s="63">
        <v>4.8971596474045058E-3</v>
      </c>
      <c r="AA1200" s="63">
        <v>0.29040156709108716</v>
      </c>
      <c r="AB1200" s="93" t="str">
        <f t="shared" si="269"/>
        <v>pre99</v>
      </c>
      <c r="AC1200" s="93" t="str">
        <f t="shared" si="270"/>
        <v>LRH</v>
      </c>
      <c r="AD1200" s="93" t="str">
        <f>"'"&amp;VLOOKUP(A1200,Lookups!B$3:F$48,2,FALSE)&amp;"'"</f>
        <v>'Lower River Hatchery Tule'</v>
      </c>
      <c r="AE1200" s="93">
        <f>VLOOKUP(A1200,Lookups!B$3:F$48,4,FALSE)</f>
        <v>8</v>
      </c>
      <c r="AF1200" s="93" t="str">
        <f>VLOOKUP(A1200,Lookups!B$3:F$48,5,FALSE)</f>
        <v>ColR</v>
      </c>
      <c r="AG1200" s="93" t="str">
        <f t="shared" si="271"/>
        <v>yes</v>
      </c>
      <c r="AH1200" s="93">
        <f>VLOOKUP(A1200,Lookups!B$3:F$48,3,FALSE)</f>
        <v>16</v>
      </c>
      <c r="AI1200" s="117">
        <f t="shared" si="272"/>
        <v>0</v>
      </c>
      <c r="AJ1200" s="117">
        <f t="shared" si="273"/>
        <v>0</v>
      </c>
      <c r="AK1200" s="117">
        <f t="shared" si="274"/>
        <v>0.3677766895200783</v>
      </c>
      <c r="AL1200" s="117">
        <f t="shared" si="275"/>
        <v>1.8609206660137122E-2</v>
      </c>
      <c r="AM1200" s="117">
        <f t="shared" si="276"/>
        <v>3.2321253672869733E-2</v>
      </c>
      <c r="AN1200" s="117">
        <f t="shared" si="277"/>
        <v>0.16601371204701273</v>
      </c>
      <c r="AO1200" s="117">
        <f t="shared" si="278"/>
        <v>5.7786483839373161E-2</v>
      </c>
      <c r="AP1200" s="117">
        <f t="shared" si="279"/>
        <v>6.2193927522037222E-2</v>
      </c>
      <c r="AQ1200" s="117">
        <f t="shared" si="280"/>
        <v>0.29040156709108716</v>
      </c>
      <c r="AR1200" s="117">
        <f t="shared" si="281"/>
        <v>4.8971596474045058E-3</v>
      </c>
      <c r="AS1200" t="str">
        <f t="shared" si="282"/>
        <v>1983LRH</v>
      </c>
    </row>
    <row r="1201" spans="1:45" x14ac:dyDescent="0.25">
      <c r="A1201" t="s">
        <v>686</v>
      </c>
      <c r="B1201" s="64">
        <v>1984</v>
      </c>
      <c r="C1201">
        <v>1633</v>
      </c>
      <c r="D1201" s="116" t="s">
        <v>43</v>
      </c>
      <c r="E1201" s="63">
        <v>0</v>
      </c>
      <c r="F1201" s="63">
        <v>0</v>
      </c>
      <c r="G1201" s="63">
        <v>0</v>
      </c>
      <c r="H1201" s="63">
        <v>0</v>
      </c>
      <c r="I1201" s="63">
        <v>0</v>
      </c>
      <c r="J1201" s="63">
        <v>0.51500306184935707</v>
      </c>
      <c r="K1201" s="63">
        <v>2.449479485609308E-3</v>
      </c>
      <c r="L1201" s="63">
        <v>4.8989589712186161E-3</v>
      </c>
      <c r="M1201" s="63">
        <v>8.5731781996325786E-3</v>
      </c>
      <c r="N1201" s="63">
        <v>3.3680342927127987E-2</v>
      </c>
      <c r="O1201" s="63">
        <v>1.5309246785058175E-2</v>
      </c>
      <c r="P1201" s="63">
        <v>0</v>
      </c>
      <c r="Q1201" s="63">
        <v>3.9191671769748929E-2</v>
      </c>
      <c r="R1201" s="63">
        <v>1.1022657685241886E-2</v>
      </c>
      <c r="S1201" s="63">
        <v>2.3882424984690752E-2</v>
      </c>
      <c r="T1201" s="63">
        <v>1.837109614206981E-3</v>
      </c>
      <c r="U1201" s="63">
        <v>3.6742192284139621E-3</v>
      </c>
      <c r="V1201" s="63">
        <v>1.3472137170851195E-2</v>
      </c>
      <c r="W1201" s="63">
        <v>0</v>
      </c>
      <c r="X1201" s="63">
        <v>0.11022657685241886</v>
      </c>
      <c r="Y1201" s="63">
        <v>1.4696876913655848E-2</v>
      </c>
      <c r="Z1201" s="63">
        <v>4.2865890998162893E-3</v>
      </c>
      <c r="AA1201" s="63">
        <v>0.19779546846295162</v>
      </c>
      <c r="AB1201" s="93" t="str">
        <f t="shared" si="269"/>
        <v>pre99</v>
      </c>
      <c r="AC1201" s="93" t="str">
        <f t="shared" si="270"/>
        <v>LRH</v>
      </c>
      <c r="AD1201" s="93" t="str">
        <f>"'"&amp;VLOOKUP(A1201,Lookups!B$3:F$48,2,FALSE)&amp;"'"</f>
        <v>'Lower River Hatchery Tule'</v>
      </c>
      <c r="AE1201" s="93">
        <f>VLOOKUP(A1201,Lookups!B$3:F$48,4,FALSE)</f>
        <v>8</v>
      </c>
      <c r="AF1201" s="93" t="str">
        <f>VLOOKUP(A1201,Lookups!B$3:F$48,5,FALSE)</f>
        <v>ColR</v>
      </c>
      <c r="AG1201" s="93" t="str">
        <f t="shared" si="271"/>
        <v>yes</v>
      </c>
      <c r="AH1201" s="93">
        <f>VLOOKUP(A1201,Lookups!B$3:F$48,3,FALSE)</f>
        <v>16</v>
      </c>
      <c r="AI1201" s="117">
        <f t="shared" si="272"/>
        <v>0</v>
      </c>
      <c r="AJ1201" s="117">
        <f t="shared" si="273"/>
        <v>0</v>
      </c>
      <c r="AK1201" s="117">
        <f t="shared" si="274"/>
        <v>0.51745254133496643</v>
      </c>
      <c r="AL1201" s="117">
        <f t="shared" si="275"/>
        <v>1.3472137170851195E-2</v>
      </c>
      <c r="AM1201" s="117">
        <f t="shared" si="276"/>
        <v>4.8989589712186164E-2</v>
      </c>
      <c r="AN1201" s="117">
        <f t="shared" si="277"/>
        <v>7.5933864053888536E-2</v>
      </c>
      <c r="AO1201" s="117">
        <f t="shared" si="278"/>
        <v>1.7146356399265157E-2</v>
      </c>
      <c r="AP1201" s="117">
        <f t="shared" si="279"/>
        <v>0.12492345376607471</v>
      </c>
      <c r="AQ1201" s="117">
        <f t="shared" si="280"/>
        <v>0.19779546846295162</v>
      </c>
      <c r="AR1201" s="117">
        <f t="shared" si="281"/>
        <v>4.2865890998162893E-3</v>
      </c>
      <c r="AS1201" t="str">
        <f t="shared" si="282"/>
        <v>1984LRH</v>
      </c>
    </row>
    <row r="1202" spans="1:45" x14ac:dyDescent="0.25">
      <c r="A1202" t="s">
        <v>686</v>
      </c>
      <c r="B1202" s="64">
        <v>1985</v>
      </c>
      <c r="C1202">
        <v>1107</v>
      </c>
      <c r="D1202" s="116" t="s">
        <v>43</v>
      </c>
      <c r="E1202" s="63">
        <v>0</v>
      </c>
      <c r="F1202" s="63">
        <v>0</v>
      </c>
      <c r="G1202" s="63">
        <v>0</v>
      </c>
      <c r="H1202" s="63">
        <v>0</v>
      </c>
      <c r="I1202" s="63">
        <v>0</v>
      </c>
      <c r="J1202" s="63">
        <v>0.30081300813008127</v>
      </c>
      <c r="K1202" s="63">
        <v>7.2267389340560069E-3</v>
      </c>
      <c r="L1202" s="63">
        <v>0</v>
      </c>
      <c r="M1202" s="63">
        <v>1.0840108401084011E-2</v>
      </c>
      <c r="N1202" s="63">
        <v>8.130081300813009E-3</v>
      </c>
      <c r="O1202" s="63">
        <v>1.5356820234869013E-2</v>
      </c>
      <c r="P1202" s="63">
        <v>0</v>
      </c>
      <c r="Q1202" s="63">
        <v>0.13098464317976513</v>
      </c>
      <c r="R1202" s="63">
        <v>3.1616982836495035E-2</v>
      </c>
      <c r="S1202" s="63">
        <v>4.6973803071364048E-2</v>
      </c>
      <c r="T1202" s="63">
        <v>7.2267389340560069E-3</v>
      </c>
      <c r="U1202" s="63">
        <v>0</v>
      </c>
      <c r="V1202" s="63">
        <v>1.5356820234869015E-2</v>
      </c>
      <c r="W1202" s="63">
        <v>0</v>
      </c>
      <c r="X1202" s="63">
        <v>4.1553748870822041E-2</v>
      </c>
      <c r="Y1202" s="63">
        <v>5.4200542005420054E-3</v>
      </c>
      <c r="Z1202" s="63">
        <v>9.0334236675700087E-4</v>
      </c>
      <c r="AA1202" s="63">
        <v>0.37759710930442636</v>
      </c>
      <c r="AB1202" s="93" t="str">
        <f t="shared" si="269"/>
        <v>pre99</v>
      </c>
      <c r="AC1202" s="93" t="str">
        <f t="shared" si="270"/>
        <v>LRH</v>
      </c>
      <c r="AD1202" s="93" t="str">
        <f>"'"&amp;VLOOKUP(A1202,Lookups!B$3:F$48,2,FALSE)&amp;"'"</f>
        <v>'Lower River Hatchery Tule'</v>
      </c>
      <c r="AE1202" s="93">
        <f>VLOOKUP(A1202,Lookups!B$3:F$48,4,FALSE)</f>
        <v>8</v>
      </c>
      <c r="AF1202" s="93" t="str">
        <f>VLOOKUP(A1202,Lookups!B$3:F$48,5,FALSE)</f>
        <v>ColR</v>
      </c>
      <c r="AG1202" s="93" t="str">
        <f t="shared" si="271"/>
        <v>yes</v>
      </c>
      <c r="AH1202" s="93">
        <f>VLOOKUP(A1202,Lookups!B$3:F$48,3,FALSE)</f>
        <v>16</v>
      </c>
      <c r="AI1202" s="117">
        <f t="shared" si="272"/>
        <v>0</v>
      </c>
      <c r="AJ1202" s="117">
        <f t="shared" si="273"/>
        <v>0</v>
      </c>
      <c r="AK1202" s="117">
        <f t="shared" si="274"/>
        <v>0.30803974706413728</v>
      </c>
      <c r="AL1202" s="117">
        <f t="shared" si="275"/>
        <v>1.0840108401084011E-2</v>
      </c>
      <c r="AM1202" s="117">
        <f t="shared" si="276"/>
        <v>2.3486901535682024E-2</v>
      </c>
      <c r="AN1202" s="117">
        <f t="shared" si="277"/>
        <v>0.21680216802168023</v>
      </c>
      <c r="AO1202" s="117">
        <f t="shared" si="278"/>
        <v>1.5356820234869015E-2</v>
      </c>
      <c r="AP1202" s="117">
        <f t="shared" si="279"/>
        <v>4.6973803071364048E-2</v>
      </c>
      <c r="AQ1202" s="117">
        <f t="shared" si="280"/>
        <v>0.37759710930442636</v>
      </c>
      <c r="AR1202" s="117">
        <f t="shared" si="281"/>
        <v>9.0334236675700087E-4</v>
      </c>
      <c r="AS1202" t="str">
        <f t="shared" si="282"/>
        <v>1985LRH</v>
      </c>
    </row>
    <row r="1203" spans="1:45" x14ac:dyDescent="0.25">
      <c r="A1203" t="s">
        <v>686</v>
      </c>
      <c r="B1203" s="64">
        <v>1986</v>
      </c>
      <c r="C1203">
        <v>2183</v>
      </c>
      <c r="D1203" s="116" t="s">
        <v>43</v>
      </c>
      <c r="E1203" s="63">
        <v>0</v>
      </c>
      <c r="F1203" s="63">
        <v>0</v>
      </c>
      <c r="G1203" s="63">
        <v>0</v>
      </c>
      <c r="H1203" s="63">
        <v>0</v>
      </c>
      <c r="I1203" s="63">
        <v>0</v>
      </c>
      <c r="J1203" s="63">
        <v>7.6500229042601925E-2</v>
      </c>
      <c r="K1203" s="63">
        <v>2.1988089784699953E-2</v>
      </c>
      <c r="L1203" s="63">
        <v>0</v>
      </c>
      <c r="M1203" s="63">
        <v>0.1314704535043518</v>
      </c>
      <c r="N1203" s="63">
        <v>0</v>
      </c>
      <c r="O1203" s="63">
        <v>5.9092991296381125E-2</v>
      </c>
      <c r="P1203" s="63">
        <v>0</v>
      </c>
      <c r="Q1203" s="63">
        <v>3.0691708657810353E-2</v>
      </c>
      <c r="R1203" s="63">
        <v>1.3284470911589555E-2</v>
      </c>
      <c r="S1203" s="63">
        <v>2.3362345396243701E-2</v>
      </c>
      <c r="T1203" s="63">
        <v>3.2065964269354101E-3</v>
      </c>
      <c r="U1203" s="63">
        <v>4.5808520384791571E-4</v>
      </c>
      <c r="V1203" s="63">
        <v>0.19422812643151624</v>
      </c>
      <c r="W1203" s="63">
        <v>0</v>
      </c>
      <c r="X1203" s="63">
        <v>0.11452130096197893</v>
      </c>
      <c r="Y1203" s="63">
        <v>3.8021071919377002E-2</v>
      </c>
      <c r="Z1203" s="63">
        <v>2.2904260192395786E-3</v>
      </c>
      <c r="AA1203" s="63">
        <v>0.29088410444342649</v>
      </c>
      <c r="AB1203" s="93" t="str">
        <f t="shared" si="269"/>
        <v>pre99</v>
      </c>
      <c r="AC1203" s="93" t="str">
        <f t="shared" si="270"/>
        <v>LRH</v>
      </c>
      <c r="AD1203" s="93" t="str">
        <f>"'"&amp;VLOOKUP(A1203,Lookups!B$3:F$48,2,FALSE)&amp;"'"</f>
        <v>'Lower River Hatchery Tule'</v>
      </c>
      <c r="AE1203" s="93">
        <f>VLOOKUP(A1203,Lookups!B$3:F$48,4,FALSE)</f>
        <v>8</v>
      </c>
      <c r="AF1203" s="93" t="str">
        <f>VLOOKUP(A1203,Lookups!B$3:F$48,5,FALSE)</f>
        <v>ColR</v>
      </c>
      <c r="AG1203" s="93" t="str">
        <f t="shared" si="271"/>
        <v>yes</v>
      </c>
      <c r="AH1203" s="93">
        <f>VLOOKUP(A1203,Lookups!B$3:F$48,3,FALSE)</f>
        <v>16</v>
      </c>
      <c r="AI1203" s="117">
        <f t="shared" si="272"/>
        <v>0</v>
      </c>
      <c r="AJ1203" s="117">
        <f t="shared" si="273"/>
        <v>0</v>
      </c>
      <c r="AK1203" s="117">
        <f t="shared" si="274"/>
        <v>9.8488318827301885E-2</v>
      </c>
      <c r="AL1203" s="117">
        <f t="shared" si="275"/>
        <v>0.1314704535043518</v>
      </c>
      <c r="AM1203" s="117">
        <f t="shared" si="276"/>
        <v>5.9092991296381125E-2</v>
      </c>
      <c r="AN1203" s="117">
        <f t="shared" si="277"/>
        <v>7.0545121392579013E-2</v>
      </c>
      <c r="AO1203" s="117">
        <f t="shared" si="278"/>
        <v>0.19468621163536415</v>
      </c>
      <c r="AP1203" s="117">
        <f t="shared" si="279"/>
        <v>0.15254237288135594</v>
      </c>
      <c r="AQ1203" s="117">
        <f t="shared" si="280"/>
        <v>0.29088410444342649</v>
      </c>
      <c r="AR1203" s="117">
        <f t="shared" si="281"/>
        <v>2.2904260192395786E-3</v>
      </c>
      <c r="AS1203" t="str">
        <f t="shared" si="282"/>
        <v>1986LRH</v>
      </c>
    </row>
    <row r="1204" spans="1:45" x14ac:dyDescent="0.25">
      <c r="A1204" t="s">
        <v>686</v>
      </c>
      <c r="B1204" s="64">
        <v>1987</v>
      </c>
      <c r="C1204">
        <v>9059</v>
      </c>
      <c r="D1204" s="116" t="s">
        <v>43</v>
      </c>
      <c r="E1204" s="63">
        <v>0</v>
      </c>
      <c r="F1204" s="63">
        <v>0</v>
      </c>
      <c r="G1204" s="63">
        <v>0</v>
      </c>
      <c r="H1204" s="63">
        <v>2.3181366596754607E-3</v>
      </c>
      <c r="I1204" s="63">
        <v>0</v>
      </c>
      <c r="J1204" s="63">
        <v>0.33027928027376091</v>
      </c>
      <c r="K1204" s="63">
        <v>2.2187879456893697E-2</v>
      </c>
      <c r="L1204" s="63">
        <v>4.4154983993818304E-4</v>
      </c>
      <c r="M1204" s="63">
        <v>4.41549839938183E-3</v>
      </c>
      <c r="N1204" s="63">
        <v>1.9317805497295507E-2</v>
      </c>
      <c r="O1204" s="63">
        <v>1.9869742797218237E-3</v>
      </c>
      <c r="P1204" s="63">
        <v>0</v>
      </c>
      <c r="Q1204" s="63">
        <v>0.10884203554476211</v>
      </c>
      <c r="R1204" s="63">
        <v>2.9031901975935533E-2</v>
      </c>
      <c r="S1204" s="63">
        <v>6.3914339331051992E-2</v>
      </c>
      <c r="T1204" s="63">
        <v>7.2855723589800199E-3</v>
      </c>
      <c r="U1204" s="63">
        <v>3.6427861794900099E-3</v>
      </c>
      <c r="V1204" s="63">
        <v>1.457114471796004E-2</v>
      </c>
      <c r="W1204" s="63">
        <v>0</v>
      </c>
      <c r="X1204" s="63">
        <v>0.18169775913456232</v>
      </c>
      <c r="Y1204" s="63">
        <v>3.4330500055193731E-2</v>
      </c>
      <c r="Z1204" s="63">
        <v>2.5389115796445524E-3</v>
      </c>
      <c r="AA1204" s="63">
        <v>0.17319792471575229</v>
      </c>
      <c r="AB1204" s="93" t="str">
        <f t="shared" si="269"/>
        <v>pre99</v>
      </c>
      <c r="AC1204" s="93" t="str">
        <f t="shared" si="270"/>
        <v>LRH</v>
      </c>
      <c r="AD1204" s="93" t="str">
        <f>"'"&amp;VLOOKUP(A1204,Lookups!B$3:F$48,2,FALSE)&amp;"'"</f>
        <v>'Lower River Hatchery Tule'</v>
      </c>
      <c r="AE1204" s="93">
        <f>VLOOKUP(A1204,Lookups!B$3:F$48,4,FALSE)</f>
        <v>8</v>
      </c>
      <c r="AF1204" s="93" t="str">
        <f>VLOOKUP(A1204,Lookups!B$3:F$48,5,FALSE)</f>
        <v>ColR</v>
      </c>
      <c r="AG1204" s="93" t="str">
        <f t="shared" si="271"/>
        <v>yes</v>
      </c>
      <c r="AH1204" s="93">
        <f>VLOOKUP(A1204,Lookups!B$3:F$48,3,FALSE)</f>
        <v>16</v>
      </c>
      <c r="AI1204" s="117">
        <f t="shared" si="272"/>
        <v>0</v>
      </c>
      <c r="AJ1204" s="117">
        <f t="shared" si="273"/>
        <v>2.3181366596754607E-3</v>
      </c>
      <c r="AK1204" s="117">
        <f t="shared" si="274"/>
        <v>0.35246715973065462</v>
      </c>
      <c r="AL1204" s="117">
        <f t="shared" si="275"/>
        <v>4.8570482393200127E-3</v>
      </c>
      <c r="AM1204" s="117">
        <f t="shared" si="276"/>
        <v>2.1304779777017332E-2</v>
      </c>
      <c r="AN1204" s="117">
        <f t="shared" si="277"/>
        <v>0.20907384921072969</v>
      </c>
      <c r="AO1204" s="117">
        <f t="shared" si="278"/>
        <v>1.8213930897450048E-2</v>
      </c>
      <c r="AP1204" s="117">
        <f t="shared" si="279"/>
        <v>0.21602825918975604</v>
      </c>
      <c r="AQ1204" s="117">
        <f t="shared" si="280"/>
        <v>0.17319792471575229</v>
      </c>
      <c r="AR1204" s="117">
        <f t="shared" si="281"/>
        <v>2.5389115796445524E-3</v>
      </c>
      <c r="AS1204" t="str">
        <f t="shared" si="282"/>
        <v>1987LRH</v>
      </c>
    </row>
    <row r="1205" spans="1:45" x14ac:dyDescent="0.25">
      <c r="A1205" t="s">
        <v>686</v>
      </c>
      <c r="B1205" s="64">
        <v>1988</v>
      </c>
      <c r="C1205">
        <v>2690</v>
      </c>
      <c r="D1205" s="116" t="s">
        <v>43</v>
      </c>
      <c r="E1205" s="63">
        <v>2.6022304832713753E-3</v>
      </c>
      <c r="F1205" s="63">
        <v>0</v>
      </c>
      <c r="G1205" s="63">
        <v>0</v>
      </c>
      <c r="H1205" s="63">
        <v>2.6022304832713753E-3</v>
      </c>
      <c r="I1205" s="63">
        <v>0</v>
      </c>
      <c r="J1205" s="63">
        <v>0.31784386617100374</v>
      </c>
      <c r="K1205" s="63">
        <v>2.379182156133829E-2</v>
      </c>
      <c r="L1205" s="63">
        <v>0</v>
      </c>
      <c r="M1205" s="63">
        <v>1.0408921933085503E-2</v>
      </c>
      <c r="N1205" s="63">
        <v>5.9479553903345724E-3</v>
      </c>
      <c r="O1205" s="63">
        <v>0</v>
      </c>
      <c r="P1205" s="63">
        <v>0</v>
      </c>
      <c r="Q1205" s="63">
        <v>8.6617100371747219E-2</v>
      </c>
      <c r="R1205" s="63">
        <v>8.1784386617100371E-3</v>
      </c>
      <c r="S1205" s="63">
        <v>3.1226765799256505E-2</v>
      </c>
      <c r="T1205" s="63">
        <v>7.4349442379182155E-4</v>
      </c>
      <c r="U1205" s="63">
        <v>2.9739776951672862E-3</v>
      </c>
      <c r="V1205" s="63">
        <v>5.2044609665427514E-3</v>
      </c>
      <c r="W1205" s="63">
        <v>0</v>
      </c>
      <c r="X1205" s="63">
        <v>0.22899628252788104</v>
      </c>
      <c r="Y1205" s="63">
        <v>1.7843866171003718E-2</v>
      </c>
      <c r="Z1205" s="63">
        <v>1.4869888475836431E-2</v>
      </c>
      <c r="AA1205" s="63">
        <v>0.24014869888475837</v>
      </c>
      <c r="AB1205" s="93" t="str">
        <f t="shared" si="269"/>
        <v>pre99</v>
      </c>
      <c r="AC1205" s="93" t="str">
        <f t="shared" si="270"/>
        <v>LRH</v>
      </c>
      <c r="AD1205" s="93" t="str">
        <f>"'"&amp;VLOOKUP(A1205,Lookups!B$3:F$48,2,FALSE)&amp;"'"</f>
        <v>'Lower River Hatchery Tule'</v>
      </c>
      <c r="AE1205" s="93">
        <f>VLOOKUP(A1205,Lookups!B$3:F$48,4,FALSE)</f>
        <v>8</v>
      </c>
      <c r="AF1205" s="93" t="str">
        <f>VLOOKUP(A1205,Lookups!B$3:F$48,5,FALSE)</f>
        <v>ColR</v>
      </c>
      <c r="AG1205" s="93" t="str">
        <f t="shared" si="271"/>
        <v>yes</v>
      </c>
      <c r="AH1205" s="93">
        <f>VLOOKUP(A1205,Lookups!B$3:F$48,3,FALSE)</f>
        <v>16</v>
      </c>
      <c r="AI1205" s="117">
        <f t="shared" si="272"/>
        <v>2.6022304832713753E-3</v>
      </c>
      <c r="AJ1205" s="117">
        <f t="shared" si="273"/>
        <v>2.6022304832713753E-3</v>
      </c>
      <c r="AK1205" s="117">
        <f t="shared" si="274"/>
        <v>0.34163568773234204</v>
      </c>
      <c r="AL1205" s="117">
        <f t="shared" si="275"/>
        <v>1.0408921933085503E-2</v>
      </c>
      <c r="AM1205" s="117">
        <f t="shared" si="276"/>
        <v>5.9479553903345724E-3</v>
      </c>
      <c r="AN1205" s="117">
        <f t="shared" si="277"/>
        <v>0.12676579925650558</v>
      </c>
      <c r="AO1205" s="117">
        <f t="shared" si="278"/>
        <v>8.1784386617100371E-3</v>
      </c>
      <c r="AP1205" s="117">
        <f t="shared" si="279"/>
        <v>0.24684014869888476</v>
      </c>
      <c r="AQ1205" s="117">
        <f t="shared" si="280"/>
        <v>0.24014869888475837</v>
      </c>
      <c r="AR1205" s="117">
        <f t="shared" si="281"/>
        <v>1.4869888475836431E-2</v>
      </c>
      <c r="AS1205" t="str">
        <f t="shared" si="282"/>
        <v>1988LRH</v>
      </c>
    </row>
    <row r="1206" spans="1:45" x14ac:dyDescent="0.25">
      <c r="A1206" t="s">
        <v>686</v>
      </c>
      <c r="B1206" s="64">
        <v>1989</v>
      </c>
      <c r="C1206">
        <v>275</v>
      </c>
      <c r="D1206" s="116" t="s">
        <v>43</v>
      </c>
      <c r="E1206" s="63">
        <v>0</v>
      </c>
      <c r="F1206" s="63">
        <v>0</v>
      </c>
      <c r="G1206" s="63">
        <v>0</v>
      </c>
      <c r="H1206" s="63">
        <v>0</v>
      </c>
      <c r="I1206" s="63">
        <v>0</v>
      </c>
      <c r="J1206" s="63">
        <v>0.1709090909090909</v>
      </c>
      <c r="K1206" s="63">
        <v>0</v>
      </c>
      <c r="L1206" s="63">
        <v>0</v>
      </c>
      <c r="M1206" s="63">
        <v>0</v>
      </c>
      <c r="N1206" s="63">
        <v>0</v>
      </c>
      <c r="O1206" s="63">
        <v>1.8181818181818181E-2</v>
      </c>
      <c r="P1206" s="63">
        <v>0</v>
      </c>
      <c r="Q1206" s="63">
        <v>0.14545454545454545</v>
      </c>
      <c r="R1206" s="63">
        <v>1.4545454545454545E-2</v>
      </c>
      <c r="S1206" s="63">
        <v>0.10181818181818182</v>
      </c>
      <c r="T1206" s="63">
        <v>7.2727272727272727E-3</v>
      </c>
      <c r="U1206" s="63">
        <v>0</v>
      </c>
      <c r="V1206" s="63">
        <v>2.5454545454545455E-2</v>
      </c>
      <c r="W1206" s="63">
        <v>0</v>
      </c>
      <c r="X1206" s="63">
        <v>5.4545454545454543E-2</v>
      </c>
      <c r="Y1206" s="63">
        <v>7.2727272727272727E-3</v>
      </c>
      <c r="Z1206" s="63">
        <v>0</v>
      </c>
      <c r="AA1206" s="63">
        <v>0.45454545454545453</v>
      </c>
      <c r="AB1206" s="93" t="str">
        <f t="shared" si="269"/>
        <v>pre99</v>
      </c>
      <c r="AC1206" s="93" t="str">
        <f t="shared" si="270"/>
        <v>LRH</v>
      </c>
      <c r="AD1206" s="93" t="str">
        <f>"'"&amp;VLOOKUP(A1206,Lookups!B$3:F$48,2,FALSE)&amp;"'"</f>
        <v>'Lower River Hatchery Tule'</v>
      </c>
      <c r="AE1206" s="93">
        <f>VLOOKUP(A1206,Lookups!B$3:F$48,4,FALSE)</f>
        <v>8</v>
      </c>
      <c r="AF1206" s="93" t="str">
        <f>VLOOKUP(A1206,Lookups!B$3:F$48,5,FALSE)</f>
        <v>ColR</v>
      </c>
      <c r="AG1206" s="93" t="str">
        <f t="shared" si="271"/>
        <v>yes</v>
      </c>
      <c r="AH1206" s="93">
        <f>VLOOKUP(A1206,Lookups!B$3:F$48,3,FALSE)</f>
        <v>16</v>
      </c>
      <c r="AI1206" s="117">
        <f t="shared" si="272"/>
        <v>0</v>
      </c>
      <c r="AJ1206" s="117">
        <f t="shared" si="273"/>
        <v>0</v>
      </c>
      <c r="AK1206" s="117">
        <f t="shared" si="274"/>
        <v>0.1709090909090909</v>
      </c>
      <c r="AL1206" s="117">
        <f t="shared" si="275"/>
        <v>0</v>
      </c>
      <c r="AM1206" s="117">
        <f t="shared" si="276"/>
        <v>1.8181818181818181E-2</v>
      </c>
      <c r="AN1206" s="117">
        <f t="shared" si="277"/>
        <v>0.2690909090909091</v>
      </c>
      <c r="AO1206" s="117">
        <f t="shared" si="278"/>
        <v>2.5454545454545455E-2</v>
      </c>
      <c r="AP1206" s="117">
        <f t="shared" si="279"/>
        <v>6.1818181818181814E-2</v>
      </c>
      <c r="AQ1206" s="117">
        <f t="shared" si="280"/>
        <v>0.45454545454545453</v>
      </c>
      <c r="AR1206" s="117">
        <f t="shared" si="281"/>
        <v>0</v>
      </c>
      <c r="AS1206" t="str">
        <f t="shared" si="282"/>
        <v>1989LRH</v>
      </c>
    </row>
    <row r="1207" spans="1:45" x14ac:dyDescent="0.25">
      <c r="A1207" t="s">
        <v>686</v>
      </c>
      <c r="B1207" s="64">
        <v>1990</v>
      </c>
      <c r="C1207">
        <v>322</v>
      </c>
      <c r="D1207" s="116" t="s">
        <v>43</v>
      </c>
      <c r="E1207" s="63">
        <v>0</v>
      </c>
      <c r="F1207" s="63">
        <v>0</v>
      </c>
      <c r="G1207" s="63">
        <v>0</v>
      </c>
      <c r="H1207" s="63">
        <v>0</v>
      </c>
      <c r="I1207" s="63">
        <v>0</v>
      </c>
      <c r="J1207" s="63">
        <v>0.22981366459627328</v>
      </c>
      <c r="K1207" s="63">
        <v>0</v>
      </c>
      <c r="L1207" s="63">
        <v>0</v>
      </c>
      <c r="M1207" s="63">
        <v>0</v>
      </c>
      <c r="N1207" s="63">
        <v>0</v>
      </c>
      <c r="O1207" s="63">
        <v>1.8633540372670808E-2</v>
      </c>
      <c r="P1207" s="63">
        <v>0</v>
      </c>
      <c r="Q1207" s="63">
        <v>0.14596273291925466</v>
      </c>
      <c r="R1207" s="63">
        <v>6.2111801242236024E-2</v>
      </c>
      <c r="S1207" s="63">
        <v>3.7267080745341616E-2</v>
      </c>
      <c r="T1207" s="63">
        <v>9.316770186335404E-3</v>
      </c>
      <c r="U1207" s="63">
        <v>0</v>
      </c>
      <c r="V1207" s="63">
        <v>1.8633540372670808E-2</v>
      </c>
      <c r="W1207" s="63">
        <v>0</v>
      </c>
      <c r="X1207" s="63">
        <v>3.105590062111801E-3</v>
      </c>
      <c r="Y1207" s="63">
        <v>2.4844720496894408E-2</v>
      </c>
      <c r="Z1207" s="63">
        <v>3.105590062111801E-3</v>
      </c>
      <c r="AA1207" s="63">
        <v>0.44720496894409939</v>
      </c>
      <c r="AB1207" s="93" t="str">
        <f t="shared" si="269"/>
        <v>pre99</v>
      </c>
      <c r="AC1207" s="93" t="str">
        <f t="shared" si="270"/>
        <v>LRH</v>
      </c>
      <c r="AD1207" s="93" t="str">
        <f>"'"&amp;VLOOKUP(A1207,Lookups!B$3:F$48,2,FALSE)&amp;"'"</f>
        <v>'Lower River Hatchery Tule'</v>
      </c>
      <c r="AE1207" s="93">
        <f>VLOOKUP(A1207,Lookups!B$3:F$48,4,FALSE)</f>
        <v>8</v>
      </c>
      <c r="AF1207" s="93" t="str">
        <f>VLOOKUP(A1207,Lookups!B$3:F$48,5,FALSE)</f>
        <v>ColR</v>
      </c>
      <c r="AG1207" s="93" t="str">
        <f t="shared" si="271"/>
        <v>yes</v>
      </c>
      <c r="AH1207" s="93">
        <f>VLOOKUP(A1207,Lookups!B$3:F$48,3,FALSE)</f>
        <v>16</v>
      </c>
      <c r="AI1207" s="117">
        <f t="shared" si="272"/>
        <v>0</v>
      </c>
      <c r="AJ1207" s="117">
        <f t="shared" si="273"/>
        <v>0</v>
      </c>
      <c r="AK1207" s="117">
        <f t="shared" si="274"/>
        <v>0.22981366459627328</v>
      </c>
      <c r="AL1207" s="117">
        <f t="shared" si="275"/>
        <v>0</v>
      </c>
      <c r="AM1207" s="117">
        <f t="shared" si="276"/>
        <v>1.8633540372670808E-2</v>
      </c>
      <c r="AN1207" s="117">
        <f t="shared" si="277"/>
        <v>0.25465838509316774</v>
      </c>
      <c r="AO1207" s="117">
        <f t="shared" si="278"/>
        <v>1.8633540372670808E-2</v>
      </c>
      <c r="AP1207" s="117">
        <f t="shared" si="279"/>
        <v>2.7950310559006208E-2</v>
      </c>
      <c r="AQ1207" s="117">
        <f t="shared" si="280"/>
        <v>0.44720496894409939</v>
      </c>
      <c r="AR1207" s="117">
        <f t="shared" si="281"/>
        <v>3.105590062111801E-3</v>
      </c>
      <c r="AS1207" t="str">
        <f t="shared" si="282"/>
        <v>1990LRH</v>
      </c>
    </row>
    <row r="1208" spans="1:45" x14ac:dyDescent="0.25">
      <c r="A1208" t="s">
        <v>686</v>
      </c>
      <c r="B1208" s="64">
        <v>1991</v>
      </c>
      <c r="C1208">
        <v>510</v>
      </c>
      <c r="D1208" s="116" t="s">
        <v>43</v>
      </c>
      <c r="E1208" s="63">
        <v>0</v>
      </c>
      <c r="F1208" s="63">
        <v>0</v>
      </c>
      <c r="G1208" s="63">
        <v>0</v>
      </c>
      <c r="H1208" s="63">
        <v>0</v>
      </c>
      <c r="I1208" s="63">
        <v>0</v>
      </c>
      <c r="J1208" s="63">
        <v>0.11764705882352941</v>
      </c>
      <c r="K1208" s="63">
        <v>2.3529411764705882E-2</v>
      </c>
      <c r="L1208" s="63">
        <v>0</v>
      </c>
      <c r="M1208" s="63">
        <v>1.9607843137254902E-2</v>
      </c>
      <c r="N1208" s="63">
        <v>1.9607843137254902E-3</v>
      </c>
      <c r="O1208" s="63">
        <v>2.3529411764705882E-2</v>
      </c>
      <c r="P1208" s="63">
        <v>0</v>
      </c>
      <c r="Q1208" s="63">
        <v>8.2352941176470587E-2</v>
      </c>
      <c r="R1208" s="63">
        <v>2.9411764705882353E-2</v>
      </c>
      <c r="S1208" s="63">
        <v>2.5490196078431372E-2</v>
      </c>
      <c r="T1208" s="63">
        <v>1.5686274509803921E-2</v>
      </c>
      <c r="U1208" s="63">
        <v>3.9215686274509803E-3</v>
      </c>
      <c r="V1208" s="63">
        <v>2.5490196078431372E-2</v>
      </c>
      <c r="W1208" s="63">
        <v>0</v>
      </c>
      <c r="X1208" s="63">
        <v>2.5490196078431372E-2</v>
      </c>
      <c r="Y1208" s="63">
        <v>0.10392156862745099</v>
      </c>
      <c r="Z1208" s="63">
        <v>0</v>
      </c>
      <c r="AA1208" s="63">
        <v>0.50196078431372548</v>
      </c>
      <c r="AB1208" s="93" t="str">
        <f t="shared" si="269"/>
        <v>pre99</v>
      </c>
      <c r="AC1208" s="93" t="str">
        <f t="shared" si="270"/>
        <v>LRH</v>
      </c>
      <c r="AD1208" s="93" t="str">
        <f>"'"&amp;VLOOKUP(A1208,Lookups!B$3:F$48,2,FALSE)&amp;"'"</f>
        <v>'Lower River Hatchery Tule'</v>
      </c>
      <c r="AE1208" s="93">
        <f>VLOOKUP(A1208,Lookups!B$3:F$48,4,FALSE)</f>
        <v>8</v>
      </c>
      <c r="AF1208" s="93" t="str">
        <f>VLOOKUP(A1208,Lookups!B$3:F$48,5,FALSE)</f>
        <v>ColR</v>
      </c>
      <c r="AG1208" s="93" t="str">
        <f t="shared" si="271"/>
        <v>yes</v>
      </c>
      <c r="AH1208" s="93">
        <f>VLOOKUP(A1208,Lookups!B$3:F$48,3,FALSE)</f>
        <v>16</v>
      </c>
      <c r="AI1208" s="117">
        <f t="shared" si="272"/>
        <v>0</v>
      </c>
      <c r="AJ1208" s="117">
        <f t="shared" si="273"/>
        <v>0</v>
      </c>
      <c r="AK1208" s="117">
        <f t="shared" si="274"/>
        <v>0.14117647058823529</v>
      </c>
      <c r="AL1208" s="117">
        <f t="shared" si="275"/>
        <v>1.9607843137254902E-2</v>
      </c>
      <c r="AM1208" s="117">
        <f t="shared" si="276"/>
        <v>2.5490196078431372E-2</v>
      </c>
      <c r="AN1208" s="117">
        <f t="shared" si="277"/>
        <v>0.15294117647058822</v>
      </c>
      <c r="AO1208" s="117">
        <f t="shared" si="278"/>
        <v>2.9411764705882353E-2</v>
      </c>
      <c r="AP1208" s="117">
        <f t="shared" si="279"/>
        <v>0.12941176470588237</v>
      </c>
      <c r="AQ1208" s="117">
        <f t="shared" si="280"/>
        <v>0.50196078431372548</v>
      </c>
      <c r="AR1208" s="117">
        <f t="shared" si="281"/>
        <v>0</v>
      </c>
      <c r="AS1208" t="str">
        <f t="shared" si="282"/>
        <v>1991LRH</v>
      </c>
    </row>
    <row r="1209" spans="1:45" x14ac:dyDescent="0.25">
      <c r="A1209" t="s">
        <v>686</v>
      </c>
      <c r="B1209" s="64">
        <v>1992</v>
      </c>
      <c r="C1209">
        <v>1324</v>
      </c>
      <c r="D1209" s="116" t="s">
        <v>43</v>
      </c>
      <c r="E1209" s="63">
        <v>0</v>
      </c>
      <c r="F1209" s="63">
        <v>0</v>
      </c>
      <c r="G1209" s="63">
        <v>0</v>
      </c>
      <c r="H1209" s="63">
        <v>0</v>
      </c>
      <c r="I1209" s="63">
        <v>0</v>
      </c>
      <c r="J1209" s="63">
        <v>0.19712990936555891</v>
      </c>
      <c r="K1209" s="63">
        <v>1.812688821752266E-2</v>
      </c>
      <c r="L1209" s="63">
        <v>0</v>
      </c>
      <c r="M1209" s="63">
        <v>0</v>
      </c>
      <c r="N1209" s="63">
        <v>6.0422960725075529E-3</v>
      </c>
      <c r="O1209" s="63">
        <v>8.3081570996978854E-3</v>
      </c>
      <c r="P1209" s="63">
        <v>0</v>
      </c>
      <c r="Q1209" s="63">
        <v>0.24924471299093656</v>
      </c>
      <c r="R1209" s="63">
        <v>3.7764350453172203E-2</v>
      </c>
      <c r="S1209" s="63">
        <v>5.2870090634441085E-2</v>
      </c>
      <c r="T1209" s="63">
        <v>1.4350453172205438E-2</v>
      </c>
      <c r="U1209" s="63">
        <v>0</v>
      </c>
      <c r="V1209" s="63">
        <v>2.1148036253776436E-2</v>
      </c>
      <c r="W1209" s="63">
        <v>0</v>
      </c>
      <c r="X1209" s="63">
        <v>7.5528700906344415E-3</v>
      </c>
      <c r="Y1209" s="63">
        <v>3.3232628398791542E-2</v>
      </c>
      <c r="Z1209" s="63">
        <v>3.7764350453172208E-3</v>
      </c>
      <c r="AA1209" s="63">
        <v>0.35045317220543809</v>
      </c>
      <c r="AB1209" s="93" t="str">
        <f t="shared" si="269"/>
        <v>pre99</v>
      </c>
      <c r="AC1209" s="93" t="str">
        <f t="shared" si="270"/>
        <v>LRH</v>
      </c>
      <c r="AD1209" s="93" t="str">
        <f>"'"&amp;VLOOKUP(A1209,Lookups!B$3:F$48,2,FALSE)&amp;"'"</f>
        <v>'Lower River Hatchery Tule'</v>
      </c>
      <c r="AE1209" s="93">
        <f>VLOOKUP(A1209,Lookups!B$3:F$48,4,FALSE)</f>
        <v>8</v>
      </c>
      <c r="AF1209" s="93" t="str">
        <f>VLOOKUP(A1209,Lookups!B$3:F$48,5,FALSE)</f>
        <v>ColR</v>
      </c>
      <c r="AG1209" s="93" t="str">
        <f t="shared" si="271"/>
        <v>yes</v>
      </c>
      <c r="AH1209" s="93">
        <f>VLOOKUP(A1209,Lookups!B$3:F$48,3,FALSE)</f>
        <v>16</v>
      </c>
      <c r="AI1209" s="117">
        <f t="shared" si="272"/>
        <v>0</v>
      </c>
      <c r="AJ1209" s="117">
        <f t="shared" si="273"/>
        <v>0</v>
      </c>
      <c r="AK1209" s="117">
        <f t="shared" si="274"/>
        <v>0.21525679758308158</v>
      </c>
      <c r="AL1209" s="117">
        <f t="shared" si="275"/>
        <v>0</v>
      </c>
      <c r="AM1209" s="117">
        <f t="shared" si="276"/>
        <v>1.4350453172205438E-2</v>
      </c>
      <c r="AN1209" s="117">
        <f t="shared" si="277"/>
        <v>0.35422960725075531</v>
      </c>
      <c r="AO1209" s="117">
        <f t="shared" si="278"/>
        <v>2.1148036253776436E-2</v>
      </c>
      <c r="AP1209" s="117">
        <f t="shared" si="279"/>
        <v>4.0785498489425982E-2</v>
      </c>
      <c r="AQ1209" s="117">
        <f t="shared" si="280"/>
        <v>0.35045317220543809</v>
      </c>
      <c r="AR1209" s="117">
        <f t="shared" si="281"/>
        <v>3.7764350453172208E-3</v>
      </c>
      <c r="AS1209" t="str">
        <f t="shared" si="282"/>
        <v>1992LRH</v>
      </c>
    </row>
    <row r="1210" spans="1:45" x14ac:dyDescent="0.25">
      <c r="A1210" t="s">
        <v>686</v>
      </c>
      <c r="B1210" s="64">
        <v>1993</v>
      </c>
      <c r="C1210">
        <v>529</v>
      </c>
      <c r="D1210" s="116" t="s">
        <v>43</v>
      </c>
      <c r="E1210" s="63">
        <v>0</v>
      </c>
      <c r="F1210" s="63">
        <v>0</v>
      </c>
      <c r="G1210" s="63">
        <v>0</v>
      </c>
      <c r="H1210" s="63">
        <v>0</v>
      </c>
      <c r="I1210" s="63">
        <v>0</v>
      </c>
      <c r="J1210" s="63">
        <v>0.20982986767485823</v>
      </c>
      <c r="K1210" s="63">
        <v>4.3478260869565216E-2</v>
      </c>
      <c r="L1210" s="63">
        <v>0</v>
      </c>
      <c r="M1210" s="63">
        <v>0</v>
      </c>
      <c r="N1210" s="63">
        <v>7.5614366729678641E-3</v>
      </c>
      <c r="O1210" s="63">
        <v>0</v>
      </c>
      <c r="P1210" s="63">
        <v>0</v>
      </c>
      <c r="Q1210" s="63">
        <v>0.15122873345935728</v>
      </c>
      <c r="R1210" s="63">
        <v>2.2684310018903593E-2</v>
      </c>
      <c r="S1210" s="63">
        <v>5.6710775047258979E-2</v>
      </c>
      <c r="T1210" s="63">
        <v>1.890359168241966E-3</v>
      </c>
      <c r="U1210" s="63">
        <v>0</v>
      </c>
      <c r="V1210" s="63">
        <v>4.5368620037807186E-2</v>
      </c>
      <c r="W1210" s="63">
        <v>0</v>
      </c>
      <c r="X1210" s="63">
        <v>1.890359168241966E-2</v>
      </c>
      <c r="Y1210" s="63">
        <v>4.1587901701323253E-2</v>
      </c>
      <c r="Z1210" s="63">
        <v>7.5614366729678641E-3</v>
      </c>
      <c r="AA1210" s="63">
        <v>0.3931947069943289</v>
      </c>
      <c r="AB1210" s="93" t="str">
        <f t="shared" si="269"/>
        <v>pre99</v>
      </c>
      <c r="AC1210" s="93" t="str">
        <f t="shared" si="270"/>
        <v>LRH</v>
      </c>
      <c r="AD1210" s="93" t="str">
        <f>"'"&amp;VLOOKUP(A1210,Lookups!B$3:F$48,2,FALSE)&amp;"'"</f>
        <v>'Lower River Hatchery Tule'</v>
      </c>
      <c r="AE1210" s="93">
        <f>VLOOKUP(A1210,Lookups!B$3:F$48,4,FALSE)</f>
        <v>8</v>
      </c>
      <c r="AF1210" s="93" t="str">
        <f>VLOOKUP(A1210,Lookups!B$3:F$48,5,FALSE)</f>
        <v>ColR</v>
      </c>
      <c r="AG1210" s="93" t="str">
        <f t="shared" si="271"/>
        <v>yes</v>
      </c>
      <c r="AH1210" s="93">
        <f>VLOOKUP(A1210,Lookups!B$3:F$48,3,FALSE)</f>
        <v>16</v>
      </c>
      <c r="AI1210" s="117">
        <f t="shared" si="272"/>
        <v>0</v>
      </c>
      <c r="AJ1210" s="117">
        <f t="shared" si="273"/>
        <v>0</v>
      </c>
      <c r="AK1210" s="117">
        <f t="shared" si="274"/>
        <v>0.25330812854442342</v>
      </c>
      <c r="AL1210" s="117">
        <f t="shared" si="275"/>
        <v>0</v>
      </c>
      <c r="AM1210" s="117">
        <f t="shared" si="276"/>
        <v>7.5614366729678641E-3</v>
      </c>
      <c r="AN1210" s="117">
        <f t="shared" si="277"/>
        <v>0.23251417769376179</v>
      </c>
      <c r="AO1210" s="117">
        <f t="shared" si="278"/>
        <v>4.5368620037807186E-2</v>
      </c>
      <c r="AP1210" s="117">
        <f t="shared" si="279"/>
        <v>6.0491493383742913E-2</v>
      </c>
      <c r="AQ1210" s="117">
        <f t="shared" si="280"/>
        <v>0.3931947069943289</v>
      </c>
      <c r="AR1210" s="117">
        <f t="shared" si="281"/>
        <v>7.5614366729678641E-3</v>
      </c>
      <c r="AS1210" t="str">
        <f t="shared" si="282"/>
        <v>1993LRH</v>
      </c>
    </row>
    <row r="1211" spans="1:45" x14ac:dyDescent="0.25">
      <c r="A1211" t="s">
        <v>686</v>
      </c>
      <c r="B1211" s="64">
        <v>1994</v>
      </c>
      <c r="C1211">
        <v>31</v>
      </c>
      <c r="D1211" s="116" t="s">
        <v>43</v>
      </c>
      <c r="E1211" s="63">
        <v>0</v>
      </c>
      <c r="F1211" s="63">
        <v>0</v>
      </c>
      <c r="G1211" s="63">
        <v>0</v>
      </c>
      <c r="H1211" s="63">
        <v>0</v>
      </c>
      <c r="I1211" s="63">
        <v>0</v>
      </c>
      <c r="J1211" s="63">
        <v>0.29032258064516131</v>
      </c>
      <c r="K1211" s="63">
        <v>0</v>
      </c>
      <c r="L1211" s="63">
        <v>0</v>
      </c>
      <c r="M1211" s="63">
        <v>0.12903225806451613</v>
      </c>
      <c r="N1211" s="63">
        <v>0</v>
      </c>
      <c r="O1211" s="63">
        <v>0</v>
      </c>
      <c r="P1211" s="63">
        <v>0</v>
      </c>
      <c r="Q1211" s="63">
        <v>0</v>
      </c>
      <c r="R1211" s="63">
        <v>0</v>
      </c>
      <c r="S1211" s="63">
        <v>0</v>
      </c>
      <c r="T1211" s="63">
        <v>0</v>
      </c>
      <c r="U1211" s="63">
        <v>0</v>
      </c>
      <c r="V1211" s="63">
        <v>0</v>
      </c>
      <c r="W1211" s="63">
        <v>0</v>
      </c>
      <c r="X1211" s="63">
        <v>0</v>
      </c>
      <c r="Y1211" s="63">
        <v>0</v>
      </c>
      <c r="Z1211" s="63">
        <v>6.4516129032258063E-2</v>
      </c>
      <c r="AA1211" s="63">
        <v>0.5161290322580645</v>
      </c>
      <c r="AB1211" s="93" t="str">
        <f t="shared" si="269"/>
        <v>pre99</v>
      </c>
      <c r="AC1211" s="93" t="str">
        <f t="shared" si="270"/>
        <v>LRH</v>
      </c>
      <c r="AD1211" s="93" t="str">
        <f>"'"&amp;VLOOKUP(A1211,Lookups!B$3:F$48,2,FALSE)&amp;"'"</f>
        <v>'Lower River Hatchery Tule'</v>
      </c>
      <c r="AE1211" s="93">
        <f>VLOOKUP(A1211,Lookups!B$3:F$48,4,FALSE)</f>
        <v>8</v>
      </c>
      <c r="AF1211" s="93" t="str">
        <f>VLOOKUP(A1211,Lookups!B$3:F$48,5,FALSE)</f>
        <v>ColR</v>
      </c>
      <c r="AG1211" s="93" t="str">
        <f t="shared" si="271"/>
        <v>yes</v>
      </c>
      <c r="AH1211" s="93">
        <f>VLOOKUP(A1211,Lookups!B$3:F$48,3,FALSE)</f>
        <v>16</v>
      </c>
      <c r="AI1211" s="117">
        <f t="shared" si="272"/>
        <v>0</v>
      </c>
      <c r="AJ1211" s="117">
        <f t="shared" si="273"/>
        <v>0</v>
      </c>
      <c r="AK1211" s="117">
        <f t="shared" si="274"/>
        <v>0.29032258064516131</v>
      </c>
      <c r="AL1211" s="117">
        <f t="shared" si="275"/>
        <v>0.12903225806451613</v>
      </c>
      <c r="AM1211" s="117">
        <f t="shared" si="276"/>
        <v>0</v>
      </c>
      <c r="AN1211" s="117">
        <f t="shared" si="277"/>
        <v>0</v>
      </c>
      <c r="AO1211" s="117">
        <f t="shared" si="278"/>
        <v>0</v>
      </c>
      <c r="AP1211" s="117">
        <f t="shared" si="279"/>
        <v>0</v>
      </c>
      <c r="AQ1211" s="117">
        <f t="shared" si="280"/>
        <v>0.5161290322580645</v>
      </c>
      <c r="AR1211" s="117">
        <f t="shared" si="281"/>
        <v>6.4516129032258063E-2</v>
      </c>
      <c r="AS1211" t="str">
        <f t="shared" si="282"/>
        <v>1994LRH</v>
      </c>
    </row>
    <row r="1212" spans="1:45" x14ac:dyDescent="0.25">
      <c r="A1212" t="s">
        <v>686</v>
      </c>
      <c r="B1212" s="64">
        <v>1995</v>
      </c>
      <c r="C1212">
        <v>30</v>
      </c>
      <c r="D1212" s="116" t="s">
        <v>43</v>
      </c>
      <c r="E1212" s="63">
        <v>0</v>
      </c>
      <c r="F1212" s="63">
        <v>0</v>
      </c>
      <c r="G1212" s="63">
        <v>0</v>
      </c>
      <c r="H1212" s="63">
        <v>0</v>
      </c>
      <c r="I1212" s="63">
        <v>0</v>
      </c>
      <c r="J1212" s="63">
        <v>0</v>
      </c>
      <c r="K1212" s="63">
        <v>0</v>
      </c>
      <c r="L1212" s="63">
        <v>0</v>
      </c>
      <c r="M1212" s="63">
        <v>0</v>
      </c>
      <c r="N1212" s="63">
        <v>0</v>
      </c>
      <c r="O1212" s="63">
        <v>0</v>
      </c>
      <c r="P1212" s="63">
        <v>0</v>
      </c>
      <c r="Q1212" s="63">
        <v>0</v>
      </c>
      <c r="R1212" s="63">
        <v>0</v>
      </c>
      <c r="S1212" s="63">
        <v>0</v>
      </c>
      <c r="T1212" s="63">
        <v>0</v>
      </c>
      <c r="U1212" s="63">
        <v>0</v>
      </c>
      <c r="V1212" s="63">
        <v>0</v>
      </c>
      <c r="W1212" s="63">
        <v>0</v>
      </c>
      <c r="X1212" s="63">
        <v>3.3333333333333333E-2</v>
      </c>
      <c r="Y1212" s="63">
        <v>0.1</v>
      </c>
      <c r="Z1212" s="63">
        <v>0</v>
      </c>
      <c r="AA1212" s="63">
        <v>0.8666666666666667</v>
      </c>
      <c r="AB1212" s="93" t="str">
        <f t="shared" si="269"/>
        <v>pre99</v>
      </c>
      <c r="AC1212" s="93" t="str">
        <f t="shared" si="270"/>
        <v>LRH</v>
      </c>
      <c r="AD1212" s="93" t="str">
        <f>"'"&amp;VLOOKUP(A1212,Lookups!B$3:F$48,2,FALSE)&amp;"'"</f>
        <v>'Lower River Hatchery Tule'</v>
      </c>
      <c r="AE1212" s="93">
        <f>VLOOKUP(A1212,Lookups!B$3:F$48,4,FALSE)</f>
        <v>8</v>
      </c>
      <c r="AF1212" s="93" t="str">
        <f>VLOOKUP(A1212,Lookups!B$3:F$48,5,FALSE)</f>
        <v>ColR</v>
      </c>
      <c r="AG1212" s="93" t="str">
        <f t="shared" si="271"/>
        <v>yes</v>
      </c>
      <c r="AH1212" s="93">
        <f>VLOOKUP(A1212,Lookups!B$3:F$48,3,FALSE)</f>
        <v>16</v>
      </c>
      <c r="AI1212" s="117">
        <f t="shared" si="272"/>
        <v>0</v>
      </c>
      <c r="AJ1212" s="117">
        <f t="shared" si="273"/>
        <v>0</v>
      </c>
      <c r="AK1212" s="117">
        <f t="shared" si="274"/>
        <v>0</v>
      </c>
      <c r="AL1212" s="117">
        <f t="shared" si="275"/>
        <v>0</v>
      </c>
      <c r="AM1212" s="117">
        <f t="shared" si="276"/>
        <v>0</v>
      </c>
      <c r="AN1212" s="117">
        <f t="shared" si="277"/>
        <v>0</v>
      </c>
      <c r="AO1212" s="117">
        <f t="shared" si="278"/>
        <v>0</v>
      </c>
      <c r="AP1212" s="117">
        <f t="shared" si="279"/>
        <v>0.13333333333333333</v>
      </c>
      <c r="AQ1212" s="117">
        <f t="shared" si="280"/>
        <v>0.8666666666666667</v>
      </c>
      <c r="AR1212" s="117">
        <f t="shared" si="281"/>
        <v>0</v>
      </c>
      <c r="AS1212" t="str">
        <f t="shared" si="282"/>
        <v>1995LRH</v>
      </c>
    </row>
    <row r="1213" spans="1:45" x14ac:dyDescent="0.25">
      <c r="A1213" t="s">
        <v>686</v>
      </c>
      <c r="B1213" s="64">
        <v>1996</v>
      </c>
      <c r="C1213">
        <v>67</v>
      </c>
      <c r="D1213" s="116" t="s">
        <v>43</v>
      </c>
      <c r="E1213" s="63">
        <v>0</v>
      </c>
      <c r="F1213" s="63">
        <v>0</v>
      </c>
      <c r="G1213" s="63">
        <v>0</v>
      </c>
      <c r="H1213" s="63">
        <v>0</v>
      </c>
      <c r="I1213" s="63">
        <v>0</v>
      </c>
      <c r="J1213" s="63">
        <v>4.4776119402985072E-2</v>
      </c>
      <c r="K1213" s="63">
        <v>0</v>
      </c>
      <c r="L1213" s="63">
        <v>0</v>
      </c>
      <c r="M1213" s="63">
        <v>0</v>
      </c>
      <c r="N1213" s="63">
        <v>0</v>
      </c>
      <c r="O1213" s="63">
        <v>0</v>
      </c>
      <c r="P1213" s="63">
        <v>0</v>
      </c>
      <c r="Q1213" s="63">
        <v>0</v>
      </c>
      <c r="R1213" s="63">
        <v>0</v>
      </c>
      <c r="S1213" s="63">
        <v>8.9552238805970144E-2</v>
      </c>
      <c r="T1213" s="63">
        <v>0</v>
      </c>
      <c r="U1213" s="63">
        <v>0</v>
      </c>
      <c r="V1213" s="63">
        <v>0</v>
      </c>
      <c r="W1213" s="63">
        <v>0</v>
      </c>
      <c r="X1213" s="63">
        <v>5.9701492537313432E-2</v>
      </c>
      <c r="Y1213" s="63">
        <v>1.4925373134328358E-2</v>
      </c>
      <c r="Z1213" s="63">
        <v>5.9701492537313432E-2</v>
      </c>
      <c r="AA1213" s="63">
        <v>0.73134328358208955</v>
      </c>
      <c r="AB1213" s="93" t="str">
        <f t="shared" si="269"/>
        <v>pre99</v>
      </c>
      <c r="AC1213" s="93" t="str">
        <f t="shared" si="270"/>
        <v>LRH</v>
      </c>
      <c r="AD1213" s="93" t="str">
        <f>"'"&amp;VLOOKUP(A1213,Lookups!B$3:F$48,2,FALSE)&amp;"'"</f>
        <v>'Lower River Hatchery Tule'</v>
      </c>
      <c r="AE1213" s="93">
        <f>VLOOKUP(A1213,Lookups!B$3:F$48,4,FALSE)</f>
        <v>8</v>
      </c>
      <c r="AF1213" s="93" t="str">
        <f>VLOOKUP(A1213,Lookups!B$3:F$48,5,FALSE)</f>
        <v>ColR</v>
      </c>
      <c r="AG1213" s="93" t="str">
        <f t="shared" si="271"/>
        <v>yes</v>
      </c>
      <c r="AH1213" s="93">
        <f>VLOOKUP(A1213,Lookups!B$3:F$48,3,FALSE)</f>
        <v>16</v>
      </c>
      <c r="AI1213" s="117">
        <f t="shared" si="272"/>
        <v>0</v>
      </c>
      <c r="AJ1213" s="117">
        <f t="shared" si="273"/>
        <v>0</v>
      </c>
      <c r="AK1213" s="117">
        <f t="shared" si="274"/>
        <v>4.4776119402985072E-2</v>
      </c>
      <c r="AL1213" s="117">
        <f t="shared" si="275"/>
        <v>0</v>
      </c>
      <c r="AM1213" s="117">
        <f t="shared" si="276"/>
        <v>0</v>
      </c>
      <c r="AN1213" s="117">
        <f t="shared" si="277"/>
        <v>8.9552238805970144E-2</v>
      </c>
      <c r="AO1213" s="117">
        <f t="shared" si="278"/>
        <v>0</v>
      </c>
      <c r="AP1213" s="117">
        <f t="shared" si="279"/>
        <v>7.4626865671641784E-2</v>
      </c>
      <c r="AQ1213" s="117">
        <f t="shared" si="280"/>
        <v>0.73134328358208955</v>
      </c>
      <c r="AR1213" s="117">
        <f t="shared" si="281"/>
        <v>5.9701492537313432E-2</v>
      </c>
      <c r="AS1213" t="str">
        <f t="shared" si="282"/>
        <v>1996LRH</v>
      </c>
    </row>
    <row r="1214" spans="1:45" x14ac:dyDescent="0.25">
      <c r="A1214" t="s">
        <v>686</v>
      </c>
      <c r="B1214" s="64">
        <v>1997</v>
      </c>
      <c r="C1214">
        <v>225</v>
      </c>
      <c r="D1214" s="116" t="s">
        <v>43</v>
      </c>
      <c r="E1214" s="63">
        <v>0</v>
      </c>
      <c r="F1214" s="63">
        <v>0</v>
      </c>
      <c r="G1214" s="63">
        <v>0</v>
      </c>
      <c r="H1214" s="63">
        <v>0</v>
      </c>
      <c r="I1214" s="63">
        <v>0</v>
      </c>
      <c r="J1214" s="63">
        <v>0.21777777777777776</v>
      </c>
      <c r="K1214" s="63">
        <v>3.5555555555555556E-2</v>
      </c>
      <c r="L1214" s="63">
        <v>0</v>
      </c>
      <c r="M1214" s="63">
        <v>3.111111111111111E-2</v>
      </c>
      <c r="N1214" s="63">
        <v>0</v>
      </c>
      <c r="O1214" s="63">
        <v>0</v>
      </c>
      <c r="P1214" s="63">
        <v>0</v>
      </c>
      <c r="Q1214" s="63">
        <v>3.111111111111111E-2</v>
      </c>
      <c r="R1214" s="63">
        <v>3.111111111111111E-2</v>
      </c>
      <c r="S1214" s="63">
        <v>5.3333333333333337E-2</v>
      </c>
      <c r="T1214" s="63">
        <v>0</v>
      </c>
      <c r="U1214" s="63">
        <v>0</v>
      </c>
      <c r="V1214" s="63">
        <v>0</v>
      </c>
      <c r="W1214" s="63">
        <v>0</v>
      </c>
      <c r="X1214" s="63">
        <v>8.8888888888888889E-3</v>
      </c>
      <c r="Y1214" s="63">
        <v>7.5555555555555556E-2</v>
      </c>
      <c r="Z1214" s="63">
        <v>9.3333333333333338E-2</v>
      </c>
      <c r="AA1214" s="63">
        <v>0.42222222222222222</v>
      </c>
      <c r="AB1214" s="93" t="str">
        <f t="shared" si="269"/>
        <v>pre99</v>
      </c>
      <c r="AC1214" s="93" t="str">
        <f t="shared" si="270"/>
        <v>LRH</v>
      </c>
      <c r="AD1214" s="93" t="str">
        <f>"'"&amp;VLOOKUP(A1214,Lookups!B$3:F$48,2,FALSE)&amp;"'"</f>
        <v>'Lower River Hatchery Tule'</v>
      </c>
      <c r="AE1214" s="93">
        <f>VLOOKUP(A1214,Lookups!B$3:F$48,4,FALSE)</f>
        <v>8</v>
      </c>
      <c r="AF1214" s="93" t="str">
        <f>VLOOKUP(A1214,Lookups!B$3:F$48,5,FALSE)</f>
        <v>ColR</v>
      </c>
      <c r="AG1214" s="93" t="str">
        <f t="shared" si="271"/>
        <v>yes</v>
      </c>
      <c r="AH1214" s="93">
        <f>VLOOKUP(A1214,Lookups!B$3:F$48,3,FALSE)</f>
        <v>16</v>
      </c>
      <c r="AI1214" s="117">
        <f t="shared" si="272"/>
        <v>0</v>
      </c>
      <c r="AJ1214" s="117">
        <f t="shared" si="273"/>
        <v>0</v>
      </c>
      <c r="AK1214" s="117">
        <f t="shared" si="274"/>
        <v>0.2533333333333333</v>
      </c>
      <c r="AL1214" s="117">
        <f t="shared" si="275"/>
        <v>3.111111111111111E-2</v>
      </c>
      <c r="AM1214" s="117">
        <f t="shared" si="276"/>
        <v>0</v>
      </c>
      <c r="AN1214" s="117">
        <f t="shared" si="277"/>
        <v>0.11555555555555555</v>
      </c>
      <c r="AO1214" s="117">
        <f t="shared" si="278"/>
        <v>0</v>
      </c>
      <c r="AP1214" s="117">
        <f t="shared" si="279"/>
        <v>8.4444444444444447E-2</v>
      </c>
      <c r="AQ1214" s="117">
        <f t="shared" si="280"/>
        <v>0.42222222222222222</v>
      </c>
      <c r="AR1214" s="117">
        <f t="shared" si="281"/>
        <v>9.3333333333333338E-2</v>
      </c>
      <c r="AS1214" t="str">
        <f t="shared" si="282"/>
        <v>1997LRH</v>
      </c>
    </row>
    <row r="1215" spans="1:45" x14ac:dyDescent="0.25">
      <c r="A1215" t="s">
        <v>686</v>
      </c>
      <c r="B1215" s="64">
        <v>1998</v>
      </c>
      <c r="C1215">
        <v>114</v>
      </c>
      <c r="D1215" s="116" t="s">
        <v>43</v>
      </c>
      <c r="E1215" s="63">
        <v>0</v>
      </c>
      <c r="F1215" s="63">
        <v>0</v>
      </c>
      <c r="G1215" s="63">
        <v>0</v>
      </c>
      <c r="H1215" s="63">
        <v>0</v>
      </c>
      <c r="I1215" s="63">
        <v>0</v>
      </c>
      <c r="J1215" s="63">
        <v>8.771929824561403E-3</v>
      </c>
      <c r="K1215" s="63">
        <v>0.10526315789473684</v>
      </c>
      <c r="L1215" s="63">
        <v>0</v>
      </c>
      <c r="M1215" s="63">
        <v>0</v>
      </c>
      <c r="N1215" s="63">
        <v>0</v>
      </c>
      <c r="O1215" s="63">
        <v>0</v>
      </c>
      <c r="P1215" s="63">
        <v>4.3859649122807015E-2</v>
      </c>
      <c r="Q1215" s="63">
        <v>8.771929824561403E-3</v>
      </c>
      <c r="R1215" s="63">
        <v>1.7543859649122806E-2</v>
      </c>
      <c r="S1215" s="63">
        <v>0</v>
      </c>
      <c r="T1215" s="63">
        <v>0</v>
      </c>
      <c r="U1215" s="63">
        <v>0</v>
      </c>
      <c r="V1215" s="63">
        <v>0</v>
      </c>
      <c r="W1215" s="63">
        <v>0</v>
      </c>
      <c r="X1215" s="63">
        <v>1.7543859649122806E-2</v>
      </c>
      <c r="Y1215" s="63">
        <v>0.21929824561403508</v>
      </c>
      <c r="Z1215" s="63">
        <v>8.771929824561403E-3</v>
      </c>
      <c r="AA1215" s="63">
        <v>0.57017543859649122</v>
      </c>
      <c r="AB1215" s="93" t="str">
        <f t="shared" si="269"/>
        <v>pre99</v>
      </c>
      <c r="AC1215" s="93" t="str">
        <f t="shared" si="270"/>
        <v>LRH</v>
      </c>
      <c r="AD1215" s="93" t="str">
        <f>"'"&amp;VLOOKUP(A1215,Lookups!B$3:F$48,2,FALSE)&amp;"'"</f>
        <v>'Lower River Hatchery Tule'</v>
      </c>
      <c r="AE1215" s="93">
        <f>VLOOKUP(A1215,Lookups!B$3:F$48,4,FALSE)</f>
        <v>8</v>
      </c>
      <c r="AF1215" s="93" t="str">
        <f>VLOOKUP(A1215,Lookups!B$3:F$48,5,FALSE)</f>
        <v>ColR</v>
      </c>
      <c r="AG1215" s="93" t="str">
        <f t="shared" si="271"/>
        <v>yes</v>
      </c>
      <c r="AH1215" s="93">
        <f>VLOOKUP(A1215,Lookups!B$3:F$48,3,FALSE)</f>
        <v>16</v>
      </c>
      <c r="AI1215" s="117">
        <f t="shared" si="272"/>
        <v>0</v>
      </c>
      <c r="AJ1215" s="117">
        <f t="shared" si="273"/>
        <v>0</v>
      </c>
      <c r="AK1215" s="117">
        <f t="shared" si="274"/>
        <v>0.11403508771929824</v>
      </c>
      <c r="AL1215" s="117">
        <f t="shared" si="275"/>
        <v>0</v>
      </c>
      <c r="AM1215" s="117">
        <f t="shared" si="276"/>
        <v>4.3859649122807015E-2</v>
      </c>
      <c r="AN1215" s="117">
        <f t="shared" si="277"/>
        <v>2.6315789473684209E-2</v>
      </c>
      <c r="AO1215" s="117">
        <f t="shared" si="278"/>
        <v>0</v>
      </c>
      <c r="AP1215" s="117">
        <f t="shared" si="279"/>
        <v>0.23684210526315788</v>
      </c>
      <c r="AQ1215" s="117">
        <f t="shared" si="280"/>
        <v>0.57017543859649122</v>
      </c>
      <c r="AR1215" s="117">
        <f t="shared" si="281"/>
        <v>8.771929824561403E-3</v>
      </c>
      <c r="AS1215" t="str">
        <f t="shared" si="282"/>
        <v>1998LRH</v>
      </c>
    </row>
    <row r="1216" spans="1:45" x14ac:dyDescent="0.25">
      <c r="A1216" t="s">
        <v>686</v>
      </c>
      <c r="B1216" s="64">
        <v>1999</v>
      </c>
      <c r="C1216">
        <v>335</v>
      </c>
      <c r="D1216" s="116" t="s">
        <v>43</v>
      </c>
      <c r="E1216" s="63">
        <v>0</v>
      </c>
      <c r="F1216" s="63">
        <v>0</v>
      </c>
      <c r="G1216" s="63">
        <v>0</v>
      </c>
      <c r="H1216" s="63">
        <v>0</v>
      </c>
      <c r="I1216" s="63">
        <v>0</v>
      </c>
      <c r="J1216" s="63">
        <v>2.0895522388059702E-2</v>
      </c>
      <c r="K1216" s="63">
        <v>9.2537313432835819E-2</v>
      </c>
      <c r="L1216" s="63">
        <v>0</v>
      </c>
      <c r="M1216" s="63">
        <v>0</v>
      </c>
      <c r="N1216" s="63">
        <v>0</v>
      </c>
      <c r="O1216" s="63">
        <v>0</v>
      </c>
      <c r="P1216" s="63">
        <v>0</v>
      </c>
      <c r="Q1216" s="63">
        <v>4.4776119402985072E-2</v>
      </c>
      <c r="R1216" s="63">
        <v>1.4925373134328358E-2</v>
      </c>
      <c r="S1216" s="63">
        <v>3.2835820895522387E-2</v>
      </c>
      <c r="T1216" s="63">
        <v>1.7910447761194031E-2</v>
      </c>
      <c r="U1216" s="63">
        <v>0</v>
      </c>
      <c r="V1216" s="63">
        <v>0</v>
      </c>
      <c r="W1216" s="63">
        <v>0</v>
      </c>
      <c r="X1216" s="63">
        <v>3.5820895522388062E-2</v>
      </c>
      <c r="Y1216" s="63">
        <v>6.5671641791044774E-2</v>
      </c>
      <c r="Z1216" s="63">
        <v>0.10149253731343283</v>
      </c>
      <c r="AA1216" s="63">
        <v>0.57313432835820899</v>
      </c>
      <c r="AB1216" s="93" t="str">
        <f t="shared" si="269"/>
        <v>a99to08</v>
      </c>
      <c r="AC1216" s="93" t="str">
        <f t="shared" si="270"/>
        <v>LRH</v>
      </c>
      <c r="AD1216" s="93" t="str">
        <f>"'"&amp;VLOOKUP(A1216,Lookups!B$3:F$48,2,FALSE)&amp;"'"</f>
        <v>'Lower River Hatchery Tule'</v>
      </c>
      <c r="AE1216" s="93">
        <f>VLOOKUP(A1216,Lookups!B$3:F$48,4,FALSE)</f>
        <v>8</v>
      </c>
      <c r="AF1216" s="93" t="str">
        <f>VLOOKUP(A1216,Lookups!B$3:F$48,5,FALSE)</f>
        <v>ColR</v>
      </c>
      <c r="AG1216" s="93" t="str">
        <f t="shared" si="271"/>
        <v>yes</v>
      </c>
      <c r="AH1216" s="93">
        <f>VLOOKUP(A1216,Lookups!B$3:F$48,3,FALSE)</f>
        <v>16</v>
      </c>
      <c r="AI1216" s="117">
        <f t="shared" si="272"/>
        <v>0</v>
      </c>
      <c r="AJ1216" s="117">
        <f t="shared" si="273"/>
        <v>0</v>
      </c>
      <c r="AK1216" s="117">
        <f t="shared" si="274"/>
        <v>0.11343283582089553</v>
      </c>
      <c r="AL1216" s="117">
        <f t="shared" si="275"/>
        <v>0</v>
      </c>
      <c r="AM1216" s="117">
        <f t="shared" si="276"/>
        <v>0</v>
      </c>
      <c r="AN1216" s="117">
        <f t="shared" si="277"/>
        <v>0.11044776119402985</v>
      </c>
      <c r="AO1216" s="117">
        <f t="shared" si="278"/>
        <v>0</v>
      </c>
      <c r="AP1216" s="117">
        <f t="shared" si="279"/>
        <v>0.10149253731343283</v>
      </c>
      <c r="AQ1216" s="117">
        <f t="shared" si="280"/>
        <v>0.57313432835820899</v>
      </c>
      <c r="AR1216" s="117">
        <f t="shared" si="281"/>
        <v>0.10149253731343283</v>
      </c>
      <c r="AS1216" t="str">
        <f t="shared" si="282"/>
        <v>1999LRH</v>
      </c>
    </row>
    <row r="1217" spans="1:45" x14ac:dyDescent="0.25">
      <c r="A1217" t="s">
        <v>686</v>
      </c>
      <c r="B1217" s="64">
        <v>2000</v>
      </c>
      <c r="C1217">
        <v>282</v>
      </c>
      <c r="D1217" s="116" t="s">
        <v>43</v>
      </c>
      <c r="E1217" s="63">
        <v>0</v>
      </c>
      <c r="F1217" s="63">
        <v>0</v>
      </c>
      <c r="G1217" s="63">
        <v>0</v>
      </c>
      <c r="H1217" s="63">
        <v>0</v>
      </c>
      <c r="I1217" s="63">
        <v>0</v>
      </c>
      <c r="J1217" s="63">
        <v>0.16312056737588654</v>
      </c>
      <c r="K1217" s="63">
        <v>0.12411347517730496</v>
      </c>
      <c r="L1217" s="63">
        <v>0</v>
      </c>
      <c r="M1217" s="63">
        <v>4.2553191489361701E-2</v>
      </c>
      <c r="N1217" s="63">
        <v>0</v>
      </c>
      <c r="O1217" s="63">
        <v>0</v>
      </c>
      <c r="P1217" s="63">
        <v>0</v>
      </c>
      <c r="Q1217" s="63">
        <v>2.1276595744680851E-2</v>
      </c>
      <c r="R1217" s="63">
        <v>0</v>
      </c>
      <c r="S1217" s="63">
        <v>0</v>
      </c>
      <c r="T1217" s="63">
        <v>0</v>
      </c>
      <c r="U1217" s="63">
        <v>0</v>
      </c>
      <c r="V1217" s="63">
        <v>3.5460992907801421E-2</v>
      </c>
      <c r="W1217" s="63">
        <v>0</v>
      </c>
      <c r="X1217" s="63">
        <v>2.4822695035460994E-2</v>
      </c>
      <c r="Y1217" s="63">
        <v>3.1914893617021274E-2</v>
      </c>
      <c r="Z1217" s="63">
        <v>9.2198581560283682E-2</v>
      </c>
      <c r="AA1217" s="63">
        <v>0.46453900709219859</v>
      </c>
      <c r="AB1217" s="93" t="str">
        <f t="shared" si="269"/>
        <v>a99to08</v>
      </c>
      <c r="AC1217" s="93" t="str">
        <f t="shared" si="270"/>
        <v>LRH</v>
      </c>
      <c r="AD1217" s="93" t="str">
        <f>"'"&amp;VLOOKUP(A1217,Lookups!B$3:F$48,2,FALSE)&amp;"'"</f>
        <v>'Lower River Hatchery Tule'</v>
      </c>
      <c r="AE1217" s="93">
        <f>VLOOKUP(A1217,Lookups!B$3:F$48,4,FALSE)</f>
        <v>8</v>
      </c>
      <c r="AF1217" s="93" t="str">
        <f>VLOOKUP(A1217,Lookups!B$3:F$48,5,FALSE)</f>
        <v>ColR</v>
      </c>
      <c r="AG1217" s="93" t="str">
        <f t="shared" si="271"/>
        <v>yes</v>
      </c>
      <c r="AH1217" s="93">
        <f>VLOOKUP(A1217,Lookups!B$3:F$48,3,FALSE)</f>
        <v>16</v>
      </c>
      <c r="AI1217" s="117">
        <f t="shared" si="272"/>
        <v>0</v>
      </c>
      <c r="AJ1217" s="117">
        <f t="shared" si="273"/>
        <v>0</v>
      </c>
      <c r="AK1217" s="117">
        <f t="shared" si="274"/>
        <v>0.28723404255319152</v>
      </c>
      <c r="AL1217" s="117">
        <f t="shared" si="275"/>
        <v>4.2553191489361701E-2</v>
      </c>
      <c r="AM1217" s="117">
        <f t="shared" si="276"/>
        <v>0</v>
      </c>
      <c r="AN1217" s="117">
        <f t="shared" si="277"/>
        <v>2.1276595744680851E-2</v>
      </c>
      <c r="AO1217" s="117">
        <f t="shared" si="278"/>
        <v>3.5460992907801421E-2</v>
      </c>
      <c r="AP1217" s="117">
        <f t="shared" si="279"/>
        <v>5.6737588652482268E-2</v>
      </c>
      <c r="AQ1217" s="117">
        <f t="shared" si="280"/>
        <v>0.46453900709219859</v>
      </c>
      <c r="AR1217" s="117">
        <f t="shared" si="281"/>
        <v>9.2198581560283682E-2</v>
      </c>
      <c r="AS1217" t="str">
        <f t="shared" si="282"/>
        <v>2000LRH</v>
      </c>
    </row>
    <row r="1218" spans="1:45" x14ac:dyDescent="0.25">
      <c r="A1218" t="s">
        <v>686</v>
      </c>
      <c r="B1218" s="64">
        <v>2001</v>
      </c>
      <c r="C1218">
        <v>1233</v>
      </c>
      <c r="D1218" s="116" t="s">
        <v>43</v>
      </c>
      <c r="E1218" s="63">
        <v>0</v>
      </c>
      <c r="F1218" s="63">
        <v>0</v>
      </c>
      <c r="G1218" s="63">
        <v>0</v>
      </c>
      <c r="H1218" s="63">
        <v>0</v>
      </c>
      <c r="I1218" s="63">
        <v>0</v>
      </c>
      <c r="J1218" s="63">
        <v>8.2725060827250604E-2</v>
      </c>
      <c r="K1218" s="63">
        <v>2.4330900243309004E-2</v>
      </c>
      <c r="L1218" s="63">
        <v>0</v>
      </c>
      <c r="M1218" s="63">
        <v>3.2441200324412004E-3</v>
      </c>
      <c r="N1218" s="63">
        <v>0</v>
      </c>
      <c r="O1218" s="63">
        <v>0</v>
      </c>
      <c r="P1218" s="63">
        <v>0</v>
      </c>
      <c r="Q1218" s="63">
        <v>7.785888077858881E-2</v>
      </c>
      <c r="R1218" s="63">
        <v>2.7575020275750203E-2</v>
      </c>
      <c r="S1218" s="63">
        <v>0.129764801297648</v>
      </c>
      <c r="T1218" s="63">
        <v>8.1103000811030002E-3</v>
      </c>
      <c r="U1218" s="63">
        <v>8.110300081103001E-4</v>
      </c>
      <c r="V1218" s="63">
        <v>1.0543390105433901E-2</v>
      </c>
      <c r="W1218" s="63">
        <v>0</v>
      </c>
      <c r="X1218" s="63">
        <v>1.3787510137875101E-2</v>
      </c>
      <c r="Y1218" s="63">
        <v>4.7039740470397405E-2</v>
      </c>
      <c r="Z1218" s="63">
        <v>9.002433090024331E-2</v>
      </c>
      <c r="AA1218" s="63">
        <v>0.48418491484184917</v>
      </c>
      <c r="AB1218" s="93" t="str">
        <f t="shared" si="269"/>
        <v>a99to08</v>
      </c>
      <c r="AC1218" s="93" t="str">
        <f t="shared" si="270"/>
        <v>LRH</v>
      </c>
      <c r="AD1218" s="93" t="str">
        <f>"'"&amp;VLOOKUP(A1218,Lookups!B$3:F$48,2,FALSE)&amp;"'"</f>
        <v>'Lower River Hatchery Tule'</v>
      </c>
      <c r="AE1218" s="93">
        <f>VLOOKUP(A1218,Lookups!B$3:F$48,4,FALSE)</f>
        <v>8</v>
      </c>
      <c r="AF1218" s="93" t="str">
        <f>VLOOKUP(A1218,Lookups!B$3:F$48,5,FALSE)</f>
        <v>ColR</v>
      </c>
      <c r="AG1218" s="93" t="str">
        <f t="shared" si="271"/>
        <v>yes</v>
      </c>
      <c r="AH1218" s="93">
        <f>VLOOKUP(A1218,Lookups!B$3:F$48,3,FALSE)</f>
        <v>16</v>
      </c>
      <c r="AI1218" s="117">
        <f t="shared" si="272"/>
        <v>0</v>
      </c>
      <c r="AJ1218" s="117">
        <f t="shared" si="273"/>
        <v>0</v>
      </c>
      <c r="AK1218" s="117">
        <f t="shared" si="274"/>
        <v>0.1070559610705596</v>
      </c>
      <c r="AL1218" s="117">
        <f t="shared" si="275"/>
        <v>3.2441200324412004E-3</v>
      </c>
      <c r="AM1218" s="117">
        <f t="shared" si="276"/>
        <v>0</v>
      </c>
      <c r="AN1218" s="117">
        <f t="shared" si="277"/>
        <v>0.24330900243309003</v>
      </c>
      <c r="AO1218" s="117">
        <f t="shared" si="278"/>
        <v>1.1354420113544201E-2</v>
      </c>
      <c r="AP1218" s="117">
        <f t="shared" si="279"/>
        <v>6.0827250608272508E-2</v>
      </c>
      <c r="AQ1218" s="117">
        <f t="shared" si="280"/>
        <v>0.48418491484184917</v>
      </c>
      <c r="AR1218" s="117">
        <f t="shared" si="281"/>
        <v>9.002433090024331E-2</v>
      </c>
      <c r="AS1218" t="str">
        <f t="shared" si="282"/>
        <v>2001LRH</v>
      </c>
    </row>
    <row r="1219" spans="1:45" x14ac:dyDescent="0.25">
      <c r="A1219" t="s">
        <v>686</v>
      </c>
      <c r="B1219" s="64">
        <v>2002</v>
      </c>
      <c r="C1219">
        <v>2033</v>
      </c>
      <c r="D1219" s="116" t="s">
        <v>43</v>
      </c>
      <c r="E1219" s="63">
        <v>3.9350713231677322E-3</v>
      </c>
      <c r="F1219" s="63">
        <v>0</v>
      </c>
      <c r="G1219" s="63">
        <v>0</v>
      </c>
      <c r="H1219" s="63">
        <v>0</v>
      </c>
      <c r="I1219" s="63">
        <v>0</v>
      </c>
      <c r="J1219" s="63">
        <v>8.95228726020659E-2</v>
      </c>
      <c r="K1219" s="63">
        <v>3.000491883915396E-2</v>
      </c>
      <c r="L1219" s="63">
        <v>0</v>
      </c>
      <c r="M1219" s="63">
        <v>0</v>
      </c>
      <c r="N1219" s="63">
        <v>0</v>
      </c>
      <c r="O1219" s="63">
        <v>0</v>
      </c>
      <c r="P1219" s="63">
        <v>0</v>
      </c>
      <c r="Q1219" s="63">
        <v>0.17363502213477619</v>
      </c>
      <c r="R1219" s="63">
        <v>5.6566650270536152E-2</v>
      </c>
      <c r="S1219" s="63">
        <v>3.5907525823905558E-2</v>
      </c>
      <c r="T1219" s="63">
        <v>1.6232169208066895E-2</v>
      </c>
      <c r="U1219" s="63">
        <v>1.4756517461878996E-3</v>
      </c>
      <c r="V1219" s="63">
        <v>0</v>
      </c>
      <c r="W1219" s="63">
        <v>0</v>
      </c>
      <c r="X1219" s="63">
        <v>7.476635514018691E-2</v>
      </c>
      <c r="Y1219" s="63">
        <v>2.7053615346778161E-2</v>
      </c>
      <c r="Z1219" s="63">
        <v>6.4928676832267579E-2</v>
      </c>
      <c r="AA1219" s="63">
        <v>0.42597147073290703</v>
      </c>
      <c r="AB1219" s="93" t="str">
        <f t="shared" si="269"/>
        <v>a99to08</v>
      </c>
      <c r="AC1219" s="93" t="str">
        <f t="shared" si="270"/>
        <v>LRH</v>
      </c>
      <c r="AD1219" s="93" t="str">
        <f>"'"&amp;VLOOKUP(A1219,Lookups!B$3:F$48,2,FALSE)&amp;"'"</f>
        <v>'Lower River Hatchery Tule'</v>
      </c>
      <c r="AE1219" s="93">
        <f>VLOOKUP(A1219,Lookups!B$3:F$48,4,FALSE)</f>
        <v>8</v>
      </c>
      <c r="AF1219" s="93" t="str">
        <f>VLOOKUP(A1219,Lookups!B$3:F$48,5,FALSE)</f>
        <v>ColR</v>
      </c>
      <c r="AG1219" s="93" t="str">
        <f t="shared" si="271"/>
        <v>yes</v>
      </c>
      <c r="AH1219" s="93">
        <f>VLOOKUP(A1219,Lookups!B$3:F$48,3,FALSE)</f>
        <v>16</v>
      </c>
      <c r="AI1219" s="117">
        <f t="shared" si="272"/>
        <v>3.9350713231677322E-3</v>
      </c>
      <c r="AJ1219" s="117">
        <f t="shared" si="273"/>
        <v>0</v>
      </c>
      <c r="AK1219" s="117">
        <f t="shared" si="274"/>
        <v>0.11952779144121986</v>
      </c>
      <c r="AL1219" s="117">
        <f t="shared" si="275"/>
        <v>0</v>
      </c>
      <c r="AM1219" s="117">
        <f t="shared" si="276"/>
        <v>0</v>
      </c>
      <c r="AN1219" s="117">
        <f t="shared" si="277"/>
        <v>0.28234136743728483</v>
      </c>
      <c r="AO1219" s="117">
        <f t="shared" si="278"/>
        <v>1.4756517461878996E-3</v>
      </c>
      <c r="AP1219" s="117">
        <f t="shared" si="279"/>
        <v>0.10181997048696508</v>
      </c>
      <c r="AQ1219" s="117">
        <f t="shared" si="280"/>
        <v>0.42597147073290703</v>
      </c>
      <c r="AR1219" s="117">
        <f t="shared" si="281"/>
        <v>6.4928676832267579E-2</v>
      </c>
      <c r="AS1219" t="str">
        <f t="shared" si="282"/>
        <v>2002LRH</v>
      </c>
    </row>
    <row r="1220" spans="1:45" x14ac:dyDescent="0.25">
      <c r="A1220" t="s">
        <v>686</v>
      </c>
      <c r="B1220" s="64">
        <v>2003</v>
      </c>
      <c r="C1220">
        <v>2129</v>
      </c>
      <c r="D1220" s="116" t="s">
        <v>43</v>
      </c>
      <c r="E1220" s="63">
        <v>0</v>
      </c>
      <c r="F1220" s="63">
        <v>0</v>
      </c>
      <c r="G1220" s="63">
        <v>0</v>
      </c>
      <c r="H1220" s="63">
        <v>0</v>
      </c>
      <c r="I1220" s="63">
        <v>0</v>
      </c>
      <c r="J1220" s="63">
        <v>0.13151714419915453</v>
      </c>
      <c r="K1220" s="63">
        <v>5.6834194457491778E-2</v>
      </c>
      <c r="L1220" s="63">
        <v>0</v>
      </c>
      <c r="M1220" s="63">
        <v>4.227336777829967E-3</v>
      </c>
      <c r="N1220" s="63">
        <v>0</v>
      </c>
      <c r="O1220" s="63">
        <v>0</v>
      </c>
      <c r="P1220" s="63">
        <v>0</v>
      </c>
      <c r="Q1220" s="63">
        <v>0.10897134805072804</v>
      </c>
      <c r="R1220" s="63">
        <v>5.9182714889619542E-2</v>
      </c>
      <c r="S1220" s="63">
        <v>3.7576326914044153E-2</v>
      </c>
      <c r="T1220" s="63">
        <v>2.3485204321277596E-3</v>
      </c>
      <c r="U1220" s="63">
        <v>0</v>
      </c>
      <c r="V1220" s="63">
        <v>7.5152653828088308E-3</v>
      </c>
      <c r="W1220" s="63">
        <v>0</v>
      </c>
      <c r="X1220" s="63">
        <v>6.0591827148896195E-2</v>
      </c>
      <c r="Y1220" s="63">
        <v>1.9727571629873181E-2</v>
      </c>
      <c r="Z1220" s="63">
        <v>5.119774542038516E-2</v>
      </c>
      <c r="AA1220" s="63">
        <v>0.46031000469704086</v>
      </c>
      <c r="AB1220" s="93" t="str">
        <f t="shared" si="269"/>
        <v>a99to08</v>
      </c>
      <c r="AC1220" s="93" t="str">
        <f t="shared" si="270"/>
        <v>LRH</v>
      </c>
      <c r="AD1220" s="93" t="str">
        <f>"'"&amp;VLOOKUP(A1220,Lookups!B$3:F$48,2,FALSE)&amp;"'"</f>
        <v>'Lower River Hatchery Tule'</v>
      </c>
      <c r="AE1220" s="93">
        <f>VLOOKUP(A1220,Lookups!B$3:F$48,4,FALSE)</f>
        <v>8</v>
      </c>
      <c r="AF1220" s="93" t="str">
        <f>VLOOKUP(A1220,Lookups!B$3:F$48,5,FALSE)</f>
        <v>ColR</v>
      </c>
      <c r="AG1220" s="93" t="str">
        <f t="shared" si="271"/>
        <v>yes</v>
      </c>
      <c r="AH1220" s="93">
        <f>VLOOKUP(A1220,Lookups!B$3:F$48,3,FALSE)</f>
        <v>16</v>
      </c>
      <c r="AI1220" s="117">
        <f t="shared" si="272"/>
        <v>0</v>
      </c>
      <c r="AJ1220" s="117">
        <f t="shared" si="273"/>
        <v>0</v>
      </c>
      <c r="AK1220" s="117">
        <f t="shared" si="274"/>
        <v>0.1883513386566463</v>
      </c>
      <c r="AL1220" s="117">
        <f t="shared" si="275"/>
        <v>4.227336777829967E-3</v>
      </c>
      <c r="AM1220" s="117">
        <f t="shared" si="276"/>
        <v>0</v>
      </c>
      <c r="AN1220" s="117">
        <f t="shared" si="277"/>
        <v>0.20807891028651951</v>
      </c>
      <c r="AO1220" s="117">
        <f t="shared" si="278"/>
        <v>7.5152653828088308E-3</v>
      </c>
      <c r="AP1220" s="117">
        <f t="shared" si="279"/>
        <v>8.0319398778769369E-2</v>
      </c>
      <c r="AQ1220" s="117">
        <f t="shared" si="280"/>
        <v>0.46031000469704086</v>
      </c>
      <c r="AR1220" s="117">
        <f t="shared" si="281"/>
        <v>5.119774542038516E-2</v>
      </c>
      <c r="AS1220" t="str">
        <f t="shared" si="282"/>
        <v>2003LRH</v>
      </c>
    </row>
    <row r="1221" spans="1:45" x14ac:dyDescent="0.25">
      <c r="A1221" t="s">
        <v>686</v>
      </c>
      <c r="B1221" s="64">
        <v>2004</v>
      </c>
      <c r="C1221">
        <v>1624</v>
      </c>
      <c r="D1221" s="116" t="s">
        <v>43</v>
      </c>
      <c r="E1221" s="63">
        <v>4.9261083743842365E-3</v>
      </c>
      <c r="F1221" s="63">
        <v>0</v>
      </c>
      <c r="G1221" s="63">
        <v>0</v>
      </c>
      <c r="H1221" s="63">
        <v>3.0788177339901479E-3</v>
      </c>
      <c r="I1221" s="63">
        <v>0</v>
      </c>
      <c r="J1221" s="63">
        <v>0.2124384236453202</v>
      </c>
      <c r="K1221" s="63">
        <v>8.805418719211823E-2</v>
      </c>
      <c r="L1221" s="63">
        <v>0</v>
      </c>
      <c r="M1221" s="63">
        <v>7.3891625615763543E-3</v>
      </c>
      <c r="N1221" s="63">
        <v>0</v>
      </c>
      <c r="O1221" s="63">
        <v>0</v>
      </c>
      <c r="P1221" s="63">
        <v>0</v>
      </c>
      <c r="Q1221" s="63">
        <v>4.4950738916256158E-2</v>
      </c>
      <c r="R1221" s="63">
        <v>3.4482758620689655E-2</v>
      </c>
      <c r="S1221" s="63">
        <v>4.0024630541871921E-2</v>
      </c>
      <c r="T1221" s="63">
        <v>1.2315270935960591E-3</v>
      </c>
      <c r="U1221" s="63">
        <v>0</v>
      </c>
      <c r="V1221" s="63">
        <v>1.2315270935960591E-3</v>
      </c>
      <c r="W1221" s="63">
        <v>0</v>
      </c>
      <c r="X1221" s="63">
        <v>0.15455665024630541</v>
      </c>
      <c r="Y1221" s="63">
        <v>1.1699507389162561E-2</v>
      </c>
      <c r="Z1221" s="63">
        <v>0.10160098522167488</v>
      </c>
      <c r="AA1221" s="63">
        <v>0.29433497536945813</v>
      </c>
      <c r="AB1221" s="93" t="str">
        <f t="shared" si="269"/>
        <v>a99to08</v>
      </c>
      <c r="AC1221" s="93" t="str">
        <f t="shared" si="270"/>
        <v>LRH</v>
      </c>
      <c r="AD1221" s="93" t="str">
        <f>"'"&amp;VLOOKUP(A1221,Lookups!B$3:F$48,2,FALSE)&amp;"'"</f>
        <v>'Lower River Hatchery Tule'</v>
      </c>
      <c r="AE1221" s="93">
        <f>VLOOKUP(A1221,Lookups!B$3:F$48,4,FALSE)</f>
        <v>8</v>
      </c>
      <c r="AF1221" s="93" t="str">
        <f>VLOOKUP(A1221,Lookups!B$3:F$48,5,FALSE)</f>
        <v>ColR</v>
      </c>
      <c r="AG1221" s="93" t="str">
        <f t="shared" si="271"/>
        <v>yes</v>
      </c>
      <c r="AH1221" s="93">
        <f>VLOOKUP(A1221,Lookups!B$3:F$48,3,FALSE)</f>
        <v>16</v>
      </c>
      <c r="AI1221" s="117">
        <f t="shared" si="272"/>
        <v>4.9261083743842365E-3</v>
      </c>
      <c r="AJ1221" s="117">
        <f t="shared" si="273"/>
        <v>3.0788177339901479E-3</v>
      </c>
      <c r="AK1221" s="117">
        <f t="shared" si="274"/>
        <v>0.30049261083743845</v>
      </c>
      <c r="AL1221" s="117">
        <f t="shared" si="275"/>
        <v>7.3891625615763543E-3</v>
      </c>
      <c r="AM1221" s="117">
        <f t="shared" si="276"/>
        <v>0</v>
      </c>
      <c r="AN1221" s="117">
        <f t="shared" si="277"/>
        <v>0.12068965517241378</v>
      </c>
      <c r="AO1221" s="117">
        <f t="shared" si="278"/>
        <v>1.2315270935960591E-3</v>
      </c>
      <c r="AP1221" s="117">
        <f t="shared" si="279"/>
        <v>0.16625615763546797</v>
      </c>
      <c r="AQ1221" s="117">
        <f t="shared" si="280"/>
        <v>0.29433497536945813</v>
      </c>
      <c r="AR1221" s="117">
        <f t="shared" si="281"/>
        <v>0.10160098522167488</v>
      </c>
      <c r="AS1221" t="str">
        <f t="shared" si="282"/>
        <v>2004LRH</v>
      </c>
    </row>
    <row r="1222" spans="1:45" x14ac:dyDescent="0.25">
      <c r="A1222" t="s">
        <v>686</v>
      </c>
      <c r="B1222" s="64">
        <v>2005</v>
      </c>
      <c r="C1222">
        <v>618</v>
      </c>
      <c r="D1222" s="116" t="s">
        <v>43</v>
      </c>
      <c r="E1222" s="63">
        <v>0</v>
      </c>
      <c r="F1222" s="63">
        <v>0</v>
      </c>
      <c r="G1222" s="63">
        <v>0</v>
      </c>
      <c r="H1222" s="63">
        <v>3.2362459546925568E-3</v>
      </c>
      <c r="I1222" s="63">
        <v>0</v>
      </c>
      <c r="J1222" s="63">
        <v>0.29288025889967639</v>
      </c>
      <c r="K1222" s="63">
        <v>7.4433656957928807E-2</v>
      </c>
      <c r="L1222" s="63">
        <v>0</v>
      </c>
      <c r="M1222" s="63">
        <v>0</v>
      </c>
      <c r="N1222" s="63">
        <v>0</v>
      </c>
      <c r="O1222" s="63">
        <v>0</v>
      </c>
      <c r="P1222" s="63">
        <v>0</v>
      </c>
      <c r="Q1222" s="63">
        <v>5.1779935275080909E-2</v>
      </c>
      <c r="R1222" s="63">
        <v>2.1035598705501618E-2</v>
      </c>
      <c r="S1222" s="63">
        <v>1.6181229773462782E-2</v>
      </c>
      <c r="T1222" s="63">
        <v>0</v>
      </c>
      <c r="U1222" s="63">
        <v>0</v>
      </c>
      <c r="V1222" s="63">
        <v>0</v>
      </c>
      <c r="W1222" s="63">
        <v>0</v>
      </c>
      <c r="X1222" s="63">
        <v>0.15372168284789645</v>
      </c>
      <c r="Y1222" s="63">
        <v>1.6181229773462784E-3</v>
      </c>
      <c r="Z1222" s="63">
        <v>9.3851132686084138E-2</v>
      </c>
      <c r="AA1222" s="63">
        <v>0.29126213592233008</v>
      </c>
      <c r="AB1222" s="93" t="str">
        <f t="shared" si="269"/>
        <v>a99to08</v>
      </c>
      <c r="AC1222" s="93" t="str">
        <f t="shared" si="270"/>
        <v>LRH</v>
      </c>
      <c r="AD1222" s="93" t="str">
        <f>"'"&amp;VLOOKUP(A1222,Lookups!B$3:F$48,2,FALSE)&amp;"'"</f>
        <v>'Lower River Hatchery Tule'</v>
      </c>
      <c r="AE1222" s="93">
        <f>VLOOKUP(A1222,Lookups!B$3:F$48,4,FALSE)</f>
        <v>8</v>
      </c>
      <c r="AF1222" s="93" t="str">
        <f>VLOOKUP(A1222,Lookups!B$3:F$48,5,FALSE)</f>
        <v>ColR</v>
      </c>
      <c r="AG1222" s="93" t="str">
        <f t="shared" si="271"/>
        <v>yes</v>
      </c>
      <c r="AH1222" s="93">
        <f>VLOOKUP(A1222,Lookups!B$3:F$48,3,FALSE)</f>
        <v>16</v>
      </c>
      <c r="AI1222" s="117">
        <f t="shared" si="272"/>
        <v>0</v>
      </c>
      <c r="AJ1222" s="117">
        <f t="shared" si="273"/>
        <v>3.2362459546925568E-3</v>
      </c>
      <c r="AK1222" s="117">
        <f t="shared" si="274"/>
        <v>0.3673139158576052</v>
      </c>
      <c r="AL1222" s="117">
        <f t="shared" si="275"/>
        <v>0</v>
      </c>
      <c r="AM1222" s="117">
        <f t="shared" si="276"/>
        <v>0</v>
      </c>
      <c r="AN1222" s="117">
        <f t="shared" si="277"/>
        <v>8.8996763754045305E-2</v>
      </c>
      <c r="AO1222" s="117">
        <f t="shared" si="278"/>
        <v>0</v>
      </c>
      <c r="AP1222" s="117">
        <f t="shared" si="279"/>
        <v>0.15533980582524273</v>
      </c>
      <c r="AQ1222" s="117">
        <f t="shared" si="280"/>
        <v>0.29126213592233008</v>
      </c>
      <c r="AR1222" s="117">
        <f t="shared" si="281"/>
        <v>9.3851132686084138E-2</v>
      </c>
      <c r="AS1222" t="str">
        <f t="shared" si="282"/>
        <v>2005LRH</v>
      </c>
    </row>
    <row r="1223" spans="1:45" x14ac:dyDescent="0.25">
      <c r="A1223" t="s">
        <v>686</v>
      </c>
      <c r="B1223" s="64">
        <v>2006</v>
      </c>
      <c r="C1223">
        <v>88</v>
      </c>
      <c r="D1223" s="116" t="s">
        <v>43</v>
      </c>
      <c r="E1223" s="63">
        <v>0</v>
      </c>
      <c r="F1223" s="63">
        <v>0</v>
      </c>
      <c r="G1223" s="63">
        <v>0</v>
      </c>
      <c r="H1223" s="63">
        <v>0</v>
      </c>
      <c r="I1223" s="63">
        <v>0</v>
      </c>
      <c r="J1223" s="63">
        <v>0.15909090909090909</v>
      </c>
      <c r="K1223" s="63">
        <v>0.15909090909090909</v>
      </c>
      <c r="L1223" s="63">
        <v>0</v>
      </c>
      <c r="M1223" s="63">
        <v>0</v>
      </c>
      <c r="N1223" s="63">
        <v>0</v>
      </c>
      <c r="O1223" s="63">
        <v>0</v>
      </c>
      <c r="P1223" s="63">
        <v>0</v>
      </c>
      <c r="Q1223" s="63">
        <v>2.2727272727272728E-2</v>
      </c>
      <c r="R1223" s="63">
        <v>0</v>
      </c>
      <c r="S1223" s="63">
        <v>0</v>
      </c>
      <c r="T1223" s="63">
        <v>0</v>
      </c>
      <c r="U1223" s="63">
        <v>0</v>
      </c>
      <c r="V1223" s="63">
        <v>0</v>
      </c>
      <c r="W1223" s="63">
        <v>0</v>
      </c>
      <c r="X1223" s="63">
        <v>9.0909090909090912E-2</v>
      </c>
      <c r="Y1223" s="63">
        <v>1.1363636363636364E-2</v>
      </c>
      <c r="Z1223" s="63">
        <v>2.2727272727272728E-2</v>
      </c>
      <c r="AA1223" s="63">
        <v>0.53409090909090906</v>
      </c>
      <c r="AB1223" s="93" t="str">
        <f t="shared" si="269"/>
        <v>a99to08</v>
      </c>
      <c r="AC1223" s="93" t="str">
        <f t="shared" si="270"/>
        <v>LRH</v>
      </c>
      <c r="AD1223" s="93" t="str">
        <f>"'"&amp;VLOOKUP(A1223,Lookups!B$3:F$48,2,FALSE)&amp;"'"</f>
        <v>'Lower River Hatchery Tule'</v>
      </c>
      <c r="AE1223" s="93">
        <f>VLOOKUP(A1223,Lookups!B$3:F$48,4,FALSE)</f>
        <v>8</v>
      </c>
      <c r="AF1223" s="93" t="str">
        <f>VLOOKUP(A1223,Lookups!B$3:F$48,5,FALSE)</f>
        <v>ColR</v>
      </c>
      <c r="AG1223" s="93" t="str">
        <f t="shared" si="271"/>
        <v>yes</v>
      </c>
      <c r="AH1223" s="93">
        <f>VLOOKUP(A1223,Lookups!B$3:F$48,3,FALSE)</f>
        <v>16</v>
      </c>
      <c r="AI1223" s="117">
        <f t="shared" si="272"/>
        <v>0</v>
      </c>
      <c r="AJ1223" s="117">
        <f t="shared" si="273"/>
        <v>0</v>
      </c>
      <c r="AK1223" s="117">
        <f t="shared" si="274"/>
        <v>0.31818181818181818</v>
      </c>
      <c r="AL1223" s="117">
        <f t="shared" si="275"/>
        <v>0</v>
      </c>
      <c r="AM1223" s="117">
        <f t="shared" si="276"/>
        <v>0</v>
      </c>
      <c r="AN1223" s="117">
        <f t="shared" si="277"/>
        <v>2.2727272727272728E-2</v>
      </c>
      <c r="AO1223" s="117">
        <f t="shared" si="278"/>
        <v>0</v>
      </c>
      <c r="AP1223" s="117">
        <f t="shared" si="279"/>
        <v>0.10227272727272728</v>
      </c>
      <c r="AQ1223" s="117">
        <f t="shared" si="280"/>
        <v>0.53409090909090906</v>
      </c>
      <c r="AR1223" s="117">
        <f t="shared" si="281"/>
        <v>2.2727272727272728E-2</v>
      </c>
      <c r="AS1223" t="str">
        <f t="shared" si="282"/>
        <v>2006LRH</v>
      </c>
    </row>
    <row r="1224" spans="1:45" x14ac:dyDescent="0.25">
      <c r="A1224" t="s">
        <v>686</v>
      </c>
      <c r="B1224" s="64">
        <v>2007</v>
      </c>
      <c r="C1224">
        <v>164</v>
      </c>
      <c r="D1224" s="116" t="s">
        <v>43</v>
      </c>
      <c r="E1224" s="63">
        <v>0</v>
      </c>
      <c r="F1224" s="63">
        <v>6.0975609756097563E-3</v>
      </c>
      <c r="G1224" s="63">
        <v>0</v>
      </c>
      <c r="H1224" s="63">
        <v>0</v>
      </c>
      <c r="I1224" s="63">
        <v>0</v>
      </c>
      <c r="J1224" s="63">
        <v>0.10975609756097561</v>
      </c>
      <c r="K1224" s="63">
        <v>0</v>
      </c>
      <c r="L1224" s="63">
        <v>0</v>
      </c>
      <c r="M1224" s="63">
        <v>0</v>
      </c>
      <c r="N1224" s="63">
        <v>0</v>
      </c>
      <c r="O1224" s="63">
        <v>0</v>
      </c>
      <c r="P1224" s="63">
        <v>0</v>
      </c>
      <c r="Q1224" s="63">
        <v>6.7073170731707321E-2</v>
      </c>
      <c r="R1224" s="63">
        <v>2.4390243902439025E-2</v>
      </c>
      <c r="S1224" s="63">
        <v>0</v>
      </c>
      <c r="T1224" s="63">
        <v>0</v>
      </c>
      <c r="U1224" s="63">
        <v>0</v>
      </c>
      <c r="V1224" s="63">
        <v>0</v>
      </c>
      <c r="W1224" s="63">
        <v>0</v>
      </c>
      <c r="X1224" s="63">
        <v>4.878048780487805E-2</v>
      </c>
      <c r="Y1224" s="63">
        <v>3.048780487804878E-2</v>
      </c>
      <c r="Z1224" s="63">
        <v>0</v>
      </c>
      <c r="AA1224" s="63">
        <v>0.71341463414634143</v>
      </c>
      <c r="AB1224" s="93" t="str">
        <f t="shared" si="269"/>
        <v>a99to08</v>
      </c>
      <c r="AC1224" s="93" t="str">
        <f t="shared" si="270"/>
        <v>LRH</v>
      </c>
      <c r="AD1224" s="93" t="str">
        <f>"'"&amp;VLOOKUP(A1224,Lookups!B$3:F$48,2,FALSE)&amp;"'"</f>
        <v>'Lower River Hatchery Tule'</v>
      </c>
      <c r="AE1224" s="93">
        <f>VLOOKUP(A1224,Lookups!B$3:F$48,4,FALSE)</f>
        <v>8</v>
      </c>
      <c r="AF1224" s="93" t="str">
        <f>VLOOKUP(A1224,Lookups!B$3:F$48,5,FALSE)</f>
        <v>ColR</v>
      </c>
      <c r="AG1224" s="93" t="str">
        <f t="shared" si="271"/>
        <v>yes</v>
      </c>
      <c r="AH1224" s="93">
        <f>VLOOKUP(A1224,Lookups!B$3:F$48,3,FALSE)</f>
        <v>16</v>
      </c>
      <c r="AI1224" s="117">
        <f t="shared" si="272"/>
        <v>6.0975609756097563E-3</v>
      </c>
      <c r="AJ1224" s="117">
        <f t="shared" si="273"/>
        <v>0</v>
      </c>
      <c r="AK1224" s="117">
        <f t="shared" si="274"/>
        <v>0.10975609756097561</v>
      </c>
      <c r="AL1224" s="117">
        <f t="shared" si="275"/>
        <v>0</v>
      </c>
      <c r="AM1224" s="117">
        <f t="shared" si="276"/>
        <v>0</v>
      </c>
      <c r="AN1224" s="117">
        <f t="shared" si="277"/>
        <v>9.1463414634146339E-2</v>
      </c>
      <c r="AO1224" s="117">
        <f t="shared" si="278"/>
        <v>0</v>
      </c>
      <c r="AP1224" s="117">
        <f t="shared" si="279"/>
        <v>7.926829268292683E-2</v>
      </c>
      <c r="AQ1224" s="117">
        <f t="shared" si="280"/>
        <v>0.71341463414634143</v>
      </c>
      <c r="AR1224" s="117">
        <f t="shared" si="281"/>
        <v>0</v>
      </c>
      <c r="AS1224" t="str">
        <f t="shared" si="282"/>
        <v>2007LRH</v>
      </c>
    </row>
    <row r="1225" spans="1:45" x14ac:dyDescent="0.25">
      <c r="A1225" t="s">
        <v>686</v>
      </c>
      <c r="B1225" s="64">
        <v>2008</v>
      </c>
      <c r="C1225">
        <v>400</v>
      </c>
      <c r="D1225" s="116" t="s">
        <v>43</v>
      </c>
      <c r="E1225" s="63">
        <v>0</v>
      </c>
      <c r="F1225" s="63">
        <v>0</v>
      </c>
      <c r="G1225" s="63">
        <v>0</v>
      </c>
      <c r="H1225" s="63">
        <v>0</v>
      </c>
      <c r="I1225" s="63">
        <v>0</v>
      </c>
      <c r="J1225" s="63">
        <v>0.11</v>
      </c>
      <c r="K1225" s="63">
        <v>9.7500000000000003E-2</v>
      </c>
      <c r="L1225" s="63">
        <v>0</v>
      </c>
      <c r="M1225" s="63">
        <v>0</v>
      </c>
      <c r="N1225" s="63">
        <v>0</v>
      </c>
      <c r="O1225" s="63">
        <v>0</v>
      </c>
      <c r="P1225" s="63">
        <v>0</v>
      </c>
      <c r="Q1225" s="63">
        <v>4.7500000000000001E-2</v>
      </c>
      <c r="R1225" s="63">
        <v>6.7500000000000004E-2</v>
      </c>
      <c r="S1225" s="63">
        <v>0</v>
      </c>
      <c r="T1225" s="63">
        <v>0</v>
      </c>
      <c r="U1225" s="63">
        <v>0</v>
      </c>
      <c r="V1225" s="63">
        <v>0</v>
      </c>
      <c r="W1225" s="63">
        <v>0</v>
      </c>
      <c r="X1225" s="63">
        <v>0.24249999999999999</v>
      </c>
      <c r="Y1225" s="63">
        <v>3.2500000000000001E-2</v>
      </c>
      <c r="Z1225" s="63">
        <v>4.2500000000000003E-2</v>
      </c>
      <c r="AA1225" s="63">
        <v>0.36</v>
      </c>
      <c r="AB1225" s="93" t="str">
        <f t="shared" si="269"/>
        <v>a99to08</v>
      </c>
      <c r="AC1225" s="93" t="str">
        <f t="shared" si="270"/>
        <v>LRH</v>
      </c>
      <c r="AD1225" s="93" t="str">
        <f>"'"&amp;VLOOKUP(A1225,Lookups!B$3:F$48,2,FALSE)&amp;"'"</f>
        <v>'Lower River Hatchery Tule'</v>
      </c>
      <c r="AE1225" s="93">
        <f>VLOOKUP(A1225,Lookups!B$3:F$48,4,FALSE)</f>
        <v>8</v>
      </c>
      <c r="AF1225" s="93" t="str">
        <f>VLOOKUP(A1225,Lookups!B$3:F$48,5,FALSE)</f>
        <v>ColR</v>
      </c>
      <c r="AG1225" s="93" t="str">
        <f t="shared" si="271"/>
        <v>yes</v>
      </c>
      <c r="AH1225" s="93">
        <f>VLOOKUP(A1225,Lookups!B$3:F$48,3,FALSE)</f>
        <v>16</v>
      </c>
      <c r="AI1225" s="117">
        <f t="shared" si="272"/>
        <v>0</v>
      </c>
      <c r="AJ1225" s="117">
        <f t="shared" si="273"/>
        <v>0</v>
      </c>
      <c r="AK1225" s="117">
        <f t="shared" si="274"/>
        <v>0.20750000000000002</v>
      </c>
      <c r="AL1225" s="117">
        <f t="shared" si="275"/>
        <v>0</v>
      </c>
      <c r="AM1225" s="117">
        <f t="shared" si="276"/>
        <v>0</v>
      </c>
      <c r="AN1225" s="117">
        <f t="shared" si="277"/>
        <v>0.115</v>
      </c>
      <c r="AO1225" s="117">
        <f t="shared" si="278"/>
        <v>0</v>
      </c>
      <c r="AP1225" s="117">
        <f t="shared" si="279"/>
        <v>0.27500000000000002</v>
      </c>
      <c r="AQ1225" s="117">
        <f t="shared" si="280"/>
        <v>0.36</v>
      </c>
      <c r="AR1225" s="117">
        <f t="shared" si="281"/>
        <v>4.2500000000000003E-2</v>
      </c>
      <c r="AS1225" t="str">
        <f t="shared" si="282"/>
        <v>2008LRH</v>
      </c>
    </row>
    <row r="1226" spans="1:45" x14ac:dyDescent="0.25">
      <c r="A1226" t="s">
        <v>686</v>
      </c>
      <c r="B1226" s="64">
        <v>2009</v>
      </c>
      <c r="C1226">
        <v>623</v>
      </c>
      <c r="D1226" s="116" t="s">
        <v>43</v>
      </c>
      <c r="E1226" s="63">
        <v>0</v>
      </c>
      <c r="F1226" s="63">
        <v>0</v>
      </c>
      <c r="G1226" s="63">
        <v>0</v>
      </c>
      <c r="H1226" s="63">
        <v>0</v>
      </c>
      <c r="I1226" s="63">
        <v>0</v>
      </c>
      <c r="J1226" s="63">
        <v>4.0128410914927769E-2</v>
      </c>
      <c r="K1226" s="63">
        <v>9.1492776886035312E-2</v>
      </c>
      <c r="L1226" s="63">
        <v>0</v>
      </c>
      <c r="M1226" s="63">
        <v>4.49438202247191E-2</v>
      </c>
      <c r="N1226" s="63">
        <v>0</v>
      </c>
      <c r="O1226" s="63">
        <v>0</v>
      </c>
      <c r="P1226" s="63">
        <v>0</v>
      </c>
      <c r="Q1226" s="63">
        <v>3.8523274478330656E-2</v>
      </c>
      <c r="R1226" s="63">
        <v>4.6548956661316213E-2</v>
      </c>
      <c r="S1226" s="63">
        <v>0</v>
      </c>
      <c r="T1226" s="63">
        <v>0</v>
      </c>
      <c r="U1226" s="63">
        <v>0</v>
      </c>
      <c r="V1226" s="63">
        <v>7.2231139646869988E-2</v>
      </c>
      <c r="W1226" s="63">
        <v>0</v>
      </c>
      <c r="X1226" s="63">
        <v>0.28892455858747995</v>
      </c>
      <c r="Y1226" s="63">
        <v>2.7287319422150885E-2</v>
      </c>
      <c r="Z1226" s="63">
        <v>4.6548956661316213E-2</v>
      </c>
      <c r="AA1226" s="63">
        <v>0.30337078651685395</v>
      </c>
      <c r="AB1226" s="93" t="str">
        <f t="shared" si="269"/>
        <v>a09on</v>
      </c>
      <c r="AC1226" s="93" t="str">
        <f t="shared" si="270"/>
        <v>LRH</v>
      </c>
      <c r="AD1226" s="93" t="str">
        <f>"'"&amp;VLOOKUP(A1226,Lookups!B$3:F$48,2,FALSE)&amp;"'"</f>
        <v>'Lower River Hatchery Tule'</v>
      </c>
      <c r="AE1226" s="93">
        <f>VLOOKUP(A1226,Lookups!B$3:F$48,4,FALSE)</f>
        <v>8</v>
      </c>
      <c r="AF1226" s="93" t="str">
        <f>VLOOKUP(A1226,Lookups!B$3:F$48,5,FALSE)</f>
        <v>ColR</v>
      </c>
      <c r="AG1226" s="93" t="str">
        <f t="shared" si="271"/>
        <v>yes</v>
      </c>
      <c r="AH1226" s="93">
        <f>VLOOKUP(A1226,Lookups!B$3:F$48,3,FALSE)</f>
        <v>16</v>
      </c>
      <c r="AI1226" s="117">
        <f t="shared" si="272"/>
        <v>0</v>
      </c>
      <c r="AJ1226" s="117">
        <f t="shared" si="273"/>
        <v>0</v>
      </c>
      <c r="AK1226" s="117">
        <f t="shared" si="274"/>
        <v>0.13162118780096307</v>
      </c>
      <c r="AL1226" s="117">
        <f t="shared" si="275"/>
        <v>4.49438202247191E-2</v>
      </c>
      <c r="AM1226" s="117">
        <f t="shared" si="276"/>
        <v>0</v>
      </c>
      <c r="AN1226" s="117">
        <f t="shared" si="277"/>
        <v>8.5072231139646876E-2</v>
      </c>
      <c r="AO1226" s="117">
        <f t="shared" si="278"/>
        <v>7.2231139646869988E-2</v>
      </c>
      <c r="AP1226" s="117">
        <f t="shared" si="279"/>
        <v>0.31621187800963085</v>
      </c>
      <c r="AQ1226" s="117">
        <f t="shared" si="280"/>
        <v>0.30337078651685395</v>
      </c>
      <c r="AR1226" s="117">
        <f t="shared" si="281"/>
        <v>4.6548956661316213E-2</v>
      </c>
      <c r="AS1226" t="str">
        <f t="shared" si="282"/>
        <v>2009LRH</v>
      </c>
    </row>
    <row r="1227" spans="1:45" x14ac:dyDescent="0.25">
      <c r="A1227" t="s">
        <v>686</v>
      </c>
      <c r="B1227" s="64">
        <v>2010</v>
      </c>
      <c r="C1227">
        <v>1643</v>
      </c>
      <c r="D1227" s="116" t="s">
        <v>43</v>
      </c>
      <c r="E1227" s="63">
        <v>6.0864272671941571E-4</v>
      </c>
      <c r="F1227" s="63">
        <v>0</v>
      </c>
      <c r="G1227" s="63">
        <v>0</v>
      </c>
      <c r="H1227" s="63">
        <v>2.4345709068776629E-3</v>
      </c>
      <c r="I1227" s="63">
        <v>0</v>
      </c>
      <c r="J1227" s="63">
        <v>6.5124771758977476E-2</v>
      </c>
      <c r="K1227" s="63">
        <v>6.2690200852099823E-2</v>
      </c>
      <c r="L1227" s="63">
        <v>0</v>
      </c>
      <c r="M1227" s="63">
        <v>2.8606208155812538E-2</v>
      </c>
      <c r="N1227" s="63">
        <v>0</v>
      </c>
      <c r="O1227" s="63">
        <v>0</v>
      </c>
      <c r="P1227" s="63">
        <v>0</v>
      </c>
      <c r="Q1227" s="63">
        <v>0.14546561168594035</v>
      </c>
      <c r="R1227" s="63">
        <v>5.2343274497869748E-2</v>
      </c>
      <c r="S1227" s="63">
        <v>3.7127206329884359E-2</v>
      </c>
      <c r="T1227" s="63">
        <v>0</v>
      </c>
      <c r="U1227" s="63">
        <v>0</v>
      </c>
      <c r="V1227" s="63">
        <v>3.6518563603164943E-3</v>
      </c>
      <c r="W1227" s="63">
        <v>0</v>
      </c>
      <c r="X1227" s="63">
        <v>0.28606208155812535</v>
      </c>
      <c r="Y1227" s="63">
        <v>3.2866707242848445E-2</v>
      </c>
      <c r="Z1227" s="63">
        <v>2.9214850882531954E-2</v>
      </c>
      <c r="AA1227" s="63">
        <v>0.25380401704199634</v>
      </c>
      <c r="AB1227" s="93" t="str">
        <f t="shared" si="269"/>
        <v>a09on</v>
      </c>
      <c r="AC1227" s="93" t="str">
        <f t="shared" si="270"/>
        <v>LRH</v>
      </c>
      <c r="AD1227" s="93" t="str">
        <f>"'"&amp;VLOOKUP(A1227,Lookups!B$3:F$48,2,FALSE)&amp;"'"</f>
        <v>'Lower River Hatchery Tule'</v>
      </c>
      <c r="AE1227" s="93">
        <f>VLOOKUP(A1227,Lookups!B$3:F$48,4,FALSE)</f>
        <v>8</v>
      </c>
      <c r="AF1227" s="93" t="str">
        <f>VLOOKUP(A1227,Lookups!B$3:F$48,5,FALSE)</f>
        <v>ColR</v>
      </c>
      <c r="AG1227" s="93" t="str">
        <f t="shared" si="271"/>
        <v>yes</v>
      </c>
      <c r="AH1227" s="93">
        <f>VLOOKUP(A1227,Lookups!B$3:F$48,3,FALSE)</f>
        <v>16</v>
      </c>
      <c r="AI1227" s="117">
        <f t="shared" si="272"/>
        <v>6.0864272671941571E-4</v>
      </c>
      <c r="AJ1227" s="117">
        <f t="shared" si="273"/>
        <v>2.4345709068776629E-3</v>
      </c>
      <c r="AK1227" s="117">
        <f t="shared" si="274"/>
        <v>0.1278149726110773</v>
      </c>
      <c r="AL1227" s="117">
        <f t="shared" si="275"/>
        <v>2.8606208155812538E-2</v>
      </c>
      <c r="AM1227" s="117">
        <f t="shared" si="276"/>
        <v>0</v>
      </c>
      <c r="AN1227" s="117">
        <f t="shared" si="277"/>
        <v>0.23493609251369446</v>
      </c>
      <c r="AO1227" s="117">
        <f t="shared" si="278"/>
        <v>3.6518563603164943E-3</v>
      </c>
      <c r="AP1227" s="117">
        <f t="shared" si="279"/>
        <v>0.31892878880097381</v>
      </c>
      <c r="AQ1227" s="117">
        <f t="shared" si="280"/>
        <v>0.25380401704199634</v>
      </c>
      <c r="AR1227" s="117">
        <f t="shared" si="281"/>
        <v>2.9214850882531954E-2</v>
      </c>
      <c r="AS1227" t="str">
        <f t="shared" si="282"/>
        <v>2010LRH</v>
      </c>
    </row>
    <row r="1228" spans="1:45" x14ac:dyDescent="0.25">
      <c r="A1228" t="s">
        <v>686</v>
      </c>
      <c r="B1228" s="64">
        <v>2011</v>
      </c>
      <c r="C1228">
        <v>860</v>
      </c>
      <c r="D1228" s="116" t="s">
        <v>43</v>
      </c>
      <c r="E1228" s="63">
        <v>0</v>
      </c>
      <c r="F1228" s="63">
        <v>0</v>
      </c>
      <c r="G1228" s="63">
        <v>0</v>
      </c>
      <c r="H1228" s="63">
        <v>0</v>
      </c>
      <c r="I1228" s="63">
        <v>0</v>
      </c>
      <c r="J1228" s="63">
        <v>9.1860465116279072E-2</v>
      </c>
      <c r="K1228" s="63">
        <v>6.2790697674418611E-2</v>
      </c>
      <c r="L1228" s="63">
        <v>0</v>
      </c>
      <c r="M1228" s="63">
        <v>6.9767441860465115E-3</v>
      </c>
      <c r="N1228" s="63">
        <v>0</v>
      </c>
      <c r="O1228" s="63">
        <v>0</v>
      </c>
      <c r="P1228" s="63">
        <v>9.3023255813953487E-3</v>
      </c>
      <c r="Q1228" s="63">
        <v>4.6511627906976744E-2</v>
      </c>
      <c r="R1228" s="63">
        <v>7.3255813953488375E-2</v>
      </c>
      <c r="S1228" s="63">
        <v>2.2093023255813953E-2</v>
      </c>
      <c r="T1228" s="63">
        <v>3.4883720930232558E-3</v>
      </c>
      <c r="U1228" s="63">
        <v>0</v>
      </c>
      <c r="V1228" s="63">
        <v>2.9069767441860465E-2</v>
      </c>
      <c r="W1228" s="63">
        <v>0</v>
      </c>
      <c r="X1228" s="63">
        <v>0.21511627906976746</v>
      </c>
      <c r="Y1228" s="63">
        <v>3.1395348837209305E-2</v>
      </c>
      <c r="Z1228" s="63">
        <v>8.2558139534883723E-2</v>
      </c>
      <c r="AA1228" s="63">
        <v>0.32558139534883723</v>
      </c>
      <c r="AB1228" s="93" t="str">
        <f t="shared" si="269"/>
        <v>a09on</v>
      </c>
      <c r="AC1228" s="93" t="str">
        <f t="shared" si="270"/>
        <v>LRH</v>
      </c>
      <c r="AD1228" s="93" t="str">
        <f>"'"&amp;VLOOKUP(A1228,Lookups!B$3:F$48,2,FALSE)&amp;"'"</f>
        <v>'Lower River Hatchery Tule'</v>
      </c>
      <c r="AE1228" s="93">
        <f>VLOOKUP(A1228,Lookups!B$3:F$48,4,FALSE)</f>
        <v>8</v>
      </c>
      <c r="AF1228" s="93" t="str">
        <f>VLOOKUP(A1228,Lookups!B$3:F$48,5,FALSE)</f>
        <v>ColR</v>
      </c>
      <c r="AG1228" s="93" t="str">
        <f t="shared" si="271"/>
        <v>yes</v>
      </c>
      <c r="AH1228" s="93">
        <f>VLOOKUP(A1228,Lookups!B$3:F$48,3,FALSE)</f>
        <v>16</v>
      </c>
      <c r="AI1228" s="117">
        <f t="shared" si="272"/>
        <v>0</v>
      </c>
      <c r="AJ1228" s="117">
        <f t="shared" si="273"/>
        <v>0</v>
      </c>
      <c r="AK1228" s="117">
        <f t="shared" si="274"/>
        <v>0.15465116279069768</v>
      </c>
      <c r="AL1228" s="117">
        <f t="shared" si="275"/>
        <v>6.9767441860465115E-3</v>
      </c>
      <c r="AM1228" s="117">
        <f t="shared" si="276"/>
        <v>9.3023255813953487E-3</v>
      </c>
      <c r="AN1228" s="117">
        <f t="shared" si="277"/>
        <v>0.14534883720930231</v>
      </c>
      <c r="AO1228" s="117">
        <f t="shared" si="278"/>
        <v>2.9069767441860465E-2</v>
      </c>
      <c r="AP1228" s="117">
        <f t="shared" si="279"/>
        <v>0.24651162790697678</v>
      </c>
      <c r="AQ1228" s="117">
        <f t="shared" si="280"/>
        <v>0.32558139534883723</v>
      </c>
      <c r="AR1228" s="117">
        <f t="shared" si="281"/>
        <v>8.2558139534883723E-2</v>
      </c>
      <c r="AS1228" t="str">
        <f t="shared" si="282"/>
        <v>2011LRH</v>
      </c>
    </row>
    <row r="1229" spans="1:45" x14ac:dyDescent="0.25">
      <c r="A1229" t="s">
        <v>686</v>
      </c>
      <c r="B1229" s="64">
        <v>2012</v>
      </c>
      <c r="C1229">
        <v>868</v>
      </c>
      <c r="D1229" s="116" t="s">
        <v>43</v>
      </c>
      <c r="E1229" s="63">
        <v>0</v>
      </c>
      <c r="F1229" s="63">
        <v>0</v>
      </c>
      <c r="G1229" s="63">
        <v>0</v>
      </c>
      <c r="H1229" s="63">
        <v>4.608294930875576E-3</v>
      </c>
      <c r="I1229" s="63">
        <v>0</v>
      </c>
      <c r="J1229" s="63">
        <v>2.9953917050691243E-2</v>
      </c>
      <c r="K1229" s="63">
        <v>8.5253456221198162E-2</v>
      </c>
      <c r="L1229" s="63">
        <v>0</v>
      </c>
      <c r="M1229" s="63">
        <v>5.7603686635944703E-3</v>
      </c>
      <c r="N1229" s="63">
        <v>0</v>
      </c>
      <c r="O1229" s="63">
        <v>0</v>
      </c>
      <c r="P1229" s="63">
        <v>0</v>
      </c>
      <c r="Q1229" s="63">
        <v>9.2165898617511524E-2</v>
      </c>
      <c r="R1229" s="63">
        <v>0.12788018433179724</v>
      </c>
      <c r="S1229" s="63">
        <v>6.6820276497695855E-2</v>
      </c>
      <c r="T1229" s="63">
        <v>1.4976958525345621E-2</v>
      </c>
      <c r="U1229" s="63">
        <v>0</v>
      </c>
      <c r="V1229" s="63">
        <v>2.880184331797235E-2</v>
      </c>
      <c r="W1229" s="63">
        <v>0</v>
      </c>
      <c r="X1229" s="63">
        <v>0.16474654377880182</v>
      </c>
      <c r="Y1229" s="63">
        <v>2.6497695852534562E-2</v>
      </c>
      <c r="Z1229" s="63">
        <v>3.5714285714285712E-2</v>
      </c>
      <c r="AA1229" s="63">
        <v>0.31682027649769584</v>
      </c>
      <c r="AB1229" s="93" t="str">
        <f t="shared" si="269"/>
        <v>a09on</v>
      </c>
      <c r="AC1229" s="93" t="str">
        <f t="shared" si="270"/>
        <v>LRH</v>
      </c>
      <c r="AD1229" s="93" t="str">
        <f>"'"&amp;VLOOKUP(A1229,Lookups!B$3:F$48,2,FALSE)&amp;"'"</f>
        <v>'Lower River Hatchery Tule'</v>
      </c>
      <c r="AE1229" s="93">
        <f>VLOOKUP(A1229,Lookups!B$3:F$48,4,FALSE)</f>
        <v>8</v>
      </c>
      <c r="AF1229" s="93" t="str">
        <f>VLOOKUP(A1229,Lookups!B$3:F$48,5,FALSE)</f>
        <v>ColR</v>
      </c>
      <c r="AG1229" s="93" t="str">
        <f t="shared" si="271"/>
        <v>yes</v>
      </c>
      <c r="AH1229" s="93">
        <f>VLOOKUP(A1229,Lookups!B$3:F$48,3,FALSE)</f>
        <v>16</v>
      </c>
      <c r="AI1229" s="117">
        <f t="shared" si="272"/>
        <v>0</v>
      </c>
      <c r="AJ1229" s="117">
        <f t="shared" si="273"/>
        <v>4.608294930875576E-3</v>
      </c>
      <c r="AK1229" s="117">
        <f t="shared" si="274"/>
        <v>0.1152073732718894</v>
      </c>
      <c r="AL1229" s="117">
        <f t="shared" si="275"/>
        <v>5.7603686635944703E-3</v>
      </c>
      <c r="AM1229" s="117">
        <f t="shared" si="276"/>
        <v>0</v>
      </c>
      <c r="AN1229" s="117">
        <f t="shared" si="277"/>
        <v>0.30184331797235026</v>
      </c>
      <c r="AO1229" s="117">
        <f t="shared" si="278"/>
        <v>2.880184331797235E-2</v>
      </c>
      <c r="AP1229" s="117">
        <f t="shared" si="279"/>
        <v>0.19124423963133638</v>
      </c>
      <c r="AQ1229" s="117">
        <f t="shared" si="280"/>
        <v>0.31682027649769584</v>
      </c>
      <c r="AR1229" s="117">
        <f t="shared" si="281"/>
        <v>3.5714285714285712E-2</v>
      </c>
      <c r="AS1229" t="str">
        <f t="shared" si="282"/>
        <v>2012LRH</v>
      </c>
    </row>
    <row r="1230" spans="1:45" x14ac:dyDescent="0.25">
      <c r="A1230" t="s">
        <v>686</v>
      </c>
      <c r="B1230" s="64">
        <v>2013</v>
      </c>
      <c r="C1230" t="s">
        <v>40</v>
      </c>
      <c r="E1230" s="63" t="s">
        <v>28</v>
      </c>
      <c r="F1230" s="63" t="s">
        <v>28</v>
      </c>
      <c r="G1230" s="63" t="s">
        <v>28</v>
      </c>
      <c r="H1230" s="63" t="s">
        <v>28</v>
      </c>
      <c r="I1230" s="63" t="s">
        <v>28</v>
      </c>
      <c r="J1230" s="63" t="s">
        <v>28</v>
      </c>
      <c r="K1230" s="63" t="s">
        <v>28</v>
      </c>
      <c r="L1230" s="63" t="s">
        <v>28</v>
      </c>
      <c r="M1230" s="63" t="s">
        <v>28</v>
      </c>
      <c r="N1230" s="63" t="s">
        <v>28</v>
      </c>
      <c r="O1230" s="63" t="s">
        <v>28</v>
      </c>
      <c r="P1230" s="63" t="s">
        <v>28</v>
      </c>
      <c r="Q1230" s="63" t="s">
        <v>28</v>
      </c>
      <c r="R1230" s="63" t="s">
        <v>28</v>
      </c>
      <c r="S1230" s="63" t="s">
        <v>28</v>
      </c>
      <c r="T1230" s="63" t="s">
        <v>28</v>
      </c>
      <c r="U1230" s="63" t="s">
        <v>28</v>
      </c>
      <c r="V1230" s="63" t="s">
        <v>28</v>
      </c>
      <c r="W1230" s="63" t="s">
        <v>28</v>
      </c>
      <c r="X1230" s="63" t="s">
        <v>28</v>
      </c>
      <c r="Y1230" s="63" t="s">
        <v>28</v>
      </c>
      <c r="Z1230" s="63" t="s">
        <v>28</v>
      </c>
      <c r="AA1230" s="63" t="s">
        <v>28</v>
      </c>
      <c r="AB1230" s="93" t="str">
        <f t="shared" si="269"/>
        <v>a09on</v>
      </c>
      <c r="AC1230" s="93" t="str">
        <f t="shared" si="270"/>
        <v>LRH</v>
      </c>
      <c r="AD1230" s="93" t="str">
        <f>"'"&amp;VLOOKUP(A1230,Lookups!B$3:F$48,2,FALSE)&amp;"'"</f>
        <v>'Lower River Hatchery Tule'</v>
      </c>
      <c r="AE1230" s="93">
        <f>VLOOKUP(A1230,Lookups!B$3:F$48,4,FALSE)</f>
        <v>8</v>
      </c>
      <c r="AF1230" s="93" t="str">
        <f>VLOOKUP(A1230,Lookups!B$3:F$48,5,FALSE)</f>
        <v>ColR</v>
      </c>
      <c r="AG1230" s="93" t="str">
        <f t="shared" si="271"/>
        <v>no</v>
      </c>
      <c r="AH1230" s="93">
        <f>VLOOKUP(A1230,Lookups!B$3:F$48,3,FALSE)</f>
        <v>16</v>
      </c>
      <c r="AI1230" s="117">
        <f t="shared" si="272"/>
        <v>0</v>
      </c>
      <c r="AJ1230" s="117">
        <f t="shared" si="273"/>
        <v>0</v>
      </c>
      <c r="AK1230" s="117">
        <f t="shared" si="274"/>
        <v>0</v>
      </c>
      <c r="AL1230" s="117">
        <f t="shared" si="275"/>
        <v>0</v>
      </c>
      <c r="AM1230" s="117">
        <f t="shared" si="276"/>
        <v>0</v>
      </c>
      <c r="AN1230" s="117">
        <f t="shared" si="277"/>
        <v>0</v>
      </c>
      <c r="AO1230" s="117">
        <f t="shared" si="278"/>
        <v>0</v>
      </c>
      <c r="AP1230" s="117">
        <f t="shared" si="279"/>
        <v>0</v>
      </c>
      <c r="AQ1230" s="117">
        <f t="shared" si="280"/>
        <v>0</v>
      </c>
      <c r="AR1230" s="117">
        <f t="shared" si="281"/>
        <v>0</v>
      </c>
      <c r="AS1230" t="str">
        <f t="shared" si="282"/>
        <v>2013LRH</v>
      </c>
    </row>
    <row r="1231" spans="1:45" x14ac:dyDescent="0.25">
      <c r="A1231" t="s">
        <v>684</v>
      </c>
      <c r="B1231" s="64">
        <v>1979</v>
      </c>
      <c r="C1231" t="s">
        <v>40</v>
      </c>
      <c r="E1231" s="63" t="s">
        <v>28</v>
      </c>
      <c r="F1231" s="63" t="s">
        <v>28</v>
      </c>
      <c r="G1231" s="63" t="s">
        <v>28</v>
      </c>
      <c r="H1231" s="63" t="s">
        <v>28</v>
      </c>
      <c r="I1231" s="63" t="s">
        <v>28</v>
      </c>
      <c r="J1231" s="63" t="s">
        <v>28</v>
      </c>
      <c r="K1231" s="63" t="s">
        <v>28</v>
      </c>
      <c r="L1231" s="63" t="s">
        <v>28</v>
      </c>
      <c r="M1231" s="63" t="s">
        <v>28</v>
      </c>
      <c r="N1231" s="63" t="s">
        <v>28</v>
      </c>
      <c r="O1231" s="63" t="s">
        <v>28</v>
      </c>
      <c r="P1231" s="63" t="s">
        <v>28</v>
      </c>
      <c r="Q1231" s="63" t="s">
        <v>28</v>
      </c>
      <c r="R1231" s="63" t="s">
        <v>28</v>
      </c>
      <c r="S1231" s="63" t="s">
        <v>28</v>
      </c>
      <c r="T1231" s="63" t="s">
        <v>28</v>
      </c>
      <c r="U1231" s="63" t="s">
        <v>28</v>
      </c>
      <c r="V1231" s="63" t="s">
        <v>28</v>
      </c>
      <c r="W1231" s="63" t="s">
        <v>28</v>
      </c>
      <c r="X1231" s="63" t="s">
        <v>28</v>
      </c>
      <c r="Y1231" s="63" t="s">
        <v>28</v>
      </c>
      <c r="Z1231" s="63" t="s">
        <v>28</v>
      </c>
      <c r="AA1231" s="63" t="s">
        <v>28</v>
      </c>
      <c r="AB1231" s="93" t="str">
        <f t="shared" si="269"/>
        <v>pre99</v>
      </c>
      <c r="AC1231" s="93" t="str">
        <f t="shared" si="270"/>
        <v>KLM</v>
      </c>
      <c r="AD1231" s="93" t="str">
        <f>"'"&amp;VLOOKUP(A1231,Lookups!B$3:F$48,2,FALSE)&amp;"'"</f>
        <v>'Kitsumkalum River Summer'</v>
      </c>
      <c r="AE1231" s="93">
        <f>VLOOKUP(A1231,Lookups!B$3:F$48,4,FALSE)</f>
        <v>2</v>
      </c>
      <c r="AF1231" s="93" t="str">
        <f>VLOOKUP(A1231,Lookups!B$3:F$48,5,FALSE)</f>
        <v>NBC</v>
      </c>
      <c r="AG1231" s="93" t="str">
        <f t="shared" si="271"/>
        <v>no</v>
      </c>
      <c r="AH1231" s="93">
        <f>VLOOKUP(A1231,Lookups!B$3:F$48,3,FALSE)</f>
        <v>15</v>
      </c>
      <c r="AI1231" s="117">
        <f t="shared" si="272"/>
        <v>0</v>
      </c>
      <c r="AJ1231" s="117">
        <f t="shared" si="273"/>
        <v>0</v>
      </c>
      <c r="AK1231" s="117">
        <f t="shared" si="274"/>
        <v>0</v>
      </c>
      <c r="AL1231" s="117">
        <f t="shared" si="275"/>
        <v>0</v>
      </c>
      <c r="AM1231" s="117">
        <f t="shared" si="276"/>
        <v>0</v>
      </c>
      <c r="AN1231" s="117">
        <f t="shared" si="277"/>
        <v>0</v>
      </c>
      <c r="AO1231" s="117">
        <f t="shared" si="278"/>
        <v>0</v>
      </c>
      <c r="AP1231" s="117">
        <f t="shared" si="279"/>
        <v>0</v>
      </c>
      <c r="AQ1231" s="117">
        <f t="shared" si="280"/>
        <v>0</v>
      </c>
      <c r="AR1231" s="117">
        <f t="shared" si="281"/>
        <v>0</v>
      </c>
      <c r="AS1231" t="str">
        <f t="shared" si="282"/>
        <v>1979KLM</v>
      </c>
    </row>
    <row r="1232" spans="1:45" x14ac:dyDescent="0.25">
      <c r="A1232" t="s">
        <v>684</v>
      </c>
      <c r="B1232" s="64">
        <v>1980</v>
      </c>
      <c r="C1232" t="s">
        <v>40</v>
      </c>
      <c r="E1232" s="63" t="s">
        <v>28</v>
      </c>
      <c r="F1232" s="63" t="s">
        <v>28</v>
      </c>
      <c r="G1232" s="63" t="s">
        <v>28</v>
      </c>
      <c r="H1232" s="63" t="s">
        <v>28</v>
      </c>
      <c r="I1232" s="63" t="s">
        <v>28</v>
      </c>
      <c r="J1232" s="63" t="s">
        <v>28</v>
      </c>
      <c r="K1232" s="63" t="s">
        <v>28</v>
      </c>
      <c r="L1232" s="63" t="s">
        <v>28</v>
      </c>
      <c r="M1232" s="63" t="s">
        <v>28</v>
      </c>
      <c r="N1232" s="63" t="s">
        <v>28</v>
      </c>
      <c r="O1232" s="63" t="s">
        <v>28</v>
      </c>
      <c r="P1232" s="63" t="s">
        <v>28</v>
      </c>
      <c r="Q1232" s="63" t="s">
        <v>28</v>
      </c>
      <c r="R1232" s="63" t="s">
        <v>28</v>
      </c>
      <c r="S1232" s="63" t="s">
        <v>28</v>
      </c>
      <c r="T1232" s="63" t="s">
        <v>28</v>
      </c>
      <c r="U1232" s="63" t="s">
        <v>28</v>
      </c>
      <c r="V1232" s="63" t="s">
        <v>28</v>
      </c>
      <c r="W1232" s="63" t="s">
        <v>28</v>
      </c>
      <c r="X1232" s="63" t="s">
        <v>28</v>
      </c>
      <c r="Y1232" s="63" t="s">
        <v>28</v>
      </c>
      <c r="Z1232" s="63" t="s">
        <v>28</v>
      </c>
      <c r="AA1232" s="63" t="s">
        <v>28</v>
      </c>
      <c r="AB1232" s="93" t="str">
        <f t="shared" si="269"/>
        <v>pre99</v>
      </c>
      <c r="AC1232" s="93" t="str">
        <f t="shared" si="270"/>
        <v>KLM</v>
      </c>
      <c r="AD1232" s="93" t="str">
        <f>"'"&amp;VLOOKUP(A1232,Lookups!B$3:F$48,2,FALSE)&amp;"'"</f>
        <v>'Kitsumkalum River Summer'</v>
      </c>
      <c r="AE1232" s="93">
        <f>VLOOKUP(A1232,Lookups!B$3:F$48,4,FALSE)</f>
        <v>2</v>
      </c>
      <c r="AF1232" s="93" t="str">
        <f>VLOOKUP(A1232,Lookups!B$3:F$48,5,FALSE)</f>
        <v>NBC</v>
      </c>
      <c r="AG1232" s="93" t="str">
        <f t="shared" si="271"/>
        <v>no</v>
      </c>
      <c r="AH1232" s="93">
        <f>VLOOKUP(A1232,Lookups!B$3:F$48,3,FALSE)</f>
        <v>15</v>
      </c>
      <c r="AI1232" s="117">
        <f t="shared" si="272"/>
        <v>0</v>
      </c>
      <c r="AJ1232" s="117">
        <f t="shared" si="273"/>
        <v>0</v>
      </c>
      <c r="AK1232" s="117">
        <f t="shared" si="274"/>
        <v>0</v>
      </c>
      <c r="AL1232" s="117">
        <f t="shared" si="275"/>
        <v>0</v>
      </c>
      <c r="AM1232" s="117">
        <f t="shared" si="276"/>
        <v>0</v>
      </c>
      <c r="AN1232" s="117">
        <f t="shared" si="277"/>
        <v>0</v>
      </c>
      <c r="AO1232" s="117">
        <f t="shared" si="278"/>
        <v>0</v>
      </c>
      <c r="AP1232" s="117">
        <f t="shared" si="279"/>
        <v>0</v>
      </c>
      <c r="AQ1232" s="117">
        <f t="shared" si="280"/>
        <v>0</v>
      </c>
      <c r="AR1232" s="117">
        <f t="shared" si="281"/>
        <v>0</v>
      </c>
      <c r="AS1232" t="str">
        <f t="shared" si="282"/>
        <v>1980KLM</v>
      </c>
    </row>
    <row r="1233" spans="1:45" x14ac:dyDescent="0.25">
      <c r="A1233" t="s">
        <v>684</v>
      </c>
      <c r="B1233" s="64">
        <v>1981</v>
      </c>
      <c r="C1233" t="s">
        <v>40</v>
      </c>
      <c r="E1233" s="63" t="s">
        <v>28</v>
      </c>
      <c r="F1233" s="63" t="s">
        <v>28</v>
      </c>
      <c r="G1233" s="63" t="s">
        <v>28</v>
      </c>
      <c r="H1233" s="63" t="s">
        <v>28</v>
      </c>
      <c r="I1233" s="63" t="s">
        <v>28</v>
      </c>
      <c r="J1233" s="63" t="s">
        <v>28</v>
      </c>
      <c r="K1233" s="63" t="s">
        <v>28</v>
      </c>
      <c r="L1233" s="63" t="s">
        <v>28</v>
      </c>
      <c r="M1233" s="63" t="s">
        <v>28</v>
      </c>
      <c r="N1233" s="63" t="s">
        <v>28</v>
      </c>
      <c r="O1233" s="63" t="s">
        <v>28</v>
      </c>
      <c r="P1233" s="63" t="s">
        <v>28</v>
      </c>
      <c r="Q1233" s="63" t="s">
        <v>28</v>
      </c>
      <c r="R1233" s="63" t="s">
        <v>28</v>
      </c>
      <c r="S1233" s="63" t="s">
        <v>28</v>
      </c>
      <c r="T1233" s="63" t="s">
        <v>28</v>
      </c>
      <c r="U1233" s="63" t="s">
        <v>28</v>
      </c>
      <c r="V1233" s="63" t="s">
        <v>28</v>
      </c>
      <c r="W1233" s="63" t="s">
        <v>28</v>
      </c>
      <c r="X1233" s="63" t="s">
        <v>28</v>
      </c>
      <c r="Y1233" s="63" t="s">
        <v>28</v>
      </c>
      <c r="Z1233" s="63" t="s">
        <v>28</v>
      </c>
      <c r="AA1233" s="63" t="s">
        <v>28</v>
      </c>
      <c r="AB1233" s="93" t="str">
        <f t="shared" si="269"/>
        <v>pre99</v>
      </c>
      <c r="AC1233" s="93" t="str">
        <f t="shared" si="270"/>
        <v>KLM</v>
      </c>
      <c r="AD1233" s="93" t="str">
        <f>"'"&amp;VLOOKUP(A1233,Lookups!B$3:F$48,2,FALSE)&amp;"'"</f>
        <v>'Kitsumkalum River Summer'</v>
      </c>
      <c r="AE1233" s="93">
        <f>VLOOKUP(A1233,Lookups!B$3:F$48,4,FALSE)</f>
        <v>2</v>
      </c>
      <c r="AF1233" s="93" t="str">
        <f>VLOOKUP(A1233,Lookups!B$3:F$48,5,FALSE)</f>
        <v>NBC</v>
      </c>
      <c r="AG1233" s="93" t="str">
        <f t="shared" si="271"/>
        <v>no</v>
      </c>
      <c r="AH1233" s="93">
        <f>VLOOKUP(A1233,Lookups!B$3:F$48,3,FALSE)</f>
        <v>15</v>
      </c>
      <c r="AI1233" s="117">
        <f t="shared" si="272"/>
        <v>0</v>
      </c>
      <c r="AJ1233" s="117">
        <f t="shared" si="273"/>
        <v>0</v>
      </c>
      <c r="AK1233" s="117">
        <f t="shared" si="274"/>
        <v>0</v>
      </c>
      <c r="AL1233" s="117">
        <f t="shared" si="275"/>
        <v>0</v>
      </c>
      <c r="AM1233" s="117">
        <f t="shared" si="276"/>
        <v>0</v>
      </c>
      <c r="AN1233" s="117">
        <f t="shared" si="277"/>
        <v>0</v>
      </c>
      <c r="AO1233" s="117">
        <f t="shared" si="278"/>
        <v>0</v>
      </c>
      <c r="AP1233" s="117">
        <f t="shared" si="279"/>
        <v>0</v>
      </c>
      <c r="AQ1233" s="117">
        <f t="shared" si="280"/>
        <v>0</v>
      </c>
      <c r="AR1233" s="117">
        <f t="shared" si="281"/>
        <v>0</v>
      </c>
      <c r="AS1233" t="str">
        <f t="shared" si="282"/>
        <v>1981KLM</v>
      </c>
    </row>
    <row r="1234" spans="1:45" x14ac:dyDescent="0.25">
      <c r="A1234" t="s">
        <v>684</v>
      </c>
      <c r="B1234" s="64">
        <v>1982</v>
      </c>
      <c r="C1234">
        <v>9</v>
      </c>
      <c r="D1234" s="116">
        <v>3</v>
      </c>
      <c r="E1234" s="63" t="s">
        <v>26</v>
      </c>
      <c r="F1234" s="63" t="s">
        <v>27</v>
      </c>
      <c r="G1234" s="63" t="s">
        <v>28</v>
      </c>
      <c r="H1234" s="63" t="s">
        <v>28</v>
      </c>
      <c r="I1234" s="63" t="s">
        <v>28</v>
      </c>
      <c r="J1234" s="63" t="s">
        <v>28</v>
      </c>
      <c r="K1234" s="63" t="s">
        <v>28</v>
      </c>
      <c r="L1234" s="63" t="s">
        <v>28</v>
      </c>
      <c r="M1234" s="63" t="s">
        <v>28</v>
      </c>
      <c r="N1234" s="63" t="s">
        <v>28</v>
      </c>
      <c r="O1234" s="63" t="s">
        <v>28</v>
      </c>
      <c r="P1234" s="63" t="s">
        <v>28</v>
      </c>
      <c r="Q1234" s="63" t="s">
        <v>28</v>
      </c>
      <c r="R1234" s="63" t="s">
        <v>28</v>
      </c>
      <c r="S1234" s="63" t="s">
        <v>28</v>
      </c>
      <c r="T1234" s="63" t="s">
        <v>28</v>
      </c>
      <c r="U1234" s="63" t="s">
        <v>28</v>
      </c>
      <c r="V1234" s="63" t="s">
        <v>28</v>
      </c>
      <c r="W1234" s="63" t="s">
        <v>28</v>
      </c>
      <c r="X1234" s="63" t="s">
        <v>28</v>
      </c>
      <c r="Y1234" s="63" t="s">
        <v>28</v>
      </c>
      <c r="Z1234" s="63" t="s">
        <v>28</v>
      </c>
      <c r="AA1234" s="63" t="s">
        <v>28</v>
      </c>
      <c r="AB1234" s="93" t="str">
        <f t="shared" si="269"/>
        <v>pre99</v>
      </c>
      <c r="AC1234" s="93" t="str">
        <f t="shared" si="270"/>
        <v>KLM</v>
      </c>
      <c r="AD1234" s="93" t="str">
        <f>"'"&amp;VLOOKUP(A1234,Lookups!B$3:F$48,2,FALSE)&amp;"'"</f>
        <v>'Kitsumkalum River Summer'</v>
      </c>
      <c r="AE1234" s="93">
        <f>VLOOKUP(A1234,Lookups!B$3:F$48,4,FALSE)</f>
        <v>2</v>
      </c>
      <c r="AF1234" s="93" t="str">
        <f>VLOOKUP(A1234,Lookups!B$3:F$48,5,FALSE)</f>
        <v>NBC</v>
      </c>
      <c r="AG1234" s="93" t="str">
        <f t="shared" si="271"/>
        <v>no</v>
      </c>
      <c r="AH1234" s="93">
        <f>VLOOKUP(A1234,Lookups!B$3:F$48,3,FALSE)</f>
        <v>15</v>
      </c>
      <c r="AI1234" s="117">
        <f t="shared" si="272"/>
        <v>0</v>
      </c>
      <c r="AJ1234" s="117">
        <f t="shared" si="273"/>
        <v>0</v>
      </c>
      <c r="AK1234" s="117">
        <f t="shared" si="274"/>
        <v>0</v>
      </c>
      <c r="AL1234" s="117">
        <f t="shared" si="275"/>
        <v>0</v>
      </c>
      <c r="AM1234" s="117">
        <f t="shared" si="276"/>
        <v>0</v>
      </c>
      <c r="AN1234" s="117">
        <f t="shared" si="277"/>
        <v>0</v>
      </c>
      <c r="AO1234" s="117">
        <f t="shared" si="278"/>
        <v>0</v>
      </c>
      <c r="AP1234" s="117">
        <f t="shared" si="279"/>
        <v>0</v>
      </c>
      <c r="AQ1234" s="117">
        <f t="shared" si="280"/>
        <v>0</v>
      </c>
      <c r="AR1234" s="117">
        <f t="shared" si="281"/>
        <v>0</v>
      </c>
      <c r="AS1234" t="str">
        <f t="shared" si="282"/>
        <v>1982KLM</v>
      </c>
    </row>
    <row r="1235" spans="1:45" x14ac:dyDescent="0.25">
      <c r="A1235" t="s">
        <v>684</v>
      </c>
      <c r="B1235" s="64">
        <v>1983</v>
      </c>
      <c r="C1235">
        <v>28</v>
      </c>
      <c r="D1235" s="116" t="s">
        <v>29</v>
      </c>
      <c r="E1235" s="63" t="s">
        <v>26</v>
      </c>
      <c r="F1235" s="63" t="s">
        <v>27</v>
      </c>
      <c r="G1235" s="63" t="s">
        <v>28</v>
      </c>
      <c r="H1235" s="63" t="s">
        <v>28</v>
      </c>
      <c r="I1235" s="63" t="s">
        <v>28</v>
      </c>
      <c r="J1235" s="63" t="s">
        <v>28</v>
      </c>
      <c r="K1235" s="63" t="s">
        <v>28</v>
      </c>
      <c r="L1235" s="63" t="s">
        <v>28</v>
      </c>
      <c r="M1235" s="63" t="s">
        <v>28</v>
      </c>
      <c r="N1235" s="63" t="s">
        <v>28</v>
      </c>
      <c r="O1235" s="63" t="s">
        <v>28</v>
      </c>
      <c r="P1235" s="63" t="s">
        <v>28</v>
      </c>
      <c r="Q1235" s="63" t="s">
        <v>28</v>
      </c>
      <c r="R1235" s="63" t="s">
        <v>28</v>
      </c>
      <c r="S1235" s="63" t="s">
        <v>28</v>
      </c>
      <c r="T1235" s="63" t="s">
        <v>28</v>
      </c>
      <c r="U1235" s="63" t="s">
        <v>28</v>
      </c>
      <c r="V1235" s="63" t="s">
        <v>28</v>
      </c>
      <c r="W1235" s="63" t="s">
        <v>28</v>
      </c>
      <c r="X1235" s="63" t="s">
        <v>28</v>
      </c>
      <c r="Y1235" s="63" t="s">
        <v>28</v>
      </c>
      <c r="Z1235" s="63" t="s">
        <v>28</v>
      </c>
      <c r="AA1235" s="63" t="s">
        <v>28</v>
      </c>
      <c r="AB1235" s="93" t="str">
        <f t="shared" si="269"/>
        <v>pre99</v>
      </c>
      <c r="AC1235" s="93" t="str">
        <f t="shared" si="270"/>
        <v>KLM</v>
      </c>
      <c r="AD1235" s="93" t="str">
        <f>"'"&amp;VLOOKUP(A1235,Lookups!B$3:F$48,2,FALSE)&amp;"'"</f>
        <v>'Kitsumkalum River Summer'</v>
      </c>
      <c r="AE1235" s="93">
        <f>VLOOKUP(A1235,Lookups!B$3:F$48,4,FALSE)</f>
        <v>2</v>
      </c>
      <c r="AF1235" s="93" t="str">
        <f>VLOOKUP(A1235,Lookups!B$3:F$48,5,FALSE)</f>
        <v>NBC</v>
      </c>
      <c r="AG1235" s="93" t="str">
        <f t="shared" si="271"/>
        <v>no</v>
      </c>
      <c r="AH1235" s="93">
        <f>VLOOKUP(A1235,Lookups!B$3:F$48,3,FALSE)</f>
        <v>15</v>
      </c>
      <c r="AI1235" s="117">
        <f t="shared" si="272"/>
        <v>0</v>
      </c>
      <c r="AJ1235" s="117">
        <f t="shared" si="273"/>
        <v>0</v>
      </c>
      <c r="AK1235" s="117">
        <f t="shared" si="274"/>
        <v>0</v>
      </c>
      <c r="AL1235" s="117">
        <f t="shared" si="275"/>
        <v>0</v>
      </c>
      <c r="AM1235" s="117">
        <f t="shared" si="276"/>
        <v>0</v>
      </c>
      <c r="AN1235" s="117">
        <f t="shared" si="277"/>
        <v>0</v>
      </c>
      <c r="AO1235" s="117">
        <f t="shared" si="278"/>
        <v>0</v>
      </c>
      <c r="AP1235" s="117">
        <f t="shared" si="279"/>
        <v>0</v>
      </c>
      <c r="AQ1235" s="117">
        <f t="shared" si="280"/>
        <v>0</v>
      </c>
      <c r="AR1235" s="117">
        <f t="shared" si="281"/>
        <v>0</v>
      </c>
      <c r="AS1235" t="str">
        <f t="shared" si="282"/>
        <v>1983KLM</v>
      </c>
    </row>
    <row r="1236" spans="1:45" x14ac:dyDescent="0.25">
      <c r="A1236" t="s">
        <v>684</v>
      </c>
      <c r="B1236" s="64">
        <v>1984</v>
      </c>
      <c r="C1236">
        <v>80</v>
      </c>
      <c r="D1236" s="116" t="s">
        <v>30</v>
      </c>
      <c r="E1236" s="63">
        <v>0.5625</v>
      </c>
      <c r="F1236" s="63">
        <v>0</v>
      </c>
      <c r="G1236" s="63">
        <v>0</v>
      </c>
      <c r="H1236" s="63">
        <v>0.1875</v>
      </c>
      <c r="I1236" s="63">
        <v>0</v>
      </c>
      <c r="J1236" s="63">
        <v>0</v>
      </c>
      <c r="K1236" s="63">
        <v>0</v>
      </c>
      <c r="L1236" s="63">
        <v>0</v>
      </c>
      <c r="M1236" s="63">
        <v>0</v>
      </c>
      <c r="N1236" s="63">
        <v>0</v>
      </c>
      <c r="O1236" s="63">
        <v>0</v>
      </c>
      <c r="P1236" s="63">
        <v>0</v>
      </c>
      <c r="Q1236" s="63">
        <v>0</v>
      </c>
      <c r="R1236" s="63">
        <v>0</v>
      </c>
      <c r="S1236" s="63">
        <v>0</v>
      </c>
      <c r="T1236" s="63">
        <v>0</v>
      </c>
      <c r="U1236" s="63">
        <v>0</v>
      </c>
      <c r="V1236" s="63">
        <v>0</v>
      </c>
      <c r="W1236" s="63">
        <v>0</v>
      </c>
      <c r="X1236" s="63">
        <v>0.25</v>
      </c>
      <c r="Y1236" s="63">
        <v>0</v>
      </c>
      <c r="Z1236" s="63">
        <v>0</v>
      </c>
      <c r="AA1236" s="63">
        <v>0</v>
      </c>
      <c r="AB1236" s="93" t="str">
        <f t="shared" si="269"/>
        <v>pre99</v>
      </c>
      <c r="AC1236" s="93" t="str">
        <f t="shared" si="270"/>
        <v>KLM</v>
      </c>
      <c r="AD1236" s="93" t="str">
        <f>"'"&amp;VLOOKUP(A1236,Lookups!B$3:F$48,2,FALSE)&amp;"'"</f>
        <v>'Kitsumkalum River Summer'</v>
      </c>
      <c r="AE1236" s="93">
        <f>VLOOKUP(A1236,Lookups!B$3:F$48,4,FALSE)</f>
        <v>2</v>
      </c>
      <c r="AF1236" s="93" t="str">
        <f>VLOOKUP(A1236,Lookups!B$3:F$48,5,FALSE)</f>
        <v>NBC</v>
      </c>
      <c r="AG1236" s="93" t="str">
        <f t="shared" si="271"/>
        <v>yes</v>
      </c>
      <c r="AH1236" s="93">
        <f>VLOOKUP(A1236,Lookups!B$3:F$48,3,FALSE)</f>
        <v>15</v>
      </c>
      <c r="AI1236" s="117">
        <f t="shared" si="272"/>
        <v>0.5625</v>
      </c>
      <c r="AJ1236" s="117">
        <f t="shared" si="273"/>
        <v>0.1875</v>
      </c>
      <c r="AK1236" s="117">
        <f t="shared" si="274"/>
        <v>0</v>
      </c>
      <c r="AL1236" s="117">
        <f t="shared" si="275"/>
        <v>0</v>
      </c>
      <c r="AM1236" s="117">
        <f t="shared" si="276"/>
        <v>0</v>
      </c>
      <c r="AN1236" s="117">
        <f t="shared" si="277"/>
        <v>0</v>
      </c>
      <c r="AO1236" s="117">
        <f t="shared" si="278"/>
        <v>0</v>
      </c>
      <c r="AP1236" s="117">
        <f t="shared" si="279"/>
        <v>0.25</v>
      </c>
      <c r="AQ1236" s="117">
        <f t="shared" si="280"/>
        <v>0</v>
      </c>
      <c r="AR1236" s="117">
        <f t="shared" si="281"/>
        <v>0</v>
      </c>
      <c r="AS1236" t="str">
        <f t="shared" si="282"/>
        <v>1984KLM</v>
      </c>
    </row>
    <row r="1237" spans="1:45" x14ac:dyDescent="0.25">
      <c r="A1237" t="s">
        <v>684</v>
      </c>
      <c r="B1237" s="64">
        <v>1985</v>
      </c>
      <c r="C1237">
        <v>195</v>
      </c>
      <c r="D1237" s="116" t="s">
        <v>45</v>
      </c>
      <c r="E1237" s="63">
        <v>0.29230769230769232</v>
      </c>
      <c r="F1237" s="63">
        <v>0</v>
      </c>
      <c r="G1237" s="63">
        <v>1.5384615384615385E-2</v>
      </c>
      <c r="H1237" s="63">
        <v>7.6923076923076927E-2</v>
      </c>
      <c r="I1237" s="63">
        <v>0</v>
      </c>
      <c r="J1237" s="63">
        <v>0</v>
      </c>
      <c r="K1237" s="63">
        <v>0</v>
      </c>
      <c r="L1237" s="63">
        <v>0</v>
      </c>
      <c r="M1237" s="63">
        <v>0</v>
      </c>
      <c r="N1237" s="63">
        <v>0</v>
      </c>
      <c r="O1237" s="63">
        <v>0</v>
      </c>
      <c r="P1237" s="63">
        <v>0</v>
      </c>
      <c r="Q1237" s="63">
        <v>0</v>
      </c>
      <c r="R1237" s="63">
        <v>0</v>
      </c>
      <c r="S1237" s="63">
        <v>0</v>
      </c>
      <c r="T1237" s="63">
        <v>0</v>
      </c>
      <c r="U1237" s="63">
        <v>0</v>
      </c>
      <c r="V1237" s="63">
        <v>0</v>
      </c>
      <c r="W1237" s="63">
        <v>0</v>
      </c>
      <c r="X1237" s="63">
        <v>0.12820512820512819</v>
      </c>
      <c r="Y1237" s="63">
        <v>0</v>
      </c>
      <c r="Z1237" s="63">
        <v>0</v>
      </c>
      <c r="AA1237" s="63">
        <v>0.48717948717948717</v>
      </c>
      <c r="AB1237" s="93" t="str">
        <f t="shared" si="269"/>
        <v>pre99</v>
      </c>
      <c r="AC1237" s="93" t="str">
        <f t="shared" si="270"/>
        <v>KLM</v>
      </c>
      <c r="AD1237" s="93" t="str">
        <f>"'"&amp;VLOOKUP(A1237,Lookups!B$3:F$48,2,FALSE)&amp;"'"</f>
        <v>'Kitsumkalum River Summer'</v>
      </c>
      <c r="AE1237" s="93">
        <f>VLOOKUP(A1237,Lookups!B$3:F$48,4,FALSE)</f>
        <v>2</v>
      </c>
      <c r="AF1237" s="93" t="str">
        <f>VLOOKUP(A1237,Lookups!B$3:F$48,5,FALSE)</f>
        <v>NBC</v>
      </c>
      <c r="AG1237" s="93" t="str">
        <f t="shared" si="271"/>
        <v>yes</v>
      </c>
      <c r="AH1237" s="93">
        <f>VLOOKUP(A1237,Lookups!B$3:F$48,3,FALSE)</f>
        <v>15</v>
      </c>
      <c r="AI1237" s="117">
        <f t="shared" si="272"/>
        <v>0.30769230769230771</v>
      </c>
      <c r="AJ1237" s="117">
        <f t="shared" si="273"/>
        <v>7.6923076923076927E-2</v>
      </c>
      <c r="AK1237" s="117">
        <f t="shared" si="274"/>
        <v>0</v>
      </c>
      <c r="AL1237" s="117">
        <f t="shared" si="275"/>
        <v>0</v>
      </c>
      <c r="AM1237" s="117">
        <f t="shared" si="276"/>
        <v>0</v>
      </c>
      <c r="AN1237" s="117">
        <f t="shared" si="277"/>
        <v>0</v>
      </c>
      <c r="AO1237" s="117">
        <f t="shared" si="278"/>
        <v>0</v>
      </c>
      <c r="AP1237" s="117">
        <f t="shared" si="279"/>
        <v>0.12820512820512819</v>
      </c>
      <c r="AQ1237" s="117">
        <f t="shared" si="280"/>
        <v>0.48717948717948717</v>
      </c>
      <c r="AR1237" s="117">
        <f t="shared" si="281"/>
        <v>0</v>
      </c>
      <c r="AS1237" t="str">
        <f t="shared" si="282"/>
        <v>1985KLM</v>
      </c>
    </row>
    <row r="1238" spans="1:45" x14ac:dyDescent="0.25">
      <c r="A1238" t="s">
        <v>684</v>
      </c>
      <c r="B1238" s="64">
        <v>1986</v>
      </c>
      <c r="C1238">
        <v>216</v>
      </c>
      <c r="D1238" s="116" t="s">
        <v>69</v>
      </c>
      <c r="E1238" s="63">
        <v>0.10185185185185186</v>
      </c>
      <c r="F1238" s="63">
        <v>0</v>
      </c>
      <c r="G1238" s="63">
        <v>0</v>
      </c>
      <c r="H1238" s="63">
        <v>0.1388888888888889</v>
      </c>
      <c r="I1238" s="63">
        <v>0</v>
      </c>
      <c r="J1238" s="63">
        <v>0</v>
      </c>
      <c r="K1238" s="63">
        <v>0</v>
      </c>
      <c r="L1238" s="63">
        <v>0</v>
      </c>
      <c r="M1238" s="63">
        <v>0</v>
      </c>
      <c r="N1238" s="63">
        <v>0</v>
      </c>
      <c r="O1238" s="63">
        <v>9.2592592592592587E-3</v>
      </c>
      <c r="P1238" s="63">
        <v>0</v>
      </c>
      <c r="Q1238" s="63">
        <v>0</v>
      </c>
      <c r="R1238" s="63">
        <v>0</v>
      </c>
      <c r="S1238" s="63">
        <v>0</v>
      </c>
      <c r="T1238" s="63">
        <v>0</v>
      </c>
      <c r="U1238" s="63">
        <v>0</v>
      </c>
      <c r="V1238" s="63">
        <v>0</v>
      </c>
      <c r="W1238" s="63">
        <v>0</v>
      </c>
      <c r="X1238" s="63">
        <v>7.8703703703703706E-2</v>
      </c>
      <c r="Y1238" s="63">
        <v>2.3148148148148147E-2</v>
      </c>
      <c r="Z1238" s="63">
        <v>0</v>
      </c>
      <c r="AA1238" s="63">
        <v>0.64814814814814814</v>
      </c>
      <c r="AB1238" s="93" t="str">
        <f t="shared" si="269"/>
        <v>pre99</v>
      </c>
      <c r="AC1238" s="93" t="str">
        <f t="shared" si="270"/>
        <v>KLM</v>
      </c>
      <c r="AD1238" s="93" t="str">
        <f>"'"&amp;VLOOKUP(A1238,Lookups!B$3:F$48,2,FALSE)&amp;"'"</f>
        <v>'Kitsumkalum River Summer'</v>
      </c>
      <c r="AE1238" s="93">
        <f>VLOOKUP(A1238,Lookups!B$3:F$48,4,FALSE)</f>
        <v>2</v>
      </c>
      <c r="AF1238" s="93" t="str">
        <f>VLOOKUP(A1238,Lookups!B$3:F$48,5,FALSE)</f>
        <v>NBC</v>
      </c>
      <c r="AG1238" s="93" t="str">
        <f t="shared" si="271"/>
        <v>yes</v>
      </c>
      <c r="AH1238" s="93">
        <f>VLOOKUP(A1238,Lookups!B$3:F$48,3,FALSE)</f>
        <v>15</v>
      </c>
      <c r="AI1238" s="117">
        <f t="shared" si="272"/>
        <v>0.10185185185185186</v>
      </c>
      <c r="AJ1238" s="117">
        <f t="shared" si="273"/>
        <v>0.1388888888888889</v>
      </c>
      <c r="AK1238" s="117">
        <f t="shared" si="274"/>
        <v>0</v>
      </c>
      <c r="AL1238" s="117">
        <f t="shared" si="275"/>
        <v>0</v>
      </c>
      <c r="AM1238" s="117">
        <f t="shared" si="276"/>
        <v>9.2592592592592587E-3</v>
      </c>
      <c r="AN1238" s="117">
        <f t="shared" si="277"/>
        <v>0</v>
      </c>
      <c r="AO1238" s="117">
        <f t="shared" si="278"/>
        <v>0</v>
      </c>
      <c r="AP1238" s="117">
        <f t="shared" si="279"/>
        <v>0.10185185185185186</v>
      </c>
      <c r="AQ1238" s="117">
        <f t="shared" si="280"/>
        <v>0.64814814814814814</v>
      </c>
      <c r="AR1238" s="117">
        <f t="shared" si="281"/>
        <v>0</v>
      </c>
      <c r="AS1238" t="str">
        <f t="shared" si="282"/>
        <v>1986KLM</v>
      </c>
    </row>
    <row r="1239" spans="1:45" x14ac:dyDescent="0.25">
      <c r="A1239" t="s">
        <v>684</v>
      </c>
      <c r="B1239" s="64">
        <v>1987</v>
      </c>
      <c r="C1239">
        <v>264</v>
      </c>
      <c r="D1239" s="116" t="s">
        <v>70</v>
      </c>
      <c r="E1239" s="63">
        <v>0.13257575757575757</v>
      </c>
      <c r="F1239" s="63">
        <v>0</v>
      </c>
      <c r="G1239" s="63">
        <v>2.6515151515151516E-2</v>
      </c>
      <c r="H1239" s="63">
        <v>9.8484848484848481E-2</v>
      </c>
      <c r="I1239" s="63">
        <v>3.787878787878788E-3</v>
      </c>
      <c r="J1239" s="63">
        <v>0</v>
      </c>
      <c r="K1239" s="63">
        <v>0</v>
      </c>
      <c r="L1239" s="63">
        <v>0</v>
      </c>
      <c r="M1239" s="63">
        <v>0</v>
      </c>
      <c r="N1239" s="63">
        <v>0</v>
      </c>
      <c r="O1239" s="63">
        <v>0</v>
      </c>
      <c r="P1239" s="63">
        <v>0</v>
      </c>
      <c r="Q1239" s="63">
        <v>0</v>
      </c>
      <c r="R1239" s="63">
        <v>0</v>
      </c>
      <c r="S1239" s="63">
        <v>0</v>
      </c>
      <c r="T1239" s="63">
        <v>0</v>
      </c>
      <c r="U1239" s="63">
        <v>0</v>
      </c>
      <c r="V1239" s="63">
        <v>0</v>
      </c>
      <c r="W1239" s="63">
        <v>0</v>
      </c>
      <c r="X1239" s="63">
        <v>7.1969696969696975E-2</v>
      </c>
      <c r="Y1239" s="63">
        <v>4.1666666666666664E-2</v>
      </c>
      <c r="Z1239" s="63">
        <v>0</v>
      </c>
      <c r="AA1239" s="63">
        <v>0.625</v>
      </c>
      <c r="AB1239" s="93" t="str">
        <f t="shared" si="269"/>
        <v>pre99</v>
      </c>
      <c r="AC1239" s="93" t="str">
        <f t="shared" si="270"/>
        <v>KLM</v>
      </c>
      <c r="AD1239" s="93" t="str">
        <f>"'"&amp;VLOOKUP(A1239,Lookups!B$3:F$48,2,FALSE)&amp;"'"</f>
        <v>'Kitsumkalum River Summer'</v>
      </c>
      <c r="AE1239" s="93">
        <f>VLOOKUP(A1239,Lookups!B$3:F$48,4,FALSE)</f>
        <v>2</v>
      </c>
      <c r="AF1239" s="93" t="str">
        <f>VLOOKUP(A1239,Lookups!B$3:F$48,5,FALSE)</f>
        <v>NBC</v>
      </c>
      <c r="AG1239" s="93" t="str">
        <f t="shared" si="271"/>
        <v>yes</v>
      </c>
      <c r="AH1239" s="93">
        <f>VLOOKUP(A1239,Lookups!B$3:F$48,3,FALSE)</f>
        <v>15</v>
      </c>
      <c r="AI1239" s="117">
        <f t="shared" si="272"/>
        <v>0.15909090909090909</v>
      </c>
      <c r="AJ1239" s="117">
        <f t="shared" si="273"/>
        <v>0.10227272727272727</v>
      </c>
      <c r="AK1239" s="117">
        <f t="shared" si="274"/>
        <v>0</v>
      </c>
      <c r="AL1239" s="117">
        <f t="shared" si="275"/>
        <v>0</v>
      </c>
      <c r="AM1239" s="117">
        <f t="shared" si="276"/>
        <v>0</v>
      </c>
      <c r="AN1239" s="117">
        <f t="shared" si="277"/>
        <v>0</v>
      </c>
      <c r="AO1239" s="117">
        <f t="shared" si="278"/>
        <v>0</v>
      </c>
      <c r="AP1239" s="117">
        <f t="shared" si="279"/>
        <v>0.11363636363636365</v>
      </c>
      <c r="AQ1239" s="117">
        <f t="shared" si="280"/>
        <v>0.625</v>
      </c>
      <c r="AR1239" s="117">
        <f t="shared" si="281"/>
        <v>0</v>
      </c>
      <c r="AS1239" t="str">
        <f t="shared" si="282"/>
        <v>1987KLM</v>
      </c>
    </row>
    <row r="1240" spans="1:45" x14ac:dyDescent="0.25">
      <c r="A1240" t="s">
        <v>684</v>
      </c>
      <c r="B1240" s="64">
        <v>1988</v>
      </c>
      <c r="C1240">
        <v>202</v>
      </c>
      <c r="D1240" s="116" t="s">
        <v>30</v>
      </c>
      <c r="E1240" s="63">
        <v>0.24257425742574257</v>
      </c>
      <c r="F1240" s="63">
        <v>1.4851485148514851E-2</v>
      </c>
      <c r="G1240" s="63">
        <v>4.9504950495049507E-2</v>
      </c>
      <c r="H1240" s="63">
        <v>7.4257425742574254E-2</v>
      </c>
      <c r="I1240" s="63">
        <v>4.9504950495049506E-3</v>
      </c>
      <c r="J1240" s="63">
        <v>0</v>
      </c>
      <c r="K1240" s="63">
        <v>0</v>
      </c>
      <c r="L1240" s="63">
        <v>0</v>
      </c>
      <c r="M1240" s="63">
        <v>0</v>
      </c>
      <c r="N1240" s="63">
        <v>0</v>
      </c>
      <c r="O1240" s="63">
        <v>0</v>
      </c>
      <c r="P1240" s="63">
        <v>0</v>
      </c>
      <c r="Q1240" s="63">
        <v>0</v>
      </c>
      <c r="R1240" s="63">
        <v>0</v>
      </c>
      <c r="S1240" s="63">
        <v>0</v>
      </c>
      <c r="T1240" s="63">
        <v>0</v>
      </c>
      <c r="U1240" s="63">
        <v>0</v>
      </c>
      <c r="V1240" s="63">
        <v>0</v>
      </c>
      <c r="W1240" s="63">
        <v>0</v>
      </c>
      <c r="X1240" s="63">
        <v>0.18316831683168316</v>
      </c>
      <c r="Y1240" s="63">
        <v>5.9405940594059403E-2</v>
      </c>
      <c r="Z1240" s="63">
        <v>0</v>
      </c>
      <c r="AA1240" s="63">
        <v>0.37128712871287128</v>
      </c>
      <c r="AB1240" s="93" t="str">
        <f t="shared" si="269"/>
        <v>pre99</v>
      </c>
      <c r="AC1240" s="93" t="str">
        <f t="shared" si="270"/>
        <v>KLM</v>
      </c>
      <c r="AD1240" s="93" t="str">
        <f>"'"&amp;VLOOKUP(A1240,Lookups!B$3:F$48,2,FALSE)&amp;"'"</f>
        <v>'Kitsumkalum River Summer'</v>
      </c>
      <c r="AE1240" s="93">
        <f>VLOOKUP(A1240,Lookups!B$3:F$48,4,FALSE)</f>
        <v>2</v>
      </c>
      <c r="AF1240" s="93" t="str">
        <f>VLOOKUP(A1240,Lookups!B$3:F$48,5,FALSE)</f>
        <v>NBC</v>
      </c>
      <c r="AG1240" s="93" t="str">
        <f t="shared" si="271"/>
        <v>yes</v>
      </c>
      <c r="AH1240" s="93">
        <f>VLOOKUP(A1240,Lookups!B$3:F$48,3,FALSE)</f>
        <v>15</v>
      </c>
      <c r="AI1240" s="117">
        <f t="shared" si="272"/>
        <v>0.30693069306930693</v>
      </c>
      <c r="AJ1240" s="117">
        <f t="shared" si="273"/>
        <v>7.9207920792079209E-2</v>
      </c>
      <c r="AK1240" s="117">
        <f t="shared" si="274"/>
        <v>0</v>
      </c>
      <c r="AL1240" s="117">
        <f t="shared" si="275"/>
        <v>0</v>
      </c>
      <c r="AM1240" s="117">
        <f t="shared" si="276"/>
        <v>0</v>
      </c>
      <c r="AN1240" s="117">
        <f t="shared" si="277"/>
        <v>0</v>
      </c>
      <c r="AO1240" s="117">
        <f t="shared" si="278"/>
        <v>0</v>
      </c>
      <c r="AP1240" s="117">
        <f t="shared" si="279"/>
        <v>0.24257425742574257</v>
      </c>
      <c r="AQ1240" s="117">
        <f t="shared" si="280"/>
        <v>0.37128712871287128</v>
      </c>
      <c r="AR1240" s="117">
        <f t="shared" si="281"/>
        <v>0</v>
      </c>
      <c r="AS1240" t="str">
        <f t="shared" si="282"/>
        <v>1988KLM</v>
      </c>
    </row>
    <row r="1241" spans="1:45" x14ac:dyDescent="0.25">
      <c r="A1241" t="s">
        <v>684</v>
      </c>
      <c r="B1241" s="64">
        <v>1989</v>
      </c>
      <c r="C1241">
        <v>851</v>
      </c>
      <c r="D1241" s="116" t="s">
        <v>31</v>
      </c>
      <c r="E1241" s="63">
        <v>0.14218566392479437</v>
      </c>
      <c r="F1241" s="63">
        <v>7.0505287896592246E-3</v>
      </c>
      <c r="G1241" s="63">
        <v>6.9330199764982378E-2</v>
      </c>
      <c r="H1241" s="63">
        <v>5.170387779083431E-2</v>
      </c>
      <c r="I1241" s="63">
        <v>1.6451233842538191E-2</v>
      </c>
      <c r="J1241" s="63">
        <v>0</v>
      </c>
      <c r="K1241" s="63">
        <v>0</v>
      </c>
      <c r="L1241" s="63">
        <v>0</v>
      </c>
      <c r="M1241" s="63">
        <v>0</v>
      </c>
      <c r="N1241" s="63">
        <v>0</v>
      </c>
      <c r="O1241" s="63">
        <v>0</v>
      </c>
      <c r="P1241" s="63">
        <v>0</v>
      </c>
      <c r="Q1241" s="63">
        <v>0</v>
      </c>
      <c r="R1241" s="63">
        <v>0</v>
      </c>
      <c r="S1241" s="63">
        <v>0</v>
      </c>
      <c r="T1241" s="63">
        <v>0</v>
      </c>
      <c r="U1241" s="63">
        <v>0</v>
      </c>
      <c r="V1241" s="63">
        <v>0</v>
      </c>
      <c r="W1241" s="63">
        <v>0</v>
      </c>
      <c r="X1241" s="63">
        <v>0.10575793184488837</v>
      </c>
      <c r="Y1241" s="63">
        <v>5.170387779083431E-2</v>
      </c>
      <c r="Z1241" s="63">
        <v>0</v>
      </c>
      <c r="AA1241" s="63">
        <v>0.55581668625146885</v>
      </c>
      <c r="AB1241" s="93" t="str">
        <f t="shared" si="269"/>
        <v>pre99</v>
      </c>
      <c r="AC1241" s="93" t="str">
        <f t="shared" si="270"/>
        <v>KLM</v>
      </c>
      <c r="AD1241" s="93" t="str">
        <f>"'"&amp;VLOOKUP(A1241,Lookups!B$3:F$48,2,FALSE)&amp;"'"</f>
        <v>'Kitsumkalum River Summer'</v>
      </c>
      <c r="AE1241" s="93">
        <f>VLOOKUP(A1241,Lookups!B$3:F$48,4,FALSE)</f>
        <v>2</v>
      </c>
      <c r="AF1241" s="93" t="str">
        <f>VLOOKUP(A1241,Lookups!B$3:F$48,5,FALSE)</f>
        <v>NBC</v>
      </c>
      <c r="AG1241" s="93" t="str">
        <f t="shared" si="271"/>
        <v>yes</v>
      </c>
      <c r="AH1241" s="93">
        <f>VLOOKUP(A1241,Lookups!B$3:F$48,3,FALSE)</f>
        <v>15</v>
      </c>
      <c r="AI1241" s="117">
        <f t="shared" si="272"/>
        <v>0.21856639247943599</v>
      </c>
      <c r="AJ1241" s="117">
        <f t="shared" si="273"/>
        <v>6.8155111633372498E-2</v>
      </c>
      <c r="AK1241" s="117">
        <f t="shared" si="274"/>
        <v>0</v>
      </c>
      <c r="AL1241" s="117">
        <f t="shared" si="275"/>
        <v>0</v>
      </c>
      <c r="AM1241" s="117">
        <f t="shared" si="276"/>
        <v>0</v>
      </c>
      <c r="AN1241" s="117">
        <f t="shared" si="277"/>
        <v>0</v>
      </c>
      <c r="AO1241" s="117">
        <f t="shared" si="278"/>
        <v>0</v>
      </c>
      <c r="AP1241" s="117">
        <f t="shared" si="279"/>
        <v>0.15746180963572268</v>
      </c>
      <c r="AQ1241" s="117">
        <f t="shared" si="280"/>
        <v>0.55581668625146885</v>
      </c>
      <c r="AR1241" s="117">
        <f t="shared" si="281"/>
        <v>0</v>
      </c>
      <c r="AS1241" t="str">
        <f t="shared" si="282"/>
        <v>1989KLM</v>
      </c>
    </row>
    <row r="1242" spans="1:45" x14ac:dyDescent="0.25">
      <c r="A1242" t="s">
        <v>684</v>
      </c>
      <c r="B1242" s="64">
        <v>1990</v>
      </c>
      <c r="C1242">
        <v>636</v>
      </c>
      <c r="D1242" s="116" t="s">
        <v>31</v>
      </c>
      <c r="E1242" s="63">
        <v>0.11792452830188679</v>
      </c>
      <c r="F1242" s="63">
        <v>0</v>
      </c>
      <c r="G1242" s="63">
        <v>3.1446540880503145E-2</v>
      </c>
      <c r="H1242" s="63">
        <v>7.8616352201257858E-2</v>
      </c>
      <c r="I1242" s="63">
        <v>7.8616352201257862E-3</v>
      </c>
      <c r="J1242" s="63">
        <v>0</v>
      </c>
      <c r="K1242" s="63">
        <v>0</v>
      </c>
      <c r="L1242" s="63">
        <v>0</v>
      </c>
      <c r="M1242" s="63">
        <v>0</v>
      </c>
      <c r="N1242" s="63">
        <v>3.1446540880503146E-3</v>
      </c>
      <c r="O1242" s="63">
        <v>0</v>
      </c>
      <c r="P1242" s="63">
        <v>0</v>
      </c>
      <c r="Q1242" s="63">
        <v>0</v>
      </c>
      <c r="R1242" s="63">
        <v>0</v>
      </c>
      <c r="S1242" s="63">
        <v>0</v>
      </c>
      <c r="T1242" s="63">
        <v>0</v>
      </c>
      <c r="U1242" s="63">
        <v>0</v>
      </c>
      <c r="V1242" s="63">
        <v>0</v>
      </c>
      <c r="W1242" s="63">
        <v>0</v>
      </c>
      <c r="X1242" s="63">
        <v>6.761006289308176E-2</v>
      </c>
      <c r="Y1242" s="63">
        <v>7.5471698113207544E-2</v>
      </c>
      <c r="Z1242" s="63">
        <v>0</v>
      </c>
      <c r="AA1242" s="63">
        <v>0.61792452830188682</v>
      </c>
      <c r="AB1242" s="93" t="str">
        <f t="shared" si="269"/>
        <v>pre99</v>
      </c>
      <c r="AC1242" s="93" t="str">
        <f t="shared" si="270"/>
        <v>KLM</v>
      </c>
      <c r="AD1242" s="93" t="str">
        <f>"'"&amp;VLOOKUP(A1242,Lookups!B$3:F$48,2,FALSE)&amp;"'"</f>
        <v>'Kitsumkalum River Summer'</v>
      </c>
      <c r="AE1242" s="93">
        <f>VLOOKUP(A1242,Lookups!B$3:F$48,4,FALSE)</f>
        <v>2</v>
      </c>
      <c r="AF1242" s="93" t="str">
        <f>VLOOKUP(A1242,Lookups!B$3:F$48,5,FALSE)</f>
        <v>NBC</v>
      </c>
      <c r="AG1242" s="93" t="str">
        <f t="shared" si="271"/>
        <v>yes</v>
      </c>
      <c r="AH1242" s="93">
        <f>VLOOKUP(A1242,Lookups!B$3:F$48,3,FALSE)</f>
        <v>15</v>
      </c>
      <c r="AI1242" s="117">
        <f t="shared" si="272"/>
        <v>0.14937106918238993</v>
      </c>
      <c r="AJ1242" s="117">
        <f t="shared" si="273"/>
        <v>8.6477987421383642E-2</v>
      </c>
      <c r="AK1242" s="117">
        <f t="shared" si="274"/>
        <v>0</v>
      </c>
      <c r="AL1242" s="117">
        <f t="shared" si="275"/>
        <v>0</v>
      </c>
      <c r="AM1242" s="117">
        <f t="shared" si="276"/>
        <v>3.1446540880503146E-3</v>
      </c>
      <c r="AN1242" s="117">
        <f t="shared" si="277"/>
        <v>0</v>
      </c>
      <c r="AO1242" s="117">
        <f t="shared" si="278"/>
        <v>0</v>
      </c>
      <c r="AP1242" s="117">
        <f t="shared" si="279"/>
        <v>0.1430817610062893</v>
      </c>
      <c r="AQ1242" s="117">
        <f t="shared" si="280"/>
        <v>0.61792452830188682</v>
      </c>
      <c r="AR1242" s="117">
        <f t="shared" si="281"/>
        <v>0</v>
      </c>
      <c r="AS1242" t="str">
        <f t="shared" si="282"/>
        <v>1990KLM</v>
      </c>
    </row>
    <row r="1243" spans="1:45" x14ac:dyDescent="0.25">
      <c r="A1243" t="s">
        <v>684</v>
      </c>
      <c r="B1243" s="64">
        <v>1991</v>
      </c>
      <c r="C1243">
        <v>336</v>
      </c>
      <c r="D1243" s="116" t="s">
        <v>31</v>
      </c>
      <c r="E1243" s="63">
        <v>0.19940476190476189</v>
      </c>
      <c r="F1243" s="63">
        <v>0</v>
      </c>
      <c r="G1243" s="63">
        <v>4.1666666666666664E-2</v>
      </c>
      <c r="H1243" s="63">
        <v>0.10714285714285714</v>
      </c>
      <c r="I1243" s="63">
        <v>3.8690476190476192E-2</v>
      </c>
      <c r="J1243" s="63">
        <v>0</v>
      </c>
      <c r="K1243" s="63">
        <v>0</v>
      </c>
      <c r="L1243" s="63">
        <v>0</v>
      </c>
      <c r="M1243" s="63">
        <v>0</v>
      </c>
      <c r="N1243" s="63">
        <v>8.9285714285714281E-3</v>
      </c>
      <c r="O1243" s="63">
        <v>0</v>
      </c>
      <c r="P1243" s="63">
        <v>0</v>
      </c>
      <c r="Q1243" s="63">
        <v>0</v>
      </c>
      <c r="R1243" s="63">
        <v>0</v>
      </c>
      <c r="S1243" s="63">
        <v>0</v>
      </c>
      <c r="T1243" s="63">
        <v>0</v>
      </c>
      <c r="U1243" s="63">
        <v>0</v>
      </c>
      <c r="V1243" s="63">
        <v>0</v>
      </c>
      <c r="W1243" s="63">
        <v>0</v>
      </c>
      <c r="X1243" s="63">
        <v>0.14583333333333334</v>
      </c>
      <c r="Y1243" s="63">
        <v>9.2261904761904767E-2</v>
      </c>
      <c r="Z1243" s="63">
        <v>0</v>
      </c>
      <c r="AA1243" s="63">
        <v>0.36607142857142855</v>
      </c>
      <c r="AB1243" s="93" t="str">
        <f t="shared" si="269"/>
        <v>pre99</v>
      </c>
      <c r="AC1243" s="93" t="str">
        <f t="shared" si="270"/>
        <v>KLM</v>
      </c>
      <c r="AD1243" s="93" t="str">
        <f>"'"&amp;VLOOKUP(A1243,Lookups!B$3:F$48,2,FALSE)&amp;"'"</f>
        <v>'Kitsumkalum River Summer'</v>
      </c>
      <c r="AE1243" s="93">
        <f>VLOOKUP(A1243,Lookups!B$3:F$48,4,FALSE)</f>
        <v>2</v>
      </c>
      <c r="AF1243" s="93" t="str">
        <f>VLOOKUP(A1243,Lookups!B$3:F$48,5,FALSE)</f>
        <v>NBC</v>
      </c>
      <c r="AG1243" s="93" t="str">
        <f t="shared" si="271"/>
        <v>yes</v>
      </c>
      <c r="AH1243" s="93">
        <f>VLOOKUP(A1243,Lookups!B$3:F$48,3,FALSE)</f>
        <v>15</v>
      </c>
      <c r="AI1243" s="117">
        <f t="shared" si="272"/>
        <v>0.24107142857142855</v>
      </c>
      <c r="AJ1243" s="117">
        <f t="shared" si="273"/>
        <v>0.14583333333333331</v>
      </c>
      <c r="AK1243" s="117">
        <f t="shared" si="274"/>
        <v>0</v>
      </c>
      <c r="AL1243" s="117">
        <f t="shared" si="275"/>
        <v>0</v>
      </c>
      <c r="AM1243" s="117">
        <f t="shared" si="276"/>
        <v>8.9285714285714281E-3</v>
      </c>
      <c r="AN1243" s="117">
        <f t="shared" si="277"/>
        <v>0</v>
      </c>
      <c r="AO1243" s="117">
        <f t="shared" si="278"/>
        <v>0</v>
      </c>
      <c r="AP1243" s="117">
        <f t="shared" si="279"/>
        <v>0.23809523809523811</v>
      </c>
      <c r="AQ1243" s="117">
        <f t="shared" si="280"/>
        <v>0.36607142857142855</v>
      </c>
      <c r="AR1243" s="117">
        <f t="shared" si="281"/>
        <v>0</v>
      </c>
      <c r="AS1243" t="str">
        <f t="shared" si="282"/>
        <v>1991KLM</v>
      </c>
    </row>
    <row r="1244" spans="1:45" x14ac:dyDescent="0.25">
      <c r="A1244" t="s">
        <v>684</v>
      </c>
      <c r="B1244" s="64">
        <v>1992</v>
      </c>
      <c r="C1244">
        <v>691</v>
      </c>
      <c r="D1244" s="116" t="s">
        <v>31</v>
      </c>
      <c r="E1244" s="63">
        <v>0.15195369030390737</v>
      </c>
      <c r="F1244" s="63">
        <v>0</v>
      </c>
      <c r="G1244" s="63">
        <v>1.8813314037626629E-2</v>
      </c>
      <c r="H1244" s="63">
        <v>7.9594790159189577E-2</v>
      </c>
      <c r="I1244" s="63">
        <v>3.6179450072358899E-2</v>
      </c>
      <c r="J1244" s="63">
        <v>4.3415340086830683E-3</v>
      </c>
      <c r="K1244" s="63">
        <v>0</v>
      </c>
      <c r="L1244" s="63">
        <v>0</v>
      </c>
      <c r="M1244" s="63">
        <v>0</v>
      </c>
      <c r="N1244" s="63">
        <v>0</v>
      </c>
      <c r="O1244" s="63">
        <v>0</v>
      </c>
      <c r="P1244" s="63">
        <v>0</v>
      </c>
      <c r="Q1244" s="63">
        <v>0</v>
      </c>
      <c r="R1244" s="63">
        <v>0</v>
      </c>
      <c r="S1244" s="63">
        <v>0</v>
      </c>
      <c r="T1244" s="63">
        <v>0</v>
      </c>
      <c r="U1244" s="63">
        <v>0</v>
      </c>
      <c r="V1244" s="63">
        <v>0</v>
      </c>
      <c r="W1244" s="63">
        <v>0</v>
      </c>
      <c r="X1244" s="63">
        <v>9.1172214182344433E-2</v>
      </c>
      <c r="Y1244" s="63">
        <v>3.0390738060781478E-2</v>
      </c>
      <c r="Z1244" s="63">
        <v>0</v>
      </c>
      <c r="AA1244" s="63">
        <v>0.58755426917510856</v>
      </c>
      <c r="AB1244" s="93" t="str">
        <f t="shared" si="269"/>
        <v>pre99</v>
      </c>
      <c r="AC1244" s="93" t="str">
        <f t="shared" si="270"/>
        <v>KLM</v>
      </c>
      <c r="AD1244" s="93" t="str">
        <f>"'"&amp;VLOOKUP(A1244,Lookups!B$3:F$48,2,FALSE)&amp;"'"</f>
        <v>'Kitsumkalum River Summer'</v>
      </c>
      <c r="AE1244" s="93">
        <f>VLOOKUP(A1244,Lookups!B$3:F$48,4,FALSE)</f>
        <v>2</v>
      </c>
      <c r="AF1244" s="93" t="str">
        <f>VLOOKUP(A1244,Lookups!B$3:F$48,5,FALSE)</f>
        <v>NBC</v>
      </c>
      <c r="AG1244" s="93" t="str">
        <f t="shared" si="271"/>
        <v>yes</v>
      </c>
      <c r="AH1244" s="93">
        <f>VLOOKUP(A1244,Lookups!B$3:F$48,3,FALSE)</f>
        <v>15</v>
      </c>
      <c r="AI1244" s="117">
        <f t="shared" si="272"/>
        <v>0.170767004341534</v>
      </c>
      <c r="AJ1244" s="117">
        <f t="shared" si="273"/>
        <v>0.11577424023154848</v>
      </c>
      <c r="AK1244" s="117">
        <f t="shared" si="274"/>
        <v>4.3415340086830683E-3</v>
      </c>
      <c r="AL1244" s="117">
        <f t="shared" si="275"/>
        <v>0</v>
      </c>
      <c r="AM1244" s="117">
        <f t="shared" si="276"/>
        <v>0</v>
      </c>
      <c r="AN1244" s="117">
        <f t="shared" si="277"/>
        <v>0</v>
      </c>
      <c r="AO1244" s="117">
        <f t="shared" si="278"/>
        <v>0</v>
      </c>
      <c r="AP1244" s="117">
        <f t="shared" si="279"/>
        <v>0.12156295224312591</v>
      </c>
      <c r="AQ1244" s="117">
        <f t="shared" si="280"/>
        <v>0.58755426917510856</v>
      </c>
      <c r="AR1244" s="117">
        <f t="shared" si="281"/>
        <v>0</v>
      </c>
      <c r="AS1244" t="str">
        <f t="shared" si="282"/>
        <v>1992KLM</v>
      </c>
    </row>
    <row r="1245" spans="1:45" x14ac:dyDescent="0.25">
      <c r="A1245" t="s">
        <v>684</v>
      </c>
      <c r="B1245" s="64">
        <v>1993</v>
      </c>
      <c r="C1245">
        <v>241</v>
      </c>
      <c r="D1245" s="116" t="s">
        <v>31</v>
      </c>
      <c r="E1245" s="63">
        <v>0.11618257261410789</v>
      </c>
      <c r="F1245" s="63">
        <v>2.0746887966804978E-2</v>
      </c>
      <c r="G1245" s="63">
        <v>2.0746887966804978E-2</v>
      </c>
      <c r="H1245" s="63">
        <v>0.11203319502074689</v>
      </c>
      <c r="I1245" s="63">
        <v>2.9045643153526972E-2</v>
      </c>
      <c r="J1245" s="63">
        <v>0</v>
      </c>
      <c r="K1245" s="63">
        <v>0</v>
      </c>
      <c r="L1245" s="63">
        <v>0</v>
      </c>
      <c r="M1245" s="63">
        <v>0</v>
      </c>
      <c r="N1245" s="63">
        <v>0</v>
      </c>
      <c r="O1245" s="63">
        <v>0</v>
      </c>
      <c r="P1245" s="63">
        <v>0</v>
      </c>
      <c r="Q1245" s="63">
        <v>0</v>
      </c>
      <c r="R1245" s="63">
        <v>0</v>
      </c>
      <c r="S1245" s="63">
        <v>0</v>
      </c>
      <c r="T1245" s="63">
        <v>0</v>
      </c>
      <c r="U1245" s="63">
        <v>0</v>
      </c>
      <c r="V1245" s="63">
        <v>0</v>
      </c>
      <c r="W1245" s="63">
        <v>0</v>
      </c>
      <c r="X1245" s="63">
        <v>0.17842323651452283</v>
      </c>
      <c r="Y1245" s="63">
        <v>1.2448132780082987E-2</v>
      </c>
      <c r="Z1245" s="63">
        <v>0</v>
      </c>
      <c r="AA1245" s="63">
        <v>0.51037344398340245</v>
      </c>
      <c r="AB1245" s="93" t="str">
        <f t="shared" si="269"/>
        <v>pre99</v>
      </c>
      <c r="AC1245" s="93" t="str">
        <f t="shared" si="270"/>
        <v>KLM</v>
      </c>
      <c r="AD1245" s="93" t="str">
        <f>"'"&amp;VLOOKUP(A1245,Lookups!B$3:F$48,2,FALSE)&amp;"'"</f>
        <v>'Kitsumkalum River Summer'</v>
      </c>
      <c r="AE1245" s="93">
        <f>VLOOKUP(A1245,Lookups!B$3:F$48,4,FALSE)</f>
        <v>2</v>
      </c>
      <c r="AF1245" s="93" t="str">
        <f>VLOOKUP(A1245,Lookups!B$3:F$48,5,FALSE)</f>
        <v>NBC</v>
      </c>
      <c r="AG1245" s="93" t="str">
        <f t="shared" si="271"/>
        <v>yes</v>
      </c>
      <c r="AH1245" s="93">
        <f>VLOOKUP(A1245,Lookups!B$3:F$48,3,FALSE)</f>
        <v>15</v>
      </c>
      <c r="AI1245" s="117">
        <f t="shared" si="272"/>
        <v>0.15767634854771787</v>
      </c>
      <c r="AJ1245" s="117">
        <f t="shared" si="273"/>
        <v>0.14107883817427386</v>
      </c>
      <c r="AK1245" s="117">
        <f t="shared" si="274"/>
        <v>0</v>
      </c>
      <c r="AL1245" s="117">
        <f t="shared" si="275"/>
        <v>0</v>
      </c>
      <c r="AM1245" s="117">
        <f t="shared" si="276"/>
        <v>0</v>
      </c>
      <c r="AN1245" s="117">
        <f t="shared" si="277"/>
        <v>0</v>
      </c>
      <c r="AO1245" s="117">
        <f t="shared" si="278"/>
        <v>0</v>
      </c>
      <c r="AP1245" s="117">
        <f t="shared" si="279"/>
        <v>0.19087136929460582</v>
      </c>
      <c r="AQ1245" s="117">
        <f t="shared" si="280"/>
        <v>0.51037344398340245</v>
      </c>
      <c r="AR1245" s="117">
        <f t="shared" si="281"/>
        <v>0</v>
      </c>
      <c r="AS1245" t="str">
        <f t="shared" si="282"/>
        <v>1993KLM</v>
      </c>
    </row>
    <row r="1246" spans="1:45" x14ac:dyDescent="0.25">
      <c r="A1246" t="s">
        <v>684</v>
      </c>
      <c r="B1246" s="64">
        <v>1994</v>
      </c>
      <c r="C1246">
        <v>131</v>
      </c>
      <c r="D1246" s="116" t="s">
        <v>31</v>
      </c>
      <c r="E1246" s="63">
        <v>0.13740458015267176</v>
      </c>
      <c r="F1246" s="63">
        <v>0</v>
      </c>
      <c r="G1246" s="63">
        <v>0</v>
      </c>
      <c r="H1246" s="63">
        <v>6.1068702290076333E-2</v>
      </c>
      <c r="I1246" s="63">
        <v>3.8167938931297711E-2</v>
      </c>
      <c r="J1246" s="63">
        <v>0</v>
      </c>
      <c r="K1246" s="63">
        <v>0</v>
      </c>
      <c r="L1246" s="63">
        <v>0</v>
      </c>
      <c r="M1246" s="63">
        <v>0</v>
      </c>
      <c r="N1246" s="63">
        <v>0</v>
      </c>
      <c r="O1246" s="63">
        <v>0</v>
      </c>
      <c r="P1246" s="63">
        <v>0</v>
      </c>
      <c r="Q1246" s="63">
        <v>0</v>
      </c>
      <c r="R1246" s="63">
        <v>0</v>
      </c>
      <c r="S1246" s="63">
        <v>0</v>
      </c>
      <c r="T1246" s="63">
        <v>0</v>
      </c>
      <c r="U1246" s="63">
        <v>0</v>
      </c>
      <c r="V1246" s="63">
        <v>0</v>
      </c>
      <c r="W1246" s="63">
        <v>0</v>
      </c>
      <c r="X1246" s="63">
        <v>0.18320610687022901</v>
      </c>
      <c r="Y1246" s="63">
        <v>2.2900763358778626E-2</v>
      </c>
      <c r="Z1246" s="63">
        <v>0</v>
      </c>
      <c r="AA1246" s="63">
        <v>0.5572519083969466</v>
      </c>
      <c r="AB1246" s="93" t="str">
        <f t="shared" si="269"/>
        <v>pre99</v>
      </c>
      <c r="AC1246" s="93" t="str">
        <f t="shared" si="270"/>
        <v>KLM</v>
      </c>
      <c r="AD1246" s="93" t="str">
        <f>"'"&amp;VLOOKUP(A1246,Lookups!B$3:F$48,2,FALSE)&amp;"'"</f>
        <v>'Kitsumkalum River Summer'</v>
      </c>
      <c r="AE1246" s="93">
        <f>VLOOKUP(A1246,Lookups!B$3:F$48,4,FALSE)</f>
        <v>2</v>
      </c>
      <c r="AF1246" s="93" t="str">
        <f>VLOOKUP(A1246,Lookups!B$3:F$48,5,FALSE)</f>
        <v>NBC</v>
      </c>
      <c r="AG1246" s="93" t="str">
        <f t="shared" si="271"/>
        <v>yes</v>
      </c>
      <c r="AH1246" s="93">
        <f>VLOOKUP(A1246,Lookups!B$3:F$48,3,FALSE)</f>
        <v>15</v>
      </c>
      <c r="AI1246" s="117">
        <f t="shared" si="272"/>
        <v>0.13740458015267176</v>
      </c>
      <c r="AJ1246" s="117">
        <f t="shared" si="273"/>
        <v>9.9236641221374045E-2</v>
      </c>
      <c r="AK1246" s="117">
        <f t="shared" si="274"/>
        <v>0</v>
      </c>
      <c r="AL1246" s="117">
        <f t="shared" si="275"/>
        <v>0</v>
      </c>
      <c r="AM1246" s="117">
        <f t="shared" si="276"/>
        <v>0</v>
      </c>
      <c r="AN1246" s="117">
        <f t="shared" si="277"/>
        <v>0</v>
      </c>
      <c r="AO1246" s="117">
        <f t="shared" si="278"/>
        <v>0</v>
      </c>
      <c r="AP1246" s="117">
        <f t="shared" si="279"/>
        <v>0.20610687022900764</v>
      </c>
      <c r="AQ1246" s="117">
        <f t="shared" si="280"/>
        <v>0.5572519083969466</v>
      </c>
      <c r="AR1246" s="117">
        <f t="shared" si="281"/>
        <v>0</v>
      </c>
      <c r="AS1246" t="str">
        <f t="shared" si="282"/>
        <v>1994KLM</v>
      </c>
    </row>
    <row r="1247" spans="1:45" x14ac:dyDescent="0.25">
      <c r="A1247" t="s">
        <v>684</v>
      </c>
      <c r="B1247" s="64">
        <v>1995</v>
      </c>
      <c r="C1247">
        <v>202</v>
      </c>
      <c r="D1247" s="116" t="s">
        <v>31</v>
      </c>
      <c r="E1247" s="63">
        <v>0.13366336633663367</v>
      </c>
      <c r="F1247" s="63">
        <v>0</v>
      </c>
      <c r="G1247" s="63">
        <v>3.4653465346534656E-2</v>
      </c>
      <c r="H1247" s="63">
        <v>0.10396039603960396</v>
      </c>
      <c r="I1247" s="63">
        <v>2.4752475247524754E-2</v>
      </c>
      <c r="J1247" s="63">
        <v>0</v>
      </c>
      <c r="K1247" s="63">
        <v>0</v>
      </c>
      <c r="L1247" s="63">
        <v>0</v>
      </c>
      <c r="M1247" s="63">
        <v>0</v>
      </c>
      <c r="N1247" s="63">
        <v>0</v>
      </c>
      <c r="O1247" s="63">
        <v>9.9009900990099011E-3</v>
      </c>
      <c r="P1247" s="63">
        <v>0</v>
      </c>
      <c r="Q1247" s="63">
        <v>0</v>
      </c>
      <c r="R1247" s="63">
        <v>0</v>
      </c>
      <c r="S1247" s="63">
        <v>0</v>
      </c>
      <c r="T1247" s="63">
        <v>0</v>
      </c>
      <c r="U1247" s="63">
        <v>0</v>
      </c>
      <c r="V1247" s="63">
        <v>0</v>
      </c>
      <c r="W1247" s="63">
        <v>0</v>
      </c>
      <c r="X1247" s="63">
        <v>0.25742574257425743</v>
      </c>
      <c r="Y1247" s="63">
        <v>4.9504950495049507E-2</v>
      </c>
      <c r="Z1247" s="63">
        <v>0</v>
      </c>
      <c r="AA1247" s="63">
        <v>0.38613861386138615</v>
      </c>
      <c r="AB1247" s="93" t="str">
        <f t="shared" si="269"/>
        <v>pre99</v>
      </c>
      <c r="AC1247" s="93" t="str">
        <f t="shared" si="270"/>
        <v>KLM</v>
      </c>
      <c r="AD1247" s="93" t="str">
        <f>"'"&amp;VLOOKUP(A1247,Lookups!B$3:F$48,2,FALSE)&amp;"'"</f>
        <v>'Kitsumkalum River Summer'</v>
      </c>
      <c r="AE1247" s="93">
        <f>VLOOKUP(A1247,Lookups!B$3:F$48,4,FALSE)</f>
        <v>2</v>
      </c>
      <c r="AF1247" s="93" t="str">
        <f>VLOOKUP(A1247,Lookups!B$3:F$48,5,FALSE)</f>
        <v>NBC</v>
      </c>
      <c r="AG1247" s="93" t="str">
        <f t="shared" si="271"/>
        <v>yes</v>
      </c>
      <c r="AH1247" s="93">
        <f>VLOOKUP(A1247,Lookups!B$3:F$48,3,FALSE)</f>
        <v>15</v>
      </c>
      <c r="AI1247" s="117">
        <f t="shared" si="272"/>
        <v>0.16831683168316833</v>
      </c>
      <c r="AJ1247" s="117">
        <f t="shared" si="273"/>
        <v>0.12871287128712872</v>
      </c>
      <c r="AK1247" s="117">
        <f t="shared" si="274"/>
        <v>0</v>
      </c>
      <c r="AL1247" s="117">
        <f t="shared" si="275"/>
        <v>0</v>
      </c>
      <c r="AM1247" s="117">
        <f t="shared" si="276"/>
        <v>9.9009900990099011E-3</v>
      </c>
      <c r="AN1247" s="117">
        <f t="shared" si="277"/>
        <v>0</v>
      </c>
      <c r="AO1247" s="117">
        <f t="shared" si="278"/>
        <v>0</v>
      </c>
      <c r="AP1247" s="117">
        <f t="shared" si="279"/>
        <v>0.30693069306930693</v>
      </c>
      <c r="AQ1247" s="117">
        <f t="shared" si="280"/>
        <v>0.38613861386138615</v>
      </c>
      <c r="AR1247" s="117">
        <f t="shared" si="281"/>
        <v>0</v>
      </c>
      <c r="AS1247" t="str">
        <f t="shared" si="282"/>
        <v>1995KLM</v>
      </c>
    </row>
    <row r="1248" spans="1:45" x14ac:dyDescent="0.25">
      <c r="A1248" t="s">
        <v>684</v>
      </c>
      <c r="B1248" s="64">
        <v>1996</v>
      </c>
      <c r="C1248">
        <v>539</v>
      </c>
      <c r="D1248" s="116" t="s">
        <v>31</v>
      </c>
      <c r="E1248" s="63">
        <v>0.10760667903525047</v>
      </c>
      <c r="F1248" s="63">
        <v>1.8552875695732839E-3</v>
      </c>
      <c r="G1248" s="63">
        <v>6.8645640074211506E-2</v>
      </c>
      <c r="H1248" s="63">
        <v>1.8552875695732839E-3</v>
      </c>
      <c r="I1248" s="63">
        <v>3.7105751391465678E-3</v>
      </c>
      <c r="J1248" s="63">
        <v>0</v>
      </c>
      <c r="K1248" s="63">
        <v>0</v>
      </c>
      <c r="L1248" s="63">
        <v>0</v>
      </c>
      <c r="M1248" s="63">
        <v>0</v>
      </c>
      <c r="N1248" s="63">
        <v>0</v>
      </c>
      <c r="O1248" s="63">
        <v>0</v>
      </c>
      <c r="P1248" s="63">
        <v>0</v>
      </c>
      <c r="Q1248" s="63">
        <v>0</v>
      </c>
      <c r="R1248" s="63">
        <v>0</v>
      </c>
      <c r="S1248" s="63">
        <v>0</v>
      </c>
      <c r="T1248" s="63">
        <v>0</v>
      </c>
      <c r="U1248" s="63">
        <v>0</v>
      </c>
      <c r="V1248" s="63">
        <v>0</v>
      </c>
      <c r="W1248" s="63">
        <v>0</v>
      </c>
      <c r="X1248" s="63">
        <v>0.17439703153988867</v>
      </c>
      <c r="Y1248" s="63">
        <v>4.4526901669758812E-2</v>
      </c>
      <c r="Z1248" s="63">
        <v>0</v>
      </c>
      <c r="AA1248" s="63">
        <v>0.59740259740259738</v>
      </c>
      <c r="AB1248" s="93" t="str">
        <f t="shared" si="269"/>
        <v>pre99</v>
      </c>
      <c r="AC1248" s="93" t="str">
        <f t="shared" si="270"/>
        <v>KLM</v>
      </c>
      <c r="AD1248" s="93" t="str">
        <f>"'"&amp;VLOOKUP(A1248,Lookups!B$3:F$48,2,FALSE)&amp;"'"</f>
        <v>'Kitsumkalum River Summer'</v>
      </c>
      <c r="AE1248" s="93">
        <f>VLOOKUP(A1248,Lookups!B$3:F$48,4,FALSE)</f>
        <v>2</v>
      </c>
      <c r="AF1248" s="93" t="str">
        <f>VLOOKUP(A1248,Lookups!B$3:F$48,5,FALSE)</f>
        <v>NBC</v>
      </c>
      <c r="AG1248" s="93" t="str">
        <f t="shared" si="271"/>
        <v>yes</v>
      </c>
      <c r="AH1248" s="93">
        <f>VLOOKUP(A1248,Lookups!B$3:F$48,3,FALSE)</f>
        <v>15</v>
      </c>
      <c r="AI1248" s="117">
        <f t="shared" si="272"/>
        <v>0.17810760667903525</v>
      </c>
      <c r="AJ1248" s="117">
        <f t="shared" si="273"/>
        <v>5.5658627087198514E-3</v>
      </c>
      <c r="AK1248" s="117">
        <f t="shared" si="274"/>
        <v>0</v>
      </c>
      <c r="AL1248" s="117">
        <f t="shared" si="275"/>
        <v>0</v>
      </c>
      <c r="AM1248" s="117">
        <f t="shared" si="276"/>
        <v>0</v>
      </c>
      <c r="AN1248" s="117">
        <f t="shared" si="277"/>
        <v>0</v>
      </c>
      <c r="AO1248" s="117">
        <f t="shared" si="278"/>
        <v>0</v>
      </c>
      <c r="AP1248" s="117">
        <f t="shared" si="279"/>
        <v>0.21892393320964748</v>
      </c>
      <c r="AQ1248" s="117">
        <f t="shared" si="280"/>
        <v>0.59740259740259738</v>
      </c>
      <c r="AR1248" s="117">
        <f t="shared" si="281"/>
        <v>0</v>
      </c>
      <c r="AS1248" t="str">
        <f t="shared" si="282"/>
        <v>1996KLM</v>
      </c>
    </row>
    <row r="1249" spans="1:45" x14ac:dyDescent="0.25">
      <c r="A1249" t="s">
        <v>684</v>
      </c>
      <c r="B1249" s="64">
        <v>1997</v>
      </c>
      <c r="C1249">
        <v>648</v>
      </c>
      <c r="D1249" s="116" t="s">
        <v>31</v>
      </c>
      <c r="E1249" s="63">
        <v>0.12191358024691358</v>
      </c>
      <c r="F1249" s="63">
        <v>0</v>
      </c>
      <c r="G1249" s="63">
        <v>9.1049382716049385E-2</v>
      </c>
      <c r="H1249" s="63">
        <v>0</v>
      </c>
      <c r="I1249" s="63">
        <v>3.5493827160493825E-2</v>
      </c>
      <c r="J1249" s="63">
        <v>0</v>
      </c>
      <c r="K1249" s="63">
        <v>0</v>
      </c>
      <c r="L1249" s="63">
        <v>0</v>
      </c>
      <c r="M1249" s="63">
        <v>0</v>
      </c>
      <c r="N1249" s="63">
        <v>0</v>
      </c>
      <c r="O1249" s="63">
        <v>0</v>
      </c>
      <c r="P1249" s="63">
        <v>0</v>
      </c>
      <c r="Q1249" s="63">
        <v>0</v>
      </c>
      <c r="R1249" s="63">
        <v>0</v>
      </c>
      <c r="S1249" s="63">
        <v>0</v>
      </c>
      <c r="T1249" s="63">
        <v>0</v>
      </c>
      <c r="U1249" s="63">
        <v>0</v>
      </c>
      <c r="V1249" s="63">
        <v>0</v>
      </c>
      <c r="W1249" s="63">
        <v>0</v>
      </c>
      <c r="X1249" s="63">
        <v>7.716049382716049E-2</v>
      </c>
      <c r="Y1249" s="63">
        <v>7.098765432098765E-2</v>
      </c>
      <c r="Z1249" s="63">
        <v>0</v>
      </c>
      <c r="AA1249" s="63">
        <v>0.60339506172839508</v>
      </c>
      <c r="AB1249" s="93" t="str">
        <f t="shared" si="269"/>
        <v>pre99</v>
      </c>
      <c r="AC1249" s="93" t="str">
        <f t="shared" si="270"/>
        <v>KLM</v>
      </c>
      <c r="AD1249" s="93" t="str">
        <f>"'"&amp;VLOOKUP(A1249,Lookups!B$3:F$48,2,FALSE)&amp;"'"</f>
        <v>'Kitsumkalum River Summer'</v>
      </c>
      <c r="AE1249" s="93">
        <f>VLOOKUP(A1249,Lookups!B$3:F$48,4,FALSE)</f>
        <v>2</v>
      </c>
      <c r="AF1249" s="93" t="str">
        <f>VLOOKUP(A1249,Lookups!B$3:F$48,5,FALSE)</f>
        <v>NBC</v>
      </c>
      <c r="AG1249" s="93" t="str">
        <f t="shared" si="271"/>
        <v>yes</v>
      </c>
      <c r="AH1249" s="93">
        <f>VLOOKUP(A1249,Lookups!B$3:F$48,3,FALSE)</f>
        <v>15</v>
      </c>
      <c r="AI1249" s="117">
        <f t="shared" si="272"/>
        <v>0.21296296296296297</v>
      </c>
      <c r="AJ1249" s="117">
        <f t="shared" si="273"/>
        <v>3.5493827160493825E-2</v>
      </c>
      <c r="AK1249" s="117">
        <f t="shared" si="274"/>
        <v>0</v>
      </c>
      <c r="AL1249" s="117">
        <f t="shared" si="275"/>
        <v>0</v>
      </c>
      <c r="AM1249" s="117">
        <f t="shared" si="276"/>
        <v>0</v>
      </c>
      <c r="AN1249" s="117">
        <f t="shared" si="277"/>
        <v>0</v>
      </c>
      <c r="AO1249" s="117">
        <f t="shared" si="278"/>
        <v>0</v>
      </c>
      <c r="AP1249" s="117">
        <f t="shared" si="279"/>
        <v>0.14814814814814814</v>
      </c>
      <c r="AQ1249" s="117">
        <f t="shared" si="280"/>
        <v>0.60339506172839508</v>
      </c>
      <c r="AR1249" s="117">
        <f t="shared" si="281"/>
        <v>0</v>
      </c>
      <c r="AS1249" t="str">
        <f t="shared" si="282"/>
        <v>1997KLM</v>
      </c>
    </row>
    <row r="1250" spans="1:45" x14ac:dyDescent="0.25">
      <c r="A1250" t="s">
        <v>684</v>
      </c>
      <c r="B1250" s="64">
        <v>1998</v>
      </c>
      <c r="C1250">
        <v>506</v>
      </c>
      <c r="D1250" s="116" t="s">
        <v>31</v>
      </c>
      <c r="E1250" s="63">
        <v>0.1067193675889328</v>
      </c>
      <c r="F1250" s="63">
        <v>0</v>
      </c>
      <c r="G1250" s="63">
        <v>3.3596837944664032E-2</v>
      </c>
      <c r="H1250" s="63">
        <v>0</v>
      </c>
      <c r="I1250" s="63">
        <v>3.952569169960474E-3</v>
      </c>
      <c r="J1250" s="63">
        <v>0</v>
      </c>
      <c r="K1250" s="63">
        <v>0</v>
      </c>
      <c r="L1250" s="63">
        <v>0</v>
      </c>
      <c r="M1250" s="63">
        <v>0</v>
      </c>
      <c r="N1250" s="63">
        <v>0</v>
      </c>
      <c r="O1250" s="63">
        <v>0</v>
      </c>
      <c r="P1250" s="63">
        <v>0</v>
      </c>
      <c r="Q1250" s="63">
        <v>0</v>
      </c>
      <c r="R1250" s="63">
        <v>0</v>
      </c>
      <c r="S1250" s="63">
        <v>0</v>
      </c>
      <c r="T1250" s="63">
        <v>0</v>
      </c>
      <c r="U1250" s="63">
        <v>0</v>
      </c>
      <c r="V1250" s="63">
        <v>0</v>
      </c>
      <c r="W1250" s="63">
        <v>0</v>
      </c>
      <c r="X1250" s="63">
        <v>1.1857707509881422E-2</v>
      </c>
      <c r="Y1250" s="63">
        <v>5.33596837944664E-2</v>
      </c>
      <c r="Z1250" s="63">
        <v>0</v>
      </c>
      <c r="AA1250" s="63">
        <v>0.79051383399209485</v>
      </c>
      <c r="AB1250" s="93" t="str">
        <f t="shared" si="269"/>
        <v>pre99</v>
      </c>
      <c r="AC1250" s="93" t="str">
        <f t="shared" si="270"/>
        <v>KLM</v>
      </c>
      <c r="AD1250" s="93" t="str">
        <f>"'"&amp;VLOOKUP(A1250,Lookups!B$3:F$48,2,FALSE)&amp;"'"</f>
        <v>'Kitsumkalum River Summer'</v>
      </c>
      <c r="AE1250" s="93">
        <f>VLOOKUP(A1250,Lookups!B$3:F$48,4,FALSE)</f>
        <v>2</v>
      </c>
      <c r="AF1250" s="93" t="str">
        <f>VLOOKUP(A1250,Lookups!B$3:F$48,5,FALSE)</f>
        <v>NBC</v>
      </c>
      <c r="AG1250" s="93" t="str">
        <f t="shared" si="271"/>
        <v>yes</v>
      </c>
      <c r="AH1250" s="93">
        <f>VLOOKUP(A1250,Lookups!B$3:F$48,3,FALSE)</f>
        <v>15</v>
      </c>
      <c r="AI1250" s="117">
        <f t="shared" si="272"/>
        <v>0.14031620553359683</v>
      </c>
      <c r="AJ1250" s="117">
        <f t="shared" si="273"/>
        <v>3.952569169960474E-3</v>
      </c>
      <c r="AK1250" s="117">
        <f t="shared" si="274"/>
        <v>0</v>
      </c>
      <c r="AL1250" s="117">
        <f t="shared" si="275"/>
        <v>0</v>
      </c>
      <c r="AM1250" s="117">
        <f t="shared" si="276"/>
        <v>0</v>
      </c>
      <c r="AN1250" s="117">
        <f t="shared" si="277"/>
        <v>0</v>
      </c>
      <c r="AO1250" s="117">
        <f t="shared" si="278"/>
        <v>0</v>
      </c>
      <c r="AP1250" s="117">
        <f t="shared" si="279"/>
        <v>6.5217391304347824E-2</v>
      </c>
      <c r="AQ1250" s="117">
        <f t="shared" si="280"/>
        <v>0.79051383399209485</v>
      </c>
      <c r="AR1250" s="117">
        <f t="shared" si="281"/>
        <v>0</v>
      </c>
      <c r="AS1250" t="str">
        <f t="shared" si="282"/>
        <v>1998KLM</v>
      </c>
    </row>
    <row r="1251" spans="1:45" x14ac:dyDescent="0.25">
      <c r="A1251" t="s">
        <v>684</v>
      </c>
      <c r="B1251" s="64">
        <v>1999</v>
      </c>
      <c r="C1251">
        <v>729</v>
      </c>
      <c r="D1251" s="116" t="s">
        <v>31</v>
      </c>
      <c r="E1251" s="63">
        <v>0.12757201646090535</v>
      </c>
      <c r="F1251" s="63">
        <v>0</v>
      </c>
      <c r="G1251" s="63">
        <v>0.10150891632373114</v>
      </c>
      <c r="H1251" s="63">
        <v>0</v>
      </c>
      <c r="I1251" s="63">
        <v>0.11385459533607682</v>
      </c>
      <c r="J1251" s="63">
        <v>0</v>
      </c>
      <c r="K1251" s="63">
        <v>0</v>
      </c>
      <c r="L1251" s="63">
        <v>0</v>
      </c>
      <c r="M1251" s="63">
        <v>0</v>
      </c>
      <c r="N1251" s="63">
        <v>0</v>
      </c>
      <c r="O1251" s="63">
        <v>0</v>
      </c>
      <c r="P1251" s="63">
        <v>0</v>
      </c>
      <c r="Q1251" s="63">
        <v>0</v>
      </c>
      <c r="R1251" s="63">
        <v>0</v>
      </c>
      <c r="S1251" s="63">
        <v>0</v>
      </c>
      <c r="T1251" s="63">
        <v>0</v>
      </c>
      <c r="U1251" s="63">
        <v>0</v>
      </c>
      <c r="V1251" s="63">
        <v>0</v>
      </c>
      <c r="W1251" s="63">
        <v>0</v>
      </c>
      <c r="X1251" s="63">
        <v>2.0576131687242798E-2</v>
      </c>
      <c r="Y1251" s="63">
        <v>2.0576131687242798E-2</v>
      </c>
      <c r="Z1251" s="63">
        <v>0</v>
      </c>
      <c r="AA1251" s="63">
        <v>0.61591220850480111</v>
      </c>
      <c r="AB1251" s="93" t="str">
        <f t="shared" si="269"/>
        <v>a99to08</v>
      </c>
      <c r="AC1251" s="93" t="str">
        <f t="shared" si="270"/>
        <v>KLM</v>
      </c>
      <c r="AD1251" s="93" t="str">
        <f>"'"&amp;VLOOKUP(A1251,Lookups!B$3:F$48,2,FALSE)&amp;"'"</f>
        <v>'Kitsumkalum River Summer'</v>
      </c>
      <c r="AE1251" s="93">
        <f>VLOOKUP(A1251,Lookups!B$3:F$48,4,FALSE)</f>
        <v>2</v>
      </c>
      <c r="AF1251" s="93" t="str">
        <f>VLOOKUP(A1251,Lookups!B$3:F$48,5,FALSE)</f>
        <v>NBC</v>
      </c>
      <c r="AG1251" s="93" t="str">
        <f t="shared" si="271"/>
        <v>yes</v>
      </c>
      <c r="AH1251" s="93">
        <f>VLOOKUP(A1251,Lookups!B$3:F$48,3,FALSE)</f>
        <v>15</v>
      </c>
      <c r="AI1251" s="117">
        <f t="shared" si="272"/>
        <v>0.22908093278463648</v>
      </c>
      <c r="AJ1251" s="117">
        <f t="shared" si="273"/>
        <v>0.11385459533607682</v>
      </c>
      <c r="AK1251" s="117">
        <f t="shared" si="274"/>
        <v>0</v>
      </c>
      <c r="AL1251" s="117">
        <f t="shared" si="275"/>
        <v>0</v>
      </c>
      <c r="AM1251" s="117">
        <f t="shared" si="276"/>
        <v>0</v>
      </c>
      <c r="AN1251" s="117">
        <f t="shared" si="277"/>
        <v>0</v>
      </c>
      <c r="AO1251" s="117">
        <f t="shared" si="278"/>
        <v>0</v>
      </c>
      <c r="AP1251" s="117">
        <f t="shared" si="279"/>
        <v>4.1152263374485597E-2</v>
      </c>
      <c r="AQ1251" s="117">
        <f t="shared" si="280"/>
        <v>0.61591220850480111</v>
      </c>
      <c r="AR1251" s="117">
        <f t="shared" si="281"/>
        <v>0</v>
      </c>
      <c r="AS1251" t="str">
        <f t="shared" si="282"/>
        <v>1999KLM</v>
      </c>
    </row>
    <row r="1252" spans="1:45" x14ac:dyDescent="0.25">
      <c r="A1252" t="s">
        <v>684</v>
      </c>
      <c r="B1252" s="64">
        <v>2000</v>
      </c>
      <c r="C1252">
        <v>354</v>
      </c>
      <c r="D1252" s="116" t="s">
        <v>31</v>
      </c>
      <c r="E1252" s="63">
        <v>9.03954802259887E-2</v>
      </c>
      <c r="F1252" s="63">
        <v>0</v>
      </c>
      <c r="G1252" s="63">
        <v>0.10169491525423729</v>
      </c>
      <c r="H1252" s="63">
        <v>0</v>
      </c>
      <c r="I1252" s="63">
        <v>8.1920903954802254E-2</v>
      </c>
      <c r="J1252" s="63">
        <v>0</v>
      </c>
      <c r="K1252" s="63">
        <v>0</v>
      </c>
      <c r="L1252" s="63">
        <v>0</v>
      </c>
      <c r="M1252" s="63">
        <v>0</v>
      </c>
      <c r="N1252" s="63">
        <v>0</v>
      </c>
      <c r="O1252" s="63">
        <v>0</v>
      </c>
      <c r="P1252" s="63">
        <v>0</v>
      </c>
      <c r="Q1252" s="63">
        <v>0</v>
      </c>
      <c r="R1252" s="63">
        <v>0</v>
      </c>
      <c r="S1252" s="63">
        <v>0</v>
      </c>
      <c r="T1252" s="63">
        <v>0</v>
      </c>
      <c r="U1252" s="63">
        <v>0</v>
      </c>
      <c r="V1252" s="63">
        <v>0</v>
      </c>
      <c r="W1252" s="63">
        <v>0</v>
      </c>
      <c r="X1252" s="63">
        <v>7.0621468926553674E-2</v>
      </c>
      <c r="Y1252" s="63">
        <v>3.3898305084745763E-2</v>
      </c>
      <c r="Z1252" s="63">
        <v>0</v>
      </c>
      <c r="AA1252" s="63">
        <v>0.62146892655367236</v>
      </c>
      <c r="AB1252" s="93" t="str">
        <f t="shared" si="269"/>
        <v>a99to08</v>
      </c>
      <c r="AC1252" s="93" t="str">
        <f t="shared" si="270"/>
        <v>KLM</v>
      </c>
      <c r="AD1252" s="93" t="str">
        <f>"'"&amp;VLOOKUP(A1252,Lookups!B$3:F$48,2,FALSE)&amp;"'"</f>
        <v>'Kitsumkalum River Summer'</v>
      </c>
      <c r="AE1252" s="93">
        <f>VLOOKUP(A1252,Lookups!B$3:F$48,4,FALSE)</f>
        <v>2</v>
      </c>
      <c r="AF1252" s="93" t="str">
        <f>VLOOKUP(A1252,Lookups!B$3:F$48,5,FALSE)</f>
        <v>NBC</v>
      </c>
      <c r="AG1252" s="93" t="str">
        <f t="shared" si="271"/>
        <v>yes</v>
      </c>
      <c r="AH1252" s="93">
        <f>VLOOKUP(A1252,Lookups!B$3:F$48,3,FALSE)</f>
        <v>15</v>
      </c>
      <c r="AI1252" s="117">
        <f t="shared" si="272"/>
        <v>0.19209039548022599</v>
      </c>
      <c r="AJ1252" s="117">
        <f t="shared" si="273"/>
        <v>8.1920903954802254E-2</v>
      </c>
      <c r="AK1252" s="117">
        <f t="shared" si="274"/>
        <v>0</v>
      </c>
      <c r="AL1252" s="117">
        <f t="shared" si="275"/>
        <v>0</v>
      </c>
      <c r="AM1252" s="117">
        <f t="shared" si="276"/>
        <v>0</v>
      </c>
      <c r="AN1252" s="117">
        <f t="shared" si="277"/>
        <v>0</v>
      </c>
      <c r="AO1252" s="117">
        <f t="shared" si="278"/>
        <v>0</v>
      </c>
      <c r="AP1252" s="117">
        <f t="shared" si="279"/>
        <v>0.10451977401129944</v>
      </c>
      <c r="AQ1252" s="117">
        <f t="shared" si="280"/>
        <v>0.62146892655367236</v>
      </c>
      <c r="AR1252" s="117">
        <f t="shared" si="281"/>
        <v>0</v>
      </c>
      <c r="AS1252" t="str">
        <f t="shared" si="282"/>
        <v>2000KLM</v>
      </c>
    </row>
    <row r="1253" spans="1:45" x14ac:dyDescent="0.25">
      <c r="A1253" t="s">
        <v>684</v>
      </c>
      <c r="B1253" s="64">
        <v>2001</v>
      </c>
      <c r="C1253">
        <v>563</v>
      </c>
      <c r="D1253" s="116" t="s">
        <v>31</v>
      </c>
      <c r="E1253" s="63">
        <v>0.12255772646536414</v>
      </c>
      <c r="F1253" s="63">
        <v>0</v>
      </c>
      <c r="G1253" s="63">
        <v>0.10301953818827708</v>
      </c>
      <c r="H1253" s="63">
        <v>7.104795737122558E-3</v>
      </c>
      <c r="I1253" s="63">
        <v>0</v>
      </c>
      <c r="J1253" s="63">
        <v>0</v>
      </c>
      <c r="K1253" s="63">
        <v>0</v>
      </c>
      <c r="L1253" s="63">
        <v>0</v>
      </c>
      <c r="M1253" s="63">
        <v>0</v>
      </c>
      <c r="N1253" s="63">
        <v>0</v>
      </c>
      <c r="O1253" s="63">
        <v>0</v>
      </c>
      <c r="P1253" s="63">
        <v>0</v>
      </c>
      <c r="Q1253" s="63">
        <v>0</v>
      </c>
      <c r="R1253" s="63">
        <v>0</v>
      </c>
      <c r="S1253" s="63">
        <v>0</v>
      </c>
      <c r="T1253" s="63">
        <v>0</v>
      </c>
      <c r="U1253" s="63">
        <v>0</v>
      </c>
      <c r="V1253" s="63">
        <v>0</v>
      </c>
      <c r="W1253" s="63">
        <v>0</v>
      </c>
      <c r="X1253" s="63">
        <v>0.10124333925399645</v>
      </c>
      <c r="Y1253" s="63">
        <v>7.6376554174067496E-2</v>
      </c>
      <c r="Z1253" s="63">
        <v>0</v>
      </c>
      <c r="AA1253" s="63">
        <v>0.58969804618117228</v>
      </c>
      <c r="AB1253" s="93" t="str">
        <f t="shared" si="269"/>
        <v>a99to08</v>
      </c>
      <c r="AC1253" s="93" t="str">
        <f t="shared" si="270"/>
        <v>KLM</v>
      </c>
      <c r="AD1253" s="93" t="str">
        <f>"'"&amp;VLOOKUP(A1253,Lookups!B$3:F$48,2,FALSE)&amp;"'"</f>
        <v>'Kitsumkalum River Summer'</v>
      </c>
      <c r="AE1253" s="93">
        <f>VLOOKUP(A1253,Lookups!B$3:F$48,4,FALSE)</f>
        <v>2</v>
      </c>
      <c r="AF1253" s="93" t="str">
        <f>VLOOKUP(A1253,Lookups!B$3:F$48,5,FALSE)</f>
        <v>NBC</v>
      </c>
      <c r="AG1253" s="93" t="str">
        <f t="shared" si="271"/>
        <v>yes</v>
      </c>
      <c r="AH1253" s="93">
        <f>VLOOKUP(A1253,Lookups!B$3:F$48,3,FALSE)</f>
        <v>15</v>
      </c>
      <c r="AI1253" s="117">
        <f t="shared" si="272"/>
        <v>0.22557726465364122</v>
      </c>
      <c r="AJ1253" s="117">
        <f t="shared" si="273"/>
        <v>7.104795737122558E-3</v>
      </c>
      <c r="AK1253" s="117">
        <f t="shared" si="274"/>
        <v>0</v>
      </c>
      <c r="AL1253" s="117">
        <f t="shared" si="275"/>
        <v>0</v>
      </c>
      <c r="AM1253" s="117">
        <f t="shared" si="276"/>
        <v>0</v>
      </c>
      <c r="AN1253" s="117">
        <f t="shared" si="277"/>
        <v>0</v>
      </c>
      <c r="AO1253" s="117">
        <f t="shared" si="278"/>
        <v>0</v>
      </c>
      <c r="AP1253" s="117">
        <f t="shared" si="279"/>
        <v>0.17761989342806395</v>
      </c>
      <c r="AQ1253" s="117">
        <f t="shared" si="280"/>
        <v>0.58969804618117228</v>
      </c>
      <c r="AR1253" s="117">
        <f t="shared" si="281"/>
        <v>0</v>
      </c>
      <c r="AS1253" t="str">
        <f t="shared" si="282"/>
        <v>2001KLM</v>
      </c>
    </row>
    <row r="1254" spans="1:45" x14ac:dyDescent="0.25">
      <c r="A1254" t="s">
        <v>684</v>
      </c>
      <c r="B1254" s="64">
        <v>2002</v>
      </c>
      <c r="C1254">
        <v>1041</v>
      </c>
      <c r="D1254" s="116" t="s">
        <v>31</v>
      </c>
      <c r="E1254" s="63">
        <v>0.14409221902017291</v>
      </c>
      <c r="F1254" s="63">
        <v>3.8424591738712775E-3</v>
      </c>
      <c r="G1254" s="63">
        <v>6.0518731988472622E-2</v>
      </c>
      <c r="H1254" s="63">
        <v>1.536983669548511E-2</v>
      </c>
      <c r="I1254" s="63">
        <v>5.9558117195004805E-2</v>
      </c>
      <c r="J1254" s="63">
        <v>0</v>
      </c>
      <c r="K1254" s="63">
        <v>0</v>
      </c>
      <c r="L1254" s="63">
        <v>0</v>
      </c>
      <c r="M1254" s="63">
        <v>5.763688760806916E-3</v>
      </c>
      <c r="N1254" s="63">
        <v>0</v>
      </c>
      <c r="O1254" s="63">
        <v>0</v>
      </c>
      <c r="P1254" s="63">
        <v>2.2094140249759846E-2</v>
      </c>
      <c r="Q1254" s="63">
        <v>0</v>
      </c>
      <c r="R1254" s="63">
        <v>0</v>
      </c>
      <c r="S1254" s="63">
        <v>0</v>
      </c>
      <c r="T1254" s="63">
        <v>0</v>
      </c>
      <c r="U1254" s="63">
        <v>0</v>
      </c>
      <c r="V1254" s="63">
        <v>0</v>
      </c>
      <c r="W1254" s="63">
        <v>0</v>
      </c>
      <c r="X1254" s="63">
        <v>3.1700288184438041E-2</v>
      </c>
      <c r="Y1254" s="63">
        <v>4.7070124879923153E-2</v>
      </c>
      <c r="Z1254" s="63">
        <v>0</v>
      </c>
      <c r="AA1254" s="63">
        <v>0.60999039385206533</v>
      </c>
      <c r="AB1254" s="93" t="str">
        <f t="shared" si="269"/>
        <v>a99to08</v>
      </c>
      <c r="AC1254" s="93" t="str">
        <f t="shared" si="270"/>
        <v>KLM</v>
      </c>
      <c r="AD1254" s="93" t="str">
        <f>"'"&amp;VLOOKUP(A1254,Lookups!B$3:F$48,2,FALSE)&amp;"'"</f>
        <v>'Kitsumkalum River Summer'</v>
      </c>
      <c r="AE1254" s="93">
        <f>VLOOKUP(A1254,Lookups!B$3:F$48,4,FALSE)</f>
        <v>2</v>
      </c>
      <c r="AF1254" s="93" t="str">
        <f>VLOOKUP(A1254,Lookups!B$3:F$48,5,FALSE)</f>
        <v>NBC</v>
      </c>
      <c r="AG1254" s="93" t="str">
        <f t="shared" si="271"/>
        <v>yes</v>
      </c>
      <c r="AH1254" s="93">
        <f>VLOOKUP(A1254,Lookups!B$3:F$48,3,FALSE)</f>
        <v>15</v>
      </c>
      <c r="AI1254" s="117">
        <f t="shared" si="272"/>
        <v>0.20845341018251681</v>
      </c>
      <c r="AJ1254" s="117">
        <f t="shared" si="273"/>
        <v>7.492795389048991E-2</v>
      </c>
      <c r="AK1254" s="117">
        <f t="shared" si="274"/>
        <v>0</v>
      </c>
      <c r="AL1254" s="117">
        <f t="shared" si="275"/>
        <v>5.763688760806916E-3</v>
      </c>
      <c r="AM1254" s="117">
        <f t="shared" si="276"/>
        <v>2.2094140249759846E-2</v>
      </c>
      <c r="AN1254" s="117">
        <f t="shared" si="277"/>
        <v>0</v>
      </c>
      <c r="AO1254" s="117">
        <f t="shared" si="278"/>
        <v>0</v>
      </c>
      <c r="AP1254" s="117">
        <f t="shared" si="279"/>
        <v>7.8770413064361194E-2</v>
      </c>
      <c r="AQ1254" s="117">
        <f t="shared" si="280"/>
        <v>0.60999039385206533</v>
      </c>
      <c r="AR1254" s="117">
        <f t="shared" si="281"/>
        <v>0</v>
      </c>
      <c r="AS1254" t="str">
        <f t="shared" si="282"/>
        <v>2002KLM</v>
      </c>
    </row>
    <row r="1255" spans="1:45" x14ac:dyDescent="0.25">
      <c r="A1255" t="s">
        <v>684</v>
      </c>
      <c r="B1255" s="64">
        <v>2003</v>
      </c>
      <c r="C1255">
        <v>636</v>
      </c>
      <c r="D1255" s="116" t="s">
        <v>31</v>
      </c>
      <c r="E1255" s="63">
        <v>0.16037735849056603</v>
      </c>
      <c r="F1255" s="63">
        <v>0</v>
      </c>
      <c r="G1255" s="63">
        <v>1.8867924528301886E-2</v>
      </c>
      <c r="H1255" s="63">
        <v>5.8176100628930819E-2</v>
      </c>
      <c r="I1255" s="63">
        <v>2.8301886792452831E-2</v>
      </c>
      <c r="J1255" s="63">
        <v>0</v>
      </c>
      <c r="K1255" s="63">
        <v>0</v>
      </c>
      <c r="L1255" s="63">
        <v>0</v>
      </c>
      <c r="M1255" s="63">
        <v>0</v>
      </c>
      <c r="N1255" s="63">
        <v>0</v>
      </c>
      <c r="O1255" s="63">
        <v>0</v>
      </c>
      <c r="P1255" s="63">
        <v>0</v>
      </c>
      <c r="Q1255" s="63">
        <v>0</v>
      </c>
      <c r="R1255" s="63">
        <v>0</v>
      </c>
      <c r="S1255" s="63">
        <v>0</v>
      </c>
      <c r="T1255" s="63">
        <v>0</v>
      </c>
      <c r="U1255" s="63">
        <v>0</v>
      </c>
      <c r="V1255" s="63">
        <v>0</v>
      </c>
      <c r="W1255" s="63">
        <v>0</v>
      </c>
      <c r="X1255" s="63">
        <v>4.7169811320754715E-3</v>
      </c>
      <c r="Y1255" s="63">
        <v>6.6037735849056603E-2</v>
      </c>
      <c r="Z1255" s="63">
        <v>0</v>
      </c>
      <c r="AA1255" s="63">
        <v>0.66352201257861632</v>
      </c>
      <c r="AB1255" s="93" t="str">
        <f t="shared" si="269"/>
        <v>a99to08</v>
      </c>
      <c r="AC1255" s="93" t="str">
        <f t="shared" si="270"/>
        <v>KLM</v>
      </c>
      <c r="AD1255" s="93" t="str">
        <f>"'"&amp;VLOOKUP(A1255,Lookups!B$3:F$48,2,FALSE)&amp;"'"</f>
        <v>'Kitsumkalum River Summer'</v>
      </c>
      <c r="AE1255" s="93">
        <f>VLOOKUP(A1255,Lookups!B$3:F$48,4,FALSE)</f>
        <v>2</v>
      </c>
      <c r="AF1255" s="93" t="str">
        <f>VLOOKUP(A1255,Lookups!B$3:F$48,5,FALSE)</f>
        <v>NBC</v>
      </c>
      <c r="AG1255" s="93" t="str">
        <f t="shared" si="271"/>
        <v>yes</v>
      </c>
      <c r="AH1255" s="93">
        <f>VLOOKUP(A1255,Lookups!B$3:F$48,3,FALSE)</f>
        <v>15</v>
      </c>
      <c r="AI1255" s="117">
        <f t="shared" si="272"/>
        <v>0.17924528301886791</v>
      </c>
      <c r="AJ1255" s="117">
        <f t="shared" si="273"/>
        <v>8.6477987421383656E-2</v>
      </c>
      <c r="AK1255" s="117">
        <f t="shared" si="274"/>
        <v>0</v>
      </c>
      <c r="AL1255" s="117">
        <f t="shared" si="275"/>
        <v>0</v>
      </c>
      <c r="AM1255" s="117">
        <f t="shared" si="276"/>
        <v>0</v>
      </c>
      <c r="AN1255" s="117">
        <f t="shared" si="277"/>
        <v>0</v>
      </c>
      <c r="AO1255" s="117">
        <f t="shared" si="278"/>
        <v>0</v>
      </c>
      <c r="AP1255" s="117">
        <f t="shared" si="279"/>
        <v>7.0754716981132074E-2</v>
      </c>
      <c r="AQ1255" s="117">
        <f t="shared" si="280"/>
        <v>0.66352201257861632</v>
      </c>
      <c r="AR1255" s="117">
        <f t="shared" si="281"/>
        <v>0</v>
      </c>
      <c r="AS1255" t="str">
        <f t="shared" si="282"/>
        <v>2003KLM</v>
      </c>
    </row>
    <row r="1256" spans="1:45" x14ac:dyDescent="0.25">
      <c r="A1256" t="s">
        <v>684</v>
      </c>
      <c r="B1256" s="64">
        <v>2004</v>
      </c>
      <c r="C1256">
        <v>947</v>
      </c>
      <c r="D1256" s="116" t="s">
        <v>31</v>
      </c>
      <c r="E1256" s="63">
        <v>8.02534318901795E-2</v>
      </c>
      <c r="F1256" s="63">
        <v>3.3790918690601898E-2</v>
      </c>
      <c r="G1256" s="63">
        <v>5.2798310454065467E-2</v>
      </c>
      <c r="H1256" s="63">
        <v>8.4477296726504746E-3</v>
      </c>
      <c r="I1256" s="63">
        <v>0.10559662090813093</v>
      </c>
      <c r="J1256" s="63">
        <v>0</v>
      </c>
      <c r="K1256" s="63">
        <v>0</v>
      </c>
      <c r="L1256" s="63">
        <v>0</v>
      </c>
      <c r="M1256" s="63">
        <v>0</v>
      </c>
      <c r="N1256" s="63">
        <v>0</v>
      </c>
      <c r="O1256" s="63">
        <v>0</v>
      </c>
      <c r="P1256" s="63">
        <v>0</v>
      </c>
      <c r="Q1256" s="63">
        <v>0</v>
      </c>
      <c r="R1256" s="63">
        <v>0</v>
      </c>
      <c r="S1256" s="63">
        <v>0</v>
      </c>
      <c r="T1256" s="63">
        <v>0</v>
      </c>
      <c r="U1256" s="63">
        <v>0</v>
      </c>
      <c r="V1256" s="63">
        <v>0</v>
      </c>
      <c r="W1256" s="63">
        <v>0</v>
      </c>
      <c r="X1256" s="63">
        <v>1.2671594508975714E-2</v>
      </c>
      <c r="Y1256" s="63">
        <v>1.0559662090813094E-2</v>
      </c>
      <c r="Z1256" s="63">
        <v>4.2238648363252373E-3</v>
      </c>
      <c r="AA1256" s="63">
        <v>0.6916578669482577</v>
      </c>
      <c r="AB1256" s="93" t="str">
        <f t="shared" si="269"/>
        <v>a99to08</v>
      </c>
      <c r="AC1256" s="93" t="str">
        <f t="shared" si="270"/>
        <v>KLM</v>
      </c>
      <c r="AD1256" s="93" t="str">
        <f>"'"&amp;VLOOKUP(A1256,Lookups!B$3:F$48,2,FALSE)&amp;"'"</f>
        <v>'Kitsumkalum River Summer'</v>
      </c>
      <c r="AE1256" s="93">
        <f>VLOOKUP(A1256,Lookups!B$3:F$48,4,FALSE)</f>
        <v>2</v>
      </c>
      <c r="AF1256" s="93" t="str">
        <f>VLOOKUP(A1256,Lookups!B$3:F$48,5,FALSE)</f>
        <v>NBC</v>
      </c>
      <c r="AG1256" s="93" t="str">
        <f t="shared" si="271"/>
        <v>yes</v>
      </c>
      <c r="AH1256" s="93">
        <f>VLOOKUP(A1256,Lookups!B$3:F$48,3,FALSE)</f>
        <v>15</v>
      </c>
      <c r="AI1256" s="117">
        <f t="shared" si="272"/>
        <v>0.16684266103484685</v>
      </c>
      <c r="AJ1256" s="117">
        <f t="shared" si="273"/>
        <v>0.11404435058078141</v>
      </c>
      <c r="AK1256" s="117">
        <f t="shared" si="274"/>
        <v>0</v>
      </c>
      <c r="AL1256" s="117">
        <f t="shared" si="275"/>
        <v>0</v>
      </c>
      <c r="AM1256" s="117">
        <f t="shared" si="276"/>
        <v>0</v>
      </c>
      <c r="AN1256" s="117">
        <f t="shared" si="277"/>
        <v>0</v>
      </c>
      <c r="AO1256" s="117">
        <f t="shared" si="278"/>
        <v>0</v>
      </c>
      <c r="AP1256" s="117">
        <f t="shared" si="279"/>
        <v>2.3231256599788808E-2</v>
      </c>
      <c r="AQ1256" s="117">
        <f t="shared" si="280"/>
        <v>0.6916578669482577</v>
      </c>
      <c r="AR1256" s="117">
        <f t="shared" si="281"/>
        <v>4.2238648363252373E-3</v>
      </c>
      <c r="AS1256" t="str">
        <f t="shared" si="282"/>
        <v>2004KLM</v>
      </c>
    </row>
    <row r="1257" spans="1:45" x14ac:dyDescent="0.25">
      <c r="A1257" t="s">
        <v>684</v>
      </c>
      <c r="B1257" s="64">
        <v>2005</v>
      </c>
      <c r="C1257">
        <v>308</v>
      </c>
      <c r="D1257" s="116" t="s">
        <v>31</v>
      </c>
      <c r="E1257" s="63">
        <v>0.18831168831168832</v>
      </c>
      <c r="F1257" s="63">
        <v>0</v>
      </c>
      <c r="G1257" s="63">
        <v>3.2467532467532464E-2</v>
      </c>
      <c r="H1257" s="63">
        <v>3.2467532467532464E-2</v>
      </c>
      <c r="I1257" s="63">
        <v>8.4415584415584416E-2</v>
      </c>
      <c r="J1257" s="63">
        <v>0</v>
      </c>
      <c r="K1257" s="63">
        <v>0</v>
      </c>
      <c r="L1257" s="63">
        <v>0</v>
      </c>
      <c r="M1257" s="63">
        <v>0</v>
      </c>
      <c r="N1257" s="63">
        <v>0</v>
      </c>
      <c r="O1257" s="63">
        <v>0</v>
      </c>
      <c r="P1257" s="63">
        <v>0</v>
      </c>
      <c r="Q1257" s="63">
        <v>0</v>
      </c>
      <c r="R1257" s="63">
        <v>0</v>
      </c>
      <c r="S1257" s="63">
        <v>0</v>
      </c>
      <c r="T1257" s="63">
        <v>0</v>
      </c>
      <c r="U1257" s="63">
        <v>0</v>
      </c>
      <c r="V1257" s="63">
        <v>0</v>
      </c>
      <c r="W1257" s="63">
        <v>0</v>
      </c>
      <c r="X1257" s="63">
        <v>0</v>
      </c>
      <c r="Y1257" s="63">
        <v>6.8181818181818177E-2</v>
      </c>
      <c r="Z1257" s="63">
        <v>0</v>
      </c>
      <c r="AA1257" s="63">
        <v>0.5941558441558441</v>
      </c>
      <c r="AB1257" s="93" t="str">
        <f t="shared" si="269"/>
        <v>a99to08</v>
      </c>
      <c r="AC1257" s="93" t="str">
        <f t="shared" si="270"/>
        <v>KLM</v>
      </c>
      <c r="AD1257" s="93" t="str">
        <f>"'"&amp;VLOOKUP(A1257,Lookups!B$3:F$48,2,FALSE)&amp;"'"</f>
        <v>'Kitsumkalum River Summer'</v>
      </c>
      <c r="AE1257" s="93">
        <f>VLOOKUP(A1257,Lookups!B$3:F$48,4,FALSE)</f>
        <v>2</v>
      </c>
      <c r="AF1257" s="93" t="str">
        <f>VLOOKUP(A1257,Lookups!B$3:F$48,5,FALSE)</f>
        <v>NBC</v>
      </c>
      <c r="AG1257" s="93" t="str">
        <f t="shared" si="271"/>
        <v>yes</v>
      </c>
      <c r="AH1257" s="93">
        <f>VLOOKUP(A1257,Lookups!B$3:F$48,3,FALSE)</f>
        <v>15</v>
      </c>
      <c r="AI1257" s="117">
        <f t="shared" si="272"/>
        <v>0.2207792207792208</v>
      </c>
      <c r="AJ1257" s="117">
        <f t="shared" si="273"/>
        <v>0.11688311688311688</v>
      </c>
      <c r="AK1257" s="117">
        <f t="shared" si="274"/>
        <v>0</v>
      </c>
      <c r="AL1257" s="117">
        <f t="shared" si="275"/>
        <v>0</v>
      </c>
      <c r="AM1257" s="117">
        <f t="shared" si="276"/>
        <v>0</v>
      </c>
      <c r="AN1257" s="117">
        <f t="shared" si="277"/>
        <v>0</v>
      </c>
      <c r="AO1257" s="117">
        <f t="shared" si="278"/>
        <v>0</v>
      </c>
      <c r="AP1257" s="117">
        <f t="shared" si="279"/>
        <v>6.8181818181818177E-2</v>
      </c>
      <c r="AQ1257" s="117">
        <f t="shared" si="280"/>
        <v>0.5941558441558441</v>
      </c>
      <c r="AR1257" s="117">
        <f t="shared" si="281"/>
        <v>0</v>
      </c>
      <c r="AS1257" t="str">
        <f t="shared" si="282"/>
        <v>2005KLM</v>
      </c>
    </row>
    <row r="1258" spans="1:45" x14ac:dyDescent="0.25">
      <c r="A1258" t="s">
        <v>684</v>
      </c>
      <c r="B1258" s="64">
        <v>2006</v>
      </c>
      <c r="C1258">
        <v>309</v>
      </c>
      <c r="D1258" s="116" t="s">
        <v>31</v>
      </c>
      <c r="E1258" s="63">
        <v>0.14239482200647247</v>
      </c>
      <c r="F1258" s="63">
        <v>3.8834951456310676E-2</v>
      </c>
      <c r="G1258" s="63">
        <v>1.9417475728155338E-2</v>
      </c>
      <c r="H1258" s="63">
        <v>2.9126213592233011E-2</v>
      </c>
      <c r="I1258" s="63">
        <v>6.4724919093851127E-2</v>
      </c>
      <c r="J1258" s="63">
        <v>0</v>
      </c>
      <c r="K1258" s="63">
        <v>0</v>
      </c>
      <c r="L1258" s="63">
        <v>0</v>
      </c>
      <c r="M1258" s="63">
        <v>0</v>
      </c>
      <c r="N1258" s="63">
        <v>0</v>
      </c>
      <c r="O1258" s="63">
        <v>0</v>
      </c>
      <c r="P1258" s="63">
        <v>0</v>
      </c>
      <c r="Q1258" s="63">
        <v>0</v>
      </c>
      <c r="R1258" s="63">
        <v>0</v>
      </c>
      <c r="S1258" s="63">
        <v>0</v>
      </c>
      <c r="T1258" s="63">
        <v>0</v>
      </c>
      <c r="U1258" s="63">
        <v>0</v>
      </c>
      <c r="V1258" s="63">
        <v>0</v>
      </c>
      <c r="W1258" s="63">
        <v>0</v>
      </c>
      <c r="X1258" s="63">
        <v>6.1488673139158574E-2</v>
      </c>
      <c r="Y1258" s="63">
        <v>5.1779935275080909E-2</v>
      </c>
      <c r="Z1258" s="63">
        <v>0</v>
      </c>
      <c r="AA1258" s="63">
        <v>0.59223300970873782</v>
      </c>
      <c r="AB1258" s="93" t="str">
        <f t="shared" ref="AB1258:AB1321" si="283">IF(B1258&gt;=2009,"a09on",IF(B1258&gt;=1999,"a99to08","pre99"))</f>
        <v>a99to08</v>
      </c>
      <c r="AC1258" s="93" t="str">
        <f t="shared" ref="AC1258:AC1321" si="284">A1258</f>
        <v>KLM</v>
      </c>
      <c r="AD1258" s="93" t="str">
        <f>"'"&amp;VLOOKUP(A1258,Lookups!B$3:F$48,2,FALSE)&amp;"'"</f>
        <v>'Kitsumkalum River Summer'</v>
      </c>
      <c r="AE1258" s="93">
        <f>VLOOKUP(A1258,Lookups!B$3:F$48,4,FALSE)</f>
        <v>2</v>
      </c>
      <c r="AF1258" s="93" t="str">
        <f>VLOOKUP(A1258,Lookups!B$3:F$48,5,FALSE)</f>
        <v>NBC</v>
      </c>
      <c r="AG1258" s="93" t="str">
        <f t="shared" ref="AG1258:AG1321" si="285">IF(SUM(AI1258:AR1258)=0,"no","yes")</f>
        <v>yes</v>
      </c>
      <c r="AH1258" s="93">
        <f>VLOOKUP(A1258,Lookups!B$3:F$48,3,FALSE)</f>
        <v>15</v>
      </c>
      <c r="AI1258" s="117">
        <f t="shared" ref="AI1258:AI1321" si="286">SUM(E1258:G1258)</f>
        <v>0.20064724919093846</v>
      </c>
      <c r="AJ1258" s="117">
        <f t="shared" ref="AJ1258:AJ1321" si="287">SUM(H1258:I1258)</f>
        <v>9.3851132686084138E-2</v>
      </c>
      <c r="AK1258" s="117">
        <f t="shared" ref="AK1258:AK1321" si="288">SUM(J1258:K1258)</f>
        <v>0</v>
      </c>
      <c r="AL1258" s="117">
        <f t="shared" ref="AL1258:AL1321" si="289">SUM(L1258:M1258)</f>
        <v>0</v>
      </c>
      <c r="AM1258" s="117">
        <f t="shared" ref="AM1258:AM1321" si="290">SUM(N1258:P1258)</f>
        <v>0</v>
      </c>
      <c r="AN1258" s="117">
        <f t="shared" ref="AN1258:AN1321" si="291">SUM(Q1258:T1258)</f>
        <v>0</v>
      </c>
      <c r="AO1258" s="117">
        <f t="shared" ref="AO1258:AO1321" si="292">SUM(U1258:V1258)</f>
        <v>0</v>
      </c>
      <c r="AP1258" s="117">
        <f t="shared" ref="AP1258:AP1321" si="293">SUM(W1258:Y1258)</f>
        <v>0.11326860841423948</v>
      </c>
      <c r="AQ1258" s="117">
        <f t="shared" ref="AQ1258:AQ1321" si="294">SUM(AA1258)</f>
        <v>0.59223300970873782</v>
      </c>
      <c r="AR1258" s="117">
        <f t="shared" ref="AR1258:AR1321" si="295">SUM(Z1258)</f>
        <v>0</v>
      </c>
      <c r="AS1258" t="str">
        <f t="shared" ref="AS1258:AS1321" si="296">B1258&amp;A1258</f>
        <v>2006KLM</v>
      </c>
    </row>
    <row r="1259" spans="1:45" x14ac:dyDescent="0.25">
      <c r="A1259" t="s">
        <v>684</v>
      </c>
      <c r="B1259" s="64">
        <v>2007</v>
      </c>
      <c r="C1259">
        <v>543</v>
      </c>
      <c r="D1259" s="116" t="s">
        <v>31</v>
      </c>
      <c r="E1259" s="63">
        <v>0.13812154696132595</v>
      </c>
      <c r="F1259" s="63">
        <v>9.2081031307550652E-3</v>
      </c>
      <c r="G1259" s="63">
        <v>3.1307550644567222E-2</v>
      </c>
      <c r="H1259" s="63">
        <v>1.6574585635359115E-2</v>
      </c>
      <c r="I1259" s="63">
        <v>6.6298342541436461E-2</v>
      </c>
      <c r="J1259" s="63">
        <v>0</v>
      </c>
      <c r="K1259" s="63">
        <v>0</v>
      </c>
      <c r="L1259" s="63">
        <v>0</v>
      </c>
      <c r="M1259" s="63">
        <v>0</v>
      </c>
      <c r="N1259" s="63">
        <v>0</v>
      </c>
      <c r="O1259" s="63">
        <v>0</v>
      </c>
      <c r="P1259" s="63">
        <v>0</v>
      </c>
      <c r="Q1259" s="63">
        <v>0</v>
      </c>
      <c r="R1259" s="63">
        <v>0</v>
      </c>
      <c r="S1259" s="63">
        <v>0</v>
      </c>
      <c r="T1259" s="63">
        <v>0</v>
      </c>
      <c r="U1259" s="63">
        <v>0</v>
      </c>
      <c r="V1259" s="63">
        <v>0</v>
      </c>
      <c r="W1259" s="63">
        <v>0</v>
      </c>
      <c r="X1259" s="63">
        <v>2.0257826887661142E-2</v>
      </c>
      <c r="Y1259" s="63">
        <v>3.6832412523020261E-2</v>
      </c>
      <c r="Z1259" s="63">
        <v>0</v>
      </c>
      <c r="AA1259" s="63">
        <v>0.68139963167587481</v>
      </c>
      <c r="AB1259" s="93" t="str">
        <f t="shared" si="283"/>
        <v>a99to08</v>
      </c>
      <c r="AC1259" s="93" t="str">
        <f t="shared" si="284"/>
        <v>KLM</v>
      </c>
      <c r="AD1259" s="93" t="str">
        <f>"'"&amp;VLOOKUP(A1259,Lookups!B$3:F$48,2,FALSE)&amp;"'"</f>
        <v>'Kitsumkalum River Summer'</v>
      </c>
      <c r="AE1259" s="93">
        <f>VLOOKUP(A1259,Lookups!B$3:F$48,4,FALSE)</f>
        <v>2</v>
      </c>
      <c r="AF1259" s="93" t="str">
        <f>VLOOKUP(A1259,Lookups!B$3:F$48,5,FALSE)</f>
        <v>NBC</v>
      </c>
      <c r="AG1259" s="93" t="str">
        <f t="shared" si="285"/>
        <v>yes</v>
      </c>
      <c r="AH1259" s="93">
        <f>VLOOKUP(A1259,Lookups!B$3:F$48,3,FALSE)</f>
        <v>15</v>
      </c>
      <c r="AI1259" s="117">
        <f t="shared" si="286"/>
        <v>0.17863720073664824</v>
      </c>
      <c r="AJ1259" s="117">
        <f t="shared" si="287"/>
        <v>8.2872928176795577E-2</v>
      </c>
      <c r="AK1259" s="117">
        <f t="shared" si="288"/>
        <v>0</v>
      </c>
      <c r="AL1259" s="117">
        <f t="shared" si="289"/>
        <v>0</v>
      </c>
      <c r="AM1259" s="117">
        <f t="shared" si="290"/>
        <v>0</v>
      </c>
      <c r="AN1259" s="117">
        <f t="shared" si="291"/>
        <v>0</v>
      </c>
      <c r="AO1259" s="117">
        <f t="shared" si="292"/>
        <v>0</v>
      </c>
      <c r="AP1259" s="117">
        <f t="shared" si="293"/>
        <v>5.7090239410681407E-2</v>
      </c>
      <c r="AQ1259" s="117">
        <f t="shared" si="294"/>
        <v>0.68139963167587481</v>
      </c>
      <c r="AR1259" s="117">
        <f t="shared" si="295"/>
        <v>0</v>
      </c>
      <c r="AS1259" t="str">
        <f t="shared" si="296"/>
        <v>2007KLM</v>
      </c>
    </row>
    <row r="1260" spans="1:45" x14ac:dyDescent="0.25">
      <c r="A1260" t="s">
        <v>684</v>
      </c>
      <c r="B1260" s="64">
        <v>2008</v>
      </c>
      <c r="C1260">
        <v>533</v>
      </c>
      <c r="D1260" s="116" t="s">
        <v>31</v>
      </c>
      <c r="E1260" s="63">
        <v>7.1294559099437146E-2</v>
      </c>
      <c r="F1260" s="63">
        <v>1.876172607879925E-3</v>
      </c>
      <c r="G1260" s="63">
        <v>2.0637898686679174E-2</v>
      </c>
      <c r="H1260" s="63">
        <v>2.6266416510318951E-2</v>
      </c>
      <c r="I1260" s="63">
        <v>6.9418386491557224E-2</v>
      </c>
      <c r="J1260" s="63">
        <v>0</v>
      </c>
      <c r="K1260" s="63">
        <v>0</v>
      </c>
      <c r="L1260" s="63">
        <v>0</v>
      </c>
      <c r="M1260" s="63">
        <v>0</v>
      </c>
      <c r="N1260" s="63">
        <v>0</v>
      </c>
      <c r="O1260" s="63">
        <v>0</v>
      </c>
      <c r="P1260" s="63">
        <v>0</v>
      </c>
      <c r="Q1260" s="63">
        <v>0</v>
      </c>
      <c r="R1260" s="63">
        <v>0</v>
      </c>
      <c r="S1260" s="63">
        <v>0</v>
      </c>
      <c r="T1260" s="63">
        <v>0</v>
      </c>
      <c r="U1260" s="63">
        <v>0</v>
      </c>
      <c r="V1260" s="63">
        <v>0</v>
      </c>
      <c r="W1260" s="63">
        <v>0</v>
      </c>
      <c r="X1260" s="63">
        <v>0.11819887429643527</v>
      </c>
      <c r="Y1260" s="63">
        <v>0.21013133208255161</v>
      </c>
      <c r="Z1260" s="63">
        <v>0</v>
      </c>
      <c r="AA1260" s="63">
        <v>0.48217636022514071</v>
      </c>
      <c r="AB1260" s="93" t="str">
        <f t="shared" si="283"/>
        <v>a99to08</v>
      </c>
      <c r="AC1260" s="93" t="str">
        <f t="shared" si="284"/>
        <v>KLM</v>
      </c>
      <c r="AD1260" s="93" t="str">
        <f>"'"&amp;VLOOKUP(A1260,Lookups!B$3:F$48,2,FALSE)&amp;"'"</f>
        <v>'Kitsumkalum River Summer'</v>
      </c>
      <c r="AE1260" s="93">
        <f>VLOOKUP(A1260,Lookups!B$3:F$48,4,FALSE)</f>
        <v>2</v>
      </c>
      <c r="AF1260" s="93" t="str">
        <f>VLOOKUP(A1260,Lookups!B$3:F$48,5,FALSE)</f>
        <v>NBC</v>
      </c>
      <c r="AG1260" s="93" t="str">
        <f t="shared" si="285"/>
        <v>yes</v>
      </c>
      <c r="AH1260" s="93">
        <f>VLOOKUP(A1260,Lookups!B$3:F$48,3,FALSE)</f>
        <v>15</v>
      </c>
      <c r="AI1260" s="117">
        <f t="shared" si="286"/>
        <v>9.3808630393996242E-2</v>
      </c>
      <c r="AJ1260" s="117">
        <f t="shared" si="287"/>
        <v>9.5684803001876179E-2</v>
      </c>
      <c r="AK1260" s="117">
        <f t="shared" si="288"/>
        <v>0</v>
      </c>
      <c r="AL1260" s="117">
        <f t="shared" si="289"/>
        <v>0</v>
      </c>
      <c r="AM1260" s="117">
        <f t="shared" si="290"/>
        <v>0</v>
      </c>
      <c r="AN1260" s="117">
        <f t="shared" si="291"/>
        <v>0</v>
      </c>
      <c r="AO1260" s="117">
        <f t="shared" si="292"/>
        <v>0</v>
      </c>
      <c r="AP1260" s="117">
        <f t="shared" si="293"/>
        <v>0.32833020637898691</v>
      </c>
      <c r="AQ1260" s="117">
        <f t="shared" si="294"/>
        <v>0.48217636022514071</v>
      </c>
      <c r="AR1260" s="117">
        <f t="shared" si="295"/>
        <v>0</v>
      </c>
      <c r="AS1260" t="str">
        <f t="shared" si="296"/>
        <v>2008KLM</v>
      </c>
    </row>
    <row r="1261" spans="1:45" x14ac:dyDescent="0.25">
      <c r="A1261" t="s">
        <v>684</v>
      </c>
      <c r="B1261" s="64">
        <v>2009</v>
      </c>
      <c r="C1261">
        <v>706</v>
      </c>
      <c r="D1261" s="116" t="s">
        <v>31</v>
      </c>
      <c r="E1261" s="63">
        <v>0.13031161473087818</v>
      </c>
      <c r="F1261" s="63">
        <v>2.6912181303116147E-2</v>
      </c>
      <c r="G1261" s="63">
        <v>5.3824362606232294E-2</v>
      </c>
      <c r="H1261" s="63">
        <v>1.2747875354107648E-2</v>
      </c>
      <c r="I1261" s="63">
        <v>4.2492917847025496E-2</v>
      </c>
      <c r="J1261" s="63">
        <v>4.24929178470255E-3</v>
      </c>
      <c r="K1261" s="63">
        <v>0</v>
      </c>
      <c r="L1261" s="63">
        <v>0</v>
      </c>
      <c r="M1261" s="63">
        <v>2.8328611898016999E-3</v>
      </c>
      <c r="N1261" s="63">
        <v>0</v>
      </c>
      <c r="O1261" s="63">
        <v>0</v>
      </c>
      <c r="P1261" s="63">
        <v>0</v>
      </c>
      <c r="Q1261" s="63">
        <v>0</v>
      </c>
      <c r="R1261" s="63">
        <v>0</v>
      </c>
      <c r="S1261" s="63">
        <v>0</v>
      </c>
      <c r="T1261" s="63">
        <v>0</v>
      </c>
      <c r="U1261" s="63">
        <v>0</v>
      </c>
      <c r="V1261" s="63">
        <v>0</v>
      </c>
      <c r="W1261" s="63">
        <v>0</v>
      </c>
      <c r="X1261" s="63">
        <v>7.0821529745042494E-3</v>
      </c>
      <c r="Y1261" s="63">
        <v>3.5410764872521247E-2</v>
      </c>
      <c r="Z1261" s="63">
        <v>0</v>
      </c>
      <c r="AA1261" s="63">
        <v>0.68413597733711051</v>
      </c>
      <c r="AB1261" s="93" t="str">
        <f t="shared" si="283"/>
        <v>a09on</v>
      </c>
      <c r="AC1261" s="93" t="str">
        <f t="shared" si="284"/>
        <v>KLM</v>
      </c>
      <c r="AD1261" s="93" t="str">
        <f>"'"&amp;VLOOKUP(A1261,Lookups!B$3:F$48,2,FALSE)&amp;"'"</f>
        <v>'Kitsumkalum River Summer'</v>
      </c>
      <c r="AE1261" s="93">
        <f>VLOOKUP(A1261,Lookups!B$3:F$48,4,FALSE)</f>
        <v>2</v>
      </c>
      <c r="AF1261" s="93" t="str">
        <f>VLOOKUP(A1261,Lookups!B$3:F$48,5,FALSE)</f>
        <v>NBC</v>
      </c>
      <c r="AG1261" s="93" t="str">
        <f t="shared" si="285"/>
        <v>yes</v>
      </c>
      <c r="AH1261" s="93">
        <f>VLOOKUP(A1261,Lookups!B$3:F$48,3,FALSE)</f>
        <v>15</v>
      </c>
      <c r="AI1261" s="117">
        <f t="shared" si="286"/>
        <v>0.21104815864022664</v>
      </c>
      <c r="AJ1261" s="117">
        <f t="shared" si="287"/>
        <v>5.5240793201133148E-2</v>
      </c>
      <c r="AK1261" s="117">
        <f t="shared" si="288"/>
        <v>4.24929178470255E-3</v>
      </c>
      <c r="AL1261" s="117">
        <f t="shared" si="289"/>
        <v>2.8328611898016999E-3</v>
      </c>
      <c r="AM1261" s="117">
        <f t="shared" si="290"/>
        <v>0</v>
      </c>
      <c r="AN1261" s="117">
        <f t="shared" si="291"/>
        <v>0</v>
      </c>
      <c r="AO1261" s="117">
        <f t="shared" si="292"/>
        <v>0</v>
      </c>
      <c r="AP1261" s="117">
        <f t="shared" si="293"/>
        <v>4.2492917847025496E-2</v>
      </c>
      <c r="AQ1261" s="117">
        <f t="shared" si="294"/>
        <v>0.68413597733711051</v>
      </c>
      <c r="AR1261" s="117">
        <f t="shared" si="295"/>
        <v>0</v>
      </c>
      <c r="AS1261" t="str">
        <f t="shared" si="296"/>
        <v>2009KLM</v>
      </c>
    </row>
    <row r="1262" spans="1:45" x14ac:dyDescent="0.25">
      <c r="A1262" t="s">
        <v>684</v>
      </c>
      <c r="B1262" s="64">
        <v>2010</v>
      </c>
      <c r="C1262">
        <v>1011</v>
      </c>
      <c r="D1262" s="116" t="s">
        <v>31</v>
      </c>
      <c r="E1262" s="63">
        <v>5.3412462908011868E-2</v>
      </c>
      <c r="F1262" s="63">
        <v>3.956478733926805E-3</v>
      </c>
      <c r="G1262" s="63">
        <v>4.0553907022749754E-2</v>
      </c>
      <c r="H1262" s="63">
        <v>2.3738872403560832E-2</v>
      </c>
      <c r="I1262" s="63">
        <v>5.5390702274975272E-2</v>
      </c>
      <c r="J1262" s="63">
        <v>0</v>
      </c>
      <c r="K1262" s="63">
        <v>0</v>
      </c>
      <c r="L1262" s="63">
        <v>0</v>
      </c>
      <c r="M1262" s="63">
        <v>0</v>
      </c>
      <c r="N1262" s="63">
        <v>0</v>
      </c>
      <c r="O1262" s="63">
        <v>0</v>
      </c>
      <c r="P1262" s="63">
        <v>1.1869436201780416E-2</v>
      </c>
      <c r="Q1262" s="63">
        <v>0</v>
      </c>
      <c r="R1262" s="63">
        <v>0</v>
      </c>
      <c r="S1262" s="63">
        <v>0</v>
      </c>
      <c r="T1262" s="63">
        <v>0</v>
      </c>
      <c r="U1262" s="63">
        <v>0</v>
      </c>
      <c r="V1262" s="63">
        <v>0</v>
      </c>
      <c r="W1262" s="63">
        <v>0</v>
      </c>
      <c r="X1262" s="63">
        <v>8.9020771513353119E-3</v>
      </c>
      <c r="Y1262" s="63">
        <v>9.4955489614243327E-2</v>
      </c>
      <c r="Z1262" s="63">
        <v>0</v>
      </c>
      <c r="AA1262" s="63">
        <v>0.70722057368941638</v>
      </c>
      <c r="AB1262" s="93" t="str">
        <f t="shared" si="283"/>
        <v>a09on</v>
      </c>
      <c r="AC1262" s="93" t="str">
        <f t="shared" si="284"/>
        <v>KLM</v>
      </c>
      <c r="AD1262" s="93" t="str">
        <f>"'"&amp;VLOOKUP(A1262,Lookups!B$3:F$48,2,FALSE)&amp;"'"</f>
        <v>'Kitsumkalum River Summer'</v>
      </c>
      <c r="AE1262" s="93">
        <f>VLOOKUP(A1262,Lookups!B$3:F$48,4,FALSE)</f>
        <v>2</v>
      </c>
      <c r="AF1262" s="93" t="str">
        <f>VLOOKUP(A1262,Lookups!B$3:F$48,5,FALSE)</f>
        <v>NBC</v>
      </c>
      <c r="AG1262" s="93" t="str">
        <f t="shared" si="285"/>
        <v>yes</v>
      </c>
      <c r="AH1262" s="93">
        <f>VLOOKUP(A1262,Lookups!B$3:F$48,3,FALSE)</f>
        <v>15</v>
      </c>
      <c r="AI1262" s="117">
        <f t="shared" si="286"/>
        <v>9.7922848664688422E-2</v>
      </c>
      <c r="AJ1262" s="117">
        <f t="shared" si="287"/>
        <v>7.9129574678536096E-2</v>
      </c>
      <c r="AK1262" s="117">
        <f t="shared" si="288"/>
        <v>0</v>
      </c>
      <c r="AL1262" s="117">
        <f t="shared" si="289"/>
        <v>0</v>
      </c>
      <c r="AM1262" s="117">
        <f t="shared" si="290"/>
        <v>1.1869436201780416E-2</v>
      </c>
      <c r="AN1262" s="117">
        <f t="shared" si="291"/>
        <v>0</v>
      </c>
      <c r="AO1262" s="117">
        <f t="shared" si="292"/>
        <v>0</v>
      </c>
      <c r="AP1262" s="117">
        <f t="shared" si="293"/>
        <v>0.10385756676557864</v>
      </c>
      <c r="AQ1262" s="117">
        <f t="shared" si="294"/>
        <v>0.70722057368941638</v>
      </c>
      <c r="AR1262" s="117">
        <f t="shared" si="295"/>
        <v>0</v>
      </c>
      <c r="AS1262" t="str">
        <f t="shared" si="296"/>
        <v>2010KLM</v>
      </c>
    </row>
    <row r="1263" spans="1:45" x14ac:dyDescent="0.25">
      <c r="A1263" t="s">
        <v>684</v>
      </c>
      <c r="B1263" s="64">
        <v>2011</v>
      </c>
      <c r="C1263">
        <v>540</v>
      </c>
      <c r="D1263" s="116" t="s">
        <v>31</v>
      </c>
      <c r="E1263" s="63">
        <v>0.12222222222222223</v>
      </c>
      <c r="F1263" s="63">
        <v>0</v>
      </c>
      <c r="G1263" s="63">
        <v>9.2592592592592587E-3</v>
      </c>
      <c r="H1263" s="63">
        <v>1.8518518518518517E-2</v>
      </c>
      <c r="I1263" s="63">
        <v>3.888888888888889E-2</v>
      </c>
      <c r="J1263" s="63">
        <v>0</v>
      </c>
      <c r="K1263" s="63">
        <v>0</v>
      </c>
      <c r="L1263" s="63">
        <v>0</v>
      </c>
      <c r="M1263" s="63">
        <v>0</v>
      </c>
      <c r="N1263" s="63">
        <v>0</v>
      </c>
      <c r="O1263" s="63">
        <v>0</v>
      </c>
      <c r="P1263" s="63">
        <v>0</v>
      </c>
      <c r="Q1263" s="63">
        <v>3.7037037037037038E-3</v>
      </c>
      <c r="R1263" s="63">
        <v>0</v>
      </c>
      <c r="S1263" s="63">
        <v>0</v>
      </c>
      <c r="T1263" s="63">
        <v>0</v>
      </c>
      <c r="U1263" s="63">
        <v>0</v>
      </c>
      <c r="V1263" s="63">
        <v>0</v>
      </c>
      <c r="W1263" s="63">
        <v>0</v>
      </c>
      <c r="X1263" s="63">
        <v>6.6666666666666666E-2</v>
      </c>
      <c r="Y1263" s="63">
        <v>0.12222222222222222</v>
      </c>
      <c r="Z1263" s="63">
        <v>0</v>
      </c>
      <c r="AA1263" s="63">
        <v>0.61851851851851847</v>
      </c>
      <c r="AB1263" s="93" t="str">
        <f t="shared" si="283"/>
        <v>a09on</v>
      </c>
      <c r="AC1263" s="93" t="str">
        <f t="shared" si="284"/>
        <v>KLM</v>
      </c>
      <c r="AD1263" s="93" t="str">
        <f>"'"&amp;VLOOKUP(A1263,Lookups!B$3:F$48,2,FALSE)&amp;"'"</f>
        <v>'Kitsumkalum River Summer'</v>
      </c>
      <c r="AE1263" s="93">
        <f>VLOOKUP(A1263,Lookups!B$3:F$48,4,FALSE)</f>
        <v>2</v>
      </c>
      <c r="AF1263" s="93" t="str">
        <f>VLOOKUP(A1263,Lookups!B$3:F$48,5,FALSE)</f>
        <v>NBC</v>
      </c>
      <c r="AG1263" s="93" t="str">
        <f t="shared" si="285"/>
        <v>yes</v>
      </c>
      <c r="AH1263" s="93">
        <f>VLOOKUP(A1263,Lookups!B$3:F$48,3,FALSE)</f>
        <v>15</v>
      </c>
      <c r="AI1263" s="117">
        <f t="shared" si="286"/>
        <v>0.13148148148148148</v>
      </c>
      <c r="AJ1263" s="117">
        <f t="shared" si="287"/>
        <v>5.7407407407407407E-2</v>
      </c>
      <c r="AK1263" s="117">
        <f t="shared" si="288"/>
        <v>0</v>
      </c>
      <c r="AL1263" s="117">
        <f t="shared" si="289"/>
        <v>0</v>
      </c>
      <c r="AM1263" s="117">
        <f t="shared" si="290"/>
        <v>0</v>
      </c>
      <c r="AN1263" s="117">
        <f t="shared" si="291"/>
        <v>3.7037037037037038E-3</v>
      </c>
      <c r="AO1263" s="117">
        <f t="shared" si="292"/>
        <v>0</v>
      </c>
      <c r="AP1263" s="117">
        <f t="shared" si="293"/>
        <v>0.18888888888888888</v>
      </c>
      <c r="AQ1263" s="117">
        <f t="shared" si="294"/>
        <v>0.61851851851851847</v>
      </c>
      <c r="AR1263" s="117">
        <f t="shared" si="295"/>
        <v>0</v>
      </c>
      <c r="AS1263" t="str">
        <f t="shared" si="296"/>
        <v>2011KLM</v>
      </c>
    </row>
    <row r="1264" spans="1:45" x14ac:dyDescent="0.25">
      <c r="A1264" t="s">
        <v>684</v>
      </c>
      <c r="B1264" s="64">
        <v>2012</v>
      </c>
      <c r="C1264">
        <v>294</v>
      </c>
      <c r="D1264" s="116" t="s">
        <v>31</v>
      </c>
      <c r="E1264" s="63">
        <v>0.14625850340136054</v>
      </c>
      <c r="F1264" s="63">
        <v>1.020408163265306E-2</v>
      </c>
      <c r="G1264" s="63">
        <v>2.0408163265306121E-2</v>
      </c>
      <c r="H1264" s="63">
        <v>1.020408163265306E-2</v>
      </c>
      <c r="I1264" s="63">
        <v>4.4217687074829932E-2</v>
      </c>
      <c r="J1264" s="63">
        <v>0</v>
      </c>
      <c r="K1264" s="63">
        <v>0</v>
      </c>
      <c r="L1264" s="63">
        <v>0</v>
      </c>
      <c r="M1264" s="63">
        <v>1.3605442176870748E-2</v>
      </c>
      <c r="N1264" s="63">
        <v>0</v>
      </c>
      <c r="O1264" s="63">
        <v>0</v>
      </c>
      <c r="P1264" s="63">
        <v>0</v>
      </c>
      <c r="Q1264" s="63">
        <v>0</v>
      </c>
      <c r="R1264" s="63">
        <v>0</v>
      </c>
      <c r="S1264" s="63">
        <v>0</v>
      </c>
      <c r="T1264" s="63">
        <v>0</v>
      </c>
      <c r="U1264" s="63">
        <v>0</v>
      </c>
      <c r="V1264" s="63">
        <v>0</v>
      </c>
      <c r="W1264" s="63">
        <v>0</v>
      </c>
      <c r="X1264" s="63">
        <v>1.3605442176870748E-2</v>
      </c>
      <c r="Y1264" s="63">
        <v>5.7823129251700682E-2</v>
      </c>
      <c r="Z1264" s="63">
        <v>0</v>
      </c>
      <c r="AA1264" s="63">
        <v>0.68367346938775508</v>
      </c>
      <c r="AB1264" s="93" t="str">
        <f t="shared" si="283"/>
        <v>a09on</v>
      </c>
      <c r="AC1264" s="93" t="str">
        <f t="shared" si="284"/>
        <v>KLM</v>
      </c>
      <c r="AD1264" s="93" t="str">
        <f>"'"&amp;VLOOKUP(A1264,Lookups!B$3:F$48,2,FALSE)&amp;"'"</f>
        <v>'Kitsumkalum River Summer'</v>
      </c>
      <c r="AE1264" s="93">
        <f>VLOOKUP(A1264,Lookups!B$3:F$48,4,FALSE)</f>
        <v>2</v>
      </c>
      <c r="AF1264" s="93" t="str">
        <f>VLOOKUP(A1264,Lookups!B$3:F$48,5,FALSE)</f>
        <v>NBC</v>
      </c>
      <c r="AG1264" s="93" t="str">
        <f t="shared" si="285"/>
        <v>yes</v>
      </c>
      <c r="AH1264" s="93">
        <f>VLOOKUP(A1264,Lookups!B$3:F$48,3,FALSE)</f>
        <v>15</v>
      </c>
      <c r="AI1264" s="117">
        <f t="shared" si="286"/>
        <v>0.17687074829931973</v>
      </c>
      <c r="AJ1264" s="117">
        <f t="shared" si="287"/>
        <v>5.4421768707482991E-2</v>
      </c>
      <c r="AK1264" s="117">
        <f t="shared" si="288"/>
        <v>0</v>
      </c>
      <c r="AL1264" s="117">
        <f t="shared" si="289"/>
        <v>1.3605442176870748E-2</v>
      </c>
      <c r="AM1264" s="117">
        <f t="shared" si="290"/>
        <v>0</v>
      </c>
      <c r="AN1264" s="117">
        <f t="shared" si="291"/>
        <v>0</v>
      </c>
      <c r="AO1264" s="117">
        <f t="shared" si="292"/>
        <v>0</v>
      </c>
      <c r="AP1264" s="117">
        <f t="shared" si="293"/>
        <v>7.1428571428571425E-2</v>
      </c>
      <c r="AQ1264" s="117">
        <f t="shared" si="294"/>
        <v>0.68367346938775508</v>
      </c>
      <c r="AR1264" s="117">
        <f t="shared" si="295"/>
        <v>0</v>
      </c>
      <c r="AS1264" t="str">
        <f t="shared" si="296"/>
        <v>2012KLM</v>
      </c>
    </row>
    <row r="1265" spans="1:45" x14ac:dyDescent="0.25">
      <c r="A1265" t="s">
        <v>684</v>
      </c>
      <c r="B1265" s="64">
        <v>2013</v>
      </c>
      <c r="C1265">
        <v>230</v>
      </c>
      <c r="D1265" s="116" t="s">
        <v>45</v>
      </c>
      <c r="E1265" s="63">
        <v>0.10434782608695653</v>
      </c>
      <c r="F1265" s="63">
        <v>0</v>
      </c>
      <c r="G1265" s="63">
        <v>3.4782608695652174E-2</v>
      </c>
      <c r="H1265" s="63">
        <v>5.6521739130434782E-2</v>
      </c>
      <c r="I1265" s="63">
        <v>1.3043478260869565E-2</v>
      </c>
      <c r="J1265" s="63">
        <v>0</v>
      </c>
      <c r="K1265" s="63">
        <v>0</v>
      </c>
      <c r="L1265" s="63">
        <v>0</v>
      </c>
      <c r="M1265" s="63">
        <v>0</v>
      </c>
      <c r="N1265" s="63">
        <v>0</v>
      </c>
      <c r="O1265" s="63">
        <v>0</v>
      </c>
      <c r="P1265" s="63">
        <v>0</v>
      </c>
      <c r="Q1265" s="63">
        <v>0</v>
      </c>
      <c r="R1265" s="63">
        <v>0</v>
      </c>
      <c r="S1265" s="63">
        <v>0</v>
      </c>
      <c r="T1265" s="63">
        <v>0</v>
      </c>
      <c r="U1265" s="63">
        <v>0</v>
      </c>
      <c r="V1265" s="63">
        <v>0</v>
      </c>
      <c r="W1265" s="63">
        <v>0</v>
      </c>
      <c r="X1265" s="63">
        <v>4.3478260869565218E-3</v>
      </c>
      <c r="Y1265" s="63">
        <v>0.1</v>
      </c>
      <c r="Z1265" s="63">
        <v>0</v>
      </c>
      <c r="AA1265" s="63">
        <v>0.68695652173913047</v>
      </c>
      <c r="AB1265" s="93" t="str">
        <f t="shared" si="283"/>
        <v>a09on</v>
      </c>
      <c r="AC1265" s="93" t="str">
        <f t="shared" si="284"/>
        <v>KLM</v>
      </c>
      <c r="AD1265" s="93" t="str">
        <f>"'"&amp;VLOOKUP(A1265,Lookups!B$3:F$48,2,FALSE)&amp;"'"</f>
        <v>'Kitsumkalum River Summer'</v>
      </c>
      <c r="AE1265" s="93">
        <f>VLOOKUP(A1265,Lookups!B$3:F$48,4,FALSE)</f>
        <v>2</v>
      </c>
      <c r="AF1265" s="93" t="str">
        <f>VLOOKUP(A1265,Lookups!B$3:F$48,5,FALSE)</f>
        <v>NBC</v>
      </c>
      <c r="AG1265" s="93" t="str">
        <f t="shared" si="285"/>
        <v>yes</v>
      </c>
      <c r="AH1265" s="93">
        <f>VLOOKUP(A1265,Lookups!B$3:F$48,3,FALSE)</f>
        <v>15</v>
      </c>
      <c r="AI1265" s="117">
        <f t="shared" si="286"/>
        <v>0.1391304347826087</v>
      </c>
      <c r="AJ1265" s="117">
        <f t="shared" si="287"/>
        <v>6.9565217391304349E-2</v>
      </c>
      <c r="AK1265" s="117">
        <f t="shared" si="288"/>
        <v>0</v>
      </c>
      <c r="AL1265" s="117">
        <f t="shared" si="289"/>
        <v>0</v>
      </c>
      <c r="AM1265" s="117">
        <f t="shared" si="290"/>
        <v>0</v>
      </c>
      <c r="AN1265" s="117">
        <f t="shared" si="291"/>
        <v>0</v>
      </c>
      <c r="AO1265" s="117">
        <f t="shared" si="292"/>
        <v>0</v>
      </c>
      <c r="AP1265" s="117">
        <f t="shared" si="293"/>
        <v>0.10434782608695653</v>
      </c>
      <c r="AQ1265" s="117">
        <f t="shared" si="294"/>
        <v>0.68695652173913047</v>
      </c>
      <c r="AR1265" s="117">
        <f t="shared" si="295"/>
        <v>0</v>
      </c>
      <c r="AS1265" t="str">
        <f t="shared" si="296"/>
        <v>2013KLM</v>
      </c>
    </row>
    <row r="1266" spans="1:45" x14ac:dyDescent="0.25">
      <c r="A1266" t="s">
        <v>681</v>
      </c>
      <c r="B1266" s="64">
        <v>1979</v>
      </c>
      <c r="C1266" t="s">
        <v>40</v>
      </c>
      <c r="E1266" s="63" t="s">
        <v>28</v>
      </c>
      <c r="F1266" s="63" t="s">
        <v>28</v>
      </c>
      <c r="G1266" s="63" t="s">
        <v>28</v>
      </c>
      <c r="H1266" s="63" t="s">
        <v>28</v>
      </c>
      <c r="I1266" s="63" t="s">
        <v>28</v>
      </c>
      <c r="J1266" s="63" t="s">
        <v>28</v>
      </c>
      <c r="K1266" s="63" t="s">
        <v>28</v>
      </c>
      <c r="L1266" s="63" t="s">
        <v>28</v>
      </c>
      <c r="M1266" s="63" t="s">
        <v>28</v>
      </c>
      <c r="N1266" s="63" t="s">
        <v>28</v>
      </c>
      <c r="O1266" s="63" t="s">
        <v>28</v>
      </c>
      <c r="P1266" s="63" t="s">
        <v>28</v>
      </c>
      <c r="Q1266" s="63" t="s">
        <v>28</v>
      </c>
      <c r="R1266" s="63" t="s">
        <v>28</v>
      </c>
      <c r="S1266" s="63" t="s">
        <v>28</v>
      </c>
      <c r="T1266" s="63" t="s">
        <v>28</v>
      </c>
      <c r="U1266" s="63" t="s">
        <v>28</v>
      </c>
      <c r="V1266" s="63" t="s">
        <v>28</v>
      </c>
      <c r="W1266" s="63" t="s">
        <v>28</v>
      </c>
      <c r="X1266" s="63" t="s">
        <v>28</v>
      </c>
      <c r="Y1266" s="63" t="s">
        <v>28</v>
      </c>
      <c r="Z1266" s="63" t="s">
        <v>28</v>
      </c>
      <c r="AA1266" s="63" t="s">
        <v>28</v>
      </c>
      <c r="AB1266" s="93" t="str">
        <f t="shared" si="283"/>
        <v>pre99</v>
      </c>
      <c r="AC1266" s="93" t="str">
        <f t="shared" si="284"/>
        <v>HOK</v>
      </c>
      <c r="AD1266" s="93" t="str">
        <f>"'"&amp;VLOOKUP(A1266,Lookups!B$3:F$48,2,FALSE)&amp;"'"</f>
        <v>'Hoko Fall Fingerling'</v>
      </c>
      <c r="AE1266" s="93">
        <f>VLOOKUP(A1266,Lookups!B$3:F$48,4,FALSE)</f>
        <v>6</v>
      </c>
      <c r="AF1266" s="93" t="str">
        <f>VLOOKUP(A1266,Lookups!B$3:F$48,5,FALSE)</f>
        <v>WAcst</v>
      </c>
      <c r="AG1266" s="93" t="str">
        <f t="shared" si="285"/>
        <v>no</v>
      </c>
      <c r="AH1266" s="93">
        <f>VLOOKUP(A1266,Lookups!B$3:F$48,3,FALSE)</f>
        <v>14</v>
      </c>
      <c r="AI1266" s="117">
        <f t="shared" si="286"/>
        <v>0</v>
      </c>
      <c r="AJ1266" s="117">
        <f t="shared" si="287"/>
        <v>0</v>
      </c>
      <c r="AK1266" s="117">
        <f t="shared" si="288"/>
        <v>0</v>
      </c>
      <c r="AL1266" s="117">
        <f t="shared" si="289"/>
        <v>0</v>
      </c>
      <c r="AM1266" s="117">
        <f t="shared" si="290"/>
        <v>0</v>
      </c>
      <c r="AN1266" s="117">
        <f t="shared" si="291"/>
        <v>0</v>
      </c>
      <c r="AO1266" s="117">
        <f t="shared" si="292"/>
        <v>0</v>
      </c>
      <c r="AP1266" s="117">
        <f t="shared" si="293"/>
        <v>0</v>
      </c>
      <c r="AQ1266" s="117">
        <f t="shared" si="294"/>
        <v>0</v>
      </c>
      <c r="AR1266" s="117">
        <f t="shared" si="295"/>
        <v>0</v>
      </c>
      <c r="AS1266" t="str">
        <f t="shared" si="296"/>
        <v>1979HOK</v>
      </c>
    </row>
    <row r="1267" spans="1:45" x14ac:dyDescent="0.25">
      <c r="A1267" t="s">
        <v>681</v>
      </c>
      <c r="B1267" s="64">
        <v>1980</v>
      </c>
      <c r="C1267" t="s">
        <v>40</v>
      </c>
      <c r="E1267" s="63" t="s">
        <v>28</v>
      </c>
      <c r="F1267" s="63" t="s">
        <v>28</v>
      </c>
      <c r="G1267" s="63" t="s">
        <v>28</v>
      </c>
      <c r="H1267" s="63" t="s">
        <v>28</v>
      </c>
      <c r="I1267" s="63" t="s">
        <v>28</v>
      </c>
      <c r="J1267" s="63" t="s">
        <v>28</v>
      </c>
      <c r="K1267" s="63" t="s">
        <v>28</v>
      </c>
      <c r="L1267" s="63" t="s">
        <v>28</v>
      </c>
      <c r="M1267" s="63" t="s">
        <v>28</v>
      </c>
      <c r="N1267" s="63" t="s">
        <v>28</v>
      </c>
      <c r="O1267" s="63" t="s">
        <v>28</v>
      </c>
      <c r="P1267" s="63" t="s">
        <v>28</v>
      </c>
      <c r="Q1267" s="63" t="s">
        <v>28</v>
      </c>
      <c r="R1267" s="63" t="s">
        <v>28</v>
      </c>
      <c r="S1267" s="63" t="s">
        <v>28</v>
      </c>
      <c r="T1267" s="63" t="s">
        <v>28</v>
      </c>
      <c r="U1267" s="63" t="s">
        <v>28</v>
      </c>
      <c r="V1267" s="63" t="s">
        <v>28</v>
      </c>
      <c r="W1267" s="63" t="s">
        <v>28</v>
      </c>
      <c r="X1267" s="63" t="s">
        <v>28</v>
      </c>
      <c r="Y1267" s="63" t="s">
        <v>28</v>
      </c>
      <c r="Z1267" s="63" t="s">
        <v>28</v>
      </c>
      <c r="AA1267" s="63" t="s">
        <v>28</v>
      </c>
      <c r="AB1267" s="93" t="str">
        <f t="shared" si="283"/>
        <v>pre99</v>
      </c>
      <c r="AC1267" s="93" t="str">
        <f t="shared" si="284"/>
        <v>HOK</v>
      </c>
      <c r="AD1267" s="93" t="str">
        <f>"'"&amp;VLOOKUP(A1267,Lookups!B$3:F$48,2,FALSE)&amp;"'"</f>
        <v>'Hoko Fall Fingerling'</v>
      </c>
      <c r="AE1267" s="93">
        <f>VLOOKUP(A1267,Lookups!B$3:F$48,4,FALSE)</f>
        <v>6</v>
      </c>
      <c r="AF1267" s="93" t="str">
        <f>VLOOKUP(A1267,Lookups!B$3:F$48,5,FALSE)</f>
        <v>WAcst</v>
      </c>
      <c r="AG1267" s="93" t="str">
        <f t="shared" si="285"/>
        <v>no</v>
      </c>
      <c r="AH1267" s="93">
        <f>VLOOKUP(A1267,Lookups!B$3:F$48,3,FALSE)</f>
        <v>14</v>
      </c>
      <c r="AI1267" s="117">
        <f t="shared" si="286"/>
        <v>0</v>
      </c>
      <c r="AJ1267" s="117">
        <f t="shared" si="287"/>
        <v>0</v>
      </c>
      <c r="AK1267" s="117">
        <f t="shared" si="288"/>
        <v>0</v>
      </c>
      <c r="AL1267" s="117">
        <f t="shared" si="289"/>
        <v>0</v>
      </c>
      <c r="AM1267" s="117">
        <f t="shared" si="290"/>
        <v>0</v>
      </c>
      <c r="AN1267" s="117">
        <f t="shared" si="291"/>
        <v>0</v>
      </c>
      <c r="AO1267" s="117">
        <f t="shared" si="292"/>
        <v>0</v>
      </c>
      <c r="AP1267" s="117">
        <f t="shared" si="293"/>
        <v>0</v>
      </c>
      <c r="AQ1267" s="117">
        <f t="shared" si="294"/>
        <v>0</v>
      </c>
      <c r="AR1267" s="117">
        <f t="shared" si="295"/>
        <v>0</v>
      </c>
      <c r="AS1267" t="str">
        <f t="shared" si="296"/>
        <v>1980HOK</v>
      </c>
    </row>
    <row r="1268" spans="1:45" x14ac:dyDescent="0.25">
      <c r="A1268" t="s">
        <v>681</v>
      </c>
      <c r="B1268" s="64">
        <v>1981</v>
      </c>
      <c r="C1268" t="s">
        <v>40</v>
      </c>
      <c r="E1268" s="63" t="s">
        <v>28</v>
      </c>
      <c r="F1268" s="63" t="s">
        <v>28</v>
      </c>
      <c r="G1268" s="63" t="s">
        <v>28</v>
      </c>
      <c r="H1268" s="63" t="s">
        <v>28</v>
      </c>
      <c r="I1268" s="63" t="s">
        <v>28</v>
      </c>
      <c r="J1268" s="63" t="s">
        <v>28</v>
      </c>
      <c r="K1268" s="63" t="s">
        <v>28</v>
      </c>
      <c r="L1268" s="63" t="s">
        <v>28</v>
      </c>
      <c r="M1268" s="63" t="s">
        <v>28</v>
      </c>
      <c r="N1268" s="63" t="s">
        <v>28</v>
      </c>
      <c r="O1268" s="63" t="s">
        <v>28</v>
      </c>
      <c r="P1268" s="63" t="s">
        <v>28</v>
      </c>
      <c r="Q1268" s="63" t="s">
        <v>28</v>
      </c>
      <c r="R1268" s="63" t="s">
        <v>28</v>
      </c>
      <c r="S1268" s="63" t="s">
        <v>28</v>
      </c>
      <c r="T1268" s="63" t="s">
        <v>28</v>
      </c>
      <c r="U1268" s="63" t="s">
        <v>28</v>
      </c>
      <c r="V1268" s="63" t="s">
        <v>28</v>
      </c>
      <c r="W1268" s="63" t="s">
        <v>28</v>
      </c>
      <c r="X1268" s="63" t="s">
        <v>28</v>
      </c>
      <c r="Y1268" s="63" t="s">
        <v>28</v>
      </c>
      <c r="Z1268" s="63" t="s">
        <v>28</v>
      </c>
      <c r="AA1268" s="63" t="s">
        <v>28</v>
      </c>
      <c r="AB1268" s="93" t="str">
        <f t="shared" si="283"/>
        <v>pre99</v>
      </c>
      <c r="AC1268" s="93" t="str">
        <f t="shared" si="284"/>
        <v>HOK</v>
      </c>
      <c r="AD1268" s="93" t="str">
        <f>"'"&amp;VLOOKUP(A1268,Lookups!B$3:F$48,2,FALSE)&amp;"'"</f>
        <v>'Hoko Fall Fingerling'</v>
      </c>
      <c r="AE1268" s="93">
        <f>VLOOKUP(A1268,Lookups!B$3:F$48,4,FALSE)</f>
        <v>6</v>
      </c>
      <c r="AF1268" s="93" t="str">
        <f>VLOOKUP(A1268,Lookups!B$3:F$48,5,FALSE)</f>
        <v>WAcst</v>
      </c>
      <c r="AG1268" s="93" t="str">
        <f t="shared" si="285"/>
        <v>no</v>
      </c>
      <c r="AH1268" s="93">
        <f>VLOOKUP(A1268,Lookups!B$3:F$48,3,FALSE)</f>
        <v>14</v>
      </c>
      <c r="AI1268" s="117">
        <f t="shared" si="286"/>
        <v>0</v>
      </c>
      <c r="AJ1268" s="117">
        <f t="shared" si="287"/>
        <v>0</v>
      </c>
      <c r="AK1268" s="117">
        <f t="shared" si="288"/>
        <v>0</v>
      </c>
      <c r="AL1268" s="117">
        <f t="shared" si="289"/>
        <v>0</v>
      </c>
      <c r="AM1268" s="117">
        <f t="shared" si="290"/>
        <v>0</v>
      </c>
      <c r="AN1268" s="117">
        <f t="shared" si="291"/>
        <v>0</v>
      </c>
      <c r="AO1268" s="117">
        <f t="shared" si="292"/>
        <v>0</v>
      </c>
      <c r="AP1268" s="117">
        <f t="shared" si="293"/>
        <v>0</v>
      </c>
      <c r="AQ1268" s="117">
        <f t="shared" si="294"/>
        <v>0</v>
      </c>
      <c r="AR1268" s="117">
        <f t="shared" si="295"/>
        <v>0</v>
      </c>
      <c r="AS1268" t="str">
        <f t="shared" si="296"/>
        <v>1981HOK</v>
      </c>
    </row>
    <row r="1269" spans="1:45" x14ac:dyDescent="0.25">
      <c r="A1269" t="s">
        <v>681</v>
      </c>
      <c r="B1269" s="64">
        <v>1982</v>
      </c>
      <c r="C1269" t="s">
        <v>40</v>
      </c>
      <c r="E1269" s="63" t="s">
        <v>28</v>
      </c>
      <c r="F1269" s="63" t="s">
        <v>28</v>
      </c>
      <c r="G1269" s="63" t="s">
        <v>28</v>
      </c>
      <c r="H1269" s="63" t="s">
        <v>28</v>
      </c>
      <c r="I1269" s="63" t="s">
        <v>28</v>
      </c>
      <c r="J1269" s="63" t="s">
        <v>28</v>
      </c>
      <c r="K1269" s="63" t="s">
        <v>28</v>
      </c>
      <c r="L1269" s="63" t="s">
        <v>28</v>
      </c>
      <c r="M1269" s="63" t="s">
        <v>28</v>
      </c>
      <c r="N1269" s="63" t="s">
        <v>28</v>
      </c>
      <c r="O1269" s="63" t="s">
        <v>28</v>
      </c>
      <c r="P1269" s="63" t="s">
        <v>28</v>
      </c>
      <c r="Q1269" s="63" t="s">
        <v>28</v>
      </c>
      <c r="R1269" s="63" t="s">
        <v>28</v>
      </c>
      <c r="S1269" s="63" t="s">
        <v>28</v>
      </c>
      <c r="T1269" s="63" t="s">
        <v>28</v>
      </c>
      <c r="U1269" s="63" t="s">
        <v>28</v>
      </c>
      <c r="V1269" s="63" t="s">
        <v>28</v>
      </c>
      <c r="W1269" s="63" t="s">
        <v>28</v>
      </c>
      <c r="X1269" s="63" t="s">
        <v>28</v>
      </c>
      <c r="Y1269" s="63" t="s">
        <v>28</v>
      </c>
      <c r="Z1269" s="63" t="s">
        <v>28</v>
      </c>
      <c r="AA1269" s="63" t="s">
        <v>28</v>
      </c>
      <c r="AB1269" s="93" t="str">
        <f t="shared" si="283"/>
        <v>pre99</v>
      </c>
      <c r="AC1269" s="93" t="str">
        <f t="shared" si="284"/>
        <v>HOK</v>
      </c>
      <c r="AD1269" s="93" t="str">
        <f>"'"&amp;VLOOKUP(A1269,Lookups!B$3:F$48,2,FALSE)&amp;"'"</f>
        <v>'Hoko Fall Fingerling'</v>
      </c>
      <c r="AE1269" s="93">
        <f>VLOOKUP(A1269,Lookups!B$3:F$48,4,FALSE)</f>
        <v>6</v>
      </c>
      <c r="AF1269" s="93" t="str">
        <f>VLOOKUP(A1269,Lookups!B$3:F$48,5,FALSE)</f>
        <v>WAcst</v>
      </c>
      <c r="AG1269" s="93" t="str">
        <f t="shared" si="285"/>
        <v>no</v>
      </c>
      <c r="AH1269" s="93">
        <f>VLOOKUP(A1269,Lookups!B$3:F$48,3,FALSE)</f>
        <v>14</v>
      </c>
      <c r="AI1269" s="117">
        <f t="shared" si="286"/>
        <v>0</v>
      </c>
      <c r="AJ1269" s="117">
        <f t="shared" si="287"/>
        <v>0</v>
      </c>
      <c r="AK1269" s="117">
        <f t="shared" si="288"/>
        <v>0</v>
      </c>
      <c r="AL1269" s="117">
        <f t="shared" si="289"/>
        <v>0</v>
      </c>
      <c r="AM1269" s="117">
        <f t="shared" si="290"/>
        <v>0</v>
      </c>
      <c r="AN1269" s="117">
        <f t="shared" si="291"/>
        <v>0</v>
      </c>
      <c r="AO1269" s="117">
        <f t="shared" si="292"/>
        <v>0</v>
      </c>
      <c r="AP1269" s="117">
        <f t="shared" si="293"/>
        <v>0</v>
      </c>
      <c r="AQ1269" s="117">
        <f t="shared" si="294"/>
        <v>0</v>
      </c>
      <c r="AR1269" s="117">
        <f t="shared" si="295"/>
        <v>0</v>
      </c>
      <c r="AS1269" t="str">
        <f t="shared" si="296"/>
        <v>1982HOK</v>
      </c>
    </row>
    <row r="1270" spans="1:45" x14ac:dyDescent="0.25">
      <c r="A1270" t="s">
        <v>681</v>
      </c>
      <c r="B1270" s="64">
        <v>1983</v>
      </c>
      <c r="C1270" t="s">
        <v>40</v>
      </c>
      <c r="E1270" s="63" t="s">
        <v>28</v>
      </c>
      <c r="F1270" s="63" t="s">
        <v>28</v>
      </c>
      <c r="G1270" s="63" t="s">
        <v>28</v>
      </c>
      <c r="H1270" s="63" t="s">
        <v>28</v>
      </c>
      <c r="I1270" s="63" t="s">
        <v>28</v>
      </c>
      <c r="J1270" s="63" t="s">
        <v>28</v>
      </c>
      <c r="K1270" s="63" t="s">
        <v>28</v>
      </c>
      <c r="L1270" s="63" t="s">
        <v>28</v>
      </c>
      <c r="M1270" s="63" t="s">
        <v>28</v>
      </c>
      <c r="N1270" s="63" t="s">
        <v>28</v>
      </c>
      <c r="O1270" s="63" t="s">
        <v>28</v>
      </c>
      <c r="P1270" s="63" t="s">
        <v>28</v>
      </c>
      <c r="Q1270" s="63" t="s">
        <v>28</v>
      </c>
      <c r="R1270" s="63" t="s">
        <v>28</v>
      </c>
      <c r="S1270" s="63" t="s">
        <v>28</v>
      </c>
      <c r="T1270" s="63" t="s">
        <v>28</v>
      </c>
      <c r="U1270" s="63" t="s">
        <v>28</v>
      </c>
      <c r="V1270" s="63" t="s">
        <v>28</v>
      </c>
      <c r="W1270" s="63" t="s">
        <v>28</v>
      </c>
      <c r="X1270" s="63" t="s">
        <v>28</v>
      </c>
      <c r="Y1270" s="63" t="s">
        <v>28</v>
      </c>
      <c r="Z1270" s="63" t="s">
        <v>28</v>
      </c>
      <c r="AA1270" s="63" t="s">
        <v>28</v>
      </c>
      <c r="AB1270" s="93" t="str">
        <f t="shared" si="283"/>
        <v>pre99</v>
      </c>
      <c r="AC1270" s="93" t="str">
        <f t="shared" si="284"/>
        <v>HOK</v>
      </c>
      <c r="AD1270" s="93" t="str">
        <f>"'"&amp;VLOOKUP(A1270,Lookups!B$3:F$48,2,FALSE)&amp;"'"</f>
        <v>'Hoko Fall Fingerling'</v>
      </c>
      <c r="AE1270" s="93">
        <f>VLOOKUP(A1270,Lookups!B$3:F$48,4,FALSE)</f>
        <v>6</v>
      </c>
      <c r="AF1270" s="93" t="str">
        <f>VLOOKUP(A1270,Lookups!B$3:F$48,5,FALSE)</f>
        <v>WAcst</v>
      </c>
      <c r="AG1270" s="93" t="str">
        <f t="shared" si="285"/>
        <v>no</v>
      </c>
      <c r="AH1270" s="93">
        <f>VLOOKUP(A1270,Lookups!B$3:F$48,3,FALSE)</f>
        <v>14</v>
      </c>
      <c r="AI1270" s="117">
        <f t="shared" si="286"/>
        <v>0</v>
      </c>
      <c r="AJ1270" s="117">
        <f t="shared" si="287"/>
        <v>0</v>
      </c>
      <c r="AK1270" s="117">
        <f t="shared" si="288"/>
        <v>0</v>
      </c>
      <c r="AL1270" s="117">
        <f t="shared" si="289"/>
        <v>0</v>
      </c>
      <c r="AM1270" s="117">
        <f t="shared" si="290"/>
        <v>0</v>
      </c>
      <c r="AN1270" s="117">
        <f t="shared" si="291"/>
        <v>0</v>
      </c>
      <c r="AO1270" s="117">
        <f t="shared" si="292"/>
        <v>0</v>
      </c>
      <c r="AP1270" s="117">
        <f t="shared" si="293"/>
        <v>0</v>
      </c>
      <c r="AQ1270" s="117">
        <f t="shared" si="294"/>
        <v>0</v>
      </c>
      <c r="AR1270" s="117">
        <f t="shared" si="295"/>
        <v>0</v>
      </c>
      <c r="AS1270" t="str">
        <f t="shared" si="296"/>
        <v>1983HOK</v>
      </c>
    </row>
    <row r="1271" spans="1:45" x14ac:dyDescent="0.25">
      <c r="A1271" t="s">
        <v>681</v>
      </c>
      <c r="B1271" s="64">
        <v>1984</v>
      </c>
      <c r="C1271" t="s">
        <v>40</v>
      </c>
      <c r="E1271" s="63" t="s">
        <v>28</v>
      </c>
      <c r="F1271" s="63" t="s">
        <v>28</v>
      </c>
      <c r="G1271" s="63" t="s">
        <v>28</v>
      </c>
      <c r="H1271" s="63" t="s">
        <v>28</v>
      </c>
      <c r="I1271" s="63" t="s">
        <v>28</v>
      </c>
      <c r="J1271" s="63" t="s">
        <v>28</v>
      </c>
      <c r="K1271" s="63" t="s">
        <v>28</v>
      </c>
      <c r="L1271" s="63" t="s">
        <v>28</v>
      </c>
      <c r="M1271" s="63" t="s">
        <v>28</v>
      </c>
      <c r="N1271" s="63" t="s">
        <v>28</v>
      </c>
      <c r="O1271" s="63" t="s">
        <v>28</v>
      </c>
      <c r="P1271" s="63" t="s">
        <v>28</v>
      </c>
      <c r="Q1271" s="63" t="s">
        <v>28</v>
      </c>
      <c r="R1271" s="63" t="s">
        <v>28</v>
      </c>
      <c r="S1271" s="63" t="s">
        <v>28</v>
      </c>
      <c r="T1271" s="63" t="s">
        <v>28</v>
      </c>
      <c r="U1271" s="63" t="s">
        <v>28</v>
      </c>
      <c r="V1271" s="63" t="s">
        <v>28</v>
      </c>
      <c r="W1271" s="63" t="s">
        <v>28</v>
      </c>
      <c r="X1271" s="63" t="s">
        <v>28</v>
      </c>
      <c r="Y1271" s="63" t="s">
        <v>28</v>
      </c>
      <c r="Z1271" s="63" t="s">
        <v>28</v>
      </c>
      <c r="AA1271" s="63" t="s">
        <v>28</v>
      </c>
      <c r="AB1271" s="93" t="str">
        <f t="shared" si="283"/>
        <v>pre99</v>
      </c>
      <c r="AC1271" s="93" t="str">
        <f t="shared" si="284"/>
        <v>HOK</v>
      </c>
      <c r="AD1271" s="93" t="str">
        <f>"'"&amp;VLOOKUP(A1271,Lookups!B$3:F$48,2,FALSE)&amp;"'"</f>
        <v>'Hoko Fall Fingerling'</v>
      </c>
      <c r="AE1271" s="93">
        <f>VLOOKUP(A1271,Lookups!B$3:F$48,4,FALSE)</f>
        <v>6</v>
      </c>
      <c r="AF1271" s="93" t="str">
        <f>VLOOKUP(A1271,Lookups!B$3:F$48,5,FALSE)</f>
        <v>WAcst</v>
      </c>
      <c r="AG1271" s="93" t="str">
        <f t="shared" si="285"/>
        <v>no</v>
      </c>
      <c r="AH1271" s="93">
        <f>VLOOKUP(A1271,Lookups!B$3:F$48,3,FALSE)</f>
        <v>14</v>
      </c>
      <c r="AI1271" s="117">
        <f t="shared" si="286"/>
        <v>0</v>
      </c>
      <c r="AJ1271" s="117">
        <f t="shared" si="287"/>
        <v>0</v>
      </c>
      <c r="AK1271" s="117">
        <f t="shared" si="288"/>
        <v>0</v>
      </c>
      <c r="AL1271" s="117">
        <f t="shared" si="289"/>
        <v>0</v>
      </c>
      <c r="AM1271" s="117">
        <f t="shared" si="290"/>
        <v>0</v>
      </c>
      <c r="AN1271" s="117">
        <f t="shared" si="291"/>
        <v>0</v>
      </c>
      <c r="AO1271" s="117">
        <f t="shared" si="292"/>
        <v>0</v>
      </c>
      <c r="AP1271" s="117">
        <f t="shared" si="293"/>
        <v>0</v>
      </c>
      <c r="AQ1271" s="117">
        <f t="shared" si="294"/>
        <v>0</v>
      </c>
      <c r="AR1271" s="117">
        <f t="shared" si="295"/>
        <v>0</v>
      </c>
      <c r="AS1271" t="str">
        <f t="shared" si="296"/>
        <v>1984HOK</v>
      </c>
    </row>
    <row r="1272" spans="1:45" x14ac:dyDescent="0.25">
      <c r="A1272" t="s">
        <v>681</v>
      </c>
      <c r="B1272" s="64">
        <v>1985</v>
      </c>
      <c r="C1272" t="s">
        <v>40</v>
      </c>
      <c r="E1272" s="63" t="s">
        <v>28</v>
      </c>
      <c r="F1272" s="63" t="s">
        <v>28</v>
      </c>
      <c r="G1272" s="63" t="s">
        <v>28</v>
      </c>
      <c r="H1272" s="63" t="s">
        <v>28</v>
      </c>
      <c r="I1272" s="63" t="s">
        <v>28</v>
      </c>
      <c r="J1272" s="63" t="s">
        <v>28</v>
      </c>
      <c r="K1272" s="63" t="s">
        <v>28</v>
      </c>
      <c r="L1272" s="63" t="s">
        <v>28</v>
      </c>
      <c r="M1272" s="63" t="s">
        <v>28</v>
      </c>
      <c r="N1272" s="63" t="s">
        <v>28</v>
      </c>
      <c r="O1272" s="63" t="s">
        <v>28</v>
      </c>
      <c r="P1272" s="63" t="s">
        <v>28</v>
      </c>
      <c r="Q1272" s="63" t="s">
        <v>28</v>
      </c>
      <c r="R1272" s="63" t="s">
        <v>28</v>
      </c>
      <c r="S1272" s="63" t="s">
        <v>28</v>
      </c>
      <c r="T1272" s="63" t="s">
        <v>28</v>
      </c>
      <c r="U1272" s="63" t="s">
        <v>28</v>
      </c>
      <c r="V1272" s="63" t="s">
        <v>28</v>
      </c>
      <c r="W1272" s="63" t="s">
        <v>28</v>
      </c>
      <c r="X1272" s="63" t="s">
        <v>28</v>
      </c>
      <c r="Y1272" s="63" t="s">
        <v>28</v>
      </c>
      <c r="Z1272" s="63" t="s">
        <v>28</v>
      </c>
      <c r="AA1272" s="63" t="s">
        <v>28</v>
      </c>
      <c r="AB1272" s="93" t="str">
        <f t="shared" si="283"/>
        <v>pre99</v>
      </c>
      <c r="AC1272" s="93" t="str">
        <f t="shared" si="284"/>
        <v>HOK</v>
      </c>
      <c r="AD1272" s="93" t="str">
        <f>"'"&amp;VLOOKUP(A1272,Lookups!B$3:F$48,2,FALSE)&amp;"'"</f>
        <v>'Hoko Fall Fingerling'</v>
      </c>
      <c r="AE1272" s="93">
        <f>VLOOKUP(A1272,Lookups!B$3:F$48,4,FALSE)</f>
        <v>6</v>
      </c>
      <c r="AF1272" s="93" t="str">
        <f>VLOOKUP(A1272,Lookups!B$3:F$48,5,FALSE)</f>
        <v>WAcst</v>
      </c>
      <c r="AG1272" s="93" t="str">
        <f t="shared" si="285"/>
        <v>no</v>
      </c>
      <c r="AH1272" s="93">
        <f>VLOOKUP(A1272,Lookups!B$3:F$48,3,FALSE)</f>
        <v>14</v>
      </c>
      <c r="AI1272" s="117">
        <f t="shared" si="286"/>
        <v>0</v>
      </c>
      <c r="AJ1272" s="117">
        <f t="shared" si="287"/>
        <v>0</v>
      </c>
      <c r="AK1272" s="117">
        <f t="shared" si="288"/>
        <v>0</v>
      </c>
      <c r="AL1272" s="117">
        <f t="shared" si="289"/>
        <v>0</v>
      </c>
      <c r="AM1272" s="117">
        <f t="shared" si="290"/>
        <v>0</v>
      </c>
      <c r="AN1272" s="117">
        <f t="shared" si="291"/>
        <v>0</v>
      </c>
      <c r="AO1272" s="117">
        <f t="shared" si="292"/>
        <v>0</v>
      </c>
      <c r="AP1272" s="117">
        <f t="shared" si="293"/>
        <v>0</v>
      </c>
      <c r="AQ1272" s="117">
        <f t="shared" si="294"/>
        <v>0</v>
      </c>
      <c r="AR1272" s="117">
        <f t="shared" si="295"/>
        <v>0</v>
      </c>
      <c r="AS1272" t="str">
        <f t="shared" si="296"/>
        <v>1985HOK</v>
      </c>
    </row>
    <row r="1273" spans="1:45" x14ac:dyDescent="0.25">
      <c r="A1273" t="s">
        <v>681</v>
      </c>
      <c r="B1273" s="64">
        <v>1986</v>
      </c>
      <c r="C1273" t="s">
        <v>40</v>
      </c>
      <c r="E1273" s="63" t="s">
        <v>28</v>
      </c>
      <c r="F1273" s="63" t="s">
        <v>28</v>
      </c>
      <c r="G1273" s="63" t="s">
        <v>28</v>
      </c>
      <c r="H1273" s="63" t="s">
        <v>28</v>
      </c>
      <c r="I1273" s="63" t="s">
        <v>28</v>
      </c>
      <c r="J1273" s="63" t="s">
        <v>28</v>
      </c>
      <c r="K1273" s="63" t="s">
        <v>28</v>
      </c>
      <c r="L1273" s="63" t="s">
        <v>28</v>
      </c>
      <c r="M1273" s="63" t="s">
        <v>28</v>
      </c>
      <c r="N1273" s="63" t="s">
        <v>28</v>
      </c>
      <c r="O1273" s="63" t="s">
        <v>28</v>
      </c>
      <c r="P1273" s="63" t="s">
        <v>28</v>
      </c>
      <c r="Q1273" s="63" t="s">
        <v>28</v>
      </c>
      <c r="R1273" s="63" t="s">
        <v>28</v>
      </c>
      <c r="S1273" s="63" t="s">
        <v>28</v>
      </c>
      <c r="T1273" s="63" t="s">
        <v>28</v>
      </c>
      <c r="U1273" s="63" t="s">
        <v>28</v>
      </c>
      <c r="V1273" s="63" t="s">
        <v>28</v>
      </c>
      <c r="W1273" s="63" t="s">
        <v>28</v>
      </c>
      <c r="X1273" s="63" t="s">
        <v>28</v>
      </c>
      <c r="Y1273" s="63" t="s">
        <v>28</v>
      </c>
      <c r="Z1273" s="63" t="s">
        <v>28</v>
      </c>
      <c r="AA1273" s="63" t="s">
        <v>28</v>
      </c>
      <c r="AB1273" s="93" t="str">
        <f t="shared" si="283"/>
        <v>pre99</v>
      </c>
      <c r="AC1273" s="93" t="str">
        <f t="shared" si="284"/>
        <v>HOK</v>
      </c>
      <c r="AD1273" s="93" t="str">
        <f>"'"&amp;VLOOKUP(A1273,Lookups!B$3:F$48,2,FALSE)&amp;"'"</f>
        <v>'Hoko Fall Fingerling'</v>
      </c>
      <c r="AE1273" s="93">
        <f>VLOOKUP(A1273,Lookups!B$3:F$48,4,FALSE)</f>
        <v>6</v>
      </c>
      <c r="AF1273" s="93" t="str">
        <f>VLOOKUP(A1273,Lookups!B$3:F$48,5,FALSE)</f>
        <v>WAcst</v>
      </c>
      <c r="AG1273" s="93" t="str">
        <f t="shared" si="285"/>
        <v>no</v>
      </c>
      <c r="AH1273" s="93">
        <f>VLOOKUP(A1273,Lookups!B$3:F$48,3,FALSE)</f>
        <v>14</v>
      </c>
      <c r="AI1273" s="117">
        <f t="shared" si="286"/>
        <v>0</v>
      </c>
      <c r="AJ1273" s="117">
        <f t="shared" si="287"/>
        <v>0</v>
      </c>
      <c r="AK1273" s="117">
        <f t="shared" si="288"/>
        <v>0</v>
      </c>
      <c r="AL1273" s="117">
        <f t="shared" si="289"/>
        <v>0</v>
      </c>
      <c r="AM1273" s="117">
        <f t="shared" si="290"/>
        <v>0</v>
      </c>
      <c r="AN1273" s="117">
        <f t="shared" si="291"/>
        <v>0</v>
      </c>
      <c r="AO1273" s="117">
        <f t="shared" si="292"/>
        <v>0</v>
      </c>
      <c r="AP1273" s="117">
        <f t="shared" si="293"/>
        <v>0</v>
      </c>
      <c r="AQ1273" s="117">
        <f t="shared" si="294"/>
        <v>0</v>
      </c>
      <c r="AR1273" s="117">
        <f t="shared" si="295"/>
        <v>0</v>
      </c>
      <c r="AS1273" t="str">
        <f t="shared" si="296"/>
        <v>1986HOK</v>
      </c>
    </row>
    <row r="1274" spans="1:45" x14ac:dyDescent="0.25">
      <c r="A1274" t="s">
        <v>681</v>
      </c>
      <c r="B1274" s="64">
        <v>1987</v>
      </c>
      <c r="C1274">
        <v>10</v>
      </c>
      <c r="D1274" s="116">
        <v>2</v>
      </c>
      <c r="E1274" s="63" t="s">
        <v>26</v>
      </c>
      <c r="F1274" s="63" t="s">
        <v>27</v>
      </c>
      <c r="G1274" s="63" t="s">
        <v>28</v>
      </c>
      <c r="H1274" s="63" t="s">
        <v>28</v>
      </c>
      <c r="I1274" s="63" t="s">
        <v>28</v>
      </c>
      <c r="J1274" s="63" t="s">
        <v>28</v>
      </c>
      <c r="K1274" s="63" t="s">
        <v>28</v>
      </c>
      <c r="L1274" s="63" t="s">
        <v>28</v>
      </c>
      <c r="M1274" s="63" t="s">
        <v>28</v>
      </c>
      <c r="N1274" s="63" t="s">
        <v>28</v>
      </c>
      <c r="O1274" s="63" t="s">
        <v>28</v>
      </c>
      <c r="P1274" s="63" t="s">
        <v>28</v>
      </c>
      <c r="Q1274" s="63" t="s">
        <v>28</v>
      </c>
      <c r="R1274" s="63" t="s">
        <v>28</v>
      </c>
      <c r="S1274" s="63" t="s">
        <v>28</v>
      </c>
      <c r="T1274" s="63" t="s">
        <v>28</v>
      </c>
      <c r="U1274" s="63" t="s">
        <v>28</v>
      </c>
      <c r="V1274" s="63" t="s">
        <v>28</v>
      </c>
      <c r="W1274" s="63" t="s">
        <v>28</v>
      </c>
      <c r="X1274" s="63" t="s">
        <v>28</v>
      </c>
      <c r="Y1274" s="63" t="s">
        <v>28</v>
      </c>
      <c r="Z1274" s="63" t="s">
        <v>28</v>
      </c>
      <c r="AA1274" s="63" t="s">
        <v>28</v>
      </c>
      <c r="AB1274" s="93" t="str">
        <f t="shared" si="283"/>
        <v>pre99</v>
      </c>
      <c r="AC1274" s="93" t="str">
        <f t="shared" si="284"/>
        <v>HOK</v>
      </c>
      <c r="AD1274" s="93" t="str">
        <f>"'"&amp;VLOOKUP(A1274,Lookups!B$3:F$48,2,FALSE)&amp;"'"</f>
        <v>'Hoko Fall Fingerling'</v>
      </c>
      <c r="AE1274" s="93">
        <f>VLOOKUP(A1274,Lookups!B$3:F$48,4,FALSE)</f>
        <v>6</v>
      </c>
      <c r="AF1274" s="93" t="str">
        <f>VLOOKUP(A1274,Lookups!B$3:F$48,5,FALSE)</f>
        <v>WAcst</v>
      </c>
      <c r="AG1274" s="93" t="str">
        <f t="shared" si="285"/>
        <v>no</v>
      </c>
      <c r="AH1274" s="93">
        <f>VLOOKUP(A1274,Lookups!B$3:F$48,3,FALSE)</f>
        <v>14</v>
      </c>
      <c r="AI1274" s="117">
        <f t="shared" si="286"/>
        <v>0</v>
      </c>
      <c r="AJ1274" s="117">
        <f t="shared" si="287"/>
        <v>0</v>
      </c>
      <c r="AK1274" s="117">
        <f t="shared" si="288"/>
        <v>0</v>
      </c>
      <c r="AL1274" s="117">
        <f t="shared" si="289"/>
        <v>0</v>
      </c>
      <c r="AM1274" s="117">
        <f t="shared" si="290"/>
        <v>0</v>
      </c>
      <c r="AN1274" s="117">
        <f t="shared" si="291"/>
        <v>0</v>
      </c>
      <c r="AO1274" s="117">
        <f t="shared" si="292"/>
        <v>0</v>
      </c>
      <c r="AP1274" s="117">
        <f t="shared" si="293"/>
        <v>0</v>
      </c>
      <c r="AQ1274" s="117">
        <f t="shared" si="294"/>
        <v>0</v>
      </c>
      <c r="AR1274" s="117">
        <f t="shared" si="295"/>
        <v>0</v>
      </c>
      <c r="AS1274" t="str">
        <f t="shared" si="296"/>
        <v>1987HOK</v>
      </c>
    </row>
    <row r="1275" spans="1:45" x14ac:dyDescent="0.25">
      <c r="A1275" t="s">
        <v>681</v>
      </c>
      <c r="B1275" s="64">
        <v>1988</v>
      </c>
      <c r="C1275">
        <v>138</v>
      </c>
      <c r="D1275" s="116" t="s">
        <v>41</v>
      </c>
      <c r="E1275" s="63" t="s">
        <v>26</v>
      </c>
      <c r="F1275" s="63" t="s">
        <v>27</v>
      </c>
      <c r="G1275" s="63" t="s">
        <v>28</v>
      </c>
      <c r="H1275" s="63" t="s">
        <v>28</v>
      </c>
      <c r="I1275" s="63" t="s">
        <v>28</v>
      </c>
      <c r="J1275" s="63" t="s">
        <v>28</v>
      </c>
      <c r="K1275" s="63" t="s">
        <v>28</v>
      </c>
      <c r="L1275" s="63" t="s">
        <v>28</v>
      </c>
      <c r="M1275" s="63" t="s">
        <v>28</v>
      </c>
      <c r="N1275" s="63" t="s">
        <v>28</v>
      </c>
      <c r="O1275" s="63" t="s">
        <v>28</v>
      </c>
      <c r="P1275" s="63" t="s">
        <v>28</v>
      </c>
      <c r="Q1275" s="63" t="s">
        <v>28</v>
      </c>
      <c r="R1275" s="63" t="s">
        <v>28</v>
      </c>
      <c r="S1275" s="63" t="s">
        <v>28</v>
      </c>
      <c r="T1275" s="63" t="s">
        <v>28</v>
      </c>
      <c r="U1275" s="63" t="s">
        <v>28</v>
      </c>
      <c r="V1275" s="63" t="s">
        <v>28</v>
      </c>
      <c r="W1275" s="63" t="s">
        <v>28</v>
      </c>
      <c r="X1275" s="63" t="s">
        <v>28</v>
      </c>
      <c r="Y1275" s="63" t="s">
        <v>28</v>
      </c>
      <c r="Z1275" s="63" t="s">
        <v>28</v>
      </c>
      <c r="AA1275" s="63" t="s">
        <v>28</v>
      </c>
      <c r="AB1275" s="93" t="str">
        <f t="shared" si="283"/>
        <v>pre99</v>
      </c>
      <c r="AC1275" s="93" t="str">
        <f t="shared" si="284"/>
        <v>HOK</v>
      </c>
      <c r="AD1275" s="93" t="str">
        <f>"'"&amp;VLOOKUP(A1275,Lookups!B$3:F$48,2,FALSE)&amp;"'"</f>
        <v>'Hoko Fall Fingerling'</v>
      </c>
      <c r="AE1275" s="93">
        <f>VLOOKUP(A1275,Lookups!B$3:F$48,4,FALSE)</f>
        <v>6</v>
      </c>
      <c r="AF1275" s="93" t="str">
        <f>VLOOKUP(A1275,Lookups!B$3:F$48,5,FALSE)</f>
        <v>WAcst</v>
      </c>
      <c r="AG1275" s="93" t="str">
        <f t="shared" si="285"/>
        <v>no</v>
      </c>
      <c r="AH1275" s="93">
        <f>VLOOKUP(A1275,Lookups!B$3:F$48,3,FALSE)</f>
        <v>14</v>
      </c>
      <c r="AI1275" s="117">
        <f t="shared" si="286"/>
        <v>0</v>
      </c>
      <c r="AJ1275" s="117">
        <f t="shared" si="287"/>
        <v>0</v>
      </c>
      <c r="AK1275" s="117">
        <f t="shared" si="288"/>
        <v>0</v>
      </c>
      <c r="AL1275" s="117">
        <f t="shared" si="289"/>
        <v>0</v>
      </c>
      <c r="AM1275" s="117">
        <f t="shared" si="290"/>
        <v>0</v>
      </c>
      <c r="AN1275" s="117">
        <f t="shared" si="291"/>
        <v>0</v>
      </c>
      <c r="AO1275" s="117">
        <f t="shared" si="292"/>
        <v>0</v>
      </c>
      <c r="AP1275" s="117">
        <f t="shared" si="293"/>
        <v>0</v>
      </c>
      <c r="AQ1275" s="117">
        <f t="shared" si="294"/>
        <v>0</v>
      </c>
      <c r="AR1275" s="117">
        <f t="shared" si="295"/>
        <v>0</v>
      </c>
      <c r="AS1275" t="str">
        <f t="shared" si="296"/>
        <v>1988HOK</v>
      </c>
    </row>
    <row r="1276" spans="1:45" x14ac:dyDescent="0.25">
      <c r="A1276" t="s">
        <v>681</v>
      </c>
      <c r="B1276" s="64">
        <v>1989</v>
      </c>
      <c r="C1276">
        <v>354</v>
      </c>
      <c r="D1276" s="116" t="s">
        <v>42</v>
      </c>
      <c r="E1276" s="63">
        <v>0.11581920903954802</v>
      </c>
      <c r="F1276" s="63">
        <v>2.5423728813559324E-2</v>
      </c>
      <c r="G1276" s="63">
        <v>2.8248587570621469E-3</v>
      </c>
      <c r="H1276" s="63">
        <v>8.4745762711864403E-2</v>
      </c>
      <c r="I1276" s="63">
        <v>0</v>
      </c>
      <c r="J1276" s="63">
        <v>0.13559322033898305</v>
      </c>
      <c r="K1276" s="63">
        <v>0</v>
      </c>
      <c r="L1276" s="63">
        <v>0</v>
      </c>
      <c r="M1276" s="63">
        <v>1.6949152542372881E-2</v>
      </c>
      <c r="N1276" s="63">
        <v>1.1299435028248588E-2</v>
      </c>
      <c r="O1276" s="63">
        <v>0.15819209039548021</v>
      </c>
      <c r="P1276" s="63">
        <v>0</v>
      </c>
      <c r="Q1276" s="63">
        <v>5.6497175141242938E-3</v>
      </c>
      <c r="R1276" s="63">
        <v>5.6497175141242938E-3</v>
      </c>
      <c r="S1276" s="63">
        <v>0</v>
      </c>
      <c r="T1276" s="63">
        <v>0</v>
      </c>
      <c r="U1276" s="63">
        <v>1.4124293785310734E-2</v>
      </c>
      <c r="V1276" s="63">
        <v>0.21468926553672316</v>
      </c>
      <c r="W1276" s="63">
        <v>0</v>
      </c>
      <c r="X1276" s="63">
        <v>0</v>
      </c>
      <c r="Y1276" s="63">
        <v>0</v>
      </c>
      <c r="Z1276" s="63">
        <v>2.8248587570621469E-3</v>
      </c>
      <c r="AA1276" s="63">
        <v>0.20621468926553671</v>
      </c>
      <c r="AB1276" s="93" t="str">
        <f t="shared" si="283"/>
        <v>pre99</v>
      </c>
      <c r="AC1276" s="93" t="str">
        <f t="shared" si="284"/>
        <v>HOK</v>
      </c>
      <c r="AD1276" s="93" t="str">
        <f>"'"&amp;VLOOKUP(A1276,Lookups!B$3:F$48,2,FALSE)&amp;"'"</f>
        <v>'Hoko Fall Fingerling'</v>
      </c>
      <c r="AE1276" s="93">
        <f>VLOOKUP(A1276,Lookups!B$3:F$48,4,FALSE)</f>
        <v>6</v>
      </c>
      <c r="AF1276" s="93" t="str">
        <f>VLOOKUP(A1276,Lookups!B$3:F$48,5,FALSE)</f>
        <v>WAcst</v>
      </c>
      <c r="AG1276" s="93" t="str">
        <f t="shared" si="285"/>
        <v>yes</v>
      </c>
      <c r="AH1276" s="93">
        <f>VLOOKUP(A1276,Lookups!B$3:F$48,3,FALSE)</f>
        <v>14</v>
      </c>
      <c r="AI1276" s="117">
        <f t="shared" si="286"/>
        <v>0.1440677966101695</v>
      </c>
      <c r="AJ1276" s="117">
        <f t="shared" si="287"/>
        <v>8.4745762711864403E-2</v>
      </c>
      <c r="AK1276" s="117">
        <f t="shared" si="288"/>
        <v>0.13559322033898305</v>
      </c>
      <c r="AL1276" s="117">
        <f t="shared" si="289"/>
        <v>1.6949152542372881E-2</v>
      </c>
      <c r="AM1276" s="117">
        <f t="shared" si="290"/>
        <v>0.16949152542372881</v>
      </c>
      <c r="AN1276" s="117">
        <f t="shared" si="291"/>
        <v>1.1299435028248588E-2</v>
      </c>
      <c r="AO1276" s="117">
        <f t="shared" si="292"/>
        <v>0.2288135593220339</v>
      </c>
      <c r="AP1276" s="117">
        <f t="shared" si="293"/>
        <v>0</v>
      </c>
      <c r="AQ1276" s="117">
        <f t="shared" si="294"/>
        <v>0.20621468926553671</v>
      </c>
      <c r="AR1276" s="117">
        <f t="shared" si="295"/>
        <v>2.8248587570621469E-3</v>
      </c>
      <c r="AS1276" t="str">
        <f t="shared" si="296"/>
        <v>1989HOK</v>
      </c>
    </row>
    <row r="1277" spans="1:45" x14ac:dyDescent="0.25">
      <c r="A1277" t="s">
        <v>681</v>
      </c>
      <c r="B1277" s="64">
        <v>1990</v>
      </c>
      <c r="C1277">
        <v>677</v>
      </c>
      <c r="D1277" s="116" t="s">
        <v>30</v>
      </c>
      <c r="E1277" s="63">
        <v>0.18168389955686853</v>
      </c>
      <c r="F1277" s="63">
        <v>3.8404726735598228E-2</v>
      </c>
      <c r="G1277" s="63">
        <v>5.9084194977843431E-3</v>
      </c>
      <c r="H1277" s="63">
        <v>8.5672082717872966E-2</v>
      </c>
      <c r="I1277" s="63">
        <v>0</v>
      </c>
      <c r="J1277" s="63">
        <v>0.17134416543574593</v>
      </c>
      <c r="K1277" s="63">
        <v>0</v>
      </c>
      <c r="L1277" s="63">
        <v>4.4313146233382573E-3</v>
      </c>
      <c r="M1277" s="63">
        <v>2.9542097488921715E-3</v>
      </c>
      <c r="N1277" s="63">
        <v>8.8626292466765146E-3</v>
      </c>
      <c r="O1277" s="63">
        <v>3.6927621861152143E-2</v>
      </c>
      <c r="P1277" s="63">
        <v>0</v>
      </c>
      <c r="Q1277" s="63">
        <v>5.9084194977843431E-3</v>
      </c>
      <c r="R1277" s="63">
        <v>0</v>
      </c>
      <c r="S1277" s="63">
        <v>0</v>
      </c>
      <c r="T1277" s="63">
        <v>0</v>
      </c>
      <c r="U1277" s="63">
        <v>5.9084194977843431E-3</v>
      </c>
      <c r="V1277" s="63">
        <v>0.14475627769571642</v>
      </c>
      <c r="W1277" s="63">
        <v>0</v>
      </c>
      <c r="X1277" s="63">
        <v>0</v>
      </c>
      <c r="Y1277" s="63">
        <v>0</v>
      </c>
      <c r="Z1277" s="63">
        <v>2.9542097488921715E-3</v>
      </c>
      <c r="AA1277" s="63">
        <v>0.30428360413589367</v>
      </c>
      <c r="AB1277" s="93" t="str">
        <f t="shared" si="283"/>
        <v>pre99</v>
      </c>
      <c r="AC1277" s="93" t="str">
        <f t="shared" si="284"/>
        <v>HOK</v>
      </c>
      <c r="AD1277" s="93" t="str">
        <f>"'"&amp;VLOOKUP(A1277,Lookups!B$3:F$48,2,FALSE)&amp;"'"</f>
        <v>'Hoko Fall Fingerling'</v>
      </c>
      <c r="AE1277" s="93">
        <f>VLOOKUP(A1277,Lookups!B$3:F$48,4,FALSE)</f>
        <v>6</v>
      </c>
      <c r="AF1277" s="93" t="str">
        <f>VLOOKUP(A1277,Lookups!B$3:F$48,5,FALSE)</f>
        <v>WAcst</v>
      </c>
      <c r="AG1277" s="93" t="str">
        <f t="shared" si="285"/>
        <v>yes</v>
      </c>
      <c r="AH1277" s="93">
        <f>VLOOKUP(A1277,Lookups!B$3:F$48,3,FALSE)</f>
        <v>14</v>
      </c>
      <c r="AI1277" s="117">
        <f t="shared" si="286"/>
        <v>0.22599704579025109</v>
      </c>
      <c r="AJ1277" s="117">
        <f t="shared" si="287"/>
        <v>8.5672082717872966E-2</v>
      </c>
      <c r="AK1277" s="117">
        <f t="shared" si="288"/>
        <v>0.17134416543574593</v>
      </c>
      <c r="AL1277" s="117">
        <f t="shared" si="289"/>
        <v>7.3855243722304289E-3</v>
      </c>
      <c r="AM1277" s="117">
        <f t="shared" si="290"/>
        <v>4.579025110782866E-2</v>
      </c>
      <c r="AN1277" s="117">
        <f t="shared" si="291"/>
        <v>5.9084194977843431E-3</v>
      </c>
      <c r="AO1277" s="117">
        <f t="shared" si="292"/>
        <v>0.15066469719350076</v>
      </c>
      <c r="AP1277" s="117">
        <f t="shared" si="293"/>
        <v>0</v>
      </c>
      <c r="AQ1277" s="117">
        <f t="shared" si="294"/>
        <v>0.30428360413589367</v>
      </c>
      <c r="AR1277" s="117">
        <f t="shared" si="295"/>
        <v>2.9542097488921715E-3</v>
      </c>
      <c r="AS1277" t="str">
        <f t="shared" si="296"/>
        <v>1990HOK</v>
      </c>
    </row>
    <row r="1278" spans="1:45" x14ac:dyDescent="0.25">
      <c r="A1278" t="s">
        <v>681</v>
      </c>
      <c r="B1278" s="64">
        <v>1991</v>
      </c>
      <c r="C1278">
        <v>1328</v>
      </c>
      <c r="D1278" s="116" t="s">
        <v>92</v>
      </c>
      <c r="E1278" s="63">
        <v>0.18147590361445784</v>
      </c>
      <c r="F1278" s="63">
        <v>0</v>
      </c>
      <c r="G1278" s="63">
        <v>7.5301204819277112E-4</v>
      </c>
      <c r="H1278" s="63">
        <v>5.1957831325301206E-2</v>
      </c>
      <c r="I1278" s="63">
        <v>3.7650602409638554E-3</v>
      </c>
      <c r="J1278" s="63">
        <v>7.0783132530120488E-2</v>
      </c>
      <c r="K1278" s="63">
        <v>4.5180722891566263E-3</v>
      </c>
      <c r="L1278" s="63">
        <v>0</v>
      </c>
      <c r="M1278" s="63">
        <v>3.7650602409638554E-3</v>
      </c>
      <c r="N1278" s="63">
        <v>1.1295180722891566E-2</v>
      </c>
      <c r="O1278" s="63">
        <v>9.0361445783132543E-3</v>
      </c>
      <c r="P1278" s="63">
        <v>2.2590361445783132E-3</v>
      </c>
      <c r="Q1278" s="63">
        <v>2.2590361445783132E-3</v>
      </c>
      <c r="R1278" s="63">
        <v>7.5301204819277112E-4</v>
      </c>
      <c r="S1278" s="63">
        <v>0</v>
      </c>
      <c r="T1278" s="63">
        <v>0</v>
      </c>
      <c r="U1278" s="63">
        <v>9.0361445783132526E-3</v>
      </c>
      <c r="V1278" s="63">
        <v>8.8102409638554216E-2</v>
      </c>
      <c r="W1278" s="63">
        <v>0</v>
      </c>
      <c r="X1278" s="63">
        <v>0</v>
      </c>
      <c r="Y1278" s="63">
        <v>0</v>
      </c>
      <c r="Z1278" s="63">
        <v>1.5060240963855422E-3</v>
      </c>
      <c r="AA1278" s="63">
        <v>0.5587349397590361</v>
      </c>
      <c r="AB1278" s="93" t="str">
        <f t="shared" si="283"/>
        <v>pre99</v>
      </c>
      <c r="AC1278" s="93" t="str">
        <f t="shared" si="284"/>
        <v>HOK</v>
      </c>
      <c r="AD1278" s="93" t="str">
        <f>"'"&amp;VLOOKUP(A1278,Lookups!B$3:F$48,2,FALSE)&amp;"'"</f>
        <v>'Hoko Fall Fingerling'</v>
      </c>
      <c r="AE1278" s="93">
        <f>VLOOKUP(A1278,Lookups!B$3:F$48,4,FALSE)</f>
        <v>6</v>
      </c>
      <c r="AF1278" s="93" t="str">
        <f>VLOOKUP(A1278,Lookups!B$3:F$48,5,FALSE)</f>
        <v>WAcst</v>
      </c>
      <c r="AG1278" s="93" t="str">
        <f t="shared" si="285"/>
        <v>yes</v>
      </c>
      <c r="AH1278" s="93">
        <f>VLOOKUP(A1278,Lookups!B$3:F$48,3,FALSE)</f>
        <v>14</v>
      </c>
      <c r="AI1278" s="117">
        <f t="shared" si="286"/>
        <v>0.18222891566265062</v>
      </c>
      <c r="AJ1278" s="117">
        <f t="shared" si="287"/>
        <v>5.5722891566265059E-2</v>
      </c>
      <c r="AK1278" s="117">
        <f t="shared" si="288"/>
        <v>7.5301204819277115E-2</v>
      </c>
      <c r="AL1278" s="117">
        <f t="shared" si="289"/>
        <v>3.7650602409638554E-3</v>
      </c>
      <c r="AM1278" s="117">
        <f t="shared" si="290"/>
        <v>2.2590361445783136E-2</v>
      </c>
      <c r="AN1278" s="117">
        <f t="shared" si="291"/>
        <v>3.0120481927710845E-3</v>
      </c>
      <c r="AO1278" s="117">
        <f t="shared" si="292"/>
        <v>9.713855421686747E-2</v>
      </c>
      <c r="AP1278" s="117">
        <f t="shared" si="293"/>
        <v>0</v>
      </c>
      <c r="AQ1278" s="117">
        <f t="shared" si="294"/>
        <v>0.5587349397590361</v>
      </c>
      <c r="AR1278" s="117">
        <f t="shared" si="295"/>
        <v>1.5060240963855422E-3</v>
      </c>
      <c r="AS1278" t="str">
        <f t="shared" si="296"/>
        <v>1991HOK</v>
      </c>
    </row>
    <row r="1279" spans="1:45" x14ac:dyDescent="0.25">
      <c r="A1279" t="s">
        <v>681</v>
      </c>
      <c r="B1279" s="64">
        <v>1992</v>
      </c>
      <c r="C1279">
        <v>669</v>
      </c>
      <c r="D1279" s="116" t="s">
        <v>93</v>
      </c>
      <c r="E1279" s="63">
        <v>8.0717488789237665E-2</v>
      </c>
      <c r="F1279" s="63">
        <v>0.10164424514200299</v>
      </c>
      <c r="G1279" s="63">
        <v>1.4947683109118086E-2</v>
      </c>
      <c r="H1279" s="63">
        <v>5.3811659192825115E-2</v>
      </c>
      <c r="I1279" s="63">
        <v>5.9790732436472349E-3</v>
      </c>
      <c r="J1279" s="63">
        <v>9.7159940209267562E-2</v>
      </c>
      <c r="K1279" s="63">
        <v>1.9431988041853511E-2</v>
      </c>
      <c r="L1279" s="63">
        <v>0</v>
      </c>
      <c r="M1279" s="63">
        <v>5.9790732436472349E-3</v>
      </c>
      <c r="N1279" s="63">
        <v>1.0463378176382661E-2</v>
      </c>
      <c r="O1279" s="63">
        <v>1.3452914798206279E-2</v>
      </c>
      <c r="P1279" s="63">
        <v>0</v>
      </c>
      <c r="Q1279" s="63">
        <v>0</v>
      </c>
      <c r="R1279" s="63">
        <v>0</v>
      </c>
      <c r="S1279" s="63">
        <v>0</v>
      </c>
      <c r="T1279" s="63">
        <v>0</v>
      </c>
      <c r="U1279" s="63">
        <v>0</v>
      </c>
      <c r="V1279" s="63">
        <v>2.5411061285500747E-2</v>
      </c>
      <c r="W1279" s="63">
        <v>0</v>
      </c>
      <c r="X1279" s="63">
        <v>0</v>
      </c>
      <c r="Y1279" s="63">
        <v>0</v>
      </c>
      <c r="Z1279" s="63">
        <v>2.9895366218236174E-3</v>
      </c>
      <c r="AA1279" s="63">
        <v>0.56801195814648731</v>
      </c>
      <c r="AB1279" s="93" t="str">
        <f t="shared" si="283"/>
        <v>pre99</v>
      </c>
      <c r="AC1279" s="93" t="str">
        <f t="shared" si="284"/>
        <v>HOK</v>
      </c>
      <c r="AD1279" s="93" t="str">
        <f>"'"&amp;VLOOKUP(A1279,Lookups!B$3:F$48,2,FALSE)&amp;"'"</f>
        <v>'Hoko Fall Fingerling'</v>
      </c>
      <c r="AE1279" s="93">
        <f>VLOOKUP(A1279,Lookups!B$3:F$48,4,FALSE)</f>
        <v>6</v>
      </c>
      <c r="AF1279" s="93" t="str">
        <f>VLOOKUP(A1279,Lookups!B$3:F$48,5,FALSE)</f>
        <v>WAcst</v>
      </c>
      <c r="AG1279" s="93" t="str">
        <f t="shared" si="285"/>
        <v>yes</v>
      </c>
      <c r="AH1279" s="93">
        <f>VLOOKUP(A1279,Lookups!B$3:F$48,3,FALSE)</f>
        <v>14</v>
      </c>
      <c r="AI1279" s="117">
        <f t="shared" si="286"/>
        <v>0.19730941704035876</v>
      </c>
      <c r="AJ1279" s="117">
        <f t="shared" si="287"/>
        <v>5.9790732436472351E-2</v>
      </c>
      <c r="AK1279" s="117">
        <f t="shared" si="288"/>
        <v>0.11659192825112108</v>
      </c>
      <c r="AL1279" s="117">
        <f t="shared" si="289"/>
        <v>5.9790732436472349E-3</v>
      </c>
      <c r="AM1279" s="117">
        <f t="shared" si="290"/>
        <v>2.391629297458894E-2</v>
      </c>
      <c r="AN1279" s="117">
        <f t="shared" si="291"/>
        <v>0</v>
      </c>
      <c r="AO1279" s="117">
        <f t="shared" si="292"/>
        <v>2.5411061285500747E-2</v>
      </c>
      <c r="AP1279" s="117">
        <f t="shared" si="293"/>
        <v>0</v>
      </c>
      <c r="AQ1279" s="117">
        <f t="shared" si="294"/>
        <v>0.56801195814648731</v>
      </c>
      <c r="AR1279" s="117">
        <f t="shared" si="295"/>
        <v>2.9895366218236174E-3</v>
      </c>
      <c r="AS1279" t="str">
        <f t="shared" si="296"/>
        <v>1992HOK</v>
      </c>
    </row>
    <row r="1280" spans="1:45" x14ac:dyDescent="0.25">
      <c r="A1280" t="s">
        <v>681</v>
      </c>
      <c r="B1280" s="64">
        <v>1993</v>
      </c>
      <c r="C1280">
        <v>346</v>
      </c>
      <c r="D1280" s="116" t="s">
        <v>94</v>
      </c>
      <c r="E1280" s="63">
        <v>0.11271676300578035</v>
      </c>
      <c r="F1280" s="63">
        <v>1.1560693641618497E-2</v>
      </c>
      <c r="G1280" s="63">
        <v>2.3121387283236993E-2</v>
      </c>
      <c r="H1280" s="63">
        <v>7.5144508670520235E-2</v>
      </c>
      <c r="I1280" s="63">
        <v>0</v>
      </c>
      <c r="J1280" s="63">
        <v>0.15028901734104047</v>
      </c>
      <c r="K1280" s="63">
        <v>0</v>
      </c>
      <c r="L1280" s="63">
        <v>0</v>
      </c>
      <c r="M1280" s="63">
        <v>8.670520231213872E-3</v>
      </c>
      <c r="N1280" s="63">
        <v>0</v>
      </c>
      <c r="O1280" s="63">
        <v>4.6242774566473986E-2</v>
      </c>
      <c r="P1280" s="63">
        <v>0</v>
      </c>
      <c r="Q1280" s="63">
        <v>0</v>
      </c>
      <c r="R1280" s="63">
        <v>5.7803468208092483E-3</v>
      </c>
      <c r="S1280" s="63">
        <v>0</v>
      </c>
      <c r="T1280" s="63">
        <v>0</v>
      </c>
      <c r="U1280" s="63">
        <v>0</v>
      </c>
      <c r="V1280" s="63">
        <v>4.3352601156069363E-2</v>
      </c>
      <c r="W1280" s="63">
        <v>0</v>
      </c>
      <c r="X1280" s="63">
        <v>0</v>
      </c>
      <c r="Y1280" s="63">
        <v>0</v>
      </c>
      <c r="Z1280" s="63">
        <v>2.8901734104046241E-3</v>
      </c>
      <c r="AA1280" s="63">
        <v>0.52023121387283233</v>
      </c>
      <c r="AB1280" s="93" t="str">
        <f t="shared" si="283"/>
        <v>pre99</v>
      </c>
      <c r="AC1280" s="93" t="str">
        <f t="shared" si="284"/>
        <v>HOK</v>
      </c>
      <c r="AD1280" s="93" t="str">
        <f>"'"&amp;VLOOKUP(A1280,Lookups!B$3:F$48,2,FALSE)&amp;"'"</f>
        <v>'Hoko Fall Fingerling'</v>
      </c>
      <c r="AE1280" s="93">
        <f>VLOOKUP(A1280,Lookups!B$3:F$48,4,FALSE)</f>
        <v>6</v>
      </c>
      <c r="AF1280" s="93" t="str">
        <f>VLOOKUP(A1280,Lookups!B$3:F$48,5,FALSE)</f>
        <v>WAcst</v>
      </c>
      <c r="AG1280" s="93" t="str">
        <f t="shared" si="285"/>
        <v>yes</v>
      </c>
      <c r="AH1280" s="93">
        <f>VLOOKUP(A1280,Lookups!B$3:F$48,3,FALSE)</f>
        <v>14</v>
      </c>
      <c r="AI1280" s="117">
        <f t="shared" si="286"/>
        <v>0.14739884393063582</v>
      </c>
      <c r="AJ1280" s="117">
        <f t="shared" si="287"/>
        <v>7.5144508670520235E-2</v>
      </c>
      <c r="AK1280" s="117">
        <f t="shared" si="288"/>
        <v>0.15028901734104047</v>
      </c>
      <c r="AL1280" s="117">
        <f t="shared" si="289"/>
        <v>8.670520231213872E-3</v>
      </c>
      <c r="AM1280" s="117">
        <f t="shared" si="290"/>
        <v>4.6242774566473986E-2</v>
      </c>
      <c r="AN1280" s="117">
        <f t="shared" si="291"/>
        <v>5.7803468208092483E-3</v>
      </c>
      <c r="AO1280" s="117">
        <f t="shared" si="292"/>
        <v>4.3352601156069363E-2</v>
      </c>
      <c r="AP1280" s="117">
        <f t="shared" si="293"/>
        <v>0</v>
      </c>
      <c r="AQ1280" s="117">
        <f t="shared" si="294"/>
        <v>0.52023121387283233</v>
      </c>
      <c r="AR1280" s="117">
        <f t="shared" si="295"/>
        <v>2.8901734104046241E-3</v>
      </c>
      <c r="AS1280" t="str">
        <f t="shared" si="296"/>
        <v>1993HOK</v>
      </c>
    </row>
    <row r="1281" spans="1:45" x14ac:dyDescent="0.25">
      <c r="A1281" t="s">
        <v>681</v>
      </c>
      <c r="B1281" s="64">
        <v>1994</v>
      </c>
      <c r="C1281">
        <v>402</v>
      </c>
      <c r="D1281" s="116" t="s">
        <v>43</v>
      </c>
      <c r="E1281" s="63">
        <v>0.19402985074626866</v>
      </c>
      <c r="F1281" s="63">
        <v>7.7114427860696513E-2</v>
      </c>
      <c r="G1281" s="63">
        <v>2.4875621890547265E-2</v>
      </c>
      <c r="H1281" s="63">
        <v>0.12935323383084577</v>
      </c>
      <c r="I1281" s="63">
        <v>0</v>
      </c>
      <c r="J1281" s="63">
        <v>0.10199004975124377</v>
      </c>
      <c r="K1281" s="63">
        <v>1.7412935323383085E-2</v>
      </c>
      <c r="L1281" s="63">
        <v>0</v>
      </c>
      <c r="M1281" s="63">
        <v>1.7412935323383085E-2</v>
      </c>
      <c r="N1281" s="63">
        <v>4.9751243781094526E-3</v>
      </c>
      <c r="O1281" s="63">
        <v>2.9850746268656719E-2</v>
      </c>
      <c r="P1281" s="63">
        <v>0</v>
      </c>
      <c r="Q1281" s="63">
        <v>0</v>
      </c>
      <c r="R1281" s="63">
        <v>0</v>
      </c>
      <c r="S1281" s="63">
        <v>0</v>
      </c>
      <c r="T1281" s="63">
        <v>0</v>
      </c>
      <c r="U1281" s="63">
        <v>0</v>
      </c>
      <c r="V1281" s="63">
        <v>0</v>
      </c>
      <c r="W1281" s="63">
        <v>0</v>
      </c>
      <c r="X1281" s="63">
        <v>0</v>
      </c>
      <c r="Y1281" s="63">
        <v>0</v>
      </c>
      <c r="Z1281" s="63">
        <v>1.7412935323383085E-2</v>
      </c>
      <c r="AA1281" s="63">
        <v>0.38557213930348261</v>
      </c>
      <c r="AB1281" s="93" t="str">
        <f t="shared" si="283"/>
        <v>pre99</v>
      </c>
      <c r="AC1281" s="93" t="str">
        <f t="shared" si="284"/>
        <v>HOK</v>
      </c>
      <c r="AD1281" s="93" t="str">
        <f>"'"&amp;VLOOKUP(A1281,Lookups!B$3:F$48,2,FALSE)&amp;"'"</f>
        <v>'Hoko Fall Fingerling'</v>
      </c>
      <c r="AE1281" s="93">
        <f>VLOOKUP(A1281,Lookups!B$3:F$48,4,FALSE)</f>
        <v>6</v>
      </c>
      <c r="AF1281" s="93" t="str">
        <f>VLOOKUP(A1281,Lookups!B$3:F$48,5,FALSE)</f>
        <v>WAcst</v>
      </c>
      <c r="AG1281" s="93" t="str">
        <f t="shared" si="285"/>
        <v>yes</v>
      </c>
      <c r="AH1281" s="93">
        <f>VLOOKUP(A1281,Lookups!B$3:F$48,3,FALSE)</f>
        <v>14</v>
      </c>
      <c r="AI1281" s="117">
        <f t="shared" si="286"/>
        <v>0.29601990049751242</v>
      </c>
      <c r="AJ1281" s="117">
        <f t="shared" si="287"/>
        <v>0.12935323383084577</v>
      </c>
      <c r="AK1281" s="117">
        <f t="shared" si="288"/>
        <v>0.11940298507462686</v>
      </c>
      <c r="AL1281" s="117">
        <f t="shared" si="289"/>
        <v>1.7412935323383085E-2</v>
      </c>
      <c r="AM1281" s="117">
        <f t="shared" si="290"/>
        <v>3.482587064676617E-2</v>
      </c>
      <c r="AN1281" s="117">
        <f t="shared" si="291"/>
        <v>0</v>
      </c>
      <c r="AO1281" s="117">
        <f t="shared" si="292"/>
        <v>0</v>
      </c>
      <c r="AP1281" s="117">
        <f t="shared" si="293"/>
        <v>0</v>
      </c>
      <c r="AQ1281" s="117">
        <f t="shared" si="294"/>
        <v>0.38557213930348261</v>
      </c>
      <c r="AR1281" s="117">
        <f t="shared" si="295"/>
        <v>1.7412935323383085E-2</v>
      </c>
      <c r="AS1281" t="str">
        <f t="shared" si="296"/>
        <v>1994HOK</v>
      </c>
    </row>
    <row r="1282" spans="1:45" x14ac:dyDescent="0.25">
      <c r="A1282" t="s">
        <v>681</v>
      </c>
      <c r="B1282" s="64">
        <v>1995</v>
      </c>
      <c r="C1282">
        <v>827</v>
      </c>
      <c r="D1282" s="116" t="s">
        <v>44</v>
      </c>
      <c r="E1282" s="63">
        <v>0.15840386940749698</v>
      </c>
      <c r="F1282" s="63">
        <v>0</v>
      </c>
      <c r="G1282" s="63">
        <v>4.7158403869407499E-2</v>
      </c>
      <c r="H1282" s="63">
        <v>7.8597339782345829E-2</v>
      </c>
      <c r="I1282" s="63">
        <v>6.0459492140266021E-3</v>
      </c>
      <c r="J1282" s="63">
        <v>3.8694074969770252E-2</v>
      </c>
      <c r="K1282" s="63">
        <v>0</v>
      </c>
      <c r="L1282" s="63">
        <v>0</v>
      </c>
      <c r="M1282" s="63">
        <v>8.4643288996372433E-3</v>
      </c>
      <c r="N1282" s="63">
        <v>0</v>
      </c>
      <c r="O1282" s="63">
        <v>4.8367593712212815E-3</v>
      </c>
      <c r="P1282" s="63">
        <v>0</v>
      </c>
      <c r="Q1282" s="63">
        <v>0</v>
      </c>
      <c r="R1282" s="63">
        <v>0</v>
      </c>
      <c r="S1282" s="63">
        <v>0</v>
      </c>
      <c r="T1282" s="63">
        <v>0</v>
      </c>
      <c r="U1282" s="63">
        <v>0</v>
      </c>
      <c r="V1282" s="63">
        <v>8.4643288996372433E-3</v>
      </c>
      <c r="W1282" s="63">
        <v>0</v>
      </c>
      <c r="X1282" s="63">
        <v>0</v>
      </c>
      <c r="Y1282" s="63">
        <v>0</v>
      </c>
      <c r="Z1282" s="63">
        <v>4.8367593712212815E-3</v>
      </c>
      <c r="AA1282" s="63">
        <v>0.6444981862152358</v>
      </c>
      <c r="AB1282" s="93" t="str">
        <f t="shared" si="283"/>
        <v>pre99</v>
      </c>
      <c r="AC1282" s="93" t="str">
        <f t="shared" si="284"/>
        <v>HOK</v>
      </c>
      <c r="AD1282" s="93" t="str">
        <f>"'"&amp;VLOOKUP(A1282,Lookups!B$3:F$48,2,FALSE)&amp;"'"</f>
        <v>'Hoko Fall Fingerling'</v>
      </c>
      <c r="AE1282" s="93">
        <f>VLOOKUP(A1282,Lookups!B$3:F$48,4,FALSE)</f>
        <v>6</v>
      </c>
      <c r="AF1282" s="93" t="str">
        <f>VLOOKUP(A1282,Lookups!B$3:F$48,5,FALSE)</f>
        <v>WAcst</v>
      </c>
      <c r="AG1282" s="93" t="str">
        <f t="shared" si="285"/>
        <v>yes</v>
      </c>
      <c r="AH1282" s="93">
        <f>VLOOKUP(A1282,Lookups!B$3:F$48,3,FALSE)</f>
        <v>14</v>
      </c>
      <c r="AI1282" s="117">
        <f t="shared" si="286"/>
        <v>0.20556227327690449</v>
      </c>
      <c r="AJ1282" s="117">
        <f t="shared" si="287"/>
        <v>8.4643288996372426E-2</v>
      </c>
      <c r="AK1282" s="117">
        <f t="shared" si="288"/>
        <v>3.8694074969770252E-2</v>
      </c>
      <c r="AL1282" s="117">
        <f t="shared" si="289"/>
        <v>8.4643288996372433E-3</v>
      </c>
      <c r="AM1282" s="117">
        <f t="shared" si="290"/>
        <v>4.8367593712212815E-3</v>
      </c>
      <c r="AN1282" s="117">
        <f t="shared" si="291"/>
        <v>0</v>
      </c>
      <c r="AO1282" s="117">
        <f t="shared" si="292"/>
        <v>8.4643288996372433E-3</v>
      </c>
      <c r="AP1282" s="117">
        <f t="shared" si="293"/>
        <v>0</v>
      </c>
      <c r="AQ1282" s="117">
        <f t="shared" si="294"/>
        <v>0.6444981862152358</v>
      </c>
      <c r="AR1282" s="117">
        <f t="shared" si="295"/>
        <v>4.8367593712212815E-3</v>
      </c>
      <c r="AS1282" t="str">
        <f t="shared" si="296"/>
        <v>1995HOK</v>
      </c>
    </row>
    <row r="1283" spans="1:45" x14ac:dyDescent="0.25">
      <c r="A1283" t="s">
        <v>681</v>
      </c>
      <c r="B1283" s="64">
        <v>1996</v>
      </c>
      <c r="C1283">
        <v>685</v>
      </c>
      <c r="D1283" s="116" t="s">
        <v>44</v>
      </c>
      <c r="E1283" s="63">
        <v>0.14014598540145987</v>
      </c>
      <c r="F1283" s="63">
        <v>0</v>
      </c>
      <c r="G1283" s="63">
        <v>4.3795620437956206E-2</v>
      </c>
      <c r="H1283" s="63">
        <v>5.8394160583941602E-3</v>
      </c>
      <c r="I1283" s="63">
        <v>0</v>
      </c>
      <c r="J1283" s="63">
        <v>1.167883211678832E-2</v>
      </c>
      <c r="K1283" s="63">
        <v>0</v>
      </c>
      <c r="L1283" s="63">
        <v>0</v>
      </c>
      <c r="M1283" s="63">
        <v>0</v>
      </c>
      <c r="N1283" s="63">
        <v>0</v>
      </c>
      <c r="O1283" s="63">
        <v>0</v>
      </c>
      <c r="P1283" s="63">
        <v>0</v>
      </c>
      <c r="Q1283" s="63">
        <v>0</v>
      </c>
      <c r="R1283" s="63">
        <v>0</v>
      </c>
      <c r="S1283" s="63">
        <v>0</v>
      </c>
      <c r="T1283" s="63">
        <v>0</v>
      </c>
      <c r="U1283" s="63">
        <v>0</v>
      </c>
      <c r="V1283" s="63">
        <v>0</v>
      </c>
      <c r="W1283" s="63">
        <v>0</v>
      </c>
      <c r="X1283" s="63">
        <v>0</v>
      </c>
      <c r="Y1283" s="63">
        <v>0</v>
      </c>
      <c r="Z1283" s="63">
        <v>1.4598540145985401E-2</v>
      </c>
      <c r="AA1283" s="63">
        <v>0.78394160583941608</v>
      </c>
      <c r="AB1283" s="93" t="str">
        <f t="shared" si="283"/>
        <v>pre99</v>
      </c>
      <c r="AC1283" s="93" t="str">
        <f t="shared" si="284"/>
        <v>HOK</v>
      </c>
      <c r="AD1283" s="93" t="str">
        <f>"'"&amp;VLOOKUP(A1283,Lookups!B$3:F$48,2,FALSE)&amp;"'"</f>
        <v>'Hoko Fall Fingerling'</v>
      </c>
      <c r="AE1283" s="93">
        <f>VLOOKUP(A1283,Lookups!B$3:F$48,4,FALSE)</f>
        <v>6</v>
      </c>
      <c r="AF1283" s="93" t="str">
        <f>VLOOKUP(A1283,Lookups!B$3:F$48,5,FALSE)</f>
        <v>WAcst</v>
      </c>
      <c r="AG1283" s="93" t="str">
        <f t="shared" si="285"/>
        <v>yes</v>
      </c>
      <c r="AH1283" s="93">
        <f>VLOOKUP(A1283,Lookups!B$3:F$48,3,FALSE)</f>
        <v>14</v>
      </c>
      <c r="AI1283" s="117">
        <f t="shared" si="286"/>
        <v>0.18394160583941607</v>
      </c>
      <c r="AJ1283" s="117">
        <f t="shared" si="287"/>
        <v>5.8394160583941602E-3</v>
      </c>
      <c r="AK1283" s="117">
        <f t="shared" si="288"/>
        <v>1.167883211678832E-2</v>
      </c>
      <c r="AL1283" s="117">
        <f t="shared" si="289"/>
        <v>0</v>
      </c>
      <c r="AM1283" s="117">
        <f t="shared" si="290"/>
        <v>0</v>
      </c>
      <c r="AN1283" s="117">
        <f t="shared" si="291"/>
        <v>0</v>
      </c>
      <c r="AO1283" s="117">
        <f t="shared" si="292"/>
        <v>0</v>
      </c>
      <c r="AP1283" s="117">
        <f t="shared" si="293"/>
        <v>0</v>
      </c>
      <c r="AQ1283" s="117">
        <f t="shared" si="294"/>
        <v>0.78394160583941608</v>
      </c>
      <c r="AR1283" s="117">
        <f t="shared" si="295"/>
        <v>1.4598540145985401E-2</v>
      </c>
      <c r="AS1283" t="str">
        <f t="shared" si="296"/>
        <v>1996HOK</v>
      </c>
    </row>
    <row r="1284" spans="1:45" x14ac:dyDescent="0.25">
      <c r="A1284" t="s">
        <v>681</v>
      </c>
      <c r="B1284" s="64">
        <v>1997</v>
      </c>
      <c r="C1284">
        <v>916</v>
      </c>
      <c r="D1284" s="116" t="s">
        <v>44</v>
      </c>
      <c r="E1284" s="63">
        <v>0.16375545851528384</v>
      </c>
      <c r="F1284" s="63">
        <v>0</v>
      </c>
      <c r="G1284" s="63">
        <v>0</v>
      </c>
      <c r="H1284" s="63">
        <v>1.5283842794759825E-2</v>
      </c>
      <c r="I1284" s="63">
        <v>0</v>
      </c>
      <c r="J1284" s="63">
        <v>1.0917030567685589E-2</v>
      </c>
      <c r="K1284" s="63">
        <v>5.4585152838427945E-3</v>
      </c>
      <c r="L1284" s="63">
        <v>0</v>
      </c>
      <c r="M1284" s="63">
        <v>0</v>
      </c>
      <c r="N1284" s="63">
        <v>2.1834061135371178E-3</v>
      </c>
      <c r="O1284" s="63">
        <v>1.0917030567685589E-3</v>
      </c>
      <c r="P1284" s="63">
        <v>4.3668122270742356E-3</v>
      </c>
      <c r="Q1284" s="63">
        <v>0</v>
      </c>
      <c r="R1284" s="63">
        <v>0</v>
      </c>
      <c r="S1284" s="63">
        <v>0</v>
      </c>
      <c r="T1284" s="63">
        <v>4.3668122270742356E-3</v>
      </c>
      <c r="U1284" s="63">
        <v>0</v>
      </c>
      <c r="V1284" s="63">
        <v>0</v>
      </c>
      <c r="W1284" s="63">
        <v>0</v>
      </c>
      <c r="X1284" s="63">
        <v>0</v>
      </c>
      <c r="Y1284" s="63">
        <v>0</v>
      </c>
      <c r="Z1284" s="63">
        <v>4.6943231441048033E-2</v>
      </c>
      <c r="AA1284" s="63">
        <v>0.74563318777292575</v>
      </c>
      <c r="AB1284" s="93" t="str">
        <f t="shared" si="283"/>
        <v>pre99</v>
      </c>
      <c r="AC1284" s="93" t="str">
        <f t="shared" si="284"/>
        <v>HOK</v>
      </c>
      <c r="AD1284" s="93" t="str">
        <f>"'"&amp;VLOOKUP(A1284,Lookups!B$3:F$48,2,FALSE)&amp;"'"</f>
        <v>'Hoko Fall Fingerling'</v>
      </c>
      <c r="AE1284" s="93">
        <f>VLOOKUP(A1284,Lookups!B$3:F$48,4,FALSE)</f>
        <v>6</v>
      </c>
      <c r="AF1284" s="93" t="str">
        <f>VLOOKUP(A1284,Lookups!B$3:F$48,5,FALSE)</f>
        <v>WAcst</v>
      </c>
      <c r="AG1284" s="93" t="str">
        <f t="shared" si="285"/>
        <v>yes</v>
      </c>
      <c r="AH1284" s="93">
        <f>VLOOKUP(A1284,Lookups!B$3:F$48,3,FALSE)</f>
        <v>14</v>
      </c>
      <c r="AI1284" s="117">
        <f t="shared" si="286"/>
        <v>0.16375545851528384</v>
      </c>
      <c r="AJ1284" s="117">
        <f t="shared" si="287"/>
        <v>1.5283842794759825E-2</v>
      </c>
      <c r="AK1284" s="117">
        <f t="shared" si="288"/>
        <v>1.6375545851528384E-2</v>
      </c>
      <c r="AL1284" s="117">
        <f t="shared" si="289"/>
        <v>0</v>
      </c>
      <c r="AM1284" s="117">
        <f t="shared" si="290"/>
        <v>7.6419213973799123E-3</v>
      </c>
      <c r="AN1284" s="117">
        <f t="shared" si="291"/>
        <v>4.3668122270742356E-3</v>
      </c>
      <c r="AO1284" s="117">
        <f t="shared" si="292"/>
        <v>0</v>
      </c>
      <c r="AP1284" s="117">
        <f t="shared" si="293"/>
        <v>0</v>
      </c>
      <c r="AQ1284" s="117">
        <f t="shared" si="294"/>
        <v>0.74563318777292575</v>
      </c>
      <c r="AR1284" s="117">
        <f t="shared" si="295"/>
        <v>4.6943231441048033E-2</v>
      </c>
      <c r="AS1284" t="str">
        <f t="shared" si="296"/>
        <v>1997HOK</v>
      </c>
    </row>
    <row r="1285" spans="1:45" x14ac:dyDescent="0.25">
      <c r="A1285" t="s">
        <v>681</v>
      </c>
      <c r="B1285" s="64">
        <v>1998</v>
      </c>
      <c r="C1285">
        <v>1154</v>
      </c>
      <c r="D1285" s="116" t="s">
        <v>44</v>
      </c>
      <c r="E1285" s="63">
        <v>9.5320623916811092E-2</v>
      </c>
      <c r="F1285" s="63">
        <v>0</v>
      </c>
      <c r="G1285" s="63">
        <v>3.4662045060658577E-3</v>
      </c>
      <c r="H1285" s="63">
        <v>7.1923743500866555E-2</v>
      </c>
      <c r="I1285" s="63">
        <v>0</v>
      </c>
      <c r="J1285" s="63">
        <v>0</v>
      </c>
      <c r="K1285" s="63">
        <v>3.4662045060658577E-3</v>
      </c>
      <c r="L1285" s="63">
        <v>0</v>
      </c>
      <c r="M1285" s="63">
        <v>2.5996533795493936E-3</v>
      </c>
      <c r="N1285" s="63">
        <v>0</v>
      </c>
      <c r="O1285" s="63">
        <v>0</v>
      </c>
      <c r="P1285" s="63">
        <v>0</v>
      </c>
      <c r="Q1285" s="63">
        <v>0</v>
      </c>
      <c r="R1285" s="63">
        <v>0</v>
      </c>
      <c r="S1285" s="63">
        <v>0</v>
      </c>
      <c r="T1285" s="63">
        <v>0</v>
      </c>
      <c r="U1285" s="63">
        <v>0</v>
      </c>
      <c r="V1285" s="63">
        <v>0</v>
      </c>
      <c r="W1285" s="63">
        <v>0</v>
      </c>
      <c r="X1285" s="63">
        <v>0</v>
      </c>
      <c r="Y1285" s="63">
        <v>0</v>
      </c>
      <c r="Z1285" s="63">
        <v>1.7331022530329288E-3</v>
      </c>
      <c r="AA1285" s="63">
        <v>0.82149046793760827</v>
      </c>
      <c r="AB1285" s="93" t="str">
        <f t="shared" si="283"/>
        <v>pre99</v>
      </c>
      <c r="AC1285" s="93" t="str">
        <f t="shared" si="284"/>
        <v>HOK</v>
      </c>
      <c r="AD1285" s="93" t="str">
        <f>"'"&amp;VLOOKUP(A1285,Lookups!B$3:F$48,2,FALSE)&amp;"'"</f>
        <v>'Hoko Fall Fingerling'</v>
      </c>
      <c r="AE1285" s="93">
        <f>VLOOKUP(A1285,Lookups!B$3:F$48,4,FALSE)</f>
        <v>6</v>
      </c>
      <c r="AF1285" s="93" t="str">
        <f>VLOOKUP(A1285,Lookups!B$3:F$48,5,FALSE)</f>
        <v>WAcst</v>
      </c>
      <c r="AG1285" s="93" t="str">
        <f t="shared" si="285"/>
        <v>yes</v>
      </c>
      <c r="AH1285" s="93">
        <f>VLOOKUP(A1285,Lookups!B$3:F$48,3,FALSE)</f>
        <v>14</v>
      </c>
      <c r="AI1285" s="117">
        <f t="shared" si="286"/>
        <v>9.8786828422876949E-2</v>
      </c>
      <c r="AJ1285" s="117">
        <f t="shared" si="287"/>
        <v>7.1923743500866555E-2</v>
      </c>
      <c r="AK1285" s="117">
        <f t="shared" si="288"/>
        <v>3.4662045060658577E-3</v>
      </c>
      <c r="AL1285" s="117">
        <f t="shared" si="289"/>
        <v>2.5996533795493936E-3</v>
      </c>
      <c r="AM1285" s="117">
        <f t="shared" si="290"/>
        <v>0</v>
      </c>
      <c r="AN1285" s="117">
        <f t="shared" si="291"/>
        <v>0</v>
      </c>
      <c r="AO1285" s="117">
        <f t="shared" si="292"/>
        <v>0</v>
      </c>
      <c r="AP1285" s="117">
        <f t="shared" si="293"/>
        <v>0</v>
      </c>
      <c r="AQ1285" s="117">
        <f t="shared" si="294"/>
        <v>0.82149046793760827</v>
      </c>
      <c r="AR1285" s="117">
        <f t="shared" si="295"/>
        <v>1.7331022530329288E-3</v>
      </c>
      <c r="AS1285" t="str">
        <f t="shared" si="296"/>
        <v>1998HOK</v>
      </c>
    </row>
    <row r="1286" spans="1:45" x14ac:dyDescent="0.25">
      <c r="A1286" t="s">
        <v>681</v>
      </c>
      <c r="B1286" s="64">
        <v>1999</v>
      </c>
      <c r="C1286">
        <v>770</v>
      </c>
      <c r="D1286" s="116" t="s">
        <v>44</v>
      </c>
      <c r="E1286" s="63">
        <v>7.792207792207792E-2</v>
      </c>
      <c r="F1286" s="63">
        <v>0</v>
      </c>
      <c r="G1286" s="63">
        <v>6.4935064935064939E-3</v>
      </c>
      <c r="H1286" s="63">
        <v>7.792207792207792E-2</v>
      </c>
      <c r="I1286" s="63">
        <v>1.2987012987012988E-2</v>
      </c>
      <c r="J1286" s="63">
        <v>0</v>
      </c>
      <c r="K1286" s="63">
        <v>1.2987012987012988E-2</v>
      </c>
      <c r="L1286" s="63">
        <v>0</v>
      </c>
      <c r="M1286" s="63">
        <v>2.5974025974025974E-3</v>
      </c>
      <c r="N1286" s="63">
        <v>0</v>
      </c>
      <c r="O1286" s="63">
        <v>0</v>
      </c>
      <c r="P1286" s="63">
        <v>0</v>
      </c>
      <c r="Q1286" s="63">
        <v>0</v>
      </c>
      <c r="R1286" s="63">
        <v>0</v>
      </c>
      <c r="S1286" s="63">
        <v>0</v>
      </c>
      <c r="T1286" s="63">
        <v>0</v>
      </c>
      <c r="U1286" s="63">
        <v>1.2987012987012987E-3</v>
      </c>
      <c r="V1286" s="63">
        <v>0</v>
      </c>
      <c r="W1286" s="63">
        <v>0</v>
      </c>
      <c r="X1286" s="63">
        <v>0</v>
      </c>
      <c r="Y1286" s="63">
        <v>0</v>
      </c>
      <c r="Z1286" s="63">
        <v>2.5974025974025974E-3</v>
      </c>
      <c r="AA1286" s="63">
        <v>0.80519480519480524</v>
      </c>
      <c r="AB1286" s="93" t="str">
        <f t="shared" si="283"/>
        <v>a99to08</v>
      </c>
      <c r="AC1286" s="93" t="str">
        <f t="shared" si="284"/>
        <v>HOK</v>
      </c>
      <c r="AD1286" s="93" t="str">
        <f>"'"&amp;VLOOKUP(A1286,Lookups!B$3:F$48,2,FALSE)&amp;"'"</f>
        <v>'Hoko Fall Fingerling'</v>
      </c>
      <c r="AE1286" s="93">
        <f>VLOOKUP(A1286,Lookups!B$3:F$48,4,FALSE)</f>
        <v>6</v>
      </c>
      <c r="AF1286" s="93" t="str">
        <f>VLOOKUP(A1286,Lookups!B$3:F$48,5,FALSE)</f>
        <v>WAcst</v>
      </c>
      <c r="AG1286" s="93" t="str">
        <f t="shared" si="285"/>
        <v>yes</v>
      </c>
      <c r="AH1286" s="93">
        <f>VLOOKUP(A1286,Lookups!B$3:F$48,3,FALSE)</f>
        <v>14</v>
      </c>
      <c r="AI1286" s="117">
        <f t="shared" si="286"/>
        <v>8.4415584415584416E-2</v>
      </c>
      <c r="AJ1286" s="117">
        <f t="shared" si="287"/>
        <v>9.0909090909090912E-2</v>
      </c>
      <c r="AK1286" s="117">
        <f t="shared" si="288"/>
        <v>1.2987012987012988E-2</v>
      </c>
      <c r="AL1286" s="117">
        <f t="shared" si="289"/>
        <v>2.5974025974025974E-3</v>
      </c>
      <c r="AM1286" s="117">
        <f t="shared" si="290"/>
        <v>0</v>
      </c>
      <c r="AN1286" s="117">
        <f t="shared" si="291"/>
        <v>0</v>
      </c>
      <c r="AO1286" s="117">
        <f t="shared" si="292"/>
        <v>1.2987012987012987E-3</v>
      </c>
      <c r="AP1286" s="117">
        <f t="shared" si="293"/>
        <v>0</v>
      </c>
      <c r="AQ1286" s="117">
        <f t="shared" si="294"/>
        <v>0.80519480519480524</v>
      </c>
      <c r="AR1286" s="117">
        <f t="shared" si="295"/>
        <v>2.5974025974025974E-3</v>
      </c>
      <c r="AS1286" t="str">
        <f t="shared" si="296"/>
        <v>1999HOK</v>
      </c>
    </row>
    <row r="1287" spans="1:45" x14ac:dyDescent="0.25">
      <c r="A1287" t="s">
        <v>681</v>
      </c>
      <c r="B1287" s="64">
        <v>2000</v>
      </c>
      <c r="C1287">
        <v>521</v>
      </c>
      <c r="D1287" s="116" t="s">
        <v>44</v>
      </c>
      <c r="E1287" s="63">
        <v>5.9500959692898273E-2</v>
      </c>
      <c r="F1287" s="63">
        <v>1.9193857965451055E-3</v>
      </c>
      <c r="G1287" s="63">
        <v>2.8790786948176585E-2</v>
      </c>
      <c r="H1287" s="63">
        <v>0</v>
      </c>
      <c r="I1287" s="63">
        <v>0</v>
      </c>
      <c r="J1287" s="63">
        <v>1.9193857965451055E-3</v>
      </c>
      <c r="K1287" s="63">
        <v>0</v>
      </c>
      <c r="L1287" s="63">
        <v>0</v>
      </c>
      <c r="M1287" s="63">
        <v>1.1516314779270634E-2</v>
      </c>
      <c r="N1287" s="63">
        <v>0</v>
      </c>
      <c r="O1287" s="63">
        <v>0</v>
      </c>
      <c r="P1287" s="63">
        <v>0</v>
      </c>
      <c r="Q1287" s="63">
        <v>0</v>
      </c>
      <c r="R1287" s="63">
        <v>0</v>
      </c>
      <c r="S1287" s="63">
        <v>7.677543186180422E-3</v>
      </c>
      <c r="T1287" s="63">
        <v>0</v>
      </c>
      <c r="U1287" s="63">
        <v>0</v>
      </c>
      <c r="V1287" s="63">
        <v>0</v>
      </c>
      <c r="W1287" s="63">
        <v>0</v>
      </c>
      <c r="X1287" s="63">
        <v>0</v>
      </c>
      <c r="Y1287" s="63">
        <v>0</v>
      </c>
      <c r="Z1287" s="63">
        <v>3.838771593090211E-3</v>
      </c>
      <c r="AA1287" s="63">
        <v>0.88483685220729369</v>
      </c>
      <c r="AB1287" s="93" t="str">
        <f t="shared" si="283"/>
        <v>a99to08</v>
      </c>
      <c r="AC1287" s="93" t="str">
        <f t="shared" si="284"/>
        <v>HOK</v>
      </c>
      <c r="AD1287" s="93" t="str">
        <f>"'"&amp;VLOOKUP(A1287,Lookups!B$3:F$48,2,FALSE)&amp;"'"</f>
        <v>'Hoko Fall Fingerling'</v>
      </c>
      <c r="AE1287" s="93">
        <f>VLOOKUP(A1287,Lookups!B$3:F$48,4,FALSE)</f>
        <v>6</v>
      </c>
      <c r="AF1287" s="93" t="str">
        <f>VLOOKUP(A1287,Lookups!B$3:F$48,5,FALSE)</f>
        <v>WAcst</v>
      </c>
      <c r="AG1287" s="93" t="str">
        <f t="shared" si="285"/>
        <v>yes</v>
      </c>
      <c r="AH1287" s="93">
        <f>VLOOKUP(A1287,Lookups!B$3:F$48,3,FALSE)</f>
        <v>14</v>
      </c>
      <c r="AI1287" s="117">
        <f t="shared" si="286"/>
        <v>9.0211132437619967E-2</v>
      </c>
      <c r="AJ1287" s="117">
        <f t="shared" si="287"/>
        <v>0</v>
      </c>
      <c r="AK1287" s="117">
        <f t="shared" si="288"/>
        <v>1.9193857965451055E-3</v>
      </c>
      <c r="AL1287" s="117">
        <f t="shared" si="289"/>
        <v>1.1516314779270634E-2</v>
      </c>
      <c r="AM1287" s="117">
        <f t="shared" si="290"/>
        <v>0</v>
      </c>
      <c r="AN1287" s="117">
        <f t="shared" si="291"/>
        <v>7.677543186180422E-3</v>
      </c>
      <c r="AO1287" s="117">
        <f t="shared" si="292"/>
        <v>0</v>
      </c>
      <c r="AP1287" s="117">
        <f t="shared" si="293"/>
        <v>0</v>
      </c>
      <c r="AQ1287" s="117">
        <f t="shared" si="294"/>
        <v>0.88483685220729369</v>
      </c>
      <c r="AR1287" s="117">
        <f t="shared" si="295"/>
        <v>3.838771593090211E-3</v>
      </c>
      <c r="AS1287" t="str">
        <f t="shared" si="296"/>
        <v>2000HOK</v>
      </c>
    </row>
    <row r="1288" spans="1:45" x14ac:dyDescent="0.25">
      <c r="A1288" t="s">
        <v>681</v>
      </c>
      <c r="B1288" s="64">
        <v>2001</v>
      </c>
      <c r="C1288">
        <v>541</v>
      </c>
      <c r="D1288" s="116" t="s">
        <v>44</v>
      </c>
      <c r="E1288" s="63">
        <v>8.5027726432532341E-2</v>
      </c>
      <c r="F1288" s="63">
        <v>0</v>
      </c>
      <c r="G1288" s="63">
        <v>2.9574861367837338E-2</v>
      </c>
      <c r="H1288" s="63">
        <v>0</v>
      </c>
      <c r="I1288" s="63">
        <v>0</v>
      </c>
      <c r="J1288" s="63">
        <v>0</v>
      </c>
      <c r="K1288" s="63">
        <v>0</v>
      </c>
      <c r="L1288" s="63">
        <v>0</v>
      </c>
      <c r="M1288" s="63">
        <v>2.2181146025878003E-2</v>
      </c>
      <c r="N1288" s="63">
        <v>0</v>
      </c>
      <c r="O1288" s="63">
        <v>0</v>
      </c>
      <c r="P1288" s="63">
        <v>0</v>
      </c>
      <c r="Q1288" s="63">
        <v>0</v>
      </c>
      <c r="R1288" s="63">
        <v>5.5452865064695009E-3</v>
      </c>
      <c r="S1288" s="63">
        <v>0</v>
      </c>
      <c r="T1288" s="63">
        <v>0</v>
      </c>
      <c r="U1288" s="63">
        <v>0</v>
      </c>
      <c r="V1288" s="63">
        <v>0</v>
      </c>
      <c r="W1288" s="63">
        <v>0</v>
      </c>
      <c r="X1288" s="63">
        <v>0</v>
      </c>
      <c r="Y1288" s="63">
        <v>0</v>
      </c>
      <c r="Z1288" s="63">
        <v>5.5452865064695009E-3</v>
      </c>
      <c r="AA1288" s="63">
        <v>0.85212569316081332</v>
      </c>
      <c r="AB1288" s="93" t="str">
        <f t="shared" si="283"/>
        <v>a99to08</v>
      </c>
      <c r="AC1288" s="93" t="str">
        <f t="shared" si="284"/>
        <v>HOK</v>
      </c>
      <c r="AD1288" s="93" t="str">
        <f>"'"&amp;VLOOKUP(A1288,Lookups!B$3:F$48,2,FALSE)&amp;"'"</f>
        <v>'Hoko Fall Fingerling'</v>
      </c>
      <c r="AE1288" s="93">
        <f>VLOOKUP(A1288,Lookups!B$3:F$48,4,FALSE)</f>
        <v>6</v>
      </c>
      <c r="AF1288" s="93" t="str">
        <f>VLOOKUP(A1288,Lookups!B$3:F$48,5,FALSE)</f>
        <v>WAcst</v>
      </c>
      <c r="AG1288" s="93" t="str">
        <f t="shared" si="285"/>
        <v>yes</v>
      </c>
      <c r="AH1288" s="93">
        <f>VLOOKUP(A1288,Lookups!B$3:F$48,3,FALSE)</f>
        <v>14</v>
      </c>
      <c r="AI1288" s="117">
        <f t="shared" si="286"/>
        <v>0.11460258780036968</v>
      </c>
      <c r="AJ1288" s="117">
        <f t="shared" si="287"/>
        <v>0</v>
      </c>
      <c r="AK1288" s="117">
        <f t="shared" si="288"/>
        <v>0</v>
      </c>
      <c r="AL1288" s="117">
        <f t="shared" si="289"/>
        <v>2.2181146025878003E-2</v>
      </c>
      <c r="AM1288" s="117">
        <f t="shared" si="290"/>
        <v>0</v>
      </c>
      <c r="AN1288" s="117">
        <f t="shared" si="291"/>
        <v>5.5452865064695009E-3</v>
      </c>
      <c r="AO1288" s="117">
        <f t="shared" si="292"/>
        <v>0</v>
      </c>
      <c r="AP1288" s="117">
        <f t="shared" si="293"/>
        <v>0</v>
      </c>
      <c r="AQ1288" s="117">
        <f t="shared" si="294"/>
        <v>0.85212569316081332</v>
      </c>
      <c r="AR1288" s="117">
        <f t="shared" si="295"/>
        <v>5.5452865064695009E-3</v>
      </c>
      <c r="AS1288" t="str">
        <f t="shared" si="296"/>
        <v>2001HOK</v>
      </c>
    </row>
    <row r="1289" spans="1:45" x14ac:dyDescent="0.25">
      <c r="A1289" t="s">
        <v>681</v>
      </c>
      <c r="B1289" s="64">
        <v>2002</v>
      </c>
      <c r="C1289">
        <v>705</v>
      </c>
      <c r="D1289" s="116" t="s">
        <v>44</v>
      </c>
      <c r="E1289" s="63">
        <v>0.19858156028368795</v>
      </c>
      <c r="F1289" s="63">
        <v>0</v>
      </c>
      <c r="G1289" s="63">
        <v>8.5106382978723406E-3</v>
      </c>
      <c r="H1289" s="63">
        <v>4.8226950354609929E-2</v>
      </c>
      <c r="I1289" s="63">
        <v>3.1205673758865248E-2</v>
      </c>
      <c r="J1289" s="63">
        <v>1.4184397163120569E-2</v>
      </c>
      <c r="K1289" s="63">
        <v>0</v>
      </c>
      <c r="L1289" s="63">
        <v>0</v>
      </c>
      <c r="M1289" s="63">
        <v>2.1276595744680851E-2</v>
      </c>
      <c r="N1289" s="63">
        <v>2.8368794326241137E-3</v>
      </c>
      <c r="O1289" s="63">
        <v>0</v>
      </c>
      <c r="P1289" s="63">
        <v>2.8368794326241137E-3</v>
      </c>
      <c r="Q1289" s="63">
        <v>0</v>
      </c>
      <c r="R1289" s="63">
        <v>7.0921985815602835E-3</v>
      </c>
      <c r="S1289" s="63">
        <v>0</v>
      </c>
      <c r="T1289" s="63">
        <v>4.2553191489361703E-3</v>
      </c>
      <c r="U1289" s="63">
        <v>0</v>
      </c>
      <c r="V1289" s="63">
        <v>0</v>
      </c>
      <c r="W1289" s="63">
        <v>0</v>
      </c>
      <c r="X1289" s="63">
        <v>0</v>
      </c>
      <c r="Y1289" s="63">
        <v>0</v>
      </c>
      <c r="Z1289" s="63">
        <v>8.5106382978723406E-3</v>
      </c>
      <c r="AA1289" s="63">
        <v>0.65248226950354615</v>
      </c>
      <c r="AB1289" s="93" t="str">
        <f t="shared" si="283"/>
        <v>a99to08</v>
      </c>
      <c r="AC1289" s="93" t="str">
        <f t="shared" si="284"/>
        <v>HOK</v>
      </c>
      <c r="AD1289" s="93" t="str">
        <f>"'"&amp;VLOOKUP(A1289,Lookups!B$3:F$48,2,FALSE)&amp;"'"</f>
        <v>'Hoko Fall Fingerling'</v>
      </c>
      <c r="AE1289" s="93">
        <f>VLOOKUP(A1289,Lookups!B$3:F$48,4,FALSE)</f>
        <v>6</v>
      </c>
      <c r="AF1289" s="93" t="str">
        <f>VLOOKUP(A1289,Lookups!B$3:F$48,5,FALSE)</f>
        <v>WAcst</v>
      </c>
      <c r="AG1289" s="93" t="str">
        <f t="shared" si="285"/>
        <v>yes</v>
      </c>
      <c r="AH1289" s="93">
        <f>VLOOKUP(A1289,Lookups!B$3:F$48,3,FALSE)</f>
        <v>14</v>
      </c>
      <c r="AI1289" s="117">
        <f t="shared" si="286"/>
        <v>0.20709219858156031</v>
      </c>
      <c r="AJ1289" s="117">
        <f t="shared" si="287"/>
        <v>7.9432624113475181E-2</v>
      </c>
      <c r="AK1289" s="117">
        <f t="shared" si="288"/>
        <v>1.4184397163120569E-2</v>
      </c>
      <c r="AL1289" s="117">
        <f t="shared" si="289"/>
        <v>2.1276595744680851E-2</v>
      </c>
      <c r="AM1289" s="117">
        <f t="shared" si="290"/>
        <v>5.6737588652482273E-3</v>
      </c>
      <c r="AN1289" s="117">
        <f t="shared" si="291"/>
        <v>1.1347517730496453E-2</v>
      </c>
      <c r="AO1289" s="117">
        <f t="shared" si="292"/>
        <v>0</v>
      </c>
      <c r="AP1289" s="117">
        <f t="shared" si="293"/>
        <v>0</v>
      </c>
      <c r="AQ1289" s="117">
        <f t="shared" si="294"/>
        <v>0.65248226950354615</v>
      </c>
      <c r="AR1289" s="117">
        <f t="shared" si="295"/>
        <v>8.5106382978723406E-3</v>
      </c>
      <c r="AS1289" t="str">
        <f t="shared" si="296"/>
        <v>2002HOK</v>
      </c>
    </row>
    <row r="1290" spans="1:45" x14ac:dyDescent="0.25">
      <c r="A1290" t="s">
        <v>681</v>
      </c>
      <c r="B1290" s="64">
        <v>2003</v>
      </c>
      <c r="C1290">
        <v>979</v>
      </c>
      <c r="D1290" s="116" t="s">
        <v>44</v>
      </c>
      <c r="E1290" s="63">
        <v>0.1481103166496425</v>
      </c>
      <c r="F1290" s="63">
        <v>1.0214504596527069E-3</v>
      </c>
      <c r="G1290" s="63">
        <v>2.8600612870275793E-2</v>
      </c>
      <c r="H1290" s="63">
        <v>3.268641470888662E-2</v>
      </c>
      <c r="I1290" s="63">
        <v>0</v>
      </c>
      <c r="J1290" s="63">
        <v>0</v>
      </c>
      <c r="K1290" s="63">
        <v>6.1287027579162408E-3</v>
      </c>
      <c r="L1290" s="63">
        <v>0</v>
      </c>
      <c r="M1290" s="63">
        <v>1.9407558733401432E-2</v>
      </c>
      <c r="N1290" s="63">
        <v>0</v>
      </c>
      <c r="O1290" s="63">
        <v>0</v>
      </c>
      <c r="P1290" s="63">
        <v>0</v>
      </c>
      <c r="Q1290" s="63">
        <v>0</v>
      </c>
      <c r="R1290" s="63">
        <v>0</v>
      </c>
      <c r="S1290" s="63">
        <v>0</v>
      </c>
      <c r="T1290" s="63">
        <v>0</v>
      </c>
      <c r="U1290" s="63">
        <v>0</v>
      </c>
      <c r="V1290" s="63">
        <v>0</v>
      </c>
      <c r="W1290" s="63">
        <v>0</v>
      </c>
      <c r="X1290" s="63">
        <v>0</v>
      </c>
      <c r="Y1290" s="63">
        <v>0</v>
      </c>
      <c r="Z1290" s="63">
        <v>3.0643513789581204E-3</v>
      </c>
      <c r="AA1290" s="63">
        <v>0.76098059244126659</v>
      </c>
      <c r="AB1290" s="93" t="str">
        <f t="shared" si="283"/>
        <v>a99to08</v>
      </c>
      <c r="AC1290" s="93" t="str">
        <f t="shared" si="284"/>
        <v>HOK</v>
      </c>
      <c r="AD1290" s="93" t="str">
        <f>"'"&amp;VLOOKUP(A1290,Lookups!B$3:F$48,2,FALSE)&amp;"'"</f>
        <v>'Hoko Fall Fingerling'</v>
      </c>
      <c r="AE1290" s="93">
        <f>VLOOKUP(A1290,Lookups!B$3:F$48,4,FALSE)</f>
        <v>6</v>
      </c>
      <c r="AF1290" s="93" t="str">
        <f>VLOOKUP(A1290,Lookups!B$3:F$48,5,FALSE)</f>
        <v>WAcst</v>
      </c>
      <c r="AG1290" s="93" t="str">
        <f t="shared" si="285"/>
        <v>yes</v>
      </c>
      <c r="AH1290" s="93">
        <f>VLOOKUP(A1290,Lookups!B$3:F$48,3,FALSE)</f>
        <v>14</v>
      </c>
      <c r="AI1290" s="117">
        <f t="shared" si="286"/>
        <v>0.177732379979571</v>
      </c>
      <c r="AJ1290" s="117">
        <f t="shared" si="287"/>
        <v>3.268641470888662E-2</v>
      </c>
      <c r="AK1290" s="117">
        <f t="shared" si="288"/>
        <v>6.1287027579162408E-3</v>
      </c>
      <c r="AL1290" s="117">
        <f t="shared" si="289"/>
        <v>1.9407558733401432E-2</v>
      </c>
      <c r="AM1290" s="117">
        <f t="shared" si="290"/>
        <v>0</v>
      </c>
      <c r="AN1290" s="117">
        <f t="shared" si="291"/>
        <v>0</v>
      </c>
      <c r="AO1290" s="117">
        <f t="shared" si="292"/>
        <v>0</v>
      </c>
      <c r="AP1290" s="117">
        <f t="shared" si="293"/>
        <v>0</v>
      </c>
      <c r="AQ1290" s="117">
        <f t="shared" si="294"/>
        <v>0.76098059244126659</v>
      </c>
      <c r="AR1290" s="117">
        <f t="shared" si="295"/>
        <v>3.0643513789581204E-3</v>
      </c>
      <c r="AS1290" t="str">
        <f t="shared" si="296"/>
        <v>2003HOK</v>
      </c>
    </row>
    <row r="1291" spans="1:45" x14ac:dyDescent="0.25">
      <c r="A1291" t="s">
        <v>681</v>
      </c>
      <c r="B1291" s="64">
        <v>2004</v>
      </c>
      <c r="C1291">
        <v>1087</v>
      </c>
      <c r="D1291" s="116" t="s">
        <v>44</v>
      </c>
      <c r="E1291" s="63">
        <v>0.12603495860165592</v>
      </c>
      <c r="F1291" s="63">
        <v>0</v>
      </c>
      <c r="G1291" s="63">
        <v>1.1959521619135235E-2</v>
      </c>
      <c r="H1291" s="63">
        <v>9.5676172953081881E-2</v>
      </c>
      <c r="I1291" s="63">
        <v>2.1159153633854646E-2</v>
      </c>
      <c r="J1291" s="63">
        <v>6.439742410303588E-3</v>
      </c>
      <c r="K1291" s="63">
        <v>9.1996320147194107E-3</v>
      </c>
      <c r="L1291" s="63">
        <v>0</v>
      </c>
      <c r="M1291" s="63">
        <v>2.5758969641214352E-2</v>
      </c>
      <c r="N1291" s="63">
        <v>0</v>
      </c>
      <c r="O1291" s="63">
        <v>0</v>
      </c>
      <c r="P1291" s="63">
        <v>0</v>
      </c>
      <c r="Q1291" s="63">
        <v>0</v>
      </c>
      <c r="R1291" s="63">
        <v>2.7598896044158236E-3</v>
      </c>
      <c r="S1291" s="63">
        <v>0</v>
      </c>
      <c r="T1291" s="63">
        <v>0</v>
      </c>
      <c r="U1291" s="63">
        <v>0</v>
      </c>
      <c r="V1291" s="63">
        <v>5.5197792088316471E-3</v>
      </c>
      <c r="W1291" s="63">
        <v>0</v>
      </c>
      <c r="X1291" s="63">
        <v>0</v>
      </c>
      <c r="Y1291" s="63">
        <v>0</v>
      </c>
      <c r="Z1291" s="63">
        <v>3.6798528058877645E-3</v>
      </c>
      <c r="AA1291" s="63">
        <v>0.69181232750689969</v>
      </c>
      <c r="AB1291" s="93" t="str">
        <f t="shared" si="283"/>
        <v>a99to08</v>
      </c>
      <c r="AC1291" s="93" t="str">
        <f t="shared" si="284"/>
        <v>HOK</v>
      </c>
      <c r="AD1291" s="93" t="str">
        <f>"'"&amp;VLOOKUP(A1291,Lookups!B$3:F$48,2,FALSE)&amp;"'"</f>
        <v>'Hoko Fall Fingerling'</v>
      </c>
      <c r="AE1291" s="93">
        <f>VLOOKUP(A1291,Lookups!B$3:F$48,4,FALSE)</f>
        <v>6</v>
      </c>
      <c r="AF1291" s="93" t="str">
        <f>VLOOKUP(A1291,Lookups!B$3:F$48,5,FALSE)</f>
        <v>WAcst</v>
      </c>
      <c r="AG1291" s="93" t="str">
        <f t="shared" si="285"/>
        <v>yes</v>
      </c>
      <c r="AH1291" s="93">
        <f>VLOOKUP(A1291,Lookups!B$3:F$48,3,FALSE)</f>
        <v>14</v>
      </c>
      <c r="AI1291" s="117">
        <f t="shared" si="286"/>
        <v>0.13799448022079117</v>
      </c>
      <c r="AJ1291" s="117">
        <f t="shared" si="287"/>
        <v>0.11683532658693653</v>
      </c>
      <c r="AK1291" s="117">
        <f t="shared" si="288"/>
        <v>1.5639374425023E-2</v>
      </c>
      <c r="AL1291" s="117">
        <f t="shared" si="289"/>
        <v>2.5758969641214352E-2</v>
      </c>
      <c r="AM1291" s="117">
        <f t="shared" si="290"/>
        <v>0</v>
      </c>
      <c r="AN1291" s="117">
        <f t="shared" si="291"/>
        <v>2.7598896044158236E-3</v>
      </c>
      <c r="AO1291" s="117">
        <f t="shared" si="292"/>
        <v>5.5197792088316471E-3</v>
      </c>
      <c r="AP1291" s="117">
        <f t="shared" si="293"/>
        <v>0</v>
      </c>
      <c r="AQ1291" s="117">
        <f t="shared" si="294"/>
        <v>0.69181232750689969</v>
      </c>
      <c r="AR1291" s="117">
        <f t="shared" si="295"/>
        <v>3.6798528058877645E-3</v>
      </c>
      <c r="AS1291" t="str">
        <f t="shared" si="296"/>
        <v>2004HOK</v>
      </c>
    </row>
    <row r="1292" spans="1:45" x14ac:dyDescent="0.25">
      <c r="A1292" t="s">
        <v>681</v>
      </c>
      <c r="B1292" s="64">
        <v>2005</v>
      </c>
      <c r="C1292">
        <v>638</v>
      </c>
      <c r="D1292" s="116" t="s">
        <v>44</v>
      </c>
      <c r="E1292" s="63">
        <v>0.13636363636363635</v>
      </c>
      <c r="F1292" s="63">
        <v>1.567398119122257E-3</v>
      </c>
      <c r="G1292" s="63">
        <v>1.2539184952978056E-2</v>
      </c>
      <c r="H1292" s="63">
        <v>0.11912225705329153</v>
      </c>
      <c r="I1292" s="63">
        <v>1.8808777429467086E-2</v>
      </c>
      <c r="J1292" s="63">
        <v>0</v>
      </c>
      <c r="K1292" s="63">
        <v>1.2539184952978056E-2</v>
      </c>
      <c r="L1292" s="63">
        <v>0</v>
      </c>
      <c r="M1292" s="63">
        <v>8.4639498432601878E-2</v>
      </c>
      <c r="N1292" s="63">
        <v>0</v>
      </c>
      <c r="O1292" s="63">
        <v>0</v>
      </c>
      <c r="P1292" s="63">
        <v>1.4106583072100314E-2</v>
      </c>
      <c r="Q1292" s="63">
        <v>7.8369905956112845E-3</v>
      </c>
      <c r="R1292" s="63">
        <v>0</v>
      </c>
      <c r="S1292" s="63">
        <v>0</v>
      </c>
      <c r="T1292" s="63">
        <v>0</v>
      </c>
      <c r="U1292" s="63">
        <v>0</v>
      </c>
      <c r="V1292" s="63">
        <v>4.7021943573667714E-3</v>
      </c>
      <c r="W1292" s="63">
        <v>0</v>
      </c>
      <c r="X1292" s="63">
        <v>0</v>
      </c>
      <c r="Y1292" s="63">
        <v>0</v>
      </c>
      <c r="Z1292" s="63">
        <v>3.134796238244514E-3</v>
      </c>
      <c r="AA1292" s="63">
        <v>0.58463949843260188</v>
      </c>
      <c r="AB1292" s="93" t="str">
        <f t="shared" si="283"/>
        <v>a99to08</v>
      </c>
      <c r="AC1292" s="93" t="str">
        <f t="shared" si="284"/>
        <v>HOK</v>
      </c>
      <c r="AD1292" s="93" t="str">
        <f>"'"&amp;VLOOKUP(A1292,Lookups!B$3:F$48,2,FALSE)&amp;"'"</f>
        <v>'Hoko Fall Fingerling'</v>
      </c>
      <c r="AE1292" s="93">
        <f>VLOOKUP(A1292,Lookups!B$3:F$48,4,FALSE)</f>
        <v>6</v>
      </c>
      <c r="AF1292" s="93" t="str">
        <f>VLOOKUP(A1292,Lookups!B$3:F$48,5,FALSE)</f>
        <v>WAcst</v>
      </c>
      <c r="AG1292" s="93" t="str">
        <f t="shared" si="285"/>
        <v>yes</v>
      </c>
      <c r="AH1292" s="93">
        <f>VLOOKUP(A1292,Lookups!B$3:F$48,3,FALSE)</f>
        <v>14</v>
      </c>
      <c r="AI1292" s="117">
        <f t="shared" si="286"/>
        <v>0.15047021943573669</v>
      </c>
      <c r="AJ1292" s="117">
        <f t="shared" si="287"/>
        <v>0.13793103448275862</v>
      </c>
      <c r="AK1292" s="117">
        <f t="shared" si="288"/>
        <v>1.2539184952978056E-2</v>
      </c>
      <c r="AL1292" s="117">
        <f t="shared" si="289"/>
        <v>8.4639498432601878E-2</v>
      </c>
      <c r="AM1292" s="117">
        <f t="shared" si="290"/>
        <v>1.4106583072100314E-2</v>
      </c>
      <c r="AN1292" s="117">
        <f t="shared" si="291"/>
        <v>7.8369905956112845E-3</v>
      </c>
      <c r="AO1292" s="117">
        <f t="shared" si="292"/>
        <v>4.7021943573667714E-3</v>
      </c>
      <c r="AP1292" s="117">
        <f t="shared" si="293"/>
        <v>0</v>
      </c>
      <c r="AQ1292" s="117">
        <f t="shared" si="294"/>
        <v>0.58463949843260188</v>
      </c>
      <c r="AR1292" s="117">
        <f t="shared" si="295"/>
        <v>3.134796238244514E-3</v>
      </c>
      <c r="AS1292" t="str">
        <f t="shared" si="296"/>
        <v>2005HOK</v>
      </c>
    </row>
    <row r="1293" spans="1:45" x14ac:dyDescent="0.25">
      <c r="A1293" t="s">
        <v>681</v>
      </c>
      <c r="B1293" s="64">
        <v>2006</v>
      </c>
      <c r="C1293">
        <v>796</v>
      </c>
      <c r="D1293" s="116" t="s">
        <v>44</v>
      </c>
      <c r="E1293" s="63">
        <v>0.10678391959798994</v>
      </c>
      <c r="F1293" s="63">
        <v>1.3819095477386936E-2</v>
      </c>
      <c r="G1293" s="63">
        <v>2.3869346733668341E-2</v>
      </c>
      <c r="H1293" s="63">
        <v>6.407035175879397E-2</v>
      </c>
      <c r="I1293" s="63">
        <v>2.5125628140703519E-2</v>
      </c>
      <c r="J1293" s="63">
        <v>0</v>
      </c>
      <c r="K1293" s="63">
        <v>1.3819095477386936E-2</v>
      </c>
      <c r="L1293" s="63">
        <v>0</v>
      </c>
      <c r="M1293" s="63">
        <v>7.537688442211055E-3</v>
      </c>
      <c r="N1293" s="63">
        <v>0</v>
      </c>
      <c r="O1293" s="63">
        <v>0</v>
      </c>
      <c r="P1293" s="63">
        <v>1.1306532663316583E-2</v>
      </c>
      <c r="Q1293" s="63">
        <v>6.2814070351758797E-3</v>
      </c>
      <c r="R1293" s="63">
        <v>0</v>
      </c>
      <c r="S1293" s="63">
        <v>0</v>
      </c>
      <c r="T1293" s="63">
        <v>0</v>
      </c>
      <c r="U1293" s="63">
        <v>0</v>
      </c>
      <c r="V1293" s="63">
        <v>6.2814070351758797E-3</v>
      </c>
      <c r="W1293" s="63">
        <v>0</v>
      </c>
      <c r="X1293" s="63">
        <v>0</v>
      </c>
      <c r="Y1293" s="63">
        <v>0</v>
      </c>
      <c r="Z1293" s="63">
        <v>0</v>
      </c>
      <c r="AA1293" s="63">
        <v>0.72110552763819091</v>
      </c>
      <c r="AB1293" s="93" t="str">
        <f t="shared" si="283"/>
        <v>a99to08</v>
      </c>
      <c r="AC1293" s="93" t="str">
        <f t="shared" si="284"/>
        <v>HOK</v>
      </c>
      <c r="AD1293" s="93" t="str">
        <f>"'"&amp;VLOOKUP(A1293,Lookups!B$3:F$48,2,FALSE)&amp;"'"</f>
        <v>'Hoko Fall Fingerling'</v>
      </c>
      <c r="AE1293" s="93">
        <f>VLOOKUP(A1293,Lookups!B$3:F$48,4,FALSE)</f>
        <v>6</v>
      </c>
      <c r="AF1293" s="93" t="str">
        <f>VLOOKUP(A1293,Lookups!B$3:F$48,5,FALSE)</f>
        <v>WAcst</v>
      </c>
      <c r="AG1293" s="93" t="str">
        <f t="shared" si="285"/>
        <v>yes</v>
      </c>
      <c r="AH1293" s="93">
        <f>VLOOKUP(A1293,Lookups!B$3:F$48,3,FALSE)</f>
        <v>14</v>
      </c>
      <c r="AI1293" s="117">
        <f t="shared" si="286"/>
        <v>0.14447236180904521</v>
      </c>
      <c r="AJ1293" s="117">
        <f t="shared" si="287"/>
        <v>8.9195979899497485E-2</v>
      </c>
      <c r="AK1293" s="117">
        <f t="shared" si="288"/>
        <v>1.3819095477386936E-2</v>
      </c>
      <c r="AL1293" s="117">
        <f t="shared" si="289"/>
        <v>7.537688442211055E-3</v>
      </c>
      <c r="AM1293" s="117">
        <f t="shared" si="290"/>
        <v>1.1306532663316583E-2</v>
      </c>
      <c r="AN1293" s="117">
        <f t="shared" si="291"/>
        <v>6.2814070351758797E-3</v>
      </c>
      <c r="AO1293" s="117">
        <f t="shared" si="292"/>
        <v>6.2814070351758797E-3</v>
      </c>
      <c r="AP1293" s="117">
        <f t="shared" si="293"/>
        <v>0</v>
      </c>
      <c r="AQ1293" s="117">
        <f t="shared" si="294"/>
        <v>0.72110552763819091</v>
      </c>
      <c r="AR1293" s="117">
        <f t="shared" si="295"/>
        <v>0</v>
      </c>
      <c r="AS1293" t="str">
        <f t="shared" si="296"/>
        <v>2006HOK</v>
      </c>
    </row>
    <row r="1294" spans="1:45" x14ac:dyDescent="0.25">
      <c r="A1294" t="s">
        <v>681</v>
      </c>
      <c r="B1294" s="64">
        <v>2007</v>
      </c>
      <c r="C1294">
        <v>302</v>
      </c>
      <c r="D1294" s="116" t="s">
        <v>44</v>
      </c>
      <c r="E1294" s="63">
        <v>0.16556291390728475</v>
      </c>
      <c r="F1294" s="63">
        <v>3.3112582781456954E-3</v>
      </c>
      <c r="G1294" s="63">
        <v>4.3046357615894038E-2</v>
      </c>
      <c r="H1294" s="63">
        <v>7.2847682119205295E-2</v>
      </c>
      <c r="I1294" s="63">
        <v>5.9602649006622516E-2</v>
      </c>
      <c r="J1294" s="63">
        <v>6.6225165562913907E-3</v>
      </c>
      <c r="K1294" s="63">
        <v>0</v>
      </c>
      <c r="L1294" s="63">
        <v>0</v>
      </c>
      <c r="M1294" s="63">
        <v>1.6556291390728478E-2</v>
      </c>
      <c r="N1294" s="63">
        <v>0</v>
      </c>
      <c r="O1294" s="63">
        <v>0</v>
      </c>
      <c r="P1294" s="63">
        <v>0</v>
      </c>
      <c r="Q1294" s="63">
        <v>0</v>
      </c>
      <c r="R1294" s="63">
        <v>6.6225165562913907E-3</v>
      </c>
      <c r="S1294" s="63">
        <v>0</v>
      </c>
      <c r="T1294" s="63">
        <v>0</v>
      </c>
      <c r="U1294" s="63">
        <v>0</v>
      </c>
      <c r="V1294" s="63">
        <v>1.3245033112582781E-2</v>
      </c>
      <c r="W1294" s="63">
        <v>0</v>
      </c>
      <c r="X1294" s="63">
        <v>0</v>
      </c>
      <c r="Y1294" s="63">
        <v>0</v>
      </c>
      <c r="Z1294" s="63">
        <v>0</v>
      </c>
      <c r="AA1294" s="63">
        <v>0.61258278145695366</v>
      </c>
      <c r="AB1294" s="93" t="str">
        <f t="shared" si="283"/>
        <v>a99to08</v>
      </c>
      <c r="AC1294" s="93" t="str">
        <f t="shared" si="284"/>
        <v>HOK</v>
      </c>
      <c r="AD1294" s="93" t="str">
        <f>"'"&amp;VLOOKUP(A1294,Lookups!B$3:F$48,2,FALSE)&amp;"'"</f>
        <v>'Hoko Fall Fingerling'</v>
      </c>
      <c r="AE1294" s="93">
        <f>VLOOKUP(A1294,Lookups!B$3:F$48,4,FALSE)</f>
        <v>6</v>
      </c>
      <c r="AF1294" s="93" t="str">
        <f>VLOOKUP(A1294,Lookups!B$3:F$48,5,FALSE)</f>
        <v>WAcst</v>
      </c>
      <c r="AG1294" s="93" t="str">
        <f t="shared" si="285"/>
        <v>yes</v>
      </c>
      <c r="AH1294" s="93">
        <f>VLOOKUP(A1294,Lookups!B$3:F$48,3,FALSE)</f>
        <v>14</v>
      </c>
      <c r="AI1294" s="117">
        <f t="shared" si="286"/>
        <v>0.21192052980132448</v>
      </c>
      <c r="AJ1294" s="117">
        <f t="shared" si="287"/>
        <v>0.13245033112582782</v>
      </c>
      <c r="AK1294" s="117">
        <f t="shared" si="288"/>
        <v>6.6225165562913907E-3</v>
      </c>
      <c r="AL1294" s="117">
        <f t="shared" si="289"/>
        <v>1.6556291390728478E-2</v>
      </c>
      <c r="AM1294" s="117">
        <f t="shared" si="290"/>
        <v>0</v>
      </c>
      <c r="AN1294" s="117">
        <f t="shared" si="291"/>
        <v>6.6225165562913907E-3</v>
      </c>
      <c r="AO1294" s="117">
        <f t="shared" si="292"/>
        <v>1.3245033112582781E-2</v>
      </c>
      <c r="AP1294" s="117">
        <f t="shared" si="293"/>
        <v>0</v>
      </c>
      <c r="AQ1294" s="117">
        <f t="shared" si="294"/>
        <v>0.61258278145695366</v>
      </c>
      <c r="AR1294" s="117">
        <f t="shared" si="295"/>
        <v>0</v>
      </c>
      <c r="AS1294" t="str">
        <f t="shared" si="296"/>
        <v>2007HOK</v>
      </c>
    </row>
    <row r="1295" spans="1:45" x14ac:dyDescent="0.25">
      <c r="A1295" t="s">
        <v>681</v>
      </c>
      <c r="B1295" s="64">
        <v>2008</v>
      </c>
      <c r="C1295">
        <v>94</v>
      </c>
      <c r="D1295" s="116" t="s">
        <v>44</v>
      </c>
      <c r="E1295" s="63">
        <v>0.20212765957446807</v>
      </c>
      <c r="F1295" s="63">
        <v>0</v>
      </c>
      <c r="G1295" s="63">
        <v>6.3829787234042548E-2</v>
      </c>
      <c r="H1295" s="63">
        <v>7.4468085106382975E-2</v>
      </c>
      <c r="I1295" s="63">
        <v>0.1702127659574468</v>
      </c>
      <c r="J1295" s="63">
        <v>0</v>
      </c>
      <c r="K1295" s="63">
        <v>0</v>
      </c>
      <c r="L1295" s="63">
        <v>0</v>
      </c>
      <c r="M1295" s="63">
        <v>4.2553191489361701E-2</v>
      </c>
      <c r="N1295" s="63">
        <v>0</v>
      </c>
      <c r="O1295" s="63">
        <v>0</v>
      </c>
      <c r="P1295" s="63">
        <v>0</v>
      </c>
      <c r="Q1295" s="63">
        <v>0</v>
      </c>
      <c r="R1295" s="63">
        <v>0</v>
      </c>
      <c r="S1295" s="63">
        <v>0</v>
      </c>
      <c r="T1295" s="63">
        <v>0</v>
      </c>
      <c r="U1295" s="63">
        <v>0</v>
      </c>
      <c r="V1295" s="63">
        <v>0</v>
      </c>
      <c r="W1295" s="63">
        <v>0</v>
      </c>
      <c r="X1295" s="63">
        <v>0</v>
      </c>
      <c r="Y1295" s="63">
        <v>0</v>
      </c>
      <c r="Z1295" s="63">
        <v>0</v>
      </c>
      <c r="AA1295" s="63">
        <v>0.44680851063829785</v>
      </c>
      <c r="AB1295" s="93" t="str">
        <f t="shared" si="283"/>
        <v>a99to08</v>
      </c>
      <c r="AC1295" s="93" t="str">
        <f t="shared" si="284"/>
        <v>HOK</v>
      </c>
      <c r="AD1295" s="93" t="str">
        <f>"'"&amp;VLOOKUP(A1295,Lookups!B$3:F$48,2,FALSE)&amp;"'"</f>
        <v>'Hoko Fall Fingerling'</v>
      </c>
      <c r="AE1295" s="93">
        <f>VLOOKUP(A1295,Lookups!B$3:F$48,4,FALSE)</f>
        <v>6</v>
      </c>
      <c r="AF1295" s="93" t="str">
        <f>VLOOKUP(A1295,Lookups!B$3:F$48,5,FALSE)</f>
        <v>WAcst</v>
      </c>
      <c r="AG1295" s="93" t="str">
        <f t="shared" si="285"/>
        <v>yes</v>
      </c>
      <c r="AH1295" s="93">
        <f>VLOOKUP(A1295,Lookups!B$3:F$48,3,FALSE)</f>
        <v>14</v>
      </c>
      <c r="AI1295" s="117">
        <f t="shared" si="286"/>
        <v>0.26595744680851063</v>
      </c>
      <c r="AJ1295" s="117">
        <f t="shared" si="287"/>
        <v>0.24468085106382978</v>
      </c>
      <c r="AK1295" s="117">
        <f t="shared" si="288"/>
        <v>0</v>
      </c>
      <c r="AL1295" s="117">
        <f t="shared" si="289"/>
        <v>4.2553191489361701E-2</v>
      </c>
      <c r="AM1295" s="117">
        <f t="shared" si="290"/>
        <v>0</v>
      </c>
      <c r="AN1295" s="117">
        <f t="shared" si="291"/>
        <v>0</v>
      </c>
      <c r="AO1295" s="117">
        <f t="shared" si="292"/>
        <v>0</v>
      </c>
      <c r="AP1295" s="117">
        <f t="shared" si="293"/>
        <v>0</v>
      </c>
      <c r="AQ1295" s="117">
        <f t="shared" si="294"/>
        <v>0.44680851063829785</v>
      </c>
      <c r="AR1295" s="117">
        <f t="shared" si="295"/>
        <v>0</v>
      </c>
      <c r="AS1295" t="str">
        <f t="shared" si="296"/>
        <v>2008HOK</v>
      </c>
    </row>
    <row r="1296" spans="1:45" x14ac:dyDescent="0.25">
      <c r="A1296" t="s">
        <v>681</v>
      </c>
      <c r="B1296" s="64">
        <v>2009</v>
      </c>
      <c r="C1296">
        <v>349</v>
      </c>
      <c r="D1296" s="116" t="s">
        <v>44</v>
      </c>
      <c r="E1296" s="63">
        <v>0.12320916905444126</v>
      </c>
      <c r="F1296" s="63">
        <v>0</v>
      </c>
      <c r="G1296" s="63">
        <v>0</v>
      </c>
      <c r="H1296" s="63">
        <v>8.3094555873925502E-2</v>
      </c>
      <c r="I1296" s="63">
        <v>1.1461318051575931E-2</v>
      </c>
      <c r="J1296" s="63">
        <v>0</v>
      </c>
      <c r="K1296" s="63">
        <v>1.4326647564469915E-2</v>
      </c>
      <c r="L1296" s="63">
        <v>0</v>
      </c>
      <c r="M1296" s="63">
        <v>4.2979942693409739E-2</v>
      </c>
      <c r="N1296" s="63">
        <v>0</v>
      </c>
      <c r="O1296" s="63">
        <v>0</v>
      </c>
      <c r="P1296" s="63">
        <v>0</v>
      </c>
      <c r="Q1296" s="63">
        <v>0</v>
      </c>
      <c r="R1296" s="63">
        <v>0</v>
      </c>
      <c r="S1296" s="63">
        <v>0</v>
      </c>
      <c r="T1296" s="63">
        <v>0</v>
      </c>
      <c r="U1296" s="63">
        <v>0</v>
      </c>
      <c r="V1296" s="63">
        <v>2.5787965616045846E-2</v>
      </c>
      <c r="W1296" s="63">
        <v>0</v>
      </c>
      <c r="X1296" s="63">
        <v>0</v>
      </c>
      <c r="Y1296" s="63">
        <v>0</v>
      </c>
      <c r="Z1296" s="63">
        <v>0</v>
      </c>
      <c r="AA1296" s="63">
        <v>0.69914040114613185</v>
      </c>
      <c r="AB1296" s="93" t="str">
        <f t="shared" si="283"/>
        <v>a09on</v>
      </c>
      <c r="AC1296" s="93" t="str">
        <f t="shared" si="284"/>
        <v>HOK</v>
      </c>
      <c r="AD1296" s="93" t="str">
        <f>"'"&amp;VLOOKUP(A1296,Lookups!B$3:F$48,2,FALSE)&amp;"'"</f>
        <v>'Hoko Fall Fingerling'</v>
      </c>
      <c r="AE1296" s="93">
        <f>VLOOKUP(A1296,Lookups!B$3:F$48,4,FALSE)</f>
        <v>6</v>
      </c>
      <c r="AF1296" s="93" t="str">
        <f>VLOOKUP(A1296,Lookups!B$3:F$48,5,FALSE)</f>
        <v>WAcst</v>
      </c>
      <c r="AG1296" s="93" t="str">
        <f t="shared" si="285"/>
        <v>yes</v>
      </c>
      <c r="AH1296" s="93">
        <f>VLOOKUP(A1296,Lookups!B$3:F$48,3,FALSE)</f>
        <v>14</v>
      </c>
      <c r="AI1296" s="117">
        <f t="shared" si="286"/>
        <v>0.12320916905444126</v>
      </c>
      <c r="AJ1296" s="117">
        <f t="shared" si="287"/>
        <v>9.4555873925501438E-2</v>
      </c>
      <c r="AK1296" s="117">
        <f t="shared" si="288"/>
        <v>1.4326647564469915E-2</v>
      </c>
      <c r="AL1296" s="117">
        <f t="shared" si="289"/>
        <v>4.2979942693409739E-2</v>
      </c>
      <c r="AM1296" s="117">
        <f t="shared" si="290"/>
        <v>0</v>
      </c>
      <c r="AN1296" s="117">
        <f t="shared" si="291"/>
        <v>0</v>
      </c>
      <c r="AO1296" s="117">
        <f t="shared" si="292"/>
        <v>2.5787965616045846E-2</v>
      </c>
      <c r="AP1296" s="117">
        <f t="shared" si="293"/>
        <v>0</v>
      </c>
      <c r="AQ1296" s="117">
        <f t="shared" si="294"/>
        <v>0.69914040114613185</v>
      </c>
      <c r="AR1296" s="117">
        <f t="shared" si="295"/>
        <v>0</v>
      </c>
      <c r="AS1296" t="str">
        <f t="shared" si="296"/>
        <v>2009HOK</v>
      </c>
    </row>
    <row r="1297" spans="1:45" x14ac:dyDescent="0.25">
      <c r="A1297" t="s">
        <v>681</v>
      </c>
      <c r="B1297" s="64">
        <v>2010</v>
      </c>
      <c r="C1297">
        <v>714</v>
      </c>
      <c r="D1297" s="116" t="s">
        <v>44</v>
      </c>
      <c r="E1297" s="63">
        <v>2.3809523809523808E-2</v>
      </c>
      <c r="F1297" s="63">
        <v>0</v>
      </c>
      <c r="G1297" s="63">
        <v>2.3809523809523808E-2</v>
      </c>
      <c r="H1297" s="63">
        <v>4.9019607843137254E-2</v>
      </c>
      <c r="I1297" s="63">
        <v>7.0028011204481795E-3</v>
      </c>
      <c r="J1297" s="63">
        <v>7.0028011204481795E-3</v>
      </c>
      <c r="K1297" s="63">
        <v>1.1204481792717087E-2</v>
      </c>
      <c r="L1297" s="63">
        <v>0</v>
      </c>
      <c r="M1297" s="63">
        <v>0</v>
      </c>
      <c r="N1297" s="63">
        <v>0</v>
      </c>
      <c r="O1297" s="63">
        <v>0</v>
      </c>
      <c r="P1297" s="63">
        <v>0</v>
      </c>
      <c r="Q1297" s="63">
        <v>9.8039215686274508E-3</v>
      </c>
      <c r="R1297" s="63">
        <v>2.8011204481792717E-3</v>
      </c>
      <c r="S1297" s="63">
        <v>0</v>
      </c>
      <c r="T1297" s="63">
        <v>0</v>
      </c>
      <c r="U1297" s="63">
        <v>0</v>
      </c>
      <c r="V1297" s="63">
        <v>0</v>
      </c>
      <c r="W1297" s="63">
        <v>0</v>
      </c>
      <c r="X1297" s="63">
        <v>0</v>
      </c>
      <c r="Y1297" s="63">
        <v>0</v>
      </c>
      <c r="Z1297" s="63">
        <v>2.8011204481792717E-3</v>
      </c>
      <c r="AA1297" s="63">
        <v>0.86274509803921573</v>
      </c>
      <c r="AB1297" s="93" t="str">
        <f t="shared" si="283"/>
        <v>a09on</v>
      </c>
      <c r="AC1297" s="93" t="str">
        <f t="shared" si="284"/>
        <v>HOK</v>
      </c>
      <c r="AD1297" s="93" t="str">
        <f>"'"&amp;VLOOKUP(A1297,Lookups!B$3:F$48,2,FALSE)&amp;"'"</f>
        <v>'Hoko Fall Fingerling'</v>
      </c>
      <c r="AE1297" s="93">
        <f>VLOOKUP(A1297,Lookups!B$3:F$48,4,FALSE)</f>
        <v>6</v>
      </c>
      <c r="AF1297" s="93" t="str">
        <f>VLOOKUP(A1297,Lookups!B$3:F$48,5,FALSE)</f>
        <v>WAcst</v>
      </c>
      <c r="AG1297" s="93" t="str">
        <f t="shared" si="285"/>
        <v>yes</v>
      </c>
      <c r="AH1297" s="93">
        <f>VLOOKUP(A1297,Lookups!B$3:F$48,3,FALSE)</f>
        <v>14</v>
      </c>
      <c r="AI1297" s="117">
        <f t="shared" si="286"/>
        <v>4.7619047619047616E-2</v>
      </c>
      <c r="AJ1297" s="117">
        <f t="shared" si="287"/>
        <v>5.6022408963585436E-2</v>
      </c>
      <c r="AK1297" s="117">
        <f t="shared" si="288"/>
        <v>1.8207282913165267E-2</v>
      </c>
      <c r="AL1297" s="117">
        <f t="shared" si="289"/>
        <v>0</v>
      </c>
      <c r="AM1297" s="117">
        <f t="shared" si="290"/>
        <v>0</v>
      </c>
      <c r="AN1297" s="117">
        <f t="shared" si="291"/>
        <v>1.2605042016806723E-2</v>
      </c>
      <c r="AO1297" s="117">
        <f t="shared" si="292"/>
        <v>0</v>
      </c>
      <c r="AP1297" s="117">
        <f t="shared" si="293"/>
        <v>0</v>
      </c>
      <c r="AQ1297" s="117">
        <f t="shared" si="294"/>
        <v>0.86274509803921573</v>
      </c>
      <c r="AR1297" s="117">
        <f t="shared" si="295"/>
        <v>2.8011204481792717E-3</v>
      </c>
      <c r="AS1297" t="str">
        <f t="shared" si="296"/>
        <v>2010HOK</v>
      </c>
    </row>
    <row r="1298" spans="1:45" x14ac:dyDescent="0.25">
      <c r="A1298" t="s">
        <v>681</v>
      </c>
      <c r="B1298" s="64">
        <v>2011</v>
      </c>
      <c r="C1298">
        <v>1113</v>
      </c>
      <c r="D1298" s="116" t="s">
        <v>44</v>
      </c>
      <c r="E1298" s="63">
        <v>0.10332434860736747</v>
      </c>
      <c r="F1298" s="63">
        <v>8.9847259658580418E-3</v>
      </c>
      <c r="G1298" s="63">
        <v>8.9847259658580418E-3</v>
      </c>
      <c r="H1298" s="63">
        <v>2.3360287511230909E-2</v>
      </c>
      <c r="I1298" s="63">
        <v>1.078167115902965E-2</v>
      </c>
      <c r="J1298" s="63">
        <v>1.078167115902965E-2</v>
      </c>
      <c r="K1298" s="63">
        <v>8.0862533692722376E-3</v>
      </c>
      <c r="L1298" s="63">
        <v>0</v>
      </c>
      <c r="M1298" s="63">
        <v>3.5938903863432167E-3</v>
      </c>
      <c r="N1298" s="63">
        <v>0</v>
      </c>
      <c r="O1298" s="63">
        <v>0</v>
      </c>
      <c r="P1298" s="63">
        <v>0</v>
      </c>
      <c r="Q1298" s="63">
        <v>0</v>
      </c>
      <c r="R1298" s="63">
        <v>3.5938903863432167E-3</v>
      </c>
      <c r="S1298" s="63">
        <v>0</v>
      </c>
      <c r="T1298" s="63">
        <v>0</v>
      </c>
      <c r="U1298" s="63">
        <v>0</v>
      </c>
      <c r="V1298" s="63">
        <v>1.078167115902965E-2</v>
      </c>
      <c r="W1298" s="63">
        <v>0</v>
      </c>
      <c r="X1298" s="63">
        <v>0</v>
      </c>
      <c r="Y1298" s="63">
        <v>0</v>
      </c>
      <c r="Z1298" s="63">
        <v>0.17070979335130279</v>
      </c>
      <c r="AA1298" s="63">
        <v>0.63701707097933513</v>
      </c>
      <c r="AB1298" s="93" t="str">
        <f t="shared" si="283"/>
        <v>a09on</v>
      </c>
      <c r="AC1298" s="93" t="str">
        <f t="shared" si="284"/>
        <v>HOK</v>
      </c>
      <c r="AD1298" s="93" t="str">
        <f>"'"&amp;VLOOKUP(A1298,Lookups!B$3:F$48,2,FALSE)&amp;"'"</f>
        <v>'Hoko Fall Fingerling'</v>
      </c>
      <c r="AE1298" s="93">
        <f>VLOOKUP(A1298,Lookups!B$3:F$48,4,FALSE)</f>
        <v>6</v>
      </c>
      <c r="AF1298" s="93" t="str">
        <f>VLOOKUP(A1298,Lookups!B$3:F$48,5,FALSE)</f>
        <v>WAcst</v>
      </c>
      <c r="AG1298" s="93" t="str">
        <f t="shared" si="285"/>
        <v>yes</v>
      </c>
      <c r="AH1298" s="93">
        <f>VLOOKUP(A1298,Lookups!B$3:F$48,3,FALSE)</f>
        <v>14</v>
      </c>
      <c r="AI1298" s="117">
        <f t="shared" si="286"/>
        <v>0.12129380053908356</v>
      </c>
      <c r="AJ1298" s="117">
        <f t="shared" si="287"/>
        <v>3.4141958670260555E-2</v>
      </c>
      <c r="AK1298" s="117">
        <f t="shared" si="288"/>
        <v>1.886792452830189E-2</v>
      </c>
      <c r="AL1298" s="117">
        <f t="shared" si="289"/>
        <v>3.5938903863432167E-3</v>
      </c>
      <c r="AM1298" s="117">
        <f t="shared" si="290"/>
        <v>0</v>
      </c>
      <c r="AN1298" s="117">
        <f t="shared" si="291"/>
        <v>3.5938903863432167E-3</v>
      </c>
      <c r="AO1298" s="117">
        <f t="shared" si="292"/>
        <v>1.078167115902965E-2</v>
      </c>
      <c r="AP1298" s="117">
        <f t="shared" si="293"/>
        <v>0</v>
      </c>
      <c r="AQ1298" s="117">
        <f t="shared" si="294"/>
        <v>0.63701707097933513</v>
      </c>
      <c r="AR1298" s="117">
        <f t="shared" si="295"/>
        <v>0.17070979335130279</v>
      </c>
      <c r="AS1298" t="str">
        <f t="shared" si="296"/>
        <v>2011HOK</v>
      </c>
    </row>
    <row r="1299" spans="1:45" x14ac:dyDescent="0.25">
      <c r="A1299" t="s">
        <v>681</v>
      </c>
      <c r="B1299" s="64">
        <v>2012</v>
      </c>
      <c r="C1299">
        <v>573</v>
      </c>
      <c r="D1299" s="116" t="s">
        <v>44</v>
      </c>
      <c r="E1299" s="63">
        <v>8.2024432809773118E-2</v>
      </c>
      <c r="F1299" s="63">
        <v>2.0942408376963352E-2</v>
      </c>
      <c r="G1299" s="63">
        <v>2.0942408376963352E-2</v>
      </c>
      <c r="H1299" s="63">
        <v>0.10296684118673648</v>
      </c>
      <c r="I1299" s="63">
        <v>3.1413612565445025E-2</v>
      </c>
      <c r="J1299" s="63">
        <v>6.9808027923211171E-3</v>
      </c>
      <c r="K1299" s="63">
        <v>2.6178010471204188E-2</v>
      </c>
      <c r="L1299" s="63">
        <v>0</v>
      </c>
      <c r="M1299" s="63">
        <v>0</v>
      </c>
      <c r="N1299" s="63">
        <v>0</v>
      </c>
      <c r="O1299" s="63">
        <v>0</v>
      </c>
      <c r="P1299" s="63">
        <v>0</v>
      </c>
      <c r="Q1299" s="63">
        <v>2.0942408376963352E-2</v>
      </c>
      <c r="R1299" s="63">
        <v>3.4904013961605585E-3</v>
      </c>
      <c r="S1299" s="63">
        <v>0</v>
      </c>
      <c r="T1299" s="63">
        <v>0</v>
      </c>
      <c r="U1299" s="63">
        <v>0</v>
      </c>
      <c r="V1299" s="63">
        <v>2.6178010471204188E-2</v>
      </c>
      <c r="W1299" s="63">
        <v>0</v>
      </c>
      <c r="X1299" s="63">
        <v>0</v>
      </c>
      <c r="Y1299" s="63">
        <v>0</v>
      </c>
      <c r="Z1299" s="63">
        <v>3.4904013961605585E-3</v>
      </c>
      <c r="AA1299" s="63">
        <v>0.65445026178010468</v>
      </c>
      <c r="AB1299" s="93" t="str">
        <f t="shared" si="283"/>
        <v>a09on</v>
      </c>
      <c r="AC1299" s="93" t="str">
        <f t="shared" si="284"/>
        <v>HOK</v>
      </c>
      <c r="AD1299" s="93" t="str">
        <f>"'"&amp;VLOOKUP(A1299,Lookups!B$3:F$48,2,FALSE)&amp;"'"</f>
        <v>'Hoko Fall Fingerling'</v>
      </c>
      <c r="AE1299" s="93">
        <f>VLOOKUP(A1299,Lookups!B$3:F$48,4,FALSE)</f>
        <v>6</v>
      </c>
      <c r="AF1299" s="93" t="str">
        <f>VLOOKUP(A1299,Lookups!B$3:F$48,5,FALSE)</f>
        <v>WAcst</v>
      </c>
      <c r="AG1299" s="93" t="str">
        <f t="shared" si="285"/>
        <v>yes</v>
      </c>
      <c r="AH1299" s="93">
        <f>VLOOKUP(A1299,Lookups!B$3:F$48,3,FALSE)</f>
        <v>14</v>
      </c>
      <c r="AI1299" s="117">
        <f t="shared" si="286"/>
        <v>0.12390924956369981</v>
      </c>
      <c r="AJ1299" s="117">
        <f t="shared" si="287"/>
        <v>0.13438045375218149</v>
      </c>
      <c r="AK1299" s="117">
        <f t="shared" si="288"/>
        <v>3.3158813263525308E-2</v>
      </c>
      <c r="AL1299" s="117">
        <f t="shared" si="289"/>
        <v>0</v>
      </c>
      <c r="AM1299" s="117">
        <f t="shared" si="290"/>
        <v>0</v>
      </c>
      <c r="AN1299" s="117">
        <f t="shared" si="291"/>
        <v>2.4432809773123912E-2</v>
      </c>
      <c r="AO1299" s="117">
        <f t="shared" si="292"/>
        <v>2.6178010471204188E-2</v>
      </c>
      <c r="AP1299" s="117">
        <f t="shared" si="293"/>
        <v>0</v>
      </c>
      <c r="AQ1299" s="117">
        <f t="shared" si="294"/>
        <v>0.65445026178010468</v>
      </c>
      <c r="AR1299" s="117">
        <f t="shared" si="295"/>
        <v>3.4904013961605585E-3</v>
      </c>
      <c r="AS1299" t="str">
        <f t="shared" si="296"/>
        <v>2012HOK</v>
      </c>
    </row>
    <row r="1300" spans="1:45" x14ac:dyDescent="0.25">
      <c r="A1300" t="s">
        <v>681</v>
      </c>
      <c r="B1300" s="64">
        <v>2013</v>
      </c>
      <c r="C1300" t="s">
        <v>40</v>
      </c>
      <c r="E1300" s="63" t="s">
        <v>28</v>
      </c>
      <c r="F1300" s="63" t="s">
        <v>28</v>
      </c>
      <c r="G1300" s="63" t="s">
        <v>28</v>
      </c>
      <c r="H1300" s="63" t="s">
        <v>28</v>
      </c>
      <c r="I1300" s="63" t="s">
        <v>28</v>
      </c>
      <c r="J1300" s="63" t="s">
        <v>28</v>
      </c>
      <c r="K1300" s="63" t="s">
        <v>28</v>
      </c>
      <c r="L1300" s="63" t="s">
        <v>28</v>
      </c>
      <c r="M1300" s="63" t="s">
        <v>28</v>
      </c>
      <c r="N1300" s="63" t="s">
        <v>28</v>
      </c>
      <c r="O1300" s="63" t="s">
        <v>28</v>
      </c>
      <c r="P1300" s="63" t="s">
        <v>28</v>
      </c>
      <c r="Q1300" s="63" t="s">
        <v>28</v>
      </c>
      <c r="R1300" s="63" t="s">
        <v>28</v>
      </c>
      <c r="S1300" s="63" t="s">
        <v>28</v>
      </c>
      <c r="T1300" s="63" t="s">
        <v>28</v>
      </c>
      <c r="U1300" s="63" t="s">
        <v>28</v>
      </c>
      <c r="V1300" s="63" t="s">
        <v>28</v>
      </c>
      <c r="W1300" s="63" t="s">
        <v>28</v>
      </c>
      <c r="X1300" s="63" t="s">
        <v>28</v>
      </c>
      <c r="Y1300" s="63" t="s">
        <v>28</v>
      </c>
      <c r="Z1300" s="63" t="s">
        <v>28</v>
      </c>
      <c r="AA1300" s="63" t="s">
        <v>28</v>
      </c>
      <c r="AB1300" s="93" t="str">
        <f t="shared" si="283"/>
        <v>a09on</v>
      </c>
      <c r="AC1300" s="93" t="str">
        <f t="shared" si="284"/>
        <v>HOK</v>
      </c>
      <c r="AD1300" s="93" t="str">
        <f>"'"&amp;VLOOKUP(A1300,Lookups!B$3:F$48,2,FALSE)&amp;"'"</f>
        <v>'Hoko Fall Fingerling'</v>
      </c>
      <c r="AE1300" s="93">
        <f>VLOOKUP(A1300,Lookups!B$3:F$48,4,FALSE)</f>
        <v>6</v>
      </c>
      <c r="AF1300" s="93" t="str">
        <f>VLOOKUP(A1300,Lookups!B$3:F$48,5,FALSE)</f>
        <v>WAcst</v>
      </c>
      <c r="AG1300" s="93" t="str">
        <f t="shared" si="285"/>
        <v>no</v>
      </c>
      <c r="AH1300" s="93">
        <f>VLOOKUP(A1300,Lookups!B$3:F$48,3,FALSE)</f>
        <v>14</v>
      </c>
      <c r="AI1300" s="117">
        <f t="shared" si="286"/>
        <v>0</v>
      </c>
      <c r="AJ1300" s="117">
        <f t="shared" si="287"/>
        <v>0</v>
      </c>
      <c r="AK1300" s="117">
        <f t="shared" si="288"/>
        <v>0</v>
      </c>
      <c r="AL1300" s="117">
        <f t="shared" si="289"/>
        <v>0</v>
      </c>
      <c r="AM1300" s="117">
        <f t="shared" si="290"/>
        <v>0</v>
      </c>
      <c r="AN1300" s="117">
        <f t="shared" si="291"/>
        <v>0</v>
      </c>
      <c r="AO1300" s="117">
        <f t="shared" si="292"/>
        <v>0</v>
      </c>
      <c r="AP1300" s="117">
        <f t="shared" si="293"/>
        <v>0</v>
      </c>
      <c r="AQ1300" s="117">
        <f t="shared" si="294"/>
        <v>0</v>
      </c>
      <c r="AR1300" s="117">
        <f t="shared" si="295"/>
        <v>0</v>
      </c>
      <c r="AS1300" t="str">
        <f t="shared" si="296"/>
        <v>2013HOK</v>
      </c>
    </row>
    <row r="1301" spans="1:45" x14ac:dyDescent="0.25">
      <c r="A1301" t="s">
        <v>679</v>
      </c>
      <c r="B1301" s="64">
        <v>1979</v>
      </c>
      <c r="C1301" t="s">
        <v>40</v>
      </c>
      <c r="E1301" s="63" t="s">
        <v>28</v>
      </c>
      <c r="F1301" s="63" t="s">
        <v>28</v>
      </c>
      <c r="G1301" s="63" t="s">
        <v>28</v>
      </c>
      <c r="H1301" s="63" t="s">
        <v>28</v>
      </c>
      <c r="I1301" s="63" t="s">
        <v>28</v>
      </c>
      <c r="J1301" s="63" t="s">
        <v>28</v>
      </c>
      <c r="K1301" s="63" t="s">
        <v>28</v>
      </c>
      <c r="L1301" s="63" t="s">
        <v>28</v>
      </c>
      <c r="M1301" s="63" t="s">
        <v>28</v>
      </c>
      <c r="N1301" s="63" t="s">
        <v>28</v>
      </c>
      <c r="O1301" s="63" t="s">
        <v>28</v>
      </c>
      <c r="P1301" s="63" t="s">
        <v>28</v>
      </c>
      <c r="Q1301" s="63" t="s">
        <v>28</v>
      </c>
      <c r="R1301" s="63" t="s">
        <v>28</v>
      </c>
      <c r="S1301" s="63" t="s">
        <v>28</v>
      </c>
      <c r="T1301" s="63" t="s">
        <v>28</v>
      </c>
      <c r="U1301" s="63" t="s">
        <v>28</v>
      </c>
      <c r="V1301" s="63" t="s">
        <v>28</v>
      </c>
      <c r="W1301" s="63" t="s">
        <v>28</v>
      </c>
      <c r="X1301" s="63" t="s">
        <v>28</v>
      </c>
      <c r="Y1301" s="63" t="s">
        <v>28</v>
      </c>
      <c r="Z1301" s="63" t="s">
        <v>28</v>
      </c>
      <c r="AA1301" s="63" t="s">
        <v>28</v>
      </c>
      <c r="AB1301" s="93" t="str">
        <f t="shared" si="283"/>
        <v>pre99</v>
      </c>
      <c r="AC1301" s="93" t="str">
        <f t="shared" si="284"/>
        <v>HAR</v>
      </c>
      <c r="AD1301" s="93" t="str">
        <f>"'"&amp;VLOOKUP(A1301,Lookups!B$3:F$48,2,FALSE)&amp;"'"</f>
        <v>'Harrison River'</v>
      </c>
      <c r="AE1301" s="93">
        <f>VLOOKUP(A1301,Lookups!B$3:F$48,4,FALSE)</f>
        <v>5</v>
      </c>
      <c r="AF1301" s="93" t="str">
        <f>VLOOKUP(A1301,Lookups!B$3:F$48,5,FALSE)</f>
        <v>Fra</v>
      </c>
      <c r="AG1301" s="93" t="str">
        <f t="shared" si="285"/>
        <v>no</v>
      </c>
      <c r="AH1301" s="93">
        <f>VLOOKUP(A1301,Lookups!B$3:F$48,3,FALSE)</f>
        <v>13</v>
      </c>
      <c r="AI1301" s="117">
        <f t="shared" si="286"/>
        <v>0</v>
      </c>
      <c r="AJ1301" s="117">
        <f t="shared" si="287"/>
        <v>0</v>
      </c>
      <c r="AK1301" s="117">
        <f t="shared" si="288"/>
        <v>0</v>
      </c>
      <c r="AL1301" s="117">
        <f t="shared" si="289"/>
        <v>0</v>
      </c>
      <c r="AM1301" s="117">
        <f t="shared" si="290"/>
        <v>0</v>
      </c>
      <c r="AN1301" s="117">
        <f t="shared" si="291"/>
        <v>0</v>
      </c>
      <c r="AO1301" s="117">
        <f t="shared" si="292"/>
        <v>0</v>
      </c>
      <c r="AP1301" s="117">
        <f t="shared" si="293"/>
        <v>0</v>
      </c>
      <c r="AQ1301" s="117">
        <f t="shared" si="294"/>
        <v>0</v>
      </c>
      <c r="AR1301" s="117">
        <f t="shared" si="295"/>
        <v>0</v>
      </c>
      <c r="AS1301" t="str">
        <f t="shared" si="296"/>
        <v>1979HAR</v>
      </c>
    </row>
    <row r="1302" spans="1:45" x14ac:dyDescent="0.25">
      <c r="A1302" t="s">
        <v>679</v>
      </c>
      <c r="B1302" s="64">
        <v>1980</v>
      </c>
      <c r="C1302" t="s">
        <v>40</v>
      </c>
      <c r="E1302" s="63" t="s">
        <v>28</v>
      </c>
      <c r="F1302" s="63" t="s">
        <v>28</v>
      </c>
      <c r="G1302" s="63" t="s">
        <v>28</v>
      </c>
      <c r="H1302" s="63" t="s">
        <v>28</v>
      </c>
      <c r="I1302" s="63" t="s">
        <v>28</v>
      </c>
      <c r="J1302" s="63" t="s">
        <v>28</v>
      </c>
      <c r="K1302" s="63" t="s">
        <v>28</v>
      </c>
      <c r="L1302" s="63" t="s">
        <v>28</v>
      </c>
      <c r="M1302" s="63" t="s">
        <v>28</v>
      </c>
      <c r="N1302" s="63" t="s">
        <v>28</v>
      </c>
      <c r="O1302" s="63" t="s">
        <v>28</v>
      </c>
      <c r="P1302" s="63" t="s">
        <v>28</v>
      </c>
      <c r="Q1302" s="63" t="s">
        <v>28</v>
      </c>
      <c r="R1302" s="63" t="s">
        <v>28</v>
      </c>
      <c r="S1302" s="63" t="s">
        <v>28</v>
      </c>
      <c r="T1302" s="63" t="s">
        <v>28</v>
      </c>
      <c r="U1302" s="63" t="s">
        <v>28</v>
      </c>
      <c r="V1302" s="63" t="s">
        <v>28</v>
      </c>
      <c r="W1302" s="63" t="s">
        <v>28</v>
      </c>
      <c r="X1302" s="63" t="s">
        <v>28</v>
      </c>
      <c r="Y1302" s="63" t="s">
        <v>28</v>
      </c>
      <c r="Z1302" s="63" t="s">
        <v>28</v>
      </c>
      <c r="AA1302" s="63" t="s">
        <v>28</v>
      </c>
      <c r="AB1302" s="93" t="str">
        <f t="shared" si="283"/>
        <v>pre99</v>
      </c>
      <c r="AC1302" s="93" t="str">
        <f t="shared" si="284"/>
        <v>HAR</v>
      </c>
      <c r="AD1302" s="93" t="str">
        <f>"'"&amp;VLOOKUP(A1302,Lookups!B$3:F$48,2,FALSE)&amp;"'"</f>
        <v>'Harrison River'</v>
      </c>
      <c r="AE1302" s="93">
        <f>VLOOKUP(A1302,Lookups!B$3:F$48,4,FALSE)</f>
        <v>5</v>
      </c>
      <c r="AF1302" s="93" t="str">
        <f>VLOOKUP(A1302,Lookups!B$3:F$48,5,FALSE)</f>
        <v>Fra</v>
      </c>
      <c r="AG1302" s="93" t="str">
        <f t="shared" si="285"/>
        <v>no</v>
      </c>
      <c r="AH1302" s="93">
        <f>VLOOKUP(A1302,Lookups!B$3:F$48,3,FALSE)</f>
        <v>13</v>
      </c>
      <c r="AI1302" s="117">
        <f t="shared" si="286"/>
        <v>0</v>
      </c>
      <c r="AJ1302" s="117">
        <f t="shared" si="287"/>
        <v>0</v>
      </c>
      <c r="AK1302" s="117">
        <f t="shared" si="288"/>
        <v>0</v>
      </c>
      <c r="AL1302" s="117">
        <f t="shared" si="289"/>
        <v>0</v>
      </c>
      <c r="AM1302" s="117">
        <f t="shared" si="290"/>
        <v>0</v>
      </c>
      <c r="AN1302" s="117">
        <f t="shared" si="291"/>
        <v>0</v>
      </c>
      <c r="AO1302" s="117">
        <f t="shared" si="292"/>
        <v>0</v>
      </c>
      <c r="AP1302" s="117">
        <f t="shared" si="293"/>
        <v>0</v>
      </c>
      <c r="AQ1302" s="117">
        <f t="shared" si="294"/>
        <v>0</v>
      </c>
      <c r="AR1302" s="117">
        <f t="shared" si="295"/>
        <v>0</v>
      </c>
      <c r="AS1302" t="str">
        <f t="shared" si="296"/>
        <v>1980HAR</v>
      </c>
    </row>
    <row r="1303" spans="1:45" x14ac:dyDescent="0.25">
      <c r="A1303" t="s">
        <v>679</v>
      </c>
      <c r="B1303" s="64">
        <v>1981</v>
      </c>
      <c r="C1303" t="s">
        <v>40</v>
      </c>
      <c r="E1303" s="63" t="s">
        <v>28</v>
      </c>
      <c r="F1303" s="63" t="s">
        <v>28</v>
      </c>
      <c r="G1303" s="63" t="s">
        <v>28</v>
      </c>
      <c r="H1303" s="63" t="s">
        <v>28</v>
      </c>
      <c r="I1303" s="63" t="s">
        <v>28</v>
      </c>
      <c r="J1303" s="63" t="s">
        <v>28</v>
      </c>
      <c r="K1303" s="63" t="s">
        <v>28</v>
      </c>
      <c r="L1303" s="63" t="s">
        <v>28</v>
      </c>
      <c r="M1303" s="63" t="s">
        <v>28</v>
      </c>
      <c r="N1303" s="63" t="s">
        <v>28</v>
      </c>
      <c r="O1303" s="63" t="s">
        <v>28</v>
      </c>
      <c r="P1303" s="63" t="s">
        <v>28</v>
      </c>
      <c r="Q1303" s="63" t="s">
        <v>28</v>
      </c>
      <c r="R1303" s="63" t="s">
        <v>28</v>
      </c>
      <c r="S1303" s="63" t="s">
        <v>28</v>
      </c>
      <c r="T1303" s="63" t="s">
        <v>28</v>
      </c>
      <c r="U1303" s="63" t="s">
        <v>28</v>
      </c>
      <c r="V1303" s="63" t="s">
        <v>28</v>
      </c>
      <c r="W1303" s="63" t="s">
        <v>28</v>
      </c>
      <c r="X1303" s="63" t="s">
        <v>28</v>
      </c>
      <c r="Y1303" s="63" t="s">
        <v>28</v>
      </c>
      <c r="Z1303" s="63" t="s">
        <v>28</v>
      </c>
      <c r="AA1303" s="63" t="s">
        <v>28</v>
      </c>
      <c r="AB1303" s="93" t="str">
        <f t="shared" si="283"/>
        <v>pre99</v>
      </c>
      <c r="AC1303" s="93" t="str">
        <f t="shared" si="284"/>
        <v>HAR</v>
      </c>
      <c r="AD1303" s="93" t="str">
        <f>"'"&amp;VLOOKUP(A1303,Lookups!B$3:F$48,2,FALSE)&amp;"'"</f>
        <v>'Harrison River'</v>
      </c>
      <c r="AE1303" s="93">
        <f>VLOOKUP(A1303,Lookups!B$3:F$48,4,FALSE)</f>
        <v>5</v>
      </c>
      <c r="AF1303" s="93" t="str">
        <f>VLOOKUP(A1303,Lookups!B$3:F$48,5,FALSE)</f>
        <v>Fra</v>
      </c>
      <c r="AG1303" s="93" t="str">
        <f t="shared" si="285"/>
        <v>no</v>
      </c>
      <c r="AH1303" s="93">
        <f>VLOOKUP(A1303,Lookups!B$3:F$48,3,FALSE)</f>
        <v>13</v>
      </c>
      <c r="AI1303" s="117">
        <f t="shared" si="286"/>
        <v>0</v>
      </c>
      <c r="AJ1303" s="117">
        <f t="shared" si="287"/>
        <v>0</v>
      </c>
      <c r="AK1303" s="117">
        <f t="shared" si="288"/>
        <v>0</v>
      </c>
      <c r="AL1303" s="117">
        <f t="shared" si="289"/>
        <v>0</v>
      </c>
      <c r="AM1303" s="117">
        <f t="shared" si="290"/>
        <v>0</v>
      </c>
      <c r="AN1303" s="117">
        <f t="shared" si="291"/>
        <v>0</v>
      </c>
      <c r="AO1303" s="117">
        <f t="shared" si="292"/>
        <v>0</v>
      </c>
      <c r="AP1303" s="117">
        <f t="shared" si="293"/>
        <v>0</v>
      </c>
      <c r="AQ1303" s="117">
        <f t="shared" si="294"/>
        <v>0</v>
      </c>
      <c r="AR1303" s="117">
        <f t="shared" si="295"/>
        <v>0</v>
      </c>
      <c r="AS1303" t="str">
        <f t="shared" si="296"/>
        <v>1981HAR</v>
      </c>
    </row>
    <row r="1304" spans="1:45" x14ac:dyDescent="0.25">
      <c r="A1304" t="s">
        <v>679</v>
      </c>
      <c r="B1304" s="64">
        <v>1982</v>
      </c>
      <c r="C1304" t="s">
        <v>40</v>
      </c>
      <c r="E1304" s="63" t="s">
        <v>28</v>
      </c>
      <c r="F1304" s="63" t="s">
        <v>28</v>
      </c>
      <c r="G1304" s="63" t="s">
        <v>28</v>
      </c>
      <c r="H1304" s="63" t="s">
        <v>28</v>
      </c>
      <c r="I1304" s="63" t="s">
        <v>28</v>
      </c>
      <c r="J1304" s="63" t="s">
        <v>28</v>
      </c>
      <c r="K1304" s="63" t="s">
        <v>28</v>
      </c>
      <c r="L1304" s="63" t="s">
        <v>28</v>
      </c>
      <c r="M1304" s="63" t="s">
        <v>28</v>
      </c>
      <c r="N1304" s="63" t="s">
        <v>28</v>
      </c>
      <c r="O1304" s="63" t="s">
        <v>28</v>
      </c>
      <c r="P1304" s="63" t="s">
        <v>28</v>
      </c>
      <c r="Q1304" s="63" t="s">
        <v>28</v>
      </c>
      <c r="R1304" s="63" t="s">
        <v>28</v>
      </c>
      <c r="S1304" s="63" t="s">
        <v>28</v>
      </c>
      <c r="T1304" s="63" t="s">
        <v>28</v>
      </c>
      <c r="U1304" s="63" t="s">
        <v>28</v>
      </c>
      <c r="V1304" s="63" t="s">
        <v>28</v>
      </c>
      <c r="W1304" s="63" t="s">
        <v>28</v>
      </c>
      <c r="X1304" s="63" t="s">
        <v>28</v>
      </c>
      <c r="Y1304" s="63" t="s">
        <v>28</v>
      </c>
      <c r="Z1304" s="63" t="s">
        <v>28</v>
      </c>
      <c r="AA1304" s="63" t="s">
        <v>28</v>
      </c>
      <c r="AB1304" s="93" t="str">
        <f t="shared" si="283"/>
        <v>pre99</v>
      </c>
      <c r="AC1304" s="93" t="str">
        <f t="shared" si="284"/>
        <v>HAR</v>
      </c>
      <c r="AD1304" s="93" t="str">
        <f>"'"&amp;VLOOKUP(A1304,Lookups!B$3:F$48,2,FALSE)&amp;"'"</f>
        <v>'Harrison River'</v>
      </c>
      <c r="AE1304" s="93">
        <f>VLOOKUP(A1304,Lookups!B$3:F$48,4,FALSE)</f>
        <v>5</v>
      </c>
      <c r="AF1304" s="93" t="str">
        <f>VLOOKUP(A1304,Lookups!B$3:F$48,5,FALSE)</f>
        <v>Fra</v>
      </c>
      <c r="AG1304" s="93" t="str">
        <f t="shared" si="285"/>
        <v>no</v>
      </c>
      <c r="AH1304" s="93">
        <f>VLOOKUP(A1304,Lookups!B$3:F$48,3,FALSE)</f>
        <v>13</v>
      </c>
      <c r="AI1304" s="117">
        <f t="shared" si="286"/>
        <v>0</v>
      </c>
      <c r="AJ1304" s="117">
        <f t="shared" si="287"/>
        <v>0</v>
      </c>
      <c r="AK1304" s="117">
        <f t="shared" si="288"/>
        <v>0</v>
      </c>
      <c r="AL1304" s="117">
        <f t="shared" si="289"/>
        <v>0</v>
      </c>
      <c r="AM1304" s="117">
        <f t="shared" si="290"/>
        <v>0</v>
      </c>
      <c r="AN1304" s="117">
        <f t="shared" si="291"/>
        <v>0</v>
      </c>
      <c r="AO1304" s="117">
        <f t="shared" si="292"/>
        <v>0</v>
      </c>
      <c r="AP1304" s="117">
        <f t="shared" si="293"/>
        <v>0</v>
      </c>
      <c r="AQ1304" s="117">
        <f t="shared" si="294"/>
        <v>0</v>
      </c>
      <c r="AR1304" s="117">
        <f t="shared" si="295"/>
        <v>0</v>
      </c>
      <c r="AS1304" t="str">
        <f t="shared" si="296"/>
        <v>1982HAR</v>
      </c>
    </row>
    <row r="1305" spans="1:45" x14ac:dyDescent="0.25">
      <c r="A1305" t="s">
        <v>679</v>
      </c>
      <c r="B1305" s="64">
        <v>1983</v>
      </c>
      <c r="C1305">
        <v>873</v>
      </c>
      <c r="D1305" s="116">
        <v>2</v>
      </c>
      <c r="E1305" s="63" t="s">
        <v>26</v>
      </c>
      <c r="F1305" s="63" t="s">
        <v>27</v>
      </c>
      <c r="G1305" s="63" t="s">
        <v>28</v>
      </c>
      <c r="H1305" s="63" t="s">
        <v>28</v>
      </c>
      <c r="I1305" s="63" t="s">
        <v>28</v>
      </c>
      <c r="J1305" s="63" t="s">
        <v>28</v>
      </c>
      <c r="K1305" s="63" t="s">
        <v>28</v>
      </c>
      <c r="L1305" s="63" t="s">
        <v>28</v>
      </c>
      <c r="M1305" s="63" t="s">
        <v>28</v>
      </c>
      <c r="N1305" s="63" t="s">
        <v>28</v>
      </c>
      <c r="O1305" s="63" t="s">
        <v>28</v>
      </c>
      <c r="P1305" s="63" t="s">
        <v>28</v>
      </c>
      <c r="Q1305" s="63" t="s">
        <v>28</v>
      </c>
      <c r="R1305" s="63" t="s">
        <v>28</v>
      </c>
      <c r="S1305" s="63" t="s">
        <v>28</v>
      </c>
      <c r="T1305" s="63" t="s">
        <v>28</v>
      </c>
      <c r="U1305" s="63" t="s">
        <v>28</v>
      </c>
      <c r="V1305" s="63" t="s">
        <v>28</v>
      </c>
      <c r="W1305" s="63" t="s">
        <v>28</v>
      </c>
      <c r="X1305" s="63" t="s">
        <v>28</v>
      </c>
      <c r="Y1305" s="63" t="s">
        <v>28</v>
      </c>
      <c r="Z1305" s="63" t="s">
        <v>28</v>
      </c>
      <c r="AA1305" s="63" t="s">
        <v>28</v>
      </c>
      <c r="AB1305" s="93" t="str">
        <f t="shared" si="283"/>
        <v>pre99</v>
      </c>
      <c r="AC1305" s="93" t="str">
        <f t="shared" si="284"/>
        <v>HAR</v>
      </c>
      <c r="AD1305" s="93" t="str">
        <f>"'"&amp;VLOOKUP(A1305,Lookups!B$3:F$48,2,FALSE)&amp;"'"</f>
        <v>'Harrison River'</v>
      </c>
      <c r="AE1305" s="93">
        <f>VLOOKUP(A1305,Lookups!B$3:F$48,4,FALSE)</f>
        <v>5</v>
      </c>
      <c r="AF1305" s="93" t="str">
        <f>VLOOKUP(A1305,Lookups!B$3:F$48,5,FALSE)</f>
        <v>Fra</v>
      </c>
      <c r="AG1305" s="93" t="str">
        <f t="shared" si="285"/>
        <v>no</v>
      </c>
      <c r="AH1305" s="93">
        <f>VLOOKUP(A1305,Lookups!B$3:F$48,3,FALSE)</f>
        <v>13</v>
      </c>
      <c r="AI1305" s="117">
        <f t="shared" si="286"/>
        <v>0</v>
      </c>
      <c r="AJ1305" s="117">
        <f t="shared" si="287"/>
        <v>0</v>
      </c>
      <c r="AK1305" s="117">
        <f t="shared" si="288"/>
        <v>0</v>
      </c>
      <c r="AL1305" s="117">
        <f t="shared" si="289"/>
        <v>0</v>
      </c>
      <c r="AM1305" s="117">
        <f t="shared" si="290"/>
        <v>0</v>
      </c>
      <c r="AN1305" s="117">
        <f t="shared" si="291"/>
        <v>0</v>
      </c>
      <c r="AO1305" s="117">
        <f t="shared" si="292"/>
        <v>0</v>
      </c>
      <c r="AP1305" s="117">
        <f t="shared" si="293"/>
        <v>0</v>
      </c>
      <c r="AQ1305" s="117">
        <f t="shared" si="294"/>
        <v>0</v>
      </c>
      <c r="AR1305" s="117">
        <f t="shared" si="295"/>
        <v>0</v>
      </c>
      <c r="AS1305" t="str">
        <f t="shared" si="296"/>
        <v>1983HAR</v>
      </c>
    </row>
    <row r="1306" spans="1:45" x14ac:dyDescent="0.25">
      <c r="A1306" t="s">
        <v>679</v>
      </c>
      <c r="B1306" s="64">
        <v>1984</v>
      </c>
      <c r="C1306">
        <v>2395</v>
      </c>
      <c r="D1306" s="116" t="s">
        <v>41</v>
      </c>
      <c r="E1306" s="63" t="s">
        <v>26</v>
      </c>
      <c r="F1306" s="63" t="s">
        <v>27</v>
      </c>
      <c r="G1306" s="63" t="s">
        <v>28</v>
      </c>
      <c r="H1306" s="63" t="s">
        <v>28</v>
      </c>
      <c r="I1306" s="63" t="s">
        <v>28</v>
      </c>
      <c r="J1306" s="63" t="s">
        <v>28</v>
      </c>
      <c r="K1306" s="63" t="s">
        <v>28</v>
      </c>
      <c r="L1306" s="63" t="s">
        <v>28</v>
      </c>
      <c r="M1306" s="63" t="s">
        <v>28</v>
      </c>
      <c r="N1306" s="63" t="s">
        <v>28</v>
      </c>
      <c r="O1306" s="63" t="s">
        <v>28</v>
      </c>
      <c r="P1306" s="63" t="s">
        <v>28</v>
      </c>
      <c r="Q1306" s="63" t="s">
        <v>28</v>
      </c>
      <c r="R1306" s="63" t="s">
        <v>28</v>
      </c>
      <c r="S1306" s="63" t="s">
        <v>28</v>
      </c>
      <c r="T1306" s="63" t="s">
        <v>28</v>
      </c>
      <c r="U1306" s="63" t="s">
        <v>28</v>
      </c>
      <c r="V1306" s="63" t="s">
        <v>28</v>
      </c>
      <c r="W1306" s="63" t="s">
        <v>28</v>
      </c>
      <c r="X1306" s="63" t="s">
        <v>28</v>
      </c>
      <c r="Y1306" s="63" t="s">
        <v>28</v>
      </c>
      <c r="Z1306" s="63" t="s">
        <v>28</v>
      </c>
      <c r="AA1306" s="63" t="s">
        <v>28</v>
      </c>
      <c r="AB1306" s="93" t="str">
        <f t="shared" si="283"/>
        <v>pre99</v>
      </c>
      <c r="AC1306" s="93" t="str">
        <f t="shared" si="284"/>
        <v>HAR</v>
      </c>
      <c r="AD1306" s="93" t="str">
        <f>"'"&amp;VLOOKUP(A1306,Lookups!B$3:F$48,2,FALSE)&amp;"'"</f>
        <v>'Harrison River'</v>
      </c>
      <c r="AE1306" s="93">
        <f>VLOOKUP(A1306,Lookups!B$3:F$48,4,FALSE)</f>
        <v>5</v>
      </c>
      <c r="AF1306" s="93" t="str">
        <f>VLOOKUP(A1306,Lookups!B$3:F$48,5,FALSE)</f>
        <v>Fra</v>
      </c>
      <c r="AG1306" s="93" t="str">
        <f t="shared" si="285"/>
        <v>no</v>
      </c>
      <c r="AH1306" s="93">
        <f>VLOOKUP(A1306,Lookups!B$3:F$48,3,FALSE)</f>
        <v>13</v>
      </c>
      <c r="AI1306" s="117">
        <f t="shared" si="286"/>
        <v>0</v>
      </c>
      <c r="AJ1306" s="117">
        <f t="shared" si="287"/>
        <v>0</v>
      </c>
      <c r="AK1306" s="117">
        <f t="shared" si="288"/>
        <v>0</v>
      </c>
      <c r="AL1306" s="117">
        <f t="shared" si="289"/>
        <v>0</v>
      </c>
      <c r="AM1306" s="117">
        <f t="shared" si="290"/>
        <v>0</v>
      </c>
      <c r="AN1306" s="117">
        <f t="shared" si="291"/>
        <v>0</v>
      </c>
      <c r="AO1306" s="117">
        <f t="shared" si="292"/>
        <v>0</v>
      </c>
      <c r="AP1306" s="117">
        <f t="shared" si="293"/>
        <v>0</v>
      </c>
      <c r="AQ1306" s="117">
        <f t="shared" si="294"/>
        <v>0</v>
      </c>
      <c r="AR1306" s="117">
        <f t="shared" si="295"/>
        <v>0</v>
      </c>
      <c r="AS1306" t="str">
        <f t="shared" si="296"/>
        <v>1984HAR</v>
      </c>
    </row>
    <row r="1307" spans="1:45" x14ac:dyDescent="0.25">
      <c r="A1307" t="s">
        <v>679</v>
      </c>
      <c r="B1307" s="64">
        <v>1985</v>
      </c>
      <c r="C1307">
        <v>1623</v>
      </c>
      <c r="D1307" s="116" t="s">
        <v>42</v>
      </c>
      <c r="E1307" s="63">
        <v>2.4645717806531116E-3</v>
      </c>
      <c r="F1307" s="63">
        <v>0</v>
      </c>
      <c r="G1307" s="63">
        <v>0</v>
      </c>
      <c r="H1307" s="63">
        <v>1.1090573012939002E-2</v>
      </c>
      <c r="I1307" s="63">
        <v>0</v>
      </c>
      <c r="J1307" s="63">
        <v>0.24645717806531114</v>
      </c>
      <c r="K1307" s="63">
        <v>7.3937153419593345E-3</v>
      </c>
      <c r="L1307" s="63">
        <v>8.3179297597042512E-2</v>
      </c>
      <c r="M1307" s="63">
        <v>0.26124460874922983</v>
      </c>
      <c r="N1307" s="63">
        <v>1.8484288354898338E-2</v>
      </c>
      <c r="O1307" s="63">
        <v>4.0049291435613067E-2</v>
      </c>
      <c r="P1307" s="63">
        <v>0</v>
      </c>
      <c r="Q1307" s="63">
        <v>9.8582871226124465E-3</v>
      </c>
      <c r="R1307" s="63">
        <v>1.8484288354898336E-3</v>
      </c>
      <c r="S1307" s="63">
        <v>1.8484288354898336E-3</v>
      </c>
      <c r="T1307" s="63">
        <v>0</v>
      </c>
      <c r="U1307" s="63">
        <v>3.2655576093653729E-2</v>
      </c>
      <c r="V1307" s="63">
        <v>3.4504004929143559E-2</v>
      </c>
      <c r="W1307" s="63">
        <v>0</v>
      </c>
      <c r="X1307" s="63">
        <v>1.5403573629081947E-2</v>
      </c>
      <c r="Y1307" s="63">
        <v>3.6968576709796672E-3</v>
      </c>
      <c r="Z1307" s="63">
        <v>0</v>
      </c>
      <c r="AA1307" s="63">
        <v>0.22982131854590265</v>
      </c>
      <c r="AB1307" s="93" t="str">
        <f t="shared" si="283"/>
        <v>pre99</v>
      </c>
      <c r="AC1307" s="93" t="str">
        <f t="shared" si="284"/>
        <v>HAR</v>
      </c>
      <c r="AD1307" s="93" t="str">
        <f>"'"&amp;VLOOKUP(A1307,Lookups!B$3:F$48,2,FALSE)&amp;"'"</f>
        <v>'Harrison River'</v>
      </c>
      <c r="AE1307" s="93">
        <f>VLOOKUP(A1307,Lookups!B$3:F$48,4,FALSE)</f>
        <v>5</v>
      </c>
      <c r="AF1307" s="93" t="str">
        <f>VLOOKUP(A1307,Lookups!B$3:F$48,5,FALSE)</f>
        <v>Fra</v>
      </c>
      <c r="AG1307" s="93" t="str">
        <f t="shared" si="285"/>
        <v>yes</v>
      </c>
      <c r="AH1307" s="93">
        <f>VLOOKUP(A1307,Lookups!B$3:F$48,3,FALSE)</f>
        <v>13</v>
      </c>
      <c r="AI1307" s="117">
        <f t="shared" si="286"/>
        <v>2.4645717806531116E-3</v>
      </c>
      <c r="AJ1307" s="117">
        <f t="shared" si="287"/>
        <v>1.1090573012939002E-2</v>
      </c>
      <c r="AK1307" s="117">
        <f t="shared" si="288"/>
        <v>0.25385089340727046</v>
      </c>
      <c r="AL1307" s="117">
        <f t="shared" si="289"/>
        <v>0.34442390634627235</v>
      </c>
      <c r="AM1307" s="117">
        <f t="shared" si="290"/>
        <v>5.8533579790511409E-2</v>
      </c>
      <c r="AN1307" s="117">
        <f t="shared" si="291"/>
        <v>1.3555144793592114E-2</v>
      </c>
      <c r="AO1307" s="117">
        <f t="shared" si="292"/>
        <v>6.7159581022797288E-2</v>
      </c>
      <c r="AP1307" s="117">
        <f t="shared" si="293"/>
        <v>1.9100431300061615E-2</v>
      </c>
      <c r="AQ1307" s="117">
        <f t="shared" si="294"/>
        <v>0.22982131854590265</v>
      </c>
      <c r="AR1307" s="117">
        <f t="shared" si="295"/>
        <v>0</v>
      </c>
      <c r="AS1307" t="str">
        <f t="shared" si="296"/>
        <v>1985HAR</v>
      </c>
    </row>
    <row r="1308" spans="1:45" x14ac:dyDescent="0.25">
      <c r="A1308" t="s">
        <v>679</v>
      </c>
      <c r="B1308" s="64">
        <v>1986</v>
      </c>
      <c r="C1308">
        <v>928</v>
      </c>
      <c r="D1308" s="116" t="s">
        <v>43</v>
      </c>
      <c r="E1308" s="63">
        <v>1.6163793103448277E-2</v>
      </c>
      <c r="F1308" s="63">
        <v>0</v>
      </c>
      <c r="G1308" s="63">
        <v>0</v>
      </c>
      <c r="H1308" s="63">
        <v>4.3103448275862068E-3</v>
      </c>
      <c r="I1308" s="63">
        <v>0</v>
      </c>
      <c r="J1308" s="63">
        <v>0.18211206896551724</v>
      </c>
      <c r="K1308" s="63">
        <v>4.3103448275862068E-3</v>
      </c>
      <c r="L1308" s="63">
        <v>0.19504310344827586</v>
      </c>
      <c r="M1308" s="63">
        <v>0.24245689655172412</v>
      </c>
      <c r="N1308" s="63">
        <v>2.8017241379310345E-2</v>
      </c>
      <c r="O1308" s="63">
        <v>5.3879310344827583E-2</v>
      </c>
      <c r="P1308" s="63">
        <v>3.2327586206896551E-3</v>
      </c>
      <c r="Q1308" s="63">
        <v>0</v>
      </c>
      <c r="R1308" s="63">
        <v>0</v>
      </c>
      <c r="S1308" s="63">
        <v>0</v>
      </c>
      <c r="T1308" s="63">
        <v>0</v>
      </c>
      <c r="U1308" s="63">
        <v>6.4655172413793103E-3</v>
      </c>
      <c r="V1308" s="63">
        <v>4.2025862068965518E-2</v>
      </c>
      <c r="W1308" s="63">
        <v>0</v>
      </c>
      <c r="X1308" s="63">
        <v>6.3577586206896561E-2</v>
      </c>
      <c r="Y1308" s="63">
        <v>0</v>
      </c>
      <c r="Z1308" s="63">
        <v>0</v>
      </c>
      <c r="AA1308" s="63">
        <v>0.15840517241379309</v>
      </c>
      <c r="AB1308" s="93" t="str">
        <f t="shared" si="283"/>
        <v>pre99</v>
      </c>
      <c r="AC1308" s="93" t="str">
        <f t="shared" si="284"/>
        <v>HAR</v>
      </c>
      <c r="AD1308" s="93" t="str">
        <f>"'"&amp;VLOOKUP(A1308,Lookups!B$3:F$48,2,FALSE)&amp;"'"</f>
        <v>'Harrison River'</v>
      </c>
      <c r="AE1308" s="93">
        <f>VLOOKUP(A1308,Lookups!B$3:F$48,4,FALSE)</f>
        <v>5</v>
      </c>
      <c r="AF1308" s="93" t="str">
        <f>VLOOKUP(A1308,Lookups!B$3:F$48,5,FALSE)</f>
        <v>Fra</v>
      </c>
      <c r="AG1308" s="93" t="str">
        <f t="shared" si="285"/>
        <v>yes</v>
      </c>
      <c r="AH1308" s="93">
        <f>VLOOKUP(A1308,Lookups!B$3:F$48,3,FALSE)</f>
        <v>13</v>
      </c>
      <c r="AI1308" s="117">
        <f t="shared" si="286"/>
        <v>1.6163793103448277E-2</v>
      </c>
      <c r="AJ1308" s="117">
        <f t="shared" si="287"/>
        <v>4.3103448275862068E-3</v>
      </c>
      <c r="AK1308" s="117">
        <f t="shared" si="288"/>
        <v>0.18642241379310345</v>
      </c>
      <c r="AL1308" s="117">
        <f t="shared" si="289"/>
        <v>0.4375</v>
      </c>
      <c r="AM1308" s="117">
        <f t="shared" si="290"/>
        <v>8.5129310344827583E-2</v>
      </c>
      <c r="AN1308" s="117">
        <f t="shared" si="291"/>
        <v>0</v>
      </c>
      <c r="AO1308" s="117">
        <f t="shared" si="292"/>
        <v>4.8491379310344827E-2</v>
      </c>
      <c r="AP1308" s="117">
        <f t="shared" si="293"/>
        <v>6.3577586206896561E-2</v>
      </c>
      <c r="AQ1308" s="117">
        <f t="shared" si="294"/>
        <v>0.15840517241379309</v>
      </c>
      <c r="AR1308" s="117">
        <f t="shared" si="295"/>
        <v>0</v>
      </c>
      <c r="AS1308" t="str">
        <f t="shared" si="296"/>
        <v>1986HAR</v>
      </c>
    </row>
    <row r="1309" spans="1:45" x14ac:dyDescent="0.25">
      <c r="A1309" t="s">
        <v>679</v>
      </c>
      <c r="B1309" s="64">
        <v>1987</v>
      </c>
      <c r="C1309">
        <v>543</v>
      </c>
      <c r="D1309" s="116" t="s">
        <v>43</v>
      </c>
      <c r="E1309" s="63">
        <v>9.2081031307550652E-3</v>
      </c>
      <c r="F1309" s="63">
        <v>0</v>
      </c>
      <c r="G1309" s="63">
        <v>0</v>
      </c>
      <c r="H1309" s="63">
        <v>0</v>
      </c>
      <c r="I1309" s="63">
        <v>0</v>
      </c>
      <c r="J1309" s="63">
        <v>0.10128913443830571</v>
      </c>
      <c r="K1309" s="63">
        <v>0</v>
      </c>
      <c r="L1309" s="63">
        <v>9.5764272559852676E-2</v>
      </c>
      <c r="M1309" s="63">
        <v>0.28176795580110497</v>
      </c>
      <c r="N1309" s="63">
        <v>5.5248618784530384E-3</v>
      </c>
      <c r="O1309" s="63">
        <v>2.3941068139963169E-2</v>
      </c>
      <c r="P1309" s="63">
        <v>0</v>
      </c>
      <c r="Q1309" s="63">
        <v>3.4990791896869246E-2</v>
      </c>
      <c r="R1309" s="63">
        <v>3.6832412523020259E-3</v>
      </c>
      <c r="S1309" s="63">
        <v>0</v>
      </c>
      <c r="T1309" s="63">
        <v>0</v>
      </c>
      <c r="U1309" s="63">
        <v>0.10497237569060774</v>
      </c>
      <c r="V1309" s="63">
        <v>2.3941068139963169E-2</v>
      </c>
      <c r="W1309" s="63">
        <v>0</v>
      </c>
      <c r="X1309" s="63">
        <v>3.1307550644567216E-2</v>
      </c>
      <c r="Y1309" s="63">
        <v>9.2081031307550652E-3</v>
      </c>
      <c r="Z1309" s="63">
        <v>0</v>
      </c>
      <c r="AA1309" s="63">
        <v>0.27440147329650094</v>
      </c>
      <c r="AB1309" s="93" t="str">
        <f t="shared" si="283"/>
        <v>pre99</v>
      </c>
      <c r="AC1309" s="93" t="str">
        <f t="shared" si="284"/>
        <v>HAR</v>
      </c>
      <c r="AD1309" s="93" t="str">
        <f>"'"&amp;VLOOKUP(A1309,Lookups!B$3:F$48,2,FALSE)&amp;"'"</f>
        <v>'Harrison River'</v>
      </c>
      <c r="AE1309" s="93">
        <f>VLOOKUP(A1309,Lookups!B$3:F$48,4,FALSE)</f>
        <v>5</v>
      </c>
      <c r="AF1309" s="93" t="str">
        <f>VLOOKUP(A1309,Lookups!B$3:F$48,5,FALSE)</f>
        <v>Fra</v>
      </c>
      <c r="AG1309" s="93" t="str">
        <f t="shared" si="285"/>
        <v>yes</v>
      </c>
      <c r="AH1309" s="93">
        <f>VLOOKUP(A1309,Lookups!B$3:F$48,3,FALSE)</f>
        <v>13</v>
      </c>
      <c r="AI1309" s="117">
        <f t="shared" si="286"/>
        <v>9.2081031307550652E-3</v>
      </c>
      <c r="AJ1309" s="117">
        <f t="shared" si="287"/>
        <v>0</v>
      </c>
      <c r="AK1309" s="117">
        <f t="shared" si="288"/>
        <v>0.10128913443830571</v>
      </c>
      <c r="AL1309" s="117">
        <f t="shared" si="289"/>
        <v>0.37753222836095768</v>
      </c>
      <c r="AM1309" s="117">
        <f t="shared" si="290"/>
        <v>2.9465930018416207E-2</v>
      </c>
      <c r="AN1309" s="117">
        <f t="shared" si="291"/>
        <v>3.8674033149171269E-2</v>
      </c>
      <c r="AO1309" s="117">
        <f t="shared" si="292"/>
        <v>0.12891344383057091</v>
      </c>
      <c r="AP1309" s="117">
        <f t="shared" si="293"/>
        <v>4.0515653775322277E-2</v>
      </c>
      <c r="AQ1309" s="117">
        <f t="shared" si="294"/>
        <v>0.27440147329650094</v>
      </c>
      <c r="AR1309" s="117">
        <f t="shared" si="295"/>
        <v>0</v>
      </c>
      <c r="AS1309" t="str">
        <f t="shared" si="296"/>
        <v>1987HAR</v>
      </c>
    </row>
    <row r="1310" spans="1:45" x14ac:dyDescent="0.25">
      <c r="A1310" t="s">
        <v>679</v>
      </c>
      <c r="B1310" s="64">
        <v>1988</v>
      </c>
      <c r="C1310">
        <v>1392</v>
      </c>
      <c r="D1310" s="116" t="s">
        <v>43</v>
      </c>
      <c r="E1310" s="63">
        <v>5.028735632183908E-3</v>
      </c>
      <c r="F1310" s="63">
        <v>0</v>
      </c>
      <c r="G1310" s="63">
        <v>7.1839080459770114E-3</v>
      </c>
      <c r="H1310" s="63">
        <v>0</v>
      </c>
      <c r="I1310" s="63">
        <v>0</v>
      </c>
      <c r="J1310" s="63">
        <v>4.0948275862068964E-2</v>
      </c>
      <c r="K1310" s="63">
        <v>3.4482758620689655E-2</v>
      </c>
      <c r="L1310" s="63">
        <v>0.11709770114942529</v>
      </c>
      <c r="M1310" s="63">
        <v>0.37140804597701149</v>
      </c>
      <c r="N1310" s="63">
        <v>1.221264367816092E-2</v>
      </c>
      <c r="O1310" s="63">
        <v>4.3103448275862072E-2</v>
      </c>
      <c r="P1310" s="63">
        <v>0</v>
      </c>
      <c r="Q1310" s="63">
        <v>4.0229885057471264E-2</v>
      </c>
      <c r="R1310" s="63">
        <v>0</v>
      </c>
      <c r="S1310" s="63">
        <v>8.6206896551724137E-3</v>
      </c>
      <c r="T1310" s="63">
        <v>0</v>
      </c>
      <c r="U1310" s="63">
        <v>0.14080459770114942</v>
      </c>
      <c r="V1310" s="63">
        <v>6.3936781609195401E-2</v>
      </c>
      <c r="W1310" s="63">
        <v>0</v>
      </c>
      <c r="X1310" s="63">
        <v>2.0114942528735632E-2</v>
      </c>
      <c r="Y1310" s="63">
        <v>3.5919540229885057E-3</v>
      </c>
      <c r="Z1310" s="63">
        <v>0</v>
      </c>
      <c r="AA1310" s="63">
        <v>9.1235632183908053E-2</v>
      </c>
      <c r="AB1310" s="93" t="str">
        <f t="shared" si="283"/>
        <v>pre99</v>
      </c>
      <c r="AC1310" s="93" t="str">
        <f t="shared" si="284"/>
        <v>HAR</v>
      </c>
      <c r="AD1310" s="93" t="str">
        <f>"'"&amp;VLOOKUP(A1310,Lookups!B$3:F$48,2,FALSE)&amp;"'"</f>
        <v>'Harrison River'</v>
      </c>
      <c r="AE1310" s="93">
        <f>VLOOKUP(A1310,Lookups!B$3:F$48,4,FALSE)</f>
        <v>5</v>
      </c>
      <c r="AF1310" s="93" t="str">
        <f>VLOOKUP(A1310,Lookups!B$3:F$48,5,FALSE)</f>
        <v>Fra</v>
      </c>
      <c r="AG1310" s="93" t="str">
        <f t="shared" si="285"/>
        <v>yes</v>
      </c>
      <c r="AH1310" s="93">
        <f>VLOOKUP(A1310,Lookups!B$3:F$48,3,FALSE)</f>
        <v>13</v>
      </c>
      <c r="AI1310" s="117">
        <f t="shared" si="286"/>
        <v>1.2212643678160919E-2</v>
      </c>
      <c r="AJ1310" s="117">
        <f t="shared" si="287"/>
        <v>0</v>
      </c>
      <c r="AK1310" s="117">
        <f t="shared" si="288"/>
        <v>7.5431034482758619E-2</v>
      </c>
      <c r="AL1310" s="117">
        <f t="shared" si="289"/>
        <v>0.4885057471264368</v>
      </c>
      <c r="AM1310" s="117">
        <f t="shared" si="290"/>
        <v>5.531609195402299E-2</v>
      </c>
      <c r="AN1310" s="117">
        <f t="shared" si="291"/>
        <v>4.8850574712643674E-2</v>
      </c>
      <c r="AO1310" s="117">
        <f t="shared" si="292"/>
        <v>0.20474137931034481</v>
      </c>
      <c r="AP1310" s="117">
        <f t="shared" si="293"/>
        <v>2.3706896551724137E-2</v>
      </c>
      <c r="AQ1310" s="117">
        <f t="shared" si="294"/>
        <v>9.1235632183908053E-2</v>
      </c>
      <c r="AR1310" s="117">
        <f t="shared" si="295"/>
        <v>0</v>
      </c>
      <c r="AS1310" t="str">
        <f t="shared" si="296"/>
        <v>1988HAR</v>
      </c>
    </row>
    <row r="1311" spans="1:45" x14ac:dyDescent="0.25">
      <c r="A1311" t="s">
        <v>679</v>
      </c>
      <c r="B1311" s="64">
        <v>1989</v>
      </c>
      <c r="C1311">
        <v>2374</v>
      </c>
      <c r="D1311" s="116" t="s">
        <v>43</v>
      </c>
      <c r="E1311" s="63">
        <v>2.1061499578770007E-3</v>
      </c>
      <c r="F1311" s="63">
        <v>0</v>
      </c>
      <c r="G1311" s="63">
        <v>0</v>
      </c>
      <c r="H1311" s="63">
        <v>2.9486099410278013E-3</v>
      </c>
      <c r="I1311" s="63">
        <v>0</v>
      </c>
      <c r="J1311" s="63">
        <v>0.2489469250210615</v>
      </c>
      <c r="K1311" s="63">
        <v>1.0109519797809604E-2</v>
      </c>
      <c r="L1311" s="63">
        <v>5.518112889637742E-2</v>
      </c>
      <c r="M1311" s="63">
        <v>0.23715248525695029</v>
      </c>
      <c r="N1311" s="63">
        <v>6.7396798652064023E-3</v>
      </c>
      <c r="O1311" s="63">
        <v>3.4119629317607411E-2</v>
      </c>
      <c r="P1311" s="63">
        <v>0</v>
      </c>
      <c r="Q1311" s="63">
        <v>5.6444818871103621E-2</v>
      </c>
      <c r="R1311" s="63">
        <v>1.6849199663016006E-3</v>
      </c>
      <c r="S1311" s="63">
        <v>9.2670598146588033E-3</v>
      </c>
      <c r="T1311" s="63">
        <v>0</v>
      </c>
      <c r="U1311" s="63">
        <v>5.1390058972198817E-2</v>
      </c>
      <c r="V1311" s="63">
        <v>4.7598989048020221E-2</v>
      </c>
      <c r="W1311" s="63">
        <v>0</v>
      </c>
      <c r="X1311" s="63">
        <v>2.2325189553496209E-2</v>
      </c>
      <c r="Y1311" s="63">
        <v>0</v>
      </c>
      <c r="Z1311" s="63">
        <v>0</v>
      </c>
      <c r="AA1311" s="63">
        <v>0.21398483572030327</v>
      </c>
      <c r="AB1311" s="93" t="str">
        <f t="shared" si="283"/>
        <v>pre99</v>
      </c>
      <c r="AC1311" s="93" t="str">
        <f t="shared" si="284"/>
        <v>HAR</v>
      </c>
      <c r="AD1311" s="93" t="str">
        <f>"'"&amp;VLOOKUP(A1311,Lookups!B$3:F$48,2,FALSE)&amp;"'"</f>
        <v>'Harrison River'</v>
      </c>
      <c r="AE1311" s="93">
        <f>VLOOKUP(A1311,Lookups!B$3:F$48,4,FALSE)</f>
        <v>5</v>
      </c>
      <c r="AF1311" s="93" t="str">
        <f>VLOOKUP(A1311,Lookups!B$3:F$48,5,FALSE)</f>
        <v>Fra</v>
      </c>
      <c r="AG1311" s="93" t="str">
        <f t="shared" si="285"/>
        <v>yes</v>
      </c>
      <c r="AH1311" s="93">
        <f>VLOOKUP(A1311,Lookups!B$3:F$48,3,FALSE)</f>
        <v>13</v>
      </c>
      <c r="AI1311" s="117">
        <f t="shared" si="286"/>
        <v>2.1061499578770007E-3</v>
      </c>
      <c r="AJ1311" s="117">
        <f t="shared" si="287"/>
        <v>2.9486099410278013E-3</v>
      </c>
      <c r="AK1311" s="117">
        <f t="shared" si="288"/>
        <v>0.25905644481887108</v>
      </c>
      <c r="AL1311" s="117">
        <f t="shared" si="289"/>
        <v>0.2923336141533277</v>
      </c>
      <c r="AM1311" s="117">
        <f t="shared" si="290"/>
        <v>4.0859309182813816E-2</v>
      </c>
      <c r="AN1311" s="117">
        <f t="shared" si="291"/>
        <v>6.7396798652064022E-2</v>
      </c>
      <c r="AO1311" s="117">
        <f t="shared" si="292"/>
        <v>9.8989048020219045E-2</v>
      </c>
      <c r="AP1311" s="117">
        <f t="shared" si="293"/>
        <v>2.2325189553496209E-2</v>
      </c>
      <c r="AQ1311" s="117">
        <f t="shared" si="294"/>
        <v>0.21398483572030327</v>
      </c>
      <c r="AR1311" s="117">
        <f t="shared" si="295"/>
        <v>0</v>
      </c>
      <c r="AS1311" t="str">
        <f t="shared" si="296"/>
        <v>1989HAR</v>
      </c>
    </row>
    <row r="1312" spans="1:45" x14ac:dyDescent="0.25">
      <c r="A1312" t="s">
        <v>679</v>
      </c>
      <c r="B1312" s="64">
        <v>1990</v>
      </c>
      <c r="C1312">
        <v>2912</v>
      </c>
      <c r="D1312" s="116" t="s">
        <v>43</v>
      </c>
      <c r="E1312" s="63">
        <v>4.807692307692308E-3</v>
      </c>
      <c r="F1312" s="63">
        <v>0</v>
      </c>
      <c r="G1312" s="63">
        <v>0</v>
      </c>
      <c r="H1312" s="63">
        <v>7.898351648351648E-3</v>
      </c>
      <c r="I1312" s="63">
        <v>0</v>
      </c>
      <c r="J1312" s="63">
        <v>0.19986263736263737</v>
      </c>
      <c r="K1312" s="63">
        <v>1.2362637362637362E-2</v>
      </c>
      <c r="L1312" s="63">
        <v>4.4299450549450552E-2</v>
      </c>
      <c r="M1312" s="63">
        <v>0.11813186813186814</v>
      </c>
      <c r="N1312" s="63">
        <v>6.868131868131868E-3</v>
      </c>
      <c r="O1312" s="63">
        <v>1.510989010989011E-2</v>
      </c>
      <c r="P1312" s="63">
        <v>0</v>
      </c>
      <c r="Q1312" s="63">
        <v>6.0096153846153848E-2</v>
      </c>
      <c r="R1312" s="63">
        <v>1.3736263736263737E-3</v>
      </c>
      <c r="S1312" s="63">
        <v>0</v>
      </c>
      <c r="T1312" s="63">
        <v>0</v>
      </c>
      <c r="U1312" s="63">
        <v>4.2582417582417584E-2</v>
      </c>
      <c r="V1312" s="63">
        <v>5.9409340659340656E-2</v>
      </c>
      <c r="W1312" s="63">
        <v>0</v>
      </c>
      <c r="X1312" s="63">
        <v>1.304945054945055E-2</v>
      </c>
      <c r="Y1312" s="63">
        <v>3.434065934065934E-3</v>
      </c>
      <c r="Z1312" s="63">
        <v>0</v>
      </c>
      <c r="AA1312" s="63">
        <v>0.4107142857142857</v>
      </c>
      <c r="AB1312" s="93" t="str">
        <f t="shared" si="283"/>
        <v>pre99</v>
      </c>
      <c r="AC1312" s="93" t="str">
        <f t="shared" si="284"/>
        <v>HAR</v>
      </c>
      <c r="AD1312" s="93" t="str">
        <f>"'"&amp;VLOOKUP(A1312,Lookups!B$3:F$48,2,FALSE)&amp;"'"</f>
        <v>'Harrison River'</v>
      </c>
      <c r="AE1312" s="93">
        <f>VLOOKUP(A1312,Lookups!B$3:F$48,4,FALSE)</f>
        <v>5</v>
      </c>
      <c r="AF1312" s="93" t="str">
        <f>VLOOKUP(A1312,Lookups!B$3:F$48,5,FALSE)</f>
        <v>Fra</v>
      </c>
      <c r="AG1312" s="93" t="str">
        <f t="shared" si="285"/>
        <v>yes</v>
      </c>
      <c r="AH1312" s="93">
        <f>VLOOKUP(A1312,Lookups!B$3:F$48,3,FALSE)</f>
        <v>13</v>
      </c>
      <c r="AI1312" s="117">
        <f t="shared" si="286"/>
        <v>4.807692307692308E-3</v>
      </c>
      <c r="AJ1312" s="117">
        <f t="shared" si="287"/>
        <v>7.898351648351648E-3</v>
      </c>
      <c r="AK1312" s="117">
        <f t="shared" si="288"/>
        <v>0.21222527472527475</v>
      </c>
      <c r="AL1312" s="117">
        <f t="shared" si="289"/>
        <v>0.16243131868131869</v>
      </c>
      <c r="AM1312" s="117">
        <f t="shared" si="290"/>
        <v>2.1978021978021976E-2</v>
      </c>
      <c r="AN1312" s="117">
        <f t="shared" si="291"/>
        <v>6.1469780219780223E-2</v>
      </c>
      <c r="AO1312" s="117">
        <f t="shared" si="292"/>
        <v>0.10199175824175824</v>
      </c>
      <c r="AP1312" s="117">
        <f t="shared" si="293"/>
        <v>1.6483516483516484E-2</v>
      </c>
      <c r="AQ1312" s="117">
        <f t="shared" si="294"/>
        <v>0.4107142857142857</v>
      </c>
      <c r="AR1312" s="117">
        <f t="shared" si="295"/>
        <v>0</v>
      </c>
      <c r="AS1312" t="str">
        <f t="shared" si="296"/>
        <v>1990HAR</v>
      </c>
    </row>
    <row r="1313" spans="1:45" x14ac:dyDescent="0.25">
      <c r="A1313" t="s">
        <v>679</v>
      </c>
      <c r="B1313" s="64">
        <v>1991</v>
      </c>
      <c r="C1313">
        <v>1594</v>
      </c>
      <c r="D1313" s="116" t="s">
        <v>43</v>
      </c>
      <c r="E1313" s="63">
        <v>0</v>
      </c>
      <c r="F1313" s="63">
        <v>1.2547051442910915E-3</v>
      </c>
      <c r="G1313" s="63">
        <v>0</v>
      </c>
      <c r="H1313" s="63">
        <v>0</v>
      </c>
      <c r="I1313" s="63">
        <v>0</v>
      </c>
      <c r="J1313" s="63">
        <v>0.29485570890840651</v>
      </c>
      <c r="K1313" s="63">
        <v>0</v>
      </c>
      <c r="L1313" s="63">
        <v>8.9084065244667499E-2</v>
      </c>
      <c r="M1313" s="63">
        <v>0.1355081555834379</v>
      </c>
      <c r="N1313" s="63">
        <v>2.509410288582183E-3</v>
      </c>
      <c r="O1313" s="63">
        <v>4.2659974905897118E-2</v>
      </c>
      <c r="P1313" s="63">
        <v>0</v>
      </c>
      <c r="Q1313" s="63">
        <v>0.11104140526976161</v>
      </c>
      <c r="R1313" s="63">
        <v>0</v>
      </c>
      <c r="S1313" s="63">
        <v>1.0037641154328732E-2</v>
      </c>
      <c r="T1313" s="63">
        <v>0</v>
      </c>
      <c r="U1313" s="63">
        <v>2.885821831869511E-2</v>
      </c>
      <c r="V1313" s="63">
        <v>4.8306148055207027E-2</v>
      </c>
      <c r="W1313" s="63">
        <v>0</v>
      </c>
      <c r="X1313" s="63">
        <v>1.3174404015056462E-2</v>
      </c>
      <c r="Y1313" s="63">
        <v>3.7641154328732747E-3</v>
      </c>
      <c r="Z1313" s="63">
        <v>0</v>
      </c>
      <c r="AA1313" s="63">
        <v>0.2189460476787955</v>
      </c>
      <c r="AB1313" s="93" t="str">
        <f t="shared" si="283"/>
        <v>pre99</v>
      </c>
      <c r="AC1313" s="93" t="str">
        <f t="shared" si="284"/>
        <v>HAR</v>
      </c>
      <c r="AD1313" s="93" t="str">
        <f>"'"&amp;VLOOKUP(A1313,Lookups!B$3:F$48,2,FALSE)&amp;"'"</f>
        <v>'Harrison River'</v>
      </c>
      <c r="AE1313" s="93">
        <f>VLOOKUP(A1313,Lookups!B$3:F$48,4,FALSE)</f>
        <v>5</v>
      </c>
      <c r="AF1313" s="93" t="str">
        <f>VLOOKUP(A1313,Lookups!B$3:F$48,5,FALSE)</f>
        <v>Fra</v>
      </c>
      <c r="AG1313" s="93" t="str">
        <f t="shared" si="285"/>
        <v>yes</v>
      </c>
      <c r="AH1313" s="93">
        <f>VLOOKUP(A1313,Lookups!B$3:F$48,3,FALSE)</f>
        <v>13</v>
      </c>
      <c r="AI1313" s="117">
        <f t="shared" si="286"/>
        <v>1.2547051442910915E-3</v>
      </c>
      <c r="AJ1313" s="117">
        <f t="shared" si="287"/>
        <v>0</v>
      </c>
      <c r="AK1313" s="117">
        <f t="shared" si="288"/>
        <v>0.29485570890840651</v>
      </c>
      <c r="AL1313" s="117">
        <f t="shared" si="289"/>
        <v>0.2245922208281054</v>
      </c>
      <c r="AM1313" s="117">
        <f t="shared" si="290"/>
        <v>4.51693851944793E-2</v>
      </c>
      <c r="AN1313" s="117">
        <f t="shared" si="291"/>
        <v>0.12107904642409034</v>
      </c>
      <c r="AO1313" s="117">
        <f t="shared" si="292"/>
        <v>7.7164366373902143E-2</v>
      </c>
      <c r="AP1313" s="117">
        <f t="shared" si="293"/>
        <v>1.6938519447929738E-2</v>
      </c>
      <c r="AQ1313" s="117">
        <f t="shared" si="294"/>
        <v>0.2189460476787955</v>
      </c>
      <c r="AR1313" s="117">
        <f t="shared" si="295"/>
        <v>0</v>
      </c>
      <c r="AS1313" t="str">
        <f t="shared" si="296"/>
        <v>1991HAR</v>
      </c>
    </row>
    <row r="1314" spans="1:45" x14ac:dyDescent="0.25">
      <c r="A1314" t="s">
        <v>679</v>
      </c>
      <c r="B1314" s="64">
        <v>1992</v>
      </c>
      <c r="C1314">
        <v>1676</v>
      </c>
      <c r="D1314" s="116" t="s">
        <v>43</v>
      </c>
      <c r="E1314" s="63">
        <v>0</v>
      </c>
      <c r="F1314" s="63">
        <v>0</v>
      </c>
      <c r="G1314" s="63">
        <v>0</v>
      </c>
      <c r="H1314" s="63">
        <v>4.1766109785202864E-3</v>
      </c>
      <c r="I1314" s="63">
        <v>0</v>
      </c>
      <c r="J1314" s="63">
        <v>0.18675417661097854</v>
      </c>
      <c r="K1314" s="63">
        <v>0</v>
      </c>
      <c r="L1314" s="63">
        <v>0.13365155131264916</v>
      </c>
      <c r="M1314" s="63">
        <v>0.12529832935560858</v>
      </c>
      <c r="N1314" s="63">
        <v>1.1933174224343676E-3</v>
      </c>
      <c r="O1314" s="63">
        <v>1.3126491646778045E-2</v>
      </c>
      <c r="P1314" s="63">
        <v>0</v>
      </c>
      <c r="Q1314" s="63">
        <v>0.11336515513126491</v>
      </c>
      <c r="R1314" s="63">
        <v>0</v>
      </c>
      <c r="S1314" s="63">
        <v>2.9832935560859188E-3</v>
      </c>
      <c r="T1314" s="63">
        <v>0</v>
      </c>
      <c r="U1314" s="63">
        <v>1.1933174224343675E-2</v>
      </c>
      <c r="V1314" s="63">
        <v>7.2195704057279236E-2</v>
      </c>
      <c r="W1314" s="63">
        <v>0</v>
      </c>
      <c r="X1314" s="63">
        <v>6.5632458233890216E-3</v>
      </c>
      <c r="Y1314" s="63">
        <v>0</v>
      </c>
      <c r="Z1314" s="63">
        <v>2.3866348448687352E-3</v>
      </c>
      <c r="AA1314" s="63">
        <v>0.3263723150357995</v>
      </c>
      <c r="AB1314" s="93" t="str">
        <f t="shared" si="283"/>
        <v>pre99</v>
      </c>
      <c r="AC1314" s="93" t="str">
        <f t="shared" si="284"/>
        <v>HAR</v>
      </c>
      <c r="AD1314" s="93" t="str">
        <f>"'"&amp;VLOOKUP(A1314,Lookups!B$3:F$48,2,FALSE)&amp;"'"</f>
        <v>'Harrison River'</v>
      </c>
      <c r="AE1314" s="93">
        <f>VLOOKUP(A1314,Lookups!B$3:F$48,4,FALSE)</f>
        <v>5</v>
      </c>
      <c r="AF1314" s="93" t="str">
        <f>VLOOKUP(A1314,Lookups!B$3:F$48,5,FALSE)</f>
        <v>Fra</v>
      </c>
      <c r="AG1314" s="93" t="str">
        <f t="shared" si="285"/>
        <v>yes</v>
      </c>
      <c r="AH1314" s="93">
        <f>VLOOKUP(A1314,Lookups!B$3:F$48,3,FALSE)</f>
        <v>13</v>
      </c>
      <c r="AI1314" s="117">
        <f t="shared" si="286"/>
        <v>0</v>
      </c>
      <c r="AJ1314" s="117">
        <f t="shared" si="287"/>
        <v>4.1766109785202864E-3</v>
      </c>
      <c r="AK1314" s="117">
        <f t="shared" si="288"/>
        <v>0.18675417661097854</v>
      </c>
      <c r="AL1314" s="117">
        <f t="shared" si="289"/>
        <v>0.25894988066825775</v>
      </c>
      <c r="AM1314" s="117">
        <f t="shared" si="290"/>
        <v>1.4319809069212413E-2</v>
      </c>
      <c r="AN1314" s="117">
        <f t="shared" si="291"/>
        <v>0.11634844868735084</v>
      </c>
      <c r="AO1314" s="117">
        <f t="shared" si="292"/>
        <v>8.412887828162291E-2</v>
      </c>
      <c r="AP1314" s="117">
        <f t="shared" si="293"/>
        <v>6.5632458233890216E-3</v>
      </c>
      <c r="AQ1314" s="117">
        <f t="shared" si="294"/>
        <v>0.3263723150357995</v>
      </c>
      <c r="AR1314" s="117">
        <f t="shared" si="295"/>
        <v>2.3866348448687352E-3</v>
      </c>
      <c r="AS1314" t="str">
        <f t="shared" si="296"/>
        <v>1992HAR</v>
      </c>
    </row>
    <row r="1315" spans="1:45" x14ac:dyDescent="0.25">
      <c r="A1315" t="s">
        <v>679</v>
      </c>
      <c r="B1315" s="64">
        <v>1993</v>
      </c>
      <c r="C1315">
        <v>1138</v>
      </c>
      <c r="D1315" s="116" t="s">
        <v>43</v>
      </c>
      <c r="E1315" s="63">
        <v>1.054481546572935E-2</v>
      </c>
      <c r="F1315" s="63">
        <v>0</v>
      </c>
      <c r="G1315" s="63">
        <v>0</v>
      </c>
      <c r="H1315" s="63">
        <v>2.6362038664323375E-3</v>
      </c>
      <c r="I1315" s="63">
        <v>0</v>
      </c>
      <c r="J1315" s="63">
        <v>0.19156414762741653</v>
      </c>
      <c r="K1315" s="63">
        <v>0</v>
      </c>
      <c r="L1315" s="63">
        <v>6.5905096660808432E-2</v>
      </c>
      <c r="M1315" s="63">
        <v>7.2934973637961337E-2</v>
      </c>
      <c r="N1315" s="63">
        <v>4.3936731107205628E-3</v>
      </c>
      <c r="O1315" s="63">
        <v>8.7873462214411238E-3</v>
      </c>
      <c r="P1315" s="63">
        <v>0</v>
      </c>
      <c r="Q1315" s="63">
        <v>9.1388400702987704E-2</v>
      </c>
      <c r="R1315" s="63">
        <v>0</v>
      </c>
      <c r="S1315" s="63">
        <v>9.6660808435852369E-3</v>
      </c>
      <c r="T1315" s="63">
        <v>0</v>
      </c>
      <c r="U1315" s="63">
        <v>5.272407732864675E-3</v>
      </c>
      <c r="V1315" s="63">
        <v>2.10896309314587E-2</v>
      </c>
      <c r="W1315" s="63">
        <v>0</v>
      </c>
      <c r="X1315" s="63">
        <v>2.0210896309314587E-2</v>
      </c>
      <c r="Y1315" s="63">
        <v>0</v>
      </c>
      <c r="Z1315" s="63">
        <v>0</v>
      </c>
      <c r="AA1315" s="63">
        <v>0.49560632688927941</v>
      </c>
      <c r="AB1315" s="93" t="str">
        <f t="shared" si="283"/>
        <v>pre99</v>
      </c>
      <c r="AC1315" s="93" t="str">
        <f t="shared" si="284"/>
        <v>HAR</v>
      </c>
      <c r="AD1315" s="93" t="str">
        <f>"'"&amp;VLOOKUP(A1315,Lookups!B$3:F$48,2,FALSE)&amp;"'"</f>
        <v>'Harrison River'</v>
      </c>
      <c r="AE1315" s="93">
        <f>VLOOKUP(A1315,Lookups!B$3:F$48,4,FALSE)</f>
        <v>5</v>
      </c>
      <c r="AF1315" s="93" t="str">
        <f>VLOOKUP(A1315,Lookups!B$3:F$48,5,FALSE)</f>
        <v>Fra</v>
      </c>
      <c r="AG1315" s="93" t="str">
        <f t="shared" si="285"/>
        <v>yes</v>
      </c>
      <c r="AH1315" s="93">
        <f>VLOOKUP(A1315,Lookups!B$3:F$48,3,FALSE)</f>
        <v>13</v>
      </c>
      <c r="AI1315" s="117">
        <f t="shared" si="286"/>
        <v>1.054481546572935E-2</v>
      </c>
      <c r="AJ1315" s="117">
        <f t="shared" si="287"/>
        <v>2.6362038664323375E-3</v>
      </c>
      <c r="AK1315" s="117">
        <f t="shared" si="288"/>
        <v>0.19156414762741653</v>
      </c>
      <c r="AL1315" s="117">
        <f t="shared" si="289"/>
        <v>0.13884007029876977</v>
      </c>
      <c r="AM1315" s="117">
        <f t="shared" si="290"/>
        <v>1.3181019332161686E-2</v>
      </c>
      <c r="AN1315" s="117">
        <f t="shared" si="291"/>
        <v>0.10105448154657294</v>
      </c>
      <c r="AO1315" s="117">
        <f t="shared" si="292"/>
        <v>2.6362038664323375E-2</v>
      </c>
      <c r="AP1315" s="117">
        <f t="shared" si="293"/>
        <v>2.0210896309314587E-2</v>
      </c>
      <c r="AQ1315" s="117">
        <f t="shared" si="294"/>
        <v>0.49560632688927941</v>
      </c>
      <c r="AR1315" s="117">
        <f t="shared" si="295"/>
        <v>0</v>
      </c>
      <c r="AS1315" t="str">
        <f t="shared" si="296"/>
        <v>1993HAR</v>
      </c>
    </row>
    <row r="1316" spans="1:45" x14ac:dyDescent="0.25">
      <c r="A1316" t="s">
        <v>679</v>
      </c>
      <c r="B1316" s="64">
        <v>1994</v>
      </c>
      <c r="C1316">
        <v>451</v>
      </c>
      <c r="D1316" s="116" t="s">
        <v>43</v>
      </c>
      <c r="E1316" s="63">
        <v>0</v>
      </c>
      <c r="F1316" s="63">
        <v>0</v>
      </c>
      <c r="G1316" s="63">
        <v>0</v>
      </c>
      <c r="H1316" s="63">
        <v>0</v>
      </c>
      <c r="I1316" s="63">
        <v>0</v>
      </c>
      <c r="J1316" s="63">
        <v>0.18847006651884698</v>
      </c>
      <c r="K1316" s="63">
        <v>1.9955654101995565E-2</v>
      </c>
      <c r="L1316" s="63">
        <v>8.8691796008869186E-2</v>
      </c>
      <c r="M1316" s="63">
        <v>6.6518847006651879E-2</v>
      </c>
      <c r="N1316" s="63">
        <v>0</v>
      </c>
      <c r="O1316" s="63">
        <v>3.325942350332594E-2</v>
      </c>
      <c r="P1316" s="63">
        <v>0</v>
      </c>
      <c r="Q1316" s="63">
        <v>2.2172949002217297E-2</v>
      </c>
      <c r="R1316" s="63">
        <v>0</v>
      </c>
      <c r="S1316" s="63">
        <v>8.869179600886918E-3</v>
      </c>
      <c r="T1316" s="63">
        <v>0</v>
      </c>
      <c r="U1316" s="63">
        <v>3.5476718403547672E-2</v>
      </c>
      <c r="V1316" s="63">
        <v>2.2172949002217297E-2</v>
      </c>
      <c r="W1316" s="63">
        <v>0</v>
      </c>
      <c r="X1316" s="63">
        <v>1.7738359201773836E-2</v>
      </c>
      <c r="Y1316" s="63">
        <v>0</v>
      </c>
      <c r="Z1316" s="63">
        <v>8.869179600886918E-3</v>
      </c>
      <c r="AA1316" s="63">
        <v>0.48780487804878048</v>
      </c>
      <c r="AB1316" s="93" t="str">
        <f t="shared" si="283"/>
        <v>pre99</v>
      </c>
      <c r="AC1316" s="93" t="str">
        <f t="shared" si="284"/>
        <v>HAR</v>
      </c>
      <c r="AD1316" s="93" t="str">
        <f>"'"&amp;VLOOKUP(A1316,Lookups!B$3:F$48,2,FALSE)&amp;"'"</f>
        <v>'Harrison River'</v>
      </c>
      <c r="AE1316" s="93">
        <f>VLOOKUP(A1316,Lookups!B$3:F$48,4,FALSE)</f>
        <v>5</v>
      </c>
      <c r="AF1316" s="93" t="str">
        <f>VLOOKUP(A1316,Lookups!B$3:F$48,5,FALSE)</f>
        <v>Fra</v>
      </c>
      <c r="AG1316" s="93" t="str">
        <f t="shared" si="285"/>
        <v>yes</v>
      </c>
      <c r="AH1316" s="93">
        <f>VLOOKUP(A1316,Lookups!B$3:F$48,3,FALSE)</f>
        <v>13</v>
      </c>
      <c r="AI1316" s="117">
        <f t="shared" si="286"/>
        <v>0</v>
      </c>
      <c r="AJ1316" s="117">
        <f t="shared" si="287"/>
        <v>0</v>
      </c>
      <c r="AK1316" s="117">
        <f t="shared" si="288"/>
        <v>0.20842572062084255</v>
      </c>
      <c r="AL1316" s="117">
        <f t="shared" si="289"/>
        <v>0.15521064301552107</v>
      </c>
      <c r="AM1316" s="117">
        <f t="shared" si="290"/>
        <v>3.325942350332594E-2</v>
      </c>
      <c r="AN1316" s="117">
        <f t="shared" si="291"/>
        <v>3.1042128603104215E-2</v>
      </c>
      <c r="AO1316" s="117">
        <f t="shared" si="292"/>
        <v>5.7649667405764965E-2</v>
      </c>
      <c r="AP1316" s="117">
        <f t="shared" si="293"/>
        <v>1.7738359201773836E-2</v>
      </c>
      <c r="AQ1316" s="117">
        <f t="shared" si="294"/>
        <v>0.48780487804878048</v>
      </c>
      <c r="AR1316" s="117">
        <f t="shared" si="295"/>
        <v>8.869179600886918E-3</v>
      </c>
      <c r="AS1316" t="str">
        <f t="shared" si="296"/>
        <v>1994HAR</v>
      </c>
    </row>
    <row r="1317" spans="1:45" x14ac:dyDescent="0.25">
      <c r="A1317" t="s">
        <v>679</v>
      </c>
      <c r="B1317" s="64">
        <v>1995</v>
      </c>
      <c r="C1317">
        <v>359</v>
      </c>
      <c r="D1317" s="116" t="s">
        <v>43</v>
      </c>
      <c r="E1317" s="63">
        <v>0</v>
      </c>
      <c r="F1317" s="63">
        <v>0</v>
      </c>
      <c r="G1317" s="63">
        <v>0</v>
      </c>
      <c r="H1317" s="63">
        <v>0</v>
      </c>
      <c r="I1317" s="63">
        <v>0</v>
      </c>
      <c r="J1317" s="63">
        <v>0.21448467966573817</v>
      </c>
      <c r="K1317" s="63">
        <v>1.3927576601671309E-2</v>
      </c>
      <c r="L1317" s="63">
        <v>0</v>
      </c>
      <c r="M1317" s="63">
        <v>0.2061281337047354</v>
      </c>
      <c r="N1317" s="63">
        <v>0</v>
      </c>
      <c r="O1317" s="63">
        <v>3.0640668523676879E-2</v>
      </c>
      <c r="P1317" s="63">
        <v>0</v>
      </c>
      <c r="Q1317" s="63">
        <v>7.7994428969359333E-2</v>
      </c>
      <c r="R1317" s="63">
        <v>5.5710306406685237E-3</v>
      </c>
      <c r="S1317" s="63">
        <v>1.1142061281337047E-2</v>
      </c>
      <c r="T1317" s="63">
        <v>0</v>
      </c>
      <c r="U1317" s="63">
        <v>6.1281337047353758E-2</v>
      </c>
      <c r="V1317" s="63">
        <v>4.456824512534819E-2</v>
      </c>
      <c r="W1317" s="63">
        <v>0</v>
      </c>
      <c r="X1317" s="63">
        <v>2.5069637883008356E-2</v>
      </c>
      <c r="Y1317" s="63">
        <v>8.356545961002786E-3</v>
      </c>
      <c r="Z1317" s="63">
        <v>5.5710306406685235E-2</v>
      </c>
      <c r="AA1317" s="63">
        <v>0.24512534818941503</v>
      </c>
      <c r="AB1317" s="93" t="str">
        <f t="shared" si="283"/>
        <v>pre99</v>
      </c>
      <c r="AC1317" s="93" t="str">
        <f t="shared" si="284"/>
        <v>HAR</v>
      </c>
      <c r="AD1317" s="93" t="str">
        <f>"'"&amp;VLOOKUP(A1317,Lookups!B$3:F$48,2,FALSE)&amp;"'"</f>
        <v>'Harrison River'</v>
      </c>
      <c r="AE1317" s="93">
        <f>VLOOKUP(A1317,Lookups!B$3:F$48,4,FALSE)</f>
        <v>5</v>
      </c>
      <c r="AF1317" s="93" t="str">
        <f>VLOOKUP(A1317,Lookups!B$3:F$48,5,FALSE)</f>
        <v>Fra</v>
      </c>
      <c r="AG1317" s="93" t="str">
        <f t="shared" si="285"/>
        <v>yes</v>
      </c>
      <c r="AH1317" s="93">
        <f>VLOOKUP(A1317,Lookups!B$3:F$48,3,FALSE)</f>
        <v>13</v>
      </c>
      <c r="AI1317" s="117">
        <f t="shared" si="286"/>
        <v>0</v>
      </c>
      <c r="AJ1317" s="117">
        <f t="shared" si="287"/>
        <v>0</v>
      </c>
      <c r="AK1317" s="117">
        <f t="shared" si="288"/>
        <v>0.22841225626740949</v>
      </c>
      <c r="AL1317" s="117">
        <f t="shared" si="289"/>
        <v>0.2061281337047354</v>
      </c>
      <c r="AM1317" s="117">
        <f t="shared" si="290"/>
        <v>3.0640668523676879E-2</v>
      </c>
      <c r="AN1317" s="117">
        <f t="shared" si="291"/>
        <v>9.4707520891364902E-2</v>
      </c>
      <c r="AO1317" s="117">
        <f t="shared" si="292"/>
        <v>0.10584958217270195</v>
      </c>
      <c r="AP1317" s="117">
        <f t="shared" si="293"/>
        <v>3.3426183844011144E-2</v>
      </c>
      <c r="AQ1317" s="117">
        <f t="shared" si="294"/>
        <v>0.24512534818941503</v>
      </c>
      <c r="AR1317" s="117">
        <f t="shared" si="295"/>
        <v>5.5710306406685235E-2</v>
      </c>
      <c r="AS1317" t="str">
        <f t="shared" si="296"/>
        <v>1995HAR</v>
      </c>
    </row>
    <row r="1318" spans="1:45" x14ac:dyDescent="0.25">
      <c r="A1318" t="s">
        <v>679</v>
      </c>
      <c r="B1318" s="64">
        <v>1996</v>
      </c>
      <c r="C1318">
        <v>1104</v>
      </c>
      <c r="D1318" s="116" t="s">
        <v>43</v>
      </c>
      <c r="E1318" s="63">
        <v>0</v>
      </c>
      <c r="F1318" s="63">
        <v>1.8115942028985507E-3</v>
      </c>
      <c r="G1318" s="63">
        <v>0</v>
      </c>
      <c r="H1318" s="63">
        <v>0</v>
      </c>
      <c r="I1318" s="63">
        <v>0</v>
      </c>
      <c r="J1318" s="63">
        <v>1.6304347826086956E-2</v>
      </c>
      <c r="K1318" s="63">
        <v>1.8115942028985507E-3</v>
      </c>
      <c r="L1318" s="63">
        <v>0</v>
      </c>
      <c r="M1318" s="63">
        <v>0.2318840579710145</v>
      </c>
      <c r="N1318" s="63">
        <v>0</v>
      </c>
      <c r="O1318" s="63">
        <v>5.434782608695652E-3</v>
      </c>
      <c r="P1318" s="63">
        <v>0</v>
      </c>
      <c r="Q1318" s="63">
        <v>3.7137681159420288E-2</v>
      </c>
      <c r="R1318" s="63">
        <v>0</v>
      </c>
      <c r="S1318" s="63">
        <v>6.3405797101449279E-3</v>
      </c>
      <c r="T1318" s="63">
        <v>0</v>
      </c>
      <c r="U1318" s="63">
        <v>0</v>
      </c>
      <c r="V1318" s="63">
        <v>7.880434782608696E-2</v>
      </c>
      <c r="W1318" s="63">
        <v>0</v>
      </c>
      <c r="X1318" s="63">
        <v>3.6231884057971015E-3</v>
      </c>
      <c r="Y1318" s="63">
        <v>3.6231884057971015E-3</v>
      </c>
      <c r="Z1318" s="63">
        <v>9.0579710144927537E-4</v>
      </c>
      <c r="AA1318" s="63">
        <v>0.6123188405797102</v>
      </c>
      <c r="AB1318" s="93" t="str">
        <f t="shared" si="283"/>
        <v>pre99</v>
      </c>
      <c r="AC1318" s="93" t="str">
        <f t="shared" si="284"/>
        <v>HAR</v>
      </c>
      <c r="AD1318" s="93" t="str">
        <f>"'"&amp;VLOOKUP(A1318,Lookups!B$3:F$48,2,FALSE)&amp;"'"</f>
        <v>'Harrison River'</v>
      </c>
      <c r="AE1318" s="93">
        <f>VLOOKUP(A1318,Lookups!B$3:F$48,4,FALSE)</f>
        <v>5</v>
      </c>
      <c r="AF1318" s="93" t="str">
        <f>VLOOKUP(A1318,Lookups!B$3:F$48,5,FALSE)</f>
        <v>Fra</v>
      </c>
      <c r="AG1318" s="93" t="str">
        <f t="shared" si="285"/>
        <v>yes</v>
      </c>
      <c r="AH1318" s="93">
        <f>VLOOKUP(A1318,Lookups!B$3:F$48,3,FALSE)</f>
        <v>13</v>
      </c>
      <c r="AI1318" s="117">
        <f t="shared" si="286"/>
        <v>1.8115942028985507E-3</v>
      </c>
      <c r="AJ1318" s="117">
        <f t="shared" si="287"/>
        <v>0</v>
      </c>
      <c r="AK1318" s="117">
        <f t="shared" si="288"/>
        <v>1.8115942028985508E-2</v>
      </c>
      <c r="AL1318" s="117">
        <f t="shared" si="289"/>
        <v>0.2318840579710145</v>
      </c>
      <c r="AM1318" s="117">
        <f t="shared" si="290"/>
        <v>5.434782608695652E-3</v>
      </c>
      <c r="AN1318" s="117">
        <f t="shared" si="291"/>
        <v>4.3478260869565216E-2</v>
      </c>
      <c r="AO1318" s="117">
        <f t="shared" si="292"/>
        <v>7.880434782608696E-2</v>
      </c>
      <c r="AP1318" s="117">
        <f t="shared" si="293"/>
        <v>7.246376811594203E-3</v>
      </c>
      <c r="AQ1318" s="117">
        <f t="shared" si="294"/>
        <v>0.6123188405797102</v>
      </c>
      <c r="AR1318" s="117">
        <f t="shared" si="295"/>
        <v>9.0579710144927537E-4</v>
      </c>
      <c r="AS1318" t="str">
        <f t="shared" si="296"/>
        <v>1996HAR</v>
      </c>
    </row>
    <row r="1319" spans="1:45" x14ac:dyDescent="0.25">
      <c r="A1319" t="s">
        <v>679</v>
      </c>
      <c r="B1319" s="64">
        <v>1997</v>
      </c>
      <c r="C1319">
        <v>863</v>
      </c>
      <c r="D1319" s="116" t="s">
        <v>43</v>
      </c>
      <c r="E1319" s="63">
        <v>1.5063731170336037E-2</v>
      </c>
      <c r="F1319" s="63">
        <v>0</v>
      </c>
      <c r="G1319" s="63">
        <v>0</v>
      </c>
      <c r="H1319" s="63">
        <v>0</v>
      </c>
      <c r="I1319" s="63">
        <v>0</v>
      </c>
      <c r="J1319" s="63">
        <v>0.12862108922363846</v>
      </c>
      <c r="K1319" s="63">
        <v>3.5921205098493628E-2</v>
      </c>
      <c r="L1319" s="63">
        <v>1.1587485515643105E-3</v>
      </c>
      <c r="M1319" s="63">
        <v>0.19235225955967555</v>
      </c>
      <c r="N1319" s="63">
        <v>0</v>
      </c>
      <c r="O1319" s="63">
        <v>1.3904982618771728E-2</v>
      </c>
      <c r="P1319" s="63">
        <v>0</v>
      </c>
      <c r="Q1319" s="63">
        <v>6.8366164542294328E-2</v>
      </c>
      <c r="R1319" s="63">
        <v>0</v>
      </c>
      <c r="S1319" s="63">
        <v>2.7809965237543453E-2</v>
      </c>
      <c r="T1319" s="63">
        <v>0</v>
      </c>
      <c r="U1319" s="63">
        <v>3.3603707995365009E-2</v>
      </c>
      <c r="V1319" s="63">
        <v>6.3731170336037077E-2</v>
      </c>
      <c r="W1319" s="63">
        <v>0</v>
      </c>
      <c r="X1319" s="63">
        <v>2.20162224797219E-2</v>
      </c>
      <c r="Y1319" s="63">
        <v>0</v>
      </c>
      <c r="Z1319" s="63">
        <v>0</v>
      </c>
      <c r="AA1319" s="63">
        <v>0.39745075318655854</v>
      </c>
      <c r="AB1319" s="93" t="str">
        <f t="shared" si="283"/>
        <v>pre99</v>
      </c>
      <c r="AC1319" s="93" t="str">
        <f t="shared" si="284"/>
        <v>HAR</v>
      </c>
      <c r="AD1319" s="93" t="str">
        <f>"'"&amp;VLOOKUP(A1319,Lookups!B$3:F$48,2,FALSE)&amp;"'"</f>
        <v>'Harrison River'</v>
      </c>
      <c r="AE1319" s="93">
        <f>VLOOKUP(A1319,Lookups!B$3:F$48,4,FALSE)</f>
        <v>5</v>
      </c>
      <c r="AF1319" s="93" t="str">
        <f>VLOOKUP(A1319,Lookups!B$3:F$48,5,FALSE)</f>
        <v>Fra</v>
      </c>
      <c r="AG1319" s="93" t="str">
        <f t="shared" si="285"/>
        <v>yes</v>
      </c>
      <c r="AH1319" s="93">
        <f>VLOOKUP(A1319,Lookups!B$3:F$48,3,FALSE)</f>
        <v>13</v>
      </c>
      <c r="AI1319" s="117">
        <f t="shared" si="286"/>
        <v>1.5063731170336037E-2</v>
      </c>
      <c r="AJ1319" s="117">
        <f t="shared" si="287"/>
        <v>0</v>
      </c>
      <c r="AK1319" s="117">
        <f t="shared" si="288"/>
        <v>0.16454229432213208</v>
      </c>
      <c r="AL1319" s="117">
        <f t="shared" si="289"/>
        <v>0.19351100811123986</v>
      </c>
      <c r="AM1319" s="117">
        <f t="shared" si="290"/>
        <v>1.3904982618771728E-2</v>
      </c>
      <c r="AN1319" s="117">
        <f t="shared" si="291"/>
        <v>9.6176129779837777E-2</v>
      </c>
      <c r="AO1319" s="117">
        <f t="shared" si="292"/>
        <v>9.7334878331402086E-2</v>
      </c>
      <c r="AP1319" s="117">
        <f t="shared" si="293"/>
        <v>2.20162224797219E-2</v>
      </c>
      <c r="AQ1319" s="117">
        <f t="shared" si="294"/>
        <v>0.39745075318655854</v>
      </c>
      <c r="AR1319" s="117">
        <f t="shared" si="295"/>
        <v>0</v>
      </c>
      <c r="AS1319" t="str">
        <f t="shared" si="296"/>
        <v>1997HAR</v>
      </c>
    </row>
    <row r="1320" spans="1:45" x14ac:dyDescent="0.25">
      <c r="A1320" t="s">
        <v>679</v>
      </c>
      <c r="B1320" s="64">
        <v>1998</v>
      </c>
      <c r="C1320">
        <v>1153</v>
      </c>
      <c r="D1320" s="116" t="s">
        <v>43</v>
      </c>
      <c r="E1320" s="63">
        <v>8.673026886383349E-3</v>
      </c>
      <c r="F1320" s="63">
        <v>0</v>
      </c>
      <c r="G1320" s="63">
        <v>0</v>
      </c>
      <c r="H1320" s="63">
        <v>0</v>
      </c>
      <c r="I1320" s="63">
        <v>0</v>
      </c>
      <c r="J1320" s="63">
        <v>6.0711188204683438E-3</v>
      </c>
      <c r="K1320" s="63">
        <v>0</v>
      </c>
      <c r="L1320" s="63">
        <v>0</v>
      </c>
      <c r="M1320" s="63">
        <v>3.7294015611448392E-2</v>
      </c>
      <c r="N1320" s="63">
        <v>0</v>
      </c>
      <c r="O1320" s="63">
        <v>0</v>
      </c>
      <c r="P1320" s="63">
        <v>0</v>
      </c>
      <c r="Q1320" s="63">
        <v>4.163052905464007E-2</v>
      </c>
      <c r="R1320" s="63">
        <v>0</v>
      </c>
      <c r="S1320" s="63">
        <v>1.0407632263660017E-2</v>
      </c>
      <c r="T1320" s="63">
        <v>0</v>
      </c>
      <c r="U1320" s="63">
        <v>2.6019080659150044E-3</v>
      </c>
      <c r="V1320" s="63">
        <v>3.469210754553339E-3</v>
      </c>
      <c r="W1320" s="63">
        <v>0</v>
      </c>
      <c r="X1320" s="63">
        <v>2.6019080659150044E-3</v>
      </c>
      <c r="Y1320" s="63">
        <v>0</v>
      </c>
      <c r="Z1320" s="63">
        <v>8.6730268863833473E-3</v>
      </c>
      <c r="AA1320" s="63">
        <v>0.87857762359063318</v>
      </c>
      <c r="AB1320" s="93" t="str">
        <f t="shared" si="283"/>
        <v>pre99</v>
      </c>
      <c r="AC1320" s="93" t="str">
        <f t="shared" si="284"/>
        <v>HAR</v>
      </c>
      <c r="AD1320" s="93" t="str">
        <f>"'"&amp;VLOOKUP(A1320,Lookups!B$3:F$48,2,FALSE)&amp;"'"</f>
        <v>'Harrison River'</v>
      </c>
      <c r="AE1320" s="93">
        <f>VLOOKUP(A1320,Lookups!B$3:F$48,4,FALSE)</f>
        <v>5</v>
      </c>
      <c r="AF1320" s="93" t="str">
        <f>VLOOKUP(A1320,Lookups!B$3:F$48,5,FALSE)</f>
        <v>Fra</v>
      </c>
      <c r="AG1320" s="93" t="str">
        <f t="shared" si="285"/>
        <v>yes</v>
      </c>
      <c r="AH1320" s="93">
        <f>VLOOKUP(A1320,Lookups!B$3:F$48,3,FALSE)</f>
        <v>13</v>
      </c>
      <c r="AI1320" s="117">
        <f t="shared" si="286"/>
        <v>8.673026886383349E-3</v>
      </c>
      <c r="AJ1320" s="117">
        <f t="shared" si="287"/>
        <v>0</v>
      </c>
      <c r="AK1320" s="117">
        <f t="shared" si="288"/>
        <v>6.0711188204683438E-3</v>
      </c>
      <c r="AL1320" s="117">
        <f t="shared" si="289"/>
        <v>3.7294015611448392E-2</v>
      </c>
      <c r="AM1320" s="117">
        <f t="shared" si="290"/>
        <v>0</v>
      </c>
      <c r="AN1320" s="117">
        <f t="shared" si="291"/>
        <v>5.2038161318300087E-2</v>
      </c>
      <c r="AO1320" s="117">
        <f t="shared" si="292"/>
        <v>6.0711188204683429E-3</v>
      </c>
      <c r="AP1320" s="117">
        <f t="shared" si="293"/>
        <v>2.6019080659150044E-3</v>
      </c>
      <c r="AQ1320" s="117">
        <f t="shared" si="294"/>
        <v>0.87857762359063318</v>
      </c>
      <c r="AR1320" s="117">
        <f t="shared" si="295"/>
        <v>8.6730268863833473E-3</v>
      </c>
      <c r="AS1320" t="str">
        <f t="shared" si="296"/>
        <v>1998HAR</v>
      </c>
    </row>
    <row r="1321" spans="1:45" x14ac:dyDescent="0.25">
      <c r="A1321" t="s">
        <v>679</v>
      </c>
      <c r="B1321" s="64">
        <v>1999</v>
      </c>
      <c r="C1321">
        <v>1305</v>
      </c>
      <c r="D1321" s="116" t="s">
        <v>43</v>
      </c>
      <c r="E1321" s="63">
        <v>2.2988505747126436E-3</v>
      </c>
      <c r="F1321" s="63">
        <v>4.5977011494252873E-3</v>
      </c>
      <c r="G1321" s="63">
        <v>0</v>
      </c>
      <c r="H1321" s="63">
        <v>4.5977011494252873E-3</v>
      </c>
      <c r="I1321" s="63">
        <v>0</v>
      </c>
      <c r="J1321" s="63">
        <v>6.1302681992337167E-3</v>
      </c>
      <c r="K1321" s="63">
        <v>1.8390804597701149E-2</v>
      </c>
      <c r="L1321" s="63">
        <v>0</v>
      </c>
      <c r="M1321" s="63">
        <v>9.272030651340997E-2</v>
      </c>
      <c r="N1321" s="63">
        <v>2.2988505747126436E-3</v>
      </c>
      <c r="O1321" s="63">
        <v>0</v>
      </c>
      <c r="P1321" s="63">
        <v>0</v>
      </c>
      <c r="Q1321" s="63">
        <v>0.12873563218390804</v>
      </c>
      <c r="R1321" s="63">
        <v>3.8314176245210726E-3</v>
      </c>
      <c r="S1321" s="63">
        <v>7.6628352490421452E-3</v>
      </c>
      <c r="T1321" s="63">
        <v>0</v>
      </c>
      <c r="U1321" s="63">
        <v>8.4291187739463595E-3</v>
      </c>
      <c r="V1321" s="63">
        <v>6.1302681992337167E-3</v>
      </c>
      <c r="W1321" s="63">
        <v>0</v>
      </c>
      <c r="X1321" s="63">
        <v>6.1302681992337167E-3</v>
      </c>
      <c r="Y1321" s="63">
        <v>2.2988505747126436E-3</v>
      </c>
      <c r="Z1321" s="63">
        <v>8.4291187739463595E-3</v>
      </c>
      <c r="AA1321" s="63">
        <v>0.69731800766283525</v>
      </c>
      <c r="AB1321" s="93" t="str">
        <f t="shared" si="283"/>
        <v>a99to08</v>
      </c>
      <c r="AC1321" s="93" t="str">
        <f t="shared" si="284"/>
        <v>HAR</v>
      </c>
      <c r="AD1321" s="93" t="str">
        <f>"'"&amp;VLOOKUP(A1321,Lookups!B$3:F$48,2,FALSE)&amp;"'"</f>
        <v>'Harrison River'</v>
      </c>
      <c r="AE1321" s="93">
        <f>VLOOKUP(A1321,Lookups!B$3:F$48,4,FALSE)</f>
        <v>5</v>
      </c>
      <c r="AF1321" s="93" t="str">
        <f>VLOOKUP(A1321,Lookups!B$3:F$48,5,FALSE)</f>
        <v>Fra</v>
      </c>
      <c r="AG1321" s="93" t="str">
        <f t="shared" si="285"/>
        <v>yes</v>
      </c>
      <c r="AH1321" s="93">
        <f>VLOOKUP(A1321,Lookups!B$3:F$48,3,FALSE)</f>
        <v>13</v>
      </c>
      <c r="AI1321" s="117">
        <f t="shared" si="286"/>
        <v>6.8965517241379309E-3</v>
      </c>
      <c r="AJ1321" s="117">
        <f t="shared" si="287"/>
        <v>4.5977011494252873E-3</v>
      </c>
      <c r="AK1321" s="117">
        <f t="shared" si="288"/>
        <v>2.4521072796934867E-2</v>
      </c>
      <c r="AL1321" s="117">
        <f t="shared" si="289"/>
        <v>9.272030651340997E-2</v>
      </c>
      <c r="AM1321" s="117">
        <f t="shared" si="290"/>
        <v>2.2988505747126436E-3</v>
      </c>
      <c r="AN1321" s="117">
        <f t="shared" si="291"/>
        <v>0.14022988505747128</v>
      </c>
      <c r="AO1321" s="117">
        <f t="shared" si="292"/>
        <v>1.4559386973180075E-2</v>
      </c>
      <c r="AP1321" s="117">
        <f t="shared" si="293"/>
        <v>8.4291187739463612E-3</v>
      </c>
      <c r="AQ1321" s="117">
        <f t="shared" si="294"/>
        <v>0.69731800766283525</v>
      </c>
      <c r="AR1321" s="117">
        <f t="shared" si="295"/>
        <v>8.4291187739463595E-3</v>
      </c>
      <c r="AS1321" t="str">
        <f t="shared" si="296"/>
        <v>1999HAR</v>
      </c>
    </row>
    <row r="1322" spans="1:45" x14ac:dyDescent="0.25">
      <c r="A1322" t="s">
        <v>679</v>
      </c>
      <c r="B1322" s="64">
        <v>2000</v>
      </c>
      <c r="C1322">
        <v>665</v>
      </c>
      <c r="D1322" s="116" t="s">
        <v>43</v>
      </c>
      <c r="E1322" s="63">
        <v>1.5037593984962405E-2</v>
      </c>
      <c r="F1322" s="63">
        <v>0</v>
      </c>
      <c r="G1322" s="63">
        <v>0</v>
      </c>
      <c r="H1322" s="63">
        <v>4.5112781954887221E-3</v>
      </c>
      <c r="I1322" s="63">
        <v>0</v>
      </c>
      <c r="J1322" s="63">
        <v>0.118796992481203</v>
      </c>
      <c r="K1322" s="63">
        <v>3.7593984962406013E-2</v>
      </c>
      <c r="L1322" s="63">
        <v>0</v>
      </c>
      <c r="M1322" s="63">
        <v>9.9248120300751877E-2</v>
      </c>
      <c r="N1322" s="63">
        <v>0</v>
      </c>
      <c r="O1322" s="63">
        <v>0</v>
      </c>
      <c r="P1322" s="63">
        <v>0</v>
      </c>
      <c r="Q1322" s="63">
        <v>0.11428571428571428</v>
      </c>
      <c r="R1322" s="63">
        <v>0</v>
      </c>
      <c r="S1322" s="63">
        <v>1.8045112781954888E-2</v>
      </c>
      <c r="T1322" s="63">
        <v>0</v>
      </c>
      <c r="U1322" s="63">
        <v>7.5187969924812026E-3</v>
      </c>
      <c r="V1322" s="63">
        <v>7.5187969924812026E-3</v>
      </c>
      <c r="W1322" s="63">
        <v>0</v>
      </c>
      <c r="X1322" s="63">
        <v>0</v>
      </c>
      <c r="Y1322" s="63">
        <v>0</v>
      </c>
      <c r="Z1322" s="63">
        <v>0</v>
      </c>
      <c r="AA1322" s="63">
        <v>0.57744360902255643</v>
      </c>
      <c r="AB1322" s="93" t="str">
        <f t="shared" ref="AB1322:AB1385" si="297">IF(B1322&gt;=2009,"a09on",IF(B1322&gt;=1999,"a99to08","pre99"))</f>
        <v>a99to08</v>
      </c>
      <c r="AC1322" s="93" t="str">
        <f t="shared" ref="AC1322:AC1385" si="298">A1322</f>
        <v>HAR</v>
      </c>
      <c r="AD1322" s="93" t="str">
        <f>"'"&amp;VLOOKUP(A1322,Lookups!B$3:F$48,2,FALSE)&amp;"'"</f>
        <v>'Harrison River'</v>
      </c>
      <c r="AE1322" s="93">
        <f>VLOOKUP(A1322,Lookups!B$3:F$48,4,FALSE)</f>
        <v>5</v>
      </c>
      <c r="AF1322" s="93" t="str">
        <f>VLOOKUP(A1322,Lookups!B$3:F$48,5,FALSE)</f>
        <v>Fra</v>
      </c>
      <c r="AG1322" s="93" t="str">
        <f t="shared" ref="AG1322:AG1385" si="299">IF(SUM(AI1322:AR1322)=0,"no","yes")</f>
        <v>yes</v>
      </c>
      <c r="AH1322" s="93">
        <f>VLOOKUP(A1322,Lookups!B$3:F$48,3,FALSE)</f>
        <v>13</v>
      </c>
      <c r="AI1322" s="117">
        <f t="shared" ref="AI1322:AI1385" si="300">SUM(E1322:G1322)</f>
        <v>1.5037593984962405E-2</v>
      </c>
      <c r="AJ1322" s="117">
        <f t="shared" ref="AJ1322:AJ1385" si="301">SUM(H1322:I1322)</f>
        <v>4.5112781954887221E-3</v>
      </c>
      <c r="AK1322" s="117">
        <f t="shared" ref="AK1322:AK1385" si="302">SUM(J1322:K1322)</f>
        <v>0.15639097744360902</v>
      </c>
      <c r="AL1322" s="117">
        <f t="shared" ref="AL1322:AL1385" si="303">SUM(L1322:M1322)</f>
        <v>9.9248120300751877E-2</v>
      </c>
      <c r="AM1322" s="117">
        <f t="shared" ref="AM1322:AM1385" si="304">SUM(N1322:P1322)</f>
        <v>0</v>
      </c>
      <c r="AN1322" s="117">
        <f t="shared" ref="AN1322:AN1385" si="305">SUM(Q1322:T1322)</f>
        <v>0.13233082706766916</v>
      </c>
      <c r="AO1322" s="117">
        <f t="shared" ref="AO1322:AO1385" si="306">SUM(U1322:V1322)</f>
        <v>1.5037593984962405E-2</v>
      </c>
      <c r="AP1322" s="117">
        <f t="shared" ref="AP1322:AP1385" si="307">SUM(W1322:Y1322)</f>
        <v>0</v>
      </c>
      <c r="AQ1322" s="117">
        <f t="shared" ref="AQ1322:AQ1385" si="308">SUM(AA1322)</f>
        <v>0.57744360902255643</v>
      </c>
      <c r="AR1322" s="117">
        <f t="shared" ref="AR1322:AR1385" si="309">SUM(Z1322)</f>
        <v>0</v>
      </c>
      <c r="AS1322" t="str">
        <f t="shared" ref="AS1322:AS1385" si="310">B1322&amp;A1322</f>
        <v>2000HAR</v>
      </c>
    </row>
    <row r="1323" spans="1:45" x14ac:dyDescent="0.25">
      <c r="A1323" t="s">
        <v>679</v>
      </c>
      <c r="B1323" s="64">
        <v>2001</v>
      </c>
      <c r="C1323">
        <v>838</v>
      </c>
      <c r="D1323" s="116" t="s">
        <v>43</v>
      </c>
      <c r="E1323" s="63">
        <v>3.5799522673031028E-3</v>
      </c>
      <c r="F1323" s="63">
        <v>0</v>
      </c>
      <c r="G1323" s="63">
        <v>0</v>
      </c>
      <c r="H1323" s="63">
        <v>0</v>
      </c>
      <c r="I1323" s="63">
        <v>0</v>
      </c>
      <c r="J1323" s="63">
        <v>6.6825775656324582E-2</v>
      </c>
      <c r="K1323" s="63">
        <v>2.386634844868735E-2</v>
      </c>
      <c r="L1323" s="63">
        <v>0</v>
      </c>
      <c r="M1323" s="63">
        <v>6.9212410501193311E-2</v>
      </c>
      <c r="N1323" s="63">
        <v>0</v>
      </c>
      <c r="O1323" s="63">
        <v>0</v>
      </c>
      <c r="P1323" s="63">
        <v>0</v>
      </c>
      <c r="Q1323" s="63">
        <v>6.0859188544152745E-2</v>
      </c>
      <c r="R1323" s="63">
        <v>1.7899761336515514E-2</v>
      </c>
      <c r="S1323" s="63">
        <v>1.5513126491646777E-2</v>
      </c>
      <c r="T1323" s="63">
        <v>0</v>
      </c>
      <c r="U1323" s="63">
        <v>1.1933174224343676E-3</v>
      </c>
      <c r="V1323" s="63">
        <v>3.1026252983293555E-2</v>
      </c>
      <c r="W1323" s="63">
        <v>0</v>
      </c>
      <c r="X1323" s="63">
        <v>1.6706443914081145E-2</v>
      </c>
      <c r="Y1323" s="63">
        <v>0</v>
      </c>
      <c r="Z1323" s="63">
        <v>5.9665871121718375E-3</v>
      </c>
      <c r="AA1323" s="63">
        <v>0.68735083532219565</v>
      </c>
      <c r="AB1323" s="93" t="str">
        <f t="shared" si="297"/>
        <v>a99to08</v>
      </c>
      <c r="AC1323" s="93" t="str">
        <f t="shared" si="298"/>
        <v>HAR</v>
      </c>
      <c r="AD1323" s="93" t="str">
        <f>"'"&amp;VLOOKUP(A1323,Lookups!B$3:F$48,2,FALSE)&amp;"'"</f>
        <v>'Harrison River'</v>
      </c>
      <c r="AE1323" s="93">
        <f>VLOOKUP(A1323,Lookups!B$3:F$48,4,FALSE)</f>
        <v>5</v>
      </c>
      <c r="AF1323" s="93" t="str">
        <f>VLOOKUP(A1323,Lookups!B$3:F$48,5,FALSE)</f>
        <v>Fra</v>
      </c>
      <c r="AG1323" s="93" t="str">
        <f t="shared" si="299"/>
        <v>yes</v>
      </c>
      <c r="AH1323" s="93">
        <f>VLOOKUP(A1323,Lookups!B$3:F$48,3,FALSE)</f>
        <v>13</v>
      </c>
      <c r="AI1323" s="117">
        <f t="shared" si="300"/>
        <v>3.5799522673031028E-3</v>
      </c>
      <c r="AJ1323" s="117">
        <f t="shared" si="301"/>
        <v>0</v>
      </c>
      <c r="AK1323" s="117">
        <f t="shared" si="302"/>
        <v>9.0692124105011929E-2</v>
      </c>
      <c r="AL1323" s="117">
        <f t="shared" si="303"/>
        <v>6.9212410501193311E-2</v>
      </c>
      <c r="AM1323" s="117">
        <f t="shared" si="304"/>
        <v>0</v>
      </c>
      <c r="AN1323" s="117">
        <f t="shared" si="305"/>
        <v>9.4272076372315036E-2</v>
      </c>
      <c r="AO1323" s="117">
        <f t="shared" si="306"/>
        <v>3.2219570405727919E-2</v>
      </c>
      <c r="AP1323" s="117">
        <f t="shared" si="307"/>
        <v>1.6706443914081145E-2</v>
      </c>
      <c r="AQ1323" s="117">
        <f t="shared" si="308"/>
        <v>0.68735083532219565</v>
      </c>
      <c r="AR1323" s="117">
        <f t="shared" si="309"/>
        <v>5.9665871121718375E-3</v>
      </c>
      <c r="AS1323" t="str">
        <f t="shared" si="310"/>
        <v>2001HAR</v>
      </c>
    </row>
    <row r="1324" spans="1:45" x14ac:dyDescent="0.25">
      <c r="A1324" t="s">
        <v>679</v>
      </c>
      <c r="B1324" s="64">
        <v>2002</v>
      </c>
      <c r="C1324">
        <v>383</v>
      </c>
      <c r="D1324" s="116" t="s">
        <v>43</v>
      </c>
      <c r="E1324" s="63">
        <v>5.2219321148825066E-3</v>
      </c>
      <c r="F1324" s="63">
        <v>0</v>
      </c>
      <c r="G1324" s="63">
        <v>0</v>
      </c>
      <c r="H1324" s="63">
        <v>0</v>
      </c>
      <c r="I1324" s="63">
        <v>0</v>
      </c>
      <c r="J1324" s="63">
        <v>0.12010443864229765</v>
      </c>
      <c r="K1324" s="63">
        <v>2.8720626631853787E-2</v>
      </c>
      <c r="L1324" s="63">
        <v>0</v>
      </c>
      <c r="M1324" s="63">
        <v>0.10704960835509139</v>
      </c>
      <c r="N1324" s="63">
        <v>0</v>
      </c>
      <c r="O1324" s="63">
        <v>7.0496083550913843E-2</v>
      </c>
      <c r="P1324" s="63">
        <v>0</v>
      </c>
      <c r="Q1324" s="63">
        <v>0.13577023498694518</v>
      </c>
      <c r="R1324" s="63">
        <v>1.5665796344647518E-2</v>
      </c>
      <c r="S1324" s="63">
        <v>5.2219321148825066E-3</v>
      </c>
      <c r="T1324" s="63">
        <v>0</v>
      </c>
      <c r="U1324" s="63">
        <v>3.3942558746736295E-2</v>
      </c>
      <c r="V1324" s="63">
        <v>2.6109660574412531E-2</v>
      </c>
      <c r="W1324" s="63">
        <v>0</v>
      </c>
      <c r="X1324" s="63">
        <v>1.0443864229765013E-2</v>
      </c>
      <c r="Y1324" s="63">
        <v>0</v>
      </c>
      <c r="Z1324" s="63">
        <v>2.6109660574412533E-3</v>
      </c>
      <c r="AA1324" s="63">
        <v>0.43864229765013057</v>
      </c>
      <c r="AB1324" s="93" t="str">
        <f t="shared" si="297"/>
        <v>a99to08</v>
      </c>
      <c r="AC1324" s="93" t="str">
        <f t="shared" si="298"/>
        <v>HAR</v>
      </c>
      <c r="AD1324" s="93" t="str">
        <f>"'"&amp;VLOOKUP(A1324,Lookups!B$3:F$48,2,FALSE)&amp;"'"</f>
        <v>'Harrison River'</v>
      </c>
      <c r="AE1324" s="93">
        <f>VLOOKUP(A1324,Lookups!B$3:F$48,4,FALSE)</f>
        <v>5</v>
      </c>
      <c r="AF1324" s="93" t="str">
        <f>VLOOKUP(A1324,Lookups!B$3:F$48,5,FALSE)</f>
        <v>Fra</v>
      </c>
      <c r="AG1324" s="93" t="str">
        <f t="shared" si="299"/>
        <v>yes</v>
      </c>
      <c r="AH1324" s="93">
        <f>VLOOKUP(A1324,Lookups!B$3:F$48,3,FALSE)</f>
        <v>13</v>
      </c>
      <c r="AI1324" s="117">
        <f t="shared" si="300"/>
        <v>5.2219321148825066E-3</v>
      </c>
      <c r="AJ1324" s="117">
        <f t="shared" si="301"/>
        <v>0</v>
      </c>
      <c r="AK1324" s="117">
        <f t="shared" si="302"/>
        <v>0.14882506527415143</v>
      </c>
      <c r="AL1324" s="117">
        <f t="shared" si="303"/>
        <v>0.10704960835509139</v>
      </c>
      <c r="AM1324" s="117">
        <f t="shared" si="304"/>
        <v>7.0496083550913843E-2</v>
      </c>
      <c r="AN1324" s="117">
        <f t="shared" si="305"/>
        <v>0.1566579634464752</v>
      </c>
      <c r="AO1324" s="117">
        <f t="shared" si="306"/>
        <v>6.0052219321148827E-2</v>
      </c>
      <c r="AP1324" s="117">
        <f t="shared" si="307"/>
        <v>1.0443864229765013E-2</v>
      </c>
      <c r="AQ1324" s="117">
        <f t="shared" si="308"/>
        <v>0.43864229765013057</v>
      </c>
      <c r="AR1324" s="117">
        <f t="shared" si="309"/>
        <v>2.6109660574412533E-3</v>
      </c>
      <c r="AS1324" t="str">
        <f t="shared" si="310"/>
        <v>2002HAR</v>
      </c>
    </row>
    <row r="1325" spans="1:45" x14ac:dyDescent="0.25">
      <c r="A1325" t="s">
        <v>679</v>
      </c>
      <c r="B1325" s="64">
        <v>2003</v>
      </c>
      <c r="C1325">
        <v>574</v>
      </c>
      <c r="D1325" s="116" t="s">
        <v>43</v>
      </c>
      <c r="E1325" s="63">
        <v>1.2195121951219513E-2</v>
      </c>
      <c r="F1325" s="63">
        <v>0</v>
      </c>
      <c r="G1325" s="63">
        <v>0</v>
      </c>
      <c r="H1325" s="63">
        <v>0</v>
      </c>
      <c r="I1325" s="63">
        <v>0</v>
      </c>
      <c r="J1325" s="63">
        <v>7.8397212543554001E-2</v>
      </c>
      <c r="K1325" s="63">
        <v>3.8327526132404179E-2</v>
      </c>
      <c r="L1325" s="63">
        <v>0</v>
      </c>
      <c r="M1325" s="63">
        <v>4.7038327526132406E-2</v>
      </c>
      <c r="N1325" s="63">
        <v>0</v>
      </c>
      <c r="O1325" s="63">
        <v>0</v>
      </c>
      <c r="P1325" s="63">
        <v>0</v>
      </c>
      <c r="Q1325" s="63">
        <v>6.968641114982578E-2</v>
      </c>
      <c r="R1325" s="63">
        <v>1.2195121951219513E-2</v>
      </c>
      <c r="S1325" s="63">
        <v>0</v>
      </c>
      <c r="T1325" s="63">
        <v>0</v>
      </c>
      <c r="U1325" s="63">
        <v>3.4843205574912892E-3</v>
      </c>
      <c r="V1325" s="63">
        <v>1.3937282229965157E-2</v>
      </c>
      <c r="W1325" s="63">
        <v>0</v>
      </c>
      <c r="X1325" s="63">
        <v>1.5679442508710801E-2</v>
      </c>
      <c r="Y1325" s="63">
        <v>0</v>
      </c>
      <c r="Z1325" s="63">
        <v>3.4843205574912892E-3</v>
      </c>
      <c r="AA1325" s="63">
        <v>0.70557491289198604</v>
      </c>
      <c r="AB1325" s="93" t="str">
        <f t="shared" si="297"/>
        <v>a99to08</v>
      </c>
      <c r="AC1325" s="93" t="str">
        <f t="shared" si="298"/>
        <v>HAR</v>
      </c>
      <c r="AD1325" s="93" t="str">
        <f>"'"&amp;VLOOKUP(A1325,Lookups!B$3:F$48,2,FALSE)&amp;"'"</f>
        <v>'Harrison River'</v>
      </c>
      <c r="AE1325" s="93">
        <f>VLOOKUP(A1325,Lookups!B$3:F$48,4,FALSE)</f>
        <v>5</v>
      </c>
      <c r="AF1325" s="93" t="str">
        <f>VLOOKUP(A1325,Lookups!B$3:F$48,5,FALSE)</f>
        <v>Fra</v>
      </c>
      <c r="AG1325" s="93" t="str">
        <f t="shared" si="299"/>
        <v>yes</v>
      </c>
      <c r="AH1325" s="93">
        <f>VLOOKUP(A1325,Lookups!B$3:F$48,3,FALSE)</f>
        <v>13</v>
      </c>
      <c r="AI1325" s="117">
        <f t="shared" si="300"/>
        <v>1.2195121951219513E-2</v>
      </c>
      <c r="AJ1325" s="117">
        <f t="shared" si="301"/>
        <v>0</v>
      </c>
      <c r="AK1325" s="117">
        <f t="shared" si="302"/>
        <v>0.11672473867595817</v>
      </c>
      <c r="AL1325" s="117">
        <f t="shared" si="303"/>
        <v>4.7038327526132406E-2</v>
      </c>
      <c r="AM1325" s="117">
        <f t="shared" si="304"/>
        <v>0</v>
      </c>
      <c r="AN1325" s="117">
        <f t="shared" si="305"/>
        <v>8.188153310104529E-2</v>
      </c>
      <c r="AO1325" s="117">
        <f t="shared" si="306"/>
        <v>1.7421602787456445E-2</v>
      </c>
      <c r="AP1325" s="117">
        <f t="shared" si="307"/>
        <v>1.5679442508710801E-2</v>
      </c>
      <c r="AQ1325" s="117">
        <f t="shared" si="308"/>
        <v>0.70557491289198604</v>
      </c>
      <c r="AR1325" s="117">
        <f t="shared" si="309"/>
        <v>3.4843205574912892E-3</v>
      </c>
      <c r="AS1325" t="str">
        <f t="shared" si="310"/>
        <v>2003HAR</v>
      </c>
    </row>
    <row r="1326" spans="1:45" x14ac:dyDescent="0.25">
      <c r="A1326" t="s">
        <v>679</v>
      </c>
      <c r="B1326" s="64">
        <v>2004</v>
      </c>
      <c r="C1326">
        <v>560</v>
      </c>
      <c r="D1326" s="116" t="s">
        <v>43</v>
      </c>
      <c r="E1326" s="63">
        <v>1.2500000000000001E-2</v>
      </c>
      <c r="F1326" s="63">
        <v>0</v>
      </c>
      <c r="G1326" s="63">
        <v>0</v>
      </c>
      <c r="H1326" s="63">
        <v>8.9285714285714281E-3</v>
      </c>
      <c r="I1326" s="63">
        <v>0</v>
      </c>
      <c r="J1326" s="63">
        <v>0.18214285714285713</v>
      </c>
      <c r="K1326" s="63">
        <v>6.4285714285714279E-2</v>
      </c>
      <c r="L1326" s="63">
        <v>0</v>
      </c>
      <c r="M1326" s="63">
        <v>8.9285714285714281E-3</v>
      </c>
      <c r="N1326" s="63">
        <v>0</v>
      </c>
      <c r="O1326" s="63">
        <v>0</v>
      </c>
      <c r="P1326" s="63">
        <v>0</v>
      </c>
      <c r="Q1326" s="63">
        <v>0.16428571428571428</v>
      </c>
      <c r="R1326" s="63">
        <v>5.3571428571428572E-3</v>
      </c>
      <c r="S1326" s="63">
        <v>0</v>
      </c>
      <c r="T1326" s="63">
        <v>0</v>
      </c>
      <c r="U1326" s="63">
        <v>1.7857142857142857E-3</v>
      </c>
      <c r="V1326" s="63">
        <v>3.214285714285714E-2</v>
      </c>
      <c r="W1326" s="63">
        <v>0</v>
      </c>
      <c r="X1326" s="63">
        <v>2.5000000000000001E-2</v>
      </c>
      <c r="Y1326" s="63">
        <v>0</v>
      </c>
      <c r="Z1326" s="63">
        <v>0</v>
      </c>
      <c r="AA1326" s="63">
        <v>0.49464285714285716</v>
      </c>
      <c r="AB1326" s="93" t="str">
        <f t="shared" si="297"/>
        <v>a99to08</v>
      </c>
      <c r="AC1326" s="93" t="str">
        <f t="shared" si="298"/>
        <v>HAR</v>
      </c>
      <c r="AD1326" s="93" t="str">
        <f>"'"&amp;VLOOKUP(A1326,Lookups!B$3:F$48,2,FALSE)&amp;"'"</f>
        <v>'Harrison River'</v>
      </c>
      <c r="AE1326" s="93">
        <f>VLOOKUP(A1326,Lookups!B$3:F$48,4,FALSE)</f>
        <v>5</v>
      </c>
      <c r="AF1326" s="93" t="str">
        <f>VLOOKUP(A1326,Lookups!B$3:F$48,5,FALSE)</f>
        <v>Fra</v>
      </c>
      <c r="AG1326" s="93" t="str">
        <f t="shared" si="299"/>
        <v>yes</v>
      </c>
      <c r="AH1326" s="93">
        <f>VLOOKUP(A1326,Lookups!B$3:F$48,3,FALSE)</f>
        <v>13</v>
      </c>
      <c r="AI1326" s="117">
        <f t="shared" si="300"/>
        <v>1.2500000000000001E-2</v>
      </c>
      <c r="AJ1326" s="117">
        <f t="shared" si="301"/>
        <v>8.9285714285714281E-3</v>
      </c>
      <c r="AK1326" s="117">
        <f t="shared" si="302"/>
        <v>0.24642857142857141</v>
      </c>
      <c r="AL1326" s="117">
        <f t="shared" si="303"/>
        <v>8.9285714285714281E-3</v>
      </c>
      <c r="AM1326" s="117">
        <f t="shared" si="304"/>
        <v>0</v>
      </c>
      <c r="AN1326" s="117">
        <f t="shared" si="305"/>
        <v>0.16964285714285715</v>
      </c>
      <c r="AO1326" s="117">
        <f t="shared" si="306"/>
        <v>3.3928571428571426E-2</v>
      </c>
      <c r="AP1326" s="117">
        <f t="shared" si="307"/>
        <v>2.5000000000000001E-2</v>
      </c>
      <c r="AQ1326" s="117">
        <f t="shared" si="308"/>
        <v>0.49464285714285716</v>
      </c>
      <c r="AR1326" s="117">
        <f t="shared" si="309"/>
        <v>0</v>
      </c>
      <c r="AS1326" t="str">
        <f t="shared" si="310"/>
        <v>2004HAR</v>
      </c>
    </row>
    <row r="1327" spans="1:45" x14ac:dyDescent="0.25">
      <c r="A1327" t="s">
        <v>679</v>
      </c>
      <c r="B1327" s="64">
        <v>2005</v>
      </c>
      <c r="C1327">
        <v>729</v>
      </c>
      <c r="D1327" s="116" t="s">
        <v>43</v>
      </c>
      <c r="E1327" s="63">
        <v>0</v>
      </c>
      <c r="F1327" s="63">
        <v>0</v>
      </c>
      <c r="G1327" s="63">
        <v>0</v>
      </c>
      <c r="H1327" s="63">
        <v>2.7434842249657062E-3</v>
      </c>
      <c r="I1327" s="63">
        <v>0</v>
      </c>
      <c r="J1327" s="63">
        <v>0.14266117969821673</v>
      </c>
      <c r="K1327" s="63">
        <v>3.8408779149519894E-2</v>
      </c>
      <c r="L1327" s="63">
        <v>0</v>
      </c>
      <c r="M1327" s="63">
        <v>7.2702331961591232E-2</v>
      </c>
      <c r="N1327" s="63">
        <v>0</v>
      </c>
      <c r="O1327" s="63">
        <v>0</v>
      </c>
      <c r="P1327" s="63">
        <v>0</v>
      </c>
      <c r="Q1327" s="63">
        <v>6.1728395061728392E-2</v>
      </c>
      <c r="R1327" s="63">
        <v>2.6063100137174212E-2</v>
      </c>
      <c r="S1327" s="63">
        <v>2.7434842249657062E-3</v>
      </c>
      <c r="T1327" s="63">
        <v>0</v>
      </c>
      <c r="U1327" s="63">
        <v>5.4869684499314125E-3</v>
      </c>
      <c r="V1327" s="63">
        <v>5.4869684499314125E-3</v>
      </c>
      <c r="W1327" s="63">
        <v>0</v>
      </c>
      <c r="X1327" s="63">
        <v>5.2126200274348423E-2</v>
      </c>
      <c r="Y1327" s="63">
        <v>0</v>
      </c>
      <c r="Z1327" s="63">
        <v>1.2345679012345678E-2</v>
      </c>
      <c r="AA1327" s="63">
        <v>0.57750342935528121</v>
      </c>
      <c r="AB1327" s="93" t="str">
        <f t="shared" si="297"/>
        <v>a99to08</v>
      </c>
      <c r="AC1327" s="93" t="str">
        <f t="shared" si="298"/>
        <v>HAR</v>
      </c>
      <c r="AD1327" s="93" t="str">
        <f>"'"&amp;VLOOKUP(A1327,Lookups!B$3:F$48,2,FALSE)&amp;"'"</f>
        <v>'Harrison River'</v>
      </c>
      <c r="AE1327" s="93">
        <f>VLOOKUP(A1327,Lookups!B$3:F$48,4,FALSE)</f>
        <v>5</v>
      </c>
      <c r="AF1327" s="93" t="str">
        <f>VLOOKUP(A1327,Lookups!B$3:F$48,5,FALSE)</f>
        <v>Fra</v>
      </c>
      <c r="AG1327" s="93" t="str">
        <f t="shared" si="299"/>
        <v>yes</v>
      </c>
      <c r="AH1327" s="93">
        <f>VLOOKUP(A1327,Lookups!B$3:F$48,3,FALSE)</f>
        <v>13</v>
      </c>
      <c r="AI1327" s="117">
        <f t="shared" si="300"/>
        <v>0</v>
      </c>
      <c r="AJ1327" s="117">
        <f t="shared" si="301"/>
        <v>2.7434842249657062E-3</v>
      </c>
      <c r="AK1327" s="117">
        <f t="shared" si="302"/>
        <v>0.18106995884773663</v>
      </c>
      <c r="AL1327" s="117">
        <f t="shared" si="303"/>
        <v>7.2702331961591232E-2</v>
      </c>
      <c r="AM1327" s="117">
        <f t="shared" si="304"/>
        <v>0</v>
      </c>
      <c r="AN1327" s="117">
        <f t="shared" si="305"/>
        <v>9.0534979423868303E-2</v>
      </c>
      <c r="AO1327" s="117">
        <f t="shared" si="306"/>
        <v>1.0973936899862825E-2</v>
      </c>
      <c r="AP1327" s="117">
        <f t="shared" si="307"/>
        <v>5.2126200274348423E-2</v>
      </c>
      <c r="AQ1327" s="117">
        <f t="shared" si="308"/>
        <v>0.57750342935528121</v>
      </c>
      <c r="AR1327" s="117">
        <f t="shared" si="309"/>
        <v>1.2345679012345678E-2</v>
      </c>
      <c r="AS1327" t="str">
        <f t="shared" si="310"/>
        <v>2005HAR</v>
      </c>
    </row>
    <row r="1328" spans="1:45" x14ac:dyDescent="0.25">
      <c r="A1328" t="s">
        <v>679</v>
      </c>
      <c r="B1328" s="64">
        <v>2006</v>
      </c>
      <c r="C1328">
        <v>412</v>
      </c>
      <c r="D1328" s="116" t="s">
        <v>30</v>
      </c>
      <c r="E1328" s="63">
        <v>1.2135922330097087E-2</v>
      </c>
      <c r="F1328" s="63">
        <v>0</v>
      </c>
      <c r="G1328" s="63">
        <v>0</v>
      </c>
      <c r="H1328" s="63">
        <v>4.8543689320388345E-3</v>
      </c>
      <c r="I1328" s="63">
        <v>0</v>
      </c>
      <c r="J1328" s="63">
        <v>0.20145631067961164</v>
      </c>
      <c r="K1328" s="63">
        <v>6.3106796116504854E-2</v>
      </c>
      <c r="L1328" s="63">
        <v>0</v>
      </c>
      <c r="M1328" s="63">
        <v>2.9126213592233007E-2</v>
      </c>
      <c r="N1328" s="63">
        <v>0</v>
      </c>
      <c r="O1328" s="63">
        <v>0</v>
      </c>
      <c r="P1328" s="63">
        <v>0</v>
      </c>
      <c r="Q1328" s="63">
        <v>0.13592233009708737</v>
      </c>
      <c r="R1328" s="63">
        <v>9.7087378640776691E-3</v>
      </c>
      <c r="S1328" s="63">
        <v>1.2135922330097087E-2</v>
      </c>
      <c r="T1328" s="63">
        <v>0</v>
      </c>
      <c r="U1328" s="63">
        <v>0</v>
      </c>
      <c r="V1328" s="63">
        <v>4.8543689320388345E-3</v>
      </c>
      <c r="W1328" s="63">
        <v>0</v>
      </c>
      <c r="X1328" s="63">
        <v>0</v>
      </c>
      <c r="Y1328" s="63">
        <v>0</v>
      </c>
      <c r="Z1328" s="63">
        <v>0</v>
      </c>
      <c r="AA1328" s="63">
        <v>0.52669902912621358</v>
      </c>
      <c r="AB1328" s="93" t="str">
        <f t="shared" si="297"/>
        <v>a99to08</v>
      </c>
      <c r="AC1328" s="93" t="str">
        <f t="shared" si="298"/>
        <v>HAR</v>
      </c>
      <c r="AD1328" s="93" t="str">
        <f>"'"&amp;VLOOKUP(A1328,Lookups!B$3:F$48,2,FALSE)&amp;"'"</f>
        <v>'Harrison River'</v>
      </c>
      <c r="AE1328" s="93">
        <f>VLOOKUP(A1328,Lookups!B$3:F$48,4,FALSE)</f>
        <v>5</v>
      </c>
      <c r="AF1328" s="93" t="str">
        <f>VLOOKUP(A1328,Lookups!B$3:F$48,5,FALSE)</f>
        <v>Fra</v>
      </c>
      <c r="AG1328" s="93" t="str">
        <f t="shared" si="299"/>
        <v>yes</v>
      </c>
      <c r="AH1328" s="93">
        <f>VLOOKUP(A1328,Lookups!B$3:F$48,3,FALSE)</f>
        <v>13</v>
      </c>
      <c r="AI1328" s="117">
        <f t="shared" si="300"/>
        <v>1.2135922330097087E-2</v>
      </c>
      <c r="AJ1328" s="117">
        <f t="shared" si="301"/>
        <v>4.8543689320388345E-3</v>
      </c>
      <c r="AK1328" s="117">
        <f t="shared" si="302"/>
        <v>0.2645631067961165</v>
      </c>
      <c r="AL1328" s="117">
        <f t="shared" si="303"/>
        <v>2.9126213592233007E-2</v>
      </c>
      <c r="AM1328" s="117">
        <f t="shared" si="304"/>
        <v>0</v>
      </c>
      <c r="AN1328" s="117">
        <f t="shared" si="305"/>
        <v>0.15776699029126212</v>
      </c>
      <c r="AO1328" s="117">
        <f t="shared" si="306"/>
        <v>4.8543689320388345E-3</v>
      </c>
      <c r="AP1328" s="117">
        <f t="shared" si="307"/>
        <v>0</v>
      </c>
      <c r="AQ1328" s="117">
        <f t="shared" si="308"/>
        <v>0.52669902912621358</v>
      </c>
      <c r="AR1328" s="117">
        <f t="shared" si="309"/>
        <v>0</v>
      </c>
      <c r="AS1328" t="str">
        <f t="shared" si="310"/>
        <v>2006HAR</v>
      </c>
    </row>
    <row r="1329" spans="1:45" x14ac:dyDescent="0.25">
      <c r="A1329" t="s">
        <v>679</v>
      </c>
      <c r="B1329" s="64">
        <v>2007</v>
      </c>
      <c r="C1329">
        <v>853</v>
      </c>
      <c r="D1329" s="116" t="s">
        <v>62</v>
      </c>
      <c r="E1329" s="63">
        <v>0</v>
      </c>
      <c r="F1329" s="63">
        <v>0</v>
      </c>
      <c r="G1329" s="63">
        <v>0</v>
      </c>
      <c r="H1329" s="63">
        <v>0</v>
      </c>
      <c r="I1329" s="63">
        <v>0</v>
      </c>
      <c r="J1329" s="63">
        <v>0.10668229777256741</v>
      </c>
      <c r="K1329" s="63">
        <v>1.8757327080890972E-2</v>
      </c>
      <c r="L1329" s="63">
        <v>0</v>
      </c>
      <c r="M1329" s="63">
        <v>3.048065650644783E-2</v>
      </c>
      <c r="N1329" s="63">
        <v>0</v>
      </c>
      <c r="O1329" s="63">
        <v>0</v>
      </c>
      <c r="P1329" s="63">
        <v>0</v>
      </c>
      <c r="Q1329" s="63">
        <v>1.2895662368112544E-2</v>
      </c>
      <c r="R1329" s="63">
        <v>1.1723329425556857E-3</v>
      </c>
      <c r="S1329" s="63">
        <v>0</v>
      </c>
      <c r="T1329" s="63">
        <v>0</v>
      </c>
      <c r="U1329" s="63">
        <v>4.6893317702227429E-3</v>
      </c>
      <c r="V1329" s="63">
        <v>1.1723329425556858E-2</v>
      </c>
      <c r="W1329" s="63">
        <v>0</v>
      </c>
      <c r="X1329" s="63">
        <v>1.1723329425556857E-3</v>
      </c>
      <c r="Y1329" s="63">
        <v>0</v>
      </c>
      <c r="Z1329" s="63">
        <v>0</v>
      </c>
      <c r="AA1329" s="63">
        <v>0.81242672919109027</v>
      </c>
      <c r="AB1329" s="93" t="str">
        <f t="shared" si="297"/>
        <v>a99to08</v>
      </c>
      <c r="AC1329" s="93" t="str">
        <f t="shared" si="298"/>
        <v>HAR</v>
      </c>
      <c r="AD1329" s="93" t="str">
        <f>"'"&amp;VLOOKUP(A1329,Lookups!B$3:F$48,2,FALSE)&amp;"'"</f>
        <v>'Harrison River'</v>
      </c>
      <c r="AE1329" s="93">
        <f>VLOOKUP(A1329,Lookups!B$3:F$48,4,FALSE)</f>
        <v>5</v>
      </c>
      <c r="AF1329" s="93" t="str">
        <f>VLOOKUP(A1329,Lookups!B$3:F$48,5,FALSE)</f>
        <v>Fra</v>
      </c>
      <c r="AG1329" s="93" t="str">
        <f t="shared" si="299"/>
        <v>yes</v>
      </c>
      <c r="AH1329" s="93">
        <f>VLOOKUP(A1329,Lookups!B$3:F$48,3,FALSE)</f>
        <v>13</v>
      </c>
      <c r="AI1329" s="117">
        <f t="shared" si="300"/>
        <v>0</v>
      </c>
      <c r="AJ1329" s="117">
        <f t="shared" si="301"/>
        <v>0</v>
      </c>
      <c r="AK1329" s="117">
        <f t="shared" si="302"/>
        <v>0.12543962485345839</v>
      </c>
      <c r="AL1329" s="117">
        <f t="shared" si="303"/>
        <v>3.048065650644783E-2</v>
      </c>
      <c r="AM1329" s="117">
        <f t="shared" si="304"/>
        <v>0</v>
      </c>
      <c r="AN1329" s="117">
        <f t="shared" si="305"/>
        <v>1.4067995310668231E-2</v>
      </c>
      <c r="AO1329" s="117">
        <f t="shared" si="306"/>
        <v>1.6412661195779603E-2</v>
      </c>
      <c r="AP1329" s="117">
        <f t="shared" si="307"/>
        <v>1.1723329425556857E-3</v>
      </c>
      <c r="AQ1329" s="117">
        <f t="shared" si="308"/>
        <v>0.81242672919109027</v>
      </c>
      <c r="AR1329" s="117">
        <f t="shared" si="309"/>
        <v>0</v>
      </c>
      <c r="AS1329" t="str">
        <f t="shared" si="310"/>
        <v>2007HAR</v>
      </c>
    </row>
    <row r="1330" spans="1:45" x14ac:dyDescent="0.25">
      <c r="A1330" t="s">
        <v>679</v>
      </c>
      <c r="B1330" s="64">
        <v>2008</v>
      </c>
      <c r="C1330">
        <v>808</v>
      </c>
      <c r="D1330" s="116" t="s">
        <v>61</v>
      </c>
      <c r="E1330" s="63">
        <v>3.7128712871287127E-3</v>
      </c>
      <c r="F1330" s="63">
        <v>2.4752475247524753E-3</v>
      </c>
      <c r="G1330" s="63">
        <v>0</v>
      </c>
      <c r="H1330" s="63">
        <v>0</v>
      </c>
      <c r="I1330" s="63">
        <v>0</v>
      </c>
      <c r="J1330" s="63">
        <v>0.27103960396039606</v>
      </c>
      <c r="K1330" s="63">
        <v>0.12004950495049505</v>
      </c>
      <c r="L1330" s="63">
        <v>0</v>
      </c>
      <c r="M1330" s="63">
        <v>6.4356435643564358E-2</v>
      </c>
      <c r="N1330" s="63">
        <v>0</v>
      </c>
      <c r="O1330" s="63">
        <v>1.2376237623762376E-3</v>
      </c>
      <c r="P1330" s="63">
        <v>0</v>
      </c>
      <c r="Q1330" s="63">
        <v>5.1980198019801978E-2</v>
      </c>
      <c r="R1330" s="63">
        <v>1.2376237623762377E-2</v>
      </c>
      <c r="S1330" s="63">
        <v>0</v>
      </c>
      <c r="T1330" s="63">
        <v>0</v>
      </c>
      <c r="U1330" s="63">
        <v>2.1039603960396041E-2</v>
      </c>
      <c r="V1330" s="63">
        <v>1.608910891089109E-2</v>
      </c>
      <c r="W1330" s="63">
        <v>0</v>
      </c>
      <c r="X1330" s="63">
        <v>4.9504950495049506E-3</v>
      </c>
      <c r="Y1330" s="63">
        <v>0</v>
      </c>
      <c r="Z1330" s="63">
        <v>0</v>
      </c>
      <c r="AA1330" s="63">
        <v>0.43069306930693069</v>
      </c>
      <c r="AB1330" s="93" t="str">
        <f t="shared" si="297"/>
        <v>a99to08</v>
      </c>
      <c r="AC1330" s="93" t="str">
        <f t="shared" si="298"/>
        <v>HAR</v>
      </c>
      <c r="AD1330" s="93" t="str">
        <f>"'"&amp;VLOOKUP(A1330,Lookups!B$3:F$48,2,FALSE)&amp;"'"</f>
        <v>'Harrison River'</v>
      </c>
      <c r="AE1330" s="93">
        <f>VLOOKUP(A1330,Lookups!B$3:F$48,4,FALSE)</f>
        <v>5</v>
      </c>
      <c r="AF1330" s="93" t="str">
        <f>VLOOKUP(A1330,Lookups!B$3:F$48,5,FALSE)</f>
        <v>Fra</v>
      </c>
      <c r="AG1330" s="93" t="str">
        <f t="shared" si="299"/>
        <v>yes</v>
      </c>
      <c r="AH1330" s="93">
        <f>VLOOKUP(A1330,Lookups!B$3:F$48,3,FALSE)</f>
        <v>13</v>
      </c>
      <c r="AI1330" s="117">
        <f t="shared" si="300"/>
        <v>6.1881188118811884E-3</v>
      </c>
      <c r="AJ1330" s="117">
        <f t="shared" si="301"/>
        <v>0</v>
      </c>
      <c r="AK1330" s="117">
        <f t="shared" si="302"/>
        <v>0.3910891089108911</v>
      </c>
      <c r="AL1330" s="117">
        <f t="shared" si="303"/>
        <v>6.4356435643564358E-2</v>
      </c>
      <c r="AM1330" s="117">
        <f t="shared" si="304"/>
        <v>1.2376237623762376E-3</v>
      </c>
      <c r="AN1330" s="117">
        <f t="shared" si="305"/>
        <v>6.4356435643564358E-2</v>
      </c>
      <c r="AO1330" s="117">
        <f t="shared" si="306"/>
        <v>3.7128712871287134E-2</v>
      </c>
      <c r="AP1330" s="117">
        <f t="shared" si="307"/>
        <v>4.9504950495049506E-3</v>
      </c>
      <c r="AQ1330" s="117">
        <f t="shared" si="308"/>
        <v>0.43069306930693069</v>
      </c>
      <c r="AR1330" s="117">
        <f t="shared" si="309"/>
        <v>0</v>
      </c>
      <c r="AS1330" t="str">
        <f t="shared" si="310"/>
        <v>2008HAR</v>
      </c>
    </row>
    <row r="1331" spans="1:45" x14ac:dyDescent="0.25">
      <c r="A1331" t="s">
        <v>679</v>
      </c>
      <c r="B1331" s="64">
        <v>2009</v>
      </c>
      <c r="C1331">
        <v>2207</v>
      </c>
      <c r="D1331" s="116" t="s">
        <v>42</v>
      </c>
      <c r="E1331" s="63">
        <v>4.5310376076121433E-4</v>
      </c>
      <c r="F1331" s="63">
        <v>0</v>
      </c>
      <c r="G1331" s="63">
        <v>0</v>
      </c>
      <c r="H1331" s="63">
        <v>1.8124150430448573E-3</v>
      </c>
      <c r="I1331" s="63">
        <v>4.5310376076121433E-4</v>
      </c>
      <c r="J1331" s="63">
        <v>1.4046216583597643E-2</v>
      </c>
      <c r="K1331" s="63">
        <v>3.6701404621658357E-2</v>
      </c>
      <c r="L1331" s="63">
        <v>0</v>
      </c>
      <c r="M1331" s="63">
        <v>4.6669687358405071E-2</v>
      </c>
      <c r="N1331" s="63">
        <v>0</v>
      </c>
      <c r="O1331" s="63">
        <v>0</v>
      </c>
      <c r="P1331" s="63">
        <v>4.5310376076121433E-4</v>
      </c>
      <c r="Q1331" s="63">
        <v>1.2233801540552787E-2</v>
      </c>
      <c r="R1331" s="63">
        <v>1.8124150430448573E-3</v>
      </c>
      <c r="S1331" s="63">
        <v>0</v>
      </c>
      <c r="T1331" s="63">
        <v>0</v>
      </c>
      <c r="U1331" s="63">
        <v>3.6248300860897147E-3</v>
      </c>
      <c r="V1331" s="63">
        <v>1.8124150430448575E-2</v>
      </c>
      <c r="W1331" s="63">
        <v>0</v>
      </c>
      <c r="X1331" s="63">
        <v>1.6311735387403714E-2</v>
      </c>
      <c r="Y1331" s="63">
        <v>1.042138649750793E-2</v>
      </c>
      <c r="Z1331" s="63">
        <v>4.5310376076121433E-4</v>
      </c>
      <c r="AA1331" s="63">
        <v>0.83642954236520162</v>
      </c>
      <c r="AB1331" s="93" t="str">
        <f t="shared" si="297"/>
        <v>a09on</v>
      </c>
      <c r="AC1331" s="93" t="str">
        <f t="shared" si="298"/>
        <v>HAR</v>
      </c>
      <c r="AD1331" s="93" t="str">
        <f>"'"&amp;VLOOKUP(A1331,Lookups!B$3:F$48,2,FALSE)&amp;"'"</f>
        <v>'Harrison River'</v>
      </c>
      <c r="AE1331" s="93">
        <f>VLOOKUP(A1331,Lookups!B$3:F$48,4,FALSE)</f>
        <v>5</v>
      </c>
      <c r="AF1331" s="93" t="str">
        <f>VLOOKUP(A1331,Lookups!B$3:F$48,5,FALSE)</f>
        <v>Fra</v>
      </c>
      <c r="AG1331" s="93" t="str">
        <f t="shared" si="299"/>
        <v>yes</v>
      </c>
      <c r="AH1331" s="93">
        <f>VLOOKUP(A1331,Lookups!B$3:F$48,3,FALSE)</f>
        <v>13</v>
      </c>
      <c r="AI1331" s="117">
        <f t="shared" si="300"/>
        <v>4.5310376076121433E-4</v>
      </c>
      <c r="AJ1331" s="117">
        <f t="shared" si="301"/>
        <v>2.2655188038060718E-3</v>
      </c>
      <c r="AK1331" s="117">
        <f t="shared" si="302"/>
        <v>5.0747621205255999E-2</v>
      </c>
      <c r="AL1331" s="117">
        <f t="shared" si="303"/>
        <v>4.6669687358405071E-2</v>
      </c>
      <c r="AM1331" s="117">
        <f t="shared" si="304"/>
        <v>4.5310376076121433E-4</v>
      </c>
      <c r="AN1331" s="117">
        <f t="shared" si="305"/>
        <v>1.4046216583597644E-2</v>
      </c>
      <c r="AO1331" s="117">
        <f t="shared" si="306"/>
        <v>2.1748980516538289E-2</v>
      </c>
      <c r="AP1331" s="117">
        <f t="shared" si="307"/>
        <v>2.6733121884911643E-2</v>
      </c>
      <c r="AQ1331" s="117">
        <f t="shared" si="308"/>
        <v>0.83642954236520162</v>
      </c>
      <c r="AR1331" s="117">
        <f t="shared" si="309"/>
        <v>4.5310376076121433E-4</v>
      </c>
      <c r="AS1331" t="str">
        <f t="shared" si="310"/>
        <v>2009HAR</v>
      </c>
    </row>
    <row r="1332" spans="1:45" x14ac:dyDescent="0.25">
      <c r="A1332" t="s">
        <v>679</v>
      </c>
      <c r="B1332" s="64">
        <v>2010</v>
      </c>
      <c r="C1332">
        <v>2025</v>
      </c>
      <c r="D1332" s="116" t="s">
        <v>43</v>
      </c>
      <c r="E1332" s="63">
        <v>6.4197530864197536E-3</v>
      </c>
      <c r="F1332" s="63">
        <v>0</v>
      </c>
      <c r="G1332" s="63">
        <v>0</v>
      </c>
      <c r="H1332" s="63">
        <v>1.4814814814814814E-3</v>
      </c>
      <c r="I1332" s="63">
        <v>0</v>
      </c>
      <c r="J1332" s="63">
        <v>3.9012345679012343E-2</v>
      </c>
      <c r="K1332" s="63">
        <v>4.1975308641975309E-2</v>
      </c>
      <c r="L1332" s="63">
        <v>0</v>
      </c>
      <c r="M1332" s="63">
        <v>5.6296296296296303E-2</v>
      </c>
      <c r="N1332" s="63">
        <v>0</v>
      </c>
      <c r="O1332" s="63">
        <v>0</v>
      </c>
      <c r="P1332" s="63">
        <v>2.4691358024691358E-3</v>
      </c>
      <c r="Q1332" s="63">
        <v>0.04</v>
      </c>
      <c r="R1332" s="63">
        <v>1.1358024691358024E-2</v>
      </c>
      <c r="S1332" s="63">
        <v>0</v>
      </c>
      <c r="T1332" s="63">
        <v>0</v>
      </c>
      <c r="U1332" s="63">
        <v>6.9135802469135806E-3</v>
      </c>
      <c r="V1332" s="63">
        <v>1.9753086419753086E-2</v>
      </c>
      <c r="W1332" s="63">
        <v>0</v>
      </c>
      <c r="X1332" s="63">
        <v>1.0864197530864197E-2</v>
      </c>
      <c r="Y1332" s="63">
        <v>2.9629629629629628E-3</v>
      </c>
      <c r="Z1332" s="63">
        <v>4.9382716049382717E-4</v>
      </c>
      <c r="AA1332" s="63">
        <v>0.76</v>
      </c>
      <c r="AB1332" s="93" t="str">
        <f t="shared" si="297"/>
        <v>a09on</v>
      </c>
      <c r="AC1332" s="93" t="str">
        <f t="shared" si="298"/>
        <v>HAR</v>
      </c>
      <c r="AD1332" s="93" t="str">
        <f>"'"&amp;VLOOKUP(A1332,Lookups!B$3:F$48,2,FALSE)&amp;"'"</f>
        <v>'Harrison River'</v>
      </c>
      <c r="AE1332" s="93">
        <f>VLOOKUP(A1332,Lookups!B$3:F$48,4,FALSE)</f>
        <v>5</v>
      </c>
      <c r="AF1332" s="93" t="str">
        <f>VLOOKUP(A1332,Lookups!B$3:F$48,5,FALSE)</f>
        <v>Fra</v>
      </c>
      <c r="AG1332" s="93" t="str">
        <f t="shared" si="299"/>
        <v>yes</v>
      </c>
      <c r="AH1332" s="93">
        <f>VLOOKUP(A1332,Lookups!B$3:F$48,3,FALSE)</f>
        <v>13</v>
      </c>
      <c r="AI1332" s="117">
        <f t="shared" si="300"/>
        <v>6.4197530864197536E-3</v>
      </c>
      <c r="AJ1332" s="117">
        <f t="shared" si="301"/>
        <v>1.4814814814814814E-3</v>
      </c>
      <c r="AK1332" s="117">
        <f t="shared" si="302"/>
        <v>8.0987654320987645E-2</v>
      </c>
      <c r="AL1332" s="117">
        <f t="shared" si="303"/>
        <v>5.6296296296296303E-2</v>
      </c>
      <c r="AM1332" s="117">
        <f t="shared" si="304"/>
        <v>2.4691358024691358E-3</v>
      </c>
      <c r="AN1332" s="117">
        <f t="shared" si="305"/>
        <v>5.1358024691358029E-2</v>
      </c>
      <c r="AO1332" s="117">
        <f t="shared" si="306"/>
        <v>2.6666666666666665E-2</v>
      </c>
      <c r="AP1332" s="117">
        <f t="shared" si="307"/>
        <v>1.382716049382716E-2</v>
      </c>
      <c r="AQ1332" s="117">
        <f t="shared" si="308"/>
        <v>0.76</v>
      </c>
      <c r="AR1332" s="117">
        <f t="shared" si="309"/>
        <v>4.9382716049382717E-4</v>
      </c>
      <c r="AS1332" t="str">
        <f t="shared" si="310"/>
        <v>2010HAR</v>
      </c>
    </row>
    <row r="1333" spans="1:45" x14ac:dyDescent="0.25">
      <c r="A1333" t="s">
        <v>679</v>
      </c>
      <c r="B1333" s="64">
        <v>2011</v>
      </c>
      <c r="C1333">
        <v>2738</v>
      </c>
      <c r="D1333" s="116" t="s">
        <v>43</v>
      </c>
      <c r="E1333" s="63">
        <v>2.556610664718773E-3</v>
      </c>
      <c r="F1333" s="63">
        <v>0</v>
      </c>
      <c r="G1333" s="63">
        <v>0</v>
      </c>
      <c r="H1333" s="63">
        <v>1.4609203798392988E-3</v>
      </c>
      <c r="I1333" s="63">
        <v>3.6523009495982471E-3</v>
      </c>
      <c r="J1333" s="63">
        <v>3.2870708546384221E-2</v>
      </c>
      <c r="K1333" s="63">
        <v>6.3184806428049675E-2</v>
      </c>
      <c r="L1333" s="63">
        <v>0</v>
      </c>
      <c r="M1333" s="63">
        <v>4.1271000730460188E-2</v>
      </c>
      <c r="N1333" s="63">
        <v>0</v>
      </c>
      <c r="O1333" s="63">
        <v>0</v>
      </c>
      <c r="P1333" s="63">
        <v>1.4609203798392988E-3</v>
      </c>
      <c r="Q1333" s="63">
        <v>3.1044558071585099E-2</v>
      </c>
      <c r="R1333" s="63">
        <v>5.8436815193571951E-3</v>
      </c>
      <c r="S1333" s="63">
        <v>3.652300949598247E-4</v>
      </c>
      <c r="T1333" s="63">
        <v>0</v>
      </c>
      <c r="U1333" s="63">
        <v>5.4784514243973702E-3</v>
      </c>
      <c r="V1333" s="63">
        <v>2.1183345507669829E-2</v>
      </c>
      <c r="W1333" s="63">
        <v>0</v>
      </c>
      <c r="X1333" s="63">
        <v>2.5200876552227903E-2</v>
      </c>
      <c r="Y1333" s="63">
        <v>0</v>
      </c>
      <c r="Z1333" s="63">
        <v>0</v>
      </c>
      <c r="AA1333" s="63">
        <v>0.76442658875091307</v>
      </c>
      <c r="AB1333" s="93" t="str">
        <f t="shared" si="297"/>
        <v>a09on</v>
      </c>
      <c r="AC1333" s="93" t="str">
        <f t="shared" si="298"/>
        <v>HAR</v>
      </c>
      <c r="AD1333" s="93" t="str">
        <f>"'"&amp;VLOOKUP(A1333,Lookups!B$3:F$48,2,FALSE)&amp;"'"</f>
        <v>'Harrison River'</v>
      </c>
      <c r="AE1333" s="93">
        <f>VLOOKUP(A1333,Lookups!B$3:F$48,4,FALSE)</f>
        <v>5</v>
      </c>
      <c r="AF1333" s="93" t="str">
        <f>VLOOKUP(A1333,Lookups!B$3:F$48,5,FALSE)</f>
        <v>Fra</v>
      </c>
      <c r="AG1333" s="93" t="str">
        <f t="shared" si="299"/>
        <v>yes</v>
      </c>
      <c r="AH1333" s="93">
        <f>VLOOKUP(A1333,Lookups!B$3:F$48,3,FALSE)</f>
        <v>13</v>
      </c>
      <c r="AI1333" s="117">
        <f t="shared" si="300"/>
        <v>2.556610664718773E-3</v>
      </c>
      <c r="AJ1333" s="117">
        <f t="shared" si="301"/>
        <v>5.1132213294375461E-3</v>
      </c>
      <c r="AK1333" s="117">
        <f t="shared" si="302"/>
        <v>9.6055514974433903E-2</v>
      </c>
      <c r="AL1333" s="117">
        <f t="shared" si="303"/>
        <v>4.1271000730460188E-2</v>
      </c>
      <c r="AM1333" s="117">
        <f t="shared" si="304"/>
        <v>1.4609203798392988E-3</v>
      </c>
      <c r="AN1333" s="117">
        <f t="shared" si="305"/>
        <v>3.7253469685902117E-2</v>
      </c>
      <c r="AO1333" s="117">
        <f t="shared" si="306"/>
        <v>2.6661796932067199E-2</v>
      </c>
      <c r="AP1333" s="117">
        <f t="shared" si="307"/>
        <v>2.5200876552227903E-2</v>
      </c>
      <c r="AQ1333" s="117">
        <f t="shared" si="308"/>
        <v>0.76442658875091307</v>
      </c>
      <c r="AR1333" s="117">
        <f t="shared" si="309"/>
        <v>0</v>
      </c>
      <c r="AS1333" t="str">
        <f t="shared" si="310"/>
        <v>2011HAR</v>
      </c>
    </row>
    <row r="1334" spans="1:45" x14ac:dyDescent="0.25">
      <c r="A1334" t="s">
        <v>679</v>
      </c>
      <c r="B1334" s="64">
        <v>2012</v>
      </c>
      <c r="C1334">
        <v>2129</v>
      </c>
      <c r="D1334" s="116" t="s">
        <v>43</v>
      </c>
      <c r="E1334" s="63">
        <v>2.3485204321277596E-3</v>
      </c>
      <c r="F1334" s="63">
        <v>0</v>
      </c>
      <c r="G1334" s="63">
        <v>0</v>
      </c>
      <c r="H1334" s="63">
        <v>0</v>
      </c>
      <c r="I1334" s="63">
        <v>0</v>
      </c>
      <c r="J1334" s="63">
        <v>1.2212306247064351E-2</v>
      </c>
      <c r="K1334" s="63">
        <v>9.8637858149365903E-3</v>
      </c>
      <c r="L1334" s="63">
        <v>0</v>
      </c>
      <c r="M1334" s="63">
        <v>0.1075622357914514</v>
      </c>
      <c r="N1334" s="63">
        <v>0</v>
      </c>
      <c r="O1334" s="63">
        <v>0</v>
      </c>
      <c r="P1334" s="63">
        <v>0</v>
      </c>
      <c r="Q1334" s="63">
        <v>3.1470173790511979E-2</v>
      </c>
      <c r="R1334" s="63">
        <v>4.227336777829967E-3</v>
      </c>
      <c r="S1334" s="63">
        <v>2.3485204321277596E-3</v>
      </c>
      <c r="T1334" s="63">
        <v>0</v>
      </c>
      <c r="U1334" s="63">
        <v>2.8182245185533112E-3</v>
      </c>
      <c r="V1334" s="63">
        <v>5.3076561766087368E-2</v>
      </c>
      <c r="W1334" s="63">
        <v>0</v>
      </c>
      <c r="X1334" s="63">
        <v>4.6970408642555191E-3</v>
      </c>
      <c r="Y1334" s="63">
        <v>8.9243776420854862E-3</v>
      </c>
      <c r="Z1334" s="63">
        <v>4.6970408642555192E-4</v>
      </c>
      <c r="AA1334" s="63">
        <v>0.75998121183654299</v>
      </c>
      <c r="AB1334" s="93" t="str">
        <f t="shared" si="297"/>
        <v>a09on</v>
      </c>
      <c r="AC1334" s="93" t="str">
        <f t="shared" si="298"/>
        <v>HAR</v>
      </c>
      <c r="AD1334" s="93" t="str">
        <f>"'"&amp;VLOOKUP(A1334,Lookups!B$3:F$48,2,FALSE)&amp;"'"</f>
        <v>'Harrison River'</v>
      </c>
      <c r="AE1334" s="93">
        <f>VLOOKUP(A1334,Lookups!B$3:F$48,4,FALSE)</f>
        <v>5</v>
      </c>
      <c r="AF1334" s="93" t="str">
        <f>VLOOKUP(A1334,Lookups!B$3:F$48,5,FALSE)</f>
        <v>Fra</v>
      </c>
      <c r="AG1334" s="93" t="str">
        <f t="shared" si="299"/>
        <v>yes</v>
      </c>
      <c r="AH1334" s="93">
        <f>VLOOKUP(A1334,Lookups!B$3:F$48,3,FALSE)</f>
        <v>13</v>
      </c>
      <c r="AI1334" s="117">
        <f t="shared" si="300"/>
        <v>2.3485204321277596E-3</v>
      </c>
      <c r="AJ1334" s="117">
        <f t="shared" si="301"/>
        <v>0</v>
      </c>
      <c r="AK1334" s="117">
        <f t="shared" si="302"/>
        <v>2.2076092062000941E-2</v>
      </c>
      <c r="AL1334" s="117">
        <f t="shared" si="303"/>
        <v>0.1075622357914514</v>
      </c>
      <c r="AM1334" s="117">
        <f t="shared" si="304"/>
        <v>0</v>
      </c>
      <c r="AN1334" s="117">
        <f t="shared" si="305"/>
        <v>3.8046031000469702E-2</v>
      </c>
      <c r="AO1334" s="117">
        <f t="shared" si="306"/>
        <v>5.5894786284640681E-2</v>
      </c>
      <c r="AP1334" s="117">
        <f t="shared" si="307"/>
        <v>1.3621418506341005E-2</v>
      </c>
      <c r="AQ1334" s="117">
        <f t="shared" si="308"/>
        <v>0.75998121183654299</v>
      </c>
      <c r="AR1334" s="117">
        <f t="shared" si="309"/>
        <v>4.6970408642555192E-4</v>
      </c>
      <c r="AS1334" t="str">
        <f t="shared" si="310"/>
        <v>2012HAR</v>
      </c>
    </row>
    <row r="1335" spans="1:45" x14ac:dyDescent="0.25">
      <c r="A1335" t="s">
        <v>679</v>
      </c>
      <c r="B1335" s="64">
        <v>2013</v>
      </c>
      <c r="C1335">
        <v>3551</v>
      </c>
      <c r="D1335" s="116" t="s">
        <v>43</v>
      </c>
      <c r="E1335" s="63">
        <v>0</v>
      </c>
      <c r="F1335" s="63">
        <v>1.1264432554210081E-3</v>
      </c>
      <c r="G1335" s="63">
        <v>1.1264432554210081E-3</v>
      </c>
      <c r="H1335" s="63">
        <v>0</v>
      </c>
      <c r="I1335" s="63">
        <v>8.4483244156575608E-4</v>
      </c>
      <c r="J1335" s="63">
        <v>1.7741481272880878E-2</v>
      </c>
      <c r="K1335" s="63">
        <v>2.0275978597578147E-2</v>
      </c>
      <c r="L1335" s="63">
        <v>0</v>
      </c>
      <c r="M1335" s="63">
        <v>8.504646578428611E-2</v>
      </c>
      <c r="N1335" s="63">
        <v>0</v>
      </c>
      <c r="O1335" s="63">
        <v>0</v>
      </c>
      <c r="P1335" s="63">
        <v>5.6322162771050405E-4</v>
      </c>
      <c r="Q1335" s="63">
        <v>7.3218811602365527E-2</v>
      </c>
      <c r="R1335" s="63">
        <v>7.603491974091805E-3</v>
      </c>
      <c r="S1335" s="63">
        <v>2.5344973246972683E-3</v>
      </c>
      <c r="T1335" s="63">
        <v>0</v>
      </c>
      <c r="U1335" s="63">
        <v>4.5057730216840324E-3</v>
      </c>
      <c r="V1335" s="63">
        <v>2.9850746268656719E-2</v>
      </c>
      <c r="W1335" s="63">
        <v>0</v>
      </c>
      <c r="X1335" s="63">
        <v>1.098282174035483E-2</v>
      </c>
      <c r="Y1335" s="63">
        <v>4.7873838355392846E-3</v>
      </c>
      <c r="Z1335" s="63">
        <v>1.239087580963109E-2</v>
      </c>
      <c r="AA1335" s="63">
        <v>0.72740073218811607</v>
      </c>
      <c r="AB1335" s="93" t="str">
        <f t="shared" si="297"/>
        <v>a09on</v>
      </c>
      <c r="AC1335" s="93" t="str">
        <f t="shared" si="298"/>
        <v>HAR</v>
      </c>
      <c r="AD1335" s="93" t="str">
        <f>"'"&amp;VLOOKUP(A1335,Lookups!B$3:F$48,2,FALSE)&amp;"'"</f>
        <v>'Harrison River'</v>
      </c>
      <c r="AE1335" s="93">
        <f>VLOOKUP(A1335,Lookups!B$3:F$48,4,FALSE)</f>
        <v>5</v>
      </c>
      <c r="AF1335" s="93" t="str">
        <f>VLOOKUP(A1335,Lookups!B$3:F$48,5,FALSE)</f>
        <v>Fra</v>
      </c>
      <c r="AG1335" s="93" t="str">
        <f t="shared" si="299"/>
        <v>yes</v>
      </c>
      <c r="AH1335" s="93">
        <f>VLOOKUP(A1335,Lookups!B$3:F$48,3,FALSE)</f>
        <v>13</v>
      </c>
      <c r="AI1335" s="117">
        <f t="shared" si="300"/>
        <v>2.2528865108420162E-3</v>
      </c>
      <c r="AJ1335" s="117">
        <f t="shared" si="301"/>
        <v>8.4483244156575608E-4</v>
      </c>
      <c r="AK1335" s="117">
        <f t="shared" si="302"/>
        <v>3.8017459870459028E-2</v>
      </c>
      <c r="AL1335" s="117">
        <f t="shared" si="303"/>
        <v>8.504646578428611E-2</v>
      </c>
      <c r="AM1335" s="117">
        <f t="shared" si="304"/>
        <v>5.6322162771050405E-4</v>
      </c>
      <c r="AN1335" s="117">
        <f t="shared" si="305"/>
        <v>8.3356800901154604E-2</v>
      </c>
      <c r="AO1335" s="117">
        <f t="shared" si="306"/>
        <v>3.4356519290340753E-2</v>
      </c>
      <c r="AP1335" s="117">
        <f t="shared" si="307"/>
        <v>1.5770205575894113E-2</v>
      </c>
      <c r="AQ1335" s="117">
        <f t="shared" si="308"/>
        <v>0.72740073218811607</v>
      </c>
      <c r="AR1335" s="117">
        <f t="shared" si="309"/>
        <v>1.239087580963109E-2</v>
      </c>
      <c r="AS1335" t="str">
        <f t="shared" si="310"/>
        <v>2013HAR</v>
      </c>
    </row>
    <row r="1336" spans="1:45" x14ac:dyDescent="0.25">
      <c r="A1336" t="s">
        <v>677</v>
      </c>
      <c r="B1336" s="64">
        <v>1979</v>
      </c>
      <c r="C1336" t="s">
        <v>40</v>
      </c>
      <c r="E1336" s="63" t="s">
        <v>28</v>
      </c>
      <c r="F1336" s="63" t="s">
        <v>28</v>
      </c>
      <c r="G1336" s="63" t="s">
        <v>28</v>
      </c>
      <c r="H1336" s="63" t="s">
        <v>28</v>
      </c>
      <c r="I1336" s="63" t="s">
        <v>28</v>
      </c>
      <c r="J1336" s="63" t="s">
        <v>28</v>
      </c>
      <c r="K1336" s="63" t="s">
        <v>28</v>
      </c>
      <c r="L1336" s="63" t="s">
        <v>28</v>
      </c>
      <c r="M1336" s="63" t="s">
        <v>28</v>
      </c>
      <c r="N1336" s="63" t="s">
        <v>28</v>
      </c>
      <c r="O1336" s="63" t="s">
        <v>28</v>
      </c>
      <c r="P1336" s="63" t="s">
        <v>28</v>
      </c>
      <c r="Q1336" s="63" t="s">
        <v>28</v>
      </c>
      <c r="R1336" s="63" t="s">
        <v>28</v>
      </c>
      <c r="S1336" s="63" t="s">
        <v>28</v>
      </c>
      <c r="T1336" s="63" t="s">
        <v>28</v>
      </c>
      <c r="U1336" s="63" t="s">
        <v>28</v>
      </c>
      <c r="V1336" s="63" t="s">
        <v>28</v>
      </c>
      <c r="W1336" s="63" t="s">
        <v>28</v>
      </c>
      <c r="X1336" s="63" t="s">
        <v>28</v>
      </c>
      <c r="Y1336" s="63" t="s">
        <v>28</v>
      </c>
      <c r="Z1336" s="63" t="s">
        <v>28</v>
      </c>
      <c r="AA1336" s="63" t="s">
        <v>28</v>
      </c>
      <c r="AB1336" s="93" t="str">
        <f t="shared" si="297"/>
        <v>pre99</v>
      </c>
      <c r="AC1336" s="93" t="str">
        <f t="shared" si="298"/>
        <v>HAN</v>
      </c>
      <c r="AD1336" s="93" t="str">
        <f>"'"&amp;VLOOKUP(A1336,Lookups!B$3:F$48,2,FALSE)&amp;"'"</f>
        <v>'Hanford Wild Brights'</v>
      </c>
      <c r="AE1336" s="93">
        <f>VLOOKUP(A1336,Lookups!B$3:F$48,4,FALSE)</f>
        <v>8</v>
      </c>
      <c r="AF1336" s="93" t="str">
        <f>VLOOKUP(A1336,Lookups!B$3:F$48,5,FALSE)</f>
        <v>ColR</v>
      </c>
      <c r="AG1336" s="93" t="str">
        <f t="shared" si="299"/>
        <v>no</v>
      </c>
      <c r="AH1336" s="93">
        <f>VLOOKUP(A1336,Lookups!B$3:F$48,3,FALSE)</f>
        <v>12</v>
      </c>
      <c r="AI1336" s="117">
        <f t="shared" si="300"/>
        <v>0</v>
      </c>
      <c r="AJ1336" s="117">
        <f t="shared" si="301"/>
        <v>0</v>
      </c>
      <c r="AK1336" s="117">
        <f t="shared" si="302"/>
        <v>0</v>
      </c>
      <c r="AL1336" s="117">
        <f t="shared" si="303"/>
        <v>0</v>
      </c>
      <c r="AM1336" s="117">
        <f t="shared" si="304"/>
        <v>0</v>
      </c>
      <c r="AN1336" s="117">
        <f t="shared" si="305"/>
        <v>0</v>
      </c>
      <c r="AO1336" s="117">
        <f t="shared" si="306"/>
        <v>0</v>
      </c>
      <c r="AP1336" s="117">
        <f t="shared" si="307"/>
        <v>0</v>
      </c>
      <c r="AQ1336" s="117">
        <f t="shared" si="308"/>
        <v>0</v>
      </c>
      <c r="AR1336" s="117">
        <f t="shared" si="309"/>
        <v>0</v>
      </c>
      <c r="AS1336" t="str">
        <f t="shared" si="310"/>
        <v>1979HAN</v>
      </c>
    </row>
    <row r="1337" spans="1:45" x14ac:dyDescent="0.25">
      <c r="A1337" t="s">
        <v>677</v>
      </c>
      <c r="B1337" s="64">
        <v>1980</v>
      </c>
      <c r="C1337" t="s">
        <v>40</v>
      </c>
      <c r="E1337" s="63" t="s">
        <v>28</v>
      </c>
      <c r="F1337" s="63" t="s">
        <v>28</v>
      </c>
      <c r="G1337" s="63" t="s">
        <v>28</v>
      </c>
      <c r="H1337" s="63" t="s">
        <v>28</v>
      </c>
      <c r="I1337" s="63" t="s">
        <v>28</v>
      </c>
      <c r="J1337" s="63" t="s">
        <v>28</v>
      </c>
      <c r="K1337" s="63" t="s">
        <v>28</v>
      </c>
      <c r="L1337" s="63" t="s">
        <v>28</v>
      </c>
      <c r="M1337" s="63" t="s">
        <v>28</v>
      </c>
      <c r="N1337" s="63" t="s">
        <v>28</v>
      </c>
      <c r="O1337" s="63" t="s">
        <v>28</v>
      </c>
      <c r="P1337" s="63" t="s">
        <v>28</v>
      </c>
      <c r="Q1337" s="63" t="s">
        <v>28</v>
      </c>
      <c r="R1337" s="63" t="s">
        <v>28</v>
      </c>
      <c r="S1337" s="63" t="s">
        <v>28</v>
      </c>
      <c r="T1337" s="63" t="s">
        <v>28</v>
      </c>
      <c r="U1337" s="63" t="s">
        <v>28</v>
      </c>
      <c r="V1337" s="63" t="s">
        <v>28</v>
      </c>
      <c r="W1337" s="63" t="s">
        <v>28</v>
      </c>
      <c r="X1337" s="63" t="s">
        <v>28</v>
      </c>
      <c r="Y1337" s="63" t="s">
        <v>28</v>
      </c>
      <c r="Z1337" s="63" t="s">
        <v>28</v>
      </c>
      <c r="AA1337" s="63" t="s">
        <v>28</v>
      </c>
      <c r="AB1337" s="93" t="str">
        <f t="shared" si="297"/>
        <v>pre99</v>
      </c>
      <c r="AC1337" s="93" t="str">
        <f t="shared" si="298"/>
        <v>HAN</v>
      </c>
      <c r="AD1337" s="93" t="str">
        <f>"'"&amp;VLOOKUP(A1337,Lookups!B$3:F$48,2,FALSE)&amp;"'"</f>
        <v>'Hanford Wild Brights'</v>
      </c>
      <c r="AE1337" s="93">
        <f>VLOOKUP(A1337,Lookups!B$3:F$48,4,FALSE)</f>
        <v>8</v>
      </c>
      <c r="AF1337" s="93" t="str">
        <f>VLOOKUP(A1337,Lookups!B$3:F$48,5,FALSE)</f>
        <v>ColR</v>
      </c>
      <c r="AG1337" s="93" t="str">
        <f t="shared" si="299"/>
        <v>no</v>
      </c>
      <c r="AH1337" s="93">
        <f>VLOOKUP(A1337,Lookups!B$3:F$48,3,FALSE)</f>
        <v>12</v>
      </c>
      <c r="AI1337" s="117">
        <f t="shared" si="300"/>
        <v>0</v>
      </c>
      <c r="AJ1337" s="117">
        <f t="shared" si="301"/>
        <v>0</v>
      </c>
      <c r="AK1337" s="117">
        <f t="shared" si="302"/>
        <v>0</v>
      </c>
      <c r="AL1337" s="117">
        <f t="shared" si="303"/>
        <v>0</v>
      </c>
      <c r="AM1337" s="117">
        <f t="shared" si="304"/>
        <v>0</v>
      </c>
      <c r="AN1337" s="117">
        <f t="shared" si="305"/>
        <v>0</v>
      </c>
      <c r="AO1337" s="117">
        <f t="shared" si="306"/>
        <v>0</v>
      </c>
      <c r="AP1337" s="117">
        <f t="shared" si="307"/>
        <v>0</v>
      </c>
      <c r="AQ1337" s="117">
        <f t="shared" si="308"/>
        <v>0</v>
      </c>
      <c r="AR1337" s="117">
        <f t="shared" si="309"/>
        <v>0</v>
      </c>
      <c r="AS1337" t="str">
        <f t="shared" si="310"/>
        <v>1980HAN</v>
      </c>
    </row>
    <row r="1338" spans="1:45" x14ac:dyDescent="0.25">
      <c r="A1338" t="s">
        <v>677</v>
      </c>
      <c r="B1338" s="64">
        <v>1981</v>
      </c>
      <c r="C1338" t="s">
        <v>40</v>
      </c>
      <c r="E1338" s="63" t="s">
        <v>28</v>
      </c>
      <c r="F1338" s="63" t="s">
        <v>28</v>
      </c>
      <c r="G1338" s="63" t="s">
        <v>28</v>
      </c>
      <c r="H1338" s="63" t="s">
        <v>28</v>
      </c>
      <c r="I1338" s="63" t="s">
        <v>28</v>
      </c>
      <c r="J1338" s="63" t="s">
        <v>28</v>
      </c>
      <c r="K1338" s="63" t="s">
        <v>28</v>
      </c>
      <c r="L1338" s="63" t="s">
        <v>28</v>
      </c>
      <c r="M1338" s="63" t="s">
        <v>28</v>
      </c>
      <c r="N1338" s="63" t="s">
        <v>28</v>
      </c>
      <c r="O1338" s="63" t="s">
        <v>28</v>
      </c>
      <c r="P1338" s="63" t="s">
        <v>28</v>
      </c>
      <c r="Q1338" s="63" t="s">
        <v>28</v>
      </c>
      <c r="R1338" s="63" t="s">
        <v>28</v>
      </c>
      <c r="S1338" s="63" t="s">
        <v>28</v>
      </c>
      <c r="T1338" s="63" t="s">
        <v>28</v>
      </c>
      <c r="U1338" s="63" t="s">
        <v>28</v>
      </c>
      <c r="V1338" s="63" t="s">
        <v>28</v>
      </c>
      <c r="W1338" s="63" t="s">
        <v>28</v>
      </c>
      <c r="X1338" s="63" t="s">
        <v>28</v>
      </c>
      <c r="Y1338" s="63" t="s">
        <v>28</v>
      </c>
      <c r="Z1338" s="63" t="s">
        <v>28</v>
      </c>
      <c r="AA1338" s="63" t="s">
        <v>28</v>
      </c>
      <c r="AB1338" s="93" t="str">
        <f t="shared" si="297"/>
        <v>pre99</v>
      </c>
      <c r="AC1338" s="93" t="str">
        <f t="shared" si="298"/>
        <v>HAN</v>
      </c>
      <c r="AD1338" s="93" t="str">
        <f>"'"&amp;VLOOKUP(A1338,Lookups!B$3:F$48,2,FALSE)&amp;"'"</f>
        <v>'Hanford Wild Brights'</v>
      </c>
      <c r="AE1338" s="93">
        <f>VLOOKUP(A1338,Lookups!B$3:F$48,4,FALSE)</f>
        <v>8</v>
      </c>
      <c r="AF1338" s="93" t="str">
        <f>VLOOKUP(A1338,Lookups!B$3:F$48,5,FALSE)</f>
        <v>ColR</v>
      </c>
      <c r="AG1338" s="93" t="str">
        <f t="shared" si="299"/>
        <v>no</v>
      </c>
      <c r="AH1338" s="93">
        <f>VLOOKUP(A1338,Lookups!B$3:F$48,3,FALSE)</f>
        <v>12</v>
      </c>
      <c r="AI1338" s="117">
        <f t="shared" si="300"/>
        <v>0</v>
      </c>
      <c r="AJ1338" s="117">
        <f t="shared" si="301"/>
        <v>0</v>
      </c>
      <c r="AK1338" s="117">
        <f t="shared" si="302"/>
        <v>0</v>
      </c>
      <c r="AL1338" s="117">
        <f t="shared" si="303"/>
        <v>0</v>
      </c>
      <c r="AM1338" s="117">
        <f t="shared" si="304"/>
        <v>0</v>
      </c>
      <c r="AN1338" s="117">
        <f t="shared" si="305"/>
        <v>0</v>
      </c>
      <c r="AO1338" s="117">
        <f t="shared" si="306"/>
        <v>0</v>
      </c>
      <c r="AP1338" s="117">
        <f t="shared" si="307"/>
        <v>0</v>
      </c>
      <c r="AQ1338" s="117">
        <f t="shared" si="308"/>
        <v>0</v>
      </c>
      <c r="AR1338" s="117">
        <f t="shared" si="309"/>
        <v>0</v>
      </c>
      <c r="AS1338" t="str">
        <f t="shared" si="310"/>
        <v>1981HAN</v>
      </c>
    </row>
    <row r="1339" spans="1:45" x14ac:dyDescent="0.25">
      <c r="A1339" t="s">
        <v>677</v>
      </c>
      <c r="B1339" s="64">
        <v>1982</v>
      </c>
      <c r="C1339" t="s">
        <v>40</v>
      </c>
      <c r="E1339" s="63" t="s">
        <v>28</v>
      </c>
      <c r="F1339" s="63" t="s">
        <v>28</v>
      </c>
      <c r="G1339" s="63" t="s">
        <v>28</v>
      </c>
      <c r="H1339" s="63" t="s">
        <v>28</v>
      </c>
      <c r="I1339" s="63" t="s">
        <v>28</v>
      </c>
      <c r="J1339" s="63" t="s">
        <v>28</v>
      </c>
      <c r="K1339" s="63" t="s">
        <v>28</v>
      </c>
      <c r="L1339" s="63" t="s">
        <v>28</v>
      </c>
      <c r="M1339" s="63" t="s">
        <v>28</v>
      </c>
      <c r="N1339" s="63" t="s">
        <v>28</v>
      </c>
      <c r="O1339" s="63" t="s">
        <v>28</v>
      </c>
      <c r="P1339" s="63" t="s">
        <v>28</v>
      </c>
      <c r="Q1339" s="63" t="s">
        <v>28</v>
      </c>
      <c r="R1339" s="63" t="s">
        <v>28</v>
      </c>
      <c r="S1339" s="63" t="s">
        <v>28</v>
      </c>
      <c r="T1339" s="63" t="s">
        <v>28</v>
      </c>
      <c r="U1339" s="63" t="s">
        <v>28</v>
      </c>
      <c r="V1339" s="63" t="s">
        <v>28</v>
      </c>
      <c r="W1339" s="63" t="s">
        <v>28</v>
      </c>
      <c r="X1339" s="63" t="s">
        <v>28</v>
      </c>
      <c r="Y1339" s="63" t="s">
        <v>28</v>
      </c>
      <c r="Z1339" s="63" t="s">
        <v>28</v>
      </c>
      <c r="AA1339" s="63" t="s">
        <v>28</v>
      </c>
      <c r="AB1339" s="93" t="str">
        <f t="shared" si="297"/>
        <v>pre99</v>
      </c>
      <c r="AC1339" s="93" t="str">
        <f t="shared" si="298"/>
        <v>HAN</v>
      </c>
      <c r="AD1339" s="93" t="str">
        <f>"'"&amp;VLOOKUP(A1339,Lookups!B$3:F$48,2,FALSE)&amp;"'"</f>
        <v>'Hanford Wild Brights'</v>
      </c>
      <c r="AE1339" s="93">
        <f>VLOOKUP(A1339,Lookups!B$3:F$48,4,FALSE)</f>
        <v>8</v>
      </c>
      <c r="AF1339" s="93" t="str">
        <f>VLOOKUP(A1339,Lookups!B$3:F$48,5,FALSE)</f>
        <v>ColR</v>
      </c>
      <c r="AG1339" s="93" t="str">
        <f t="shared" si="299"/>
        <v>no</v>
      </c>
      <c r="AH1339" s="93">
        <f>VLOOKUP(A1339,Lookups!B$3:F$48,3,FALSE)</f>
        <v>12</v>
      </c>
      <c r="AI1339" s="117">
        <f t="shared" si="300"/>
        <v>0</v>
      </c>
      <c r="AJ1339" s="117">
        <f t="shared" si="301"/>
        <v>0</v>
      </c>
      <c r="AK1339" s="117">
        <f t="shared" si="302"/>
        <v>0</v>
      </c>
      <c r="AL1339" s="117">
        <f t="shared" si="303"/>
        <v>0</v>
      </c>
      <c r="AM1339" s="117">
        <f t="shared" si="304"/>
        <v>0</v>
      </c>
      <c r="AN1339" s="117">
        <f t="shared" si="305"/>
        <v>0</v>
      </c>
      <c r="AO1339" s="117">
        <f t="shared" si="306"/>
        <v>0</v>
      </c>
      <c r="AP1339" s="117">
        <f t="shared" si="307"/>
        <v>0</v>
      </c>
      <c r="AQ1339" s="117">
        <f t="shared" si="308"/>
        <v>0</v>
      </c>
      <c r="AR1339" s="117">
        <f t="shared" si="309"/>
        <v>0</v>
      </c>
      <c r="AS1339" t="str">
        <f t="shared" si="310"/>
        <v>1982HAN</v>
      </c>
    </row>
    <row r="1340" spans="1:45" x14ac:dyDescent="0.25">
      <c r="A1340" t="s">
        <v>677</v>
      </c>
      <c r="B1340" s="64">
        <v>1983</v>
      </c>
      <c r="C1340" t="s">
        <v>40</v>
      </c>
      <c r="E1340" s="63" t="s">
        <v>28</v>
      </c>
      <c r="F1340" s="63" t="s">
        <v>28</v>
      </c>
      <c r="G1340" s="63" t="s">
        <v>28</v>
      </c>
      <c r="H1340" s="63" t="s">
        <v>28</v>
      </c>
      <c r="I1340" s="63" t="s">
        <v>28</v>
      </c>
      <c r="J1340" s="63" t="s">
        <v>28</v>
      </c>
      <c r="K1340" s="63" t="s">
        <v>28</v>
      </c>
      <c r="L1340" s="63" t="s">
        <v>28</v>
      </c>
      <c r="M1340" s="63" t="s">
        <v>28</v>
      </c>
      <c r="N1340" s="63" t="s">
        <v>28</v>
      </c>
      <c r="O1340" s="63" t="s">
        <v>28</v>
      </c>
      <c r="P1340" s="63" t="s">
        <v>28</v>
      </c>
      <c r="Q1340" s="63" t="s">
        <v>28</v>
      </c>
      <c r="R1340" s="63" t="s">
        <v>28</v>
      </c>
      <c r="S1340" s="63" t="s">
        <v>28</v>
      </c>
      <c r="T1340" s="63" t="s">
        <v>28</v>
      </c>
      <c r="U1340" s="63" t="s">
        <v>28</v>
      </c>
      <c r="V1340" s="63" t="s">
        <v>28</v>
      </c>
      <c r="W1340" s="63" t="s">
        <v>28</v>
      </c>
      <c r="X1340" s="63" t="s">
        <v>28</v>
      </c>
      <c r="Y1340" s="63" t="s">
        <v>28</v>
      </c>
      <c r="Z1340" s="63" t="s">
        <v>28</v>
      </c>
      <c r="AA1340" s="63" t="s">
        <v>28</v>
      </c>
      <c r="AB1340" s="93" t="str">
        <f t="shared" si="297"/>
        <v>pre99</v>
      </c>
      <c r="AC1340" s="93" t="str">
        <f t="shared" si="298"/>
        <v>HAN</v>
      </c>
      <c r="AD1340" s="93" t="str">
        <f>"'"&amp;VLOOKUP(A1340,Lookups!B$3:F$48,2,FALSE)&amp;"'"</f>
        <v>'Hanford Wild Brights'</v>
      </c>
      <c r="AE1340" s="93">
        <f>VLOOKUP(A1340,Lookups!B$3:F$48,4,FALSE)</f>
        <v>8</v>
      </c>
      <c r="AF1340" s="93" t="str">
        <f>VLOOKUP(A1340,Lookups!B$3:F$48,5,FALSE)</f>
        <v>ColR</v>
      </c>
      <c r="AG1340" s="93" t="str">
        <f t="shared" si="299"/>
        <v>no</v>
      </c>
      <c r="AH1340" s="93">
        <f>VLOOKUP(A1340,Lookups!B$3:F$48,3,FALSE)</f>
        <v>12</v>
      </c>
      <c r="AI1340" s="117">
        <f t="shared" si="300"/>
        <v>0</v>
      </c>
      <c r="AJ1340" s="117">
        <f t="shared" si="301"/>
        <v>0</v>
      </c>
      <c r="AK1340" s="117">
        <f t="shared" si="302"/>
        <v>0</v>
      </c>
      <c r="AL1340" s="117">
        <f t="shared" si="303"/>
        <v>0</v>
      </c>
      <c r="AM1340" s="117">
        <f t="shared" si="304"/>
        <v>0</v>
      </c>
      <c r="AN1340" s="117">
        <f t="shared" si="305"/>
        <v>0</v>
      </c>
      <c r="AO1340" s="117">
        <f t="shared" si="306"/>
        <v>0</v>
      </c>
      <c r="AP1340" s="117">
        <f t="shared" si="307"/>
        <v>0</v>
      </c>
      <c r="AQ1340" s="117">
        <f t="shared" si="308"/>
        <v>0</v>
      </c>
      <c r="AR1340" s="117">
        <f t="shared" si="309"/>
        <v>0</v>
      </c>
      <c r="AS1340" t="str">
        <f t="shared" si="310"/>
        <v>1983HAN</v>
      </c>
    </row>
    <row r="1341" spans="1:45" x14ac:dyDescent="0.25">
      <c r="A1341" t="s">
        <v>677</v>
      </c>
      <c r="B1341" s="64">
        <v>1984</v>
      </c>
      <c r="C1341" t="s">
        <v>40</v>
      </c>
      <c r="E1341" s="63" t="s">
        <v>28</v>
      </c>
      <c r="F1341" s="63" t="s">
        <v>28</v>
      </c>
      <c r="G1341" s="63" t="s">
        <v>28</v>
      </c>
      <c r="H1341" s="63" t="s">
        <v>28</v>
      </c>
      <c r="I1341" s="63" t="s">
        <v>28</v>
      </c>
      <c r="J1341" s="63" t="s">
        <v>28</v>
      </c>
      <c r="K1341" s="63" t="s">
        <v>28</v>
      </c>
      <c r="L1341" s="63" t="s">
        <v>28</v>
      </c>
      <c r="M1341" s="63" t="s">
        <v>28</v>
      </c>
      <c r="N1341" s="63" t="s">
        <v>28</v>
      </c>
      <c r="O1341" s="63" t="s">
        <v>28</v>
      </c>
      <c r="P1341" s="63" t="s">
        <v>28</v>
      </c>
      <c r="Q1341" s="63" t="s">
        <v>28</v>
      </c>
      <c r="R1341" s="63" t="s">
        <v>28</v>
      </c>
      <c r="S1341" s="63" t="s">
        <v>28</v>
      </c>
      <c r="T1341" s="63" t="s">
        <v>28</v>
      </c>
      <c r="U1341" s="63" t="s">
        <v>28</v>
      </c>
      <c r="V1341" s="63" t="s">
        <v>28</v>
      </c>
      <c r="W1341" s="63" t="s">
        <v>28</v>
      </c>
      <c r="X1341" s="63" t="s">
        <v>28</v>
      </c>
      <c r="Y1341" s="63" t="s">
        <v>28</v>
      </c>
      <c r="Z1341" s="63" t="s">
        <v>28</v>
      </c>
      <c r="AA1341" s="63" t="s">
        <v>28</v>
      </c>
      <c r="AB1341" s="93" t="str">
        <f t="shared" si="297"/>
        <v>pre99</v>
      </c>
      <c r="AC1341" s="93" t="str">
        <f t="shared" si="298"/>
        <v>HAN</v>
      </c>
      <c r="AD1341" s="93" t="str">
        <f>"'"&amp;VLOOKUP(A1341,Lookups!B$3:F$48,2,FALSE)&amp;"'"</f>
        <v>'Hanford Wild Brights'</v>
      </c>
      <c r="AE1341" s="93">
        <f>VLOOKUP(A1341,Lookups!B$3:F$48,4,FALSE)</f>
        <v>8</v>
      </c>
      <c r="AF1341" s="93" t="str">
        <f>VLOOKUP(A1341,Lookups!B$3:F$48,5,FALSE)</f>
        <v>ColR</v>
      </c>
      <c r="AG1341" s="93" t="str">
        <f t="shared" si="299"/>
        <v>no</v>
      </c>
      <c r="AH1341" s="93">
        <f>VLOOKUP(A1341,Lookups!B$3:F$48,3,FALSE)</f>
        <v>12</v>
      </c>
      <c r="AI1341" s="117">
        <f t="shared" si="300"/>
        <v>0</v>
      </c>
      <c r="AJ1341" s="117">
        <f t="shared" si="301"/>
        <v>0</v>
      </c>
      <c r="AK1341" s="117">
        <f t="shared" si="302"/>
        <v>0</v>
      </c>
      <c r="AL1341" s="117">
        <f t="shared" si="303"/>
        <v>0</v>
      </c>
      <c r="AM1341" s="117">
        <f t="shared" si="304"/>
        <v>0</v>
      </c>
      <c r="AN1341" s="117">
        <f t="shared" si="305"/>
        <v>0</v>
      </c>
      <c r="AO1341" s="117">
        <f t="shared" si="306"/>
        <v>0</v>
      </c>
      <c r="AP1341" s="117">
        <f t="shared" si="307"/>
        <v>0</v>
      </c>
      <c r="AQ1341" s="117">
        <f t="shared" si="308"/>
        <v>0</v>
      </c>
      <c r="AR1341" s="117">
        <f t="shared" si="309"/>
        <v>0</v>
      </c>
      <c r="AS1341" t="str">
        <f t="shared" si="310"/>
        <v>1984HAN</v>
      </c>
    </row>
    <row r="1342" spans="1:45" x14ac:dyDescent="0.25">
      <c r="A1342" t="s">
        <v>677</v>
      </c>
      <c r="B1342" s="64">
        <v>1985</v>
      </c>
      <c r="C1342" t="s">
        <v>40</v>
      </c>
      <c r="E1342" s="63" t="s">
        <v>28</v>
      </c>
      <c r="F1342" s="63" t="s">
        <v>28</v>
      </c>
      <c r="G1342" s="63" t="s">
        <v>28</v>
      </c>
      <c r="H1342" s="63" t="s">
        <v>28</v>
      </c>
      <c r="I1342" s="63" t="s">
        <v>28</v>
      </c>
      <c r="J1342" s="63" t="s">
        <v>28</v>
      </c>
      <c r="K1342" s="63" t="s">
        <v>28</v>
      </c>
      <c r="L1342" s="63" t="s">
        <v>28</v>
      </c>
      <c r="M1342" s="63" t="s">
        <v>28</v>
      </c>
      <c r="N1342" s="63" t="s">
        <v>28</v>
      </c>
      <c r="O1342" s="63" t="s">
        <v>28</v>
      </c>
      <c r="P1342" s="63" t="s">
        <v>28</v>
      </c>
      <c r="Q1342" s="63" t="s">
        <v>28</v>
      </c>
      <c r="R1342" s="63" t="s">
        <v>28</v>
      </c>
      <c r="S1342" s="63" t="s">
        <v>28</v>
      </c>
      <c r="T1342" s="63" t="s">
        <v>28</v>
      </c>
      <c r="U1342" s="63" t="s">
        <v>28</v>
      </c>
      <c r="V1342" s="63" t="s">
        <v>28</v>
      </c>
      <c r="W1342" s="63" t="s">
        <v>28</v>
      </c>
      <c r="X1342" s="63" t="s">
        <v>28</v>
      </c>
      <c r="Y1342" s="63" t="s">
        <v>28</v>
      </c>
      <c r="Z1342" s="63" t="s">
        <v>28</v>
      </c>
      <c r="AA1342" s="63" t="s">
        <v>28</v>
      </c>
      <c r="AB1342" s="93" t="str">
        <f t="shared" si="297"/>
        <v>pre99</v>
      </c>
      <c r="AC1342" s="93" t="str">
        <f t="shared" si="298"/>
        <v>HAN</v>
      </c>
      <c r="AD1342" s="93" t="str">
        <f>"'"&amp;VLOOKUP(A1342,Lookups!B$3:F$48,2,FALSE)&amp;"'"</f>
        <v>'Hanford Wild Brights'</v>
      </c>
      <c r="AE1342" s="93">
        <f>VLOOKUP(A1342,Lookups!B$3:F$48,4,FALSE)</f>
        <v>8</v>
      </c>
      <c r="AF1342" s="93" t="str">
        <f>VLOOKUP(A1342,Lookups!B$3:F$48,5,FALSE)</f>
        <v>ColR</v>
      </c>
      <c r="AG1342" s="93" t="str">
        <f t="shared" si="299"/>
        <v>no</v>
      </c>
      <c r="AH1342" s="93">
        <f>VLOOKUP(A1342,Lookups!B$3:F$48,3,FALSE)</f>
        <v>12</v>
      </c>
      <c r="AI1342" s="117">
        <f t="shared" si="300"/>
        <v>0</v>
      </c>
      <c r="AJ1342" s="117">
        <f t="shared" si="301"/>
        <v>0</v>
      </c>
      <c r="AK1342" s="117">
        <f t="shared" si="302"/>
        <v>0</v>
      </c>
      <c r="AL1342" s="117">
        <f t="shared" si="303"/>
        <v>0</v>
      </c>
      <c r="AM1342" s="117">
        <f t="shared" si="304"/>
        <v>0</v>
      </c>
      <c r="AN1342" s="117">
        <f t="shared" si="305"/>
        <v>0</v>
      </c>
      <c r="AO1342" s="117">
        <f t="shared" si="306"/>
        <v>0</v>
      </c>
      <c r="AP1342" s="117">
        <f t="shared" si="307"/>
        <v>0</v>
      </c>
      <c r="AQ1342" s="117">
        <f t="shared" si="308"/>
        <v>0</v>
      </c>
      <c r="AR1342" s="117">
        <f t="shared" si="309"/>
        <v>0</v>
      </c>
      <c r="AS1342" t="str">
        <f t="shared" si="310"/>
        <v>1985HAN</v>
      </c>
    </row>
    <row r="1343" spans="1:45" x14ac:dyDescent="0.25">
      <c r="A1343" t="s">
        <v>677</v>
      </c>
      <c r="B1343" s="64">
        <v>1986</v>
      </c>
      <c r="C1343" t="s">
        <v>40</v>
      </c>
      <c r="E1343" s="63" t="s">
        <v>28</v>
      </c>
      <c r="F1343" s="63" t="s">
        <v>28</v>
      </c>
      <c r="G1343" s="63" t="s">
        <v>28</v>
      </c>
      <c r="H1343" s="63" t="s">
        <v>28</v>
      </c>
      <c r="I1343" s="63" t="s">
        <v>28</v>
      </c>
      <c r="J1343" s="63" t="s">
        <v>28</v>
      </c>
      <c r="K1343" s="63" t="s">
        <v>28</v>
      </c>
      <c r="L1343" s="63" t="s">
        <v>28</v>
      </c>
      <c r="M1343" s="63" t="s">
        <v>28</v>
      </c>
      <c r="N1343" s="63" t="s">
        <v>28</v>
      </c>
      <c r="O1343" s="63" t="s">
        <v>28</v>
      </c>
      <c r="P1343" s="63" t="s">
        <v>28</v>
      </c>
      <c r="Q1343" s="63" t="s">
        <v>28</v>
      </c>
      <c r="R1343" s="63" t="s">
        <v>28</v>
      </c>
      <c r="S1343" s="63" t="s">
        <v>28</v>
      </c>
      <c r="T1343" s="63" t="s">
        <v>28</v>
      </c>
      <c r="U1343" s="63" t="s">
        <v>28</v>
      </c>
      <c r="V1343" s="63" t="s">
        <v>28</v>
      </c>
      <c r="W1343" s="63" t="s">
        <v>28</v>
      </c>
      <c r="X1343" s="63" t="s">
        <v>28</v>
      </c>
      <c r="Y1343" s="63" t="s">
        <v>28</v>
      </c>
      <c r="Z1343" s="63" t="s">
        <v>28</v>
      </c>
      <c r="AA1343" s="63" t="s">
        <v>28</v>
      </c>
      <c r="AB1343" s="93" t="str">
        <f t="shared" si="297"/>
        <v>pre99</v>
      </c>
      <c r="AC1343" s="93" t="str">
        <f t="shared" si="298"/>
        <v>HAN</v>
      </c>
      <c r="AD1343" s="93" t="str">
        <f>"'"&amp;VLOOKUP(A1343,Lookups!B$3:F$48,2,FALSE)&amp;"'"</f>
        <v>'Hanford Wild Brights'</v>
      </c>
      <c r="AE1343" s="93">
        <f>VLOOKUP(A1343,Lookups!B$3:F$48,4,FALSE)</f>
        <v>8</v>
      </c>
      <c r="AF1343" s="93" t="str">
        <f>VLOOKUP(A1343,Lookups!B$3:F$48,5,FALSE)</f>
        <v>ColR</v>
      </c>
      <c r="AG1343" s="93" t="str">
        <f t="shared" si="299"/>
        <v>no</v>
      </c>
      <c r="AH1343" s="93">
        <f>VLOOKUP(A1343,Lookups!B$3:F$48,3,FALSE)</f>
        <v>12</v>
      </c>
      <c r="AI1343" s="117">
        <f t="shared" si="300"/>
        <v>0</v>
      </c>
      <c r="AJ1343" s="117">
        <f t="shared" si="301"/>
        <v>0</v>
      </c>
      <c r="AK1343" s="117">
        <f t="shared" si="302"/>
        <v>0</v>
      </c>
      <c r="AL1343" s="117">
        <f t="shared" si="303"/>
        <v>0</v>
      </c>
      <c r="AM1343" s="117">
        <f t="shared" si="304"/>
        <v>0</v>
      </c>
      <c r="AN1343" s="117">
        <f t="shared" si="305"/>
        <v>0</v>
      </c>
      <c r="AO1343" s="117">
        <f t="shared" si="306"/>
        <v>0</v>
      </c>
      <c r="AP1343" s="117">
        <f t="shared" si="307"/>
        <v>0</v>
      </c>
      <c r="AQ1343" s="117">
        <f t="shared" si="308"/>
        <v>0</v>
      </c>
      <c r="AR1343" s="117">
        <f t="shared" si="309"/>
        <v>0</v>
      </c>
      <c r="AS1343" t="str">
        <f t="shared" si="310"/>
        <v>1986HAN</v>
      </c>
    </row>
    <row r="1344" spans="1:45" x14ac:dyDescent="0.25">
      <c r="A1344" t="s">
        <v>677</v>
      </c>
      <c r="B1344" s="64">
        <v>1987</v>
      </c>
      <c r="C1344" t="s">
        <v>40</v>
      </c>
      <c r="E1344" s="63" t="s">
        <v>28</v>
      </c>
      <c r="F1344" s="63" t="s">
        <v>28</v>
      </c>
      <c r="G1344" s="63" t="s">
        <v>28</v>
      </c>
      <c r="H1344" s="63" t="s">
        <v>28</v>
      </c>
      <c r="I1344" s="63" t="s">
        <v>28</v>
      </c>
      <c r="J1344" s="63" t="s">
        <v>28</v>
      </c>
      <c r="K1344" s="63" t="s">
        <v>28</v>
      </c>
      <c r="L1344" s="63" t="s">
        <v>28</v>
      </c>
      <c r="M1344" s="63" t="s">
        <v>28</v>
      </c>
      <c r="N1344" s="63" t="s">
        <v>28</v>
      </c>
      <c r="O1344" s="63" t="s">
        <v>28</v>
      </c>
      <c r="P1344" s="63" t="s">
        <v>28</v>
      </c>
      <c r="Q1344" s="63" t="s">
        <v>28</v>
      </c>
      <c r="R1344" s="63" t="s">
        <v>28</v>
      </c>
      <c r="S1344" s="63" t="s">
        <v>28</v>
      </c>
      <c r="T1344" s="63" t="s">
        <v>28</v>
      </c>
      <c r="U1344" s="63" t="s">
        <v>28</v>
      </c>
      <c r="V1344" s="63" t="s">
        <v>28</v>
      </c>
      <c r="W1344" s="63" t="s">
        <v>28</v>
      </c>
      <c r="X1344" s="63" t="s">
        <v>28</v>
      </c>
      <c r="Y1344" s="63" t="s">
        <v>28</v>
      </c>
      <c r="Z1344" s="63" t="s">
        <v>28</v>
      </c>
      <c r="AA1344" s="63" t="s">
        <v>28</v>
      </c>
      <c r="AB1344" s="93" t="str">
        <f t="shared" si="297"/>
        <v>pre99</v>
      </c>
      <c r="AC1344" s="93" t="str">
        <f t="shared" si="298"/>
        <v>HAN</v>
      </c>
      <c r="AD1344" s="93" t="str">
        <f>"'"&amp;VLOOKUP(A1344,Lookups!B$3:F$48,2,FALSE)&amp;"'"</f>
        <v>'Hanford Wild Brights'</v>
      </c>
      <c r="AE1344" s="93">
        <f>VLOOKUP(A1344,Lookups!B$3:F$48,4,FALSE)</f>
        <v>8</v>
      </c>
      <c r="AF1344" s="93" t="str">
        <f>VLOOKUP(A1344,Lookups!B$3:F$48,5,FALSE)</f>
        <v>ColR</v>
      </c>
      <c r="AG1344" s="93" t="str">
        <f t="shared" si="299"/>
        <v>no</v>
      </c>
      <c r="AH1344" s="93">
        <f>VLOOKUP(A1344,Lookups!B$3:F$48,3,FALSE)</f>
        <v>12</v>
      </c>
      <c r="AI1344" s="117">
        <f t="shared" si="300"/>
        <v>0</v>
      </c>
      <c r="AJ1344" s="117">
        <f t="shared" si="301"/>
        <v>0</v>
      </c>
      <c r="AK1344" s="117">
        <f t="shared" si="302"/>
        <v>0</v>
      </c>
      <c r="AL1344" s="117">
        <f t="shared" si="303"/>
        <v>0</v>
      </c>
      <c r="AM1344" s="117">
        <f t="shared" si="304"/>
        <v>0</v>
      </c>
      <c r="AN1344" s="117">
        <f t="shared" si="305"/>
        <v>0</v>
      </c>
      <c r="AO1344" s="117">
        <f t="shared" si="306"/>
        <v>0</v>
      </c>
      <c r="AP1344" s="117">
        <f t="shared" si="307"/>
        <v>0</v>
      </c>
      <c r="AQ1344" s="117">
        <f t="shared" si="308"/>
        <v>0</v>
      </c>
      <c r="AR1344" s="117">
        <f t="shared" si="309"/>
        <v>0</v>
      </c>
      <c r="AS1344" t="str">
        <f t="shared" si="310"/>
        <v>1987HAN</v>
      </c>
    </row>
    <row r="1345" spans="1:45" x14ac:dyDescent="0.25">
      <c r="A1345" t="s">
        <v>677</v>
      </c>
      <c r="B1345" s="64">
        <v>1988</v>
      </c>
      <c r="C1345">
        <v>112</v>
      </c>
      <c r="D1345" s="116">
        <v>2</v>
      </c>
      <c r="E1345" s="63" t="s">
        <v>26</v>
      </c>
      <c r="F1345" s="63" t="s">
        <v>27</v>
      </c>
      <c r="G1345" s="63" t="s">
        <v>28</v>
      </c>
      <c r="H1345" s="63" t="s">
        <v>28</v>
      </c>
      <c r="I1345" s="63" t="s">
        <v>28</v>
      </c>
      <c r="J1345" s="63" t="s">
        <v>28</v>
      </c>
      <c r="K1345" s="63" t="s">
        <v>28</v>
      </c>
      <c r="L1345" s="63" t="s">
        <v>28</v>
      </c>
      <c r="M1345" s="63" t="s">
        <v>28</v>
      </c>
      <c r="N1345" s="63" t="s">
        <v>28</v>
      </c>
      <c r="O1345" s="63" t="s">
        <v>28</v>
      </c>
      <c r="P1345" s="63" t="s">
        <v>28</v>
      </c>
      <c r="Q1345" s="63" t="s">
        <v>28</v>
      </c>
      <c r="R1345" s="63" t="s">
        <v>28</v>
      </c>
      <c r="S1345" s="63" t="s">
        <v>28</v>
      </c>
      <c r="T1345" s="63" t="s">
        <v>28</v>
      </c>
      <c r="U1345" s="63" t="s">
        <v>28</v>
      </c>
      <c r="V1345" s="63" t="s">
        <v>28</v>
      </c>
      <c r="W1345" s="63" t="s">
        <v>28</v>
      </c>
      <c r="X1345" s="63" t="s">
        <v>28</v>
      </c>
      <c r="Y1345" s="63" t="s">
        <v>28</v>
      </c>
      <c r="Z1345" s="63" t="s">
        <v>28</v>
      </c>
      <c r="AA1345" s="63" t="s">
        <v>28</v>
      </c>
      <c r="AB1345" s="93" t="str">
        <f t="shared" si="297"/>
        <v>pre99</v>
      </c>
      <c r="AC1345" s="93" t="str">
        <f t="shared" si="298"/>
        <v>HAN</v>
      </c>
      <c r="AD1345" s="93" t="str">
        <f>"'"&amp;VLOOKUP(A1345,Lookups!B$3:F$48,2,FALSE)&amp;"'"</f>
        <v>'Hanford Wild Brights'</v>
      </c>
      <c r="AE1345" s="93">
        <f>VLOOKUP(A1345,Lookups!B$3:F$48,4,FALSE)</f>
        <v>8</v>
      </c>
      <c r="AF1345" s="93" t="str">
        <f>VLOOKUP(A1345,Lookups!B$3:F$48,5,FALSE)</f>
        <v>ColR</v>
      </c>
      <c r="AG1345" s="93" t="str">
        <f t="shared" si="299"/>
        <v>no</v>
      </c>
      <c r="AH1345" s="93">
        <f>VLOOKUP(A1345,Lookups!B$3:F$48,3,FALSE)</f>
        <v>12</v>
      </c>
      <c r="AI1345" s="117">
        <f t="shared" si="300"/>
        <v>0</v>
      </c>
      <c r="AJ1345" s="117">
        <f t="shared" si="301"/>
        <v>0</v>
      </c>
      <c r="AK1345" s="117">
        <f t="shared" si="302"/>
        <v>0</v>
      </c>
      <c r="AL1345" s="117">
        <f t="shared" si="303"/>
        <v>0</v>
      </c>
      <c r="AM1345" s="117">
        <f t="shared" si="304"/>
        <v>0</v>
      </c>
      <c r="AN1345" s="117">
        <f t="shared" si="305"/>
        <v>0</v>
      </c>
      <c r="AO1345" s="117">
        <f t="shared" si="306"/>
        <v>0</v>
      </c>
      <c r="AP1345" s="117">
        <f t="shared" si="307"/>
        <v>0</v>
      </c>
      <c r="AQ1345" s="117">
        <f t="shared" si="308"/>
        <v>0</v>
      </c>
      <c r="AR1345" s="117">
        <f t="shared" si="309"/>
        <v>0</v>
      </c>
      <c r="AS1345" t="str">
        <f t="shared" si="310"/>
        <v>1988HAN</v>
      </c>
    </row>
    <row r="1346" spans="1:45" x14ac:dyDescent="0.25">
      <c r="A1346" t="s">
        <v>677</v>
      </c>
      <c r="B1346" s="64">
        <v>1989</v>
      </c>
      <c r="C1346">
        <v>118</v>
      </c>
      <c r="D1346" s="116" t="s">
        <v>41</v>
      </c>
      <c r="E1346" s="63" t="s">
        <v>26</v>
      </c>
      <c r="F1346" s="63" t="s">
        <v>27</v>
      </c>
      <c r="G1346" s="63" t="s">
        <v>28</v>
      </c>
      <c r="H1346" s="63" t="s">
        <v>28</v>
      </c>
      <c r="I1346" s="63" t="s">
        <v>28</v>
      </c>
      <c r="J1346" s="63" t="s">
        <v>28</v>
      </c>
      <c r="K1346" s="63" t="s">
        <v>28</v>
      </c>
      <c r="L1346" s="63" t="s">
        <v>28</v>
      </c>
      <c r="M1346" s="63" t="s">
        <v>28</v>
      </c>
      <c r="N1346" s="63" t="s">
        <v>28</v>
      </c>
      <c r="O1346" s="63" t="s">
        <v>28</v>
      </c>
      <c r="P1346" s="63" t="s">
        <v>28</v>
      </c>
      <c r="Q1346" s="63" t="s">
        <v>28</v>
      </c>
      <c r="R1346" s="63" t="s">
        <v>28</v>
      </c>
      <c r="S1346" s="63" t="s">
        <v>28</v>
      </c>
      <c r="T1346" s="63" t="s">
        <v>28</v>
      </c>
      <c r="U1346" s="63" t="s">
        <v>28</v>
      </c>
      <c r="V1346" s="63" t="s">
        <v>28</v>
      </c>
      <c r="W1346" s="63" t="s">
        <v>28</v>
      </c>
      <c r="X1346" s="63" t="s">
        <v>28</v>
      </c>
      <c r="Y1346" s="63" t="s">
        <v>28</v>
      </c>
      <c r="Z1346" s="63" t="s">
        <v>28</v>
      </c>
      <c r="AA1346" s="63" t="s">
        <v>28</v>
      </c>
      <c r="AB1346" s="93" t="str">
        <f t="shared" si="297"/>
        <v>pre99</v>
      </c>
      <c r="AC1346" s="93" t="str">
        <f t="shared" si="298"/>
        <v>HAN</v>
      </c>
      <c r="AD1346" s="93" t="str">
        <f>"'"&amp;VLOOKUP(A1346,Lookups!B$3:F$48,2,FALSE)&amp;"'"</f>
        <v>'Hanford Wild Brights'</v>
      </c>
      <c r="AE1346" s="93">
        <f>VLOOKUP(A1346,Lookups!B$3:F$48,4,FALSE)</f>
        <v>8</v>
      </c>
      <c r="AF1346" s="93" t="str">
        <f>VLOOKUP(A1346,Lookups!B$3:F$48,5,FALSE)</f>
        <v>ColR</v>
      </c>
      <c r="AG1346" s="93" t="str">
        <f t="shared" si="299"/>
        <v>no</v>
      </c>
      <c r="AH1346" s="93">
        <f>VLOOKUP(A1346,Lookups!B$3:F$48,3,FALSE)</f>
        <v>12</v>
      </c>
      <c r="AI1346" s="117">
        <f t="shared" si="300"/>
        <v>0</v>
      </c>
      <c r="AJ1346" s="117">
        <f t="shared" si="301"/>
        <v>0</v>
      </c>
      <c r="AK1346" s="117">
        <f t="shared" si="302"/>
        <v>0</v>
      </c>
      <c r="AL1346" s="117">
        <f t="shared" si="303"/>
        <v>0</v>
      </c>
      <c r="AM1346" s="117">
        <f t="shared" si="304"/>
        <v>0</v>
      </c>
      <c r="AN1346" s="117">
        <f t="shared" si="305"/>
        <v>0</v>
      </c>
      <c r="AO1346" s="117">
        <f t="shared" si="306"/>
        <v>0</v>
      </c>
      <c r="AP1346" s="117">
        <f t="shared" si="307"/>
        <v>0</v>
      </c>
      <c r="AQ1346" s="117">
        <f t="shared" si="308"/>
        <v>0</v>
      </c>
      <c r="AR1346" s="117">
        <f t="shared" si="309"/>
        <v>0</v>
      </c>
      <c r="AS1346" t="str">
        <f t="shared" si="310"/>
        <v>1989HAN</v>
      </c>
    </row>
    <row r="1347" spans="1:45" x14ac:dyDescent="0.25">
      <c r="A1347" t="s">
        <v>677</v>
      </c>
      <c r="B1347" s="64">
        <v>1990</v>
      </c>
      <c r="C1347">
        <v>476</v>
      </c>
      <c r="D1347" s="116" t="s">
        <v>42</v>
      </c>
      <c r="E1347" s="63">
        <v>9.2436974789915957E-2</v>
      </c>
      <c r="F1347" s="63">
        <v>8.4033613445378148E-3</v>
      </c>
      <c r="G1347" s="63">
        <v>2.1008403361344537E-3</v>
      </c>
      <c r="H1347" s="63">
        <v>5.0420168067226892E-2</v>
      </c>
      <c r="I1347" s="63">
        <v>0</v>
      </c>
      <c r="J1347" s="63">
        <v>8.8235294117647065E-2</v>
      </c>
      <c r="K1347" s="63">
        <v>3.5714285714285712E-2</v>
      </c>
      <c r="L1347" s="63">
        <v>0</v>
      </c>
      <c r="M1347" s="63">
        <v>0</v>
      </c>
      <c r="N1347" s="63">
        <v>4.2016806722689074E-3</v>
      </c>
      <c r="O1347" s="63">
        <v>6.3025210084033615E-3</v>
      </c>
      <c r="P1347" s="63">
        <v>0</v>
      </c>
      <c r="Q1347" s="63">
        <v>6.3025210084033615E-3</v>
      </c>
      <c r="R1347" s="63">
        <v>8.4033613445378148E-3</v>
      </c>
      <c r="S1347" s="63">
        <v>0</v>
      </c>
      <c r="T1347" s="63">
        <v>0</v>
      </c>
      <c r="U1347" s="63">
        <v>0</v>
      </c>
      <c r="V1347" s="63">
        <v>0</v>
      </c>
      <c r="W1347" s="63">
        <v>0</v>
      </c>
      <c r="X1347" s="63">
        <v>0.23319327731092437</v>
      </c>
      <c r="Y1347" s="63">
        <v>6.3025210084033612E-2</v>
      </c>
      <c r="Z1347" s="63">
        <v>0</v>
      </c>
      <c r="AA1347" s="63">
        <v>0.40126050420168069</v>
      </c>
      <c r="AB1347" s="93" t="str">
        <f t="shared" si="297"/>
        <v>pre99</v>
      </c>
      <c r="AC1347" s="93" t="str">
        <f t="shared" si="298"/>
        <v>HAN</v>
      </c>
      <c r="AD1347" s="93" t="str">
        <f>"'"&amp;VLOOKUP(A1347,Lookups!B$3:F$48,2,FALSE)&amp;"'"</f>
        <v>'Hanford Wild Brights'</v>
      </c>
      <c r="AE1347" s="93">
        <f>VLOOKUP(A1347,Lookups!B$3:F$48,4,FALSE)</f>
        <v>8</v>
      </c>
      <c r="AF1347" s="93" t="str">
        <f>VLOOKUP(A1347,Lookups!B$3:F$48,5,FALSE)</f>
        <v>ColR</v>
      </c>
      <c r="AG1347" s="93" t="str">
        <f t="shared" si="299"/>
        <v>yes</v>
      </c>
      <c r="AH1347" s="93">
        <f>VLOOKUP(A1347,Lookups!B$3:F$48,3,FALSE)</f>
        <v>12</v>
      </c>
      <c r="AI1347" s="117">
        <f t="shared" si="300"/>
        <v>0.10294117647058823</v>
      </c>
      <c r="AJ1347" s="117">
        <f t="shared" si="301"/>
        <v>5.0420168067226892E-2</v>
      </c>
      <c r="AK1347" s="117">
        <f t="shared" si="302"/>
        <v>0.12394957983193278</v>
      </c>
      <c r="AL1347" s="117">
        <f t="shared" si="303"/>
        <v>0</v>
      </c>
      <c r="AM1347" s="117">
        <f t="shared" si="304"/>
        <v>1.050420168067227E-2</v>
      </c>
      <c r="AN1347" s="117">
        <f t="shared" si="305"/>
        <v>1.4705882352941176E-2</v>
      </c>
      <c r="AO1347" s="117">
        <f t="shared" si="306"/>
        <v>0</v>
      </c>
      <c r="AP1347" s="117">
        <f t="shared" si="307"/>
        <v>0.29621848739495799</v>
      </c>
      <c r="AQ1347" s="117">
        <f t="shared" si="308"/>
        <v>0.40126050420168069</v>
      </c>
      <c r="AR1347" s="117">
        <f t="shared" si="309"/>
        <v>0</v>
      </c>
      <c r="AS1347" t="str">
        <f t="shared" si="310"/>
        <v>1990HAN</v>
      </c>
    </row>
    <row r="1348" spans="1:45" x14ac:dyDescent="0.25">
      <c r="A1348" t="s">
        <v>677</v>
      </c>
      <c r="B1348" s="64">
        <v>1991</v>
      </c>
      <c r="C1348">
        <v>615</v>
      </c>
      <c r="D1348" s="116" t="s">
        <v>43</v>
      </c>
      <c r="E1348" s="63">
        <v>0.10731707317073171</v>
      </c>
      <c r="F1348" s="63">
        <v>0</v>
      </c>
      <c r="G1348" s="63">
        <v>1.4634146341463415E-2</v>
      </c>
      <c r="H1348" s="63">
        <v>0.10569105691056911</v>
      </c>
      <c r="I1348" s="63">
        <v>4.8780487804878049E-3</v>
      </c>
      <c r="J1348" s="63">
        <v>5.2032520325203252E-2</v>
      </c>
      <c r="K1348" s="63">
        <v>0</v>
      </c>
      <c r="L1348" s="63">
        <v>0</v>
      </c>
      <c r="M1348" s="63">
        <v>9.7560975609756097E-3</v>
      </c>
      <c r="N1348" s="63">
        <v>1.6260162601626016E-3</v>
      </c>
      <c r="O1348" s="63">
        <v>0</v>
      </c>
      <c r="P1348" s="63">
        <v>0</v>
      </c>
      <c r="Q1348" s="63">
        <v>4.8780487804878049E-3</v>
      </c>
      <c r="R1348" s="63">
        <v>0</v>
      </c>
      <c r="S1348" s="63">
        <v>4.8780487804878049E-3</v>
      </c>
      <c r="T1348" s="63">
        <v>4.8780487804878049E-3</v>
      </c>
      <c r="U1348" s="63">
        <v>0</v>
      </c>
      <c r="V1348" s="63">
        <v>0</v>
      </c>
      <c r="W1348" s="63">
        <v>0</v>
      </c>
      <c r="X1348" s="63">
        <v>0.22601626016260162</v>
      </c>
      <c r="Y1348" s="63">
        <v>3.7398373983739838E-2</v>
      </c>
      <c r="Z1348" s="63">
        <v>0</v>
      </c>
      <c r="AA1348" s="63">
        <v>0.42601626016260163</v>
      </c>
      <c r="AB1348" s="93" t="str">
        <f t="shared" si="297"/>
        <v>pre99</v>
      </c>
      <c r="AC1348" s="93" t="str">
        <f t="shared" si="298"/>
        <v>HAN</v>
      </c>
      <c r="AD1348" s="93" t="str">
        <f>"'"&amp;VLOOKUP(A1348,Lookups!B$3:F$48,2,FALSE)&amp;"'"</f>
        <v>'Hanford Wild Brights'</v>
      </c>
      <c r="AE1348" s="93">
        <f>VLOOKUP(A1348,Lookups!B$3:F$48,4,FALSE)</f>
        <v>8</v>
      </c>
      <c r="AF1348" s="93" t="str">
        <f>VLOOKUP(A1348,Lookups!B$3:F$48,5,FALSE)</f>
        <v>ColR</v>
      </c>
      <c r="AG1348" s="93" t="str">
        <f t="shared" si="299"/>
        <v>yes</v>
      </c>
      <c r="AH1348" s="93">
        <f>VLOOKUP(A1348,Lookups!B$3:F$48,3,FALSE)</f>
        <v>12</v>
      </c>
      <c r="AI1348" s="117">
        <f t="shared" si="300"/>
        <v>0.12195121951219512</v>
      </c>
      <c r="AJ1348" s="117">
        <f t="shared" si="301"/>
        <v>0.11056910569105692</v>
      </c>
      <c r="AK1348" s="117">
        <f t="shared" si="302"/>
        <v>5.2032520325203252E-2</v>
      </c>
      <c r="AL1348" s="117">
        <f t="shared" si="303"/>
        <v>9.7560975609756097E-3</v>
      </c>
      <c r="AM1348" s="117">
        <f t="shared" si="304"/>
        <v>1.6260162601626016E-3</v>
      </c>
      <c r="AN1348" s="117">
        <f t="shared" si="305"/>
        <v>1.4634146341463414E-2</v>
      </c>
      <c r="AO1348" s="117">
        <f t="shared" si="306"/>
        <v>0</v>
      </c>
      <c r="AP1348" s="117">
        <f t="shared" si="307"/>
        <v>0.26341463414634148</v>
      </c>
      <c r="AQ1348" s="117">
        <f t="shared" si="308"/>
        <v>0.42601626016260163</v>
      </c>
      <c r="AR1348" s="117">
        <f t="shared" si="309"/>
        <v>0</v>
      </c>
      <c r="AS1348" t="str">
        <f t="shared" si="310"/>
        <v>1991HAN</v>
      </c>
    </row>
    <row r="1349" spans="1:45" x14ac:dyDescent="0.25">
      <c r="A1349" t="s">
        <v>677</v>
      </c>
      <c r="B1349" s="64">
        <v>1992</v>
      </c>
      <c r="C1349">
        <v>367</v>
      </c>
      <c r="D1349" s="116" t="s">
        <v>43</v>
      </c>
      <c r="E1349" s="63">
        <v>0.16076294277929157</v>
      </c>
      <c r="F1349" s="63">
        <v>0.15258855585831063</v>
      </c>
      <c r="G1349" s="63">
        <v>1.3623978201634877E-2</v>
      </c>
      <c r="H1349" s="63">
        <v>5.9945504087193457E-2</v>
      </c>
      <c r="I1349" s="63">
        <v>0</v>
      </c>
      <c r="J1349" s="63">
        <v>0.15531335149863759</v>
      </c>
      <c r="K1349" s="63">
        <v>0</v>
      </c>
      <c r="L1349" s="63">
        <v>0</v>
      </c>
      <c r="M1349" s="63">
        <v>0</v>
      </c>
      <c r="N1349" s="63">
        <v>0</v>
      </c>
      <c r="O1349" s="63">
        <v>0</v>
      </c>
      <c r="P1349" s="63">
        <v>0</v>
      </c>
      <c r="Q1349" s="63">
        <v>0</v>
      </c>
      <c r="R1349" s="63">
        <v>8.1743869209809257E-3</v>
      </c>
      <c r="S1349" s="63">
        <v>8.1743869209809257E-3</v>
      </c>
      <c r="T1349" s="63">
        <v>0</v>
      </c>
      <c r="U1349" s="63">
        <v>0</v>
      </c>
      <c r="V1349" s="63">
        <v>0</v>
      </c>
      <c r="W1349" s="63">
        <v>0</v>
      </c>
      <c r="X1349" s="63">
        <v>0.14986376021798364</v>
      </c>
      <c r="Y1349" s="63">
        <v>1.3623978201634877E-2</v>
      </c>
      <c r="Z1349" s="63">
        <v>0</v>
      </c>
      <c r="AA1349" s="63">
        <v>0.27792915531335149</v>
      </c>
      <c r="AB1349" s="93" t="str">
        <f t="shared" si="297"/>
        <v>pre99</v>
      </c>
      <c r="AC1349" s="93" t="str">
        <f t="shared" si="298"/>
        <v>HAN</v>
      </c>
      <c r="AD1349" s="93" t="str">
        <f>"'"&amp;VLOOKUP(A1349,Lookups!B$3:F$48,2,FALSE)&amp;"'"</f>
        <v>'Hanford Wild Brights'</v>
      </c>
      <c r="AE1349" s="93">
        <f>VLOOKUP(A1349,Lookups!B$3:F$48,4,FALSE)</f>
        <v>8</v>
      </c>
      <c r="AF1349" s="93" t="str">
        <f>VLOOKUP(A1349,Lookups!B$3:F$48,5,FALSE)</f>
        <v>ColR</v>
      </c>
      <c r="AG1349" s="93" t="str">
        <f t="shared" si="299"/>
        <v>yes</v>
      </c>
      <c r="AH1349" s="93">
        <f>VLOOKUP(A1349,Lookups!B$3:F$48,3,FALSE)</f>
        <v>12</v>
      </c>
      <c r="AI1349" s="117">
        <f t="shared" si="300"/>
        <v>0.32697547683923706</v>
      </c>
      <c r="AJ1349" s="117">
        <f t="shared" si="301"/>
        <v>5.9945504087193457E-2</v>
      </c>
      <c r="AK1349" s="117">
        <f t="shared" si="302"/>
        <v>0.15531335149863759</v>
      </c>
      <c r="AL1349" s="117">
        <f t="shared" si="303"/>
        <v>0</v>
      </c>
      <c r="AM1349" s="117">
        <f t="shared" si="304"/>
        <v>0</v>
      </c>
      <c r="AN1349" s="117">
        <f t="shared" si="305"/>
        <v>1.6348773841961851E-2</v>
      </c>
      <c r="AO1349" s="117">
        <f t="shared" si="306"/>
        <v>0</v>
      </c>
      <c r="AP1349" s="117">
        <f t="shared" si="307"/>
        <v>0.16348773841961853</v>
      </c>
      <c r="AQ1349" s="117">
        <f t="shared" si="308"/>
        <v>0.27792915531335149</v>
      </c>
      <c r="AR1349" s="117">
        <f t="shared" si="309"/>
        <v>0</v>
      </c>
      <c r="AS1349" t="str">
        <f t="shared" si="310"/>
        <v>1992HAN</v>
      </c>
    </row>
    <row r="1350" spans="1:45" x14ac:dyDescent="0.25">
      <c r="A1350" t="s">
        <v>677</v>
      </c>
      <c r="B1350" s="64">
        <v>1993</v>
      </c>
      <c r="C1350">
        <v>418</v>
      </c>
      <c r="D1350" s="116" t="s">
        <v>43</v>
      </c>
      <c r="E1350" s="63">
        <v>0.18899521531100477</v>
      </c>
      <c r="F1350" s="63">
        <v>0</v>
      </c>
      <c r="G1350" s="63">
        <v>2.1531100478468901E-2</v>
      </c>
      <c r="H1350" s="63">
        <v>3.1100478468899521E-2</v>
      </c>
      <c r="I1350" s="63">
        <v>1.1961722488038277E-2</v>
      </c>
      <c r="J1350" s="63">
        <v>5.9808612440191387E-2</v>
      </c>
      <c r="K1350" s="63">
        <v>1.9138755980861243E-2</v>
      </c>
      <c r="L1350" s="63">
        <v>0</v>
      </c>
      <c r="M1350" s="63">
        <v>0</v>
      </c>
      <c r="N1350" s="63">
        <v>0</v>
      </c>
      <c r="O1350" s="63">
        <v>2.1531100478468901E-2</v>
      </c>
      <c r="P1350" s="63">
        <v>0</v>
      </c>
      <c r="Q1350" s="63">
        <v>3.5885167464114832E-2</v>
      </c>
      <c r="R1350" s="63">
        <v>0</v>
      </c>
      <c r="S1350" s="63">
        <v>0</v>
      </c>
      <c r="T1350" s="63">
        <v>0</v>
      </c>
      <c r="U1350" s="63">
        <v>0</v>
      </c>
      <c r="V1350" s="63">
        <v>9.5693779904306216E-3</v>
      </c>
      <c r="W1350" s="63">
        <v>0</v>
      </c>
      <c r="X1350" s="63">
        <v>0.15071770334928231</v>
      </c>
      <c r="Y1350" s="63">
        <v>7.1770334928229665E-2</v>
      </c>
      <c r="Z1350" s="63">
        <v>1.1961722488038277E-2</v>
      </c>
      <c r="AA1350" s="63">
        <v>0.36602870813397131</v>
      </c>
      <c r="AB1350" s="93" t="str">
        <f t="shared" si="297"/>
        <v>pre99</v>
      </c>
      <c r="AC1350" s="93" t="str">
        <f t="shared" si="298"/>
        <v>HAN</v>
      </c>
      <c r="AD1350" s="93" t="str">
        <f>"'"&amp;VLOOKUP(A1350,Lookups!B$3:F$48,2,FALSE)&amp;"'"</f>
        <v>'Hanford Wild Brights'</v>
      </c>
      <c r="AE1350" s="93">
        <f>VLOOKUP(A1350,Lookups!B$3:F$48,4,FALSE)</f>
        <v>8</v>
      </c>
      <c r="AF1350" s="93" t="str">
        <f>VLOOKUP(A1350,Lookups!B$3:F$48,5,FALSE)</f>
        <v>ColR</v>
      </c>
      <c r="AG1350" s="93" t="str">
        <f t="shared" si="299"/>
        <v>yes</v>
      </c>
      <c r="AH1350" s="93">
        <f>VLOOKUP(A1350,Lookups!B$3:F$48,3,FALSE)</f>
        <v>12</v>
      </c>
      <c r="AI1350" s="117">
        <f t="shared" si="300"/>
        <v>0.21052631578947367</v>
      </c>
      <c r="AJ1350" s="117">
        <f t="shared" si="301"/>
        <v>4.3062200956937802E-2</v>
      </c>
      <c r="AK1350" s="117">
        <f t="shared" si="302"/>
        <v>7.8947368421052627E-2</v>
      </c>
      <c r="AL1350" s="117">
        <f t="shared" si="303"/>
        <v>0</v>
      </c>
      <c r="AM1350" s="117">
        <f t="shared" si="304"/>
        <v>2.1531100478468901E-2</v>
      </c>
      <c r="AN1350" s="117">
        <f t="shared" si="305"/>
        <v>3.5885167464114832E-2</v>
      </c>
      <c r="AO1350" s="117">
        <f t="shared" si="306"/>
        <v>9.5693779904306216E-3</v>
      </c>
      <c r="AP1350" s="117">
        <f t="shared" si="307"/>
        <v>0.22248803827751196</v>
      </c>
      <c r="AQ1350" s="117">
        <f t="shared" si="308"/>
        <v>0.36602870813397131</v>
      </c>
      <c r="AR1350" s="117">
        <f t="shared" si="309"/>
        <v>1.1961722488038277E-2</v>
      </c>
      <c r="AS1350" t="str">
        <f t="shared" si="310"/>
        <v>1993HAN</v>
      </c>
    </row>
    <row r="1351" spans="1:45" x14ac:dyDescent="0.25">
      <c r="A1351" t="s">
        <v>677</v>
      </c>
      <c r="B1351" s="64">
        <v>1994</v>
      </c>
      <c r="C1351">
        <v>772</v>
      </c>
      <c r="D1351" s="116" t="s">
        <v>43</v>
      </c>
      <c r="E1351" s="63">
        <v>0.17098445595854922</v>
      </c>
      <c r="F1351" s="63">
        <v>3.1088082901554404E-2</v>
      </c>
      <c r="G1351" s="63">
        <v>0</v>
      </c>
      <c r="H1351" s="63">
        <v>5.4404145077720206E-2</v>
      </c>
      <c r="I1351" s="63">
        <v>0</v>
      </c>
      <c r="J1351" s="63">
        <v>4.6632124352331605E-2</v>
      </c>
      <c r="K1351" s="63">
        <v>0</v>
      </c>
      <c r="L1351" s="63">
        <v>0</v>
      </c>
      <c r="M1351" s="63">
        <v>0</v>
      </c>
      <c r="N1351" s="63">
        <v>2.5906735751295338E-3</v>
      </c>
      <c r="O1351" s="63">
        <v>1.2953367875647668E-2</v>
      </c>
      <c r="P1351" s="63">
        <v>0</v>
      </c>
      <c r="Q1351" s="63">
        <v>6.4766839378238338E-3</v>
      </c>
      <c r="R1351" s="63">
        <v>0</v>
      </c>
      <c r="S1351" s="63">
        <v>0</v>
      </c>
      <c r="T1351" s="63">
        <v>0</v>
      </c>
      <c r="U1351" s="63">
        <v>0</v>
      </c>
      <c r="V1351" s="63">
        <v>0</v>
      </c>
      <c r="W1351" s="63">
        <v>0</v>
      </c>
      <c r="X1351" s="63">
        <v>5.4404145077720206E-2</v>
      </c>
      <c r="Y1351" s="63">
        <v>0.12176165803108807</v>
      </c>
      <c r="Z1351" s="63">
        <v>0</v>
      </c>
      <c r="AA1351" s="63">
        <v>0.49870466321243523</v>
      </c>
      <c r="AB1351" s="93" t="str">
        <f t="shared" si="297"/>
        <v>pre99</v>
      </c>
      <c r="AC1351" s="93" t="str">
        <f t="shared" si="298"/>
        <v>HAN</v>
      </c>
      <c r="AD1351" s="93" t="str">
        <f>"'"&amp;VLOOKUP(A1351,Lookups!B$3:F$48,2,FALSE)&amp;"'"</f>
        <v>'Hanford Wild Brights'</v>
      </c>
      <c r="AE1351" s="93">
        <f>VLOOKUP(A1351,Lookups!B$3:F$48,4,FALSE)</f>
        <v>8</v>
      </c>
      <c r="AF1351" s="93" t="str">
        <f>VLOOKUP(A1351,Lookups!B$3:F$48,5,FALSE)</f>
        <v>ColR</v>
      </c>
      <c r="AG1351" s="93" t="str">
        <f t="shared" si="299"/>
        <v>yes</v>
      </c>
      <c r="AH1351" s="93">
        <f>VLOOKUP(A1351,Lookups!B$3:F$48,3,FALSE)</f>
        <v>12</v>
      </c>
      <c r="AI1351" s="117">
        <f t="shared" si="300"/>
        <v>0.20207253886010362</v>
      </c>
      <c r="AJ1351" s="117">
        <f t="shared" si="301"/>
        <v>5.4404145077720206E-2</v>
      </c>
      <c r="AK1351" s="117">
        <f t="shared" si="302"/>
        <v>4.6632124352331605E-2</v>
      </c>
      <c r="AL1351" s="117">
        <f t="shared" si="303"/>
        <v>0</v>
      </c>
      <c r="AM1351" s="117">
        <f t="shared" si="304"/>
        <v>1.5544041450777202E-2</v>
      </c>
      <c r="AN1351" s="117">
        <f t="shared" si="305"/>
        <v>6.4766839378238338E-3</v>
      </c>
      <c r="AO1351" s="117">
        <f t="shared" si="306"/>
        <v>0</v>
      </c>
      <c r="AP1351" s="117">
        <f t="shared" si="307"/>
        <v>0.17616580310880828</v>
      </c>
      <c r="AQ1351" s="117">
        <f t="shared" si="308"/>
        <v>0.49870466321243523</v>
      </c>
      <c r="AR1351" s="117">
        <f t="shared" si="309"/>
        <v>0</v>
      </c>
      <c r="AS1351" t="str">
        <f t="shared" si="310"/>
        <v>1994HAN</v>
      </c>
    </row>
    <row r="1352" spans="1:45" x14ac:dyDescent="0.25">
      <c r="A1352" t="s">
        <v>677</v>
      </c>
      <c r="B1352" s="64">
        <v>1995</v>
      </c>
      <c r="C1352">
        <v>690</v>
      </c>
      <c r="D1352" s="116" t="s">
        <v>43</v>
      </c>
      <c r="E1352" s="63">
        <v>0.13333333333333333</v>
      </c>
      <c r="F1352" s="63">
        <v>0</v>
      </c>
      <c r="G1352" s="63">
        <v>4.2028985507246375E-2</v>
      </c>
      <c r="H1352" s="63">
        <v>5.5072463768115941E-2</v>
      </c>
      <c r="I1352" s="63">
        <v>0</v>
      </c>
      <c r="J1352" s="63">
        <v>2.8985507246376812E-2</v>
      </c>
      <c r="K1352" s="63">
        <v>0</v>
      </c>
      <c r="L1352" s="63">
        <v>0</v>
      </c>
      <c r="M1352" s="63">
        <v>0</v>
      </c>
      <c r="N1352" s="63">
        <v>0</v>
      </c>
      <c r="O1352" s="63">
        <v>0</v>
      </c>
      <c r="P1352" s="63">
        <v>0</v>
      </c>
      <c r="Q1352" s="63">
        <v>0</v>
      </c>
      <c r="R1352" s="63">
        <v>0</v>
      </c>
      <c r="S1352" s="63">
        <v>0</v>
      </c>
      <c r="T1352" s="63">
        <v>0</v>
      </c>
      <c r="U1352" s="63">
        <v>0</v>
      </c>
      <c r="V1352" s="63">
        <v>0</v>
      </c>
      <c r="W1352" s="63">
        <v>0</v>
      </c>
      <c r="X1352" s="63">
        <v>9.420289855072464E-2</v>
      </c>
      <c r="Y1352" s="63">
        <v>6.9565217391304349E-2</v>
      </c>
      <c r="Z1352" s="63">
        <v>0</v>
      </c>
      <c r="AA1352" s="63">
        <v>0.57681159420289851</v>
      </c>
      <c r="AB1352" s="93" t="str">
        <f t="shared" si="297"/>
        <v>pre99</v>
      </c>
      <c r="AC1352" s="93" t="str">
        <f t="shared" si="298"/>
        <v>HAN</v>
      </c>
      <c r="AD1352" s="93" t="str">
        <f>"'"&amp;VLOOKUP(A1352,Lookups!B$3:F$48,2,FALSE)&amp;"'"</f>
        <v>'Hanford Wild Brights'</v>
      </c>
      <c r="AE1352" s="93">
        <f>VLOOKUP(A1352,Lookups!B$3:F$48,4,FALSE)</f>
        <v>8</v>
      </c>
      <c r="AF1352" s="93" t="str">
        <f>VLOOKUP(A1352,Lookups!B$3:F$48,5,FALSE)</f>
        <v>ColR</v>
      </c>
      <c r="AG1352" s="93" t="str">
        <f t="shared" si="299"/>
        <v>yes</v>
      </c>
      <c r="AH1352" s="93">
        <f>VLOOKUP(A1352,Lookups!B$3:F$48,3,FALSE)</f>
        <v>12</v>
      </c>
      <c r="AI1352" s="117">
        <f t="shared" si="300"/>
        <v>0.17536231884057971</v>
      </c>
      <c r="AJ1352" s="117">
        <f t="shared" si="301"/>
        <v>5.5072463768115941E-2</v>
      </c>
      <c r="AK1352" s="117">
        <f t="shared" si="302"/>
        <v>2.8985507246376812E-2</v>
      </c>
      <c r="AL1352" s="117">
        <f t="shared" si="303"/>
        <v>0</v>
      </c>
      <c r="AM1352" s="117">
        <f t="shared" si="304"/>
        <v>0</v>
      </c>
      <c r="AN1352" s="117">
        <f t="shared" si="305"/>
        <v>0</v>
      </c>
      <c r="AO1352" s="117">
        <f t="shared" si="306"/>
        <v>0</v>
      </c>
      <c r="AP1352" s="117">
        <f t="shared" si="307"/>
        <v>0.163768115942029</v>
      </c>
      <c r="AQ1352" s="117">
        <f t="shared" si="308"/>
        <v>0.57681159420289851</v>
      </c>
      <c r="AR1352" s="117">
        <f t="shared" si="309"/>
        <v>0</v>
      </c>
      <c r="AS1352" t="str">
        <f t="shared" si="310"/>
        <v>1995HAN</v>
      </c>
    </row>
    <row r="1353" spans="1:45" x14ac:dyDescent="0.25">
      <c r="A1353" t="s">
        <v>677</v>
      </c>
      <c r="B1353" s="64">
        <v>1996</v>
      </c>
      <c r="C1353">
        <v>628</v>
      </c>
      <c r="D1353" s="116" t="s">
        <v>43</v>
      </c>
      <c r="E1353" s="63">
        <v>0.13057324840764331</v>
      </c>
      <c r="F1353" s="63">
        <v>0</v>
      </c>
      <c r="G1353" s="63">
        <v>0</v>
      </c>
      <c r="H1353" s="63">
        <v>7.9617834394904458E-3</v>
      </c>
      <c r="I1353" s="63">
        <v>0</v>
      </c>
      <c r="J1353" s="63">
        <v>6.369426751592357E-3</v>
      </c>
      <c r="K1353" s="63">
        <v>0</v>
      </c>
      <c r="L1353" s="63">
        <v>0</v>
      </c>
      <c r="M1353" s="63">
        <v>0</v>
      </c>
      <c r="N1353" s="63">
        <v>0</v>
      </c>
      <c r="O1353" s="63">
        <v>6.369426751592357E-3</v>
      </c>
      <c r="P1353" s="63">
        <v>0</v>
      </c>
      <c r="Q1353" s="63">
        <v>0</v>
      </c>
      <c r="R1353" s="63">
        <v>0</v>
      </c>
      <c r="S1353" s="63">
        <v>0</v>
      </c>
      <c r="T1353" s="63">
        <v>0</v>
      </c>
      <c r="U1353" s="63">
        <v>0</v>
      </c>
      <c r="V1353" s="63">
        <v>0</v>
      </c>
      <c r="W1353" s="63">
        <v>0</v>
      </c>
      <c r="X1353" s="63">
        <v>0.27388535031847133</v>
      </c>
      <c r="Y1353" s="63">
        <v>7.8025477707006366E-2</v>
      </c>
      <c r="Z1353" s="63">
        <v>0</v>
      </c>
      <c r="AA1353" s="63">
        <v>0.49681528662420382</v>
      </c>
      <c r="AB1353" s="93" t="str">
        <f t="shared" si="297"/>
        <v>pre99</v>
      </c>
      <c r="AC1353" s="93" t="str">
        <f t="shared" si="298"/>
        <v>HAN</v>
      </c>
      <c r="AD1353" s="93" t="str">
        <f>"'"&amp;VLOOKUP(A1353,Lookups!B$3:F$48,2,FALSE)&amp;"'"</f>
        <v>'Hanford Wild Brights'</v>
      </c>
      <c r="AE1353" s="93">
        <f>VLOOKUP(A1353,Lookups!B$3:F$48,4,FALSE)</f>
        <v>8</v>
      </c>
      <c r="AF1353" s="93" t="str">
        <f>VLOOKUP(A1353,Lookups!B$3:F$48,5,FALSE)</f>
        <v>ColR</v>
      </c>
      <c r="AG1353" s="93" t="str">
        <f t="shared" si="299"/>
        <v>yes</v>
      </c>
      <c r="AH1353" s="93">
        <f>VLOOKUP(A1353,Lookups!B$3:F$48,3,FALSE)</f>
        <v>12</v>
      </c>
      <c r="AI1353" s="117">
        <f t="shared" si="300"/>
        <v>0.13057324840764331</v>
      </c>
      <c r="AJ1353" s="117">
        <f t="shared" si="301"/>
        <v>7.9617834394904458E-3</v>
      </c>
      <c r="AK1353" s="117">
        <f t="shared" si="302"/>
        <v>6.369426751592357E-3</v>
      </c>
      <c r="AL1353" s="117">
        <f t="shared" si="303"/>
        <v>0</v>
      </c>
      <c r="AM1353" s="117">
        <f t="shared" si="304"/>
        <v>6.369426751592357E-3</v>
      </c>
      <c r="AN1353" s="117">
        <f t="shared" si="305"/>
        <v>0</v>
      </c>
      <c r="AO1353" s="117">
        <f t="shared" si="306"/>
        <v>0</v>
      </c>
      <c r="AP1353" s="117">
        <f t="shared" si="307"/>
        <v>0.35191082802547768</v>
      </c>
      <c r="AQ1353" s="117">
        <f t="shared" si="308"/>
        <v>0.49681528662420382</v>
      </c>
      <c r="AR1353" s="117">
        <f t="shared" si="309"/>
        <v>0</v>
      </c>
      <c r="AS1353" t="str">
        <f t="shared" si="310"/>
        <v>1996HAN</v>
      </c>
    </row>
    <row r="1354" spans="1:45" x14ac:dyDescent="0.25">
      <c r="A1354" t="s">
        <v>677</v>
      </c>
      <c r="B1354" s="64">
        <v>1997</v>
      </c>
      <c r="C1354">
        <v>649</v>
      </c>
      <c r="D1354" s="116" t="s">
        <v>43</v>
      </c>
      <c r="E1354" s="63">
        <v>0.1679506933744222</v>
      </c>
      <c r="F1354" s="63">
        <v>1.078582434514638E-2</v>
      </c>
      <c r="G1354" s="63">
        <v>1.078582434514638E-2</v>
      </c>
      <c r="H1354" s="63">
        <v>3.0816640986132512E-2</v>
      </c>
      <c r="I1354" s="63">
        <v>3.0816640986132512E-2</v>
      </c>
      <c r="J1354" s="63">
        <v>7.7041602465331279E-3</v>
      </c>
      <c r="K1354" s="63">
        <v>0</v>
      </c>
      <c r="L1354" s="63">
        <v>0</v>
      </c>
      <c r="M1354" s="63">
        <v>0</v>
      </c>
      <c r="N1354" s="63">
        <v>0</v>
      </c>
      <c r="O1354" s="63">
        <v>0</v>
      </c>
      <c r="P1354" s="63">
        <v>0</v>
      </c>
      <c r="Q1354" s="63">
        <v>0</v>
      </c>
      <c r="R1354" s="63">
        <v>0</v>
      </c>
      <c r="S1354" s="63">
        <v>9.2449922958397542E-3</v>
      </c>
      <c r="T1354" s="63">
        <v>0</v>
      </c>
      <c r="U1354" s="63">
        <v>0</v>
      </c>
      <c r="V1354" s="63">
        <v>0</v>
      </c>
      <c r="W1354" s="63">
        <v>0</v>
      </c>
      <c r="X1354" s="63">
        <v>0.13867488443759629</v>
      </c>
      <c r="Y1354" s="63">
        <v>7.0878274268104779E-2</v>
      </c>
      <c r="Z1354" s="63">
        <v>0</v>
      </c>
      <c r="AA1354" s="63">
        <v>0.52234206471494604</v>
      </c>
      <c r="AB1354" s="93" t="str">
        <f t="shared" si="297"/>
        <v>pre99</v>
      </c>
      <c r="AC1354" s="93" t="str">
        <f t="shared" si="298"/>
        <v>HAN</v>
      </c>
      <c r="AD1354" s="93" t="str">
        <f>"'"&amp;VLOOKUP(A1354,Lookups!B$3:F$48,2,FALSE)&amp;"'"</f>
        <v>'Hanford Wild Brights'</v>
      </c>
      <c r="AE1354" s="93">
        <f>VLOOKUP(A1354,Lookups!B$3:F$48,4,FALSE)</f>
        <v>8</v>
      </c>
      <c r="AF1354" s="93" t="str">
        <f>VLOOKUP(A1354,Lookups!B$3:F$48,5,FALSE)</f>
        <v>ColR</v>
      </c>
      <c r="AG1354" s="93" t="str">
        <f t="shared" si="299"/>
        <v>yes</v>
      </c>
      <c r="AH1354" s="93">
        <f>VLOOKUP(A1354,Lookups!B$3:F$48,3,FALSE)</f>
        <v>12</v>
      </c>
      <c r="AI1354" s="117">
        <f t="shared" si="300"/>
        <v>0.18952234206471497</v>
      </c>
      <c r="AJ1354" s="117">
        <f t="shared" si="301"/>
        <v>6.1633281972265024E-2</v>
      </c>
      <c r="AK1354" s="117">
        <f t="shared" si="302"/>
        <v>7.7041602465331279E-3</v>
      </c>
      <c r="AL1354" s="117">
        <f t="shared" si="303"/>
        <v>0</v>
      </c>
      <c r="AM1354" s="117">
        <f t="shared" si="304"/>
        <v>0</v>
      </c>
      <c r="AN1354" s="117">
        <f t="shared" si="305"/>
        <v>9.2449922958397542E-3</v>
      </c>
      <c r="AO1354" s="117">
        <f t="shared" si="306"/>
        <v>0</v>
      </c>
      <c r="AP1354" s="117">
        <f t="shared" si="307"/>
        <v>0.20955315870570107</v>
      </c>
      <c r="AQ1354" s="117">
        <f t="shared" si="308"/>
        <v>0.52234206471494604</v>
      </c>
      <c r="AR1354" s="117">
        <f t="shared" si="309"/>
        <v>0</v>
      </c>
      <c r="AS1354" t="str">
        <f t="shared" si="310"/>
        <v>1997HAN</v>
      </c>
    </row>
    <row r="1355" spans="1:45" x14ac:dyDescent="0.25">
      <c r="A1355" t="s">
        <v>677</v>
      </c>
      <c r="B1355" s="64">
        <v>1998</v>
      </c>
      <c r="C1355">
        <v>335</v>
      </c>
      <c r="D1355" s="116" t="s">
        <v>43</v>
      </c>
      <c r="E1355" s="63">
        <v>0.1373134328358209</v>
      </c>
      <c r="F1355" s="63">
        <v>0</v>
      </c>
      <c r="G1355" s="63">
        <v>0</v>
      </c>
      <c r="H1355" s="63">
        <v>0.11343283582089553</v>
      </c>
      <c r="I1355" s="63">
        <v>5.9701492537313433E-3</v>
      </c>
      <c r="J1355" s="63">
        <v>0</v>
      </c>
      <c r="K1355" s="63">
        <v>0</v>
      </c>
      <c r="L1355" s="63">
        <v>0</v>
      </c>
      <c r="M1355" s="63">
        <v>0</v>
      </c>
      <c r="N1355" s="63">
        <v>0</v>
      </c>
      <c r="O1355" s="63">
        <v>0</v>
      </c>
      <c r="P1355" s="63">
        <v>0</v>
      </c>
      <c r="Q1355" s="63">
        <v>0</v>
      </c>
      <c r="R1355" s="63">
        <v>0</v>
      </c>
      <c r="S1355" s="63">
        <v>0</v>
      </c>
      <c r="T1355" s="63">
        <v>0</v>
      </c>
      <c r="U1355" s="63">
        <v>0</v>
      </c>
      <c r="V1355" s="63">
        <v>0</v>
      </c>
      <c r="W1355" s="63">
        <v>0</v>
      </c>
      <c r="X1355" s="63">
        <v>0.17313432835820897</v>
      </c>
      <c r="Y1355" s="63">
        <v>6.8656716417910449E-2</v>
      </c>
      <c r="Z1355" s="63">
        <v>0</v>
      </c>
      <c r="AA1355" s="63">
        <v>0.5014925373134328</v>
      </c>
      <c r="AB1355" s="93" t="str">
        <f t="shared" si="297"/>
        <v>pre99</v>
      </c>
      <c r="AC1355" s="93" t="str">
        <f t="shared" si="298"/>
        <v>HAN</v>
      </c>
      <c r="AD1355" s="93" t="str">
        <f>"'"&amp;VLOOKUP(A1355,Lookups!B$3:F$48,2,FALSE)&amp;"'"</f>
        <v>'Hanford Wild Brights'</v>
      </c>
      <c r="AE1355" s="93">
        <f>VLOOKUP(A1355,Lookups!B$3:F$48,4,FALSE)</f>
        <v>8</v>
      </c>
      <c r="AF1355" s="93" t="str">
        <f>VLOOKUP(A1355,Lookups!B$3:F$48,5,FALSE)</f>
        <v>ColR</v>
      </c>
      <c r="AG1355" s="93" t="str">
        <f t="shared" si="299"/>
        <v>yes</v>
      </c>
      <c r="AH1355" s="93">
        <f>VLOOKUP(A1355,Lookups!B$3:F$48,3,FALSE)</f>
        <v>12</v>
      </c>
      <c r="AI1355" s="117">
        <f t="shared" si="300"/>
        <v>0.1373134328358209</v>
      </c>
      <c r="AJ1355" s="117">
        <f t="shared" si="301"/>
        <v>0.11940298507462688</v>
      </c>
      <c r="AK1355" s="117">
        <f t="shared" si="302"/>
        <v>0</v>
      </c>
      <c r="AL1355" s="117">
        <f t="shared" si="303"/>
        <v>0</v>
      </c>
      <c r="AM1355" s="117">
        <f t="shared" si="304"/>
        <v>0</v>
      </c>
      <c r="AN1355" s="117">
        <f t="shared" si="305"/>
        <v>0</v>
      </c>
      <c r="AO1355" s="117">
        <f t="shared" si="306"/>
        <v>0</v>
      </c>
      <c r="AP1355" s="117">
        <f t="shared" si="307"/>
        <v>0.2417910447761194</v>
      </c>
      <c r="AQ1355" s="117">
        <f t="shared" si="308"/>
        <v>0.5014925373134328</v>
      </c>
      <c r="AR1355" s="117">
        <f t="shared" si="309"/>
        <v>0</v>
      </c>
      <c r="AS1355" t="str">
        <f t="shared" si="310"/>
        <v>1998HAN</v>
      </c>
    </row>
    <row r="1356" spans="1:45" x14ac:dyDescent="0.25">
      <c r="A1356" t="s">
        <v>677</v>
      </c>
      <c r="B1356" s="64">
        <v>1999</v>
      </c>
      <c r="C1356">
        <v>279</v>
      </c>
      <c r="D1356" s="116" t="s">
        <v>43</v>
      </c>
      <c r="E1356" s="63">
        <v>0.13620071684587814</v>
      </c>
      <c r="F1356" s="63">
        <v>3.5842293906810036E-3</v>
      </c>
      <c r="G1356" s="63">
        <v>2.1505376344086023E-2</v>
      </c>
      <c r="H1356" s="63">
        <v>0.12903225806451613</v>
      </c>
      <c r="I1356" s="63">
        <v>0</v>
      </c>
      <c r="J1356" s="63">
        <v>0</v>
      </c>
      <c r="K1356" s="63">
        <v>0</v>
      </c>
      <c r="L1356" s="63">
        <v>0</v>
      </c>
      <c r="M1356" s="63">
        <v>0</v>
      </c>
      <c r="N1356" s="63">
        <v>0</v>
      </c>
      <c r="O1356" s="63">
        <v>0</v>
      </c>
      <c r="P1356" s="63">
        <v>0</v>
      </c>
      <c r="Q1356" s="63">
        <v>0</v>
      </c>
      <c r="R1356" s="63">
        <v>0</v>
      </c>
      <c r="S1356" s="63">
        <v>0</v>
      </c>
      <c r="T1356" s="63">
        <v>0</v>
      </c>
      <c r="U1356" s="63">
        <v>0</v>
      </c>
      <c r="V1356" s="63">
        <v>0</v>
      </c>
      <c r="W1356" s="63">
        <v>0</v>
      </c>
      <c r="X1356" s="63">
        <v>0.11827956989247312</v>
      </c>
      <c r="Y1356" s="63">
        <v>5.7347670250896057E-2</v>
      </c>
      <c r="Z1356" s="63">
        <v>0</v>
      </c>
      <c r="AA1356" s="63">
        <v>0.53405017921146958</v>
      </c>
      <c r="AB1356" s="93" t="str">
        <f t="shared" si="297"/>
        <v>a99to08</v>
      </c>
      <c r="AC1356" s="93" t="str">
        <f t="shared" si="298"/>
        <v>HAN</v>
      </c>
      <c r="AD1356" s="93" t="str">
        <f>"'"&amp;VLOOKUP(A1356,Lookups!B$3:F$48,2,FALSE)&amp;"'"</f>
        <v>'Hanford Wild Brights'</v>
      </c>
      <c r="AE1356" s="93">
        <f>VLOOKUP(A1356,Lookups!B$3:F$48,4,FALSE)</f>
        <v>8</v>
      </c>
      <c r="AF1356" s="93" t="str">
        <f>VLOOKUP(A1356,Lookups!B$3:F$48,5,FALSE)</f>
        <v>ColR</v>
      </c>
      <c r="AG1356" s="93" t="str">
        <f t="shared" si="299"/>
        <v>yes</v>
      </c>
      <c r="AH1356" s="93">
        <f>VLOOKUP(A1356,Lookups!B$3:F$48,3,FALSE)</f>
        <v>12</v>
      </c>
      <c r="AI1356" s="117">
        <f t="shared" si="300"/>
        <v>0.16129032258064518</v>
      </c>
      <c r="AJ1356" s="117">
        <f t="shared" si="301"/>
        <v>0.12903225806451613</v>
      </c>
      <c r="AK1356" s="117">
        <f t="shared" si="302"/>
        <v>0</v>
      </c>
      <c r="AL1356" s="117">
        <f t="shared" si="303"/>
        <v>0</v>
      </c>
      <c r="AM1356" s="117">
        <f t="shared" si="304"/>
        <v>0</v>
      </c>
      <c r="AN1356" s="117">
        <f t="shared" si="305"/>
        <v>0</v>
      </c>
      <c r="AO1356" s="117">
        <f t="shared" si="306"/>
        <v>0</v>
      </c>
      <c r="AP1356" s="117">
        <f t="shared" si="307"/>
        <v>0.17562724014336917</v>
      </c>
      <c r="AQ1356" s="117">
        <f t="shared" si="308"/>
        <v>0.53405017921146958</v>
      </c>
      <c r="AR1356" s="117">
        <f t="shared" si="309"/>
        <v>0</v>
      </c>
      <c r="AS1356" t="str">
        <f t="shared" si="310"/>
        <v>1999HAN</v>
      </c>
    </row>
    <row r="1357" spans="1:45" x14ac:dyDescent="0.25">
      <c r="A1357" t="s">
        <v>677</v>
      </c>
      <c r="B1357" s="64">
        <v>2000</v>
      </c>
      <c r="C1357">
        <v>232</v>
      </c>
      <c r="D1357" s="116" t="s">
        <v>43</v>
      </c>
      <c r="E1357" s="63">
        <v>0.20689655172413793</v>
      </c>
      <c r="F1357" s="63">
        <v>4.3103448275862068E-3</v>
      </c>
      <c r="G1357" s="63">
        <v>2.1551724137931036E-2</v>
      </c>
      <c r="H1357" s="63">
        <v>0</v>
      </c>
      <c r="I1357" s="63">
        <v>0</v>
      </c>
      <c r="J1357" s="63">
        <v>0</v>
      </c>
      <c r="K1357" s="63">
        <v>0</v>
      </c>
      <c r="L1357" s="63">
        <v>0</v>
      </c>
      <c r="M1357" s="63">
        <v>0</v>
      </c>
      <c r="N1357" s="63">
        <v>0</v>
      </c>
      <c r="O1357" s="63">
        <v>0</v>
      </c>
      <c r="P1357" s="63">
        <v>0</v>
      </c>
      <c r="Q1357" s="63">
        <v>0</v>
      </c>
      <c r="R1357" s="63">
        <v>0</v>
      </c>
      <c r="S1357" s="63">
        <v>0</v>
      </c>
      <c r="T1357" s="63">
        <v>0</v>
      </c>
      <c r="U1357" s="63">
        <v>0</v>
      </c>
      <c r="V1357" s="63">
        <v>0</v>
      </c>
      <c r="W1357" s="63">
        <v>0</v>
      </c>
      <c r="X1357" s="63">
        <v>0.28448275862068967</v>
      </c>
      <c r="Y1357" s="63">
        <v>5.1724137931034482E-2</v>
      </c>
      <c r="Z1357" s="63">
        <v>0</v>
      </c>
      <c r="AA1357" s="63">
        <v>0.43103448275862066</v>
      </c>
      <c r="AB1357" s="93" t="str">
        <f t="shared" si="297"/>
        <v>a99to08</v>
      </c>
      <c r="AC1357" s="93" t="str">
        <f t="shared" si="298"/>
        <v>HAN</v>
      </c>
      <c r="AD1357" s="93" t="str">
        <f>"'"&amp;VLOOKUP(A1357,Lookups!B$3:F$48,2,FALSE)&amp;"'"</f>
        <v>'Hanford Wild Brights'</v>
      </c>
      <c r="AE1357" s="93">
        <f>VLOOKUP(A1357,Lookups!B$3:F$48,4,FALSE)</f>
        <v>8</v>
      </c>
      <c r="AF1357" s="93" t="str">
        <f>VLOOKUP(A1357,Lookups!B$3:F$48,5,FALSE)</f>
        <v>ColR</v>
      </c>
      <c r="AG1357" s="93" t="str">
        <f t="shared" si="299"/>
        <v>yes</v>
      </c>
      <c r="AH1357" s="93">
        <f>VLOOKUP(A1357,Lookups!B$3:F$48,3,FALSE)</f>
        <v>12</v>
      </c>
      <c r="AI1357" s="117">
        <f t="shared" si="300"/>
        <v>0.23275862068965519</v>
      </c>
      <c r="AJ1357" s="117">
        <f t="shared" si="301"/>
        <v>0</v>
      </c>
      <c r="AK1357" s="117">
        <f t="shared" si="302"/>
        <v>0</v>
      </c>
      <c r="AL1357" s="117">
        <f t="shared" si="303"/>
        <v>0</v>
      </c>
      <c r="AM1357" s="117">
        <f t="shared" si="304"/>
        <v>0</v>
      </c>
      <c r="AN1357" s="117">
        <f t="shared" si="305"/>
        <v>0</v>
      </c>
      <c r="AO1357" s="117">
        <f t="shared" si="306"/>
        <v>0</v>
      </c>
      <c r="AP1357" s="117">
        <f t="shared" si="307"/>
        <v>0.33620689655172414</v>
      </c>
      <c r="AQ1357" s="117">
        <f t="shared" si="308"/>
        <v>0.43103448275862066</v>
      </c>
      <c r="AR1357" s="117">
        <f t="shared" si="309"/>
        <v>0</v>
      </c>
      <c r="AS1357" t="str">
        <f t="shared" si="310"/>
        <v>2000HAN</v>
      </c>
    </row>
    <row r="1358" spans="1:45" x14ac:dyDescent="0.25">
      <c r="A1358" t="s">
        <v>677</v>
      </c>
      <c r="B1358" s="64">
        <v>2001</v>
      </c>
      <c r="C1358">
        <v>361</v>
      </c>
      <c r="D1358" s="116" t="s">
        <v>43</v>
      </c>
      <c r="E1358" s="63">
        <v>5.817174515235457E-2</v>
      </c>
      <c r="F1358" s="63">
        <v>5.5401662049861496E-3</v>
      </c>
      <c r="G1358" s="63">
        <v>1.1080332409972299E-2</v>
      </c>
      <c r="H1358" s="63">
        <v>0</v>
      </c>
      <c r="I1358" s="63">
        <v>0</v>
      </c>
      <c r="J1358" s="63">
        <v>0</v>
      </c>
      <c r="K1358" s="63">
        <v>0</v>
      </c>
      <c r="L1358" s="63">
        <v>0</v>
      </c>
      <c r="M1358" s="63">
        <v>0</v>
      </c>
      <c r="N1358" s="63">
        <v>0</v>
      </c>
      <c r="O1358" s="63">
        <v>0</v>
      </c>
      <c r="P1358" s="63">
        <v>0</v>
      </c>
      <c r="Q1358" s="63">
        <v>8.3102493074792248E-3</v>
      </c>
      <c r="R1358" s="63">
        <v>0</v>
      </c>
      <c r="S1358" s="63">
        <v>5.5401662049861496E-3</v>
      </c>
      <c r="T1358" s="63">
        <v>0</v>
      </c>
      <c r="U1358" s="63">
        <v>0</v>
      </c>
      <c r="V1358" s="63">
        <v>0</v>
      </c>
      <c r="W1358" s="63">
        <v>0</v>
      </c>
      <c r="X1358" s="63">
        <v>0.21329639889196675</v>
      </c>
      <c r="Y1358" s="63">
        <v>0.14958448753462603</v>
      </c>
      <c r="Z1358" s="63">
        <v>0</v>
      </c>
      <c r="AA1358" s="63">
        <v>0.54847645429362879</v>
      </c>
      <c r="AB1358" s="93" t="str">
        <f t="shared" si="297"/>
        <v>a99to08</v>
      </c>
      <c r="AC1358" s="93" t="str">
        <f t="shared" si="298"/>
        <v>HAN</v>
      </c>
      <c r="AD1358" s="93" t="str">
        <f>"'"&amp;VLOOKUP(A1358,Lookups!B$3:F$48,2,FALSE)&amp;"'"</f>
        <v>'Hanford Wild Brights'</v>
      </c>
      <c r="AE1358" s="93">
        <f>VLOOKUP(A1358,Lookups!B$3:F$48,4,FALSE)</f>
        <v>8</v>
      </c>
      <c r="AF1358" s="93" t="str">
        <f>VLOOKUP(A1358,Lookups!B$3:F$48,5,FALSE)</f>
        <v>ColR</v>
      </c>
      <c r="AG1358" s="93" t="str">
        <f t="shared" si="299"/>
        <v>yes</v>
      </c>
      <c r="AH1358" s="93">
        <f>VLOOKUP(A1358,Lookups!B$3:F$48,3,FALSE)</f>
        <v>12</v>
      </c>
      <c r="AI1358" s="117">
        <f t="shared" si="300"/>
        <v>7.4792243767313027E-2</v>
      </c>
      <c r="AJ1358" s="117">
        <f t="shared" si="301"/>
        <v>0</v>
      </c>
      <c r="AK1358" s="117">
        <f t="shared" si="302"/>
        <v>0</v>
      </c>
      <c r="AL1358" s="117">
        <f t="shared" si="303"/>
        <v>0</v>
      </c>
      <c r="AM1358" s="117">
        <f t="shared" si="304"/>
        <v>0</v>
      </c>
      <c r="AN1358" s="117">
        <f t="shared" si="305"/>
        <v>1.3850415512465374E-2</v>
      </c>
      <c r="AO1358" s="117">
        <f t="shared" si="306"/>
        <v>0</v>
      </c>
      <c r="AP1358" s="117">
        <f t="shared" si="307"/>
        <v>0.36288088642659277</v>
      </c>
      <c r="AQ1358" s="117">
        <f t="shared" si="308"/>
        <v>0.54847645429362879</v>
      </c>
      <c r="AR1358" s="117">
        <f t="shared" si="309"/>
        <v>0</v>
      </c>
      <c r="AS1358" t="str">
        <f t="shared" si="310"/>
        <v>2001HAN</v>
      </c>
    </row>
    <row r="1359" spans="1:45" x14ac:dyDescent="0.25">
      <c r="A1359" t="s">
        <v>677</v>
      </c>
      <c r="B1359" s="64">
        <v>2002</v>
      </c>
      <c r="C1359">
        <v>897</v>
      </c>
      <c r="D1359" s="116" t="s">
        <v>43</v>
      </c>
      <c r="E1359" s="63">
        <v>0.17948717948717949</v>
      </c>
      <c r="F1359" s="63">
        <v>0</v>
      </c>
      <c r="G1359" s="63">
        <v>1.4492753623188406E-2</v>
      </c>
      <c r="H1359" s="63">
        <v>7.803790412486065E-3</v>
      </c>
      <c r="I1359" s="63">
        <v>5.5741360089186179E-3</v>
      </c>
      <c r="J1359" s="63">
        <v>2.6755852842809364E-2</v>
      </c>
      <c r="K1359" s="63">
        <v>0</v>
      </c>
      <c r="L1359" s="63">
        <v>0</v>
      </c>
      <c r="M1359" s="63">
        <v>0</v>
      </c>
      <c r="N1359" s="63">
        <v>0</v>
      </c>
      <c r="O1359" s="63">
        <v>0</v>
      </c>
      <c r="P1359" s="63">
        <v>0</v>
      </c>
      <c r="Q1359" s="63">
        <v>8.918617614269788E-3</v>
      </c>
      <c r="R1359" s="63">
        <v>0</v>
      </c>
      <c r="S1359" s="63">
        <v>6.688963210702341E-3</v>
      </c>
      <c r="T1359" s="63">
        <v>2.229654403567447E-3</v>
      </c>
      <c r="U1359" s="63">
        <v>0</v>
      </c>
      <c r="V1359" s="63">
        <v>0</v>
      </c>
      <c r="W1359" s="63">
        <v>0</v>
      </c>
      <c r="X1359" s="63">
        <v>9.6989966555183951E-2</v>
      </c>
      <c r="Y1359" s="63">
        <v>0.10813823857302118</v>
      </c>
      <c r="Z1359" s="63">
        <v>2.0066889632107024E-2</v>
      </c>
      <c r="AA1359" s="63">
        <v>0.52285395763656628</v>
      </c>
      <c r="AB1359" s="93" t="str">
        <f t="shared" si="297"/>
        <v>a99to08</v>
      </c>
      <c r="AC1359" s="93" t="str">
        <f t="shared" si="298"/>
        <v>HAN</v>
      </c>
      <c r="AD1359" s="93" t="str">
        <f>"'"&amp;VLOOKUP(A1359,Lookups!B$3:F$48,2,FALSE)&amp;"'"</f>
        <v>'Hanford Wild Brights'</v>
      </c>
      <c r="AE1359" s="93">
        <f>VLOOKUP(A1359,Lookups!B$3:F$48,4,FALSE)</f>
        <v>8</v>
      </c>
      <c r="AF1359" s="93" t="str">
        <f>VLOOKUP(A1359,Lookups!B$3:F$48,5,FALSE)</f>
        <v>ColR</v>
      </c>
      <c r="AG1359" s="93" t="str">
        <f t="shared" si="299"/>
        <v>yes</v>
      </c>
      <c r="AH1359" s="93">
        <f>VLOOKUP(A1359,Lookups!B$3:F$48,3,FALSE)</f>
        <v>12</v>
      </c>
      <c r="AI1359" s="117">
        <f t="shared" si="300"/>
        <v>0.1939799331103679</v>
      </c>
      <c r="AJ1359" s="117">
        <f t="shared" si="301"/>
        <v>1.3377926421404684E-2</v>
      </c>
      <c r="AK1359" s="117">
        <f t="shared" si="302"/>
        <v>2.6755852842809364E-2</v>
      </c>
      <c r="AL1359" s="117">
        <f t="shared" si="303"/>
        <v>0</v>
      </c>
      <c r="AM1359" s="117">
        <f t="shared" si="304"/>
        <v>0</v>
      </c>
      <c r="AN1359" s="117">
        <f t="shared" si="305"/>
        <v>1.7837235228539576E-2</v>
      </c>
      <c r="AO1359" s="117">
        <f t="shared" si="306"/>
        <v>0</v>
      </c>
      <c r="AP1359" s="117">
        <f t="shared" si="307"/>
        <v>0.20512820512820512</v>
      </c>
      <c r="AQ1359" s="117">
        <f t="shared" si="308"/>
        <v>0.52285395763656628</v>
      </c>
      <c r="AR1359" s="117">
        <f t="shared" si="309"/>
        <v>2.0066889632107024E-2</v>
      </c>
      <c r="AS1359" t="str">
        <f t="shared" si="310"/>
        <v>2002HAN</v>
      </c>
    </row>
    <row r="1360" spans="1:45" x14ac:dyDescent="0.25">
      <c r="A1360" t="s">
        <v>677</v>
      </c>
      <c r="B1360" s="64">
        <v>2003</v>
      </c>
      <c r="C1360">
        <v>1547</v>
      </c>
      <c r="D1360" s="116" t="s">
        <v>43</v>
      </c>
      <c r="E1360" s="63">
        <v>0.13639301874595994</v>
      </c>
      <c r="F1360" s="63">
        <v>0</v>
      </c>
      <c r="G1360" s="63">
        <v>9.0497737556561094E-3</v>
      </c>
      <c r="H1360" s="63">
        <v>4.072398190045249E-2</v>
      </c>
      <c r="I1360" s="63">
        <v>1.098901098901099E-2</v>
      </c>
      <c r="J1360" s="63">
        <v>0</v>
      </c>
      <c r="K1360" s="63">
        <v>3.8784744667097609E-3</v>
      </c>
      <c r="L1360" s="63">
        <v>0</v>
      </c>
      <c r="M1360" s="63">
        <v>0</v>
      </c>
      <c r="N1360" s="63">
        <v>0</v>
      </c>
      <c r="O1360" s="63">
        <v>0</v>
      </c>
      <c r="P1360" s="63">
        <v>0</v>
      </c>
      <c r="Q1360" s="63">
        <v>3.2320620555914671E-3</v>
      </c>
      <c r="R1360" s="63">
        <v>2.5856496444731738E-3</v>
      </c>
      <c r="S1360" s="63">
        <v>2.5856496444731738E-3</v>
      </c>
      <c r="T1360" s="63">
        <v>0</v>
      </c>
      <c r="U1360" s="63">
        <v>0</v>
      </c>
      <c r="V1360" s="63">
        <v>0</v>
      </c>
      <c r="W1360" s="63">
        <v>0</v>
      </c>
      <c r="X1360" s="63">
        <v>0.1389786683904331</v>
      </c>
      <c r="Y1360" s="63">
        <v>9.2436974789915971E-2</v>
      </c>
      <c r="Z1360" s="63">
        <v>0</v>
      </c>
      <c r="AA1360" s="63">
        <v>0.55914673561732386</v>
      </c>
      <c r="AB1360" s="93" t="str">
        <f t="shared" si="297"/>
        <v>a99to08</v>
      </c>
      <c r="AC1360" s="93" t="str">
        <f t="shared" si="298"/>
        <v>HAN</v>
      </c>
      <c r="AD1360" s="93" t="str">
        <f>"'"&amp;VLOOKUP(A1360,Lookups!B$3:F$48,2,FALSE)&amp;"'"</f>
        <v>'Hanford Wild Brights'</v>
      </c>
      <c r="AE1360" s="93">
        <f>VLOOKUP(A1360,Lookups!B$3:F$48,4,FALSE)</f>
        <v>8</v>
      </c>
      <c r="AF1360" s="93" t="str">
        <f>VLOOKUP(A1360,Lookups!B$3:F$48,5,FALSE)</f>
        <v>ColR</v>
      </c>
      <c r="AG1360" s="93" t="str">
        <f t="shared" si="299"/>
        <v>yes</v>
      </c>
      <c r="AH1360" s="93">
        <f>VLOOKUP(A1360,Lookups!B$3:F$48,3,FALSE)</f>
        <v>12</v>
      </c>
      <c r="AI1360" s="117">
        <f t="shared" si="300"/>
        <v>0.14544279250161604</v>
      </c>
      <c r="AJ1360" s="117">
        <f t="shared" si="301"/>
        <v>5.1712992889463481E-2</v>
      </c>
      <c r="AK1360" s="117">
        <f t="shared" si="302"/>
        <v>3.8784744667097609E-3</v>
      </c>
      <c r="AL1360" s="117">
        <f t="shared" si="303"/>
        <v>0</v>
      </c>
      <c r="AM1360" s="117">
        <f t="shared" si="304"/>
        <v>0</v>
      </c>
      <c r="AN1360" s="117">
        <f t="shared" si="305"/>
        <v>8.4033613445378148E-3</v>
      </c>
      <c r="AO1360" s="117">
        <f t="shared" si="306"/>
        <v>0</v>
      </c>
      <c r="AP1360" s="117">
        <f t="shared" si="307"/>
        <v>0.23141564318034907</v>
      </c>
      <c r="AQ1360" s="117">
        <f t="shared" si="308"/>
        <v>0.55914673561732386</v>
      </c>
      <c r="AR1360" s="117">
        <f t="shared" si="309"/>
        <v>0</v>
      </c>
      <c r="AS1360" t="str">
        <f t="shared" si="310"/>
        <v>2003HAN</v>
      </c>
    </row>
    <row r="1361" spans="1:45" x14ac:dyDescent="0.25">
      <c r="A1361" t="s">
        <v>677</v>
      </c>
      <c r="B1361" s="64">
        <v>2004</v>
      </c>
      <c r="C1361">
        <v>1901</v>
      </c>
      <c r="D1361" s="116" t="s">
        <v>43</v>
      </c>
      <c r="E1361" s="63">
        <v>0.18674381904260917</v>
      </c>
      <c r="F1361" s="63">
        <v>2.0515518148342977E-2</v>
      </c>
      <c r="G1361" s="63">
        <v>2.9984218832193581E-2</v>
      </c>
      <c r="H1361" s="63">
        <v>6.5228826933193054E-2</v>
      </c>
      <c r="I1361" s="63">
        <v>3.2614413466596527E-2</v>
      </c>
      <c r="J1361" s="63">
        <v>2.7880063124671225E-2</v>
      </c>
      <c r="K1361" s="63">
        <v>0</v>
      </c>
      <c r="L1361" s="63">
        <v>0</v>
      </c>
      <c r="M1361" s="63">
        <v>4.2083114150447132E-3</v>
      </c>
      <c r="N1361" s="63">
        <v>0</v>
      </c>
      <c r="O1361" s="63">
        <v>0</v>
      </c>
      <c r="P1361" s="63">
        <v>0</v>
      </c>
      <c r="Q1361" s="63">
        <v>1.5781167806417674E-3</v>
      </c>
      <c r="R1361" s="63">
        <v>3.1562335612835349E-3</v>
      </c>
      <c r="S1361" s="63">
        <v>2.1041557075223566E-3</v>
      </c>
      <c r="T1361" s="63">
        <v>0</v>
      </c>
      <c r="U1361" s="63">
        <v>0</v>
      </c>
      <c r="V1361" s="63">
        <v>0</v>
      </c>
      <c r="W1361" s="63">
        <v>0</v>
      </c>
      <c r="X1361" s="63">
        <v>0.13203577064702787</v>
      </c>
      <c r="Y1361" s="63">
        <v>3.9978958442924775E-2</v>
      </c>
      <c r="Z1361" s="63">
        <v>0</v>
      </c>
      <c r="AA1361" s="63">
        <v>0.45397159389794844</v>
      </c>
      <c r="AB1361" s="93" t="str">
        <f t="shared" si="297"/>
        <v>a99to08</v>
      </c>
      <c r="AC1361" s="93" t="str">
        <f t="shared" si="298"/>
        <v>HAN</v>
      </c>
      <c r="AD1361" s="93" t="str">
        <f>"'"&amp;VLOOKUP(A1361,Lookups!B$3:F$48,2,FALSE)&amp;"'"</f>
        <v>'Hanford Wild Brights'</v>
      </c>
      <c r="AE1361" s="93">
        <f>VLOOKUP(A1361,Lookups!B$3:F$48,4,FALSE)</f>
        <v>8</v>
      </c>
      <c r="AF1361" s="93" t="str">
        <f>VLOOKUP(A1361,Lookups!B$3:F$48,5,FALSE)</f>
        <v>ColR</v>
      </c>
      <c r="AG1361" s="93" t="str">
        <f t="shared" si="299"/>
        <v>yes</v>
      </c>
      <c r="AH1361" s="93">
        <f>VLOOKUP(A1361,Lookups!B$3:F$48,3,FALSE)</f>
        <v>12</v>
      </c>
      <c r="AI1361" s="117">
        <f t="shared" si="300"/>
        <v>0.23724355602314573</v>
      </c>
      <c r="AJ1361" s="117">
        <f t="shared" si="301"/>
        <v>9.7843240399789588E-2</v>
      </c>
      <c r="AK1361" s="117">
        <f t="shared" si="302"/>
        <v>2.7880063124671225E-2</v>
      </c>
      <c r="AL1361" s="117">
        <f t="shared" si="303"/>
        <v>4.2083114150447132E-3</v>
      </c>
      <c r="AM1361" s="117">
        <f t="shared" si="304"/>
        <v>0</v>
      </c>
      <c r="AN1361" s="117">
        <f t="shared" si="305"/>
        <v>6.8385060494476589E-3</v>
      </c>
      <c r="AO1361" s="117">
        <f t="shared" si="306"/>
        <v>0</v>
      </c>
      <c r="AP1361" s="117">
        <f t="shared" si="307"/>
        <v>0.17201472908995263</v>
      </c>
      <c r="AQ1361" s="117">
        <f t="shared" si="308"/>
        <v>0.45397159389794844</v>
      </c>
      <c r="AR1361" s="117">
        <f t="shared" si="309"/>
        <v>0</v>
      </c>
      <c r="AS1361" t="str">
        <f t="shared" si="310"/>
        <v>2004HAN</v>
      </c>
    </row>
    <row r="1362" spans="1:45" x14ac:dyDescent="0.25">
      <c r="A1362" t="s">
        <v>677</v>
      </c>
      <c r="B1362" s="64">
        <v>2005</v>
      </c>
      <c r="C1362">
        <v>464</v>
      </c>
      <c r="D1362" s="116" t="s">
        <v>43</v>
      </c>
      <c r="E1362" s="63">
        <v>0.13146551724137931</v>
      </c>
      <c r="F1362" s="63">
        <v>0</v>
      </c>
      <c r="G1362" s="63">
        <v>0</v>
      </c>
      <c r="H1362" s="63">
        <v>8.8362068965517238E-2</v>
      </c>
      <c r="I1362" s="63">
        <v>3.017241379310345E-2</v>
      </c>
      <c r="J1362" s="63">
        <v>4.0948275862068964E-2</v>
      </c>
      <c r="K1362" s="63">
        <v>8.6206896551724137E-3</v>
      </c>
      <c r="L1362" s="63">
        <v>0</v>
      </c>
      <c r="M1362" s="63">
        <v>0</v>
      </c>
      <c r="N1362" s="63">
        <v>0</v>
      </c>
      <c r="O1362" s="63">
        <v>0</v>
      </c>
      <c r="P1362" s="63">
        <v>0</v>
      </c>
      <c r="Q1362" s="63">
        <v>2.1551724137931036E-2</v>
      </c>
      <c r="R1362" s="63">
        <v>1.0775862068965518E-2</v>
      </c>
      <c r="S1362" s="63">
        <v>4.3103448275862068E-3</v>
      </c>
      <c r="T1362" s="63">
        <v>0</v>
      </c>
      <c r="U1362" s="63">
        <v>0</v>
      </c>
      <c r="V1362" s="63">
        <v>0</v>
      </c>
      <c r="W1362" s="63">
        <v>0</v>
      </c>
      <c r="X1362" s="63">
        <v>0.1206896551724138</v>
      </c>
      <c r="Y1362" s="63">
        <v>0.15517241379310345</v>
      </c>
      <c r="Z1362" s="63">
        <v>0</v>
      </c>
      <c r="AA1362" s="63">
        <v>0.38793103448275862</v>
      </c>
      <c r="AB1362" s="93" t="str">
        <f t="shared" si="297"/>
        <v>a99to08</v>
      </c>
      <c r="AC1362" s="93" t="str">
        <f t="shared" si="298"/>
        <v>HAN</v>
      </c>
      <c r="AD1362" s="93" t="str">
        <f>"'"&amp;VLOOKUP(A1362,Lookups!B$3:F$48,2,FALSE)&amp;"'"</f>
        <v>'Hanford Wild Brights'</v>
      </c>
      <c r="AE1362" s="93">
        <f>VLOOKUP(A1362,Lookups!B$3:F$48,4,FALSE)</f>
        <v>8</v>
      </c>
      <c r="AF1362" s="93" t="str">
        <f>VLOOKUP(A1362,Lookups!B$3:F$48,5,FALSE)</f>
        <v>ColR</v>
      </c>
      <c r="AG1362" s="93" t="str">
        <f t="shared" si="299"/>
        <v>yes</v>
      </c>
      <c r="AH1362" s="93">
        <f>VLOOKUP(A1362,Lookups!B$3:F$48,3,FALSE)</f>
        <v>12</v>
      </c>
      <c r="AI1362" s="117">
        <f t="shared" si="300"/>
        <v>0.13146551724137931</v>
      </c>
      <c r="AJ1362" s="117">
        <f t="shared" si="301"/>
        <v>0.11853448275862069</v>
      </c>
      <c r="AK1362" s="117">
        <f t="shared" si="302"/>
        <v>4.9568965517241381E-2</v>
      </c>
      <c r="AL1362" s="117">
        <f t="shared" si="303"/>
        <v>0</v>
      </c>
      <c r="AM1362" s="117">
        <f t="shared" si="304"/>
        <v>0</v>
      </c>
      <c r="AN1362" s="117">
        <f t="shared" si="305"/>
        <v>3.6637931034482762E-2</v>
      </c>
      <c r="AO1362" s="117">
        <f t="shared" si="306"/>
        <v>0</v>
      </c>
      <c r="AP1362" s="117">
        <f t="shared" si="307"/>
        <v>0.27586206896551724</v>
      </c>
      <c r="AQ1362" s="117">
        <f t="shared" si="308"/>
        <v>0.38793103448275862</v>
      </c>
      <c r="AR1362" s="117">
        <f t="shared" si="309"/>
        <v>0</v>
      </c>
      <c r="AS1362" t="str">
        <f t="shared" si="310"/>
        <v>2005HAN</v>
      </c>
    </row>
    <row r="1363" spans="1:45" x14ac:dyDescent="0.25">
      <c r="A1363" t="s">
        <v>677</v>
      </c>
      <c r="B1363" s="64">
        <v>2006</v>
      </c>
      <c r="C1363">
        <v>566</v>
      </c>
      <c r="D1363" s="116" t="s">
        <v>43</v>
      </c>
      <c r="E1363" s="63">
        <v>0.19081272084805653</v>
      </c>
      <c r="F1363" s="63">
        <v>0</v>
      </c>
      <c r="G1363" s="63">
        <v>8.8339222614840993E-3</v>
      </c>
      <c r="H1363" s="63">
        <v>5.1236749116607777E-2</v>
      </c>
      <c r="I1363" s="63">
        <v>0</v>
      </c>
      <c r="J1363" s="63">
        <v>2.6501766784452298E-2</v>
      </c>
      <c r="K1363" s="63">
        <v>2.4734982332155476E-2</v>
      </c>
      <c r="L1363" s="63">
        <v>0</v>
      </c>
      <c r="M1363" s="63">
        <v>0</v>
      </c>
      <c r="N1363" s="63">
        <v>0</v>
      </c>
      <c r="O1363" s="63">
        <v>0</v>
      </c>
      <c r="P1363" s="63">
        <v>0</v>
      </c>
      <c r="Q1363" s="63">
        <v>3.5335689045936395E-3</v>
      </c>
      <c r="R1363" s="63">
        <v>0</v>
      </c>
      <c r="S1363" s="63">
        <v>3.5335689045936395E-3</v>
      </c>
      <c r="T1363" s="63">
        <v>0</v>
      </c>
      <c r="U1363" s="63">
        <v>0</v>
      </c>
      <c r="V1363" s="63">
        <v>0</v>
      </c>
      <c r="W1363" s="63">
        <v>0</v>
      </c>
      <c r="X1363" s="63">
        <v>0.14664310954063603</v>
      </c>
      <c r="Y1363" s="63">
        <v>0.19434628975265017</v>
      </c>
      <c r="Z1363" s="63">
        <v>0</v>
      </c>
      <c r="AA1363" s="63">
        <v>0.34982332155477031</v>
      </c>
      <c r="AB1363" s="93" t="str">
        <f t="shared" si="297"/>
        <v>a99to08</v>
      </c>
      <c r="AC1363" s="93" t="str">
        <f t="shared" si="298"/>
        <v>HAN</v>
      </c>
      <c r="AD1363" s="93" t="str">
        <f>"'"&amp;VLOOKUP(A1363,Lookups!B$3:F$48,2,FALSE)&amp;"'"</f>
        <v>'Hanford Wild Brights'</v>
      </c>
      <c r="AE1363" s="93">
        <f>VLOOKUP(A1363,Lookups!B$3:F$48,4,FALSE)</f>
        <v>8</v>
      </c>
      <c r="AF1363" s="93" t="str">
        <f>VLOOKUP(A1363,Lookups!B$3:F$48,5,FALSE)</f>
        <v>ColR</v>
      </c>
      <c r="AG1363" s="93" t="str">
        <f t="shared" si="299"/>
        <v>yes</v>
      </c>
      <c r="AH1363" s="93">
        <f>VLOOKUP(A1363,Lookups!B$3:F$48,3,FALSE)</f>
        <v>12</v>
      </c>
      <c r="AI1363" s="117">
        <f t="shared" si="300"/>
        <v>0.19964664310954064</v>
      </c>
      <c r="AJ1363" s="117">
        <f t="shared" si="301"/>
        <v>5.1236749116607777E-2</v>
      </c>
      <c r="AK1363" s="117">
        <f t="shared" si="302"/>
        <v>5.1236749116607777E-2</v>
      </c>
      <c r="AL1363" s="117">
        <f t="shared" si="303"/>
        <v>0</v>
      </c>
      <c r="AM1363" s="117">
        <f t="shared" si="304"/>
        <v>0</v>
      </c>
      <c r="AN1363" s="117">
        <f t="shared" si="305"/>
        <v>7.0671378091872791E-3</v>
      </c>
      <c r="AO1363" s="117">
        <f t="shared" si="306"/>
        <v>0</v>
      </c>
      <c r="AP1363" s="117">
        <f t="shared" si="307"/>
        <v>0.3409893992932862</v>
      </c>
      <c r="AQ1363" s="117">
        <f t="shared" si="308"/>
        <v>0.34982332155477031</v>
      </c>
      <c r="AR1363" s="117">
        <f t="shared" si="309"/>
        <v>0</v>
      </c>
      <c r="AS1363" t="str">
        <f t="shared" si="310"/>
        <v>2006HAN</v>
      </c>
    </row>
    <row r="1364" spans="1:45" x14ac:dyDescent="0.25">
      <c r="A1364" t="s">
        <v>677</v>
      </c>
      <c r="B1364" s="64">
        <v>2007</v>
      </c>
      <c r="C1364">
        <v>314</v>
      </c>
      <c r="D1364" s="116" t="s">
        <v>43</v>
      </c>
      <c r="E1364" s="63">
        <v>0.23248407643312102</v>
      </c>
      <c r="F1364" s="63">
        <v>0</v>
      </c>
      <c r="G1364" s="63">
        <v>9.5541401273885346E-3</v>
      </c>
      <c r="H1364" s="63">
        <v>7.0063694267515922E-2</v>
      </c>
      <c r="I1364" s="63">
        <v>7.32484076433121E-2</v>
      </c>
      <c r="J1364" s="63">
        <v>2.5477707006369428E-2</v>
      </c>
      <c r="K1364" s="63">
        <v>0</v>
      </c>
      <c r="L1364" s="63">
        <v>0</v>
      </c>
      <c r="M1364" s="63">
        <v>0</v>
      </c>
      <c r="N1364" s="63">
        <v>0</v>
      </c>
      <c r="O1364" s="63">
        <v>1.2738853503184714E-2</v>
      </c>
      <c r="P1364" s="63">
        <v>0</v>
      </c>
      <c r="Q1364" s="63">
        <v>6.369426751592357E-3</v>
      </c>
      <c r="R1364" s="63">
        <v>0</v>
      </c>
      <c r="S1364" s="63">
        <v>6.369426751592357E-3</v>
      </c>
      <c r="T1364" s="63">
        <v>0</v>
      </c>
      <c r="U1364" s="63">
        <v>0</v>
      </c>
      <c r="V1364" s="63">
        <v>0</v>
      </c>
      <c r="W1364" s="63">
        <v>0</v>
      </c>
      <c r="X1364" s="63">
        <v>6.6878980891719744E-2</v>
      </c>
      <c r="Y1364" s="63">
        <v>0.16878980891719744</v>
      </c>
      <c r="Z1364" s="63">
        <v>0</v>
      </c>
      <c r="AA1364" s="63">
        <v>0.32802547770700635</v>
      </c>
      <c r="AB1364" s="93" t="str">
        <f t="shared" si="297"/>
        <v>a99to08</v>
      </c>
      <c r="AC1364" s="93" t="str">
        <f t="shared" si="298"/>
        <v>HAN</v>
      </c>
      <c r="AD1364" s="93" t="str">
        <f>"'"&amp;VLOOKUP(A1364,Lookups!B$3:F$48,2,FALSE)&amp;"'"</f>
        <v>'Hanford Wild Brights'</v>
      </c>
      <c r="AE1364" s="93">
        <f>VLOOKUP(A1364,Lookups!B$3:F$48,4,FALSE)</f>
        <v>8</v>
      </c>
      <c r="AF1364" s="93" t="str">
        <f>VLOOKUP(A1364,Lookups!B$3:F$48,5,FALSE)</f>
        <v>ColR</v>
      </c>
      <c r="AG1364" s="93" t="str">
        <f t="shared" si="299"/>
        <v>yes</v>
      </c>
      <c r="AH1364" s="93">
        <f>VLOOKUP(A1364,Lookups!B$3:F$48,3,FALSE)</f>
        <v>12</v>
      </c>
      <c r="AI1364" s="117">
        <f t="shared" si="300"/>
        <v>0.24203821656050956</v>
      </c>
      <c r="AJ1364" s="117">
        <f t="shared" si="301"/>
        <v>0.14331210191082802</v>
      </c>
      <c r="AK1364" s="117">
        <f t="shared" si="302"/>
        <v>2.5477707006369428E-2</v>
      </c>
      <c r="AL1364" s="117">
        <f t="shared" si="303"/>
        <v>0</v>
      </c>
      <c r="AM1364" s="117">
        <f t="shared" si="304"/>
        <v>1.2738853503184714E-2</v>
      </c>
      <c r="AN1364" s="117">
        <f t="shared" si="305"/>
        <v>1.2738853503184714E-2</v>
      </c>
      <c r="AO1364" s="117">
        <f t="shared" si="306"/>
        <v>0</v>
      </c>
      <c r="AP1364" s="117">
        <f t="shared" si="307"/>
        <v>0.2356687898089172</v>
      </c>
      <c r="AQ1364" s="117">
        <f t="shared" si="308"/>
        <v>0.32802547770700635</v>
      </c>
      <c r="AR1364" s="117">
        <f t="shared" si="309"/>
        <v>0</v>
      </c>
      <c r="AS1364" t="str">
        <f t="shared" si="310"/>
        <v>2007HAN</v>
      </c>
    </row>
    <row r="1365" spans="1:45" x14ac:dyDescent="0.25">
      <c r="A1365" t="s">
        <v>677</v>
      </c>
      <c r="B1365" s="64">
        <v>2008</v>
      </c>
      <c r="C1365">
        <v>222</v>
      </c>
      <c r="D1365" s="116" t="s">
        <v>43</v>
      </c>
      <c r="E1365" s="63">
        <v>0.33783783783783783</v>
      </c>
      <c r="F1365" s="63">
        <v>0</v>
      </c>
      <c r="G1365" s="63">
        <v>5.4054054054054057E-2</v>
      </c>
      <c r="H1365" s="63">
        <v>1.3513513513513514E-2</v>
      </c>
      <c r="I1365" s="63">
        <v>1.8018018018018018E-2</v>
      </c>
      <c r="J1365" s="63">
        <v>3.1531531531531529E-2</v>
      </c>
      <c r="K1365" s="63">
        <v>1.8018018018018018E-2</v>
      </c>
      <c r="L1365" s="63">
        <v>0</v>
      </c>
      <c r="M1365" s="63">
        <v>0</v>
      </c>
      <c r="N1365" s="63">
        <v>0</v>
      </c>
      <c r="O1365" s="63">
        <v>0</v>
      </c>
      <c r="P1365" s="63">
        <v>0</v>
      </c>
      <c r="Q1365" s="63">
        <v>0</v>
      </c>
      <c r="R1365" s="63">
        <v>0</v>
      </c>
      <c r="S1365" s="63">
        <v>0</v>
      </c>
      <c r="T1365" s="63">
        <v>0</v>
      </c>
      <c r="U1365" s="63">
        <v>0</v>
      </c>
      <c r="V1365" s="63">
        <v>0</v>
      </c>
      <c r="W1365" s="63">
        <v>0</v>
      </c>
      <c r="X1365" s="63">
        <v>0.17567567567567569</v>
      </c>
      <c r="Y1365" s="63">
        <v>7.2072072072072071E-2</v>
      </c>
      <c r="Z1365" s="63">
        <v>9.0090090090090089E-3</v>
      </c>
      <c r="AA1365" s="63">
        <v>0.27027027027027029</v>
      </c>
      <c r="AB1365" s="93" t="str">
        <f t="shared" si="297"/>
        <v>a99to08</v>
      </c>
      <c r="AC1365" s="93" t="str">
        <f t="shared" si="298"/>
        <v>HAN</v>
      </c>
      <c r="AD1365" s="93" t="str">
        <f>"'"&amp;VLOOKUP(A1365,Lookups!B$3:F$48,2,FALSE)&amp;"'"</f>
        <v>'Hanford Wild Brights'</v>
      </c>
      <c r="AE1365" s="93">
        <f>VLOOKUP(A1365,Lookups!B$3:F$48,4,FALSE)</f>
        <v>8</v>
      </c>
      <c r="AF1365" s="93" t="str">
        <f>VLOOKUP(A1365,Lookups!B$3:F$48,5,FALSE)</f>
        <v>ColR</v>
      </c>
      <c r="AG1365" s="93" t="str">
        <f t="shared" si="299"/>
        <v>yes</v>
      </c>
      <c r="AH1365" s="93">
        <f>VLOOKUP(A1365,Lookups!B$3:F$48,3,FALSE)</f>
        <v>12</v>
      </c>
      <c r="AI1365" s="117">
        <f t="shared" si="300"/>
        <v>0.39189189189189189</v>
      </c>
      <c r="AJ1365" s="117">
        <f t="shared" si="301"/>
        <v>3.1531531531531529E-2</v>
      </c>
      <c r="AK1365" s="117">
        <f t="shared" si="302"/>
        <v>4.9549549549549543E-2</v>
      </c>
      <c r="AL1365" s="117">
        <f t="shared" si="303"/>
        <v>0</v>
      </c>
      <c r="AM1365" s="117">
        <f t="shared" si="304"/>
        <v>0</v>
      </c>
      <c r="AN1365" s="117">
        <f t="shared" si="305"/>
        <v>0</v>
      </c>
      <c r="AO1365" s="117">
        <f t="shared" si="306"/>
        <v>0</v>
      </c>
      <c r="AP1365" s="117">
        <f t="shared" si="307"/>
        <v>0.24774774774774777</v>
      </c>
      <c r="AQ1365" s="117">
        <f t="shared" si="308"/>
        <v>0.27027027027027029</v>
      </c>
      <c r="AR1365" s="117">
        <f t="shared" si="309"/>
        <v>9.0090090090090089E-3</v>
      </c>
      <c r="AS1365" t="str">
        <f t="shared" si="310"/>
        <v>2008HAN</v>
      </c>
    </row>
    <row r="1366" spans="1:45" x14ac:dyDescent="0.25">
      <c r="A1366" t="s">
        <v>677</v>
      </c>
      <c r="B1366" s="64">
        <v>2009</v>
      </c>
      <c r="C1366">
        <v>231</v>
      </c>
      <c r="D1366" s="116" t="s">
        <v>43</v>
      </c>
      <c r="E1366" s="63">
        <v>0.21645021645021645</v>
      </c>
      <c r="F1366" s="63">
        <v>0</v>
      </c>
      <c r="G1366" s="63">
        <v>8.658008658008658E-3</v>
      </c>
      <c r="H1366" s="63">
        <v>3.896103896103896E-2</v>
      </c>
      <c r="I1366" s="63">
        <v>2.1645021645021644E-2</v>
      </c>
      <c r="J1366" s="63">
        <v>1.2987012987012988E-2</v>
      </c>
      <c r="K1366" s="63">
        <v>5.627705627705628E-2</v>
      </c>
      <c r="L1366" s="63">
        <v>0</v>
      </c>
      <c r="M1366" s="63">
        <v>0</v>
      </c>
      <c r="N1366" s="63">
        <v>0</v>
      </c>
      <c r="O1366" s="63">
        <v>0</v>
      </c>
      <c r="P1366" s="63">
        <v>0</v>
      </c>
      <c r="Q1366" s="63">
        <v>0</v>
      </c>
      <c r="R1366" s="63">
        <v>0</v>
      </c>
      <c r="S1366" s="63">
        <v>0</v>
      </c>
      <c r="T1366" s="63">
        <v>0</v>
      </c>
      <c r="U1366" s="63">
        <v>0</v>
      </c>
      <c r="V1366" s="63">
        <v>0</v>
      </c>
      <c r="W1366" s="63">
        <v>0</v>
      </c>
      <c r="X1366" s="63">
        <v>0.48917748917748916</v>
      </c>
      <c r="Y1366" s="63">
        <v>4.3290043290043288E-2</v>
      </c>
      <c r="Z1366" s="63">
        <v>0</v>
      </c>
      <c r="AA1366" s="63">
        <v>0.11255411255411256</v>
      </c>
      <c r="AB1366" s="93" t="str">
        <f t="shared" si="297"/>
        <v>a09on</v>
      </c>
      <c r="AC1366" s="93" t="str">
        <f t="shared" si="298"/>
        <v>HAN</v>
      </c>
      <c r="AD1366" s="93" t="str">
        <f>"'"&amp;VLOOKUP(A1366,Lookups!B$3:F$48,2,FALSE)&amp;"'"</f>
        <v>'Hanford Wild Brights'</v>
      </c>
      <c r="AE1366" s="93">
        <f>VLOOKUP(A1366,Lookups!B$3:F$48,4,FALSE)</f>
        <v>8</v>
      </c>
      <c r="AF1366" s="93" t="str">
        <f>VLOOKUP(A1366,Lookups!B$3:F$48,5,FALSE)</f>
        <v>ColR</v>
      </c>
      <c r="AG1366" s="93" t="str">
        <f t="shared" si="299"/>
        <v>yes</v>
      </c>
      <c r="AH1366" s="93">
        <f>VLOOKUP(A1366,Lookups!B$3:F$48,3,FALSE)</f>
        <v>12</v>
      </c>
      <c r="AI1366" s="117">
        <f t="shared" si="300"/>
        <v>0.22510822510822512</v>
      </c>
      <c r="AJ1366" s="117">
        <f t="shared" si="301"/>
        <v>6.0606060606060608E-2</v>
      </c>
      <c r="AK1366" s="117">
        <f t="shared" si="302"/>
        <v>6.9264069264069264E-2</v>
      </c>
      <c r="AL1366" s="117">
        <f t="shared" si="303"/>
        <v>0</v>
      </c>
      <c r="AM1366" s="117">
        <f t="shared" si="304"/>
        <v>0</v>
      </c>
      <c r="AN1366" s="117">
        <f t="shared" si="305"/>
        <v>0</v>
      </c>
      <c r="AO1366" s="117">
        <f t="shared" si="306"/>
        <v>0</v>
      </c>
      <c r="AP1366" s="117">
        <f t="shared" si="307"/>
        <v>0.53246753246753242</v>
      </c>
      <c r="AQ1366" s="117">
        <f t="shared" si="308"/>
        <v>0.11255411255411256</v>
      </c>
      <c r="AR1366" s="117">
        <f t="shared" si="309"/>
        <v>0</v>
      </c>
      <c r="AS1366" t="str">
        <f t="shared" si="310"/>
        <v>2009HAN</v>
      </c>
    </row>
    <row r="1367" spans="1:45" x14ac:dyDescent="0.25">
      <c r="A1367" t="s">
        <v>677</v>
      </c>
      <c r="B1367" s="64">
        <v>2010</v>
      </c>
      <c r="C1367">
        <v>504</v>
      </c>
      <c r="D1367" s="116" t="s">
        <v>43</v>
      </c>
      <c r="E1367" s="63">
        <v>0.1626984126984127</v>
      </c>
      <c r="F1367" s="63">
        <v>0</v>
      </c>
      <c r="G1367" s="63">
        <v>4.5634920634920632E-2</v>
      </c>
      <c r="H1367" s="63">
        <v>8.3333333333333329E-2</v>
      </c>
      <c r="I1367" s="63">
        <v>3.5714285714285712E-2</v>
      </c>
      <c r="J1367" s="63">
        <v>7.9365079365079361E-3</v>
      </c>
      <c r="K1367" s="63">
        <v>1.3888888888888888E-2</v>
      </c>
      <c r="L1367" s="63">
        <v>0</v>
      </c>
      <c r="M1367" s="63">
        <v>0</v>
      </c>
      <c r="N1367" s="63">
        <v>0</v>
      </c>
      <c r="O1367" s="63">
        <v>0</v>
      </c>
      <c r="P1367" s="63">
        <v>0</v>
      </c>
      <c r="Q1367" s="63">
        <v>1.3888888888888888E-2</v>
      </c>
      <c r="R1367" s="63">
        <v>5.9523809523809521E-3</v>
      </c>
      <c r="S1367" s="63">
        <v>3.968253968253968E-3</v>
      </c>
      <c r="T1367" s="63">
        <v>0</v>
      </c>
      <c r="U1367" s="63">
        <v>0</v>
      </c>
      <c r="V1367" s="63">
        <v>0</v>
      </c>
      <c r="W1367" s="63">
        <v>0</v>
      </c>
      <c r="X1367" s="63">
        <v>0.1111111111111111</v>
      </c>
      <c r="Y1367" s="63">
        <v>4.5634920634920632E-2</v>
      </c>
      <c r="Z1367" s="63">
        <v>4.3650793650793648E-2</v>
      </c>
      <c r="AA1367" s="63">
        <v>0.42658730158730157</v>
      </c>
      <c r="AB1367" s="93" t="str">
        <f t="shared" si="297"/>
        <v>a09on</v>
      </c>
      <c r="AC1367" s="93" t="str">
        <f t="shared" si="298"/>
        <v>HAN</v>
      </c>
      <c r="AD1367" s="93" t="str">
        <f>"'"&amp;VLOOKUP(A1367,Lookups!B$3:F$48,2,FALSE)&amp;"'"</f>
        <v>'Hanford Wild Brights'</v>
      </c>
      <c r="AE1367" s="93">
        <f>VLOOKUP(A1367,Lookups!B$3:F$48,4,FALSE)</f>
        <v>8</v>
      </c>
      <c r="AF1367" s="93" t="str">
        <f>VLOOKUP(A1367,Lookups!B$3:F$48,5,FALSE)</f>
        <v>ColR</v>
      </c>
      <c r="AG1367" s="93" t="str">
        <f t="shared" si="299"/>
        <v>yes</v>
      </c>
      <c r="AH1367" s="93">
        <f>VLOOKUP(A1367,Lookups!B$3:F$48,3,FALSE)</f>
        <v>12</v>
      </c>
      <c r="AI1367" s="117">
        <f t="shared" si="300"/>
        <v>0.20833333333333334</v>
      </c>
      <c r="AJ1367" s="117">
        <f t="shared" si="301"/>
        <v>0.11904761904761904</v>
      </c>
      <c r="AK1367" s="117">
        <f t="shared" si="302"/>
        <v>2.1825396825396824E-2</v>
      </c>
      <c r="AL1367" s="117">
        <f t="shared" si="303"/>
        <v>0</v>
      </c>
      <c r="AM1367" s="117">
        <f t="shared" si="304"/>
        <v>0</v>
      </c>
      <c r="AN1367" s="117">
        <f t="shared" si="305"/>
        <v>2.3809523809523808E-2</v>
      </c>
      <c r="AO1367" s="117">
        <f t="shared" si="306"/>
        <v>0</v>
      </c>
      <c r="AP1367" s="117">
        <f t="shared" si="307"/>
        <v>0.15674603174603174</v>
      </c>
      <c r="AQ1367" s="117">
        <f t="shared" si="308"/>
        <v>0.42658730158730157</v>
      </c>
      <c r="AR1367" s="117">
        <f t="shared" si="309"/>
        <v>4.3650793650793648E-2</v>
      </c>
      <c r="AS1367" t="str">
        <f t="shared" si="310"/>
        <v>2010HAN</v>
      </c>
    </row>
    <row r="1368" spans="1:45" x14ac:dyDescent="0.25">
      <c r="A1368" t="s">
        <v>677</v>
      </c>
      <c r="B1368" s="64">
        <v>2011</v>
      </c>
      <c r="C1368">
        <v>566</v>
      </c>
      <c r="D1368" s="116" t="s">
        <v>43</v>
      </c>
      <c r="E1368" s="63">
        <v>0.20671378091872791</v>
      </c>
      <c r="F1368" s="63">
        <v>7.0671378091872791E-3</v>
      </c>
      <c r="G1368" s="63">
        <v>0</v>
      </c>
      <c r="H1368" s="63">
        <v>1.7667844522968199E-2</v>
      </c>
      <c r="I1368" s="63">
        <v>5.3003533568904596E-2</v>
      </c>
      <c r="J1368" s="63">
        <v>2.2968197879858657E-2</v>
      </c>
      <c r="K1368" s="63">
        <v>0</v>
      </c>
      <c r="L1368" s="63">
        <v>0</v>
      </c>
      <c r="M1368" s="63">
        <v>1.2367491166077738E-2</v>
      </c>
      <c r="N1368" s="63">
        <v>0</v>
      </c>
      <c r="O1368" s="63">
        <v>0</v>
      </c>
      <c r="P1368" s="63">
        <v>0</v>
      </c>
      <c r="Q1368" s="63">
        <v>0</v>
      </c>
      <c r="R1368" s="63">
        <v>1.7667844522968198E-3</v>
      </c>
      <c r="S1368" s="63">
        <v>7.0671378091872791E-3</v>
      </c>
      <c r="T1368" s="63">
        <v>8.8339222614840993E-3</v>
      </c>
      <c r="U1368" s="63">
        <v>0</v>
      </c>
      <c r="V1368" s="63">
        <v>0</v>
      </c>
      <c r="W1368" s="63">
        <v>0</v>
      </c>
      <c r="X1368" s="63">
        <v>0.22084805653710249</v>
      </c>
      <c r="Y1368" s="63">
        <v>8.3038869257950523E-2</v>
      </c>
      <c r="Z1368" s="63">
        <v>0</v>
      </c>
      <c r="AA1368" s="63">
        <v>0.35865724381625441</v>
      </c>
      <c r="AB1368" s="93" t="str">
        <f t="shared" si="297"/>
        <v>a09on</v>
      </c>
      <c r="AC1368" s="93" t="str">
        <f t="shared" si="298"/>
        <v>HAN</v>
      </c>
      <c r="AD1368" s="93" t="str">
        <f>"'"&amp;VLOOKUP(A1368,Lookups!B$3:F$48,2,FALSE)&amp;"'"</f>
        <v>'Hanford Wild Brights'</v>
      </c>
      <c r="AE1368" s="93">
        <f>VLOOKUP(A1368,Lookups!B$3:F$48,4,FALSE)</f>
        <v>8</v>
      </c>
      <c r="AF1368" s="93" t="str">
        <f>VLOOKUP(A1368,Lookups!B$3:F$48,5,FALSE)</f>
        <v>ColR</v>
      </c>
      <c r="AG1368" s="93" t="str">
        <f t="shared" si="299"/>
        <v>yes</v>
      </c>
      <c r="AH1368" s="93">
        <f>VLOOKUP(A1368,Lookups!B$3:F$48,3,FALSE)</f>
        <v>12</v>
      </c>
      <c r="AI1368" s="117">
        <f t="shared" si="300"/>
        <v>0.21378091872791519</v>
      </c>
      <c r="AJ1368" s="117">
        <f t="shared" si="301"/>
        <v>7.0671378091872794E-2</v>
      </c>
      <c r="AK1368" s="117">
        <f t="shared" si="302"/>
        <v>2.2968197879858657E-2</v>
      </c>
      <c r="AL1368" s="117">
        <f t="shared" si="303"/>
        <v>1.2367491166077738E-2</v>
      </c>
      <c r="AM1368" s="117">
        <f t="shared" si="304"/>
        <v>0</v>
      </c>
      <c r="AN1368" s="117">
        <f t="shared" si="305"/>
        <v>1.7667844522968199E-2</v>
      </c>
      <c r="AO1368" s="117">
        <f t="shared" si="306"/>
        <v>0</v>
      </c>
      <c r="AP1368" s="117">
        <f t="shared" si="307"/>
        <v>0.303886925795053</v>
      </c>
      <c r="AQ1368" s="117">
        <f t="shared" si="308"/>
        <v>0.35865724381625441</v>
      </c>
      <c r="AR1368" s="117">
        <f t="shared" si="309"/>
        <v>0</v>
      </c>
      <c r="AS1368" t="str">
        <f t="shared" si="310"/>
        <v>2011HAN</v>
      </c>
    </row>
    <row r="1369" spans="1:45" x14ac:dyDescent="0.25">
      <c r="A1369" t="s">
        <v>677</v>
      </c>
      <c r="B1369" s="64">
        <v>2012</v>
      </c>
      <c r="C1369">
        <v>600</v>
      </c>
      <c r="D1369" s="116" t="s">
        <v>30</v>
      </c>
      <c r="E1369" s="63">
        <v>0.14000000000000001</v>
      </c>
      <c r="F1369" s="63">
        <v>8.3333333333333332E-3</v>
      </c>
      <c r="G1369" s="63">
        <v>1.1666666666666667E-2</v>
      </c>
      <c r="H1369" s="63">
        <v>4.6666666666666669E-2</v>
      </c>
      <c r="I1369" s="63">
        <v>0.02</v>
      </c>
      <c r="J1369" s="63">
        <v>5.8333333333333334E-2</v>
      </c>
      <c r="K1369" s="63">
        <v>5.3333333333333337E-2</v>
      </c>
      <c r="L1369" s="63">
        <v>0</v>
      </c>
      <c r="M1369" s="63">
        <v>0</v>
      </c>
      <c r="N1369" s="63">
        <v>0</v>
      </c>
      <c r="O1369" s="63">
        <v>0</v>
      </c>
      <c r="P1369" s="63">
        <v>0</v>
      </c>
      <c r="Q1369" s="63">
        <v>4.6666666666666669E-2</v>
      </c>
      <c r="R1369" s="63">
        <v>3.3333333333333335E-3</v>
      </c>
      <c r="S1369" s="63">
        <v>5.0000000000000001E-3</v>
      </c>
      <c r="T1369" s="63">
        <v>8.3333333333333332E-3</v>
      </c>
      <c r="U1369" s="63">
        <v>0</v>
      </c>
      <c r="V1369" s="63">
        <v>5.0000000000000001E-3</v>
      </c>
      <c r="W1369" s="63">
        <v>0</v>
      </c>
      <c r="X1369" s="63">
        <v>0.17499999999999999</v>
      </c>
      <c r="Y1369" s="63">
        <v>0.18333333333333332</v>
      </c>
      <c r="Z1369" s="63">
        <v>0</v>
      </c>
      <c r="AA1369" s="63">
        <v>0.23499999999999999</v>
      </c>
      <c r="AB1369" s="93" t="str">
        <f t="shared" si="297"/>
        <v>a09on</v>
      </c>
      <c r="AC1369" s="93" t="str">
        <f t="shared" si="298"/>
        <v>HAN</v>
      </c>
      <c r="AD1369" s="93" t="str">
        <f>"'"&amp;VLOOKUP(A1369,Lookups!B$3:F$48,2,FALSE)&amp;"'"</f>
        <v>'Hanford Wild Brights'</v>
      </c>
      <c r="AE1369" s="93">
        <f>VLOOKUP(A1369,Lookups!B$3:F$48,4,FALSE)</f>
        <v>8</v>
      </c>
      <c r="AF1369" s="93" t="str">
        <f>VLOOKUP(A1369,Lookups!B$3:F$48,5,FALSE)</f>
        <v>ColR</v>
      </c>
      <c r="AG1369" s="93" t="str">
        <f t="shared" si="299"/>
        <v>yes</v>
      </c>
      <c r="AH1369" s="93">
        <f>VLOOKUP(A1369,Lookups!B$3:F$48,3,FALSE)</f>
        <v>12</v>
      </c>
      <c r="AI1369" s="117">
        <f t="shared" si="300"/>
        <v>0.16</v>
      </c>
      <c r="AJ1369" s="117">
        <f t="shared" si="301"/>
        <v>6.6666666666666666E-2</v>
      </c>
      <c r="AK1369" s="117">
        <f t="shared" si="302"/>
        <v>0.11166666666666666</v>
      </c>
      <c r="AL1369" s="117">
        <f t="shared" si="303"/>
        <v>0</v>
      </c>
      <c r="AM1369" s="117">
        <f t="shared" si="304"/>
        <v>0</v>
      </c>
      <c r="AN1369" s="117">
        <f t="shared" si="305"/>
        <v>6.3333333333333339E-2</v>
      </c>
      <c r="AO1369" s="117">
        <f t="shared" si="306"/>
        <v>5.0000000000000001E-3</v>
      </c>
      <c r="AP1369" s="117">
        <f t="shared" si="307"/>
        <v>0.35833333333333328</v>
      </c>
      <c r="AQ1369" s="117">
        <f t="shared" si="308"/>
        <v>0.23499999999999999</v>
      </c>
      <c r="AR1369" s="117">
        <f t="shared" si="309"/>
        <v>0</v>
      </c>
      <c r="AS1369" t="str">
        <f t="shared" si="310"/>
        <v>2012HAN</v>
      </c>
    </row>
    <row r="1370" spans="1:45" x14ac:dyDescent="0.25">
      <c r="A1370" t="s">
        <v>677</v>
      </c>
      <c r="B1370" s="64">
        <v>2013</v>
      </c>
      <c r="C1370" t="s">
        <v>40</v>
      </c>
      <c r="E1370" s="63" t="s">
        <v>28</v>
      </c>
      <c r="F1370" s="63" t="s">
        <v>28</v>
      </c>
      <c r="G1370" s="63" t="s">
        <v>28</v>
      </c>
      <c r="H1370" s="63" t="s">
        <v>28</v>
      </c>
      <c r="I1370" s="63" t="s">
        <v>28</v>
      </c>
      <c r="J1370" s="63" t="s">
        <v>28</v>
      </c>
      <c r="K1370" s="63" t="s">
        <v>28</v>
      </c>
      <c r="L1370" s="63" t="s">
        <v>28</v>
      </c>
      <c r="M1370" s="63" t="s">
        <v>28</v>
      </c>
      <c r="N1370" s="63" t="s">
        <v>28</v>
      </c>
      <c r="O1370" s="63" t="s">
        <v>28</v>
      </c>
      <c r="P1370" s="63" t="s">
        <v>28</v>
      </c>
      <c r="Q1370" s="63" t="s">
        <v>28</v>
      </c>
      <c r="R1370" s="63" t="s">
        <v>28</v>
      </c>
      <c r="S1370" s="63" t="s">
        <v>28</v>
      </c>
      <c r="T1370" s="63" t="s">
        <v>28</v>
      </c>
      <c r="U1370" s="63" t="s">
        <v>28</v>
      </c>
      <c r="V1370" s="63" t="s">
        <v>28</v>
      </c>
      <c r="W1370" s="63" t="s">
        <v>28</v>
      </c>
      <c r="X1370" s="63" t="s">
        <v>28</v>
      </c>
      <c r="Y1370" s="63" t="s">
        <v>28</v>
      </c>
      <c r="Z1370" s="63" t="s">
        <v>28</v>
      </c>
      <c r="AA1370" s="63" t="s">
        <v>28</v>
      </c>
      <c r="AB1370" s="93" t="str">
        <f t="shared" si="297"/>
        <v>a09on</v>
      </c>
      <c r="AC1370" s="93" t="str">
        <f t="shared" si="298"/>
        <v>HAN</v>
      </c>
      <c r="AD1370" s="93" t="str">
        <f>"'"&amp;VLOOKUP(A1370,Lookups!B$3:F$48,2,FALSE)&amp;"'"</f>
        <v>'Hanford Wild Brights'</v>
      </c>
      <c r="AE1370" s="93">
        <f>VLOOKUP(A1370,Lookups!B$3:F$48,4,FALSE)</f>
        <v>8</v>
      </c>
      <c r="AF1370" s="93" t="str">
        <f>VLOOKUP(A1370,Lookups!B$3:F$48,5,FALSE)</f>
        <v>ColR</v>
      </c>
      <c r="AG1370" s="93" t="str">
        <f t="shared" si="299"/>
        <v>no</v>
      </c>
      <c r="AH1370" s="93">
        <f>VLOOKUP(A1370,Lookups!B$3:F$48,3,FALSE)</f>
        <v>12</v>
      </c>
      <c r="AI1370" s="117">
        <f t="shared" si="300"/>
        <v>0</v>
      </c>
      <c r="AJ1370" s="117">
        <f t="shared" si="301"/>
        <v>0</v>
      </c>
      <c r="AK1370" s="117">
        <f t="shared" si="302"/>
        <v>0</v>
      </c>
      <c r="AL1370" s="117">
        <f t="shared" si="303"/>
        <v>0</v>
      </c>
      <c r="AM1370" s="117">
        <f t="shared" si="304"/>
        <v>0</v>
      </c>
      <c r="AN1370" s="117">
        <f t="shared" si="305"/>
        <v>0</v>
      </c>
      <c r="AO1370" s="117">
        <f t="shared" si="306"/>
        <v>0</v>
      </c>
      <c r="AP1370" s="117">
        <f t="shared" si="307"/>
        <v>0</v>
      </c>
      <c r="AQ1370" s="117">
        <f t="shared" si="308"/>
        <v>0</v>
      </c>
      <c r="AR1370" s="117">
        <f t="shared" si="309"/>
        <v>0</v>
      </c>
      <c r="AS1370" t="str">
        <f t="shared" si="310"/>
        <v>2013HAN</v>
      </c>
    </row>
    <row r="1371" spans="1:45" x14ac:dyDescent="0.25">
      <c r="A1371" t="s">
        <v>674</v>
      </c>
      <c r="B1371" s="64">
        <v>1979</v>
      </c>
      <c r="C1371">
        <v>70</v>
      </c>
      <c r="D1371" s="116" t="s">
        <v>78</v>
      </c>
      <c r="E1371" s="63" t="s">
        <v>26</v>
      </c>
      <c r="F1371" s="63" t="s">
        <v>27</v>
      </c>
      <c r="G1371" s="63" t="s">
        <v>28</v>
      </c>
      <c r="H1371" s="63" t="s">
        <v>28</v>
      </c>
      <c r="I1371" s="63" t="s">
        <v>28</v>
      </c>
      <c r="J1371" s="63" t="s">
        <v>28</v>
      </c>
      <c r="K1371" s="63" t="s">
        <v>28</v>
      </c>
      <c r="L1371" s="63" t="s">
        <v>28</v>
      </c>
      <c r="M1371" s="63" t="s">
        <v>28</v>
      </c>
      <c r="N1371" s="63" t="s">
        <v>28</v>
      </c>
      <c r="O1371" s="63" t="s">
        <v>28</v>
      </c>
      <c r="P1371" s="63" t="s">
        <v>28</v>
      </c>
      <c r="Q1371" s="63" t="s">
        <v>28</v>
      </c>
      <c r="R1371" s="63" t="s">
        <v>28</v>
      </c>
      <c r="S1371" s="63" t="s">
        <v>28</v>
      </c>
      <c r="T1371" s="63" t="s">
        <v>28</v>
      </c>
      <c r="U1371" s="63" t="s">
        <v>28</v>
      </c>
      <c r="V1371" s="63" t="s">
        <v>28</v>
      </c>
      <c r="W1371" s="63" t="s">
        <v>28</v>
      </c>
      <c r="X1371" s="63" t="s">
        <v>28</v>
      </c>
      <c r="Y1371" s="63" t="s">
        <v>28</v>
      </c>
      <c r="Z1371" s="63" t="s">
        <v>28</v>
      </c>
      <c r="AA1371" s="63" t="s">
        <v>28</v>
      </c>
      <c r="AB1371" s="93" t="str">
        <f t="shared" si="297"/>
        <v>pre99</v>
      </c>
      <c r="AC1371" s="93" t="str">
        <f t="shared" si="298"/>
        <v>GAD</v>
      </c>
      <c r="AD1371" s="93" t="str">
        <f>"'"&amp;VLOOKUP(A1371,Lookups!B$3:F$48,2,FALSE)&amp;"'"</f>
        <v>'George Adams Fall Fingerling'</v>
      </c>
      <c r="AE1371" s="93">
        <f>VLOOKUP(A1371,Lookups!B$3:F$48,4,FALSE)</f>
        <v>7</v>
      </c>
      <c r="AF1371" s="93" t="str">
        <f>VLOOKUP(A1371,Lookups!B$3:F$48,5,FALSE)</f>
        <v>PS</v>
      </c>
      <c r="AG1371" s="93" t="str">
        <f t="shared" si="299"/>
        <v>no</v>
      </c>
      <c r="AH1371" s="93">
        <f>VLOOKUP(A1371,Lookups!B$3:F$48,3,FALSE)</f>
        <v>11</v>
      </c>
      <c r="AI1371" s="117">
        <f t="shared" si="300"/>
        <v>0</v>
      </c>
      <c r="AJ1371" s="117">
        <f t="shared" si="301"/>
        <v>0</v>
      </c>
      <c r="AK1371" s="117">
        <f t="shared" si="302"/>
        <v>0</v>
      </c>
      <c r="AL1371" s="117">
        <f t="shared" si="303"/>
        <v>0</v>
      </c>
      <c r="AM1371" s="117">
        <f t="shared" si="304"/>
        <v>0</v>
      </c>
      <c r="AN1371" s="117">
        <f t="shared" si="305"/>
        <v>0</v>
      </c>
      <c r="AO1371" s="117">
        <f t="shared" si="306"/>
        <v>0</v>
      </c>
      <c r="AP1371" s="117">
        <f t="shared" si="307"/>
        <v>0</v>
      </c>
      <c r="AQ1371" s="117">
        <f t="shared" si="308"/>
        <v>0</v>
      </c>
      <c r="AR1371" s="117">
        <f t="shared" si="309"/>
        <v>0</v>
      </c>
      <c r="AS1371" t="str">
        <f t="shared" si="310"/>
        <v>1979GAD</v>
      </c>
    </row>
    <row r="1372" spans="1:45" x14ac:dyDescent="0.25">
      <c r="A1372" t="s">
        <v>674</v>
      </c>
      <c r="B1372" s="64">
        <v>1980</v>
      </c>
      <c r="C1372">
        <v>411</v>
      </c>
      <c r="D1372" s="116" t="s">
        <v>82</v>
      </c>
      <c r="E1372" s="63" t="s">
        <v>26</v>
      </c>
      <c r="F1372" s="63" t="s">
        <v>27</v>
      </c>
      <c r="G1372" s="63" t="s">
        <v>28</v>
      </c>
      <c r="H1372" s="63" t="s">
        <v>28</v>
      </c>
      <c r="I1372" s="63" t="s">
        <v>28</v>
      </c>
      <c r="J1372" s="63" t="s">
        <v>28</v>
      </c>
      <c r="K1372" s="63" t="s">
        <v>28</v>
      </c>
      <c r="L1372" s="63" t="s">
        <v>28</v>
      </c>
      <c r="M1372" s="63" t="s">
        <v>28</v>
      </c>
      <c r="N1372" s="63" t="s">
        <v>28</v>
      </c>
      <c r="O1372" s="63" t="s">
        <v>28</v>
      </c>
      <c r="P1372" s="63" t="s">
        <v>28</v>
      </c>
      <c r="Q1372" s="63" t="s">
        <v>28</v>
      </c>
      <c r="R1372" s="63" t="s">
        <v>28</v>
      </c>
      <c r="S1372" s="63" t="s">
        <v>28</v>
      </c>
      <c r="T1372" s="63" t="s">
        <v>28</v>
      </c>
      <c r="U1372" s="63" t="s">
        <v>28</v>
      </c>
      <c r="V1372" s="63" t="s">
        <v>28</v>
      </c>
      <c r="W1372" s="63" t="s">
        <v>28</v>
      </c>
      <c r="X1372" s="63" t="s">
        <v>28</v>
      </c>
      <c r="Y1372" s="63" t="s">
        <v>28</v>
      </c>
      <c r="Z1372" s="63" t="s">
        <v>28</v>
      </c>
      <c r="AA1372" s="63" t="s">
        <v>28</v>
      </c>
      <c r="AB1372" s="93" t="str">
        <f t="shared" si="297"/>
        <v>pre99</v>
      </c>
      <c r="AC1372" s="93" t="str">
        <f t="shared" si="298"/>
        <v>GAD</v>
      </c>
      <c r="AD1372" s="93" t="str">
        <f>"'"&amp;VLOOKUP(A1372,Lookups!B$3:F$48,2,FALSE)&amp;"'"</f>
        <v>'George Adams Fall Fingerling'</v>
      </c>
      <c r="AE1372" s="93">
        <f>VLOOKUP(A1372,Lookups!B$3:F$48,4,FALSE)</f>
        <v>7</v>
      </c>
      <c r="AF1372" s="93" t="str">
        <f>VLOOKUP(A1372,Lookups!B$3:F$48,5,FALSE)</f>
        <v>PS</v>
      </c>
      <c r="AG1372" s="93" t="str">
        <f t="shared" si="299"/>
        <v>no</v>
      </c>
      <c r="AH1372" s="93">
        <f>VLOOKUP(A1372,Lookups!B$3:F$48,3,FALSE)</f>
        <v>11</v>
      </c>
      <c r="AI1372" s="117">
        <f t="shared" si="300"/>
        <v>0</v>
      </c>
      <c r="AJ1372" s="117">
        <f t="shared" si="301"/>
        <v>0</v>
      </c>
      <c r="AK1372" s="117">
        <f t="shared" si="302"/>
        <v>0</v>
      </c>
      <c r="AL1372" s="117">
        <f t="shared" si="303"/>
        <v>0</v>
      </c>
      <c r="AM1372" s="117">
        <f t="shared" si="304"/>
        <v>0</v>
      </c>
      <c r="AN1372" s="117">
        <f t="shared" si="305"/>
        <v>0</v>
      </c>
      <c r="AO1372" s="117">
        <f t="shared" si="306"/>
        <v>0</v>
      </c>
      <c r="AP1372" s="117">
        <f t="shared" si="307"/>
        <v>0</v>
      </c>
      <c r="AQ1372" s="117">
        <f t="shared" si="308"/>
        <v>0</v>
      </c>
      <c r="AR1372" s="117">
        <f t="shared" si="309"/>
        <v>0</v>
      </c>
      <c r="AS1372" t="str">
        <f t="shared" si="310"/>
        <v>1980GAD</v>
      </c>
    </row>
    <row r="1373" spans="1:45" x14ac:dyDescent="0.25">
      <c r="A1373" t="s">
        <v>674</v>
      </c>
      <c r="B1373" s="64">
        <v>1981</v>
      </c>
      <c r="C1373">
        <v>714</v>
      </c>
      <c r="D1373" s="116" t="s">
        <v>41</v>
      </c>
      <c r="E1373" s="63" t="s">
        <v>26</v>
      </c>
      <c r="F1373" s="63" t="s">
        <v>27</v>
      </c>
      <c r="G1373" s="63" t="s">
        <v>28</v>
      </c>
      <c r="H1373" s="63" t="s">
        <v>28</v>
      </c>
      <c r="I1373" s="63" t="s">
        <v>28</v>
      </c>
      <c r="J1373" s="63" t="s">
        <v>28</v>
      </c>
      <c r="K1373" s="63" t="s">
        <v>28</v>
      </c>
      <c r="L1373" s="63" t="s">
        <v>28</v>
      </c>
      <c r="M1373" s="63" t="s">
        <v>28</v>
      </c>
      <c r="N1373" s="63" t="s">
        <v>28</v>
      </c>
      <c r="O1373" s="63" t="s">
        <v>28</v>
      </c>
      <c r="P1373" s="63" t="s">
        <v>28</v>
      </c>
      <c r="Q1373" s="63" t="s">
        <v>28</v>
      </c>
      <c r="R1373" s="63" t="s">
        <v>28</v>
      </c>
      <c r="S1373" s="63" t="s">
        <v>28</v>
      </c>
      <c r="T1373" s="63" t="s">
        <v>28</v>
      </c>
      <c r="U1373" s="63" t="s">
        <v>28</v>
      </c>
      <c r="V1373" s="63" t="s">
        <v>28</v>
      </c>
      <c r="W1373" s="63" t="s">
        <v>28</v>
      </c>
      <c r="X1373" s="63" t="s">
        <v>28</v>
      </c>
      <c r="Y1373" s="63" t="s">
        <v>28</v>
      </c>
      <c r="Z1373" s="63" t="s">
        <v>28</v>
      </c>
      <c r="AA1373" s="63" t="s">
        <v>28</v>
      </c>
      <c r="AB1373" s="93" t="str">
        <f t="shared" si="297"/>
        <v>pre99</v>
      </c>
      <c r="AC1373" s="93" t="str">
        <f t="shared" si="298"/>
        <v>GAD</v>
      </c>
      <c r="AD1373" s="93" t="str">
        <f>"'"&amp;VLOOKUP(A1373,Lookups!B$3:F$48,2,FALSE)&amp;"'"</f>
        <v>'George Adams Fall Fingerling'</v>
      </c>
      <c r="AE1373" s="93">
        <f>VLOOKUP(A1373,Lookups!B$3:F$48,4,FALSE)</f>
        <v>7</v>
      </c>
      <c r="AF1373" s="93" t="str">
        <f>VLOOKUP(A1373,Lookups!B$3:F$48,5,FALSE)</f>
        <v>PS</v>
      </c>
      <c r="AG1373" s="93" t="str">
        <f t="shared" si="299"/>
        <v>no</v>
      </c>
      <c r="AH1373" s="93">
        <f>VLOOKUP(A1373,Lookups!B$3:F$48,3,FALSE)</f>
        <v>11</v>
      </c>
      <c r="AI1373" s="117">
        <f t="shared" si="300"/>
        <v>0</v>
      </c>
      <c r="AJ1373" s="117">
        <f t="shared" si="301"/>
        <v>0</v>
      </c>
      <c r="AK1373" s="117">
        <f t="shared" si="302"/>
        <v>0</v>
      </c>
      <c r="AL1373" s="117">
        <f t="shared" si="303"/>
        <v>0</v>
      </c>
      <c r="AM1373" s="117">
        <f t="shared" si="304"/>
        <v>0</v>
      </c>
      <c r="AN1373" s="117">
        <f t="shared" si="305"/>
        <v>0</v>
      </c>
      <c r="AO1373" s="117">
        <f t="shared" si="306"/>
        <v>0</v>
      </c>
      <c r="AP1373" s="117">
        <f t="shared" si="307"/>
        <v>0</v>
      </c>
      <c r="AQ1373" s="117">
        <f t="shared" si="308"/>
        <v>0</v>
      </c>
      <c r="AR1373" s="117">
        <f t="shared" si="309"/>
        <v>0</v>
      </c>
      <c r="AS1373" t="str">
        <f t="shared" si="310"/>
        <v>1981GAD</v>
      </c>
    </row>
    <row r="1374" spans="1:45" x14ac:dyDescent="0.25">
      <c r="A1374" t="s">
        <v>674</v>
      </c>
      <c r="B1374" s="64">
        <v>1982</v>
      </c>
      <c r="C1374">
        <v>860</v>
      </c>
      <c r="D1374" s="116" t="s">
        <v>42</v>
      </c>
      <c r="E1374" s="63">
        <v>0</v>
      </c>
      <c r="F1374" s="63">
        <v>0</v>
      </c>
      <c r="G1374" s="63">
        <v>0</v>
      </c>
      <c r="H1374" s="63">
        <v>0</v>
      </c>
      <c r="I1374" s="63">
        <v>0</v>
      </c>
      <c r="J1374" s="63">
        <v>0.2069767441860465</v>
      </c>
      <c r="K1374" s="63">
        <v>0</v>
      </c>
      <c r="L1374" s="63">
        <v>2.3255813953488372E-3</v>
      </c>
      <c r="M1374" s="63">
        <v>4.6511627906976744E-2</v>
      </c>
      <c r="N1374" s="63">
        <v>5.8139534883720929E-3</v>
      </c>
      <c r="O1374" s="63">
        <v>6.9767441860465115E-3</v>
      </c>
      <c r="P1374" s="63">
        <v>0</v>
      </c>
      <c r="Q1374" s="63">
        <v>2.9069767441860465E-2</v>
      </c>
      <c r="R1374" s="63">
        <v>4.6511627906976744E-3</v>
      </c>
      <c r="S1374" s="63">
        <v>0</v>
      </c>
      <c r="T1374" s="63">
        <v>0</v>
      </c>
      <c r="U1374" s="63">
        <v>0</v>
      </c>
      <c r="V1374" s="63">
        <v>0.12558139534883722</v>
      </c>
      <c r="W1374" s="63">
        <v>0</v>
      </c>
      <c r="X1374" s="63">
        <v>0.36976744186046517</v>
      </c>
      <c r="Y1374" s="63">
        <v>0</v>
      </c>
      <c r="Z1374" s="63">
        <v>0.19651162790697674</v>
      </c>
      <c r="AA1374" s="63">
        <v>5.8139534883720929E-3</v>
      </c>
      <c r="AB1374" s="93" t="str">
        <f t="shared" si="297"/>
        <v>pre99</v>
      </c>
      <c r="AC1374" s="93" t="str">
        <f t="shared" si="298"/>
        <v>GAD</v>
      </c>
      <c r="AD1374" s="93" t="str">
        <f>"'"&amp;VLOOKUP(A1374,Lookups!B$3:F$48,2,FALSE)&amp;"'"</f>
        <v>'George Adams Fall Fingerling'</v>
      </c>
      <c r="AE1374" s="93">
        <f>VLOOKUP(A1374,Lookups!B$3:F$48,4,FALSE)</f>
        <v>7</v>
      </c>
      <c r="AF1374" s="93" t="str">
        <f>VLOOKUP(A1374,Lookups!B$3:F$48,5,FALSE)</f>
        <v>PS</v>
      </c>
      <c r="AG1374" s="93" t="str">
        <f t="shared" si="299"/>
        <v>yes</v>
      </c>
      <c r="AH1374" s="93">
        <f>VLOOKUP(A1374,Lookups!B$3:F$48,3,FALSE)</f>
        <v>11</v>
      </c>
      <c r="AI1374" s="117">
        <f t="shared" si="300"/>
        <v>0</v>
      </c>
      <c r="AJ1374" s="117">
        <f t="shared" si="301"/>
        <v>0</v>
      </c>
      <c r="AK1374" s="117">
        <f t="shared" si="302"/>
        <v>0.2069767441860465</v>
      </c>
      <c r="AL1374" s="117">
        <f t="shared" si="303"/>
        <v>4.8837209302325581E-2</v>
      </c>
      <c r="AM1374" s="117">
        <f t="shared" si="304"/>
        <v>1.2790697674418604E-2</v>
      </c>
      <c r="AN1374" s="117">
        <f t="shared" si="305"/>
        <v>3.3720930232558136E-2</v>
      </c>
      <c r="AO1374" s="117">
        <f t="shared" si="306"/>
        <v>0.12558139534883722</v>
      </c>
      <c r="AP1374" s="117">
        <f t="shared" si="307"/>
        <v>0.36976744186046517</v>
      </c>
      <c r="AQ1374" s="117">
        <f t="shared" si="308"/>
        <v>5.8139534883720929E-3</v>
      </c>
      <c r="AR1374" s="117">
        <f t="shared" si="309"/>
        <v>0.19651162790697674</v>
      </c>
      <c r="AS1374" t="str">
        <f t="shared" si="310"/>
        <v>1982GAD</v>
      </c>
    </row>
    <row r="1375" spans="1:45" x14ac:dyDescent="0.25">
      <c r="A1375" t="s">
        <v>674</v>
      </c>
      <c r="B1375" s="64">
        <v>1983</v>
      </c>
      <c r="C1375">
        <v>943</v>
      </c>
      <c r="D1375" s="116" t="s">
        <v>43</v>
      </c>
      <c r="E1375" s="63">
        <v>0</v>
      </c>
      <c r="F1375" s="63">
        <v>0</v>
      </c>
      <c r="G1375" s="63">
        <v>0</v>
      </c>
      <c r="H1375" s="63">
        <v>0</v>
      </c>
      <c r="I1375" s="63">
        <v>0</v>
      </c>
      <c r="J1375" s="63">
        <v>0.11983032873806998</v>
      </c>
      <c r="K1375" s="63">
        <v>3.1813361611876989E-3</v>
      </c>
      <c r="L1375" s="63">
        <v>0</v>
      </c>
      <c r="M1375" s="63">
        <v>3.8176033934252389E-2</v>
      </c>
      <c r="N1375" s="63">
        <v>1.2725344644750796E-2</v>
      </c>
      <c r="O1375" s="63">
        <v>4.0296924708377521E-2</v>
      </c>
      <c r="P1375" s="63">
        <v>0</v>
      </c>
      <c r="Q1375" s="63">
        <v>1.0604453870625664E-3</v>
      </c>
      <c r="R1375" s="63">
        <v>5.3022269353128317E-3</v>
      </c>
      <c r="S1375" s="63">
        <v>0</v>
      </c>
      <c r="T1375" s="63">
        <v>0</v>
      </c>
      <c r="U1375" s="63">
        <v>0</v>
      </c>
      <c r="V1375" s="63">
        <v>0.40933191940615055</v>
      </c>
      <c r="W1375" s="63">
        <v>0</v>
      </c>
      <c r="X1375" s="63">
        <v>0.26405090137857901</v>
      </c>
      <c r="Y1375" s="63">
        <v>0</v>
      </c>
      <c r="Z1375" s="63">
        <v>8.6956521739130446E-2</v>
      </c>
      <c r="AA1375" s="63">
        <v>1.9088016967126194E-2</v>
      </c>
      <c r="AB1375" s="93" t="str">
        <f t="shared" si="297"/>
        <v>pre99</v>
      </c>
      <c r="AC1375" s="93" t="str">
        <f t="shared" si="298"/>
        <v>GAD</v>
      </c>
      <c r="AD1375" s="93" t="str">
        <f>"'"&amp;VLOOKUP(A1375,Lookups!B$3:F$48,2,FALSE)&amp;"'"</f>
        <v>'George Adams Fall Fingerling'</v>
      </c>
      <c r="AE1375" s="93">
        <f>VLOOKUP(A1375,Lookups!B$3:F$48,4,FALSE)</f>
        <v>7</v>
      </c>
      <c r="AF1375" s="93" t="str">
        <f>VLOOKUP(A1375,Lookups!B$3:F$48,5,FALSE)</f>
        <v>PS</v>
      </c>
      <c r="AG1375" s="93" t="str">
        <f t="shared" si="299"/>
        <v>yes</v>
      </c>
      <c r="AH1375" s="93">
        <f>VLOOKUP(A1375,Lookups!B$3:F$48,3,FALSE)</f>
        <v>11</v>
      </c>
      <c r="AI1375" s="117">
        <f t="shared" si="300"/>
        <v>0</v>
      </c>
      <c r="AJ1375" s="117">
        <f t="shared" si="301"/>
        <v>0</v>
      </c>
      <c r="AK1375" s="117">
        <f t="shared" si="302"/>
        <v>0.12301166489925767</v>
      </c>
      <c r="AL1375" s="117">
        <f t="shared" si="303"/>
        <v>3.8176033934252389E-2</v>
      </c>
      <c r="AM1375" s="117">
        <f t="shared" si="304"/>
        <v>5.3022269353128315E-2</v>
      </c>
      <c r="AN1375" s="117">
        <f t="shared" si="305"/>
        <v>6.3626723223753979E-3</v>
      </c>
      <c r="AO1375" s="117">
        <f t="shared" si="306"/>
        <v>0.40933191940615055</v>
      </c>
      <c r="AP1375" s="117">
        <f t="shared" si="307"/>
        <v>0.26405090137857901</v>
      </c>
      <c r="AQ1375" s="117">
        <f t="shared" si="308"/>
        <v>1.9088016967126194E-2</v>
      </c>
      <c r="AR1375" s="117">
        <f t="shared" si="309"/>
        <v>8.6956521739130446E-2</v>
      </c>
      <c r="AS1375" t="str">
        <f t="shared" si="310"/>
        <v>1983GAD</v>
      </c>
    </row>
    <row r="1376" spans="1:45" x14ac:dyDescent="0.25">
      <c r="A1376" t="s">
        <v>674</v>
      </c>
      <c r="B1376" s="64">
        <v>1984</v>
      </c>
      <c r="C1376">
        <v>1069</v>
      </c>
      <c r="D1376" s="116" t="s">
        <v>30</v>
      </c>
      <c r="E1376" s="63">
        <v>0</v>
      </c>
      <c r="F1376" s="63">
        <v>9.3545369504209543E-4</v>
      </c>
      <c r="G1376" s="63">
        <v>0</v>
      </c>
      <c r="H1376" s="63">
        <v>5.6127221702525721E-3</v>
      </c>
      <c r="I1376" s="63">
        <v>0</v>
      </c>
      <c r="J1376" s="63">
        <v>0.17960710944808234</v>
      </c>
      <c r="K1376" s="63">
        <v>0</v>
      </c>
      <c r="L1376" s="63">
        <v>1.216089803554724E-2</v>
      </c>
      <c r="M1376" s="63">
        <v>4.9579045837231057E-2</v>
      </c>
      <c r="N1376" s="63">
        <v>3.1805425631431246E-2</v>
      </c>
      <c r="O1376" s="63">
        <v>1.7773620205799812E-2</v>
      </c>
      <c r="P1376" s="63">
        <v>0</v>
      </c>
      <c r="Q1376" s="63">
        <v>2.1515434985968196E-2</v>
      </c>
      <c r="R1376" s="63">
        <v>3.7418147801683817E-3</v>
      </c>
      <c r="S1376" s="63">
        <v>1.8709073900841909E-3</v>
      </c>
      <c r="T1376" s="63">
        <v>0</v>
      </c>
      <c r="U1376" s="63">
        <v>0</v>
      </c>
      <c r="V1376" s="63">
        <v>0.22450888681010289</v>
      </c>
      <c r="W1376" s="63">
        <v>0</v>
      </c>
      <c r="X1376" s="63">
        <v>0.30495790458372307</v>
      </c>
      <c r="Y1376" s="63">
        <v>0</v>
      </c>
      <c r="Z1376" s="63">
        <v>0.10009354536950421</v>
      </c>
      <c r="AA1376" s="63">
        <v>4.5837231057062673E-2</v>
      </c>
      <c r="AB1376" s="93" t="str">
        <f t="shared" si="297"/>
        <v>pre99</v>
      </c>
      <c r="AC1376" s="93" t="str">
        <f t="shared" si="298"/>
        <v>GAD</v>
      </c>
      <c r="AD1376" s="93" t="str">
        <f>"'"&amp;VLOOKUP(A1376,Lookups!B$3:F$48,2,FALSE)&amp;"'"</f>
        <v>'George Adams Fall Fingerling'</v>
      </c>
      <c r="AE1376" s="93">
        <f>VLOOKUP(A1376,Lookups!B$3:F$48,4,FALSE)</f>
        <v>7</v>
      </c>
      <c r="AF1376" s="93" t="str">
        <f>VLOOKUP(A1376,Lookups!B$3:F$48,5,FALSE)</f>
        <v>PS</v>
      </c>
      <c r="AG1376" s="93" t="str">
        <f t="shared" si="299"/>
        <v>yes</v>
      </c>
      <c r="AH1376" s="93">
        <f>VLOOKUP(A1376,Lookups!B$3:F$48,3,FALSE)</f>
        <v>11</v>
      </c>
      <c r="AI1376" s="117">
        <f t="shared" si="300"/>
        <v>9.3545369504209543E-4</v>
      </c>
      <c r="AJ1376" s="117">
        <f t="shared" si="301"/>
        <v>5.6127221702525721E-3</v>
      </c>
      <c r="AK1376" s="117">
        <f t="shared" si="302"/>
        <v>0.17960710944808234</v>
      </c>
      <c r="AL1376" s="117">
        <f t="shared" si="303"/>
        <v>6.17399438727783E-2</v>
      </c>
      <c r="AM1376" s="117">
        <f t="shared" si="304"/>
        <v>4.9579045837231057E-2</v>
      </c>
      <c r="AN1376" s="117">
        <f t="shared" si="305"/>
        <v>2.7128157156220769E-2</v>
      </c>
      <c r="AO1376" s="117">
        <f t="shared" si="306"/>
        <v>0.22450888681010289</v>
      </c>
      <c r="AP1376" s="117">
        <f t="shared" si="307"/>
        <v>0.30495790458372307</v>
      </c>
      <c r="AQ1376" s="117">
        <f t="shared" si="308"/>
        <v>4.5837231057062673E-2</v>
      </c>
      <c r="AR1376" s="117">
        <f t="shared" si="309"/>
        <v>0.10009354536950421</v>
      </c>
      <c r="AS1376" t="str">
        <f t="shared" si="310"/>
        <v>1984GAD</v>
      </c>
    </row>
    <row r="1377" spans="1:45" x14ac:dyDescent="0.25">
      <c r="A1377" t="s">
        <v>674</v>
      </c>
      <c r="B1377" s="64">
        <v>1985</v>
      </c>
      <c r="C1377">
        <v>364</v>
      </c>
      <c r="D1377" s="116" t="s">
        <v>78</v>
      </c>
      <c r="E1377" s="63" t="s">
        <v>26</v>
      </c>
      <c r="F1377" s="63" t="s">
        <v>27</v>
      </c>
      <c r="G1377" s="63" t="s">
        <v>28</v>
      </c>
      <c r="H1377" s="63" t="s">
        <v>28</v>
      </c>
      <c r="I1377" s="63" t="s">
        <v>28</v>
      </c>
      <c r="J1377" s="63" t="s">
        <v>28</v>
      </c>
      <c r="K1377" s="63" t="s">
        <v>28</v>
      </c>
      <c r="L1377" s="63" t="s">
        <v>28</v>
      </c>
      <c r="M1377" s="63" t="s">
        <v>28</v>
      </c>
      <c r="N1377" s="63" t="s">
        <v>28</v>
      </c>
      <c r="O1377" s="63" t="s">
        <v>28</v>
      </c>
      <c r="P1377" s="63" t="s">
        <v>28</v>
      </c>
      <c r="Q1377" s="63" t="s">
        <v>28</v>
      </c>
      <c r="R1377" s="63" t="s">
        <v>28</v>
      </c>
      <c r="S1377" s="63" t="s">
        <v>28</v>
      </c>
      <c r="T1377" s="63" t="s">
        <v>28</v>
      </c>
      <c r="U1377" s="63" t="s">
        <v>28</v>
      </c>
      <c r="V1377" s="63" t="s">
        <v>28</v>
      </c>
      <c r="W1377" s="63" t="s">
        <v>28</v>
      </c>
      <c r="X1377" s="63" t="s">
        <v>28</v>
      </c>
      <c r="Y1377" s="63" t="s">
        <v>28</v>
      </c>
      <c r="Z1377" s="63" t="s">
        <v>28</v>
      </c>
      <c r="AA1377" s="63" t="s">
        <v>28</v>
      </c>
      <c r="AB1377" s="93" t="str">
        <f t="shared" si="297"/>
        <v>pre99</v>
      </c>
      <c r="AC1377" s="93" t="str">
        <f t="shared" si="298"/>
        <v>GAD</v>
      </c>
      <c r="AD1377" s="93" t="str">
        <f>"'"&amp;VLOOKUP(A1377,Lookups!B$3:F$48,2,FALSE)&amp;"'"</f>
        <v>'George Adams Fall Fingerling'</v>
      </c>
      <c r="AE1377" s="93">
        <f>VLOOKUP(A1377,Lookups!B$3:F$48,4,FALSE)</f>
        <v>7</v>
      </c>
      <c r="AF1377" s="93" t="str">
        <f>VLOOKUP(A1377,Lookups!B$3:F$48,5,FALSE)</f>
        <v>PS</v>
      </c>
      <c r="AG1377" s="93" t="str">
        <f t="shared" si="299"/>
        <v>no</v>
      </c>
      <c r="AH1377" s="93">
        <f>VLOOKUP(A1377,Lookups!B$3:F$48,3,FALSE)</f>
        <v>11</v>
      </c>
      <c r="AI1377" s="117">
        <f t="shared" si="300"/>
        <v>0</v>
      </c>
      <c r="AJ1377" s="117">
        <f t="shared" si="301"/>
        <v>0</v>
      </c>
      <c r="AK1377" s="117">
        <f t="shared" si="302"/>
        <v>0</v>
      </c>
      <c r="AL1377" s="117">
        <f t="shared" si="303"/>
        <v>0</v>
      </c>
      <c r="AM1377" s="117">
        <f t="shared" si="304"/>
        <v>0</v>
      </c>
      <c r="AN1377" s="117">
        <f t="shared" si="305"/>
        <v>0</v>
      </c>
      <c r="AO1377" s="117">
        <f t="shared" si="306"/>
        <v>0</v>
      </c>
      <c r="AP1377" s="117">
        <f t="shared" si="307"/>
        <v>0</v>
      </c>
      <c r="AQ1377" s="117">
        <f t="shared" si="308"/>
        <v>0</v>
      </c>
      <c r="AR1377" s="117">
        <f t="shared" si="309"/>
        <v>0</v>
      </c>
      <c r="AS1377" t="str">
        <f t="shared" si="310"/>
        <v>1985GAD</v>
      </c>
    </row>
    <row r="1378" spans="1:45" x14ac:dyDescent="0.25">
      <c r="A1378" t="s">
        <v>674</v>
      </c>
      <c r="B1378" s="64">
        <v>1986</v>
      </c>
      <c r="C1378">
        <v>18</v>
      </c>
      <c r="D1378" s="116">
        <v>5</v>
      </c>
      <c r="E1378" s="63" t="s">
        <v>26</v>
      </c>
      <c r="F1378" s="63" t="s">
        <v>27</v>
      </c>
      <c r="G1378" s="63" t="s">
        <v>28</v>
      </c>
      <c r="H1378" s="63" t="s">
        <v>28</v>
      </c>
      <c r="I1378" s="63" t="s">
        <v>28</v>
      </c>
      <c r="J1378" s="63" t="s">
        <v>28</v>
      </c>
      <c r="K1378" s="63" t="s">
        <v>28</v>
      </c>
      <c r="L1378" s="63" t="s">
        <v>28</v>
      </c>
      <c r="M1378" s="63" t="s">
        <v>28</v>
      </c>
      <c r="N1378" s="63" t="s">
        <v>28</v>
      </c>
      <c r="O1378" s="63" t="s">
        <v>28</v>
      </c>
      <c r="P1378" s="63" t="s">
        <v>28</v>
      </c>
      <c r="Q1378" s="63" t="s">
        <v>28</v>
      </c>
      <c r="R1378" s="63" t="s">
        <v>28</v>
      </c>
      <c r="S1378" s="63" t="s">
        <v>28</v>
      </c>
      <c r="T1378" s="63" t="s">
        <v>28</v>
      </c>
      <c r="U1378" s="63" t="s">
        <v>28</v>
      </c>
      <c r="V1378" s="63" t="s">
        <v>28</v>
      </c>
      <c r="W1378" s="63" t="s">
        <v>28</v>
      </c>
      <c r="X1378" s="63" t="s">
        <v>28</v>
      </c>
      <c r="Y1378" s="63" t="s">
        <v>28</v>
      </c>
      <c r="Z1378" s="63" t="s">
        <v>28</v>
      </c>
      <c r="AA1378" s="63" t="s">
        <v>28</v>
      </c>
      <c r="AB1378" s="93" t="str">
        <f t="shared" si="297"/>
        <v>pre99</v>
      </c>
      <c r="AC1378" s="93" t="str">
        <f t="shared" si="298"/>
        <v>GAD</v>
      </c>
      <c r="AD1378" s="93" t="str">
        <f>"'"&amp;VLOOKUP(A1378,Lookups!B$3:F$48,2,FALSE)&amp;"'"</f>
        <v>'George Adams Fall Fingerling'</v>
      </c>
      <c r="AE1378" s="93">
        <f>VLOOKUP(A1378,Lookups!B$3:F$48,4,FALSE)</f>
        <v>7</v>
      </c>
      <c r="AF1378" s="93" t="str">
        <f>VLOOKUP(A1378,Lookups!B$3:F$48,5,FALSE)</f>
        <v>PS</v>
      </c>
      <c r="AG1378" s="93" t="str">
        <f t="shared" si="299"/>
        <v>no</v>
      </c>
      <c r="AH1378" s="93">
        <f>VLOOKUP(A1378,Lookups!B$3:F$48,3,FALSE)</f>
        <v>11</v>
      </c>
      <c r="AI1378" s="117">
        <f t="shared" si="300"/>
        <v>0</v>
      </c>
      <c r="AJ1378" s="117">
        <f t="shared" si="301"/>
        <v>0</v>
      </c>
      <c r="AK1378" s="117">
        <f t="shared" si="302"/>
        <v>0</v>
      </c>
      <c r="AL1378" s="117">
        <f t="shared" si="303"/>
        <v>0</v>
      </c>
      <c r="AM1378" s="117">
        <f t="shared" si="304"/>
        <v>0</v>
      </c>
      <c r="AN1378" s="117">
        <f t="shared" si="305"/>
        <v>0</v>
      </c>
      <c r="AO1378" s="117">
        <f t="shared" si="306"/>
        <v>0</v>
      </c>
      <c r="AP1378" s="117">
        <f t="shared" si="307"/>
        <v>0</v>
      </c>
      <c r="AQ1378" s="117">
        <f t="shared" si="308"/>
        <v>0</v>
      </c>
      <c r="AR1378" s="117">
        <f t="shared" si="309"/>
        <v>0</v>
      </c>
      <c r="AS1378" t="str">
        <f t="shared" si="310"/>
        <v>1986GAD</v>
      </c>
    </row>
    <row r="1379" spans="1:45" x14ac:dyDescent="0.25">
      <c r="A1379" t="s">
        <v>674</v>
      </c>
      <c r="B1379" s="64">
        <v>1987</v>
      </c>
      <c r="C1379">
        <v>248</v>
      </c>
      <c r="D1379" s="116">
        <v>2</v>
      </c>
      <c r="E1379" s="63" t="s">
        <v>26</v>
      </c>
      <c r="F1379" s="63" t="s">
        <v>27</v>
      </c>
      <c r="G1379" s="63" t="s">
        <v>28</v>
      </c>
      <c r="H1379" s="63" t="s">
        <v>28</v>
      </c>
      <c r="I1379" s="63" t="s">
        <v>28</v>
      </c>
      <c r="J1379" s="63" t="s">
        <v>28</v>
      </c>
      <c r="K1379" s="63" t="s">
        <v>28</v>
      </c>
      <c r="L1379" s="63" t="s">
        <v>28</v>
      </c>
      <c r="M1379" s="63" t="s">
        <v>28</v>
      </c>
      <c r="N1379" s="63" t="s">
        <v>28</v>
      </c>
      <c r="O1379" s="63" t="s">
        <v>28</v>
      </c>
      <c r="P1379" s="63" t="s">
        <v>28</v>
      </c>
      <c r="Q1379" s="63" t="s">
        <v>28</v>
      </c>
      <c r="R1379" s="63" t="s">
        <v>28</v>
      </c>
      <c r="S1379" s="63" t="s">
        <v>28</v>
      </c>
      <c r="T1379" s="63" t="s">
        <v>28</v>
      </c>
      <c r="U1379" s="63" t="s">
        <v>28</v>
      </c>
      <c r="V1379" s="63" t="s">
        <v>28</v>
      </c>
      <c r="W1379" s="63" t="s">
        <v>28</v>
      </c>
      <c r="X1379" s="63" t="s">
        <v>28</v>
      </c>
      <c r="Y1379" s="63" t="s">
        <v>28</v>
      </c>
      <c r="Z1379" s="63" t="s">
        <v>28</v>
      </c>
      <c r="AA1379" s="63" t="s">
        <v>28</v>
      </c>
      <c r="AB1379" s="93" t="str">
        <f t="shared" si="297"/>
        <v>pre99</v>
      </c>
      <c r="AC1379" s="93" t="str">
        <f t="shared" si="298"/>
        <v>GAD</v>
      </c>
      <c r="AD1379" s="93" t="str">
        <f>"'"&amp;VLOOKUP(A1379,Lookups!B$3:F$48,2,FALSE)&amp;"'"</f>
        <v>'George Adams Fall Fingerling'</v>
      </c>
      <c r="AE1379" s="93">
        <f>VLOOKUP(A1379,Lookups!B$3:F$48,4,FALSE)</f>
        <v>7</v>
      </c>
      <c r="AF1379" s="93" t="str">
        <f>VLOOKUP(A1379,Lookups!B$3:F$48,5,FALSE)</f>
        <v>PS</v>
      </c>
      <c r="AG1379" s="93" t="str">
        <f t="shared" si="299"/>
        <v>no</v>
      </c>
      <c r="AH1379" s="93">
        <f>VLOOKUP(A1379,Lookups!B$3:F$48,3,FALSE)</f>
        <v>11</v>
      </c>
      <c r="AI1379" s="117">
        <f t="shared" si="300"/>
        <v>0</v>
      </c>
      <c r="AJ1379" s="117">
        <f t="shared" si="301"/>
        <v>0</v>
      </c>
      <c r="AK1379" s="117">
        <f t="shared" si="302"/>
        <v>0</v>
      </c>
      <c r="AL1379" s="117">
        <f t="shared" si="303"/>
        <v>0</v>
      </c>
      <c r="AM1379" s="117">
        <f t="shared" si="304"/>
        <v>0</v>
      </c>
      <c r="AN1379" s="117">
        <f t="shared" si="305"/>
        <v>0</v>
      </c>
      <c r="AO1379" s="117">
        <f t="shared" si="306"/>
        <v>0</v>
      </c>
      <c r="AP1379" s="117">
        <f t="shared" si="307"/>
        <v>0</v>
      </c>
      <c r="AQ1379" s="117">
        <f t="shared" si="308"/>
        <v>0</v>
      </c>
      <c r="AR1379" s="117">
        <f t="shared" si="309"/>
        <v>0</v>
      </c>
      <c r="AS1379" t="str">
        <f t="shared" si="310"/>
        <v>1987GAD</v>
      </c>
    </row>
    <row r="1380" spans="1:45" x14ac:dyDescent="0.25">
      <c r="A1380" t="s">
        <v>674</v>
      </c>
      <c r="B1380" s="64">
        <v>1988</v>
      </c>
      <c r="C1380">
        <v>941</v>
      </c>
      <c r="D1380" s="116" t="s">
        <v>41</v>
      </c>
      <c r="E1380" s="63" t="s">
        <v>26</v>
      </c>
      <c r="F1380" s="63" t="s">
        <v>27</v>
      </c>
      <c r="G1380" s="63" t="s">
        <v>28</v>
      </c>
      <c r="H1380" s="63" t="s">
        <v>28</v>
      </c>
      <c r="I1380" s="63" t="s">
        <v>28</v>
      </c>
      <c r="J1380" s="63" t="s">
        <v>28</v>
      </c>
      <c r="K1380" s="63" t="s">
        <v>28</v>
      </c>
      <c r="L1380" s="63" t="s">
        <v>28</v>
      </c>
      <c r="M1380" s="63" t="s">
        <v>28</v>
      </c>
      <c r="N1380" s="63" t="s">
        <v>28</v>
      </c>
      <c r="O1380" s="63" t="s">
        <v>28</v>
      </c>
      <c r="P1380" s="63" t="s">
        <v>28</v>
      </c>
      <c r="Q1380" s="63" t="s">
        <v>28</v>
      </c>
      <c r="R1380" s="63" t="s">
        <v>28</v>
      </c>
      <c r="S1380" s="63" t="s">
        <v>28</v>
      </c>
      <c r="T1380" s="63" t="s">
        <v>28</v>
      </c>
      <c r="U1380" s="63" t="s">
        <v>28</v>
      </c>
      <c r="V1380" s="63" t="s">
        <v>28</v>
      </c>
      <c r="W1380" s="63" t="s">
        <v>28</v>
      </c>
      <c r="X1380" s="63" t="s">
        <v>28</v>
      </c>
      <c r="Y1380" s="63" t="s">
        <v>28</v>
      </c>
      <c r="Z1380" s="63" t="s">
        <v>28</v>
      </c>
      <c r="AA1380" s="63" t="s">
        <v>28</v>
      </c>
      <c r="AB1380" s="93" t="str">
        <f t="shared" si="297"/>
        <v>pre99</v>
      </c>
      <c r="AC1380" s="93" t="str">
        <f t="shared" si="298"/>
        <v>GAD</v>
      </c>
      <c r="AD1380" s="93" t="str">
        <f>"'"&amp;VLOOKUP(A1380,Lookups!B$3:F$48,2,FALSE)&amp;"'"</f>
        <v>'George Adams Fall Fingerling'</v>
      </c>
      <c r="AE1380" s="93">
        <f>VLOOKUP(A1380,Lookups!B$3:F$48,4,FALSE)</f>
        <v>7</v>
      </c>
      <c r="AF1380" s="93" t="str">
        <f>VLOOKUP(A1380,Lookups!B$3:F$48,5,FALSE)</f>
        <v>PS</v>
      </c>
      <c r="AG1380" s="93" t="str">
        <f t="shared" si="299"/>
        <v>no</v>
      </c>
      <c r="AH1380" s="93">
        <f>VLOOKUP(A1380,Lookups!B$3:F$48,3,FALSE)</f>
        <v>11</v>
      </c>
      <c r="AI1380" s="117">
        <f t="shared" si="300"/>
        <v>0</v>
      </c>
      <c r="AJ1380" s="117">
        <f t="shared" si="301"/>
        <v>0</v>
      </c>
      <c r="AK1380" s="117">
        <f t="shared" si="302"/>
        <v>0</v>
      </c>
      <c r="AL1380" s="117">
        <f t="shared" si="303"/>
        <v>0</v>
      </c>
      <c r="AM1380" s="117">
        <f t="shared" si="304"/>
        <v>0</v>
      </c>
      <c r="AN1380" s="117">
        <f t="shared" si="305"/>
        <v>0</v>
      </c>
      <c r="AO1380" s="117">
        <f t="shared" si="306"/>
        <v>0</v>
      </c>
      <c r="AP1380" s="117">
        <f t="shared" si="307"/>
        <v>0</v>
      </c>
      <c r="AQ1380" s="117">
        <f t="shared" si="308"/>
        <v>0</v>
      </c>
      <c r="AR1380" s="117">
        <f t="shared" si="309"/>
        <v>0</v>
      </c>
      <c r="AS1380" t="str">
        <f t="shared" si="310"/>
        <v>1988GAD</v>
      </c>
    </row>
    <row r="1381" spans="1:45" x14ac:dyDescent="0.25">
      <c r="A1381" t="s">
        <v>674</v>
      </c>
      <c r="B1381" s="64">
        <v>1989</v>
      </c>
      <c r="C1381">
        <v>2007</v>
      </c>
      <c r="D1381" s="116" t="s">
        <v>42</v>
      </c>
      <c r="E1381" s="63">
        <v>0</v>
      </c>
      <c r="F1381" s="63">
        <v>5.4808171400099652E-3</v>
      </c>
      <c r="G1381" s="63">
        <v>0</v>
      </c>
      <c r="H1381" s="63">
        <v>0</v>
      </c>
      <c r="I1381" s="63">
        <v>0</v>
      </c>
      <c r="J1381" s="63">
        <v>0.10014947683109118</v>
      </c>
      <c r="K1381" s="63">
        <v>1.7438963627304436E-2</v>
      </c>
      <c r="L1381" s="63">
        <v>0</v>
      </c>
      <c r="M1381" s="63">
        <v>4.3348281016442447E-2</v>
      </c>
      <c r="N1381" s="63">
        <v>4.9825610363726954E-4</v>
      </c>
      <c r="O1381" s="63">
        <v>4.2351768809167911E-2</v>
      </c>
      <c r="P1381" s="63">
        <v>0</v>
      </c>
      <c r="Q1381" s="63">
        <v>0.12506228201295466</v>
      </c>
      <c r="R1381" s="63">
        <v>4.9825610363726956E-3</v>
      </c>
      <c r="S1381" s="63">
        <v>2.4912805181863478E-3</v>
      </c>
      <c r="T1381" s="63">
        <v>2.4912805181863478E-3</v>
      </c>
      <c r="U1381" s="63">
        <v>0</v>
      </c>
      <c r="V1381" s="63">
        <v>0.17389138016940708</v>
      </c>
      <c r="W1381" s="63">
        <v>0</v>
      </c>
      <c r="X1381" s="63">
        <v>0.3672147483806677</v>
      </c>
      <c r="Y1381" s="63">
        <v>1.3951170901843548E-2</v>
      </c>
      <c r="Z1381" s="63">
        <v>2.9895366218236174E-3</v>
      </c>
      <c r="AA1381" s="63">
        <v>9.765819631290483E-2</v>
      </c>
      <c r="AB1381" s="93" t="str">
        <f t="shared" si="297"/>
        <v>pre99</v>
      </c>
      <c r="AC1381" s="93" t="str">
        <f t="shared" si="298"/>
        <v>GAD</v>
      </c>
      <c r="AD1381" s="93" t="str">
        <f>"'"&amp;VLOOKUP(A1381,Lookups!B$3:F$48,2,FALSE)&amp;"'"</f>
        <v>'George Adams Fall Fingerling'</v>
      </c>
      <c r="AE1381" s="93">
        <f>VLOOKUP(A1381,Lookups!B$3:F$48,4,FALSE)</f>
        <v>7</v>
      </c>
      <c r="AF1381" s="93" t="str">
        <f>VLOOKUP(A1381,Lookups!B$3:F$48,5,FALSE)</f>
        <v>PS</v>
      </c>
      <c r="AG1381" s="93" t="str">
        <f t="shared" si="299"/>
        <v>yes</v>
      </c>
      <c r="AH1381" s="93">
        <f>VLOOKUP(A1381,Lookups!B$3:F$48,3,FALSE)</f>
        <v>11</v>
      </c>
      <c r="AI1381" s="117">
        <f t="shared" si="300"/>
        <v>5.4808171400099652E-3</v>
      </c>
      <c r="AJ1381" s="117">
        <f t="shared" si="301"/>
        <v>0</v>
      </c>
      <c r="AK1381" s="117">
        <f t="shared" si="302"/>
        <v>0.11758844045839562</v>
      </c>
      <c r="AL1381" s="117">
        <f t="shared" si="303"/>
        <v>4.3348281016442447E-2</v>
      </c>
      <c r="AM1381" s="117">
        <f t="shared" si="304"/>
        <v>4.2850024912805179E-2</v>
      </c>
      <c r="AN1381" s="117">
        <f t="shared" si="305"/>
        <v>0.13502740408570005</v>
      </c>
      <c r="AO1381" s="117">
        <f t="shared" si="306"/>
        <v>0.17389138016940708</v>
      </c>
      <c r="AP1381" s="117">
        <f t="shared" si="307"/>
        <v>0.38116591928251126</v>
      </c>
      <c r="AQ1381" s="117">
        <f t="shared" si="308"/>
        <v>9.765819631290483E-2</v>
      </c>
      <c r="AR1381" s="117">
        <f t="shared" si="309"/>
        <v>2.9895366218236174E-3</v>
      </c>
      <c r="AS1381" t="str">
        <f t="shared" si="310"/>
        <v>1989GAD</v>
      </c>
    </row>
    <row r="1382" spans="1:45" x14ac:dyDescent="0.25">
      <c r="A1382" t="s">
        <v>674</v>
      </c>
      <c r="B1382" s="64">
        <v>1990</v>
      </c>
      <c r="C1382">
        <v>1550</v>
      </c>
      <c r="D1382" s="116" t="s">
        <v>43</v>
      </c>
      <c r="E1382" s="63">
        <v>7.0967741935483875E-3</v>
      </c>
      <c r="F1382" s="63">
        <v>0</v>
      </c>
      <c r="G1382" s="63">
        <v>0</v>
      </c>
      <c r="H1382" s="63">
        <v>3.8709677419354839E-3</v>
      </c>
      <c r="I1382" s="63">
        <v>0</v>
      </c>
      <c r="J1382" s="63">
        <v>0.21096774193548387</v>
      </c>
      <c r="K1382" s="63">
        <v>4.645161290322581E-2</v>
      </c>
      <c r="L1382" s="63">
        <v>0</v>
      </c>
      <c r="M1382" s="63">
        <v>5.0322580645161291E-2</v>
      </c>
      <c r="N1382" s="63">
        <v>3.2258064516129032E-3</v>
      </c>
      <c r="O1382" s="63">
        <v>1.4838709677419355E-2</v>
      </c>
      <c r="P1382" s="63">
        <v>0</v>
      </c>
      <c r="Q1382" s="63">
        <v>0.15354838709677418</v>
      </c>
      <c r="R1382" s="63">
        <v>3.8709677419354839E-3</v>
      </c>
      <c r="S1382" s="63">
        <v>0</v>
      </c>
      <c r="T1382" s="63">
        <v>0</v>
      </c>
      <c r="U1382" s="63">
        <v>0</v>
      </c>
      <c r="V1382" s="63">
        <v>0.18129032258064517</v>
      </c>
      <c r="W1382" s="63">
        <v>0</v>
      </c>
      <c r="X1382" s="63">
        <v>0.26258064516129032</v>
      </c>
      <c r="Y1382" s="63">
        <v>3.2258064516129032E-3</v>
      </c>
      <c r="Z1382" s="63">
        <v>1.2903225806451613E-3</v>
      </c>
      <c r="AA1382" s="63">
        <v>5.7419354838709677E-2</v>
      </c>
      <c r="AB1382" s="93" t="str">
        <f t="shared" si="297"/>
        <v>pre99</v>
      </c>
      <c r="AC1382" s="93" t="str">
        <f t="shared" si="298"/>
        <v>GAD</v>
      </c>
      <c r="AD1382" s="93" t="str">
        <f>"'"&amp;VLOOKUP(A1382,Lookups!B$3:F$48,2,FALSE)&amp;"'"</f>
        <v>'George Adams Fall Fingerling'</v>
      </c>
      <c r="AE1382" s="93">
        <f>VLOOKUP(A1382,Lookups!B$3:F$48,4,FALSE)</f>
        <v>7</v>
      </c>
      <c r="AF1382" s="93" t="str">
        <f>VLOOKUP(A1382,Lookups!B$3:F$48,5,FALSE)</f>
        <v>PS</v>
      </c>
      <c r="AG1382" s="93" t="str">
        <f t="shared" si="299"/>
        <v>yes</v>
      </c>
      <c r="AH1382" s="93">
        <f>VLOOKUP(A1382,Lookups!B$3:F$48,3,FALSE)</f>
        <v>11</v>
      </c>
      <c r="AI1382" s="117">
        <f t="shared" si="300"/>
        <v>7.0967741935483875E-3</v>
      </c>
      <c r="AJ1382" s="117">
        <f t="shared" si="301"/>
        <v>3.8709677419354839E-3</v>
      </c>
      <c r="AK1382" s="117">
        <f t="shared" si="302"/>
        <v>0.2574193548387097</v>
      </c>
      <c r="AL1382" s="117">
        <f t="shared" si="303"/>
        <v>5.0322580645161291E-2</v>
      </c>
      <c r="AM1382" s="117">
        <f t="shared" si="304"/>
        <v>1.806451612903226E-2</v>
      </c>
      <c r="AN1382" s="117">
        <f t="shared" si="305"/>
        <v>0.15741935483870967</v>
      </c>
      <c r="AO1382" s="117">
        <f t="shared" si="306"/>
        <v>0.18129032258064517</v>
      </c>
      <c r="AP1382" s="117">
        <f t="shared" si="307"/>
        <v>0.26580645161290323</v>
      </c>
      <c r="AQ1382" s="117">
        <f t="shared" si="308"/>
        <v>5.7419354838709677E-2</v>
      </c>
      <c r="AR1382" s="117">
        <f t="shared" si="309"/>
        <v>1.2903225806451613E-3</v>
      </c>
      <c r="AS1382" t="str">
        <f t="shared" si="310"/>
        <v>1990GAD</v>
      </c>
    </row>
    <row r="1383" spans="1:45" x14ac:dyDescent="0.25">
      <c r="A1383" t="s">
        <v>674</v>
      </c>
      <c r="B1383" s="64">
        <v>1991</v>
      </c>
      <c r="C1383">
        <v>1050</v>
      </c>
      <c r="D1383" s="116" t="s">
        <v>43</v>
      </c>
      <c r="E1383" s="63">
        <v>1.9047619047619048E-3</v>
      </c>
      <c r="F1383" s="63">
        <v>0</v>
      </c>
      <c r="G1383" s="63">
        <v>0</v>
      </c>
      <c r="H1383" s="63">
        <v>0</v>
      </c>
      <c r="I1383" s="63">
        <v>0</v>
      </c>
      <c r="J1383" s="63">
        <v>0.19333333333333336</v>
      </c>
      <c r="K1383" s="63">
        <v>4.476190476190476E-2</v>
      </c>
      <c r="L1383" s="63">
        <v>0</v>
      </c>
      <c r="M1383" s="63">
        <v>2.3809523809523812E-2</v>
      </c>
      <c r="N1383" s="63">
        <v>0</v>
      </c>
      <c r="O1383" s="63">
        <v>2.8571428571428571E-3</v>
      </c>
      <c r="P1383" s="63">
        <v>0</v>
      </c>
      <c r="Q1383" s="63">
        <v>8.1904761904761911E-2</v>
      </c>
      <c r="R1383" s="63">
        <v>0</v>
      </c>
      <c r="S1383" s="63">
        <v>3.8095238095238095E-3</v>
      </c>
      <c r="T1383" s="63">
        <v>0</v>
      </c>
      <c r="U1383" s="63">
        <v>0</v>
      </c>
      <c r="V1383" s="63">
        <v>0.18476190476190477</v>
      </c>
      <c r="W1383" s="63">
        <v>0</v>
      </c>
      <c r="X1383" s="63">
        <v>0.31904761904761908</v>
      </c>
      <c r="Y1383" s="63">
        <v>8.5714285714285719E-3</v>
      </c>
      <c r="Z1383" s="63">
        <v>3.8095238095238095E-3</v>
      </c>
      <c r="AA1383" s="63">
        <v>0.13142857142857142</v>
      </c>
      <c r="AB1383" s="93" t="str">
        <f t="shared" si="297"/>
        <v>pre99</v>
      </c>
      <c r="AC1383" s="93" t="str">
        <f t="shared" si="298"/>
        <v>GAD</v>
      </c>
      <c r="AD1383" s="93" t="str">
        <f>"'"&amp;VLOOKUP(A1383,Lookups!B$3:F$48,2,FALSE)&amp;"'"</f>
        <v>'George Adams Fall Fingerling'</v>
      </c>
      <c r="AE1383" s="93">
        <f>VLOOKUP(A1383,Lookups!B$3:F$48,4,FALSE)</f>
        <v>7</v>
      </c>
      <c r="AF1383" s="93" t="str">
        <f>VLOOKUP(A1383,Lookups!B$3:F$48,5,FALSE)</f>
        <v>PS</v>
      </c>
      <c r="AG1383" s="93" t="str">
        <f t="shared" si="299"/>
        <v>yes</v>
      </c>
      <c r="AH1383" s="93">
        <f>VLOOKUP(A1383,Lookups!B$3:F$48,3,FALSE)</f>
        <v>11</v>
      </c>
      <c r="AI1383" s="117">
        <f t="shared" si="300"/>
        <v>1.9047619047619048E-3</v>
      </c>
      <c r="AJ1383" s="117">
        <f t="shared" si="301"/>
        <v>0</v>
      </c>
      <c r="AK1383" s="117">
        <f t="shared" si="302"/>
        <v>0.23809523809523811</v>
      </c>
      <c r="AL1383" s="117">
        <f t="shared" si="303"/>
        <v>2.3809523809523812E-2</v>
      </c>
      <c r="AM1383" s="117">
        <f t="shared" si="304"/>
        <v>2.8571428571428571E-3</v>
      </c>
      <c r="AN1383" s="117">
        <f t="shared" si="305"/>
        <v>8.5714285714285715E-2</v>
      </c>
      <c r="AO1383" s="117">
        <f t="shared" si="306"/>
        <v>0.18476190476190477</v>
      </c>
      <c r="AP1383" s="117">
        <f t="shared" si="307"/>
        <v>0.32761904761904764</v>
      </c>
      <c r="AQ1383" s="117">
        <f t="shared" si="308"/>
        <v>0.13142857142857142</v>
      </c>
      <c r="AR1383" s="117">
        <f t="shared" si="309"/>
        <v>3.8095238095238095E-3</v>
      </c>
      <c r="AS1383" t="str">
        <f t="shared" si="310"/>
        <v>1991GAD</v>
      </c>
    </row>
    <row r="1384" spans="1:45" x14ac:dyDescent="0.25">
      <c r="A1384" t="s">
        <v>674</v>
      </c>
      <c r="B1384" s="64">
        <v>1992</v>
      </c>
      <c r="C1384">
        <v>186</v>
      </c>
      <c r="D1384" s="116" t="s">
        <v>43</v>
      </c>
      <c r="E1384" s="63">
        <v>0</v>
      </c>
      <c r="F1384" s="63">
        <v>0</v>
      </c>
      <c r="G1384" s="63">
        <v>0</v>
      </c>
      <c r="H1384" s="63">
        <v>0</v>
      </c>
      <c r="I1384" s="63">
        <v>0</v>
      </c>
      <c r="J1384" s="63">
        <v>0.17204301075268819</v>
      </c>
      <c r="K1384" s="63">
        <v>0</v>
      </c>
      <c r="L1384" s="63">
        <v>0</v>
      </c>
      <c r="M1384" s="63">
        <v>1.6129032258064516E-2</v>
      </c>
      <c r="N1384" s="63">
        <v>0</v>
      </c>
      <c r="O1384" s="63">
        <v>5.9139784946236569E-2</v>
      </c>
      <c r="P1384" s="63">
        <v>0</v>
      </c>
      <c r="Q1384" s="63">
        <v>0.19892473118279569</v>
      </c>
      <c r="R1384" s="63">
        <v>0</v>
      </c>
      <c r="S1384" s="63">
        <v>0</v>
      </c>
      <c r="T1384" s="63">
        <v>0</v>
      </c>
      <c r="U1384" s="63">
        <v>0</v>
      </c>
      <c r="V1384" s="63">
        <v>0.38172043010752688</v>
      </c>
      <c r="W1384" s="63">
        <v>0</v>
      </c>
      <c r="X1384" s="63">
        <v>9.6774193548387094E-2</v>
      </c>
      <c r="Y1384" s="63">
        <v>0</v>
      </c>
      <c r="Z1384" s="63">
        <v>0</v>
      </c>
      <c r="AA1384" s="63">
        <v>7.5268817204301078E-2</v>
      </c>
      <c r="AB1384" s="93" t="str">
        <f t="shared" si="297"/>
        <v>pre99</v>
      </c>
      <c r="AC1384" s="93" t="str">
        <f t="shared" si="298"/>
        <v>GAD</v>
      </c>
      <c r="AD1384" s="93" t="str">
        <f>"'"&amp;VLOOKUP(A1384,Lookups!B$3:F$48,2,FALSE)&amp;"'"</f>
        <v>'George Adams Fall Fingerling'</v>
      </c>
      <c r="AE1384" s="93">
        <f>VLOOKUP(A1384,Lookups!B$3:F$48,4,FALSE)</f>
        <v>7</v>
      </c>
      <c r="AF1384" s="93" t="str">
        <f>VLOOKUP(A1384,Lookups!B$3:F$48,5,FALSE)</f>
        <v>PS</v>
      </c>
      <c r="AG1384" s="93" t="str">
        <f t="shared" si="299"/>
        <v>yes</v>
      </c>
      <c r="AH1384" s="93">
        <f>VLOOKUP(A1384,Lookups!B$3:F$48,3,FALSE)</f>
        <v>11</v>
      </c>
      <c r="AI1384" s="117">
        <f t="shared" si="300"/>
        <v>0</v>
      </c>
      <c r="AJ1384" s="117">
        <f t="shared" si="301"/>
        <v>0</v>
      </c>
      <c r="AK1384" s="117">
        <f t="shared" si="302"/>
        <v>0.17204301075268819</v>
      </c>
      <c r="AL1384" s="117">
        <f t="shared" si="303"/>
        <v>1.6129032258064516E-2</v>
      </c>
      <c r="AM1384" s="117">
        <f t="shared" si="304"/>
        <v>5.9139784946236569E-2</v>
      </c>
      <c r="AN1384" s="117">
        <f t="shared" si="305"/>
        <v>0.19892473118279569</v>
      </c>
      <c r="AO1384" s="117">
        <f t="shared" si="306"/>
        <v>0.38172043010752688</v>
      </c>
      <c r="AP1384" s="117">
        <f t="shared" si="307"/>
        <v>9.6774193548387094E-2</v>
      </c>
      <c r="AQ1384" s="117">
        <f t="shared" si="308"/>
        <v>7.5268817204301078E-2</v>
      </c>
      <c r="AR1384" s="117">
        <f t="shared" si="309"/>
        <v>0</v>
      </c>
      <c r="AS1384" t="str">
        <f t="shared" si="310"/>
        <v>1992GAD</v>
      </c>
    </row>
    <row r="1385" spans="1:45" x14ac:dyDescent="0.25">
      <c r="A1385" t="s">
        <v>674</v>
      </c>
      <c r="B1385" s="64">
        <v>1993</v>
      </c>
      <c r="C1385">
        <v>126</v>
      </c>
      <c r="D1385" s="116" t="s">
        <v>43</v>
      </c>
      <c r="E1385" s="63">
        <v>0</v>
      </c>
      <c r="F1385" s="63">
        <v>0</v>
      </c>
      <c r="G1385" s="63">
        <v>0</v>
      </c>
      <c r="H1385" s="63">
        <v>0</v>
      </c>
      <c r="I1385" s="63">
        <v>0</v>
      </c>
      <c r="J1385" s="63">
        <v>0.30952380952380953</v>
      </c>
      <c r="K1385" s="63">
        <v>8.7301587301587297E-2</v>
      </c>
      <c r="L1385" s="63">
        <v>1.5873015873015872E-2</v>
      </c>
      <c r="M1385" s="63">
        <v>3.968253968253968E-2</v>
      </c>
      <c r="N1385" s="63">
        <v>0</v>
      </c>
      <c r="O1385" s="63">
        <v>0</v>
      </c>
      <c r="P1385" s="63">
        <v>0</v>
      </c>
      <c r="Q1385" s="63">
        <v>8.7301587301587297E-2</v>
      </c>
      <c r="R1385" s="63">
        <v>0</v>
      </c>
      <c r="S1385" s="63">
        <v>0</v>
      </c>
      <c r="T1385" s="63">
        <v>0</v>
      </c>
      <c r="U1385" s="63">
        <v>0</v>
      </c>
      <c r="V1385" s="63">
        <v>0.24603174603174602</v>
      </c>
      <c r="W1385" s="63">
        <v>0</v>
      </c>
      <c r="X1385" s="63">
        <v>4.7619047619047616E-2</v>
      </c>
      <c r="Y1385" s="63">
        <v>0</v>
      </c>
      <c r="Z1385" s="63">
        <v>7.9365079365079361E-3</v>
      </c>
      <c r="AA1385" s="63">
        <v>0.15873015873015872</v>
      </c>
      <c r="AB1385" s="93" t="str">
        <f t="shared" si="297"/>
        <v>pre99</v>
      </c>
      <c r="AC1385" s="93" t="str">
        <f t="shared" si="298"/>
        <v>GAD</v>
      </c>
      <c r="AD1385" s="93" t="str">
        <f>"'"&amp;VLOOKUP(A1385,Lookups!B$3:F$48,2,FALSE)&amp;"'"</f>
        <v>'George Adams Fall Fingerling'</v>
      </c>
      <c r="AE1385" s="93">
        <f>VLOOKUP(A1385,Lookups!B$3:F$48,4,FALSE)</f>
        <v>7</v>
      </c>
      <c r="AF1385" s="93" t="str">
        <f>VLOOKUP(A1385,Lookups!B$3:F$48,5,FALSE)</f>
        <v>PS</v>
      </c>
      <c r="AG1385" s="93" t="str">
        <f t="shared" si="299"/>
        <v>yes</v>
      </c>
      <c r="AH1385" s="93">
        <f>VLOOKUP(A1385,Lookups!B$3:F$48,3,FALSE)</f>
        <v>11</v>
      </c>
      <c r="AI1385" s="117">
        <f t="shared" si="300"/>
        <v>0</v>
      </c>
      <c r="AJ1385" s="117">
        <f t="shared" si="301"/>
        <v>0</v>
      </c>
      <c r="AK1385" s="117">
        <f t="shared" si="302"/>
        <v>0.39682539682539686</v>
      </c>
      <c r="AL1385" s="117">
        <f t="shared" si="303"/>
        <v>5.5555555555555552E-2</v>
      </c>
      <c r="AM1385" s="117">
        <f t="shared" si="304"/>
        <v>0</v>
      </c>
      <c r="AN1385" s="117">
        <f t="shared" si="305"/>
        <v>8.7301587301587297E-2</v>
      </c>
      <c r="AO1385" s="117">
        <f t="shared" si="306"/>
        <v>0.24603174603174602</v>
      </c>
      <c r="AP1385" s="117">
        <f t="shared" si="307"/>
        <v>4.7619047619047616E-2</v>
      </c>
      <c r="AQ1385" s="117">
        <f t="shared" si="308"/>
        <v>0.15873015873015872</v>
      </c>
      <c r="AR1385" s="117">
        <f t="shared" si="309"/>
        <v>7.9365079365079361E-3</v>
      </c>
      <c r="AS1385" t="str">
        <f t="shared" si="310"/>
        <v>1993GAD</v>
      </c>
    </row>
    <row r="1386" spans="1:45" x14ac:dyDescent="0.25">
      <c r="A1386" t="s">
        <v>674</v>
      </c>
      <c r="B1386" s="64">
        <v>1994</v>
      </c>
      <c r="C1386">
        <v>50</v>
      </c>
      <c r="D1386" s="116" t="s">
        <v>43</v>
      </c>
      <c r="E1386" s="63">
        <v>0</v>
      </c>
      <c r="F1386" s="63">
        <v>0</v>
      </c>
      <c r="G1386" s="63">
        <v>0</v>
      </c>
      <c r="H1386" s="63">
        <v>0</v>
      </c>
      <c r="I1386" s="63">
        <v>0</v>
      </c>
      <c r="J1386" s="63">
        <v>0</v>
      </c>
      <c r="K1386" s="63">
        <v>0</v>
      </c>
      <c r="L1386" s="63">
        <v>0.1</v>
      </c>
      <c r="M1386" s="63">
        <v>0</v>
      </c>
      <c r="N1386" s="63">
        <v>0</v>
      </c>
      <c r="O1386" s="63">
        <v>0</v>
      </c>
      <c r="P1386" s="63">
        <v>0</v>
      </c>
      <c r="Q1386" s="63">
        <v>0</v>
      </c>
      <c r="R1386" s="63">
        <v>0</v>
      </c>
      <c r="S1386" s="63">
        <v>0</v>
      </c>
      <c r="T1386" s="63">
        <v>0</v>
      </c>
      <c r="U1386" s="63">
        <v>0</v>
      </c>
      <c r="V1386" s="63">
        <v>0.12</v>
      </c>
      <c r="W1386" s="63">
        <v>0</v>
      </c>
      <c r="X1386" s="63">
        <v>0.16</v>
      </c>
      <c r="Y1386" s="63">
        <v>0</v>
      </c>
      <c r="Z1386" s="63">
        <v>0</v>
      </c>
      <c r="AA1386" s="63">
        <v>0.62</v>
      </c>
      <c r="AB1386" s="93" t="str">
        <f t="shared" ref="AB1386:AB1449" si="311">IF(B1386&gt;=2009,"a09on",IF(B1386&gt;=1999,"a99to08","pre99"))</f>
        <v>pre99</v>
      </c>
      <c r="AC1386" s="93" t="str">
        <f t="shared" ref="AC1386:AC1449" si="312">A1386</f>
        <v>GAD</v>
      </c>
      <c r="AD1386" s="93" t="str">
        <f>"'"&amp;VLOOKUP(A1386,Lookups!B$3:F$48,2,FALSE)&amp;"'"</f>
        <v>'George Adams Fall Fingerling'</v>
      </c>
      <c r="AE1386" s="93">
        <f>VLOOKUP(A1386,Lookups!B$3:F$48,4,FALSE)</f>
        <v>7</v>
      </c>
      <c r="AF1386" s="93" t="str">
        <f>VLOOKUP(A1386,Lookups!B$3:F$48,5,FALSE)</f>
        <v>PS</v>
      </c>
      <c r="AG1386" s="93" t="str">
        <f t="shared" ref="AG1386:AG1449" si="313">IF(SUM(AI1386:AR1386)=0,"no","yes")</f>
        <v>yes</v>
      </c>
      <c r="AH1386" s="93">
        <f>VLOOKUP(A1386,Lookups!B$3:F$48,3,FALSE)</f>
        <v>11</v>
      </c>
      <c r="AI1386" s="117">
        <f t="shared" ref="AI1386:AI1449" si="314">SUM(E1386:G1386)</f>
        <v>0</v>
      </c>
      <c r="AJ1386" s="117">
        <f t="shared" ref="AJ1386:AJ1449" si="315">SUM(H1386:I1386)</f>
        <v>0</v>
      </c>
      <c r="AK1386" s="117">
        <f t="shared" ref="AK1386:AK1449" si="316">SUM(J1386:K1386)</f>
        <v>0</v>
      </c>
      <c r="AL1386" s="117">
        <f t="shared" ref="AL1386:AL1449" si="317">SUM(L1386:M1386)</f>
        <v>0.1</v>
      </c>
      <c r="AM1386" s="117">
        <f t="shared" ref="AM1386:AM1449" si="318">SUM(N1386:P1386)</f>
        <v>0</v>
      </c>
      <c r="AN1386" s="117">
        <f t="shared" ref="AN1386:AN1449" si="319">SUM(Q1386:T1386)</f>
        <v>0</v>
      </c>
      <c r="AO1386" s="117">
        <f t="shared" ref="AO1386:AO1449" si="320">SUM(U1386:V1386)</f>
        <v>0.12</v>
      </c>
      <c r="AP1386" s="117">
        <f t="shared" ref="AP1386:AP1449" si="321">SUM(W1386:Y1386)</f>
        <v>0.16</v>
      </c>
      <c r="AQ1386" s="117">
        <f t="shared" ref="AQ1386:AQ1449" si="322">SUM(AA1386)</f>
        <v>0.62</v>
      </c>
      <c r="AR1386" s="117">
        <f t="shared" ref="AR1386:AR1449" si="323">SUM(Z1386)</f>
        <v>0</v>
      </c>
      <c r="AS1386" t="str">
        <f t="shared" ref="AS1386:AS1449" si="324">B1386&amp;A1386</f>
        <v>1994GAD</v>
      </c>
    </row>
    <row r="1387" spans="1:45" x14ac:dyDescent="0.25">
      <c r="A1387" t="s">
        <v>674</v>
      </c>
      <c r="B1387" s="64">
        <v>1995</v>
      </c>
      <c r="C1387">
        <v>266</v>
      </c>
      <c r="D1387" s="116" t="s">
        <v>43</v>
      </c>
      <c r="E1387" s="63">
        <v>0</v>
      </c>
      <c r="F1387" s="63">
        <v>0</v>
      </c>
      <c r="G1387" s="63">
        <v>0</v>
      </c>
      <c r="H1387" s="63">
        <v>0</v>
      </c>
      <c r="I1387" s="63">
        <v>0</v>
      </c>
      <c r="J1387" s="63">
        <v>9.3984962406015032E-2</v>
      </c>
      <c r="K1387" s="63">
        <v>3.7593984962406013E-2</v>
      </c>
      <c r="L1387" s="63">
        <v>0</v>
      </c>
      <c r="M1387" s="63">
        <v>5.6390977443609019E-2</v>
      </c>
      <c r="N1387" s="63">
        <v>0</v>
      </c>
      <c r="O1387" s="63">
        <v>3.3834586466165412E-2</v>
      </c>
      <c r="P1387" s="63">
        <v>0</v>
      </c>
      <c r="Q1387" s="63">
        <v>7.5187969924812026E-3</v>
      </c>
      <c r="R1387" s="63">
        <v>0</v>
      </c>
      <c r="S1387" s="63">
        <v>0</v>
      </c>
      <c r="T1387" s="63">
        <v>0</v>
      </c>
      <c r="U1387" s="63">
        <v>3.7593984962406013E-3</v>
      </c>
      <c r="V1387" s="63">
        <v>0.28195488721804507</v>
      </c>
      <c r="W1387" s="63">
        <v>0</v>
      </c>
      <c r="X1387" s="63">
        <v>3.3834586466165412E-2</v>
      </c>
      <c r="Y1387" s="63">
        <v>0</v>
      </c>
      <c r="Z1387" s="63">
        <v>1.1278195488721804E-2</v>
      </c>
      <c r="AA1387" s="63">
        <v>0.43984962406015038</v>
      </c>
      <c r="AB1387" s="93" t="str">
        <f t="shared" si="311"/>
        <v>pre99</v>
      </c>
      <c r="AC1387" s="93" t="str">
        <f t="shared" si="312"/>
        <v>GAD</v>
      </c>
      <c r="AD1387" s="93" t="str">
        <f>"'"&amp;VLOOKUP(A1387,Lookups!B$3:F$48,2,FALSE)&amp;"'"</f>
        <v>'George Adams Fall Fingerling'</v>
      </c>
      <c r="AE1387" s="93">
        <f>VLOOKUP(A1387,Lookups!B$3:F$48,4,FALSE)</f>
        <v>7</v>
      </c>
      <c r="AF1387" s="93" t="str">
        <f>VLOOKUP(A1387,Lookups!B$3:F$48,5,FALSE)</f>
        <v>PS</v>
      </c>
      <c r="AG1387" s="93" t="str">
        <f t="shared" si="313"/>
        <v>yes</v>
      </c>
      <c r="AH1387" s="93">
        <f>VLOOKUP(A1387,Lookups!B$3:F$48,3,FALSE)</f>
        <v>11</v>
      </c>
      <c r="AI1387" s="117">
        <f t="shared" si="314"/>
        <v>0</v>
      </c>
      <c r="AJ1387" s="117">
        <f t="shared" si="315"/>
        <v>0</v>
      </c>
      <c r="AK1387" s="117">
        <f t="shared" si="316"/>
        <v>0.13157894736842105</v>
      </c>
      <c r="AL1387" s="117">
        <f t="shared" si="317"/>
        <v>5.6390977443609019E-2</v>
      </c>
      <c r="AM1387" s="117">
        <f t="shared" si="318"/>
        <v>3.3834586466165412E-2</v>
      </c>
      <c r="AN1387" s="117">
        <f t="shared" si="319"/>
        <v>7.5187969924812026E-3</v>
      </c>
      <c r="AO1387" s="117">
        <f t="shared" si="320"/>
        <v>0.2857142857142857</v>
      </c>
      <c r="AP1387" s="117">
        <f t="shared" si="321"/>
        <v>3.3834586466165412E-2</v>
      </c>
      <c r="AQ1387" s="117">
        <f t="shared" si="322"/>
        <v>0.43984962406015038</v>
      </c>
      <c r="AR1387" s="117">
        <f t="shared" si="323"/>
        <v>1.1278195488721804E-2</v>
      </c>
      <c r="AS1387" t="str">
        <f t="shared" si="324"/>
        <v>1995GAD</v>
      </c>
    </row>
    <row r="1388" spans="1:45" x14ac:dyDescent="0.25">
      <c r="A1388" t="s">
        <v>674</v>
      </c>
      <c r="B1388" s="64">
        <v>1996</v>
      </c>
      <c r="C1388">
        <v>370</v>
      </c>
      <c r="D1388" s="116" t="s">
        <v>43</v>
      </c>
      <c r="E1388" s="63">
        <v>0</v>
      </c>
      <c r="F1388" s="63">
        <v>0</v>
      </c>
      <c r="G1388" s="63">
        <v>0</v>
      </c>
      <c r="H1388" s="63">
        <v>0</v>
      </c>
      <c r="I1388" s="63">
        <v>0</v>
      </c>
      <c r="J1388" s="63">
        <v>1.3513513513513514E-2</v>
      </c>
      <c r="K1388" s="63">
        <v>4.5945945945945948E-2</v>
      </c>
      <c r="L1388" s="63">
        <v>0</v>
      </c>
      <c r="M1388" s="63">
        <v>0.14324324324324325</v>
      </c>
      <c r="N1388" s="63">
        <v>0</v>
      </c>
      <c r="O1388" s="63">
        <v>2.4324324324324326E-2</v>
      </c>
      <c r="P1388" s="63">
        <v>0</v>
      </c>
      <c r="Q1388" s="63">
        <v>5.4054054054054057E-2</v>
      </c>
      <c r="R1388" s="63">
        <v>5.4054054054054057E-3</v>
      </c>
      <c r="S1388" s="63">
        <v>0</v>
      </c>
      <c r="T1388" s="63">
        <v>0</v>
      </c>
      <c r="U1388" s="63">
        <v>0</v>
      </c>
      <c r="V1388" s="63">
        <v>0.15405405405405406</v>
      </c>
      <c r="W1388" s="63">
        <v>0</v>
      </c>
      <c r="X1388" s="63">
        <v>0</v>
      </c>
      <c r="Y1388" s="63">
        <v>2.7027027027027029E-3</v>
      </c>
      <c r="Z1388" s="63">
        <v>5.4054054054054057E-3</v>
      </c>
      <c r="AA1388" s="63">
        <v>0.55135135135135138</v>
      </c>
      <c r="AB1388" s="93" t="str">
        <f t="shared" si="311"/>
        <v>pre99</v>
      </c>
      <c r="AC1388" s="93" t="str">
        <f t="shared" si="312"/>
        <v>GAD</v>
      </c>
      <c r="AD1388" s="93" t="str">
        <f>"'"&amp;VLOOKUP(A1388,Lookups!B$3:F$48,2,FALSE)&amp;"'"</f>
        <v>'George Adams Fall Fingerling'</v>
      </c>
      <c r="AE1388" s="93">
        <f>VLOOKUP(A1388,Lookups!B$3:F$48,4,FALSE)</f>
        <v>7</v>
      </c>
      <c r="AF1388" s="93" t="str">
        <f>VLOOKUP(A1388,Lookups!B$3:F$48,5,FALSE)</f>
        <v>PS</v>
      </c>
      <c r="AG1388" s="93" t="str">
        <f t="shared" si="313"/>
        <v>yes</v>
      </c>
      <c r="AH1388" s="93">
        <f>VLOOKUP(A1388,Lookups!B$3:F$48,3,FALSE)</f>
        <v>11</v>
      </c>
      <c r="AI1388" s="117">
        <f t="shared" si="314"/>
        <v>0</v>
      </c>
      <c r="AJ1388" s="117">
        <f t="shared" si="315"/>
        <v>0</v>
      </c>
      <c r="AK1388" s="117">
        <f t="shared" si="316"/>
        <v>5.9459459459459463E-2</v>
      </c>
      <c r="AL1388" s="117">
        <f t="shared" si="317"/>
        <v>0.14324324324324325</v>
      </c>
      <c r="AM1388" s="117">
        <f t="shared" si="318"/>
        <v>2.4324324324324326E-2</v>
      </c>
      <c r="AN1388" s="117">
        <f t="shared" si="319"/>
        <v>5.9459459459459463E-2</v>
      </c>
      <c r="AO1388" s="117">
        <f t="shared" si="320"/>
        <v>0.15405405405405406</v>
      </c>
      <c r="AP1388" s="117">
        <f t="shared" si="321"/>
        <v>2.7027027027027029E-3</v>
      </c>
      <c r="AQ1388" s="117">
        <f t="shared" si="322"/>
        <v>0.55135135135135138</v>
      </c>
      <c r="AR1388" s="117">
        <f t="shared" si="323"/>
        <v>5.4054054054054057E-3</v>
      </c>
      <c r="AS1388" t="str">
        <f t="shared" si="324"/>
        <v>1996GAD</v>
      </c>
    </row>
    <row r="1389" spans="1:45" x14ac:dyDescent="0.25">
      <c r="A1389" t="s">
        <v>674</v>
      </c>
      <c r="B1389" s="64">
        <v>1997</v>
      </c>
      <c r="C1389">
        <v>398</v>
      </c>
      <c r="D1389" s="116" t="s">
        <v>43</v>
      </c>
      <c r="E1389" s="63">
        <v>2.0100502512562811E-2</v>
      </c>
      <c r="F1389" s="63">
        <v>0</v>
      </c>
      <c r="G1389" s="63">
        <v>0</v>
      </c>
      <c r="H1389" s="63">
        <v>0</v>
      </c>
      <c r="I1389" s="63">
        <v>0</v>
      </c>
      <c r="J1389" s="63">
        <v>4.7738693467336682E-2</v>
      </c>
      <c r="K1389" s="63">
        <v>1.2562814070351759E-2</v>
      </c>
      <c r="L1389" s="63">
        <v>0</v>
      </c>
      <c r="M1389" s="63">
        <v>3.2663316582914576E-2</v>
      </c>
      <c r="N1389" s="63">
        <v>0</v>
      </c>
      <c r="O1389" s="63">
        <v>5.0251256281407036E-3</v>
      </c>
      <c r="P1389" s="63">
        <v>0</v>
      </c>
      <c r="Q1389" s="63">
        <v>2.2613065326633167E-2</v>
      </c>
      <c r="R1389" s="63">
        <v>0</v>
      </c>
      <c r="S1389" s="63">
        <v>5.0251256281407036E-3</v>
      </c>
      <c r="T1389" s="63">
        <v>0</v>
      </c>
      <c r="U1389" s="63">
        <v>0</v>
      </c>
      <c r="V1389" s="63">
        <v>0.24371859296482412</v>
      </c>
      <c r="W1389" s="63">
        <v>0</v>
      </c>
      <c r="X1389" s="63">
        <v>7.537688442211055E-3</v>
      </c>
      <c r="Y1389" s="63">
        <v>0</v>
      </c>
      <c r="Z1389" s="63">
        <v>1.0050251256281407E-2</v>
      </c>
      <c r="AA1389" s="63">
        <v>0.59296482412060303</v>
      </c>
      <c r="AB1389" s="93" t="str">
        <f t="shared" si="311"/>
        <v>pre99</v>
      </c>
      <c r="AC1389" s="93" t="str">
        <f t="shared" si="312"/>
        <v>GAD</v>
      </c>
      <c r="AD1389" s="93" t="str">
        <f>"'"&amp;VLOOKUP(A1389,Lookups!B$3:F$48,2,FALSE)&amp;"'"</f>
        <v>'George Adams Fall Fingerling'</v>
      </c>
      <c r="AE1389" s="93">
        <f>VLOOKUP(A1389,Lookups!B$3:F$48,4,FALSE)</f>
        <v>7</v>
      </c>
      <c r="AF1389" s="93" t="str">
        <f>VLOOKUP(A1389,Lookups!B$3:F$48,5,FALSE)</f>
        <v>PS</v>
      </c>
      <c r="AG1389" s="93" t="str">
        <f t="shared" si="313"/>
        <v>yes</v>
      </c>
      <c r="AH1389" s="93">
        <f>VLOOKUP(A1389,Lookups!B$3:F$48,3,FALSE)</f>
        <v>11</v>
      </c>
      <c r="AI1389" s="117">
        <f t="shared" si="314"/>
        <v>2.0100502512562811E-2</v>
      </c>
      <c r="AJ1389" s="117">
        <f t="shared" si="315"/>
        <v>0</v>
      </c>
      <c r="AK1389" s="117">
        <f t="shared" si="316"/>
        <v>6.030150753768844E-2</v>
      </c>
      <c r="AL1389" s="117">
        <f t="shared" si="317"/>
        <v>3.2663316582914576E-2</v>
      </c>
      <c r="AM1389" s="117">
        <f t="shared" si="318"/>
        <v>5.0251256281407036E-3</v>
      </c>
      <c r="AN1389" s="117">
        <f t="shared" si="319"/>
        <v>2.7638190954773871E-2</v>
      </c>
      <c r="AO1389" s="117">
        <f t="shared" si="320"/>
        <v>0.24371859296482412</v>
      </c>
      <c r="AP1389" s="117">
        <f t="shared" si="321"/>
        <v>7.537688442211055E-3</v>
      </c>
      <c r="AQ1389" s="117">
        <f t="shared" si="322"/>
        <v>0.59296482412060303</v>
      </c>
      <c r="AR1389" s="117">
        <f t="shared" si="323"/>
        <v>1.0050251256281407E-2</v>
      </c>
      <c r="AS1389" t="str">
        <f t="shared" si="324"/>
        <v>1997GAD</v>
      </c>
    </row>
    <row r="1390" spans="1:45" x14ac:dyDescent="0.25">
      <c r="A1390" t="s">
        <v>674</v>
      </c>
      <c r="B1390" s="64">
        <v>1998</v>
      </c>
      <c r="C1390">
        <v>593</v>
      </c>
      <c r="D1390" s="116" t="s">
        <v>43</v>
      </c>
      <c r="E1390" s="63">
        <v>6.7453625632377737E-3</v>
      </c>
      <c r="F1390" s="63">
        <v>1.6863406408094434E-3</v>
      </c>
      <c r="G1390" s="63">
        <v>0</v>
      </c>
      <c r="H1390" s="63">
        <v>0</v>
      </c>
      <c r="I1390" s="63">
        <v>0</v>
      </c>
      <c r="J1390" s="63">
        <v>1.6863406408094434E-3</v>
      </c>
      <c r="K1390" s="63">
        <v>1.1804384485666104E-2</v>
      </c>
      <c r="L1390" s="63">
        <v>0</v>
      </c>
      <c r="M1390" s="63">
        <v>1.8549747048903879E-2</v>
      </c>
      <c r="N1390" s="63">
        <v>0</v>
      </c>
      <c r="O1390" s="63">
        <v>0</v>
      </c>
      <c r="P1390" s="63">
        <v>0</v>
      </c>
      <c r="Q1390" s="63">
        <v>1.5177065767284991E-2</v>
      </c>
      <c r="R1390" s="63">
        <v>0</v>
      </c>
      <c r="S1390" s="63">
        <v>0</v>
      </c>
      <c r="T1390" s="63">
        <v>0</v>
      </c>
      <c r="U1390" s="63">
        <v>1.6863406408094434E-3</v>
      </c>
      <c r="V1390" s="63">
        <v>0.2748735244519393</v>
      </c>
      <c r="W1390" s="63">
        <v>0</v>
      </c>
      <c r="X1390" s="63">
        <v>1.6863406408094434E-2</v>
      </c>
      <c r="Y1390" s="63">
        <v>0</v>
      </c>
      <c r="Z1390" s="63">
        <v>3.3726812816188868E-3</v>
      </c>
      <c r="AA1390" s="63">
        <v>0.64755480607082627</v>
      </c>
      <c r="AB1390" s="93" t="str">
        <f t="shared" si="311"/>
        <v>pre99</v>
      </c>
      <c r="AC1390" s="93" t="str">
        <f t="shared" si="312"/>
        <v>GAD</v>
      </c>
      <c r="AD1390" s="93" t="str">
        <f>"'"&amp;VLOOKUP(A1390,Lookups!B$3:F$48,2,FALSE)&amp;"'"</f>
        <v>'George Adams Fall Fingerling'</v>
      </c>
      <c r="AE1390" s="93">
        <f>VLOOKUP(A1390,Lookups!B$3:F$48,4,FALSE)</f>
        <v>7</v>
      </c>
      <c r="AF1390" s="93" t="str">
        <f>VLOOKUP(A1390,Lookups!B$3:F$48,5,FALSE)</f>
        <v>PS</v>
      </c>
      <c r="AG1390" s="93" t="str">
        <f t="shared" si="313"/>
        <v>yes</v>
      </c>
      <c r="AH1390" s="93">
        <f>VLOOKUP(A1390,Lookups!B$3:F$48,3,FALSE)</f>
        <v>11</v>
      </c>
      <c r="AI1390" s="117">
        <f t="shared" si="314"/>
        <v>8.4317032040472171E-3</v>
      </c>
      <c r="AJ1390" s="117">
        <f t="shared" si="315"/>
        <v>0</v>
      </c>
      <c r="AK1390" s="117">
        <f t="shared" si="316"/>
        <v>1.3490725126475547E-2</v>
      </c>
      <c r="AL1390" s="117">
        <f t="shared" si="317"/>
        <v>1.8549747048903879E-2</v>
      </c>
      <c r="AM1390" s="117">
        <f t="shared" si="318"/>
        <v>0</v>
      </c>
      <c r="AN1390" s="117">
        <f t="shared" si="319"/>
        <v>1.5177065767284991E-2</v>
      </c>
      <c r="AO1390" s="117">
        <f t="shared" si="320"/>
        <v>0.27655986509274877</v>
      </c>
      <c r="AP1390" s="117">
        <f t="shared" si="321"/>
        <v>1.6863406408094434E-2</v>
      </c>
      <c r="AQ1390" s="117">
        <f t="shared" si="322"/>
        <v>0.64755480607082627</v>
      </c>
      <c r="AR1390" s="117">
        <f t="shared" si="323"/>
        <v>3.3726812816188868E-3</v>
      </c>
      <c r="AS1390" t="str">
        <f t="shared" si="324"/>
        <v>1998GAD</v>
      </c>
    </row>
    <row r="1391" spans="1:45" x14ac:dyDescent="0.25">
      <c r="A1391" t="s">
        <v>674</v>
      </c>
      <c r="B1391" s="64">
        <v>1999</v>
      </c>
      <c r="C1391">
        <v>892</v>
      </c>
      <c r="D1391" s="116" t="s">
        <v>43</v>
      </c>
      <c r="E1391" s="63">
        <v>4.4843049327354259E-3</v>
      </c>
      <c r="F1391" s="63">
        <v>0</v>
      </c>
      <c r="G1391" s="63">
        <v>0</v>
      </c>
      <c r="H1391" s="63">
        <v>0</v>
      </c>
      <c r="I1391" s="63">
        <v>0</v>
      </c>
      <c r="J1391" s="63">
        <v>7.8475336322869956E-3</v>
      </c>
      <c r="K1391" s="63">
        <v>9.1928251121076235E-2</v>
      </c>
      <c r="L1391" s="63">
        <v>0</v>
      </c>
      <c r="M1391" s="63">
        <v>3.0269058295964123E-2</v>
      </c>
      <c r="N1391" s="63">
        <v>0</v>
      </c>
      <c r="O1391" s="63">
        <v>0</v>
      </c>
      <c r="P1391" s="63">
        <v>0</v>
      </c>
      <c r="Q1391" s="63">
        <v>4.1479820627802692E-2</v>
      </c>
      <c r="R1391" s="63">
        <v>1.3452914798206279E-2</v>
      </c>
      <c r="S1391" s="63">
        <v>1.4573991031390135E-2</v>
      </c>
      <c r="T1391" s="63">
        <v>0</v>
      </c>
      <c r="U1391" s="63">
        <v>0</v>
      </c>
      <c r="V1391" s="63">
        <v>0.12892376681614351</v>
      </c>
      <c r="W1391" s="63">
        <v>0</v>
      </c>
      <c r="X1391" s="63">
        <v>2.802690582959641E-2</v>
      </c>
      <c r="Y1391" s="63">
        <v>0</v>
      </c>
      <c r="Z1391" s="63">
        <v>1.1210762331838565E-3</v>
      </c>
      <c r="AA1391" s="63">
        <v>0.63789237668161436</v>
      </c>
      <c r="AB1391" s="93" t="str">
        <f t="shared" si="311"/>
        <v>a99to08</v>
      </c>
      <c r="AC1391" s="93" t="str">
        <f t="shared" si="312"/>
        <v>GAD</v>
      </c>
      <c r="AD1391" s="93" t="str">
        <f>"'"&amp;VLOOKUP(A1391,Lookups!B$3:F$48,2,FALSE)&amp;"'"</f>
        <v>'George Adams Fall Fingerling'</v>
      </c>
      <c r="AE1391" s="93">
        <f>VLOOKUP(A1391,Lookups!B$3:F$48,4,FALSE)</f>
        <v>7</v>
      </c>
      <c r="AF1391" s="93" t="str">
        <f>VLOOKUP(A1391,Lookups!B$3:F$48,5,FALSE)</f>
        <v>PS</v>
      </c>
      <c r="AG1391" s="93" t="str">
        <f t="shared" si="313"/>
        <v>yes</v>
      </c>
      <c r="AH1391" s="93">
        <f>VLOOKUP(A1391,Lookups!B$3:F$48,3,FALSE)</f>
        <v>11</v>
      </c>
      <c r="AI1391" s="117">
        <f t="shared" si="314"/>
        <v>4.4843049327354259E-3</v>
      </c>
      <c r="AJ1391" s="117">
        <f t="shared" si="315"/>
        <v>0</v>
      </c>
      <c r="AK1391" s="117">
        <f t="shared" si="316"/>
        <v>9.9775784753363225E-2</v>
      </c>
      <c r="AL1391" s="117">
        <f t="shared" si="317"/>
        <v>3.0269058295964123E-2</v>
      </c>
      <c r="AM1391" s="117">
        <f t="shared" si="318"/>
        <v>0</v>
      </c>
      <c r="AN1391" s="117">
        <f t="shared" si="319"/>
        <v>6.9506726457399109E-2</v>
      </c>
      <c r="AO1391" s="117">
        <f t="shared" si="320"/>
        <v>0.12892376681614351</v>
      </c>
      <c r="AP1391" s="117">
        <f t="shared" si="321"/>
        <v>2.802690582959641E-2</v>
      </c>
      <c r="AQ1391" s="117">
        <f t="shared" si="322"/>
        <v>0.63789237668161436</v>
      </c>
      <c r="AR1391" s="117">
        <f t="shared" si="323"/>
        <v>1.1210762331838565E-3</v>
      </c>
      <c r="AS1391" t="str">
        <f t="shared" si="324"/>
        <v>1999GAD</v>
      </c>
    </row>
    <row r="1392" spans="1:45" x14ac:dyDescent="0.25">
      <c r="A1392" t="s">
        <v>674</v>
      </c>
      <c r="B1392" s="64">
        <v>2000</v>
      </c>
      <c r="C1392">
        <v>964</v>
      </c>
      <c r="D1392" s="116" t="s">
        <v>43</v>
      </c>
      <c r="E1392" s="63">
        <v>3.1120331950207467E-3</v>
      </c>
      <c r="F1392" s="63">
        <v>0</v>
      </c>
      <c r="G1392" s="63">
        <v>0</v>
      </c>
      <c r="H1392" s="63">
        <v>3.1120331950207467E-3</v>
      </c>
      <c r="I1392" s="63">
        <v>0</v>
      </c>
      <c r="J1392" s="63">
        <v>0.20228215767634855</v>
      </c>
      <c r="K1392" s="63">
        <v>8.7136929460580909E-2</v>
      </c>
      <c r="L1392" s="63">
        <v>0</v>
      </c>
      <c r="M1392" s="63">
        <v>3.6307053941908717E-2</v>
      </c>
      <c r="N1392" s="63">
        <v>0</v>
      </c>
      <c r="O1392" s="63">
        <v>2.0746887966804979E-3</v>
      </c>
      <c r="P1392" s="63">
        <v>0</v>
      </c>
      <c r="Q1392" s="63">
        <v>3.0082987551867221E-2</v>
      </c>
      <c r="R1392" s="63">
        <v>0</v>
      </c>
      <c r="S1392" s="63">
        <v>5.1867219917012446E-3</v>
      </c>
      <c r="T1392" s="63">
        <v>0</v>
      </c>
      <c r="U1392" s="63">
        <v>0</v>
      </c>
      <c r="V1392" s="63">
        <v>0.11410788381742738</v>
      </c>
      <c r="W1392" s="63">
        <v>0</v>
      </c>
      <c r="X1392" s="63">
        <v>3.1120331950207467E-3</v>
      </c>
      <c r="Y1392" s="63">
        <v>0.12240663900414937</v>
      </c>
      <c r="Z1392" s="63">
        <v>3.1120331950207471E-3</v>
      </c>
      <c r="AA1392" s="63">
        <v>0.38796680497925312</v>
      </c>
      <c r="AB1392" s="93" t="str">
        <f t="shared" si="311"/>
        <v>a99to08</v>
      </c>
      <c r="AC1392" s="93" t="str">
        <f t="shared" si="312"/>
        <v>GAD</v>
      </c>
      <c r="AD1392" s="93" t="str">
        <f>"'"&amp;VLOOKUP(A1392,Lookups!B$3:F$48,2,FALSE)&amp;"'"</f>
        <v>'George Adams Fall Fingerling'</v>
      </c>
      <c r="AE1392" s="93">
        <f>VLOOKUP(A1392,Lookups!B$3:F$48,4,FALSE)</f>
        <v>7</v>
      </c>
      <c r="AF1392" s="93" t="str">
        <f>VLOOKUP(A1392,Lookups!B$3:F$48,5,FALSE)</f>
        <v>PS</v>
      </c>
      <c r="AG1392" s="93" t="str">
        <f t="shared" si="313"/>
        <v>yes</v>
      </c>
      <c r="AH1392" s="93">
        <f>VLOOKUP(A1392,Lookups!B$3:F$48,3,FALSE)</f>
        <v>11</v>
      </c>
      <c r="AI1392" s="117">
        <f t="shared" si="314"/>
        <v>3.1120331950207467E-3</v>
      </c>
      <c r="AJ1392" s="117">
        <f t="shared" si="315"/>
        <v>3.1120331950207467E-3</v>
      </c>
      <c r="AK1392" s="117">
        <f t="shared" si="316"/>
        <v>0.28941908713692943</v>
      </c>
      <c r="AL1392" s="117">
        <f t="shared" si="317"/>
        <v>3.6307053941908717E-2</v>
      </c>
      <c r="AM1392" s="117">
        <f t="shared" si="318"/>
        <v>2.0746887966804979E-3</v>
      </c>
      <c r="AN1392" s="117">
        <f t="shared" si="319"/>
        <v>3.5269709543568464E-2</v>
      </c>
      <c r="AO1392" s="117">
        <f t="shared" si="320"/>
        <v>0.11410788381742738</v>
      </c>
      <c r="AP1392" s="117">
        <f t="shared" si="321"/>
        <v>0.12551867219917012</v>
      </c>
      <c r="AQ1392" s="117">
        <f t="shared" si="322"/>
        <v>0.38796680497925312</v>
      </c>
      <c r="AR1392" s="117">
        <f t="shared" si="323"/>
        <v>3.1120331950207471E-3</v>
      </c>
      <c r="AS1392" t="str">
        <f t="shared" si="324"/>
        <v>2000GAD</v>
      </c>
    </row>
    <row r="1393" spans="1:45" x14ac:dyDescent="0.25">
      <c r="A1393" t="s">
        <v>674</v>
      </c>
      <c r="B1393" s="64">
        <v>2001</v>
      </c>
      <c r="C1393">
        <v>906</v>
      </c>
      <c r="D1393" s="116" t="s">
        <v>43</v>
      </c>
      <c r="E1393" s="63">
        <v>8.8300220750551876E-3</v>
      </c>
      <c r="F1393" s="63">
        <v>0</v>
      </c>
      <c r="G1393" s="63">
        <v>0</v>
      </c>
      <c r="H1393" s="63">
        <v>0</v>
      </c>
      <c r="I1393" s="63">
        <v>0</v>
      </c>
      <c r="J1393" s="63">
        <v>0.12251655629139073</v>
      </c>
      <c r="K1393" s="63">
        <v>2.2075055187637971E-2</v>
      </c>
      <c r="L1393" s="63">
        <v>0</v>
      </c>
      <c r="M1393" s="63">
        <v>2.6490066225165563E-2</v>
      </c>
      <c r="N1393" s="63">
        <v>0</v>
      </c>
      <c r="O1393" s="63">
        <v>0</v>
      </c>
      <c r="P1393" s="63">
        <v>0</v>
      </c>
      <c r="Q1393" s="63">
        <v>4.9668874172185427E-2</v>
      </c>
      <c r="R1393" s="63">
        <v>9.9337748344370865E-3</v>
      </c>
      <c r="S1393" s="63">
        <v>1.8763796909492272E-2</v>
      </c>
      <c r="T1393" s="63">
        <v>0</v>
      </c>
      <c r="U1393" s="63">
        <v>0</v>
      </c>
      <c r="V1393" s="63">
        <v>0.15562913907284767</v>
      </c>
      <c r="W1393" s="63">
        <v>0</v>
      </c>
      <c r="X1393" s="63">
        <v>0.10596026490066225</v>
      </c>
      <c r="Y1393" s="63">
        <v>5.5187637969094927E-3</v>
      </c>
      <c r="Z1393" s="63">
        <v>5.5187637969094927E-3</v>
      </c>
      <c r="AA1393" s="63">
        <v>0.46909492273730685</v>
      </c>
      <c r="AB1393" s="93" t="str">
        <f t="shared" si="311"/>
        <v>a99to08</v>
      </c>
      <c r="AC1393" s="93" t="str">
        <f t="shared" si="312"/>
        <v>GAD</v>
      </c>
      <c r="AD1393" s="93" t="str">
        <f>"'"&amp;VLOOKUP(A1393,Lookups!B$3:F$48,2,FALSE)&amp;"'"</f>
        <v>'George Adams Fall Fingerling'</v>
      </c>
      <c r="AE1393" s="93">
        <f>VLOOKUP(A1393,Lookups!B$3:F$48,4,FALSE)</f>
        <v>7</v>
      </c>
      <c r="AF1393" s="93" t="str">
        <f>VLOOKUP(A1393,Lookups!B$3:F$48,5,FALSE)</f>
        <v>PS</v>
      </c>
      <c r="AG1393" s="93" t="str">
        <f t="shared" si="313"/>
        <v>yes</v>
      </c>
      <c r="AH1393" s="93">
        <f>VLOOKUP(A1393,Lookups!B$3:F$48,3,FALSE)</f>
        <v>11</v>
      </c>
      <c r="AI1393" s="117">
        <f t="shared" si="314"/>
        <v>8.8300220750551876E-3</v>
      </c>
      <c r="AJ1393" s="117">
        <f t="shared" si="315"/>
        <v>0</v>
      </c>
      <c r="AK1393" s="117">
        <f t="shared" si="316"/>
        <v>0.14459161147902871</v>
      </c>
      <c r="AL1393" s="117">
        <f t="shared" si="317"/>
        <v>2.6490066225165563E-2</v>
      </c>
      <c r="AM1393" s="117">
        <f t="shared" si="318"/>
        <v>0</v>
      </c>
      <c r="AN1393" s="117">
        <f t="shared" si="319"/>
        <v>7.8366445916114788E-2</v>
      </c>
      <c r="AO1393" s="117">
        <f t="shared" si="320"/>
        <v>0.15562913907284767</v>
      </c>
      <c r="AP1393" s="117">
        <f t="shared" si="321"/>
        <v>0.11147902869757174</v>
      </c>
      <c r="AQ1393" s="117">
        <f t="shared" si="322"/>
        <v>0.46909492273730685</v>
      </c>
      <c r="AR1393" s="117">
        <f t="shared" si="323"/>
        <v>5.5187637969094927E-3</v>
      </c>
      <c r="AS1393" t="str">
        <f t="shared" si="324"/>
        <v>2001GAD</v>
      </c>
    </row>
    <row r="1394" spans="1:45" x14ac:dyDescent="0.25">
      <c r="A1394" t="s">
        <v>674</v>
      </c>
      <c r="B1394" s="64">
        <v>2002</v>
      </c>
      <c r="C1394">
        <v>1050</v>
      </c>
      <c r="D1394" s="116" t="s">
        <v>43</v>
      </c>
      <c r="E1394" s="63">
        <v>1.5238095238095238E-2</v>
      </c>
      <c r="F1394" s="63">
        <v>0</v>
      </c>
      <c r="G1394" s="63">
        <v>0</v>
      </c>
      <c r="H1394" s="63">
        <v>1.1428571428571429E-2</v>
      </c>
      <c r="I1394" s="63">
        <v>0</v>
      </c>
      <c r="J1394" s="63">
        <v>0.10190476190476191</v>
      </c>
      <c r="K1394" s="63">
        <v>0.11047619047619048</v>
      </c>
      <c r="L1394" s="63">
        <v>0</v>
      </c>
      <c r="M1394" s="63">
        <v>2.0952380952380951E-2</v>
      </c>
      <c r="N1394" s="63">
        <v>0</v>
      </c>
      <c r="O1394" s="63">
        <v>0</v>
      </c>
      <c r="P1394" s="63">
        <v>0</v>
      </c>
      <c r="Q1394" s="63">
        <v>3.9047619047619046E-2</v>
      </c>
      <c r="R1394" s="63">
        <v>7.619047619047619E-3</v>
      </c>
      <c r="S1394" s="63">
        <v>4.7619047619047623E-3</v>
      </c>
      <c r="T1394" s="63">
        <v>1.9047619047619048E-3</v>
      </c>
      <c r="U1394" s="63">
        <v>0</v>
      </c>
      <c r="V1394" s="63">
        <v>7.2380952380952379E-2</v>
      </c>
      <c r="W1394" s="63">
        <v>0</v>
      </c>
      <c r="X1394" s="63">
        <v>0.10761904761904761</v>
      </c>
      <c r="Y1394" s="63">
        <v>0.1019047619047619</v>
      </c>
      <c r="Z1394" s="63">
        <v>4.7619047619047623E-3</v>
      </c>
      <c r="AA1394" s="63">
        <v>0.4</v>
      </c>
      <c r="AB1394" s="93" t="str">
        <f t="shared" si="311"/>
        <v>a99to08</v>
      </c>
      <c r="AC1394" s="93" t="str">
        <f t="shared" si="312"/>
        <v>GAD</v>
      </c>
      <c r="AD1394" s="93" t="str">
        <f>"'"&amp;VLOOKUP(A1394,Lookups!B$3:F$48,2,FALSE)&amp;"'"</f>
        <v>'George Adams Fall Fingerling'</v>
      </c>
      <c r="AE1394" s="93">
        <f>VLOOKUP(A1394,Lookups!B$3:F$48,4,FALSE)</f>
        <v>7</v>
      </c>
      <c r="AF1394" s="93" t="str">
        <f>VLOOKUP(A1394,Lookups!B$3:F$48,5,FALSE)</f>
        <v>PS</v>
      </c>
      <c r="AG1394" s="93" t="str">
        <f t="shared" si="313"/>
        <v>yes</v>
      </c>
      <c r="AH1394" s="93">
        <f>VLOOKUP(A1394,Lookups!B$3:F$48,3,FALSE)</f>
        <v>11</v>
      </c>
      <c r="AI1394" s="117">
        <f t="shared" si="314"/>
        <v>1.5238095238095238E-2</v>
      </c>
      <c r="AJ1394" s="117">
        <f t="shared" si="315"/>
        <v>1.1428571428571429E-2</v>
      </c>
      <c r="AK1394" s="117">
        <f t="shared" si="316"/>
        <v>0.21238095238095239</v>
      </c>
      <c r="AL1394" s="117">
        <f t="shared" si="317"/>
        <v>2.0952380952380951E-2</v>
      </c>
      <c r="AM1394" s="117">
        <f t="shared" si="318"/>
        <v>0</v>
      </c>
      <c r="AN1394" s="117">
        <f t="shared" si="319"/>
        <v>5.3333333333333323E-2</v>
      </c>
      <c r="AO1394" s="117">
        <f t="shared" si="320"/>
        <v>7.2380952380952379E-2</v>
      </c>
      <c r="AP1394" s="117">
        <f t="shared" si="321"/>
        <v>0.2095238095238095</v>
      </c>
      <c r="AQ1394" s="117">
        <f t="shared" si="322"/>
        <v>0.4</v>
      </c>
      <c r="AR1394" s="117">
        <f t="shared" si="323"/>
        <v>4.7619047619047623E-3</v>
      </c>
      <c r="AS1394" t="str">
        <f t="shared" si="324"/>
        <v>2002GAD</v>
      </c>
    </row>
    <row r="1395" spans="1:45" x14ac:dyDescent="0.25">
      <c r="A1395" t="s">
        <v>674</v>
      </c>
      <c r="B1395" s="64">
        <v>2003</v>
      </c>
      <c r="C1395">
        <v>1052</v>
      </c>
      <c r="D1395" s="116" t="s">
        <v>43</v>
      </c>
      <c r="E1395" s="63">
        <v>6.653992395437262E-3</v>
      </c>
      <c r="F1395" s="63">
        <v>3.8022813688212928E-3</v>
      </c>
      <c r="G1395" s="63">
        <v>0</v>
      </c>
      <c r="H1395" s="63">
        <v>0</v>
      </c>
      <c r="I1395" s="63">
        <v>0</v>
      </c>
      <c r="J1395" s="63">
        <v>0.11121673003802282</v>
      </c>
      <c r="K1395" s="63">
        <v>2.2813688212927757E-2</v>
      </c>
      <c r="L1395" s="63">
        <v>0</v>
      </c>
      <c r="M1395" s="63">
        <v>3.4220532319391636E-2</v>
      </c>
      <c r="N1395" s="63">
        <v>0</v>
      </c>
      <c r="O1395" s="63">
        <v>0</v>
      </c>
      <c r="P1395" s="63">
        <v>0</v>
      </c>
      <c r="Q1395" s="63">
        <v>5.988593155893536E-2</v>
      </c>
      <c r="R1395" s="63">
        <v>1.9011406844106464E-3</v>
      </c>
      <c r="S1395" s="63">
        <v>7.6045627376425855E-3</v>
      </c>
      <c r="T1395" s="63">
        <v>0</v>
      </c>
      <c r="U1395" s="63">
        <v>0</v>
      </c>
      <c r="V1395" s="63">
        <v>9.0304182509505698E-2</v>
      </c>
      <c r="W1395" s="63">
        <v>0</v>
      </c>
      <c r="X1395" s="63">
        <v>0.10266159695817491</v>
      </c>
      <c r="Y1395" s="63">
        <v>0.12642585551330798</v>
      </c>
      <c r="Z1395" s="63">
        <v>9.5057034220532319E-4</v>
      </c>
      <c r="AA1395" s="63">
        <v>0.43155893536121676</v>
      </c>
      <c r="AB1395" s="93" t="str">
        <f t="shared" si="311"/>
        <v>a99to08</v>
      </c>
      <c r="AC1395" s="93" t="str">
        <f t="shared" si="312"/>
        <v>GAD</v>
      </c>
      <c r="AD1395" s="93" t="str">
        <f>"'"&amp;VLOOKUP(A1395,Lookups!B$3:F$48,2,FALSE)&amp;"'"</f>
        <v>'George Adams Fall Fingerling'</v>
      </c>
      <c r="AE1395" s="93">
        <f>VLOOKUP(A1395,Lookups!B$3:F$48,4,FALSE)</f>
        <v>7</v>
      </c>
      <c r="AF1395" s="93" t="str">
        <f>VLOOKUP(A1395,Lookups!B$3:F$48,5,FALSE)</f>
        <v>PS</v>
      </c>
      <c r="AG1395" s="93" t="str">
        <f t="shared" si="313"/>
        <v>yes</v>
      </c>
      <c r="AH1395" s="93">
        <f>VLOOKUP(A1395,Lookups!B$3:F$48,3,FALSE)</f>
        <v>11</v>
      </c>
      <c r="AI1395" s="117">
        <f t="shared" si="314"/>
        <v>1.0456273764258554E-2</v>
      </c>
      <c r="AJ1395" s="117">
        <f t="shared" si="315"/>
        <v>0</v>
      </c>
      <c r="AK1395" s="117">
        <f t="shared" si="316"/>
        <v>0.13403041825095058</v>
      </c>
      <c r="AL1395" s="117">
        <f t="shared" si="317"/>
        <v>3.4220532319391636E-2</v>
      </c>
      <c r="AM1395" s="117">
        <f t="shared" si="318"/>
        <v>0</v>
      </c>
      <c r="AN1395" s="117">
        <f t="shared" si="319"/>
        <v>6.939163498098859E-2</v>
      </c>
      <c r="AO1395" s="117">
        <f t="shared" si="320"/>
        <v>9.0304182509505698E-2</v>
      </c>
      <c r="AP1395" s="117">
        <f t="shared" si="321"/>
        <v>0.22908745247148288</v>
      </c>
      <c r="AQ1395" s="117">
        <f t="shared" si="322"/>
        <v>0.43155893536121676</v>
      </c>
      <c r="AR1395" s="117">
        <f t="shared" si="323"/>
        <v>9.5057034220532319E-4</v>
      </c>
      <c r="AS1395" t="str">
        <f t="shared" si="324"/>
        <v>2003GAD</v>
      </c>
    </row>
    <row r="1396" spans="1:45" x14ac:dyDescent="0.25">
      <c r="A1396" t="s">
        <v>674</v>
      </c>
      <c r="B1396" s="64">
        <v>2004</v>
      </c>
      <c r="C1396">
        <v>1464</v>
      </c>
      <c r="D1396" s="116" t="s">
        <v>43</v>
      </c>
      <c r="E1396" s="63">
        <v>4.0983606557377051E-3</v>
      </c>
      <c r="F1396" s="63">
        <v>3.4153005464480873E-3</v>
      </c>
      <c r="G1396" s="63">
        <v>0</v>
      </c>
      <c r="H1396" s="63">
        <v>0</v>
      </c>
      <c r="I1396" s="63">
        <v>0</v>
      </c>
      <c r="J1396" s="63">
        <v>0.14549180327868852</v>
      </c>
      <c r="K1396" s="63">
        <v>3.3469945355191259E-2</v>
      </c>
      <c r="L1396" s="63">
        <v>1.366120218579235E-3</v>
      </c>
      <c r="M1396" s="63">
        <v>3.0054644808743168E-2</v>
      </c>
      <c r="N1396" s="63">
        <v>0</v>
      </c>
      <c r="O1396" s="63">
        <v>5.4644808743169399E-3</v>
      </c>
      <c r="P1396" s="63">
        <v>0</v>
      </c>
      <c r="Q1396" s="63">
        <v>5.737704918032787E-2</v>
      </c>
      <c r="R1396" s="63">
        <v>4.7814207650273225E-3</v>
      </c>
      <c r="S1396" s="63">
        <v>8.8797814207650268E-3</v>
      </c>
      <c r="T1396" s="63">
        <v>0</v>
      </c>
      <c r="U1396" s="63">
        <v>0</v>
      </c>
      <c r="V1396" s="63">
        <v>8.5382513661202183E-2</v>
      </c>
      <c r="W1396" s="63">
        <v>0</v>
      </c>
      <c r="X1396" s="63">
        <v>0.12363387978142076</v>
      </c>
      <c r="Y1396" s="63">
        <v>1.3661202185792349E-2</v>
      </c>
      <c r="Z1396" s="63">
        <v>4.0983606557377051E-3</v>
      </c>
      <c r="AA1396" s="63">
        <v>0.47882513661202186</v>
      </c>
      <c r="AB1396" s="93" t="str">
        <f t="shared" si="311"/>
        <v>a99to08</v>
      </c>
      <c r="AC1396" s="93" t="str">
        <f t="shared" si="312"/>
        <v>GAD</v>
      </c>
      <c r="AD1396" s="93" t="str">
        <f>"'"&amp;VLOOKUP(A1396,Lookups!B$3:F$48,2,FALSE)&amp;"'"</f>
        <v>'George Adams Fall Fingerling'</v>
      </c>
      <c r="AE1396" s="93">
        <f>VLOOKUP(A1396,Lookups!B$3:F$48,4,FALSE)</f>
        <v>7</v>
      </c>
      <c r="AF1396" s="93" t="str">
        <f>VLOOKUP(A1396,Lookups!B$3:F$48,5,FALSE)</f>
        <v>PS</v>
      </c>
      <c r="AG1396" s="93" t="str">
        <f t="shared" si="313"/>
        <v>yes</v>
      </c>
      <c r="AH1396" s="93">
        <f>VLOOKUP(A1396,Lookups!B$3:F$48,3,FALSE)</f>
        <v>11</v>
      </c>
      <c r="AI1396" s="117">
        <f t="shared" si="314"/>
        <v>7.513661202185792E-3</v>
      </c>
      <c r="AJ1396" s="117">
        <f t="shared" si="315"/>
        <v>0</v>
      </c>
      <c r="AK1396" s="117">
        <f t="shared" si="316"/>
        <v>0.17896174863387979</v>
      </c>
      <c r="AL1396" s="117">
        <f t="shared" si="317"/>
        <v>3.1420765027322405E-2</v>
      </c>
      <c r="AM1396" s="117">
        <f t="shared" si="318"/>
        <v>5.4644808743169399E-3</v>
      </c>
      <c r="AN1396" s="117">
        <f t="shared" si="319"/>
        <v>7.1038251366120214E-2</v>
      </c>
      <c r="AO1396" s="117">
        <f t="shared" si="320"/>
        <v>8.5382513661202183E-2</v>
      </c>
      <c r="AP1396" s="117">
        <f t="shared" si="321"/>
        <v>0.1372950819672131</v>
      </c>
      <c r="AQ1396" s="117">
        <f t="shared" si="322"/>
        <v>0.47882513661202186</v>
      </c>
      <c r="AR1396" s="117">
        <f t="shared" si="323"/>
        <v>4.0983606557377051E-3</v>
      </c>
      <c r="AS1396" t="str">
        <f t="shared" si="324"/>
        <v>2004GAD</v>
      </c>
    </row>
    <row r="1397" spans="1:45" x14ac:dyDescent="0.25">
      <c r="A1397" t="s">
        <v>674</v>
      </c>
      <c r="B1397" s="64">
        <v>2005</v>
      </c>
      <c r="C1397">
        <v>1752</v>
      </c>
      <c r="D1397" s="116" t="s">
        <v>43</v>
      </c>
      <c r="E1397" s="63">
        <v>2.8538812785388126E-3</v>
      </c>
      <c r="F1397" s="63">
        <v>5.7077625570776253E-4</v>
      </c>
      <c r="G1397" s="63">
        <v>0</v>
      </c>
      <c r="H1397" s="63">
        <v>1.1415525114155251E-3</v>
      </c>
      <c r="I1397" s="63">
        <v>0</v>
      </c>
      <c r="J1397" s="63">
        <v>0.11358447488584475</v>
      </c>
      <c r="K1397" s="63">
        <v>8.7899543378995429E-2</v>
      </c>
      <c r="L1397" s="63">
        <v>0</v>
      </c>
      <c r="M1397" s="63">
        <v>8.2762557077625559E-2</v>
      </c>
      <c r="N1397" s="63">
        <v>0</v>
      </c>
      <c r="O1397" s="63">
        <v>0</v>
      </c>
      <c r="P1397" s="63">
        <v>0</v>
      </c>
      <c r="Q1397" s="63">
        <v>6.8493150684931503E-2</v>
      </c>
      <c r="R1397" s="63">
        <v>1.2557077625570776E-2</v>
      </c>
      <c r="S1397" s="63">
        <v>4.5662100456621002E-3</v>
      </c>
      <c r="T1397" s="63">
        <v>0</v>
      </c>
      <c r="U1397" s="63">
        <v>0</v>
      </c>
      <c r="V1397" s="63">
        <v>0.10159817351598173</v>
      </c>
      <c r="W1397" s="63">
        <v>0</v>
      </c>
      <c r="X1397" s="63">
        <v>5.1369863013698627E-2</v>
      </c>
      <c r="Y1397" s="63">
        <v>6.5068493150684928E-2</v>
      </c>
      <c r="Z1397" s="63">
        <v>5.1369863013698627E-3</v>
      </c>
      <c r="AA1397" s="63">
        <v>0.4023972602739726</v>
      </c>
      <c r="AB1397" s="93" t="str">
        <f t="shared" si="311"/>
        <v>a99to08</v>
      </c>
      <c r="AC1397" s="93" t="str">
        <f t="shared" si="312"/>
        <v>GAD</v>
      </c>
      <c r="AD1397" s="93" t="str">
        <f>"'"&amp;VLOOKUP(A1397,Lookups!B$3:F$48,2,FALSE)&amp;"'"</f>
        <v>'George Adams Fall Fingerling'</v>
      </c>
      <c r="AE1397" s="93">
        <f>VLOOKUP(A1397,Lookups!B$3:F$48,4,FALSE)</f>
        <v>7</v>
      </c>
      <c r="AF1397" s="93" t="str">
        <f>VLOOKUP(A1397,Lookups!B$3:F$48,5,FALSE)</f>
        <v>PS</v>
      </c>
      <c r="AG1397" s="93" t="str">
        <f t="shared" si="313"/>
        <v>yes</v>
      </c>
      <c r="AH1397" s="93">
        <f>VLOOKUP(A1397,Lookups!B$3:F$48,3,FALSE)</f>
        <v>11</v>
      </c>
      <c r="AI1397" s="117">
        <f t="shared" si="314"/>
        <v>3.4246575342465752E-3</v>
      </c>
      <c r="AJ1397" s="117">
        <f t="shared" si="315"/>
        <v>1.1415525114155251E-3</v>
      </c>
      <c r="AK1397" s="117">
        <f t="shared" si="316"/>
        <v>0.20148401826484019</v>
      </c>
      <c r="AL1397" s="117">
        <f t="shared" si="317"/>
        <v>8.2762557077625559E-2</v>
      </c>
      <c r="AM1397" s="117">
        <f t="shared" si="318"/>
        <v>0</v>
      </c>
      <c r="AN1397" s="117">
        <f t="shared" si="319"/>
        <v>8.5616438356164379E-2</v>
      </c>
      <c r="AO1397" s="117">
        <f t="shared" si="320"/>
        <v>0.10159817351598173</v>
      </c>
      <c r="AP1397" s="117">
        <f t="shared" si="321"/>
        <v>0.11643835616438356</v>
      </c>
      <c r="AQ1397" s="117">
        <f t="shared" si="322"/>
        <v>0.4023972602739726</v>
      </c>
      <c r="AR1397" s="117">
        <f t="shared" si="323"/>
        <v>5.1369863013698627E-3</v>
      </c>
      <c r="AS1397" t="str">
        <f t="shared" si="324"/>
        <v>2005GAD</v>
      </c>
    </row>
    <row r="1398" spans="1:45" x14ac:dyDescent="0.25">
      <c r="A1398" t="s">
        <v>674</v>
      </c>
      <c r="B1398" s="64">
        <v>2006</v>
      </c>
      <c r="C1398">
        <v>1203</v>
      </c>
      <c r="D1398" s="116" t="s">
        <v>43</v>
      </c>
      <c r="E1398" s="63">
        <v>4.1562759767248547E-3</v>
      </c>
      <c r="F1398" s="63">
        <v>2.4937655860349127E-3</v>
      </c>
      <c r="G1398" s="63">
        <v>0</v>
      </c>
      <c r="H1398" s="63">
        <v>8.3125519534497094E-3</v>
      </c>
      <c r="I1398" s="63">
        <v>0</v>
      </c>
      <c r="J1398" s="63">
        <v>0.11803823773898586</v>
      </c>
      <c r="K1398" s="63">
        <v>1.9950124688279301E-2</v>
      </c>
      <c r="L1398" s="63">
        <v>0</v>
      </c>
      <c r="M1398" s="63">
        <v>5.1537822111388201E-2</v>
      </c>
      <c r="N1398" s="63">
        <v>0</v>
      </c>
      <c r="O1398" s="63">
        <v>0</v>
      </c>
      <c r="P1398" s="63">
        <v>0</v>
      </c>
      <c r="Q1398" s="63">
        <v>5.3200332502078139E-2</v>
      </c>
      <c r="R1398" s="63">
        <v>4.1562759767248547E-3</v>
      </c>
      <c r="S1398" s="63">
        <v>3.3250207813798837E-3</v>
      </c>
      <c r="T1398" s="63">
        <v>0</v>
      </c>
      <c r="U1398" s="63">
        <v>0</v>
      </c>
      <c r="V1398" s="63">
        <v>0.11221945137157108</v>
      </c>
      <c r="W1398" s="63">
        <v>0</v>
      </c>
      <c r="X1398" s="63">
        <v>0.14380714879467996</v>
      </c>
      <c r="Y1398" s="63">
        <v>1.4962593516209476E-2</v>
      </c>
      <c r="Z1398" s="63">
        <v>2.4937655860349127E-3</v>
      </c>
      <c r="AA1398" s="63">
        <v>0.46134663341645887</v>
      </c>
      <c r="AB1398" s="93" t="str">
        <f t="shared" si="311"/>
        <v>a99to08</v>
      </c>
      <c r="AC1398" s="93" t="str">
        <f t="shared" si="312"/>
        <v>GAD</v>
      </c>
      <c r="AD1398" s="93" t="str">
        <f>"'"&amp;VLOOKUP(A1398,Lookups!B$3:F$48,2,FALSE)&amp;"'"</f>
        <v>'George Adams Fall Fingerling'</v>
      </c>
      <c r="AE1398" s="93">
        <f>VLOOKUP(A1398,Lookups!B$3:F$48,4,FALSE)</f>
        <v>7</v>
      </c>
      <c r="AF1398" s="93" t="str">
        <f>VLOOKUP(A1398,Lookups!B$3:F$48,5,FALSE)</f>
        <v>PS</v>
      </c>
      <c r="AG1398" s="93" t="str">
        <f t="shared" si="313"/>
        <v>yes</v>
      </c>
      <c r="AH1398" s="93">
        <f>VLOOKUP(A1398,Lookups!B$3:F$48,3,FALSE)</f>
        <v>11</v>
      </c>
      <c r="AI1398" s="117">
        <f t="shared" si="314"/>
        <v>6.6500415627597674E-3</v>
      </c>
      <c r="AJ1398" s="117">
        <f t="shared" si="315"/>
        <v>8.3125519534497094E-3</v>
      </c>
      <c r="AK1398" s="117">
        <f t="shared" si="316"/>
        <v>0.13798836242726517</v>
      </c>
      <c r="AL1398" s="117">
        <f t="shared" si="317"/>
        <v>5.1537822111388201E-2</v>
      </c>
      <c r="AM1398" s="117">
        <f t="shared" si="318"/>
        <v>0</v>
      </c>
      <c r="AN1398" s="117">
        <f t="shared" si="319"/>
        <v>6.0681629260182876E-2</v>
      </c>
      <c r="AO1398" s="117">
        <f t="shared" si="320"/>
        <v>0.11221945137157108</v>
      </c>
      <c r="AP1398" s="117">
        <f t="shared" si="321"/>
        <v>0.15876974231088944</v>
      </c>
      <c r="AQ1398" s="117">
        <f t="shared" si="322"/>
        <v>0.46134663341645887</v>
      </c>
      <c r="AR1398" s="117">
        <f t="shared" si="323"/>
        <v>2.4937655860349127E-3</v>
      </c>
      <c r="AS1398" t="str">
        <f t="shared" si="324"/>
        <v>2006GAD</v>
      </c>
    </row>
    <row r="1399" spans="1:45" x14ac:dyDescent="0.25">
      <c r="A1399" t="s">
        <v>674</v>
      </c>
      <c r="B1399" s="64">
        <v>2007</v>
      </c>
      <c r="C1399">
        <v>2018</v>
      </c>
      <c r="D1399" s="116" t="s">
        <v>43</v>
      </c>
      <c r="E1399" s="63">
        <v>2.4777006937561942E-3</v>
      </c>
      <c r="F1399" s="63">
        <v>7.4331020812685826E-3</v>
      </c>
      <c r="G1399" s="63">
        <v>0</v>
      </c>
      <c r="H1399" s="63">
        <v>0</v>
      </c>
      <c r="I1399" s="63">
        <v>0</v>
      </c>
      <c r="J1399" s="63">
        <v>9.1674925668979182E-2</v>
      </c>
      <c r="K1399" s="63">
        <v>1.6352824578790882E-2</v>
      </c>
      <c r="L1399" s="63">
        <v>0</v>
      </c>
      <c r="M1399" s="63">
        <v>3.0227948463825569E-2</v>
      </c>
      <c r="N1399" s="63">
        <v>0</v>
      </c>
      <c r="O1399" s="63">
        <v>0</v>
      </c>
      <c r="P1399" s="63">
        <v>0</v>
      </c>
      <c r="Q1399" s="63">
        <v>3.3201189296333006E-2</v>
      </c>
      <c r="R1399" s="63">
        <v>1.4866204162537165E-3</v>
      </c>
      <c r="S1399" s="63">
        <v>2.4777006937561942E-3</v>
      </c>
      <c r="T1399" s="63">
        <v>0</v>
      </c>
      <c r="U1399" s="63">
        <v>0</v>
      </c>
      <c r="V1399" s="63">
        <v>0.18830525272547077</v>
      </c>
      <c r="W1399" s="63">
        <v>0</v>
      </c>
      <c r="X1399" s="63">
        <v>0.12884043607532211</v>
      </c>
      <c r="Y1399" s="63">
        <v>0.12933597621407333</v>
      </c>
      <c r="Z1399" s="63">
        <v>9.9108027750247768E-4</v>
      </c>
      <c r="AA1399" s="63">
        <v>0.36719524281466798</v>
      </c>
      <c r="AB1399" s="93" t="str">
        <f t="shared" si="311"/>
        <v>a99to08</v>
      </c>
      <c r="AC1399" s="93" t="str">
        <f t="shared" si="312"/>
        <v>GAD</v>
      </c>
      <c r="AD1399" s="93" t="str">
        <f>"'"&amp;VLOOKUP(A1399,Lookups!B$3:F$48,2,FALSE)&amp;"'"</f>
        <v>'George Adams Fall Fingerling'</v>
      </c>
      <c r="AE1399" s="93">
        <f>VLOOKUP(A1399,Lookups!B$3:F$48,4,FALSE)</f>
        <v>7</v>
      </c>
      <c r="AF1399" s="93" t="str">
        <f>VLOOKUP(A1399,Lookups!B$3:F$48,5,FALSE)</f>
        <v>PS</v>
      </c>
      <c r="AG1399" s="93" t="str">
        <f t="shared" si="313"/>
        <v>yes</v>
      </c>
      <c r="AH1399" s="93">
        <f>VLOOKUP(A1399,Lookups!B$3:F$48,3,FALSE)</f>
        <v>11</v>
      </c>
      <c r="AI1399" s="117">
        <f t="shared" si="314"/>
        <v>9.9108027750247768E-3</v>
      </c>
      <c r="AJ1399" s="117">
        <f t="shared" si="315"/>
        <v>0</v>
      </c>
      <c r="AK1399" s="117">
        <f t="shared" si="316"/>
        <v>0.10802775024777006</v>
      </c>
      <c r="AL1399" s="117">
        <f t="shared" si="317"/>
        <v>3.0227948463825569E-2</v>
      </c>
      <c r="AM1399" s="117">
        <f t="shared" si="318"/>
        <v>0</v>
      </c>
      <c r="AN1399" s="117">
        <f t="shared" si="319"/>
        <v>3.7165510406342916E-2</v>
      </c>
      <c r="AO1399" s="117">
        <f t="shared" si="320"/>
        <v>0.18830525272547077</v>
      </c>
      <c r="AP1399" s="117">
        <f t="shared" si="321"/>
        <v>0.25817641228939547</v>
      </c>
      <c r="AQ1399" s="117">
        <f t="shared" si="322"/>
        <v>0.36719524281466798</v>
      </c>
      <c r="AR1399" s="117">
        <f t="shared" si="323"/>
        <v>9.9108027750247768E-4</v>
      </c>
      <c r="AS1399" t="str">
        <f t="shared" si="324"/>
        <v>2007GAD</v>
      </c>
    </row>
    <row r="1400" spans="1:45" x14ac:dyDescent="0.25">
      <c r="A1400" t="s">
        <v>674</v>
      </c>
      <c r="B1400" s="64">
        <v>2008</v>
      </c>
      <c r="C1400">
        <v>1246</v>
      </c>
      <c r="D1400" s="116" t="s">
        <v>43</v>
      </c>
      <c r="E1400" s="63">
        <v>0</v>
      </c>
      <c r="F1400" s="63">
        <v>0</v>
      </c>
      <c r="G1400" s="63">
        <v>0</v>
      </c>
      <c r="H1400" s="63">
        <v>0</v>
      </c>
      <c r="I1400" s="63">
        <v>0</v>
      </c>
      <c r="J1400" s="63">
        <v>4.0930979133226325E-2</v>
      </c>
      <c r="K1400" s="63">
        <v>4.5746388443017656E-2</v>
      </c>
      <c r="L1400" s="63">
        <v>0</v>
      </c>
      <c r="M1400" s="63">
        <v>3.2905296950240769E-2</v>
      </c>
      <c r="N1400" s="63">
        <v>0</v>
      </c>
      <c r="O1400" s="63">
        <v>0</v>
      </c>
      <c r="P1400" s="63">
        <v>0</v>
      </c>
      <c r="Q1400" s="63">
        <v>1.5248796147672551E-2</v>
      </c>
      <c r="R1400" s="63">
        <v>7.2231139646869984E-3</v>
      </c>
      <c r="S1400" s="63">
        <v>0</v>
      </c>
      <c r="T1400" s="63">
        <v>0</v>
      </c>
      <c r="U1400" s="63">
        <v>0</v>
      </c>
      <c r="V1400" s="63">
        <v>0.1276083467094703</v>
      </c>
      <c r="W1400" s="63">
        <v>0</v>
      </c>
      <c r="X1400" s="63">
        <v>0.16773675762439808</v>
      </c>
      <c r="Y1400" s="63">
        <v>0</v>
      </c>
      <c r="Z1400" s="63">
        <v>3.2102728731942215E-3</v>
      </c>
      <c r="AA1400" s="63">
        <v>0.5593900481540931</v>
      </c>
      <c r="AB1400" s="93" t="str">
        <f t="shared" si="311"/>
        <v>a99to08</v>
      </c>
      <c r="AC1400" s="93" t="str">
        <f t="shared" si="312"/>
        <v>GAD</v>
      </c>
      <c r="AD1400" s="93" t="str">
        <f>"'"&amp;VLOOKUP(A1400,Lookups!B$3:F$48,2,FALSE)&amp;"'"</f>
        <v>'George Adams Fall Fingerling'</v>
      </c>
      <c r="AE1400" s="93">
        <f>VLOOKUP(A1400,Lookups!B$3:F$48,4,FALSE)</f>
        <v>7</v>
      </c>
      <c r="AF1400" s="93" t="str">
        <f>VLOOKUP(A1400,Lookups!B$3:F$48,5,FALSE)</f>
        <v>PS</v>
      </c>
      <c r="AG1400" s="93" t="str">
        <f t="shared" si="313"/>
        <v>yes</v>
      </c>
      <c r="AH1400" s="93">
        <f>VLOOKUP(A1400,Lookups!B$3:F$48,3,FALSE)</f>
        <v>11</v>
      </c>
      <c r="AI1400" s="117">
        <f t="shared" si="314"/>
        <v>0</v>
      </c>
      <c r="AJ1400" s="117">
        <f t="shared" si="315"/>
        <v>0</v>
      </c>
      <c r="AK1400" s="117">
        <f t="shared" si="316"/>
        <v>8.6677367576243974E-2</v>
      </c>
      <c r="AL1400" s="117">
        <f t="shared" si="317"/>
        <v>3.2905296950240769E-2</v>
      </c>
      <c r="AM1400" s="117">
        <f t="shared" si="318"/>
        <v>0</v>
      </c>
      <c r="AN1400" s="117">
        <f t="shared" si="319"/>
        <v>2.247191011235955E-2</v>
      </c>
      <c r="AO1400" s="117">
        <f t="shared" si="320"/>
        <v>0.1276083467094703</v>
      </c>
      <c r="AP1400" s="117">
        <f t="shared" si="321"/>
        <v>0.16773675762439808</v>
      </c>
      <c r="AQ1400" s="117">
        <f t="shared" si="322"/>
        <v>0.5593900481540931</v>
      </c>
      <c r="AR1400" s="117">
        <f t="shared" si="323"/>
        <v>3.2102728731942215E-3</v>
      </c>
      <c r="AS1400" t="str">
        <f t="shared" si="324"/>
        <v>2008GAD</v>
      </c>
    </row>
    <row r="1401" spans="1:45" x14ac:dyDescent="0.25">
      <c r="A1401" t="s">
        <v>674</v>
      </c>
      <c r="B1401" s="64">
        <v>2009</v>
      </c>
      <c r="C1401">
        <v>1666</v>
      </c>
      <c r="D1401" s="116" t="s">
        <v>43</v>
      </c>
      <c r="E1401" s="63">
        <v>0</v>
      </c>
      <c r="F1401" s="63">
        <v>0</v>
      </c>
      <c r="G1401" s="63">
        <v>0</v>
      </c>
      <c r="H1401" s="63">
        <v>1.8007202881152461E-3</v>
      </c>
      <c r="I1401" s="63">
        <v>0</v>
      </c>
      <c r="J1401" s="63">
        <v>5.3421368547418968E-2</v>
      </c>
      <c r="K1401" s="63">
        <v>6.0624249699879951E-2</v>
      </c>
      <c r="L1401" s="63">
        <v>0</v>
      </c>
      <c r="M1401" s="63">
        <v>8.7635054021608649E-2</v>
      </c>
      <c r="N1401" s="63">
        <v>0</v>
      </c>
      <c r="O1401" s="63">
        <v>0</v>
      </c>
      <c r="P1401" s="63">
        <v>0</v>
      </c>
      <c r="Q1401" s="63">
        <v>2.34093637454982E-2</v>
      </c>
      <c r="R1401" s="63">
        <v>4.2016806722689074E-3</v>
      </c>
      <c r="S1401" s="63">
        <v>0</v>
      </c>
      <c r="T1401" s="63">
        <v>0</v>
      </c>
      <c r="U1401" s="63">
        <v>0</v>
      </c>
      <c r="V1401" s="63">
        <v>0.17046818727490998</v>
      </c>
      <c r="W1401" s="63">
        <v>0</v>
      </c>
      <c r="X1401" s="63">
        <v>6.9027611044417764E-2</v>
      </c>
      <c r="Y1401" s="63">
        <v>0</v>
      </c>
      <c r="Z1401" s="63">
        <v>6.0024009603841532E-4</v>
      </c>
      <c r="AA1401" s="63">
        <v>0.52881152460984393</v>
      </c>
      <c r="AB1401" s="93" t="str">
        <f t="shared" si="311"/>
        <v>a09on</v>
      </c>
      <c r="AC1401" s="93" t="str">
        <f t="shared" si="312"/>
        <v>GAD</v>
      </c>
      <c r="AD1401" s="93" t="str">
        <f>"'"&amp;VLOOKUP(A1401,Lookups!B$3:F$48,2,FALSE)&amp;"'"</f>
        <v>'George Adams Fall Fingerling'</v>
      </c>
      <c r="AE1401" s="93">
        <f>VLOOKUP(A1401,Lookups!B$3:F$48,4,FALSE)</f>
        <v>7</v>
      </c>
      <c r="AF1401" s="93" t="str">
        <f>VLOOKUP(A1401,Lookups!B$3:F$48,5,FALSE)</f>
        <v>PS</v>
      </c>
      <c r="AG1401" s="93" t="str">
        <f t="shared" si="313"/>
        <v>yes</v>
      </c>
      <c r="AH1401" s="93">
        <f>VLOOKUP(A1401,Lookups!B$3:F$48,3,FALSE)</f>
        <v>11</v>
      </c>
      <c r="AI1401" s="117">
        <f t="shared" si="314"/>
        <v>0</v>
      </c>
      <c r="AJ1401" s="117">
        <f t="shared" si="315"/>
        <v>1.8007202881152461E-3</v>
      </c>
      <c r="AK1401" s="117">
        <f t="shared" si="316"/>
        <v>0.11404561824729892</v>
      </c>
      <c r="AL1401" s="117">
        <f t="shared" si="317"/>
        <v>8.7635054021608649E-2</v>
      </c>
      <c r="AM1401" s="117">
        <f t="shared" si="318"/>
        <v>0</v>
      </c>
      <c r="AN1401" s="117">
        <f t="shared" si="319"/>
        <v>2.7611044417767107E-2</v>
      </c>
      <c r="AO1401" s="117">
        <f t="shared" si="320"/>
        <v>0.17046818727490998</v>
      </c>
      <c r="AP1401" s="117">
        <f t="shared" si="321"/>
        <v>6.9027611044417764E-2</v>
      </c>
      <c r="AQ1401" s="117">
        <f t="shared" si="322"/>
        <v>0.52881152460984393</v>
      </c>
      <c r="AR1401" s="117">
        <f t="shared" si="323"/>
        <v>6.0024009603841532E-4</v>
      </c>
      <c r="AS1401" t="str">
        <f t="shared" si="324"/>
        <v>2009GAD</v>
      </c>
    </row>
    <row r="1402" spans="1:45" x14ac:dyDescent="0.25">
      <c r="A1402" t="s">
        <v>674</v>
      </c>
      <c r="B1402" s="64">
        <v>2010</v>
      </c>
      <c r="C1402">
        <v>1997</v>
      </c>
      <c r="D1402" s="116" t="s">
        <v>43</v>
      </c>
      <c r="E1402" s="63">
        <v>2.00300450676014E-3</v>
      </c>
      <c r="F1402" s="63">
        <v>0</v>
      </c>
      <c r="G1402" s="63">
        <v>0</v>
      </c>
      <c r="H1402" s="63">
        <v>0</v>
      </c>
      <c r="I1402" s="63">
        <v>0</v>
      </c>
      <c r="J1402" s="63">
        <v>9.2638958437656488E-2</v>
      </c>
      <c r="K1402" s="63">
        <v>5.3079619429143715E-2</v>
      </c>
      <c r="L1402" s="63">
        <v>0</v>
      </c>
      <c r="M1402" s="63">
        <v>1.8027040560841263E-2</v>
      </c>
      <c r="N1402" s="63">
        <v>0</v>
      </c>
      <c r="O1402" s="63">
        <v>0</v>
      </c>
      <c r="P1402" s="63">
        <v>0</v>
      </c>
      <c r="Q1402" s="63">
        <v>4.5568352528793189E-2</v>
      </c>
      <c r="R1402" s="63">
        <v>4.00600901352028E-3</v>
      </c>
      <c r="S1402" s="63">
        <v>1.5022533800701052E-3</v>
      </c>
      <c r="T1402" s="63">
        <v>0</v>
      </c>
      <c r="U1402" s="63">
        <v>0</v>
      </c>
      <c r="V1402" s="63">
        <v>0.11917876815222833</v>
      </c>
      <c r="W1402" s="63">
        <v>0</v>
      </c>
      <c r="X1402" s="63">
        <v>0.1942914371557336</v>
      </c>
      <c r="Y1402" s="63">
        <v>6.2593890836254384E-2</v>
      </c>
      <c r="Z1402" s="63">
        <v>5.00751126690035E-4</v>
      </c>
      <c r="AA1402" s="63">
        <v>0.40660991487230846</v>
      </c>
      <c r="AB1402" s="93" t="str">
        <f t="shared" si="311"/>
        <v>a09on</v>
      </c>
      <c r="AC1402" s="93" t="str">
        <f t="shared" si="312"/>
        <v>GAD</v>
      </c>
      <c r="AD1402" s="93" t="str">
        <f>"'"&amp;VLOOKUP(A1402,Lookups!B$3:F$48,2,FALSE)&amp;"'"</f>
        <v>'George Adams Fall Fingerling'</v>
      </c>
      <c r="AE1402" s="93">
        <f>VLOOKUP(A1402,Lookups!B$3:F$48,4,FALSE)</f>
        <v>7</v>
      </c>
      <c r="AF1402" s="93" t="str">
        <f>VLOOKUP(A1402,Lookups!B$3:F$48,5,FALSE)</f>
        <v>PS</v>
      </c>
      <c r="AG1402" s="93" t="str">
        <f t="shared" si="313"/>
        <v>yes</v>
      </c>
      <c r="AH1402" s="93">
        <f>VLOOKUP(A1402,Lookups!B$3:F$48,3,FALSE)</f>
        <v>11</v>
      </c>
      <c r="AI1402" s="117">
        <f t="shared" si="314"/>
        <v>2.00300450676014E-3</v>
      </c>
      <c r="AJ1402" s="117">
        <f t="shared" si="315"/>
        <v>0</v>
      </c>
      <c r="AK1402" s="117">
        <f t="shared" si="316"/>
        <v>0.1457185778668002</v>
      </c>
      <c r="AL1402" s="117">
        <f t="shared" si="317"/>
        <v>1.8027040560841263E-2</v>
      </c>
      <c r="AM1402" s="117">
        <f t="shared" si="318"/>
        <v>0</v>
      </c>
      <c r="AN1402" s="117">
        <f t="shared" si="319"/>
        <v>5.1076614922383572E-2</v>
      </c>
      <c r="AO1402" s="117">
        <f t="shared" si="320"/>
        <v>0.11917876815222833</v>
      </c>
      <c r="AP1402" s="117">
        <f t="shared" si="321"/>
        <v>0.25688532799198799</v>
      </c>
      <c r="AQ1402" s="117">
        <f t="shared" si="322"/>
        <v>0.40660991487230846</v>
      </c>
      <c r="AR1402" s="117">
        <f t="shared" si="323"/>
        <v>5.00751126690035E-4</v>
      </c>
      <c r="AS1402" t="str">
        <f t="shared" si="324"/>
        <v>2010GAD</v>
      </c>
    </row>
    <row r="1403" spans="1:45" x14ac:dyDescent="0.25">
      <c r="A1403" t="s">
        <v>674</v>
      </c>
      <c r="B1403" s="64">
        <v>2011</v>
      </c>
      <c r="C1403">
        <v>3004</v>
      </c>
      <c r="D1403" s="116" t="s">
        <v>43</v>
      </c>
      <c r="E1403" s="63">
        <v>0</v>
      </c>
      <c r="F1403" s="63">
        <v>0</v>
      </c>
      <c r="G1403" s="63">
        <v>0</v>
      </c>
      <c r="H1403" s="63">
        <v>0</v>
      </c>
      <c r="I1403" s="63">
        <v>0</v>
      </c>
      <c r="J1403" s="63">
        <v>2.7629826897470042E-2</v>
      </c>
      <c r="K1403" s="63">
        <v>2.2303595206391479E-2</v>
      </c>
      <c r="L1403" s="63">
        <v>0</v>
      </c>
      <c r="M1403" s="63">
        <v>2.5632490013315579E-2</v>
      </c>
      <c r="N1403" s="63">
        <v>0</v>
      </c>
      <c r="O1403" s="63">
        <v>0</v>
      </c>
      <c r="P1403" s="63">
        <v>0</v>
      </c>
      <c r="Q1403" s="63">
        <v>1.8974700399467376E-2</v>
      </c>
      <c r="R1403" s="63">
        <v>2.6631158455392811E-3</v>
      </c>
      <c r="S1403" s="63">
        <v>2.3302263648468709E-3</v>
      </c>
      <c r="T1403" s="63">
        <v>0</v>
      </c>
      <c r="U1403" s="63">
        <v>0</v>
      </c>
      <c r="V1403" s="63">
        <v>0.16145139813581891</v>
      </c>
      <c r="W1403" s="63">
        <v>0</v>
      </c>
      <c r="X1403" s="63">
        <v>0.17743009320905459</v>
      </c>
      <c r="Y1403" s="63">
        <v>7.7563249001331561E-2</v>
      </c>
      <c r="Z1403" s="63">
        <v>3.3288948069241014E-4</v>
      </c>
      <c r="AA1403" s="63">
        <v>0.48368841544607188</v>
      </c>
      <c r="AB1403" s="93" t="str">
        <f t="shared" si="311"/>
        <v>a09on</v>
      </c>
      <c r="AC1403" s="93" t="str">
        <f t="shared" si="312"/>
        <v>GAD</v>
      </c>
      <c r="AD1403" s="93" t="str">
        <f>"'"&amp;VLOOKUP(A1403,Lookups!B$3:F$48,2,FALSE)&amp;"'"</f>
        <v>'George Adams Fall Fingerling'</v>
      </c>
      <c r="AE1403" s="93">
        <f>VLOOKUP(A1403,Lookups!B$3:F$48,4,FALSE)</f>
        <v>7</v>
      </c>
      <c r="AF1403" s="93" t="str">
        <f>VLOOKUP(A1403,Lookups!B$3:F$48,5,FALSE)</f>
        <v>PS</v>
      </c>
      <c r="AG1403" s="93" t="str">
        <f t="shared" si="313"/>
        <v>yes</v>
      </c>
      <c r="AH1403" s="93">
        <f>VLOOKUP(A1403,Lookups!B$3:F$48,3,FALSE)</f>
        <v>11</v>
      </c>
      <c r="AI1403" s="117">
        <f t="shared" si="314"/>
        <v>0</v>
      </c>
      <c r="AJ1403" s="117">
        <f t="shared" si="315"/>
        <v>0</v>
      </c>
      <c r="AK1403" s="117">
        <f t="shared" si="316"/>
        <v>4.9933422103861522E-2</v>
      </c>
      <c r="AL1403" s="117">
        <f t="shared" si="317"/>
        <v>2.5632490013315579E-2</v>
      </c>
      <c r="AM1403" s="117">
        <f t="shared" si="318"/>
        <v>0</v>
      </c>
      <c r="AN1403" s="117">
        <f t="shared" si="319"/>
        <v>2.3968042609853531E-2</v>
      </c>
      <c r="AO1403" s="117">
        <f t="shared" si="320"/>
        <v>0.16145139813581891</v>
      </c>
      <c r="AP1403" s="117">
        <f t="shared" si="321"/>
        <v>0.25499334221038616</v>
      </c>
      <c r="AQ1403" s="117">
        <f t="shared" si="322"/>
        <v>0.48368841544607188</v>
      </c>
      <c r="AR1403" s="117">
        <f t="shared" si="323"/>
        <v>3.3288948069241014E-4</v>
      </c>
      <c r="AS1403" t="str">
        <f t="shared" si="324"/>
        <v>2011GAD</v>
      </c>
    </row>
    <row r="1404" spans="1:45" x14ac:dyDescent="0.25">
      <c r="A1404" t="s">
        <v>674</v>
      </c>
      <c r="B1404" s="64">
        <v>2012</v>
      </c>
      <c r="C1404">
        <v>3205</v>
      </c>
      <c r="D1404" s="116" t="s">
        <v>43</v>
      </c>
      <c r="E1404" s="63">
        <v>1.5600624024960999E-3</v>
      </c>
      <c r="F1404" s="63">
        <v>0</v>
      </c>
      <c r="G1404" s="63">
        <v>0</v>
      </c>
      <c r="H1404" s="63">
        <v>9.3603744149765996E-4</v>
      </c>
      <c r="I1404" s="63">
        <v>3.1201248049921997E-4</v>
      </c>
      <c r="J1404" s="63">
        <v>2.402496099843994E-2</v>
      </c>
      <c r="K1404" s="63">
        <v>3.9313572542901715E-2</v>
      </c>
      <c r="L1404" s="63">
        <v>0</v>
      </c>
      <c r="M1404" s="63">
        <v>1.8096723868954757E-2</v>
      </c>
      <c r="N1404" s="63">
        <v>0</v>
      </c>
      <c r="O1404" s="63">
        <v>3.1201248049921998E-3</v>
      </c>
      <c r="P1404" s="63">
        <v>0</v>
      </c>
      <c r="Q1404" s="63">
        <v>5.1170046801872072E-2</v>
      </c>
      <c r="R1404" s="63">
        <v>1.3416536661466459E-2</v>
      </c>
      <c r="S1404" s="63">
        <v>1.8720748829953199E-3</v>
      </c>
      <c r="T1404" s="63">
        <v>0</v>
      </c>
      <c r="U1404" s="63">
        <v>0</v>
      </c>
      <c r="V1404" s="63">
        <v>0.13915756630265211</v>
      </c>
      <c r="W1404" s="63">
        <v>0</v>
      </c>
      <c r="X1404" s="63">
        <v>0.24149765990639627</v>
      </c>
      <c r="Y1404" s="63">
        <v>7.8315132605304219E-2</v>
      </c>
      <c r="Z1404" s="63">
        <v>2.8081123244929796E-3</v>
      </c>
      <c r="AA1404" s="63">
        <v>0.38439937597503898</v>
      </c>
      <c r="AB1404" s="93" t="str">
        <f t="shared" si="311"/>
        <v>a09on</v>
      </c>
      <c r="AC1404" s="93" t="str">
        <f t="shared" si="312"/>
        <v>GAD</v>
      </c>
      <c r="AD1404" s="93" t="str">
        <f>"'"&amp;VLOOKUP(A1404,Lookups!B$3:F$48,2,FALSE)&amp;"'"</f>
        <v>'George Adams Fall Fingerling'</v>
      </c>
      <c r="AE1404" s="93">
        <f>VLOOKUP(A1404,Lookups!B$3:F$48,4,FALSE)</f>
        <v>7</v>
      </c>
      <c r="AF1404" s="93" t="str">
        <f>VLOOKUP(A1404,Lookups!B$3:F$48,5,FALSE)</f>
        <v>PS</v>
      </c>
      <c r="AG1404" s="93" t="str">
        <f t="shared" si="313"/>
        <v>yes</v>
      </c>
      <c r="AH1404" s="93">
        <f>VLOOKUP(A1404,Lookups!B$3:F$48,3,FALSE)</f>
        <v>11</v>
      </c>
      <c r="AI1404" s="117">
        <f t="shared" si="314"/>
        <v>1.5600624024960999E-3</v>
      </c>
      <c r="AJ1404" s="117">
        <f t="shared" si="315"/>
        <v>1.2480499219968799E-3</v>
      </c>
      <c r="AK1404" s="117">
        <f t="shared" si="316"/>
        <v>6.3338533541341654E-2</v>
      </c>
      <c r="AL1404" s="117">
        <f t="shared" si="317"/>
        <v>1.8096723868954757E-2</v>
      </c>
      <c r="AM1404" s="117">
        <f t="shared" si="318"/>
        <v>3.1201248049921998E-3</v>
      </c>
      <c r="AN1404" s="117">
        <f t="shared" si="319"/>
        <v>6.6458658346333854E-2</v>
      </c>
      <c r="AO1404" s="117">
        <f t="shared" si="320"/>
        <v>0.13915756630265211</v>
      </c>
      <c r="AP1404" s="117">
        <f t="shared" si="321"/>
        <v>0.31981279251170047</v>
      </c>
      <c r="AQ1404" s="117">
        <f t="shared" si="322"/>
        <v>0.38439937597503898</v>
      </c>
      <c r="AR1404" s="117">
        <f t="shared" si="323"/>
        <v>2.8081123244929796E-3</v>
      </c>
      <c r="AS1404" t="str">
        <f t="shared" si="324"/>
        <v>2012GAD</v>
      </c>
    </row>
    <row r="1405" spans="1:45" x14ac:dyDescent="0.25">
      <c r="A1405" t="s">
        <v>674</v>
      </c>
      <c r="B1405" s="64">
        <v>2013</v>
      </c>
      <c r="C1405" t="s">
        <v>40</v>
      </c>
      <c r="E1405" s="63" t="s">
        <v>28</v>
      </c>
      <c r="F1405" s="63" t="s">
        <v>28</v>
      </c>
      <c r="G1405" s="63" t="s">
        <v>28</v>
      </c>
      <c r="H1405" s="63" t="s">
        <v>28</v>
      </c>
      <c r="I1405" s="63" t="s">
        <v>28</v>
      </c>
      <c r="J1405" s="63" t="s">
        <v>28</v>
      </c>
      <c r="K1405" s="63" t="s">
        <v>28</v>
      </c>
      <c r="L1405" s="63" t="s">
        <v>28</v>
      </c>
      <c r="M1405" s="63" t="s">
        <v>28</v>
      </c>
      <c r="N1405" s="63" t="s">
        <v>28</v>
      </c>
      <c r="O1405" s="63" t="s">
        <v>28</v>
      </c>
      <c r="P1405" s="63" t="s">
        <v>28</v>
      </c>
      <c r="Q1405" s="63" t="s">
        <v>28</v>
      </c>
      <c r="R1405" s="63" t="s">
        <v>28</v>
      </c>
      <c r="S1405" s="63" t="s">
        <v>28</v>
      </c>
      <c r="T1405" s="63" t="s">
        <v>28</v>
      </c>
      <c r="U1405" s="63" t="s">
        <v>28</v>
      </c>
      <c r="V1405" s="63" t="s">
        <v>28</v>
      </c>
      <c r="W1405" s="63" t="s">
        <v>28</v>
      </c>
      <c r="X1405" s="63" t="s">
        <v>28</v>
      </c>
      <c r="Y1405" s="63" t="s">
        <v>28</v>
      </c>
      <c r="Z1405" s="63" t="s">
        <v>28</v>
      </c>
      <c r="AA1405" s="63" t="s">
        <v>28</v>
      </c>
      <c r="AB1405" s="93" t="str">
        <f t="shared" si="311"/>
        <v>a09on</v>
      </c>
      <c r="AC1405" s="93" t="str">
        <f t="shared" si="312"/>
        <v>GAD</v>
      </c>
      <c r="AD1405" s="93" t="str">
        <f>"'"&amp;VLOOKUP(A1405,Lookups!B$3:F$48,2,FALSE)&amp;"'"</f>
        <v>'George Adams Fall Fingerling'</v>
      </c>
      <c r="AE1405" s="93">
        <f>VLOOKUP(A1405,Lookups!B$3:F$48,4,FALSE)</f>
        <v>7</v>
      </c>
      <c r="AF1405" s="93" t="str">
        <f>VLOOKUP(A1405,Lookups!B$3:F$48,5,FALSE)</f>
        <v>PS</v>
      </c>
      <c r="AG1405" s="93" t="str">
        <f t="shared" si="313"/>
        <v>no</v>
      </c>
      <c r="AH1405" s="93">
        <f>VLOOKUP(A1405,Lookups!B$3:F$48,3,FALSE)</f>
        <v>11</v>
      </c>
      <c r="AI1405" s="117">
        <f t="shared" si="314"/>
        <v>0</v>
      </c>
      <c r="AJ1405" s="117">
        <f t="shared" si="315"/>
        <v>0</v>
      </c>
      <c r="AK1405" s="117">
        <f t="shared" si="316"/>
        <v>0</v>
      </c>
      <c r="AL1405" s="117">
        <f t="shared" si="317"/>
        <v>0</v>
      </c>
      <c r="AM1405" s="117">
        <f t="shared" si="318"/>
        <v>0</v>
      </c>
      <c r="AN1405" s="117">
        <f t="shared" si="319"/>
        <v>0</v>
      </c>
      <c r="AO1405" s="117">
        <f t="shared" si="320"/>
        <v>0</v>
      </c>
      <c r="AP1405" s="117">
        <f t="shared" si="321"/>
        <v>0</v>
      </c>
      <c r="AQ1405" s="117">
        <f t="shared" si="322"/>
        <v>0</v>
      </c>
      <c r="AR1405" s="117">
        <f t="shared" si="323"/>
        <v>0</v>
      </c>
      <c r="AS1405" t="str">
        <f t="shared" si="324"/>
        <v>2013GAD</v>
      </c>
    </row>
    <row r="1406" spans="1:45" x14ac:dyDescent="0.25">
      <c r="A1406" t="s">
        <v>826</v>
      </c>
      <c r="B1406" s="64">
        <v>1979</v>
      </c>
      <c r="C1406" t="s">
        <v>40</v>
      </c>
      <c r="E1406" s="63" t="s">
        <v>28</v>
      </c>
      <c r="F1406" s="63" t="s">
        <v>28</v>
      </c>
      <c r="G1406" s="63" t="s">
        <v>28</v>
      </c>
      <c r="H1406" s="63" t="s">
        <v>28</v>
      </c>
      <c r="I1406" s="63" t="s">
        <v>28</v>
      </c>
      <c r="J1406" s="63" t="s">
        <v>28</v>
      </c>
      <c r="K1406" s="63" t="s">
        <v>28</v>
      </c>
      <c r="L1406" s="63" t="s">
        <v>28</v>
      </c>
      <c r="M1406" s="63" t="s">
        <v>28</v>
      </c>
      <c r="N1406" s="63" t="s">
        <v>28</v>
      </c>
      <c r="O1406" s="63" t="s">
        <v>28</v>
      </c>
      <c r="P1406" s="63" t="s">
        <v>28</v>
      </c>
      <c r="Q1406" s="63" t="s">
        <v>28</v>
      </c>
      <c r="R1406" s="63" t="s">
        <v>28</v>
      </c>
      <c r="S1406" s="63" t="s">
        <v>28</v>
      </c>
      <c r="T1406" s="63" t="s">
        <v>28</v>
      </c>
      <c r="U1406" s="63" t="s">
        <v>28</v>
      </c>
      <c r="V1406" s="63" t="s">
        <v>28</v>
      </c>
      <c r="W1406" s="63" t="s">
        <v>28</v>
      </c>
      <c r="X1406" s="63" t="s">
        <v>28</v>
      </c>
      <c r="Y1406" s="63" t="s">
        <v>28</v>
      </c>
      <c r="Z1406" s="63" t="s">
        <v>28</v>
      </c>
      <c r="AA1406" s="63" t="s">
        <v>28</v>
      </c>
      <c r="AB1406" s="93" t="str">
        <f t="shared" si="311"/>
        <v>pre99</v>
      </c>
      <c r="AC1406" s="93" t="str">
        <f t="shared" si="312"/>
        <v>ELW</v>
      </c>
      <c r="AD1406" s="93" t="e">
        <f>"'"&amp;VLOOKUP(A1406,Lookups!B$3:F$48,2,FALSE)&amp;"'"</f>
        <v>#N/A</v>
      </c>
      <c r="AE1406" s="93" t="e">
        <f>VLOOKUP(A1406,Lookups!B$3:F$48,4,FALSE)</f>
        <v>#N/A</v>
      </c>
      <c r="AF1406" s="93" t="e">
        <f>VLOOKUP(A1406,Lookups!B$3:F$48,5,FALSE)</f>
        <v>#N/A</v>
      </c>
      <c r="AG1406" s="93" t="str">
        <f t="shared" si="313"/>
        <v>no</v>
      </c>
      <c r="AH1406" s="93" t="e">
        <f>VLOOKUP(A1406,Lookups!B$3:F$48,3,FALSE)</f>
        <v>#N/A</v>
      </c>
      <c r="AI1406" s="117">
        <f t="shared" si="314"/>
        <v>0</v>
      </c>
      <c r="AJ1406" s="117">
        <f t="shared" si="315"/>
        <v>0</v>
      </c>
      <c r="AK1406" s="117">
        <f t="shared" si="316"/>
        <v>0</v>
      </c>
      <c r="AL1406" s="117">
        <f t="shared" si="317"/>
        <v>0</v>
      </c>
      <c r="AM1406" s="117">
        <f t="shared" si="318"/>
        <v>0</v>
      </c>
      <c r="AN1406" s="117">
        <f t="shared" si="319"/>
        <v>0</v>
      </c>
      <c r="AO1406" s="117">
        <f t="shared" si="320"/>
        <v>0</v>
      </c>
      <c r="AP1406" s="117">
        <f t="shared" si="321"/>
        <v>0</v>
      </c>
      <c r="AQ1406" s="117">
        <f t="shared" si="322"/>
        <v>0</v>
      </c>
      <c r="AR1406" s="117">
        <f t="shared" si="323"/>
        <v>0</v>
      </c>
      <c r="AS1406" t="str">
        <f t="shared" si="324"/>
        <v>1979ELW</v>
      </c>
    </row>
    <row r="1407" spans="1:45" x14ac:dyDescent="0.25">
      <c r="A1407" t="s">
        <v>826</v>
      </c>
      <c r="B1407" s="64">
        <v>1980</v>
      </c>
      <c r="C1407" t="s">
        <v>40</v>
      </c>
      <c r="E1407" s="63" t="s">
        <v>28</v>
      </c>
      <c r="F1407" s="63" t="s">
        <v>28</v>
      </c>
      <c r="G1407" s="63" t="s">
        <v>28</v>
      </c>
      <c r="H1407" s="63" t="s">
        <v>28</v>
      </c>
      <c r="I1407" s="63" t="s">
        <v>28</v>
      </c>
      <c r="J1407" s="63" t="s">
        <v>28</v>
      </c>
      <c r="K1407" s="63" t="s">
        <v>28</v>
      </c>
      <c r="L1407" s="63" t="s">
        <v>28</v>
      </c>
      <c r="M1407" s="63" t="s">
        <v>28</v>
      </c>
      <c r="N1407" s="63" t="s">
        <v>28</v>
      </c>
      <c r="O1407" s="63" t="s">
        <v>28</v>
      </c>
      <c r="P1407" s="63" t="s">
        <v>28</v>
      </c>
      <c r="Q1407" s="63" t="s">
        <v>28</v>
      </c>
      <c r="R1407" s="63" t="s">
        <v>28</v>
      </c>
      <c r="S1407" s="63" t="s">
        <v>28</v>
      </c>
      <c r="T1407" s="63" t="s">
        <v>28</v>
      </c>
      <c r="U1407" s="63" t="s">
        <v>28</v>
      </c>
      <c r="V1407" s="63" t="s">
        <v>28</v>
      </c>
      <c r="W1407" s="63" t="s">
        <v>28</v>
      </c>
      <c r="X1407" s="63" t="s">
        <v>28</v>
      </c>
      <c r="Y1407" s="63" t="s">
        <v>28</v>
      </c>
      <c r="Z1407" s="63" t="s">
        <v>28</v>
      </c>
      <c r="AA1407" s="63" t="s">
        <v>28</v>
      </c>
      <c r="AB1407" s="93" t="str">
        <f t="shared" si="311"/>
        <v>pre99</v>
      </c>
      <c r="AC1407" s="93" t="str">
        <f t="shared" si="312"/>
        <v>ELW</v>
      </c>
      <c r="AD1407" s="93" t="e">
        <f>"'"&amp;VLOOKUP(A1407,Lookups!B$3:F$48,2,FALSE)&amp;"'"</f>
        <v>#N/A</v>
      </c>
      <c r="AE1407" s="93" t="e">
        <f>VLOOKUP(A1407,Lookups!B$3:F$48,4,FALSE)</f>
        <v>#N/A</v>
      </c>
      <c r="AF1407" s="93" t="e">
        <f>VLOOKUP(A1407,Lookups!B$3:F$48,5,FALSE)</f>
        <v>#N/A</v>
      </c>
      <c r="AG1407" s="93" t="str">
        <f t="shared" si="313"/>
        <v>no</v>
      </c>
      <c r="AH1407" s="93" t="e">
        <f>VLOOKUP(A1407,Lookups!B$3:F$48,3,FALSE)</f>
        <v>#N/A</v>
      </c>
      <c r="AI1407" s="117">
        <f t="shared" si="314"/>
        <v>0</v>
      </c>
      <c r="AJ1407" s="117">
        <f t="shared" si="315"/>
        <v>0</v>
      </c>
      <c r="AK1407" s="117">
        <f t="shared" si="316"/>
        <v>0</v>
      </c>
      <c r="AL1407" s="117">
        <f t="shared" si="317"/>
        <v>0</v>
      </c>
      <c r="AM1407" s="117">
        <f t="shared" si="318"/>
        <v>0</v>
      </c>
      <c r="AN1407" s="117">
        <f t="shared" si="319"/>
        <v>0</v>
      </c>
      <c r="AO1407" s="117">
        <f t="shared" si="320"/>
        <v>0</v>
      </c>
      <c r="AP1407" s="117">
        <f t="shared" si="321"/>
        <v>0</v>
      </c>
      <c r="AQ1407" s="117">
        <f t="shared" si="322"/>
        <v>0</v>
      </c>
      <c r="AR1407" s="117">
        <f t="shared" si="323"/>
        <v>0</v>
      </c>
      <c r="AS1407" t="str">
        <f t="shared" si="324"/>
        <v>1980ELW</v>
      </c>
    </row>
    <row r="1408" spans="1:45" x14ac:dyDescent="0.25">
      <c r="A1408" t="s">
        <v>826</v>
      </c>
      <c r="B1408" s="64">
        <v>1981</v>
      </c>
      <c r="C1408" t="s">
        <v>40</v>
      </c>
      <c r="E1408" s="63" t="s">
        <v>28</v>
      </c>
      <c r="F1408" s="63" t="s">
        <v>28</v>
      </c>
      <c r="G1408" s="63" t="s">
        <v>28</v>
      </c>
      <c r="H1408" s="63" t="s">
        <v>28</v>
      </c>
      <c r="I1408" s="63" t="s">
        <v>28</v>
      </c>
      <c r="J1408" s="63" t="s">
        <v>28</v>
      </c>
      <c r="K1408" s="63" t="s">
        <v>28</v>
      </c>
      <c r="L1408" s="63" t="s">
        <v>28</v>
      </c>
      <c r="M1408" s="63" t="s">
        <v>28</v>
      </c>
      <c r="N1408" s="63" t="s">
        <v>28</v>
      </c>
      <c r="O1408" s="63" t="s">
        <v>28</v>
      </c>
      <c r="P1408" s="63" t="s">
        <v>28</v>
      </c>
      <c r="Q1408" s="63" t="s">
        <v>28</v>
      </c>
      <c r="R1408" s="63" t="s">
        <v>28</v>
      </c>
      <c r="S1408" s="63" t="s">
        <v>28</v>
      </c>
      <c r="T1408" s="63" t="s">
        <v>28</v>
      </c>
      <c r="U1408" s="63" t="s">
        <v>28</v>
      </c>
      <c r="V1408" s="63" t="s">
        <v>28</v>
      </c>
      <c r="W1408" s="63" t="s">
        <v>28</v>
      </c>
      <c r="X1408" s="63" t="s">
        <v>28</v>
      </c>
      <c r="Y1408" s="63" t="s">
        <v>28</v>
      </c>
      <c r="Z1408" s="63" t="s">
        <v>28</v>
      </c>
      <c r="AA1408" s="63" t="s">
        <v>28</v>
      </c>
      <c r="AB1408" s="93" t="str">
        <f t="shared" si="311"/>
        <v>pre99</v>
      </c>
      <c r="AC1408" s="93" t="str">
        <f t="shared" si="312"/>
        <v>ELW</v>
      </c>
      <c r="AD1408" s="93" t="e">
        <f>"'"&amp;VLOOKUP(A1408,Lookups!B$3:F$48,2,FALSE)&amp;"'"</f>
        <v>#N/A</v>
      </c>
      <c r="AE1408" s="93" t="e">
        <f>VLOOKUP(A1408,Lookups!B$3:F$48,4,FALSE)</f>
        <v>#N/A</v>
      </c>
      <c r="AF1408" s="93" t="e">
        <f>VLOOKUP(A1408,Lookups!B$3:F$48,5,FALSE)</f>
        <v>#N/A</v>
      </c>
      <c r="AG1408" s="93" t="str">
        <f t="shared" si="313"/>
        <v>no</v>
      </c>
      <c r="AH1408" s="93" t="e">
        <f>VLOOKUP(A1408,Lookups!B$3:F$48,3,FALSE)</f>
        <v>#N/A</v>
      </c>
      <c r="AI1408" s="117">
        <f t="shared" si="314"/>
        <v>0</v>
      </c>
      <c r="AJ1408" s="117">
        <f t="shared" si="315"/>
        <v>0</v>
      </c>
      <c r="AK1408" s="117">
        <f t="shared" si="316"/>
        <v>0</v>
      </c>
      <c r="AL1408" s="117">
        <f t="shared" si="317"/>
        <v>0</v>
      </c>
      <c r="AM1408" s="117">
        <f t="shared" si="318"/>
        <v>0</v>
      </c>
      <c r="AN1408" s="117">
        <f t="shared" si="319"/>
        <v>0</v>
      </c>
      <c r="AO1408" s="117">
        <f t="shared" si="320"/>
        <v>0</v>
      </c>
      <c r="AP1408" s="117">
        <f t="shared" si="321"/>
        <v>0</v>
      </c>
      <c r="AQ1408" s="117">
        <f t="shared" si="322"/>
        <v>0</v>
      </c>
      <c r="AR1408" s="117">
        <f t="shared" si="323"/>
        <v>0</v>
      </c>
      <c r="AS1408" t="str">
        <f t="shared" si="324"/>
        <v>1981ELW</v>
      </c>
    </row>
    <row r="1409" spans="1:45" x14ac:dyDescent="0.25">
      <c r="A1409" t="s">
        <v>826</v>
      </c>
      <c r="B1409" s="64">
        <v>1982</v>
      </c>
      <c r="C1409" t="s">
        <v>40</v>
      </c>
      <c r="E1409" s="63" t="s">
        <v>28</v>
      </c>
      <c r="F1409" s="63" t="s">
        <v>28</v>
      </c>
      <c r="G1409" s="63" t="s">
        <v>28</v>
      </c>
      <c r="H1409" s="63" t="s">
        <v>28</v>
      </c>
      <c r="I1409" s="63" t="s">
        <v>28</v>
      </c>
      <c r="J1409" s="63" t="s">
        <v>28</v>
      </c>
      <c r="K1409" s="63" t="s">
        <v>28</v>
      </c>
      <c r="L1409" s="63" t="s">
        <v>28</v>
      </c>
      <c r="M1409" s="63" t="s">
        <v>28</v>
      </c>
      <c r="N1409" s="63" t="s">
        <v>28</v>
      </c>
      <c r="O1409" s="63" t="s">
        <v>28</v>
      </c>
      <c r="P1409" s="63" t="s">
        <v>28</v>
      </c>
      <c r="Q1409" s="63" t="s">
        <v>28</v>
      </c>
      <c r="R1409" s="63" t="s">
        <v>28</v>
      </c>
      <c r="S1409" s="63" t="s">
        <v>28</v>
      </c>
      <c r="T1409" s="63" t="s">
        <v>28</v>
      </c>
      <c r="U1409" s="63" t="s">
        <v>28</v>
      </c>
      <c r="V1409" s="63" t="s">
        <v>28</v>
      </c>
      <c r="W1409" s="63" t="s">
        <v>28</v>
      </c>
      <c r="X1409" s="63" t="s">
        <v>28</v>
      </c>
      <c r="Y1409" s="63" t="s">
        <v>28</v>
      </c>
      <c r="Z1409" s="63" t="s">
        <v>28</v>
      </c>
      <c r="AA1409" s="63" t="s">
        <v>28</v>
      </c>
      <c r="AB1409" s="93" t="str">
        <f t="shared" si="311"/>
        <v>pre99</v>
      </c>
      <c r="AC1409" s="93" t="str">
        <f t="shared" si="312"/>
        <v>ELW</v>
      </c>
      <c r="AD1409" s="93" t="e">
        <f>"'"&amp;VLOOKUP(A1409,Lookups!B$3:F$48,2,FALSE)&amp;"'"</f>
        <v>#N/A</v>
      </c>
      <c r="AE1409" s="93" t="e">
        <f>VLOOKUP(A1409,Lookups!B$3:F$48,4,FALSE)</f>
        <v>#N/A</v>
      </c>
      <c r="AF1409" s="93" t="e">
        <f>VLOOKUP(A1409,Lookups!B$3:F$48,5,FALSE)</f>
        <v>#N/A</v>
      </c>
      <c r="AG1409" s="93" t="str">
        <f t="shared" si="313"/>
        <v>no</v>
      </c>
      <c r="AH1409" s="93" t="e">
        <f>VLOOKUP(A1409,Lookups!B$3:F$48,3,FALSE)</f>
        <v>#N/A</v>
      </c>
      <c r="AI1409" s="117">
        <f t="shared" si="314"/>
        <v>0</v>
      </c>
      <c r="AJ1409" s="117">
        <f t="shared" si="315"/>
        <v>0</v>
      </c>
      <c r="AK1409" s="117">
        <f t="shared" si="316"/>
        <v>0</v>
      </c>
      <c r="AL1409" s="117">
        <f t="shared" si="317"/>
        <v>0</v>
      </c>
      <c r="AM1409" s="117">
        <f t="shared" si="318"/>
        <v>0</v>
      </c>
      <c r="AN1409" s="117">
        <f t="shared" si="319"/>
        <v>0</v>
      </c>
      <c r="AO1409" s="117">
        <f t="shared" si="320"/>
        <v>0</v>
      </c>
      <c r="AP1409" s="117">
        <f t="shared" si="321"/>
        <v>0</v>
      </c>
      <c r="AQ1409" s="117">
        <f t="shared" si="322"/>
        <v>0</v>
      </c>
      <c r="AR1409" s="117">
        <f t="shared" si="323"/>
        <v>0</v>
      </c>
      <c r="AS1409" t="str">
        <f t="shared" si="324"/>
        <v>1982ELW</v>
      </c>
    </row>
    <row r="1410" spans="1:45" x14ac:dyDescent="0.25">
      <c r="A1410" t="s">
        <v>826</v>
      </c>
      <c r="B1410" s="64">
        <v>1983</v>
      </c>
      <c r="C1410" t="s">
        <v>40</v>
      </c>
      <c r="E1410" s="63" t="s">
        <v>28</v>
      </c>
      <c r="F1410" s="63" t="s">
        <v>28</v>
      </c>
      <c r="G1410" s="63" t="s">
        <v>28</v>
      </c>
      <c r="H1410" s="63" t="s">
        <v>28</v>
      </c>
      <c r="I1410" s="63" t="s">
        <v>28</v>
      </c>
      <c r="J1410" s="63" t="s">
        <v>28</v>
      </c>
      <c r="K1410" s="63" t="s">
        <v>28</v>
      </c>
      <c r="L1410" s="63" t="s">
        <v>28</v>
      </c>
      <c r="M1410" s="63" t="s">
        <v>28</v>
      </c>
      <c r="N1410" s="63" t="s">
        <v>28</v>
      </c>
      <c r="O1410" s="63" t="s">
        <v>28</v>
      </c>
      <c r="P1410" s="63" t="s">
        <v>28</v>
      </c>
      <c r="Q1410" s="63" t="s">
        <v>28</v>
      </c>
      <c r="R1410" s="63" t="s">
        <v>28</v>
      </c>
      <c r="S1410" s="63" t="s">
        <v>28</v>
      </c>
      <c r="T1410" s="63" t="s">
        <v>28</v>
      </c>
      <c r="U1410" s="63" t="s">
        <v>28</v>
      </c>
      <c r="V1410" s="63" t="s">
        <v>28</v>
      </c>
      <c r="W1410" s="63" t="s">
        <v>28</v>
      </c>
      <c r="X1410" s="63" t="s">
        <v>28</v>
      </c>
      <c r="Y1410" s="63" t="s">
        <v>28</v>
      </c>
      <c r="Z1410" s="63" t="s">
        <v>28</v>
      </c>
      <c r="AA1410" s="63" t="s">
        <v>28</v>
      </c>
      <c r="AB1410" s="93" t="str">
        <f t="shared" si="311"/>
        <v>pre99</v>
      </c>
      <c r="AC1410" s="93" t="str">
        <f t="shared" si="312"/>
        <v>ELW</v>
      </c>
      <c r="AD1410" s="93" t="e">
        <f>"'"&amp;VLOOKUP(A1410,Lookups!B$3:F$48,2,FALSE)&amp;"'"</f>
        <v>#N/A</v>
      </c>
      <c r="AE1410" s="93" t="e">
        <f>VLOOKUP(A1410,Lookups!B$3:F$48,4,FALSE)</f>
        <v>#N/A</v>
      </c>
      <c r="AF1410" s="93" t="e">
        <f>VLOOKUP(A1410,Lookups!B$3:F$48,5,FALSE)</f>
        <v>#N/A</v>
      </c>
      <c r="AG1410" s="93" t="str">
        <f t="shared" si="313"/>
        <v>no</v>
      </c>
      <c r="AH1410" s="93" t="e">
        <f>VLOOKUP(A1410,Lookups!B$3:F$48,3,FALSE)</f>
        <v>#N/A</v>
      </c>
      <c r="AI1410" s="117">
        <f t="shared" si="314"/>
        <v>0</v>
      </c>
      <c r="AJ1410" s="117">
        <f t="shared" si="315"/>
        <v>0</v>
      </c>
      <c r="AK1410" s="117">
        <f t="shared" si="316"/>
        <v>0</v>
      </c>
      <c r="AL1410" s="117">
        <f t="shared" si="317"/>
        <v>0</v>
      </c>
      <c r="AM1410" s="117">
        <f t="shared" si="318"/>
        <v>0</v>
      </c>
      <c r="AN1410" s="117">
        <f t="shared" si="319"/>
        <v>0</v>
      </c>
      <c r="AO1410" s="117">
        <f t="shared" si="320"/>
        <v>0</v>
      </c>
      <c r="AP1410" s="117">
        <f t="shared" si="321"/>
        <v>0</v>
      </c>
      <c r="AQ1410" s="117">
        <f t="shared" si="322"/>
        <v>0</v>
      </c>
      <c r="AR1410" s="117">
        <f t="shared" si="323"/>
        <v>0</v>
      </c>
      <c r="AS1410" t="str">
        <f t="shared" si="324"/>
        <v>1983ELW</v>
      </c>
    </row>
    <row r="1411" spans="1:45" x14ac:dyDescent="0.25">
      <c r="A1411" t="s">
        <v>826</v>
      </c>
      <c r="B1411" s="64">
        <v>1984</v>
      </c>
      <c r="C1411">
        <v>72</v>
      </c>
      <c r="D1411" s="116">
        <v>2</v>
      </c>
      <c r="E1411" s="63" t="s">
        <v>26</v>
      </c>
      <c r="F1411" s="63" t="s">
        <v>27</v>
      </c>
      <c r="G1411" s="63" t="s">
        <v>28</v>
      </c>
      <c r="H1411" s="63" t="s">
        <v>28</v>
      </c>
      <c r="I1411" s="63" t="s">
        <v>28</v>
      </c>
      <c r="J1411" s="63" t="s">
        <v>28</v>
      </c>
      <c r="K1411" s="63" t="s">
        <v>28</v>
      </c>
      <c r="L1411" s="63" t="s">
        <v>28</v>
      </c>
      <c r="M1411" s="63" t="s">
        <v>28</v>
      </c>
      <c r="N1411" s="63" t="s">
        <v>28</v>
      </c>
      <c r="O1411" s="63" t="s">
        <v>28</v>
      </c>
      <c r="P1411" s="63" t="s">
        <v>28</v>
      </c>
      <c r="Q1411" s="63" t="s">
        <v>28</v>
      </c>
      <c r="R1411" s="63" t="s">
        <v>28</v>
      </c>
      <c r="S1411" s="63" t="s">
        <v>28</v>
      </c>
      <c r="T1411" s="63" t="s">
        <v>28</v>
      </c>
      <c r="U1411" s="63" t="s">
        <v>28</v>
      </c>
      <c r="V1411" s="63" t="s">
        <v>28</v>
      </c>
      <c r="W1411" s="63" t="s">
        <v>28</v>
      </c>
      <c r="X1411" s="63" t="s">
        <v>28</v>
      </c>
      <c r="Y1411" s="63" t="s">
        <v>28</v>
      </c>
      <c r="Z1411" s="63" t="s">
        <v>28</v>
      </c>
      <c r="AA1411" s="63" t="s">
        <v>28</v>
      </c>
      <c r="AB1411" s="93" t="str">
        <f t="shared" si="311"/>
        <v>pre99</v>
      </c>
      <c r="AC1411" s="93" t="str">
        <f t="shared" si="312"/>
        <v>ELW</v>
      </c>
      <c r="AD1411" s="93" t="e">
        <f>"'"&amp;VLOOKUP(A1411,Lookups!B$3:F$48,2,FALSE)&amp;"'"</f>
        <v>#N/A</v>
      </c>
      <c r="AE1411" s="93" t="e">
        <f>VLOOKUP(A1411,Lookups!B$3:F$48,4,FALSE)</f>
        <v>#N/A</v>
      </c>
      <c r="AF1411" s="93" t="e">
        <f>VLOOKUP(A1411,Lookups!B$3:F$48,5,FALSE)</f>
        <v>#N/A</v>
      </c>
      <c r="AG1411" s="93" t="str">
        <f t="shared" si="313"/>
        <v>no</v>
      </c>
      <c r="AH1411" s="93" t="e">
        <f>VLOOKUP(A1411,Lookups!B$3:F$48,3,FALSE)</f>
        <v>#N/A</v>
      </c>
      <c r="AI1411" s="117">
        <f t="shared" si="314"/>
        <v>0</v>
      </c>
      <c r="AJ1411" s="117">
        <f t="shared" si="315"/>
        <v>0</v>
      </c>
      <c r="AK1411" s="117">
        <f t="shared" si="316"/>
        <v>0</v>
      </c>
      <c r="AL1411" s="117">
        <f t="shared" si="317"/>
        <v>0</v>
      </c>
      <c r="AM1411" s="117">
        <f t="shared" si="318"/>
        <v>0</v>
      </c>
      <c r="AN1411" s="117">
        <f t="shared" si="319"/>
        <v>0</v>
      </c>
      <c r="AO1411" s="117">
        <f t="shared" si="320"/>
        <v>0</v>
      </c>
      <c r="AP1411" s="117">
        <f t="shared" si="321"/>
        <v>0</v>
      </c>
      <c r="AQ1411" s="117">
        <f t="shared" si="322"/>
        <v>0</v>
      </c>
      <c r="AR1411" s="117">
        <f t="shared" si="323"/>
        <v>0</v>
      </c>
      <c r="AS1411" t="str">
        <f t="shared" si="324"/>
        <v>1984ELW</v>
      </c>
    </row>
    <row r="1412" spans="1:45" x14ac:dyDescent="0.25">
      <c r="A1412" t="s">
        <v>826</v>
      </c>
      <c r="B1412" s="64">
        <v>1985</v>
      </c>
      <c r="C1412">
        <v>273</v>
      </c>
      <c r="D1412" s="116" t="s">
        <v>41</v>
      </c>
      <c r="E1412" s="63" t="s">
        <v>26</v>
      </c>
      <c r="F1412" s="63" t="s">
        <v>27</v>
      </c>
      <c r="G1412" s="63" t="s">
        <v>28</v>
      </c>
      <c r="H1412" s="63" t="s">
        <v>28</v>
      </c>
      <c r="I1412" s="63" t="s">
        <v>28</v>
      </c>
      <c r="J1412" s="63" t="s">
        <v>28</v>
      </c>
      <c r="K1412" s="63" t="s">
        <v>28</v>
      </c>
      <c r="L1412" s="63" t="s">
        <v>28</v>
      </c>
      <c r="M1412" s="63" t="s">
        <v>28</v>
      </c>
      <c r="N1412" s="63" t="s">
        <v>28</v>
      </c>
      <c r="O1412" s="63" t="s">
        <v>28</v>
      </c>
      <c r="P1412" s="63" t="s">
        <v>28</v>
      </c>
      <c r="Q1412" s="63" t="s">
        <v>28</v>
      </c>
      <c r="R1412" s="63" t="s">
        <v>28</v>
      </c>
      <c r="S1412" s="63" t="s">
        <v>28</v>
      </c>
      <c r="T1412" s="63" t="s">
        <v>28</v>
      </c>
      <c r="U1412" s="63" t="s">
        <v>28</v>
      </c>
      <c r="V1412" s="63" t="s">
        <v>28</v>
      </c>
      <c r="W1412" s="63" t="s">
        <v>28</v>
      </c>
      <c r="X1412" s="63" t="s">
        <v>28</v>
      </c>
      <c r="Y1412" s="63" t="s">
        <v>28</v>
      </c>
      <c r="Z1412" s="63" t="s">
        <v>28</v>
      </c>
      <c r="AA1412" s="63" t="s">
        <v>28</v>
      </c>
      <c r="AB1412" s="93" t="str">
        <f t="shared" si="311"/>
        <v>pre99</v>
      </c>
      <c r="AC1412" s="93" t="str">
        <f t="shared" si="312"/>
        <v>ELW</v>
      </c>
      <c r="AD1412" s="93" t="e">
        <f>"'"&amp;VLOOKUP(A1412,Lookups!B$3:F$48,2,FALSE)&amp;"'"</f>
        <v>#N/A</v>
      </c>
      <c r="AE1412" s="93" t="e">
        <f>VLOOKUP(A1412,Lookups!B$3:F$48,4,FALSE)</f>
        <v>#N/A</v>
      </c>
      <c r="AF1412" s="93" t="e">
        <f>VLOOKUP(A1412,Lookups!B$3:F$48,5,FALSE)</f>
        <v>#N/A</v>
      </c>
      <c r="AG1412" s="93" t="str">
        <f t="shared" si="313"/>
        <v>no</v>
      </c>
      <c r="AH1412" s="93" t="e">
        <f>VLOOKUP(A1412,Lookups!B$3:F$48,3,FALSE)</f>
        <v>#N/A</v>
      </c>
      <c r="AI1412" s="117">
        <f t="shared" si="314"/>
        <v>0</v>
      </c>
      <c r="AJ1412" s="117">
        <f t="shared" si="315"/>
        <v>0</v>
      </c>
      <c r="AK1412" s="117">
        <f t="shared" si="316"/>
        <v>0</v>
      </c>
      <c r="AL1412" s="117">
        <f t="shared" si="317"/>
        <v>0</v>
      </c>
      <c r="AM1412" s="117">
        <f t="shared" si="318"/>
        <v>0</v>
      </c>
      <c r="AN1412" s="117">
        <f t="shared" si="319"/>
        <v>0</v>
      </c>
      <c r="AO1412" s="117">
        <f t="shared" si="320"/>
        <v>0</v>
      </c>
      <c r="AP1412" s="117">
        <f t="shared" si="321"/>
        <v>0</v>
      </c>
      <c r="AQ1412" s="117">
        <f t="shared" si="322"/>
        <v>0</v>
      </c>
      <c r="AR1412" s="117">
        <f t="shared" si="323"/>
        <v>0</v>
      </c>
      <c r="AS1412" t="str">
        <f t="shared" si="324"/>
        <v>1985ELW</v>
      </c>
    </row>
    <row r="1413" spans="1:45" x14ac:dyDescent="0.25">
      <c r="A1413" t="s">
        <v>826</v>
      </c>
      <c r="B1413" s="64">
        <v>1986</v>
      </c>
      <c r="C1413">
        <v>730</v>
      </c>
      <c r="D1413" s="116" t="s">
        <v>42</v>
      </c>
      <c r="E1413" s="63">
        <v>0.23835616438356164</v>
      </c>
      <c r="F1413" s="63">
        <v>3.0136986301369864E-2</v>
      </c>
      <c r="G1413" s="63">
        <v>0</v>
      </c>
      <c r="H1413" s="63">
        <v>2.6027397260273973E-2</v>
      </c>
      <c r="I1413" s="63">
        <v>0</v>
      </c>
      <c r="J1413" s="63">
        <v>0.17671232876712328</v>
      </c>
      <c r="K1413" s="63">
        <v>1.0958904109589041E-2</v>
      </c>
      <c r="L1413" s="63">
        <v>8.21917808219178E-3</v>
      </c>
      <c r="M1413" s="63">
        <v>7.3972602739726029E-2</v>
      </c>
      <c r="N1413" s="63">
        <v>1.0958904109589041E-2</v>
      </c>
      <c r="O1413" s="63">
        <v>5.7534246575342465E-2</v>
      </c>
      <c r="P1413" s="63">
        <v>0</v>
      </c>
      <c r="Q1413" s="63">
        <v>1.0958904109589041E-2</v>
      </c>
      <c r="R1413" s="63">
        <v>0</v>
      </c>
      <c r="S1413" s="63">
        <v>0</v>
      </c>
      <c r="T1413" s="63">
        <v>0</v>
      </c>
      <c r="U1413" s="63">
        <v>0</v>
      </c>
      <c r="V1413" s="63">
        <v>0.14657534246575343</v>
      </c>
      <c r="W1413" s="63">
        <v>0</v>
      </c>
      <c r="X1413" s="63">
        <v>0.1095890410958904</v>
      </c>
      <c r="Y1413" s="63">
        <v>0</v>
      </c>
      <c r="Z1413" s="63">
        <v>0</v>
      </c>
      <c r="AA1413" s="63">
        <v>0.1</v>
      </c>
      <c r="AB1413" s="93" t="str">
        <f t="shared" si="311"/>
        <v>pre99</v>
      </c>
      <c r="AC1413" s="93" t="str">
        <f t="shared" si="312"/>
        <v>ELW</v>
      </c>
      <c r="AD1413" s="93" t="e">
        <f>"'"&amp;VLOOKUP(A1413,Lookups!B$3:F$48,2,FALSE)&amp;"'"</f>
        <v>#N/A</v>
      </c>
      <c r="AE1413" s="93" t="e">
        <f>VLOOKUP(A1413,Lookups!B$3:F$48,4,FALSE)</f>
        <v>#N/A</v>
      </c>
      <c r="AF1413" s="93" t="e">
        <f>VLOOKUP(A1413,Lookups!B$3:F$48,5,FALSE)</f>
        <v>#N/A</v>
      </c>
      <c r="AG1413" s="93" t="str">
        <f t="shared" si="313"/>
        <v>yes</v>
      </c>
      <c r="AH1413" s="93" t="e">
        <f>VLOOKUP(A1413,Lookups!B$3:F$48,3,FALSE)</f>
        <v>#N/A</v>
      </c>
      <c r="AI1413" s="117">
        <f t="shared" si="314"/>
        <v>0.26849315068493151</v>
      </c>
      <c r="AJ1413" s="117">
        <f t="shared" si="315"/>
        <v>2.6027397260273973E-2</v>
      </c>
      <c r="AK1413" s="117">
        <f t="shared" si="316"/>
        <v>0.18767123287671234</v>
      </c>
      <c r="AL1413" s="117">
        <f t="shared" si="317"/>
        <v>8.2191780821917804E-2</v>
      </c>
      <c r="AM1413" s="117">
        <f t="shared" si="318"/>
        <v>6.8493150684931503E-2</v>
      </c>
      <c r="AN1413" s="117">
        <f t="shared" si="319"/>
        <v>1.0958904109589041E-2</v>
      </c>
      <c r="AO1413" s="117">
        <f t="shared" si="320"/>
        <v>0.14657534246575343</v>
      </c>
      <c r="AP1413" s="117">
        <f t="shared" si="321"/>
        <v>0.1095890410958904</v>
      </c>
      <c r="AQ1413" s="117">
        <f t="shared" si="322"/>
        <v>0.1</v>
      </c>
      <c r="AR1413" s="117">
        <f t="shared" si="323"/>
        <v>0</v>
      </c>
      <c r="AS1413" t="str">
        <f t="shared" si="324"/>
        <v>1986ELW</v>
      </c>
    </row>
    <row r="1414" spans="1:45" x14ac:dyDescent="0.25">
      <c r="A1414" t="s">
        <v>826</v>
      </c>
      <c r="B1414" s="64">
        <v>1987</v>
      </c>
      <c r="C1414">
        <v>476</v>
      </c>
      <c r="D1414" s="116" t="s">
        <v>43</v>
      </c>
      <c r="E1414" s="63">
        <v>0.16176470588235298</v>
      </c>
      <c r="F1414" s="63">
        <v>0</v>
      </c>
      <c r="G1414" s="63">
        <v>0</v>
      </c>
      <c r="H1414" s="63">
        <v>5.0420168067226892E-2</v>
      </c>
      <c r="I1414" s="63">
        <v>0</v>
      </c>
      <c r="J1414" s="63">
        <v>0.15756302521008403</v>
      </c>
      <c r="K1414" s="63">
        <v>2.3109243697478993E-2</v>
      </c>
      <c r="L1414" s="63">
        <v>8.4033613445378148E-3</v>
      </c>
      <c r="M1414" s="63">
        <v>0.10504201680672268</v>
      </c>
      <c r="N1414" s="63">
        <v>2.5210084033613446E-2</v>
      </c>
      <c r="O1414" s="63">
        <v>5.2521008403361338E-2</v>
      </c>
      <c r="P1414" s="63">
        <v>0</v>
      </c>
      <c r="Q1414" s="63">
        <v>2.5210084033613446E-2</v>
      </c>
      <c r="R1414" s="63">
        <v>0</v>
      </c>
      <c r="S1414" s="63">
        <v>4.2016806722689074E-3</v>
      </c>
      <c r="T1414" s="63">
        <v>0</v>
      </c>
      <c r="U1414" s="63">
        <v>0</v>
      </c>
      <c r="V1414" s="63">
        <v>0.19747899159663865</v>
      </c>
      <c r="W1414" s="63">
        <v>0</v>
      </c>
      <c r="X1414" s="63">
        <v>5.4621848739495799E-2</v>
      </c>
      <c r="Y1414" s="63">
        <v>0</v>
      </c>
      <c r="Z1414" s="63">
        <v>2.1008403361344537E-3</v>
      </c>
      <c r="AA1414" s="63">
        <v>0.13235294117647059</v>
      </c>
      <c r="AB1414" s="93" t="str">
        <f t="shared" si="311"/>
        <v>pre99</v>
      </c>
      <c r="AC1414" s="93" t="str">
        <f t="shared" si="312"/>
        <v>ELW</v>
      </c>
      <c r="AD1414" s="93" t="e">
        <f>"'"&amp;VLOOKUP(A1414,Lookups!B$3:F$48,2,FALSE)&amp;"'"</f>
        <v>#N/A</v>
      </c>
      <c r="AE1414" s="93" t="e">
        <f>VLOOKUP(A1414,Lookups!B$3:F$48,4,FALSE)</f>
        <v>#N/A</v>
      </c>
      <c r="AF1414" s="93" t="e">
        <f>VLOOKUP(A1414,Lookups!B$3:F$48,5,FALSE)</f>
        <v>#N/A</v>
      </c>
      <c r="AG1414" s="93" t="str">
        <f t="shared" si="313"/>
        <v>yes</v>
      </c>
      <c r="AH1414" s="93" t="e">
        <f>VLOOKUP(A1414,Lookups!B$3:F$48,3,FALSE)</f>
        <v>#N/A</v>
      </c>
      <c r="AI1414" s="117">
        <f t="shared" si="314"/>
        <v>0.16176470588235298</v>
      </c>
      <c r="AJ1414" s="117">
        <f t="shared" si="315"/>
        <v>5.0420168067226892E-2</v>
      </c>
      <c r="AK1414" s="117">
        <f t="shared" si="316"/>
        <v>0.18067226890756302</v>
      </c>
      <c r="AL1414" s="117">
        <f t="shared" si="317"/>
        <v>0.11344537815126049</v>
      </c>
      <c r="AM1414" s="117">
        <f t="shared" si="318"/>
        <v>7.7731092436974791E-2</v>
      </c>
      <c r="AN1414" s="117">
        <f t="shared" si="319"/>
        <v>2.9411764705882353E-2</v>
      </c>
      <c r="AO1414" s="117">
        <f t="shared" si="320"/>
        <v>0.19747899159663865</v>
      </c>
      <c r="AP1414" s="117">
        <f t="shared" si="321"/>
        <v>5.4621848739495799E-2</v>
      </c>
      <c r="AQ1414" s="117">
        <f t="shared" si="322"/>
        <v>0.13235294117647059</v>
      </c>
      <c r="AR1414" s="117">
        <f t="shared" si="323"/>
        <v>2.1008403361344537E-3</v>
      </c>
      <c r="AS1414" t="str">
        <f t="shared" si="324"/>
        <v>1987ELW</v>
      </c>
    </row>
    <row r="1415" spans="1:45" x14ac:dyDescent="0.25">
      <c r="A1415" t="s">
        <v>826</v>
      </c>
      <c r="B1415" s="64">
        <v>1988</v>
      </c>
      <c r="C1415">
        <v>460</v>
      </c>
      <c r="D1415" s="116" t="s">
        <v>43</v>
      </c>
      <c r="E1415" s="63">
        <v>5.2173913043478258E-2</v>
      </c>
      <c r="F1415" s="63">
        <v>8.6956521739130436E-3</v>
      </c>
      <c r="G1415" s="63">
        <v>6.5217391304347823E-3</v>
      </c>
      <c r="H1415" s="63">
        <v>3.9130434782608699E-2</v>
      </c>
      <c r="I1415" s="63">
        <v>0</v>
      </c>
      <c r="J1415" s="63">
        <v>0.15434782608695652</v>
      </c>
      <c r="K1415" s="63">
        <v>6.0869565217391307E-2</v>
      </c>
      <c r="L1415" s="63">
        <v>4.3478260869565218E-3</v>
      </c>
      <c r="M1415" s="63">
        <v>2.391304347826087E-2</v>
      </c>
      <c r="N1415" s="63">
        <v>1.5217391304347827E-2</v>
      </c>
      <c r="O1415" s="63">
        <v>1.3043478260869566E-2</v>
      </c>
      <c r="P1415" s="63">
        <v>0</v>
      </c>
      <c r="Q1415" s="63">
        <v>4.5652173913043478E-2</v>
      </c>
      <c r="R1415" s="63">
        <v>0</v>
      </c>
      <c r="S1415" s="63">
        <v>0</v>
      </c>
      <c r="T1415" s="63">
        <v>0</v>
      </c>
      <c r="U1415" s="63">
        <v>0</v>
      </c>
      <c r="V1415" s="63">
        <v>9.1304347826086957E-2</v>
      </c>
      <c r="W1415" s="63">
        <v>0</v>
      </c>
      <c r="X1415" s="63">
        <v>0.1108695652173913</v>
      </c>
      <c r="Y1415" s="63">
        <v>0</v>
      </c>
      <c r="Z1415" s="63">
        <v>0</v>
      </c>
      <c r="AA1415" s="63">
        <v>0.37391304347826088</v>
      </c>
      <c r="AB1415" s="93" t="str">
        <f t="shared" si="311"/>
        <v>pre99</v>
      </c>
      <c r="AC1415" s="93" t="str">
        <f t="shared" si="312"/>
        <v>ELW</v>
      </c>
      <c r="AD1415" s="93" t="e">
        <f>"'"&amp;VLOOKUP(A1415,Lookups!B$3:F$48,2,FALSE)&amp;"'"</f>
        <v>#N/A</v>
      </c>
      <c r="AE1415" s="93" t="e">
        <f>VLOOKUP(A1415,Lookups!B$3:F$48,4,FALSE)</f>
        <v>#N/A</v>
      </c>
      <c r="AF1415" s="93" t="e">
        <f>VLOOKUP(A1415,Lookups!B$3:F$48,5,FALSE)</f>
        <v>#N/A</v>
      </c>
      <c r="AG1415" s="93" t="str">
        <f t="shared" si="313"/>
        <v>yes</v>
      </c>
      <c r="AH1415" s="93" t="e">
        <f>VLOOKUP(A1415,Lookups!B$3:F$48,3,FALSE)</f>
        <v>#N/A</v>
      </c>
      <c r="AI1415" s="117">
        <f t="shared" si="314"/>
        <v>6.7391304347826086E-2</v>
      </c>
      <c r="AJ1415" s="117">
        <f t="shared" si="315"/>
        <v>3.9130434782608699E-2</v>
      </c>
      <c r="AK1415" s="117">
        <f t="shared" si="316"/>
        <v>0.21521739130434783</v>
      </c>
      <c r="AL1415" s="117">
        <f t="shared" si="317"/>
        <v>2.8260869565217391E-2</v>
      </c>
      <c r="AM1415" s="117">
        <f t="shared" si="318"/>
        <v>2.8260869565217395E-2</v>
      </c>
      <c r="AN1415" s="117">
        <f t="shared" si="319"/>
        <v>4.5652173913043478E-2</v>
      </c>
      <c r="AO1415" s="117">
        <f t="shared" si="320"/>
        <v>9.1304347826086957E-2</v>
      </c>
      <c r="AP1415" s="117">
        <f t="shared" si="321"/>
        <v>0.1108695652173913</v>
      </c>
      <c r="AQ1415" s="117">
        <f t="shared" si="322"/>
        <v>0.37391304347826088</v>
      </c>
      <c r="AR1415" s="117">
        <f t="shared" si="323"/>
        <v>0</v>
      </c>
      <c r="AS1415" t="str">
        <f t="shared" si="324"/>
        <v>1988ELW</v>
      </c>
    </row>
    <row r="1416" spans="1:45" x14ac:dyDescent="0.25">
      <c r="A1416" t="s">
        <v>826</v>
      </c>
      <c r="B1416" s="64">
        <v>1989</v>
      </c>
      <c r="C1416">
        <v>300</v>
      </c>
      <c r="D1416" s="116" t="s">
        <v>30</v>
      </c>
      <c r="E1416" s="63">
        <v>6.3333333333333339E-2</v>
      </c>
      <c r="F1416" s="63">
        <v>5.6666666666666664E-2</v>
      </c>
      <c r="G1416" s="63">
        <v>0</v>
      </c>
      <c r="H1416" s="63">
        <v>4.3333333333333335E-2</v>
      </c>
      <c r="I1416" s="63">
        <v>0.02</v>
      </c>
      <c r="J1416" s="63">
        <v>0.06</v>
      </c>
      <c r="K1416" s="63">
        <v>0</v>
      </c>
      <c r="L1416" s="63">
        <v>0</v>
      </c>
      <c r="M1416" s="63">
        <v>0</v>
      </c>
      <c r="N1416" s="63">
        <v>0.03</v>
      </c>
      <c r="O1416" s="63">
        <v>0</v>
      </c>
      <c r="P1416" s="63">
        <v>0</v>
      </c>
      <c r="Q1416" s="63">
        <v>2.6666666666666668E-2</v>
      </c>
      <c r="R1416" s="63">
        <v>3.3333333333333335E-3</v>
      </c>
      <c r="S1416" s="63">
        <v>0</v>
      </c>
      <c r="T1416" s="63">
        <v>0</v>
      </c>
      <c r="U1416" s="63">
        <v>0</v>
      </c>
      <c r="V1416" s="63">
        <v>0.14000000000000001</v>
      </c>
      <c r="W1416" s="63">
        <v>0</v>
      </c>
      <c r="X1416" s="63">
        <v>0.10666666666666666</v>
      </c>
      <c r="Y1416" s="63">
        <v>0</v>
      </c>
      <c r="Z1416" s="63">
        <v>0</v>
      </c>
      <c r="AA1416" s="63">
        <v>0.45</v>
      </c>
      <c r="AB1416" s="93" t="str">
        <f t="shared" si="311"/>
        <v>pre99</v>
      </c>
      <c r="AC1416" s="93" t="str">
        <f t="shared" si="312"/>
        <v>ELW</v>
      </c>
      <c r="AD1416" s="93" t="e">
        <f>"'"&amp;VLOOKUP(A1416,Lookups!B$3:F$48,2,FALSE)&amp;"'"</f>
        <v>#N/A</v>
      </c>
      <c r="AE1416" s="93" t="e">
        <f>VLOOKUP(A1416,Lookups!B$3:F$48,4,FALSE)</f>
        <v>#N/A</v>
      </c>
      <c r="AF1416" s="93" t="e">
        <f>VLOOKUP(A1416,Lookups!B$3:F$48,5,FALSE)</f>
        <v>#N/A</v>
      </c>
      <c r="AG1416" s="93" t="str">
        <f t="shared" si="313"/>
        <v>yes</v>
      </c>
      <c r="AH1416" s="93" t="e">
        <f>VLOOKUP(A1416,Lookups!B$3:F$48,3,FALSE)</f>
        <v>#N/A</v>
      </c>
      <c r="AI1416" s="117">
        <f t="shared" si="314"/>
        <v>0.12</v>
      </c>
      <c r="AJ1416" s="117">
        <f t="shared" si="315"/>
        <v>6.3333333333333339E-2</v>
      </c>
      <c r="AK1416" s="117">
        <f t="shared" si="316"/>
        <v>0.06</v>
      </c>
      <c r="AL1416" s="117">
        <f t="shared" si="317"/>
        <v>0</v>
      </c>
      <c r="AM1416" s="117">
        <f t="shared" si="318"/>
        <v>0.03</v>
      </c>
      <c r="AN1416" s="117">
        <f t="shared" si="319"/>
        <v>3.0000000000000002E-2</v>
      </c>
      <c r="AO1416" s="117">
        <f t="shared" si="320"/>
        <v>0.14000000000000001</v>
      </c>
      <c r="AP1416" s="117">
        <f t="shared" si="321"/>
        <v>0.10666666666666666</v>
      </c>
      <c r="AQ1416" s="117">
        <f t="shared" si="322"/>
        <v>0.45</v>
      </c>
      <c r="AR1416" s="117">
        <f t="shared" si="323"/>
        <v>0</v>
      </c>
      <c r="AS1416" t="str">
        <f t="shared" si="324"/>
        <v>1989ELW</v>
      </c>
    </row>
    <row r="1417" spans="1:45" x14ac:dyDescent="0.25">
      <c r="A1417" t="s">
        <v>826</v>
      </c>
      <c r="B1417" s="64">
        <v>1990</v>
      </c>
      <c r="C1417">
        <v>40</v>
      </c>
      <c r="D1417" s="116" t="s">
        <v>62</v>
      </c>
      <c r="E1417" s="63">
        <v>0</v>
      </c>
      <c r="F1417" s="63">
        <v>0</v>
      </c>
      <c r="G1417" s="63">
        <v>0</v>
      </c>
      <c r="H1417" s="63">
        <v>0.125</v>
      </c>
      <c r="I1417" s="63">
        <v>0</v>
      </c>
      <c r="J1417" s="63">
        <v>0.15</v>
      </c>
      <c r="K1417" s="63">
        <v>0</v>
      </c>
      <c r="L1417" s="63">
        <v>0</v>
      </c>
      <c r="M1417" s="63">
        <v>0</v>
      </c>
      <c r="N1417" s="63">
        <v>0</v>
      </c>
      <c r="O1417" s="63">
        <v>0</v>
      </c>
      <c r="P1417" s="63">
        <v>0</v>
      </c>
      <c r="Q1417" s="63">
        <v>0</v>
      </c>
      <c r="R1417" s="63">
        <v>0</v>
      </c>
      <c r="S1417" s="63">
        <v>0</v>
      </c>
      <c r="T1417" s="63">
        <v>0</v>
      </c>
      <c r="U1417" s="63">
        <v>0</v>
      </c>
      <c r="V1417" s="63">
        <v>0.125</v>
      </c>
      <c r="W1417" s="63">
        <v>0</v>
      </c>
      <c r="X1417" s="63">
        <v>0.1</v>
      </c>
      <c r="Y1417" s="63">
        <v>0</v>
      </c>
      <c r="Z1417" s="63">
        <v>0</v>
      </c>
      <c r="AA1417" s="63">
        <v>0.5</v>
      </c>
      <c r="AB1417" s="93" t="str">
        <f t="shared" si="311"/>
        <v>pre99</v>
      </c>
      <c r="AC1417" s="93" t="str">
        <f t="shared" si="312"/>
        <v>ELW</v>
      </c>
      <c r="AD1417" s="93" t="e">
        <f>"'"&amp;VLOOKUP(A1417,Lookups!B$3:F$48,2,FALSE)&amp;"'"</f>
        <v>#N/A</v>
      </c>
      <c r="AE1417" s="93" t="e">
        <f>VLOOKUP(A1417,Lookups!B$3:F$48,4,FALSE)</f>
        <v>#N/A</v>
      </c>
      <c r="AF1417" s="93" t="e">
        <f>VLOOKUP(A1417,Lookups!B$3:F$48,5,FALSE)</f>
        <v>#N/A</v>
      </c>
      <c r="AG1417" s="93" t="str">
        <f t="shared" si="313"/>
        <v>yes</v>
      </c>
      <c r="AH1417" s="93" t="e">
        <f>VLOOKUP(A1417,Lookups!B$3:F$48,3,FALSE)</f>
        <v>#N/A</v>
      </c>
      <c r="AI1417" s="117">
        <f t="shared" si="314"/>
        <v>0</v>
      </c>
      <c r="AJ1417" s="117">
        <f t="shared" si="315"/>
        <v>0.125</v>
      </c>
      <c r="AK1417" s="117">
        <f t="shared" si="316"/>
        <v>0.15</v>
      </c>
      <c r="AL1417" s="117">
        <f t="shared" si="317"/>
        <v>0</v>
      </c>
      <c r="AM1417" s="117">
        <f t="shared" si="318"/>
        <v>0</v>
      </c>
      <c r="AN1417" s="117">
        <f t="shared" si="319"/>
        <v>0</v>
      </c>
      <c r="AO1417" s="117">
        <f t="shared" si="320"/>
        <v>0.125</v>
      </c>
      <c r="AP1417" s="117">
        <f t="shared" si="321"/>
        <v>0.1</v>
      </c>
      <c r="AQ1417" s="117">
        <f t="shared" si="322"/>
        <v>0.5</v>
      </c>
      <c r="AR1417" s="117">
        <f t="shared" si="323"/>
        <v>0</v>
      </c>
      <c r="AS1417" t="str">
        <f t="shared" si="324"/>
        <v>1990ELW</v>
      </c>
    </row>
    <row r="1418" spans="1:45" x14ac:dyDescent="0.25">
      <c r="A1418" t="s">
        <v>826</v>
      </c>
      <c r="B1418" s="64">
        <v>1991</v>
      </c>
      <c r="C1418">
        <v>24</v>
      </c>
      <c r="D1418" s="116" t="s">
        <v>61</v>
      </c>
      <c r="E1418" s="63">
        <v>0</v>
      </c>
      <c r="F1418" s="63">
        <v>0</v>
      </c>
      <c r="G1418" s="63">
        <v>0</v>
      </c>
      <c r="H1418" s="63">
        <v>0</v>
      </c>
      <c r="I1418" s="63">
        <v>0</v>
      </c>
      <c r="J1418" s="63">
        <v>0.16666666666666666</v>
      </c>
      <c r="K1418" s="63">
        <v>0</v>
      </c>
      <c r="L1418" s="63">
        <v>0</v>
      </c>
      <c r="M1418" s="63">
        <v>4.1666666666666664E-2</v>
      </c>
      <c r="N1418" s="63">
        <v>0</v>
      </c>
      <c r="O1418" s="63">
        <v>4.1666666666666664E-2</v>
      </c>
      <c r="P1418" s="63">
        <v>0</v>
      </c>
      <c r="Q1418" s="63">
        <v>8.3333333333333329E-2</v>
      </c>
      <c r="R1418" s="63">
        <v>0</v>
      </c>
      <c r="S1418" s="63">
        <v>0</v>
      </c>
      <c r="T1418" s="63">
        <v>0</v>
      </c>
      <c r="U1418" s="63">
        <v>0</v>
      </c>
      <c r="V1418" s="63">
        <v>0.125</v>
      </c>
      <c r="W1418" s="63">
        <v>0</v>
      </c>
      <c r="X1418" s="63">
        <v>0.54166666666666663</v>
      </c>
      <c r="Y1418" s="63">
        <v>0</v>
      </c>
      <c r="Z1418" s="63">
        <v>0</v>
      </c>
      <c r="AA1418" s="63">
        <v>0</v>
      </c>
      <c r="AB1418" s="93" t="str">
        <f t="shared" si="311"/>
        <v>pre99</v>
      </c>
      <c r="AC1418" s="93" t="str">
        <f t="shared" si="312"/>
        <v>ELW</v>
      </c>
      <c r="AD1418" s="93" t="e">
        <f>"'"&amp;VLOOKUP(A1418,Lookups!B$3:F$48,2,FALSE)&amp;"'"</f>
        <v>#N/A</v>
      </c>
      <c r="AE1418" s="93" t="e">
        <f>VLOOKUP(A1418,Lookups!B$3:F$48,4,FALSE)</f>
        <v>#N/A</v>
      </c>
      <c r="AF1418" s="93" t="e">
        <f>VLOOKUP(A1418,Lookups!B$3:F$48,5,FALSE)</f>
        <v>#N/A</v>
      </c>
      <c r="AG1418" s="93" t="str">
        <f t="shared" si="313"/>
        <v>yes</v>
      </c>
      <c r="AH1418" s="93" t="e">
        <f>VLOOKUP(A1418,Lookups!B$3:F$48,3,FALSE)</f>
        <v>#N/A</v>
      </c>
      <c r="AI1418" s="117">
        <f t="shared" si="314"/>
        <v>0</v>
      </c>
      <c r="AJ1418" s="117">
        <f t="shared" si="315"/>
        <v>0</v>
      </c>
      <c r="AK1418" s="117">
        <f t="shared" si="316"/>
        <v>0.16666666666666666</v>
      </c>
      <c r="AL1418" s="117">
        <f t="shared" si="317"/>
        <v>4.1666666666666664E-2</v>
      </c>
      <c r="AM1418" s="117">
        <f t="shared" si="318"/>
        <v>4.1666666666666664E-2</v>
      </c>
      <c r="AN1418" s="117">
        <f t="shared" si="319"/>
        <v>8.3333333333333329E-2</v>
      </c>
      <c r="AO1418" s="117">
        <f t="shared" si="320"/>
        <v>0.125</v>
      </c>
      <c r="AP1418" s="117">
        <f t="shared" si="321"/>
        <v>0.54166666666666663</v>
      </c>
      <c r="AQ1418" s="117">
        <f t="shared" si="322"/>
        <v>0</v>
      </c>
      <c r="AR1418" s="117">
        <f t="shared" si="323"/>
        <v>0</v>
      </c>
      <c r="AS1418" t="str">
        <f t="shared" si="324"/>
        <v>1991ELW</v>
      </c>
    </row>
    <row r="1419" spans="1:45" x14ac:dyDescent="0.25">
      <c r="A1419" t="s">
        <v>826</v>
      </c>
      <c r="B1419" s="64">
        <v>1992</v>
      </c>
      <c r="C1419">
        <v>74</v>
      </c>
      <c r="D1419" s="116" t="s">
        <v>42</v>
      </c>
      <c r="E1419" s="63">
        <v>0</v>
      </c>
      <c r="F1419" s="63">
        <v>0</v>
      </c>
      <c r="G1419" s="63">
        <v>0</v>
      </c>
      <c r="H1419" s="63">
        <v>1.3513513513513514E-2</v>
      </c>
      <c r="I1419" s="63">
        <v>0</v>
      </c>
      <c r="J1419" s="63">
        <v>0.35135135135135137</v>
      </c>
      <c r="K1419" s="63">
        <v>4.0540540540540543E-2</v>
      </c>
      <c r="L1419" s="63">
        <v>1.3513513513513514E-2</v>
      </c>
      <c r="M1419" s="63">
        <v>4.0540540540540543E-2</v>
      </c>
      <c r="N1419" s="63">
        <v>0</v>
      </c>
      <c r="O1419" s="63">
        <v>8.1081081081081086E-2</v>
      </c>
      <c r="P1419" s="63">
        <v>0</v>
      </c>
      <c r="Q1419" s="63">
        <v>0.12162162162162163</v>
      </c>
      <c r="R1419" s="63">
        <v>0</v>
      </c>
      <c r="S1419" s="63">
        <v>0</v>
      </c>
      <c r="T1419" s="63">
        <v>0</v>
      </c>
      <c r="U1419" s="63">
        <v>0</v>
      </c>
      <c r="V1419" s="63">
        <v>0.31081081081081086</v>
      </c>
      <c r="W1419" s="63">
        <v>0</v>
      </c>
      <c r="X1419" s="63">
        <v>0</v>
      </c>
      <c r="Y1419" s="63">
        <v>0</v>
      </c>
      <c r="Z1419" s="63">
        <v>0</v>
      </c>
      <c r="AA1419" s="63">
        <v>2.7027027027027029E-2</v>
      </c>
      <c r="AB1419" s="93" t="str">
        <f t="shared" si="311"/>
        <v>pre99</v>
      </c>
      <c r="AC1419" s="93" t="str">
        <f t="shared" si="312"/>
        <v>ELW</v>
      </c>
      <c r="AD1419" s="93" t="e">
        <f>"'"&amp;VLOOKUP(A1419,Lookups!B$3:F$48,2,FALSE)&amp;"'"</f>
        <v>#N/A</v>
      </c>
      <c r="AE1419" s="93" t="e">
        <f>VLOOKUP(A1419,Lookups!B$3:F$48,4,FALSE)</f>
        <v>#N/A</v>
      </c>
      <c r="AF1419" s="93" t="e">
        <f>VLOOKUP(A1419,Lookups!B$3:F$48,5,FALSE)</f>
        <v>#N/A</v>
      </c>
      <c r="AG1419" s="93" t="str">
        <f t="shared" si="313"/>
        <v>yes</v>
      </c>
      <c r="AH1419" s="93" t="e">
        <f>VLOOKUP(A1419,Lookups!B$3:F$48,3,FALSE)</f>
        <v>#N/A</v>
      </c>
      <c r="AI1419" s="117">
        <f t="shared" si="314"/>
        <v>0</v>
      </c>
      <c r="AJ1419" s="117">
        <f t="shared" si="315"/>
        <v>1.3513513513513514E-2</v>
      </c>
      <c r="AK1419" s="117">
        <f t="shared" si="316"/>
        <v>0.39189189189189189</v>
      </c>
      <c r="AL1419" s="117">
        <f t="shared" si="317"/>
        <v>5.4054054054054057E-2</v>
      </c>
      <c r="AM1419" s="117">
        <f t="shared" si="318"/>
        <v>8.1081081081081086E-2</v>
      </c>
      <c r="AN1419" s="117">
        <f t="shared" si="319"/>
        <v>0.12162162162162163</v>
      </c>
      <c r="AO1419" s="117">
        <f t="shared" si="320"/>
        <v>0.31081081081081086</v>
      </c>
      <c r="AP1419" s="117">
        <f t="shared" si="321"/>
        <v>0</v>
      </c>
      <c r="AQ1419" s="117">
        <f t="shared" si="322"/>
        <v>2.7027027027027029E-2</v>
      </c>
      <c r="AR1419" s="117">
        <f t="shared" si="323"/>
        <v>0</v>
      </c>
      <c r="AS1419" t="str">
        <f t="shared" si="324"/>
        <v>1992ELW</v>
      </c>
    </row>
    <row r="1420" spans="1:45" x14ac:dyDescent="0.25">
      <c r="A1420" t="s">
        <v>826</v>
      </c>
      <c r="B1420" s="64">
        <v>1993</v>
      </c>
      <c r="C1420">
        <v>151</v>
      </c>
      <c r="D1420" s="116" t="s">
        <v>43</v>
      </c>
      <c r="E1420" s="63">
        <v>6.6225165562913912E-2</v>
      </c>
      <c r="F1420" s="63">
        <v>0</v>
      </c>
      <c r="G1420" s="63">
        <v>0</v>
      </c>
      <c r="H1420" s="63">
        <v>0</v>
      </c>
      <c r="I1420" s="63">
        <v>0</v>
      </c>
      <c r="J1420" s="63">
        <v>0.15894039735099338</v>
      </c>
      <c r="K1420" s="63">
        <v>0.10596026490066225</v>
      </c>
      <c r="L1420" s="63">
        <v>2.6490066225165563E-2</v>
      </c>
      <c r="M1420" s="63">
        <v>0.11258278145695365</v>
      </c>
      <c r="N1420" s="63">
        <v>0</v>
      </c>
      <c r="O1420" s="63">
        <v>0</v>
      </c>
      <c r="P1420" s="63">
        <v>0</v>
      </c>
      <c r="Q1420" s="63">
        <v>2.6490066225165563E-2</v>
      </c>
      <c r="R1420" s="63">
        <v>0</v>
      </c>
      <c r="S1420" s="63">
        <v>0</v>
      </c>
      <c r="T1420" s="63">
        <v>0</v>
      </c>
      <c r="U1420" s="63">
        <v>0</v>
      </c>
      <c r="V1420" s="63">
        <v>0.28476821192052981</v>
      </c>
      <c r="W1420" s="63">
        <v>0</v>
      </c>
      <c r="X1420" s="63">
        <v>2.6490066225165563E-2</v>
      </c>
      <c r="Y1420" s="63">
        <v>0</v>
      </c>
      <c r="Z1420" s="63">
        <v>3.9735099337748346E-2</v>
      </c>
      <c r="AA1420" s="63">
        <v>0.15231788079470199</v>
      </c>
      <c r="AB1420" s="93" t="str">
        <f t="shared" si="311"/>
        <v>pre99</v>
      </c>
      <c r="AC1420" s="93" t="str">
        <f t="shared" si="312"/>
        <v>ELW</v>
      </c>
      <c r="AD1420" s="93" t="e">
        <f>"'"&amp;VLOOKUP(A1420,Lookups!B$3:F$48,2,FALSE)&amp;"'"</f>
        <v>#N/A</v>
      </c>
      <c r="AE1420" s="93" t="e">
        <f>VLOOKUP(A1420,Lookups!B$3:F$48,4,FALSE)</f>
        <v>#N/A</v>
      </c>
      <c r="AF1420" s="93" t="e">
        <f>VLOOKUP(A1420,Lookups!B$3:F$48,5,FALSE)</f>
        <v>#N/A</v>
      </c>
      <c r="AG1420" s="93" t="str">
        <f t="shared" si="313"/>
        <v>yes</v>
      </c>
      <c r="AH1420" s="93" t="e">
        <f>VLOOKUP(A1420,Lookups!B$3:F$48,3,FALSE)</f>
        <v>#N/A</v>
      </c>
      <c r="AI1420" s="117">
        <f t="shared" si="314"/>
        <v>6.6225165562913912E-2</v>
      </c>
      <c r="AJ1420" s="117">
        <f t="shared" si="315"/>
        <v>0</v>
      </c>
      <c r="AK1420" s="117">
        <f t="shared" si="316"/>
        <v>0.26490066225165565</v>
      </c>
      <c r="AL1420" s="117">
        <f t="shared" si="317"/>
        <v>0.13907284768211922</v>
      </c>
      <c r="AM1420" s="117">
        <f t="shared" si="318"/>
        <v>0</v>
      </c>
      <c r="AN1420" s="117">
        <f t="shared" si="319"/>
        <v>2.6490066225165563E-2</v>
      </c>
      <c r="AO1420" s="117">
        <f t="shared" si="320"/>
        <v>0.28476821192052981</v>
      </c>
      <c r="AP1420" s="117">
        <f t="shared" si="321"/>
        <v>2.6490066225165563E-2</v>
      </c>
      <c r="AQ1420" s="117">
        <f t="shared" si="322"/>
        <v>0.15231788079470199</v>
      </c>
      <c r="AR1420" s="117">
        <f t="shared" si="323"/>
        <v>3.9735099337748346E-2</v>
      </c>
      <c r="AS1420" t="str">
        <f t="shared" si="324"/>
        <v>1993ELW</v>
      </c>
    </row>
    <row r="1421" spans="1:45" x14ac:dyDescent="0.25">
      <c r="A1421" t="s">
        <v>826</v>
      </c>
      <c r="B1421" s="64">
        <v>1994</v>
      </c>
      <c r="C1421">
        <v>88</v>
      </c>
      <c r="D1421" s="116" t="s">
        <v>43</v>
      </c>
      <c r="E1421" s="63">
        <v>7.9545454545454544E-2</v>
      </c>
      <c r="F1421" s="63">
        <v>0</v>
      </c>
      <c r="G1421" s="63">
        <v>0</v>
      </c>
      <c r="H1421" s="63">
        <v>9.0909090909090912E-2</v>
      </c>
      <c r="I1421" s="63">
        <v>0</v>
      </c>
      <c r="J1421" s="63">
        <v>0.18181818181818182</v>
      </c>
      <c r="K1421" s="63">
        <v>0</v>
      </c>
      <c r="L1421" s="63">
        <v>4.5454545454545456E-2</v>
      </c>
      <c r="M1421" s="63">
        <v>4.5454545454545456E-2</v>
      </c>
      <c r="N1421" s="63">
        <v>0</v>
      </c>
      <c r="O1421" s="63">
        <v>7.9545454545454544E-2</v>
      </c>
      <c r="P1421" s="63">
        <v>0</v>
      </c>
      <c r="Q1421" s="63">
        <v>0</v>
      </c>
      <c r="R1421" s="63">
        <v>0</v>
      </c>
      <c r="S1421" s="63">
        <v>0</v>
      </c>
      <c r="T1421" s="63">
        <v>0</v>
      </c>
      <c r="U1421" s="63">
        <v>0</v>
      </c>
      <c r="V1421" s="63">
        <v>0</v>
      </c>
      <c r="W1421" s="63">
        <v>0</v>
      </c>
      <c r="X1421" s="63">
        <v>0</v>
      </c>
      <c r="Y1421" s="63">
        <v>0</v>
      </c>
      <c r="Z1421" s="63">
        <v>0</v>
      </c>
      <c r="AA1421" s="63">
        <v>0.47727272727272729</v>
      </c>
      <c r="AB1421" s="93" t="str">
        <f t="shared" si="311"/>
        <v>pre99</v>
      </c>
      <c r="AC1421" s="93" t="str">
        <f t="shared" si="312"/>
        <v>ELW</v>
      </c>
      <c r="AD1421" s="93" t="e">
        <f>"'"&amp;VLOOKUP(A1421,Lookups!B$3:F$48,2,FALSE)&amp;"'"</f>
        <v>#N/A</v>
      </c>
      <c r="AE1421" s="93" t="e">
        <f>VLOOKUP(A1421,Lookups!B$3:F$48,4,FALSE)</f>
        <v>#N/A</v>
      </c>
      <c r="AF1421" s="93" t="e">
        <f>VLOOKUP(A1421,Lookups!B$3:F$48,5,FALSE)</f>
        <v>#N/A</v>
      </c>
      <c r="AG1421" s="93" t="str">
        <f t="shared" si="313"/>
        <v>yes</v>
      </c>
      <c r="AH1421" s="93" t="e">
        <f>VLOOKUP(A1421,Lookups!B$3:F$48,3,FALSE)</f>
        <v>#N/A</v>
      </c>
      <c r="AI1421" s="117">
        <f t="shared" si="314"/>
        <v>7.9545454545454544E-2</v>
      </c>
      <c r="AJ1421" s="117">
        <f t="shared" si="315"/>
        <v>9.0909090909090912E-2</v>
      </c>
      <c r="AK1421" s="117">
        <f t="shared" si="316"/>
        <v>0.18181818181818182</v>
      </c>
      <c r="AL1421" s="117">
        <f t="shared" si="317"/>
        <v>9.0909090909090912E-2</v>
      </c>
      <c r="AM1421" s="117">
        <f t="shared" si="318"/>
        <v>7.9545454545454544E-2</v>
      </c>
      <c r="AN1421" s="117">
        <f t="shared" si="319"/>
        <v>0</v>
      </c>
      <c r="AO1421" s="117">
        <f t="shared" si="320"/>
        <v>0</v>
      </c>
      <c r="AP1421" s="117">
        <f t="shared" si="321"/>
        <v>0</v>
      </c>
      <c r="AQ1421" s="117">
        <f t="shared" si="322"/>
        <v>0.47727272727272729</v>
      </c>
      <c r="AR1421" s="117">
        <f t="shared" si="323"/>
        <v>0</v>
      </c>
      <c r="AS1421" t="str">
        <f t="shared" si="324"/>
        <v>1994ELW</v>
      </c>
    </row>
    <row r="1422" spans="1:45" x14ac:dyDescent="0.25">
      <c r="A1422" t="s">
        <v>826</v>
      </c>
      <c r="B1422" s="64">
        <v>1995</v>
      </c>
      <c r="C1422">
        <v>151</v>
      </c>
      <c r="D1422" s="116" t="s">
        <v>43</v>
      </c>
      <c r="E1422" s="63">
        <v>0</v>
      </c>
      <c r="F1422" s="63">
        <v>0</v>
      </c>
      <c r="G1422" s="63">
        <v>0</v>
      </c>
      <c r="H1422" s="63">
        <v>0</v>
      </c>
      <c r="I1422" s="63">
        <v>2.6490066225165563E-2</v>
      </c>
      <c r="J1422" s="63">
        <v>0.32450331125827814</v>
      </c>
      <c r="K1422" s="63">
        <v>1.9867549668874173E-2</v>
      </c>
      <c r="L1422" s="63">
        <v>0</v>
      </c>
      <c r="M1422" s="63">
        <v>0</v>
      </c>
      <c r="N1422" s="63">
        <v>3.9735099337748346E-2</v>
      </c>
      <c r="O1422" s="63">
        <v>6.6225165562913912E-2</v>
      </c>
      <c r="P1422" s="63">
        <v>0</v>
      </c>
      <c r="Q1422" s="63">
        <v>1.3245033112582781E-2</v>
      </c>
      <c r="R1422" s="63">
        <v>0</v>
      </c>
      <c r="S1422" s="63">
        <v>0</v>
      </c>
      <c r="T1422" s="63">
        <v>0</v>
      </c>
      <c r="U1422" s="63">
        <v>0</v>
      </c>
      <c r="V1422" s="63">
        <v>0.13907284768211919</v>
      </c>
      <c r="W1422" s="63">
        <v>0</v>
      </c>
      <c r="X1422" s="63">
        <v>6.6225165562913907E-3</v>
      </c>
      <c r="Y1422" s="63">
        <v>0</v>
      </c>
      <c r="Z1422" s="63">
        <v>0</v>
      </c>
      <c r="AA1422" s="63">
        <v>0.36423841059602646</v>
      </c>
      <c r="AB1422" s="93" t="str">
        <f t="shared" si="311"/>
        <v>pre99</v>
      </c>
      <c r="AC1422" s="93" t="str">
        <f t="shared" si="312"/>
        <v>ELW</v>
      </c>
      <c r="AD1422" s="93" t="e">
        <f>"'"&amp;VLOOKUP(A1422,Lookups!B$3:F$48,2,FALSE)&amp;"'"</f>
        <v>#N/A</v>
      </c>
      <c r="AE1422" s="93" t="e">
        <f>VLOOKUP(A1422,Lookups!B$3:F$48,4,FALSE)</f>
        <v>#N/A</v>
      </c>
      <c r="AF1422" s="93" t="e">
        <f>VLOOKUP(A1422,Lookups!B$3:F$48,5,FALSE)</f>
        <v>#N/A</v>
      </c>
      <c r="AG1422" s="93" t="str">
        <f t="shared" si="313"/>
        <v>yes</v>
      </c>
      <c r="AH1422" s="93" t="e">
        <f>VLOOKUP(A1422,Lookups!B$3:F$48,3,FALSE)</f>
        <v>#N/A</v>
      </c>
      <c r="AI1422" s="117">
        <f t="shared" si="314"/>
        <v>0</v>
      </c>
      <c r="AJ1422" s="117">
        <f t="shared" si="315"/>
        <v>2.6490066225165563E-2</v>
      </c>
      <c r="AK1422" s="117">
        <f t="shared" si="316"/>
        <v>0.3443708609271523</v>
      </c>
      <c r="AL1422" s="117">
        <f t="shared" si="317"/>
        <v>0</v>
      </c>
      <c r="AM1422" s="117">
        <f t="shared" si="318"/>
        <v>0.10596026490066227</v>
      </c>
      <c r="AN1422" s="117">
        <f t="shared" si="319"/>
        <v>1.3245033112582781E-2</v>
      </c>
      <c r="AO1422" s="117">
        <f t="shared" si="320"/>
        <v>0.13907284768211919</v>
      </c>
      <c r="AP1422" s="117">
        <f t="shared" si="321"/>
        <v>6.6225165562913907E-3</v>
      </c>
      <c r="AQ1422" s="117">
        <f t="shared" si="322"/>
        <v>0.36423841059602646</v>
      </c>
      <c r="AR1422" s="117">
        <f t="shared" si="323"/>
        <v>0</v>
      </c>
      <c r="AS1422" t="str">
        <f t="shared" si="324"/>
        <v>1995ELW</v>
      </c>
    </row>
    <row r="1423" spans="1:45" x14ac:dyDescent="0.25">
      <c r="A1423" t="s">
        <v>826</v>
      </c>
      <c r="B1423" s="64">
        <v>1996</v>
      </c>
      <c r="C1423">
        <v>316</v>
      </c>
      <c r="D1423" s="116" t="s">
        <v>43</v>
      </c>
      <c r="E1423" s="63">
        <v>4.1139240506329111E-2</v>
      </c>
      <c r="F1423" s="63">
        <v>0</v>
      </c>
      <c r="G1423" s="63">
        <v>0</v>
      </c>
      <c r="H1423" s="63">
        <v>1.5822784810126583E-2</v>
      </c>
      <c r="I1423" s="63">
        <v>0</v>
      </c>
      <c r="J1423" s="63">
        <v>1.5822784810126583E-2</v>
      </c>
      <c r="K1423" s="63">
        <v>3.1645569620253167E-2</v>
      </c>
      <c r="L1423" s="63">
        <v>0</v>
      </c>
      <c r="M1423" s="63">
        <v>3.7974683544303799E-2</v>
      </c>
      <c r="N1423" s="63">
        <v>0</v>
      </c>
      <c r="O1423" s="63">
        <v>2.8481012658227847E-2</v>
      </c>
      <c r="P1423" s="63">
        <v>0</v>
      </c>
      <c r="Q1423" s="63">
        <v>6.3291139240506328E-3</v>
      </c>
      <c r="R1423" s="63">
        <v>0</v>
      </c>
      <c r="S1423" s="63">
        <v>0</v>
      </c>
      <c r="T1423" s="63">
        <v>0</v>
      </c>
      <c r="U1423" s="63">
        <v>0</v>
      </c>
      <c r="V1423" s="63">
        <v>7.2784810126582278E-2</v>
      </c>
      <c r="W1423" s="63">
        <v>0</v>
      </c>
      <c r="X1423" s="63">
        <v>0</v>
      </c>
      <c r="Y1423" s="63">
        <v>6.3291139240506328E-3</v>
      </c>
      <c r="Z1423" s="63">
        <v>0</v>
      </c>
      <c r="AA1423" s="63">
        <v>0.74367088607594933</v>
      </c>
      <c r="AB1423" s="93" t="str">
        <f t="shared" si="311"/>
        <v>pre99</v>
      </c>
      <c r="AC1423" s="93" t="str">
        <f t="shared" si="312"/>
        <v>ELW</v>
      </c>
      <c r="AD1423" s="93" t="e">
        <f>"'"&amp;VLOOKUP(A1423,Lookups!B$3:F$48,2,FALSE)&amp;"'"</f>
        <v>#N/A</v>
      </c>
      <c r="AE1423" s="93" t="e">
        <f>VLOOKUP(A1423,Lookups!B$3:F$48,4,FALSE)</f>
        <v>#N/A</v>
      </c>
      <c r="AF1423" s="93" t="e">
        <f>VLOOKUP(A1423,Lookups!B$3:F$48,5,FALSE)</f>
        <v>#N/A</v>
      </c>
      <c r="AG1423" s="93" t="str">
        <f t="shared" si="313"/>
        <v>yes</v>
      </c>
      <c r="AH1423" s="93" t="e">
        <f>VLOOKUP(A1423,Lookups!B$3:F$48,3,FALSE)</f>
        <v>#N/A</v>
      </c>
      <c r="AI1423" s="117">
        <f t="shared" si="314"/>
        <v>4.1139240506329111E-2</v>
      </c>
      <c r="AJ1423" s="117">
        <f t="shared" si="315"/>
        <v>1.5822784810126583E-2</v>
      </c>
      <c r="AK1423" s="117">
        <f t="shared" si="316"/>
        <v>4.746835443037975E-2</v>
      </c>
      <c r="AL1423" s="117">
        <f t="shared" si="317"/>
        <v>3.7974683544303799E-2</v>
      </c>
      <c r="AM1423" s="117">
        <f t="shared" si="318"/>
        <v>2.8481012658227847E-2</v>
      </c>
      <c r="AN1423" s="117">
        <f t="shared" si="319"/>
        <v>6.3291139240506328E-3</v>
      </c>
      <c r="AO1423" s="117">
        <f t="shared" si="320"/>
        <v>7.2784810126582278E-2</v>
      </c>
      <c r="AP1423" s="117">
        <f t="shared" si="321"/>
        <v>6.3291139240506328E-3</v>
      </c>
      <c r="AQ1423" s="117">
        <f t="shared" si="322"/>
        <v>0.74367088607594933</v>
      </c>
      <c r="AR1423" s="117">
        <f t="shared" si="323"/>
        <v>0</v>
      </c>
      <c r="AS1423" t="str">
        <f t="shared" si="324"/>
        <v>1996ELW</v>
      </c>
    </row>
    <row r="1424" spans="1:45" x14ac:dyDescent="0.25">
      <c r="A1424" t="s">
        <v>826</v>
      </c>
      <c r="B1424" s="64">
        <v>1997</v>
      </c>
      <c r="C1424">
        <v>194</v>
      </c>
      <c r="D1424" s="116" t="s">
        <v>30</v>
      </c>
      <c r="E1424" s="63">
        <v>0.14432989690721648</v>
      </c>
      <c r="F1424" s="63">
        <v>0</v>
      </c>
      <c r="G1424" s="63">
        <v>5.1546391752577319E-3</v>
      </c>
      <c r="H1424" s="63">
        <v>1.0309278350515464E-2</v>
      </c>
      <c r="I1424" s="63">
        <v>0</v>
      </c>
      <c r="J1424" s="63">
        <v>4.1237113402061855E-2</v>
      </c>
      <c r="K1424" s="63">
        <v>0</v>
      </c>
      <c r="L1424" s="63">
        <v>0</v>
      </c>
      <c r="M1424" s="63">
        <v>7.2164948453608241E-2</v>
      </c>
      <c r="N1424" s="63">
        <v>0</v>
      </c>
      <c r="O1424" s="63">
        <v>4.1237113402061855E-2</v>
      </c>
      <c r="P1424" s="63">
        <v>0</v>
      </c>
      <c r="Q1424" s="63">
        <v>1.0309278350515464E-2</v>
      </c>
      <c r="R1424" s="63">
        <v>0</v>
      </c>
      <c r="S1424" s="63">
        <v>0</v>
      </c>
      <c r="T1424" s="63">
        <v>0</v>
      </c>
      <c r="U1424" s="63">
        <v>0</v>
      </c>
      <c r="V1424" s="63">
        <v>0.13917525773195877</v>
      </c>
      <c r="W1424" s="63">
        <v>0</v>
      </c>
      <c r="X1424" s="63">
        <v>0</v>
      </c>
      <c r="Y1424" s="63">
        <v>0</v>
      </c>
      <c r="Z1424" s="63">
        <v>5.1546391752577319E-3</v>
      </c>
      <c r="AA1424" s="63">
        <v>0.53092783505154639</v>
      </c>
      <c r="AB1424" s="93" t="str">
        <f t="shared" si="311"/>
        <v>pre99</v>
      </c>
      <c r="AC1424" s="93" t="str">
        <f t="shared" si="312"/>
        <v>ELW</v>
      </c>
      <c r="AD1424" s="93" t="e">
        <f>"'"&amp;VLOOKUP(A1424,Lookups!B$3:F$48,2,FALSE)&amp;"'"</f>
        <v>#N/A</v>
      </c>
      <c r="AE1424" s="93" t="e">
        <f>VLOOKUP(A1424,Lookups!B$3:F$48,4,FALSE)</f>
        <v>#N/A</v>
      </c>
      <c r="AF1424" s="93" t="e">
        <f>VLOOKUP(A1424,Lookups!B$3:F$48,5,FALSE)</f>
        <v>#N/A</v>
      </c>
      <c r="AG1424" s="93" t="str">
        <f t="shared" si="313"/>
        <v>yes</v>
      </c>
      <c r="AH1424" s="93" t="e">
        <f>VLOOKUP(A1424,Lookups!B$3:F$48,3,FALSE)</f>
        <v>#N/A</v>
      </c>
      <c r="AI1424" s="117">
        <f t="shared" si="314"/>
        <v>0.14948453608247422</v>
      </c>
      <c r="AJ1424" s="117">
        <f t="shared" si="315"/>
        <v>1.0309278350515464E-2</v>
      </c>
      <c r="AK1424" s="117">
        <f t="shared" si="316"/>
        <v>4.1237113402061855E-2</v>
      </c>
      <c r="AL1424" s="117">
        <f t="shared" si="317"/>
        <v>7.2164948453608241E-2</v>
      </c>
      <c r="AM1424" s="117">
        <f t="shared" si="318"/>
        <v>4.1237113402061855E-2</v>
      </c>
      <c r="AN1424" s="117">
        <f t="shared" si="319"/>
        <v>1.0309278350515464E-2</v>
      </c>
      <c r="AO1424" s="117">
        <f t="shared" si="320"/>
        <v>0.13917525773195877</v>
      </c>
      <c r="AP1424" s="117">
        <f t="shared" si="321"/>
        <v>0</v>
      </c>
      <c r="AQ1424" s="117">
        <f t="shared" si="322"/>
        <v>0.53092783505154639</v>
      </c>
      <c r="AR1424" s="117">
        <f t="shared" si="323"/>
        <v>5.1546391752577319E-3</v>
      </c>
      <c r="AS1424" t="str">
        <f t="shared" si="324"/>
        <v>1997ELW</v>
      </c>
    </row>
    <row r="1425" spans="1:45" x14ac:dyDescent="0.25">
      <c r="A1425" t="s">
        <v>826</v>
      </c>
      <c r="B1425" s="64">
        <v>1998</v>
      </c>
      <c r="C1425">
        <v>173</v>
      </c>
      <c r="D1425" s="116" t="s">
        <v>78</v>
      </c>
      <c r="E1425" s="63" t="s">
        <v>26</v>
      </c>
      <c r="F1425" s="63" t="s">
        <v>27</v>
      </c>
      <c r="G1425" s="63" t="s">
        <v>28</v>
      </c>
      <c r="H1425" s="63" t="s">
        <v>28</v>
      </c>
      <c r="I1425" s="63" t="s">
        <v>28</v>
      </c>
      <c r="J1425" s="63" t="s">
        <v>28</v>
      </c>
      <c r="K1425" s="63" t="s">
        <v>28</v>
      </c>
      <c r="L1425" s="63" t="s">
        <v>28</v>
      </c>
      <c r="M1425" s="63" t="s">
        <v>28</v>
      </c>
      <c r="N1425" s="63" t="s">
        <v>28</v>
      </c>
      <c r="O1425" s="63" t="s">
        <v>28</v>
      </c>
      <c r="P1425" s="63" t="s">
        <v>28</v>
      </c>
      <c r="Q1425" s="63" t="s">
        <v>28</v>
      </c>
      <c r="R1425" s="63" t="s">
        <v>28</v>
      </c>
      <c r="S1425" s="63" t="s">
        <v>28</v>
      </c>
      <c r="T1425" s="63" t="s">
        <v>28</v>
      </c>
      <c r="U1425" s="63" t="s">
        <v>28</v>
      </c>
      <c r="V1425" s="63" t="s">
        <v>28</v>
      </c>
      <c r="W1425" s="63" t="s">
        <v>28</v>
      </c>
      <c r="X1425" s="63" t="s">
        <v>28</v>
      </c>
      <c r="Y1425" s="63" t="s">
        <v>28</v>
      </c>
      <c r="Z1425" s="63" t="s">
        <v>28</v>
      </c>
      <c r="AA1425" s="63" t="s">
        <v>28</v>
      </c>
      <c r="AB1425" s="93" t="str">
        <f t="shared" si="311"/>
        <v>pre99</v>
      </c>
      <c r="AC1425" s="93" t="str">
        <f t="shared" si="312"/>
        <v>ELW</v>
      </c>
      <c r="AD1425" s="93" t="e">
        <f>"'"&amp;VLOOKUP(A1425,Lookups!B$3:F$48,2,FALSE)&amp;"'"</f>
        <v>#N/A</v>
      </c>
      <c r="AE1425" s="93" t="e">
        <f>VLOOKUP(A1425,Lookups!B$3:F$48,4,FALSE)</f>
        <v>#N/A</v>
      </c>
      <c r="AF1425" s="93" t="e">
        <f>VLOOKUP(A1425,Lookups!B$3:F$48,5,FALSE)</f>
        <v>#N/A</v>
      </c>
      <c r="AG1425" s="93" t="str">
        <f t="shared" si="313"/>
        <v>no</v>
      </c>
      <c r="AH1425" s="93" t="e">
        <f>VLOOKUP(A1425,Lookups!B$3:F$48,3,FALSE)</f>
        <v>#N/A</v>
      </c>
      <c r="AI1425" s="117">
        <f t="shared" si="314"/>
        <v>0</v>
      </c>
      <c r="AJ1425" s="117">
        <f t="shared" si="315"/>
        <v>0</v>
      </c>
      <c r="AK1425" s="117">
        <f t="shared" si="316"/>
        <v>0</v>
      </c>
      <c r="AL1425" s="117">
        <f t="shared" si="317"/>
        <v>0</v>
      </c>
      <c r="AM1425" s="117">
        <f t="shared" si="318"/>
        <v>0</v>
      </c>
      <c r="AN1425" s="117">
        <f t="shared" si="319"/>
        <v>0</v>
      </c>
      <c r="AO1425" s="117">
        <f t="shared" si="320"/>
        <v>0</v>
      </c>
      <c r="AP1425" s="117">
        <f t="shared" si="321"/>
        <v>0</v>
      </c>
      <c r="AQ1425" s="117">
        <f t="shared" si="322"/>
        <v>0</v>
      </c>
      <c r="AR1425" s="117">
        <f t="shared" si="323"/>
        <v>0</v>
      </c>
      <c r="AS1425" t="str">
        <f t="shared" si="324"/>
        <v>1998ELW</v>
      </c>
    </row>
    <row r="1426" spans="1:45" x14ac:dyDescent="0.25">
      <c r="A1426" t="s">
        <v>826</v>
      </c>
      <c r="B1426" s="64">
        <v>1999</v>
      </c>
      <c r="C1426">
        <v>27</v>
      </c>
      <c r="D1426" s="116">
        <v>5</v>
      </c>
      <c r="E1426" s="63" t="s">
        <v>26</v>
      </c>
      <c r="F1426" s="63" t="s">
        <v>27</v>
      </c>
      <c r="G1426" s="63" t="s">
        <v>28</v>
      </c>
      <c r="H1426" s="63" t="s">
        <v>28</v>
      </c>
      <c r="I1426" s="63" t="s">
        <v>28</v>
      </c>
      <c r="J1426" s="63" t="s">
        <v>28</v>
      </c>
      <c r="K1426" s="63" t="s">
        <v>28</v>
      </c>
      <c r="L1426" s="63" t="s">
        <v>28</v>
      </c>
      <c r="M1426" s="63" t="s">
        <v>28</v>
      </c>
      <c r="N1426" s="63" t="s">
        <v>28</v>
      </c>
      <c r="O1426" s="63" t="s">
        <v>28</v>
      </c>
      <c r="P1426" s="63" t="s">
        <v>28</v>
      </c>
      <c r="Q1426" s="63" t="s">
        <v>28</v>
      </c>
      <c r="R1426" s="63" t="s">
        <v>28</v>
      </c>
      <c r="S1426" s="63" t="s">
        <v>28</v>
      </c>
      <c r="T1426" s="63" t="s">
        <v>28</v>
      </c>
      <c r="U1426" s="63" t="s">
        <v>28</v>
      </c>
      <c r="V1426" s="63" t="s">
        <v>28</v>
      </c>
      <c r="W1426" s="63" t="s">
        <v>28</v>
      </c>
      <c r="X1426" s="63" t="s">
        <v>28</v>
      </c>
      <c r="Y1426" s="63" t="s">
        <v>28</v>
      </c>
      <c r="Z1426" s="63" t="s">
        <v>28</v>
      </c>
      <c r="AA1426" s="63" t="s">
        <v>28</v>
      </c>
      <c r="AB1426" s="93" t="str">
        <f t="shared" si="311"/>
        <v>a99to08</v>
      </c>
      <c r="AC1426" s="93" t="str">
        <f t="shared" si="312"/>
        <v>ELW</v>
      </c>
      <c r="AD1426" s="93" t="e">
        <f>"'"&amp;VLOOKUP(A1426,Lookups!B$3:F$48,2,FALSE)&amp;"'"</f>
        <v>#N/A</v>
      </c>
      <c r="AE1426" s="93" t="e">
        <f>VLOOKUP(A1426,Lookups!B$3:F$48,4,FALSE)</f>
        <v>#N/A</v>
      </c>
      <c r="AF1426" s="93" t="e">
        <f>VLOOKUP(A1426,Lookups!B$3:F$48,5,FALSE)</f>
        <v>#N/A</v>
      </c>
      <c r="AG1426" s="93" t="str">
        <f t="shared" si="313"/>
        <v>no</v>
      </c>
      <c r="AH1426" s="93" t="e">
        <f>VLOOKUP(A1426,Lookups!B$3:F$48,3,FALSE)</f>
        <v>#N/A</v>
      </c>
      <c r="AI1426" s="117">
        <f t="shared" si="314"/>
        <v>0</v>
      </c>
      <c r="AJ1426" s="117">
        <f t="shared" si="315"/>
        <v>0</v>
      </c>
      <c r="AK1426" s="117">
        <f t="shared" si="316"/>
        <v>0</v>
      </c>
      <c r="AL1426" s="117">
        <f t="shared" si="317"/>
        <v>0</v>
      </c>
      <c r="AM1426" s="117">
        <f t="shared" si="318"/>
        <v>0</v>
      </c>
      <c r="AN1426" s="117">
        <f t="shared" si="319"/>
        <v>0</v>
      </c>
      <c r="AO1426" s="117">
        <f t="shared" si="320"/>
        <v>0</v>
      </c>
      <c r="AP1426" s="117">
        <f t="shared" si="321"/>
        <v>0</v>
      </c>
      <c r="AQ1426" s="117">
        <f t="shared" si="322"/>
        <v>0</v>
      </c>
      <c r="AR1426" s="117">
        <f t="shared" si="323"/>
        <v>0</v>
      </c>
      <c r="AS1426" t="str">
        <f t="shared" si="324"/>
        <v>1999ELW</v>
      </c>
    </row>
    <row r="1427" spans="1:45" x14ac:dyDescent="0.25">
      <c r="A1427" t="s">
        <v>826</v>
      </c>
      <c r="B1427" s="64">
        <v>2000</v>
      </c>
      <c r="C1427" t="s">
        <v>40</v>
      </c>
      <c r="E1427" s="63" t="s">
        <v>28</v>
      </c>
      <c r="F1427" s="63" t="s">
        <v>28</v>
      </c>
      <c r="G1427" s="63" t="s">
        <v>28</v>
      </c>
      <c r="H1427" s="63" t="s">
        <v>28</v>
      </c>
      <c r="I1427" s="63" t="s">
        <v>28</v>
      </c>
      <c r="J1427" s="63" t="s">
        <v>28</v>
      </c>
      <c r="K1427" s="63" t="s">
        <v>28</v>
      </c>
      <c r="L1427" s="63" t="s">
        <v>28</v>
      </c>
      <c r="M1427" s="63" t="s">
        <v>28</v>
      </c>
      <c r="N1427" s="63" t="s">
        <v>28</v>
      </c>
      <c r="O1427" s="63" t="s">
        <v>28</v>
      </c>
      <c r="P1427" s="63" t="s">
        <v>28</v>
      </c>
      <c r="Q1427" s="63" t="s">
        <v>28</v>
      </c>
      <c r="R1427" s="63" t="s">
        <v>28</v>
      </c>
      <c r="S1427" s="63" t="s">
        <v>28</v>
      </c>
      <c r="T1427" s="63" t="s">
        <v>28</v>
      </c>
      <c r="U1427" s="63" t="s">
        <v>28</v>
      </c>
      <c r="V1427" s="63" t="s">
        <v>28</v>
      </c>
      <c r="W1427" s="63" t="s">
        <v>28</v>
      </c>
      <c r="X1427" s="63" t="s">
        <v>28</v>
      </c>
      <c r="Y1427" s="63" t="s">
        <v>28</v>
      </c>
      <c r="Z1427" s="63" t="s">
        <v>28</v>
      </c>
      <c r="AA1427" s="63" t="s">
        <v>28</v>
      </c>
      <c r="AB1427" s="93" t="str">
        <f t="shared" si="311"/>
        <v>a99to08</v>
      </c>
      <c r="AC1427" s="93" t="str">
        <f t="shared" si="312"/>
        <v>ELW</v>
      </c>
      <c r="AD1427" s="93" t="e">
        <f>"'"&amp;VLOOKUP(A1427,Lookups!B$3:F$48,2,FALSE)&amp;"'"</f>
        <v>#N/A</v>
      </c>
      <c r="AE1427" s="93" t="e">
        <f>VLOOKUP(A1427,Lookups!B$3:F$48,4,FALSE)</f>
        <v>#N/A</v>
      </c>
      <c r="AF1427" s="93" t="e">
        <f>VLOOKUP(A1427,Lookups!B$3:F$48,5,FALSE)</f>
        <v>#N/A</v>
      </c>
      <c r="AG1427" s="93" t="str">
        <f t="shared" si="313"/>
        <v>no</v>
      </c>
      <c r="AH1427" s="93" t="e">
        <f>VLOOKUP(A1427,Lookups!B$3:F$48,3,FALSE)</f>
        <v>#N/A</v>
      </c>
      <c r="AI1427" s="117">
        <f t="shared" si="314"/>
        <v>0</v>
      </c>
      <c r="AJ1427" s="117">
        <f t="shared" si="315"/>
        <v>0</v>
      </c>
      <c r="AK1427" s="117">
        <f t="shared" si="316"/>
        <v>0</v>
      </c>
      <c r="AL1427" s="117">
        <f t="shared" si="317"/>
        <v>0</v>
      </c>
      <c r="AM1427" s="117">
        <f t="shared" si="318"/>
        <v>0</v>
      </c>
      <c r="AN1427" s="117">
        <f t="shared" si="319"/>
        <v>0</v>
      </c>
      <c r="AO1427" s="117">
        <f t="shared" si="320"/>
        <v>0</v>
      </c>
      <c r="AP1427" s="117">
        <f t="shared" si="321"/>
        <v>0</v>
      </c>
      <c r="AQ1427" s="117">
        <f t="shared" si="322"/>
        <v>0</v>
      </c>
      <c r="AR1427" s="117">
        <f t="shared" si="323"/>
        <v>0</v>
      </c>
      <c r="AS1427" t="str">
        <f t="shared" si="324"/>
        <v>2000ELW</v>
      </c>
    </row>
    <row r="1428" spans="1:45" x14ac:dyDescent="0.25">
      <c r="A1428" t="s">
        <v>826</v>
      </c>
      <c r="B1428" s="64">
        <v>2001</v>
      </c>
      <c r="C1428" t="s">
        <v>40</v>
      </c>
      <c r="E1428" s="63" t="s">
        <v>28</v>
      </c>
      <c r="F1428" s="63" t="s">
        <v>28</v>
      </c>
      <c r="G1428" s="63" t="s">
        <v>28</v>
      </c>
      <c r="H1428" s="63" t="s">
        <v>28</v>
      </c>
      <c r="I1428" s="63" t="s">
        <v>28</v>
      </c>
      <c r="J1428" s="63" t="s">
        <v>28</v>
      </c>
      <c r="K1428" s="63" t="s">
        <v>28</v>
      </c>
      <c r="L1428" s="63" t="s">
        <v>28</v>
      </c>
      <c r="M1428" s="63" t="s">
        <v>28</v>
      </c>
      <c r="N1428" s="63" t="s">
        <v>28</v>
      </c>
      <c r="O1428" s="63" t="s">
        <v>28</v>
      </c>
      <c r="P1428" s="63" t="s">
        <v>28</v>
      </c>
      <c r="Q1428" s="63" t="s">
        <v>28</v>
      </c>
      <c r="R1428" s="63" t="s">
        <v>28</v>
      </c>
      <c r="S1428" s="63" t="s">
        <v>28</v>
      </c>
      <c r="T1428" s="63" t="s">
        <v>28</v>
      </c>
      <c r="U1428" s="63" t="s">
        <v>28</v>
      </c>
      <c r="V1428" s="63" t="s">
        <v>28</v>
      </c>
      <c r="W1428" s="63" t="s">
        <v>28</v>
      </c>
      <c r="X1428" s="63" t="s">
        <v>28</v>
      </c>
      <c r="Y1428" s="63" t="s">
        <v>28</v>
      </c>
      <c r="Z1428" s="63" t="s">
        <v>28</v>
      </c>
      <c r="AA1428" s="63" t="s">
        <v>28</v>
      </c>
      <c r="AB1428" s="93" t="str">
        <f t="shared" si="311"/>
        <v>a99to08</v>
      </c>
      <c r="AC1428" s="93" t="str">
        <f t="shared" si="312"/>
        <v>ELW</v>
      </c>
      <c r="AD1428" s="93" t="e">
        <f>"'"&amp;VLOOKUP(A1428,Lookups!B$3:F$48,2,FALSE)&amp;"'"</f>
        <v>#N/A</v>
      </c>
      <c r="AE1428" s="93" t="e">
        <f>VLOOKUP(A1428,Lookups!B$3:F$48,4,FALSE)</f>
        <v>#N/A</v>
      </c>
      <c r="AF1428" s="93" t="e">
        <f>VLOOKUP(A1428,Lookups!B$3:F$48,5,FALSE)</f>
        <v>#N/A</v>
      </c>
      <c r="AG1428" s="93" t="str">
        <f t="shared" si="313"/>
        <v>no</v>
      </c>
      <c r="AH1428" s="93" t="e">
        <f>VLOOKUP(A1428,Lookups!B$3:F$48,3,FALSE)</f>
        <v>#N/A</v>
      </c>
      <c r="AI1428" s="117">
        <f t="shared" si="314"/>
        <v>0</v>
      </c>
      <c r="AJ1428" s="117">
        <f t="shared" si="315"/>
        <v>0</v>
      </c>
      <c r="AK1428" s="117">
        <f t="shared" si="316"/>
        <v>0</v>
      </c>
      <c r="AL1428" s="117">
        <f t="shared" si="317"/>
        <v>0</v>
      </c>
      <c r="AM1428" s="117">
        <f t="shared" si="318"/>
        <v>0</v>
      </c>
      <c r="AN1428" s="117">
        <f t="shared" si="319"/>
        <v>0</v>
      </c>
      <c r="AO1428" s="117">
        <f t="shared" si="320"/>
        <v>0</v>
      </c>
      <c r="AP1428" s="117">
        <f t="shared" si="321"/>
        <v>0</v>
      </c>
      <c r="AQ1428" s="117">
        <f t="shared" si="322"/>
        <v>0</v>
      </c>
      <c r="AR1428" s="117">
        <f t="shared" si="323"/>
        <v>0</v>
      </c>
      <c r="AS1428" t="str">
        <f t="shared" si="324"/>
        <v>2001ELW</v>
      </c>
    </row>
    <row r="1429" spans="1:45" x14ac:dyDescent="0.25">
      <c r="A1429" t="s">
        <v>826</v>
      </c>
      <c r="B1429" s="64">
        <v>2002</v>
      </c>
      <c r="C1429" t="s">
        <v>40</v>
      </c>
      <c r="E1429" s="63" t="s">
        <v>28</v>
      </c>
      <c r="F1429" s="63" t="s">
        <v>28</v>
      </c>
      <c r="G1429" s="63" t="s">
        <v>28</v>
      </c>
      <c r="H1429" s="63" t="s">
        <v>28</v>
      </c>
      <c r="I1429" s="63" t="s">
        <v>28</v>
      </c>
      <c r="J1429" s="63" t="s">
        <v>28</v>
      </c>
      <c r="K1429" s="63" t="s">
        <v>28</v>
      </c>
      <c r="L1429" s="63" t="s">
        <v>28</v>
      </c>
      <c r="M1429" s="63" t="s">
        <v>28</v>
      </c>
      <c r="N1429" s="63" t="s">
        <v>28</v>
      </c>
      <c r="O1429" s="63" t="s">
        <v>28</v>
      </c>
      <c r="P1429" s="63" t="s">
        <v>28</v>
      </c>
      <c r="Q1429" s="63" t="s">
        <v>28</v>
      </c>
      <c r="R1429" s="63" t="s">
        <v>28</v>
      </c>
      <c r="S1429" s="63" t="s">
        <v>28</v>
      </c>
      <c r="T1429" s="63" t="s">
        <v>28</v>
      </c>
      <c r="U1429" s="63" t="s">
        <v>28</v>
      </c>
      <c r="V1429" s="63" t="s">
        <v>28</v>
      </c>
      <c r="W1429" s="63" t="s">
        <v>28</v>
      </c>
      <c r="X1429" s="63" t="s">
        <v>28</v>
      </c>
      <c r="Y1429" s="63" t="s">
        <v>28</v>
      </c>
      <c r="Z1429" s="63" t="s">
        <v>28</v>
      </c>
      <c r="AA1429" s="63" t="s">
        <v>28</v>
      </c>
      <c r="AB1429" s="93" t="str">
        <f t="shared" si="311"/>
        <v>a99to08</v>
      </c>
      <c r="AC1429" s="93" t="str">
        <f t="shared" si="312"/>
        <v>ELW</v>
      </c>
      <c r="AD1429" s="93" t="e">
        <f>"'"&amp;VLOOKUP(A1429,Lookups!B$3:F$48,2,FALSE)&amp;"'"</f>
        <v>#N/A</v>
      </c>
      <c r="AE1429" s="93" t="e">
        <f>VLOOKUP(A1429,Lookups!B$3:F$48,4,FALSE)</f>
        <v>#N/A</v>
      </c>
      <c r="AF1429" s="93" t="e">
        <f>VLOOKUP(A1429,Lookups!B$3:F$48,5,FALSE)</f>
        <v>#N/A</v>
      </c>
      <c r="AG1429" s="93" t="str">
        <f t="shared" si="313"/>
        <v>no</v>
      </c>
      <c r="AH1429" s="93" t="e">
        <f>VLOOKUP(A1429,Lookups!B$3:F$48,3,FALSE)</f>
        <v>#N/A</v>
      </c>
      <c r="AI1429" s="117">
        <f t="shared" si="314"/>
        <v>0</v>
      </c>
      <c r="AJ1429" s="117">
        <f t="shared" si="315"/>
        <v>0</v>
      </c>
      <c r="AK1429" s="117">
        <f t="shared" si="316"/>
        <v>0</v>
      </c>
      <c r="AL1429" s="117">
        <f t="shared" si="317"/>
        <v>0</v>
      </c>
      <c r="AM1429" s="117">
        <f t="shared" si="318"/>
        <v>0</v>
      </c>
      <c r="AN1429" s="117">
        <f t="shared" si="319"/>
        <v>0</v>
      </c>
      <c r="AO1429" s="117">
        <f t="shared" si="320"/>
        <v>0</v>
      </c>
      <c r="AP1429" s="117">
        <f t="shared" si="321"/>
        <v>0</v>
      </c>
      <c r="AQ1429" s="117">
        <f t="shared" si="322"/>
        <v>0</v>
      </c>
      <c r="AR1429" s="117">
        <f t="shared" si="323"/>
        <v>0</v>
      </c>
      <c r="AS1429" t="str">
        <f t="shared" si="324"/>
        <v>2002ELW</v>
      </c>
    </row>
    <row r="1430" spans="1:45" x14ac:dyDescent="0.25">
      <c r="A1430" t="s">
        <v>826</v>
      </c>
      <c r="B1430" s="64">
        <v>2003</v>
      </c>
      <c r="C1430" t="s">
        <v>40</v>
      </c>
      <c r="E1430" s="63" t="s">
        <v>28</v>
      </c>
      <c r="F1430" s="63" t="s">
        <v>28</v>
      </c>
      <c r="G1430" s="63" t="s">
        <v>28</v>
      </c>
      <c r="H1430" s="63" t="s">
        <v>28</v>
      </c>
      <c r="I1430" s="63" t="s">
        <v>28</v>
      </c>
      <c r="J1430" s="63" t="s">
        <v>28</v>
      </c>
      <c r="K1430" s="63" t="s">
        <v>28</v>
      </c>
      <c r="L1430" s="63" t="s">
        <v>28</v>
      </c>
      <c r="M1430" s="63" t="s">
        <v>28</v>
      </c>
      <c r="N1430" s="63" t="s">
        <v>28</v>
      </c>
      <c r="O1430" s="63" t="s">
        <v>28</v>
      </c>
      <c r="P1430" s="63" t="s">
        <v>28</v>
      </c>
      <c r="Q1430" s="63" t="s">
        <v>28</v>
      </c>
      <c r="R1430" s="63" t="s">
        <v>28</v>
      </c>
      <c r="S1430" s="63" t="s">
        <v>28</v>
      </c>
      <c r="T1430" s="63" t="s">
        <v>28</v>
      </c>
      <c r="U1430" s="63" t="s">
        <v>28</v>
      </c>
      <c r="V1430" s="63" t="s">
        <v>28</v>
      </c>
      <c r="W1430" s="63" t="s">
        <v>28</v>
      </c>
      <c r="X1430" s="63" t="s">
        <v>28</v>
      </c>
      <c r="Y1430" s="63" t="s">
        <v>28</v>
      </c>
      <c r="Z1430" s="63" t="s">
        <v>28</v>
      </c>
      <c r="AA1430" s="63" t="s">
        <v>28</v>
      </c>
      <c r="AB1430" s="93" t="str">
        <f t="shared" si="311"/>
        <v>a99to08</v>
      </c>
      <c r="AC1430" s="93" t="str">
        <f t="shared" si="312"/>
        <v>ELW</v>
      </c>
      <c r="AD1430" s="93" t="e">
        <f>"'"&amp;VLOOKUP(A1430,Lookups!B$3:F$48,2,FALSE)&amp;"'"</f>
        <v>#N/A</v>
      </c>
      <c r="AE1430" s="93" t="e">
        <f>VLOOKUP(A1430,Lookups!B$3:F$48,4,FALSE)</f>
        <v>#N/A</v>
      </c>
      <c r="AF1430" s="93" t="e">
        <f>VLOOKUP(A1430,Lookups!B$3:F$48,5,FALSE)</f>
        <v>#N/A</v>
      </c>
      <c r="AG1430" s="93" t="str">
        <f t="shared" si="313"/>
        <v>no</v>
      </c>
      <c r="AH1430" s="93" t="e">
        <f>VLOOKUP(A1430,Lookups!B$3:F$48,3,FALSE)</f>
        <v>#N/A</v>
      </c>
      <c r="AI1430" s="117">
        <f t="shared" si="314"/>
        <v>0</v>
      </c>
      <c r="AJ1430" s="117">
        <f t="shared" si="315"/>
        <v>0</v>
      </c>
      <c r="AK1430" s="117">
        <f t="shared" si="316"/>
        <v>0</v>
      </c>
      <c r="AL1430" s="117">
        <f t="shared" si="317"/>
        <v>0</v>
      </c>
      <c r="AM1430" s="117">
        <f t="shared" si="318"/>
        <v>0</v>
      </c>
      <c r="AN1430" s="117">
        <f t="shared" si="319"/>
        <v>0</v>
      </c>
      <c r="AO1430" s="117">
        <f t="shared" si="320"/>
        <v>0</v>
      </c>
      <c r="AP1430" s="117">
        <f t="shared" si="321"/>
        <v>0</v>
      </c>
      <c r="AQ1430" s="117">
        <f t="shared" si="322"/>
        <v>0</v>
      </c>
      <c r="AR1430" s="117">
        <f t="shared" si="323"/>
        <v>0</v>
      </c>
      <c r="AS1430" t="str">
        <f t="shared" si="324"/>
        <v>2003ELW</v>
      </c>
    </row>
    <row r="1431" spans="1:45" x14ac:dyDescent="0.25">
      <c r="A1431" t="s">
        <v>826</v>
      </c>
      <c r="B1431" s="64">
        <v>2004</v>
      </c>
      <c r="C1431" t="s">
        <v>40</v>
      </c>
      <c r="E1431" s="63" t="s">
        <v>28</v>
      </c>
      <c r="F1431" s="63" t="s">
        <v>28</v>
      </c>
      <c r="G1431" s="63" t="s">
        <v>28</v>
      </c>
      <c r="H1431" s="63" t="s">
        <v>28</v>
      </c>
      <c r="I1431" s="63" t="s">
        <v>28</v>
      </c>
      <c r="J1431" s="63" t="s">
        <v>28</v>
      </c>
      <c r="K1431" s="63" t="s">
        <v>28</v>
      </c>
      <c r="L1431" s="63" t="s">
        <v>28</v>
      </c>
      <c r="M1431" s="63" t="s">
        <v>28</v>
      </c>
      <c r="N1431" s="63" t="s">
        <v>28</v>
      </c>
      <c r="O1431" s="63" t="s">
        <v>28</v>
      </c>
      <c r="P1431" s="63" t="s">
        <v>28</v>
      </c>
      <c r="Q1431" s="63" t="s">
        <v>28</v>
      </c>
      <c r="R1431" s="63" t="s">
        <v>28</v>
      </c>
      <c r="S1431" s="63" t="s">
        <v>28</v>
      </c>
      <c r="T1431" s="63" t="s">
        <v>28</v>
      </c>
      <c r="U1431" s="63" t="s">
        <v>28</v>
      </c>
      <c r="V1431" s="63" t="s">
        <v>28</v>
      </c>
      <c r="W1431" s="63" t="s">
        <v>28</v>
      </c>
      <c r="X1431" s="63" t="s">
        <v>28</v>
      </c>
      <c r="Y1431" s="63" t="s">
        <v>28</v>
      </c>
      <c r="Z1431" s="63" t="s">
        <v>28</v>
      </c>
      <c r="AA1431" s="63" t="s">
        <v>28</v>
      </c>
      <c r="AB1431" s="93" t="str">
        <f t="shared" si="311"/>
        <v>a99to08</v>
      </c>
      <c r="AC1431" s="93" t="str">
        <f t="shared" si="312"/>
        <v>ELW</v>
      </c>
      <c r="AD1431" s="93" t="e">
        <f>"'"&amp;VLOOKUP(A1431,Lookups!B$3:F$48,2,FALSE)&amp;"'"</f>
        <v>#N/A</v>
      </c>
      <c r="AE1431" s="93" t="e">
        <f>VLOOKUP(A1431,Lookups!B$3:F$48,4,FALSE)</f>
        <v>#N/A</v>
      </c>
      <c r="AF1431" s="93" t="e">
        <f>VLOOKUP(A1431,Lookups!B$3:F$48,5,FALSE)</f>
        <v>#N/A</v>
      </c>
      <c r="AG1431" s="93" t="str">
        <f t="shared" si="313"/>
        <v>no</v>
      </c>
      <c r="AH1431" s="93" t="e">
        <f>VLOOKUP(A1431,Lookups!B$3:F$48,3,FALSE)</f>
        <v>#N/A</v>
      </c>
      <c r="AI1431" s="117">
        <f t="shared" si="314"/>
        <v>0</v>
      </c>
      <c r="AJ1431" s="117">
        <f t="shared" si="315"/>
        <v>0</v>
      </c>
      <c r="AK1431" s="117">
        <f t="shared" si="316"/>
        <v>0</v>
      </c>
      <c r="AL1431" s="117">
        <f t="shared" si="317"/>
        <v>0</v>
      </c>
      <c r="AM1431" s="117">
        <f t="shared" si="318"/>
        <v>0</v>
      </c>
      <c r="AN1431" s="117">
        <f t="shared" si="319"/>
        <v>0</v>
      </c>
      <c r="AO1431" s="117">
        <f t="shared" si="320"/>
        <v>0</v>
      </c>
      <c r="AP1431" s="117">
        <f t="shared" si="321"/>
        <v>0</v>
      </c>
      <c r="AQ1431" s="117">
        <f t="shared" si="322"/>
        <v>0</v>
      </c>
      <c r="AR1431" s="117">
        <f t="shared" si="323"/>
        <v>0</v>
      </c>
      <c r="AS1431" t="str">
        <f t="shared" si="324"/>
        <v>2004ELW</v>
      </c>
    </row>
    <row r="1432" spans="1:45" x14ac:dyDescent="0.25">
      <c r="A1432" t="s">
        <v>826</v>
      </c>
      <c r="B1432" s="64">
        <v>2005</v>
      </c>
      <c r="C1432" t="s">
        <v>40</v>
      </c>
      <c r="E1432" s="63" t="s">
        <v>28</v>
      </c>
      <c r="F1432" s="63" t="s">
        <v>28</v>
      </c>
      <c r="G1432" s="63" t="s">
        <v>28</v>
      </c>
      <c r="H1432" s="63" t="s">
        <v>28</v>
      </c>
      <c r="I1432" s="63" t="s">
        <v>28</v>
      </c>
      <c r="J1432" s="63" t="s">
        <v>28</v>
      </c>
      <c r="K1432" s="63" t="s">
        <v>28</v>
      </c>
      <c r="L1432" s="63" t="s">
        <v>28</v>
      </c>
      <c r="M1432" s="63" t="s">
        <v>28</v>
      </c>
      <c r="N1432" s="63" t="s">
        <v>28</v>
      </c>
      <c r="O1432" s="63" t="s">
        <v>28</v>
      </c>
      <c r="P1432" s="63" t="s">
        <v>28</v>
      </c>
      <c r="Q1432" s="63" t="s">
        <v>28</v>
      </c>
      <c r="R1432" s="63" t="s">
        <v>28</v>
      </c>
      <c r="S1432" s="63" t="s">
        <v>28</v>
      </c>
      <c r="T1432" s="63" t="s">
        <v>28</v>
      </c>
      <c r="U1432" s="63" t="s">
        <v>28</v>
      </c>
      <c r="V1432" s="63" t="s">
        <v>28</v>
      </c>
      <c r="W1432" s="63" t="s">
        <v>28</v>
      </c>
      <c r="X1432" s="63" t="s">
        <v>28</v>
      </c>
      <c r="Y1432" s="63" t="s">
        <v>28</v>
      </c>
      <c r="Z1432" s="63" t="s">
        <v>28</v>
      </c>
      <c r="AA1432" s="63" t="s">
        <v>28</v>
      </c>
      <c r="AB1432" s="93" t="str">
        <f t="shared" si="311"/>
        <v>a99to08</v>
      </c>
      <c r="AC1432" s="93" t="str">
        <f t="shared" si="312"/>
        <v>ELW</v>
      </c>
      <c r="AD1432" s="93" t="e">
        <f>"'"&amp;VLOOKUP(A1432,Lookups!B$3:F$48,2,FALSE)&amp;"'"</f>
        <v>#N/A</v>
      </c>
      <c r="AE1432" s="93" t="e">
        <f>VLOOKUP(A1432,Lookups!B$3:F$48,4,FALSE)</f>
        <v>#N/A</v>
      </c>
      <c r="AF1432" s="93" t="e">
        <f>VLOOKUP(A1432,Lookups!B$3:F$48,5,FALSE)</f>
        <v>#N/A</v>
      </c>
      <c r="AG1432" s="93" t="str">
        <f t="shared" si="313"/>
        <v>no</v>
      </c>
      <c r="AH1432" s="93" t="e">
        <f>VLOOKUP(A1432,Lookups!B$3:F$48,3,FALSE)</f>
        <v>#N/A</v>
      </c>
      <c r="AI1432" s="117">
        <f t="shared" si="314"/>
        <v>0</v>
      </c>
      <c r="AJ1432" s="117">
        <f t="shared" si="315"/>
        <v>0</v>
      </c>
      <c r="AK1432" s="117">
        <f t="shared" si="316"/>
        <v>0</v>
      </c>
      <c r="AL1432" s="117">
        <f t="shared" si="317"/>
        <v>0</v>
      </c>
      <c r="AM1432" s="117">
        <f t="shared" si="318"/>
        <v>0</v>
      </c>
      <c r="AN1432" s="117">
        <f t="shared" si="319"/>
        <v>0</v>
      </c>
      <c r="AO1432" s="117">
        <f t="shared" si="320"/>
        <v>0</v>
      </c>
      <c r="AP1432" s="117">
        <f t="shared" si="321"/>
        <v>0</v>
      </c>
      <c r="AQ1432" s="117">
        <f t="shared" si="322"/>
        <v>0</v>
      </c>
      <c r="AR1432" s="117">
        <f t="shared" si="323"/>
        <v>0</v>
      </c>
      <c r="AS1432" t="str">
        <f t="shared" si="324"/>
        <v>2005ELW</v>
      </c>
    </row>
    <row r="1433" spans="1:45" x14ac:dyDescent="0.25">
      <c r="A1433" t="s">
        <v>826</v>
      </c>
      <c r="B1433" s="64">
        <v>2006</v>
      </c>
      <c r="C1433" t="s">
        <v>40</v>
      </c>
      <c r="E1433" s="63" t="s">
        <v>28</v>
      </c>
      <c r="F1433" s="63" t="s">
        <v>28</v>
      </c>
      <c r="G1433" s="63" t="s">
        <v>28</v>
      </c>
      <c r="H1433" s="63" t="s">
        <v>28</v>
      </c>
      <c r="I1433" s="63" t="s">
        <v>28</v>
      </c>
      <c r="J1433" s="63" t="s">
        <v>28</v>
      </c>
      <c r="K1433" s="63" t="s">
        <v>28</v>
      </c>
      <c r="L1433" s="63" t="s">
        <v>28</v>
      </c>
      <c r="M1433" s="63" t="s">
        <v>28</v>
      </c>
      <c r="N1433" s="63" t="s">
        <v>28</v>
      </c>
      <c r="O1433" s="63" t="s">
        <v>28</v>
      </c>
      <c r="P1433" s="63" t="s">
        <v>28</v>
      </c>
      <c r="Q1433" s="63" t="s">
        <v>28</v>
      </c>
      <c r="R1433" s="63" t="s">
        <v>28</v>
      </c>
      <c r="S1433" s="63" t="s">
        <v>28</v>
      </c>
      <c r="T1433" s="63" t="s">
        <v>28</v>
      </c>
      <c r="U1433" s="63" t="s">
        <v>28</v>
      </c>
      <c r="V1433" s="63" t="s">
        <v>28</v>
      </c>
      <c r="W1433" s="63" t="s">
        <v>28</v>
      </c>
      <c r="X1433" s="63" t="s">
        <v>28</v>
      </c>
      <c r="Y1433" s="63" t="s">
        <v>28</v>
      </c>
      <c r="Z1433" s="63" t="s">
        <v>28</v>
      </c>
      <c r="AA1433" s="63" t="s">
        <v>28</v>
      </c>
      <c r="AB1433" s="93" t="str">
        <f t="shared" si="311"/>
        <v>a99to08</v>
      </c>
      <c r="AC1433" s="93" t="str">
        <f t="shared" si="312"/>
        <v>ELW</v>
      </c>
      <c r="AD1433" s="93" t="e">
        <f>"'"&amp;VLOOKUP(A1433,Lookups!B$3:F$48,2,FALSE)&amp;"'"</f>
        <v>#N/A</v>
      </c>
      <c r="AE1433" s="93" t="e">
        <f>VLOOKUP(A1433,Lookups!B$3:F$48,4,FALSE)</f>
        <v>#N/A</v>
      </c>
      <c r="AF1433" s="93" t="e">
        <f>VLOOKUP(A1433,Lookups!B$3:F$48,5,FALSE)</f>
        <v>#N/A</v>
      </c>
      <c r="AG1433" s="93" t="str">
        <f t="shared" si="313"/>
        <v>no</v>
      </c>
      <c r="AH1433" s="93" t="e">
        <f>VLOOKUP(A1433,Lookups!B$3:F$48,3,FALSE)</f>
        <v>#N/A</v>
      </c>
      <c r="AI1433" s="117">
        <f t="shared" si="314"/>
        <v>0</v>
      </c>
      <c r="AJ1433" s="117">
        <f t="shared" si="315"/>
        <v>0</v>
      </c>
      <c r="AK1433" s="117">
        <f t="shared" si="316"/>
        <v>0</v>
      </c>
      <c r="AL1433" s="117">
        <f t="shared" si="317"/>
        <v>0</v>
      </c>
      <c r="AM1433" s="117">
        <f t="shared" si="318"/>
        <v>0</v>
      </c>
      <c r="AN1433" s="117">
        <f t="shared" si="319"/>
        <v>0</v>
      </c>
      <c r="AO1433" s="117">
        <f t="shared" si="320"/>
        <v>0</v>
      </c>
      <c r="AP1433" s="117">
        <f t="shared" si="321"/>
        <v>0</v>
      </c>
      <c r="AQ1433" s="117">
        <f t="shared" si="322"/>
        <v>0</v>
      </c>
      <c r="AR1433" s="117">
        <f t="shared" si="323"/>
        <v>0</v>
      </c>
      <c r="AS1433" t="str">
        <f t="shared" si="324"/>
        <v>2006ELW</v>
      </c>
    </row>
    <row r="1434" spans="1:45" x14ac:dyDescent="0.25">
      <c r="A1434" t="s">
        <v>826</v>
      </c>
      <c r="B1434" s="64">
        <v>2007</v>
      </c>
      <c r="C1434" t="s">
        <v>40</v>
      </c>
      <c r="E1434" s="63" t="s">
        <v>28</v>
      </c>
      <c r="F1434" s="63" t="s">
        <v>28</v>
      </c>
      <c r="G1434" s="63" t="s">
        <v>28</v>
      </c>
      <c r="H1434" s="63" t="s">
        <v>28</v>
      </c>
      <c r="I1434" s="63" t="s">
        <v>28</v>
      </c>
      <c r="J1434" s="63" t="s">
        <v>28</v>
      </c>
      <c r="K1434" s="63" t="s">
        <v>28</v>
      </c>
      <c r="L1434" s="63" t="s">
        <v>28</v>
      </c>
      <c r="M1434" s="63" t="s">
        <v>28</v>
      </c>
      <c r="N1434" s="63" t="s">
        <v>28</v>
      </c>
      <c r="O1434" s="63" t="s">
        <v>28</v>
      </c>
      <c r="P1434" s="63" t="s">
        <v>28</v>
      </c>
      <c r="Q1434" s="63" t="s">
        <v>28</v>
      </c>
      <c r="R1434" s="63" t="s">
        <v>28</v>
      </c>
      <c r="S1434" s="63" t="s">
        <v>28</v>
      </c>
      <c r="T1434" s="63" t="s">
        <v>28</v>
      </c>
      <c r="U1434" s="63" t="s">
        <v>28</v>
      </c>
      <c r="V1434" s="63" t="s">
        <v>28</v>
      </c>
      <c r="W1434" s="63" t="s">
        <v>28</v>
      </c>
      <c r="X1434" s="63" t="s">
        <v>28</v>
      </c>
      <c r="Y1434" s="63" t="s">
        <v>28</v>
      </c>
      <c r="Z1434" s="63" t="s">
        <v>28</v>
      </c>
      <c r="AA1434" s="63" t="s">
        <v>28</v>
      </c>
      <c r="AB1434" s="93" t="str">
        <f t="shared" si="311"/>
        <v>a99to08</v>
      </c>
      <c r="AC1434" s="93" t="str">
        <f t="shared" si="312"/>
        <v>ELW</v>
      </c>
      <c r="AD1434" s="93" t="e">
        <f>"'"&amp;VLOOKUP(A1434,Lookups!B$3:F$48,2,FALSE)&amp;"'"</f>
        <v>#N/A</v>
      </c>
      <c r="AE1434" s="93" t="e">
        <f>VLOOKUP(A1434,Lookups!B$3:F$48,4,FALSE)</f>
        <v>#N/A</v>
      </c>
      <c r="AF1434" s="93" t="e">
        <f>VLOOKUP(A1434,Lookups!B$3:F$48,5,FALSE)</f>
        <v>#N/A</v>
      </c>
      <c r="AG1434" s="93" t="str">
        <f t="shared" si="313"/>
        <v>no</v>
      </c>
      <c r="AH1434" s="93" t="e">
        <f>VLOOKUP(A1434,Lookups!B$3:F$48,3,FALSE)</f>
        <v>#N/A</v>
      </c>
      <c r="AI1434" s="117">
        <f t="shared" si="314"/>
        <v>0</v>
      </c>
      <c r="AJ1434" s="117">
        <f t="shared" si="315"/>
        <v>0</v>
      </c>
      <c r="AK1434" s="117">
        <f t="shared" si="316"/>
        <v>0</v>
      </c>
      <c r="AL1434" s="117">
        <f t="shared" si="317"/>
        <v>0</v>
      </c>
      <c r="AM1434" s="117">
        <f t="shared" si="318"/>
        <v>0</v>
      </c>
      <c r="AN1434" s="117">
        <f t="shared" si="319"/>
        <v>0</v>
      </c>
      <c r="AO1434" s="117">
        <f t="shared" si="320"/>
        <v>0</v>
      </c>
      <c r="AP1434" s="117">
        <f t="shared" si="321"/>
        <v>0</v>
      </c>
      <c r="AQ1434" s="117">
        <f t="shared" si="322"/>
        <v>0</v>
      </c>
      <c r="AR1434" s="117">
        <f t="shared" si="323"/>
        <v>0</v>
      </c>
      <c r="AS1434" t="str">
        <f t="shared" si="324"/>
        <v>2007ELW</v>
      </c>
    </row>
    <row r="1435" spans="1:45" x14ac:dyDescent="0.25">
      <c r="A1435" t="s">
        <v>826</v>
      </c>
      <c r="B1435" s="64">
        <v>2008</v>
      </c>
      <c r="C1435" t="s">
        <v>40</v>
      </c>
      <c r="E1435" s="63" t="s">
        <v>28</v>
      </c>
      <c r="F1435" s="63" t="s">
        <v>28</v>
      </c>
      <c r="G1435" s="63" t="s">
        <v>28</v>
      </c>
      <c r="H1435" s="63" t="s">
        <v>28</v>
      </c>
      <c r="I1435" s="63" t="s">
        <v>28</v>
      </c>
      <c r="J1435" s="63" t="s">
        <v>28</v>
      </c>
      <c r="K1435" s="63" t="s">
        <v>28</v>
      </c>
      <c r="L1435" s="63" t="s">
        <v>28</v>
      </c>
      <c r="M1435" s="63" t="s">
        <v>28</v>
      </c>
      <c r="N1435" s="63" t="s">
        <v>28</v>
      </c>
      <c r="O1435" s="63" t="s">
        <v>28</v>
      </c>
      <c r="P1435" s="63" t="s">
        <v>28</v>
      </c>
      <c r="Q1435" s="63" t="s">
        <v>28</v>
      </c>
      <c r="R1435" s="63" t="s">
        <v>28</v>
      </c>
      <c r="S1435" s="63" t="s">
        <v>28</v>
      </c>
      <c r="T1435" s="63" t="s">
        <v>28</v>
      </c>
      <c r="U1435" s="63" t="s">
        <v>28</v>
      </c>
      <c r="V1435" s="63" t="s">
        <v>28</v>
      </c>
      <c r="W1435" s="63" t="s">
        <v>28</v>
      </c>
      <c r="X1435" s="63" t="s">
        <v>28</v>
      </c>
      <c r="Y1435" s="63" t="s">
        <v>28</v>
      </c>
      <c r="Z1435" s="63" t="s">
        <v>28</v>
      </c>
      <c r="AA1435" s="63" t="s">
        <v>28</v>
      </c>
      <c r="AB1435" s="93" t="str">
        <f t="shared" si="311"/>
        <v>a99to08</v>
      </c>
      <c r="AC1435" s="93" t="str">
        <f t="shared" si="312"/>
        <v>ELW</v>
      </c>
      <c r="AD1435" s="93" t="e">
        <f>"'"&amp;VLOOKUP(A1435,Lookups!B$3:F$48,2,FALSE)&amp;"'"</f>
        <v>#N/A</v>
      </c>
      <c r="AE1435" s="93" t="e">
        <f>VLOOKUP(A1435,Lookups!B$3:F$48,4,FALSE)</f>
        <v>#N/A</v>
      </c>
      <c r="AF1435" s="93" t="e">
        <f>VLOOKUP(A1435,Lookups!B$3:F$48,5,FALSE)</f>
        <v>#N/A</v>
      </c>
      <c r="AG1435" s="93" t="str">
        <f t="shared" si="313"/>
        <v>no</v>
      </c>
      <c r="AH1435" s="93" t="e">
        <f>VLOOKUP(A1435,Lookups!B$3:F$48,3,FALSE)</f>
        <v>#N/A</v>
      </c>
      <c r="AI1435" s="117">
        <f t="shared" si="314"/>
        <v>0</v>
      </c>
      <c r="AJ1435" s="117">
        <f t="shared" si="315"/>
        <v>0</v>
      </c>
      <c r="AK1435" s="117">
        <f t="shared" si="316"/>
        <v>0</v>
      </c>
      <c r="AL1435" s="117">
        <f t="shared" si="317"/>
        <v>0</v>
      </c>
      <c r="AM1435" s="117">
        <f t="shared" si="318"/>
        <v>0</v>
      </c>
      <c r="AN1435" s="117">
        <f t="shared" si="319"/>
        <v>0</v>
      </c>
      <c r="AO1435" s="117">
        <f t="shared" si="320"/>
        <v>0</v>
      </c>
      <c r="AP1435" s="117">
        <f t="shared" si="321"/>
        <v>0</v>
      </c>
      <c r="AQ1435" s="117">
        <f t="shared" si="322"/>
        <v>0</v>
      </c>
      <c r="AR1435" s="117">
        <f t="shared" si="323"/>
        <v>0</v>
      </c>
      <c r="AS1435" t="str">
        <f t="shared" si="324"/>
        <v>2008ELW</v>
      </c>
    </row>
    <row r="1436" spans="1:45" x14ac:dyDescent="0.25">
      <c r="A1436" t="s">
        <v>826</v>
      </c>
      <c r="B1436" s="64">
        <v>2009</v>
      </c>
      <c r="C1436" t="s">
        <v>40</v>
      </c>
      <c r="E1436" s="63" t="s">
        <v>28</v>
      </c>
      <c r="F1436" s="63" t="s">
        <v>28</v>
      </c>
      <c r="G1436" s="63" t="s">
        <v>28</v>
      </c>
      <c r="H1436" s="63" t="s">
        <v>28</v>
      </c>
      <c r="I1436" s="63" t="s">
        <v>28</v>
      </c>
      <c r="J1436" s="63" t="s">
        <v>28</v>
      </c>
      <c r="K1436" s="63" t="s">
        <v>28</v>
      </c>
      <c r="L1436" s="63" t="s">
        <v>28</v>
      </c>
      <c r="M1436" s="63" t="s">
        <v>28</v>
      </c>
      <c r="N1436" s="63" t="s">
        <v>28</v>
      </c>
      <c r="O1436" s="63" t="s">
        <v>28</v>
      </c>
      <c r="P1436" s="63" t="s">
        <v>28</v>
      </c>
      <c r="Q1436" s="63" t="s">
        <v>28</v>
      </c>
      <c r="R1436" s="63" t="s">
        <v>28</v>
      </c>
      <c r="S1436" s="63" t="s">
        <v>28</v>
      </c>
      <c r="T1436" s="63" t="s">
        <v>28</v>
      </c>
      <c r="U1436" s="63" t="s">
        <v>28</v>
      </c>
      <c r="V1436" s="63" t="s">
        <v>28</v>
      </c>
      <c r="W1436" s="63" t="s">
        <v>28</v>
      </c>
      <c r="X1436" s="63" t="s">
        <v>28</v>
      </c>
      <c r="Y1436" s="63" t="s">
        <v>28</v>
      </c>
      <c r="Z1436" s="63" t="s">
        <v>28</v>
      </c>
      <c r="AA1436" s="63" t="s">
        <v>28</v>
      </c>
      <c r="AB1436" s="93" t="str">
        <f t="shared" si="311"/>
        <v>a09on</v>
      </c>
      <c r="AC1436" s="93" t="str">
        <f t="shared" si="312"/>
        <v>ELW</v>
      </c>
      <c r="AD1436" s="93" t="e">
        <f>"'"&amp;VLOOKUP(A1436,Lookups!B$3:F$48,2,FALSE)&amp;"'"</f>
        <v>#N/A</v>
      </c>
      <c r="AE1436" s="93" t="e">
        <f>VLOOKUP(A1436,Lookups!B$3:F$48,4,FALSE)</f>
        <v>#N/A</v>
      </c>
      <c r="AF1436" s="93" t="e">
        <f>VLOOKUP(A1436,Lookups!B$3:F$48,5,FALSE)</f>
        <v>#N/A</v>
      </c>
      <c r="AG1436" s="93" t="str">
        <f t="shared" si="313"/>
        <v>no</v>
      </c>
      <c r="AH1436" s="93" t="e">
        <f>VLOOKUP(A1436,Lookups!B$3:F$48,3,FALSE)</f>
        <v>#N/A</v>
      </c>
      <c r="AI1436" s="117">
        <f t="shared" si="314"/>
        <v>0</v>
      </c>
      <c r="AJ1436" s="117">
        <f t="shared" si="315"/>
        <v>0</v>
      </c>
      <c r="AK1436" s="117">
        <f t="shared" si="316"/>
        <v>0</v>
      </c>
      <c r="AL1436" s="117">
        <f t="shared" si="317"/>
        <v>0</v>
      </c>
      <c r="AM1436" s="117">
        <f t="shared" si="318"/>
        <v>0</v>
      </c>
      <c r="AN1436" s="117">
        <f t="shared" si="319"/>
        <v>0</v>
      </c>
      <c r="AO1436" s="117">
        <f t="shared" si="320"/>
        <v>0</v>
      </c>
      <c r="AP1436" s="117">
        <f t="shared" si="321"/>
        <v>0</v>
      </c>
      <c r="AQ1436" s="117">
        <f t="shared" si="322"/>
        <v>0</v>
      </c>
      <c r="AR1436" s="117">
        <f t="shared" si="323"/>
        <v>0</v>
      </c>
      <c r="AS1436" t="str">
        <f t="shared" si="324"/>
        <v>2009ELW</v>
      </c>
    </row>
    <row r="1437" spans="1:45" x14ac:dyDescent="0.25">
      <c r="A1437" t="s">
        <v>826</v>
      </c>
      <c r="B1437" s="64">
        <v>2010</v>
      </c>
      <c r="C1437" t="s">
        <v>40</v>
      </c>
      <c r="E1437" s="63" t="s">
        <v>28</v>
      </c>
      <c r="F1437" s="63" t="s">
        <v>28</v>
      </c>
      <c r="G1437" s="63" t="s">
        <v>28</v>
      </c>
      <c r="H1437" s="63" t="s">
        <v>28</v>
      </c>
      <c r="I1437" s="63" t="s">
        <v>28</v>
      </c>
      <c r="J1437" s="63" t="s">
        <v>28</v>
      </c>
      <c r="K1437" s="63" t="s">
        <v>28</v>
      </c>
      <c r="L1437" s="63" t="s">
        <v>28</v>
      </c>
      <c r="M1437" s="63" t="s">
        <v>28</v>
      </c>
      <c r="N1437" s="63" t="s">
        <v>28</v>
      </c>
      <c r="O1437" s="63" t="s">
        <v>28</v>
      </c>
      <c r="P1437" s="63" t="s">
        <v>28</v>
      </c>
      <c r="Q1437" s="63" t="s">
        <v>28</v>
      </c>
      <c r="R1437" s="63" t="s">
        <v>28</v>
      </c>
      <c r="S1437" s="63" t="s">
        <v>28</v>
      </c>
      <c r="T1437" s="63" t="s">
        <v>28</v>
      </c>
      <c r="U1437" s="63" t="s">
        <v>28</v>
      </c>
      <c r="V1437" s="63" t="s">
        <v>28</v>
      </c>
      <c r="W1437" s="63" t="s">
        <v>28</v>
      </c>
      <c r="X1437" s="63" t="s">
        <v>28</v>
      </c>
      <c r="Y1437" s="63" t="s">
        <v>28</v>
      </c>
      <c r="Z1437" s="63" t="s">
        <v>28</v>
      </c>
      <c r="AA1437" s="63" t="s">
        <v>28</v>
      </c>
      <c r="AB1437" s="93" t="str">
        <f t="shared" si="311"/>
        <v>a09on</v>
      </c>
      <c r="AC1437" s="93" t="str">
        <f t="shared" si="312"/>
        <v>ELW</v>
      </c>
      <c r="AD1437" s="93" t="e">
        <f>"'"&amp;VLOOKUP(A1437,Lookups!B$3:F$48,2,FALSE)&amp;"'"</f>
        <v>#N/A</v>
      </c>
      <c r="AE1437" s="93" t="e">
        <f>VLOOKUP(A1437,Lookups!B$3:F$48,4,FALSE)</f>
        <v>#N/A</v>
      </c>
      <c r="AF1437" s="93" t="e">
        <f>VLOOKUP(A1437,Lookups!B$3:F$48,5,FALSE)</f>
        <v>#N/A</v>
      </c>
      <c r="AG1437" s="93" t="str">
        <f t="shared" si="313"/>
        <v>no</v>
      </c>
      <c r="AH1437" s="93" t="e">
        <f>VLOOKUP(A1437,Lookups!B$3:F$48,3,FALSE)</f>
        <v>#N/A</v>
      </c>
      <c r="AI1437" s="117">
        <f t="shared" si="314"/>
        <v>0</v>
      </c>
      <c r="AJ1437" s="117">
        <f t="shared" si="315"/>
        <v>0</v>
      </c>
      <c r="AK1437" s="117">
        <f t="shared" si="316"/>
        <v>0</v>
      </c>
      <c r="AL1437" s="117">
        <f t="shared" si="317"/>
        <v>0</v>
      </c>
      <c r="AM1437" s="117">
        <f t="shared" si="318"/>
        <v>0</v>
      </c>
      <c r="AN1437" s="117">
        <f t="shared" si="319"/>
        <v>0</v>
      </c>
      <c r="AO1437" s="117">
        <f t="shared" si="320"/>
        <v>0</v>
      </c>
      <c r="AP1437" s="117">
        <f t="shared" si="321"/>
        <v>0</v>
      </c>
      <c r="AQ1437" s="117">
        <f t="shared" si="322"/>
        <v>0</v>
      </c>
      <c r="AR1437" s="117">
        <f t="shared" si="323"/>
        <v>0</v>
      </c>
      <c r="AS1437" t="str">
        <f t="shared" si="324"/>
        <v>2010ELW</v>
      </c>
    </row>
    <row r="1438" spans="1:45" x14ac:dyDescent="0.25">
      <c r="A1438" t="s">
        <v>826</v>
      </c>
      <c r="B1438" s="64">
        <v>2011</v>
      </c>
      <c r="C1438" t="s">
        <v>40</v>
      </c>
      <c r="E1438" s="63" t="s">
        <v>28</v>
      </c>
      <c r="F1438" s="63" t="s">
        <v>28</v>
      </c>
      <c r="G1438" s="63" t="s">
        <v>28</v>
      </c>
      <c r="H1438" s="63" t="s">
        <v>28</v>
      </c>
      <c r="I1438" s="63" t="s">
        <v>28</v>
      </c>
      <c r="J1438" s="63" t="s">
        <v>28</v>
      </c>
      <c r="K1438" s="63" t="s">
        <v>28</v>
      </c>
      <c r="L1438" s="63" t="s">
        <v>28</v>
      </c>
      <c r="M1438" s="63" t="s">
        <v>28</v>
      </c>
      <c r="N1438" s="63" t="s">
        <v>28</v>
      </c>
      <c r="O1438" s="63" t="s">
        <v>28</v>
      </c>
      <c r="P1438" s="63" t="s">
        <v>28</v>
      </c>
      <c r="Q1438" s="63" t="s">
        <v>28</v>
      </c>
      <c r="R1438" s="63" t="s">
        <v>28</v>
      </c>
      <c r="S1438" s="63" t="s">
        <v>28</v>
      </c>
      <c r="T1438" s="63" t="s">
        <v>28</v>
      </c>
      <c r="U1438" s="63" t="s">
        <v>28</v>
      </c>
      <c r="V1438" s="63" t="s">
        <v>28</v>
      </c>
      <c r="W1438" s="63" t="s">
        <v>28</v>
      </c>
      <c r="X1438" s="63" t="s">
        <v>28</v>
      </c>
      <c r="Y1438" s="63" t="s">
        <v>28</v>
      </c>
      <c r="Z1438" s="63" t="s">
        <v>28</v>
      </c>
      <c r="AA1438" s="63" t="s">
        <v>28</v>
      </c>
      <c r="AB1438" s="93" t="str">
        <f t="shared" si="311"/>
        <v>a09on</v>
      </c>
      <c r="AC1438" s="93" t="str">
        <f t="shared" si="312"/>
        <v>ELW</v>
      </c>
      <c r="AD1438" s="93" t="e">
        <f>"'"&amp;VLOOKUP(A1438,Lookups!B$3:F$48,2,FALSE)&amp;"'"</f>
        <v>#N/A</v>
      </c>
      <c r="AE1438" s="93" t="e">
        <f>VLOOKUP(A1438,Lookups!B$3:F$48,4,FALSE)</f>
        <v>#N/A</v>
      </c>
      <c r="AF1438" s="93" t="e">
        <f>VLOOKUP(A1438,Lookups!B$3:F$48,5,FALSE)</f>
        <v>#N/A</v>
      </c>
      <c r="AG1438" s="93" t="str">
        <f t="shared" si="313"/>
        <v>no</v>
      </c>
      <c r="AH1438" s="93" t="e">
        <f>VLOOKUP(A1438,Lookups!B$3:F$48,3,FALSE)</f>
        <v>#N/A</v>
      </c>
      <c r="AI1438" s="117">
        <f t="shared" si="314"/>
        <v>0</v>
      </c>
      <c r="AJ1438" s="117">
        <f t="shared" si="315"/>
        <v>0</v>
      </c>
      <c r="AK1438" s="117">
        <f t="shared" si="316"/>
        <v>0</v>
      </c>
      <c r="AL1438" s="117">
        <f t="shared" si="317"/>
        <v>0</v>
      </c>
      <c r="AM1438" s="117">
        <f t="shared" si="318"/>
        <v>0</v>
      </c>
      <c r="AN1438" s="117">
        <f t="shared" si="319"/>
        <v>0</v>
      </c>
      <c r="AO1438" s="117">
        <f t="shared" si="320"/>
        <v>0</v>
      </c>
      <c r="AP1438" s="117">
        <f t="shared" si="321"/>
        <v>0</v>
      </c>
      <c r="AQ1438" s="117">
        <f t="shared" si="322"/>
        <v>0</v>
      </c>
      <c r="AR1438" s="117">
        <f t="shared" si="323"/>
        <v>0</v>
      </c>
      <c r="AS1438" t="str">
        <f t="shared" si="324"/>
        <v>2011ELW</v>
      </c>
    </row>
    <row r="1439" spans="1:45" x14ac:dyDescent="0.25">
      <c r="A1439" t="s">
        <v>826</v>
      </c>
      <c r="B1439" s="64">
        <v>2012</v>
      </c>
      <c r="C1439" t="s">
        <v>40</v>
      </c>
      <c r="E1439" s="63" t="s">
        <v>28</v>
      </c>
      <c r="F1439" s="63" t="s">
        <v>28</v>
      </c>
      <c r="G1439" s="63" t="s">
        <v>28</v>
      </c>
      <c r="H1439" s="63" t="s">
        <v>28</v>
      </c>
      <c r="I1439" s="63" t="s">
        <v>28</v>
      </c>
      <c r="J1439" s="63" t="s">
        <v>28</v>
      </c>
      <c r="K1439" s="63" t="s">
        <v>28</v>
      </c>
      <c r="L1439" s="63" t="s">
        <v>28</v>
      </c>
      <c r="M1439" s="63" t="s">
        <v>28</v>
      </c>
      <c r="N1439" s="63" t="s">
        <v>28</v>
      </c>
      <c r="O1439" s="63" t="s">
        <v>28</v>
      </c>
      <c r="P1439" s="63" t="s">
        <v>28</v>
      </c>
      <c r="Q1439" s="63" t="s">
        <v>28</v>
      </c>
      <c r="R1439" s="63" t="s">
        <v>28</v>
      </c>
      <c r="S1439" s="63" t="s">
        <v>28</v>
      </c>
      <c r="T1439" s="63" t="s">
        <v>28</v>
      </c>
      <c r="U1439" s="63" t="s">
        <v>28</v>
      </c>
      <c r="V1439" s="63" t="s">
        <v>28</v>
      </c>
      <c r="W1439" s="63" t="s">
        <v>28</v>
      </c>
      <c r="X1439" s="63" t="s">
        <v>28</v>
      </c>
      <c r="Y1439" s="63" t="s">
        <v>28</v>
      </c>
      <c r="Z1439" s="63" t="s">
        <v>28</v>
      </c>
      <c r="AA1439" s="63" t="s">
        <v>28</v>
      </c>
      <c r="AB1439" s="93" t="str">
        <f t="shared" si="311"/>
        <v>a09on</v>
      </c>
      <c r="AC1439" s="93" t="str">
        <f t="shared" si="312"/>
        <v>ELW</v>
      </c>
      <c r="AD1439" s="93" t="e">
        <f>"'"&amp;VLOOKUP(A1439,Lookups!B$3:F$48,2,FALSE)&amp;"'"</f>
        <v>#N/A</v>
      </c>
      <c r="AE1439" s="93" t="e">
        <f>VLOOKUP(A1439,Lookups!B$3:F$48,4,FALSE)</f>
        <v>#N/A</v>
      </c>
      <c r="AF1439" s="93" t="e">
        <f>VLOOKUP(A1439,Lookups!B$3:F$48,5,FALSE)</f>
        <v>#N/A</v>
      </c>
      <c r="AG1439" s="93" t="str">
        <f t="shared" si="313"/>
        <v>no</v>
      </c>
      <c r="AH1439" s="93" t="e">
        <f>VLOOKUP(A1439,Lookups!B$3:F$48,3,FALSE)</f>
        <v>#N/A</v>
      </c>
      <c r="AI1439" s="117">
        <f t="shared" si="314"/>
        <v>0</v>
      </c>
      <c r="AJ1439" s="117">
        <f t="shared" si="315"/>
        <v>0</v>
      </c>
      <c r="AK1439" s="117">
        <f t="shared" si="316"/>
        <v>0</v>
      </c>
      <c r="AL1439" s="117">
        <f t="shared" si="317"/>
        <v>0</v>
      </c>
      <c r="AM1439" s="117">
        <f t="shared" si="318"/>
        <v>0</v>
      </c>
      <c r="AN1439" s="117">
        <f t="shared" si="319"/>
        <v>0</v>
      </c>
      <c r="AO1439" s="117">
        <f t="shared" si="320"/>
        <v>0</v>
      </c>
      <c r="AP1439" s="117">
        <f t="shared" si="321"/>
        <v>0</v>
      </c>
      <c r="AQ1439" s="117">
        <f t="shared" si="322"/>
        <v>0</v>
      </c>
      <c r="AR1439" s="117">
        <f t="shared" si="323"/>
        <v>0</v>
      </c>
      <c r="AS1439" t="str">
        <f t="shared" si="324"/>
        <v>2012ELW</v>
      </c>
    </row>
    <row r="1440" spans="1:45" x14ac:dyDescent="0.25">
      <c r="A1440" t="s">
        <v>826</v>
      </c>
      <c r="B1440" s="64">
        <v>2013</v>
      </c>
      <c r="C1440" t="s">
        <v>40</v>
      </c>
      <c r="E1440" s="63" t="s">
        <v>28</v>
      </c>
      <c r="F1440" s="63" t="s">
        <v>28</v>
      </c>
      <c r="G1440" s="63" t="s">
        <v>28</v>
      </c>
      <c r="H1440" s="63" t="s">
        <v>28</v>
      </c>
      <c r="I1440" s="63" t="s">
        <v>28</v>
      </c>
      <c r="J1440" s="63" t="s">
        <v>28</v>
      </c>
      <c r="K1440" s="63" t="s">
        <v>28</v>
      </c>
      <c r="L1440" s="63" t="s">
        <v>28</v>
      </c>
      <c r="M1440" s="63" t="s">
        <v>28</v>
      </c>
      <c r="N1440" s="63" t="s">
        <v>28</v>
      </c>
      <c r="O1440" s="63" t="s">
        <v>28</v>
      </c>
      <c r="P1440" s="63" t="s">
        <v>28</v>
      </c>
      <c r="Q1440" s="63" t="s">
        <v>28</v>
      </c>
      <c r="R1440" s="63" t="s">
        <v>28</v>
      </c>
      <c r="S1440" s="63" t="s">
        <v>28</v>
      </c>
      <c r="T1440" s="63" t="s">
        <v>28</v>
      </c>
      <c r="U1440" s="63" t="s">
        <v>28</v>
      </c>
      <c r="V1440" s="63" t="s">
        <v>28</v>
      </c>
      <c r="W1440" s="63" t="s">
        <v>28</v>
      </c>
      <c r="X1440" s="63" t="s">
        <v>28</v>
      </c>
      <c r="Y1440" s="63" t="s">
        <v>28</v>
      </c>
      <c r="Z1440" s="63" t="s">
        <v>28</v>
      </c>
      <c r="AA1440" s="63" t="s">
        <v>28</v>
      </c>
      <c r="AB1440" s="93" t="str">
        <f t="shared" si="311"/>
        <v>a09on</v>
      </c>
      <c r="AC1440" s="93" t="str">
        <f t="shared" si="312"/>
        <v>ELW</v>
      </c>
      <c r="AD1440" s="93" t="e">
        <f>"'"&amp;VLOOKUP(A1440,Lookups!B$3:F$48,2,FALSE)&amp;"'"</f>
        <v>#N/A</v>
      </c>
      <c r="AE1440" s="93" t="e">
        <f>VLOOKUP(A1440,Lookups!B$3:F$48,4,FALSE)</f>
        <v>#N/A</v>
      </c>
      <c r="AF1440" s="93" t="e">
        <f>VLOOKUP(A1440,Lookups!B$3:F$48,5,FALSE)</f>
        <v>#N/A</v>
      </c>
      <c r="AG1440" s="93" t="str">
        <f t="shared" si="313"/>
        <v>no</v>
      </c>
      <c r="AH1440" s="93" t="e">
        <f>VLOOKUP(A1440,Lookups!B$3:F$48,3,FALSE)</f>
        <v>#N/A</v>
      </c>
      <c r="AI1440" s="117">
        <f t="shared" si="314"/>
        <v>0</v>
      </c>
      <c r="AJ1440" s="117">
        <f t="shared" si="315"/>
        <v>0</v>
      </c>
      <c r="AK1440" s="117">
        <f t="shared" si="316"/>
        <v>0</v>
      </c>
      <c r="AL1440" s="117">
        <f t="shared" si="317"/>
        <v>0</v>
      </c>
      <c r="AM1440" s="117">
        <f t="shared" si="318"/>
        <v>0</v>
      </c>
      <c r="AN1440" s="117">
        <f t="shared" si="319"/>
        <v>0</v>
      </c>
      <c r="AO1440" s="117">
        <f t="shared" si="320"/>
        <v>0</v>
      </c>
      <c r="AP1440" s="117">
        <f t="shared" si="321"/>
        <v>0</v>
      </c>
      <c r="AQ1440" s="117">
        <f t="shared" si="322"/>
        <v>0</v>
      </c>
      <c r="AR1440" s="117">
        <f t="shared" si="323"/>
        <v>0</v>
      </c>
      <c r="AS1440" t="str">
        <f t="shared" si="324"/>
        <v>2013ELW</v>
      </c>
    </row>
    <row r="1441" spans="1:45" x14ac:dyDescent="0.25">
      <c r="A1441" t="s">
        <v>671</v>
      </c>
      <c r="B1441" s="64">
        <v>1979</v>
      </c>
      <c r="C1441">
        <v>26</v>
      </c>
      <c r="D1441" s="116">
        <v>2</v>
      </c>
      <c r="E1441" s="63" t="s">
        <v>26</v>
      </c>
      <c r="F1441" s="63" t="s">
        <v>27</v>
      </c>
      <c r="G1441" s="63" t="s">
        <v>28</v>
      </c>
      <c r="H1441" s="63" t="s">
        <v>28</v>
      </c>
      <c r="I1441" s="63" t="s">
        <v>28</v>
      </c>
      <c r="J1441" s="63" t="s">
        <v>28</v>
      </c>
      <c r="K1441" s="63" t="s">
        <v>28</v>
      </c>
      <c r="L1441" s="63" t="s">
        <v>28</v>
      </c>
      <c r="M1441" s="63" t="s">
        <v>28</v>
      </c>
      <c r="N1441" s="63" t="s">
        <v>28</v>
      </c>
      <c r="O1441" s="63" t="s">
        <v>28</v>
      </c>
      <c r="P1441" s="63" t="s">
        <v>28</v>
      </c>
      <c r="Q1441" s="63" t="s">
        <v>28</v>
      </c>
      <c r="R1441" s="63" t="s">
        <v>28</v>
      </c>
      <c r="S1441" s="63" t="s">
        <v>28</v>
      </c>
      <c r="T1441" s="63" t="s">
        <v>28</v>
      </c>
      <c r="U1441" s="63" t="s">
        <v>28</v>
      </c>
      <c r="V1441" s="63" t="s">
        <v>28</v>
      </c>
      <c r="W1441" s="63" t="s">
        <v>28</v>
      </c>
      <c r="X1441" s="63" t="s">
        <v>28</v>
      </c>
      <c r="Y1441" s="63" t="s">
        <v>28</v>
      </c>
      <c r="Z1441" s="63" t="s">
        <v>28</v>
      </c>
      <c r="AA1441" s="63" t="s">
        <v>28</v>
      </c>
      <c r="AB1441" s="93" t="str">
        <f t="shared" si="311"/>
        <v>pre99</v>
      </c>
      <c r="AC1441" s="93" t="str">
        <f t="shared" si="312"/>
        <v>ELK</v>
      </c>
      <c r="AD1441" s="93" t="str">
        <f>"'"&amp;VLOOKUP(A1441,Lookups!B$3:F$48,2,FALSE)&amp;"'"</f>
        <v>'Elk River'</v>
      </c>
      <c r="AE1441" s="93">
        <f>VLOOKUP(A1441,Lookups!B$3:F$48,4,FALSE)</f>
        <v>9</v>
      </c>
      <c r="AF1441" s="93" t="str">
        <f>VLOOKUP(A1441,Lookups!B$3:F$48,5,FALSE)</f>
        <v>ORcst</v>
      </c>
      <c r="AG1441" s="93" t="str">
        <f t="shared" si="313"/>
        <v>no</v>
      </c>
      <c r="AH1441" s="93">
        <f>VLOOKUP(A1441,Lookups!B$3:F$48,3,FALSE)</f>
        <v>9</v>
      </c>
      <c r="AI1441" s="117">
        <f t="shared" si="314"/>
        <v>0</v>
      </c>
      <c r="AJ1441" s="117">
        <f t="shared" si="315"/>
        <v>0</v>
      </c>
      <c r="AK1441" s="117">
        <f t="shared" si="316"/>
        <v>0</v>
      </c>
      <c r="AL1441" s="117">
        <f t="shared" si="317"/>
        <v>0</v>
      </c>
      <c r="AM1441" s="117">
        <f t="shared" si="318"/>
        <v>0</v>
      </c>
      <c r="AN1441" s="117">
        <f t="shared" si="319"/>
        <v>0</v>
      </c>
      <c r="AO1441" s="117">
        <f t="shared" si="320"/>
        <v>0</v>
      </c>
      <c r="AP1441" s="117">
        <f t="shared" si="321"/>
        <v>0</v>
      </c>
      <c r="AQ1441" s="117">
        <f t="shared" si="322"/>
        <v>0</v>
      </c>
      <c r="AR1441" s="117">
        <f t="shared" si="323"/>
        <v>0</v>
      </c>
      <c r="AS1441" t="str">
        <f t="shared" si="324"/>
        <v>1979ELK</v>
      </c>
    </row>
    <row r="1442" spans="1:45" x14ac:dyDescent="0.25">
      <c r="A1442" t="s">
        <v>671</v>
      </c>
      <c r="B1442" s="64">
        <v>1980</v>
      </c>
      <c r="C1442">
        <v>154</v>
      </c>
      <c r="D1442" s="116" t="s">
        <v>41</v>
      </c>
      <c r="E1442" s="63" t="s">
        <v>26</v>
      </c>
      <c r="F1442" s="63" t="s">
        <v>27</v>
      </c>
      <c r="G1442" s="63" t="s">
        <v>28</v>
      </c>
      <c r="H1442" s="63" t="s">
        <v>28</v>
      </c>
      <c r="I1442" s="63" t="s">
        <v>28</v>
      </c>
      <c r="J1442" s="63" t="s">
        <v>28</v>
      </c>
      <c r="K1442" s="63" t="s">
        <v>28</v>
      </c>
      <c r="L1442" s="63" t="s">
        <v>28</v>
      </c>
      <c r="M1442" s="63" t="s">
        <v>28</v>
      </c>
      <c r="N1442" s="63" t="s">
        <v>28</v>
      </c>
      <c r="O1442" s="63" t="s">
        <v>28</v>
      </c>
      <c r="P1442" s="63" t="s">
        <v>28</v>
      </c>
      <c r="Q1442" s="63" t="s">
        <v>28</v>
      </c>
      <c r="R1442" s="63" t="s">
        <v>28</v>
      </c>
      <c r="S1442" s="63" t="s">
        <v>28</v>
      </c>
      <c r="T1442" s="63" t="s">
        <v>28</v>
      </c>
      <c r="U1442" s="63" t="s">
        <v>28</v>
      </c>
      <c r="V1442" s="63" t="s">
        <v>28</v>
      </c>
      <c r="W1442" s="63" t="s">
        <v>28</v>
      </c>
      <c r="X1442" s="63" t="s">
        <v>28</v>
      </c>
      <c r="Y1442" s="63" t="s">
        <v>28</v>
      </c>
      <c r="Z1442" s="63" t="s">
        <v>28</v>
      </c>
      <c r="AA1442" s="63" t="s">
        <v>28</v>
      </c>
      <c r="AB1442" s="93" t="str">
        <f t="shared" si="311"/>
        <v>pre99</v>
      </c>
      <c r="AC1442" s="93" t="str">
        <f t="shared" si="312"/>
        <v>ELK</v>
      </c>
      <c r="AD1442" s="93" t="str">
        <f>"'"&amp;VLOOKUP(A1442,Lookups!B$3:F$48,2,FALSE)&amp;"'"</f>
        <v>'Elk River'</v>
      </c>
      <c r="AE1442" s="93">
        <f>VLOOKUP(A1442,Lookups!B$3:F$48,4,FALSE)</f>
        <v>9</v>
      </c>
      <c r="AF1442" s="93" t="str">
        <f>VLOOKUP(A1442,Lookups!B$3:F$48,5,FALSE)</f>
        <v>ORcst</v>
      </c>
      <c r="AG1442" s="93" t="str">
        <f t="shared" si="313"/>
        <v>no</v>
      </c>
      <c r="AH1442" s="93">
        <f>VLOOKUP(A1442,Lookups!B$3:F$48,3,FALSE)</f>
        <v>9</v>
      </c>
      <c r="AI1442" s="117">
        <f t="shared" si="314"/>
        <v>0</v>
      </c>
      <c r="AJ1442" s="117">
        <f t="shared" si="315"/>
        <v>0</v>
      </c>
      <c r="AK1442" s="117">
        <f t="shared" si="316"/>
        <v>0</v>
      </c>
      <c r="AL1442" s="117">
        <f t="shared" si="317"/>
        <v>0</v>
      </c>
      <c r="AM1442" s="117">
        <f t="shared" si="318"/>
        <v>0</v>
      </c>
      <c r="AN1442" s="117">
        <f t="shared" si="319"/>
        <v>0</v>
      </c>
      <c r="AO1442" s="117">
        <f t="shared" si="320"/>
        <v>0</v>
      </c>
      <c r="AP1442" s="117">
        <f t="shared" si="321"/>
        <v>0</v>
      </c>
      <c r="AQ1442" s="117">
        <f t="shared" si="322"/>
        <v>0</v>
      </c>
      <c r="AR1442" s="117">
        <f t="shared" si="323"/>
        <v>0</v>
      </c>
      <c r="AS1442" t="str">
        <f t="shared" si="324"/>
        <v>1980ELK</v>
      </c>
    </row>
    <row r="1443" spans="1:45" x14ac:dyDescent="0.25">
      <c r="A1443" t="s">
        <v>671</v>
      </c>
      <c r="B1443" s="64">
        <v>1981</v>
      </c>
      <c r="C1443">
        <v>462</v>
      </c>
      <c r="D1443" s="116" t="s">
        <v>42</v>
      </c>
      <c r="E1443" s="63">
        <v>4.3290043290043288E-2</v>
      </c>
      <c r="F1443" s="63">
        <v>0</v>
      </c>
      <c r="G1443" s="63">
        <v>2.1645021645021645E-3</v>
      </c>
      <c r="H1443" s="63">
        <v>5.844155844155844E-2</v>
      </c>
      <c r="I1443" s="63">
        <v>0</v>
      </c>
      <c r="J1443" s="63">
        <v>6.4935064935064929E-2</v>
      </c>
      <c r="K1443" s="63">
        <v>0</v>
      </c>
      <c r="L1443" s="63">
        <v>0</v>
      </c>
      <c r="M1443" s="63">
        <v>0</v>
      </c>
      <c r="N1443" s="63">
        <v>1.0822510822510822E-2</v>
      </c>
      <c r="O1443" s="63">
        <v>1.948051948051948E-2</v>
      </c>
      <c r="P1443" s="63">
        <v>0</v>
      </c>
      <c r="Q1443" s="63">
        <v>2.3809523809523808E-2</v>
      </c>
      <c r="R1443" s="63">
        <v>8.658008658008658E-3</v>
      </c>
      <c r="S1443" s="63">
        <v>0.13203463203463203</v>
      </c>
      <c r="T1443" s="63">
        <v>0</v>
      </c>
      <c r="U1443" s="63">
        <v>2.1645021645021645E-3</v>
      </c>
      <c r="V1443" s="63">
        <v>0</v>
      </c>
      <c r="W1443" s="63">
        <v>3.4632034632034632E-2</v>
      </c>
      <c r="X1443" s="63">
        <v>0</v>
      </c>
      <c r="Y1443" s="63">
        <v>0.38528138528138528</v>
      </c>
      <c r="Z1443" s="63">
        <v>0</v>
      </c>
      <c r="AA1443" s="63">
        <v>0.21428571428571427</v>
      </c>
      <c r="AB1443" s="93" t="str">
        <f t="shared" si="311"/>
        <v>pre99</v>
      </c>
      <c r="AC1443" s="93" t="str">
        <f t="shared" si="312"/>
        <v>ELK</v>
      </c>
      <c r="AD1443" s="93" t="str">
        <f>"'"&amp;VLOOKUP(A1443,Lookups!B$3:F$48,2,FALSE)&amp;"'"</f>
        <v>'Elk River'</v>
      </c>
      <c r="AE1443" s="93">
        <f>VLOOKUP(A1443,Lookups!B$3:F$48,4,FALSE)</f>
        <v>9</v>
      </c>
      <c r="AF1443" s="93" t="str">
        <f>VLOOKUP(A1443,Lookups!B$3:F$48,5,FALSE)</f>
        <v>ORcst</v>
      </c>
      <c r="AG1443" s="93" t="str">
        <f t="shared" si="313"/>
        <v>yes</v>
      </c>
      <c r="AH1443" s="93">
        <f>VLOOKUP(A1443,Lookups!B$3:F$48,3,FALSE)</f>
        <v>9</v>
      </c>
      <c r="AI1443" s="117">
        <f t="shared" si="314"/>
        <v>4.5454545454545456E-2</v>
      </c>
      <c r="AJ1443" s="117">
        <f t="shared" si="315"/>
        <v>5.844155844155844E-2</v>
      </c>
      <c r="AK1443" s="117">
        <f t="shared" si="316"/>
        <v>6.4935064935064929E-2</v>
      </c>
      <c r="AL1443" s="117">
        <f t="shared" si="317"/>
        <v>0</v>
      </c>
      <c r="AM1443" s="117">
        <f t="shared" si="318"/>
        <v>3.0303030303030304E-2</v>
      </c>
      <c r="AN1443" s="117">
        <f t="shared" si="319"/>
        <v>0.16450216450216448</v>
      </c>
      <c r="AO1443" s="117">
        <f t="shared" si="320"/>
        <v>2.1645021645021645E-3</v>
      </c>
      <c r="AP1443" s="117">
        <f t="shared" si="321"/>
        <v>0.41991341991341991</v>
      </c>
      <c r="AQ1443" s="117">
        <f t="shared" si="322"/>
        <v>0.21428571428571427</v>
      </c>
      <c r="AR1443" s="117">
        <f t="shared" si="323"/>
        <v>0</v>
      </c>
      <c r="AS1443" t="str">
        <f t="shared" si="324"/>
        <v>1981ELK</v>
      </c>
    </row>
    <row r="1444" spans="1:45" x14ac:dyDescent="0.25">
      <c r="A1444" t="s">
        <v>671</v>
      </c>
      <c r="B1444" s="64">
        <v>1982</v>
      </c>
      <c r="C1444">
        <v>2135</v>
      </c>
      <c r="D1444" s="116" t="s">
        <v>43</v>
      </c>
      <c r="E1444" s="63">
        <v>1.2177985948477752E-2</v>
      </c>
      <c r="F1444" s="63">
        <v>3.7470725995316159E-3</v>
      </c>
      <c r="G1444" s="63">
        <v>1.873536299765808E-3</v>
      </c>
      <c r="H1444" s="63">
        <v>2.0140515222482436E-2</v>
      </c>
      <c r="I1444" s="63">
        <v>0</v>
      </c>
      <c r="J1444" s="63">
        <v>5.4332552693208434E-2</v>
      </c>
      <c r="K1444" s="63">
        <v>0</v>
      </c>
      <c r="L1444" s="63">
        <v>0</v>
      </c>
      <c r="M1444" s="63">
        <v>0</v>
      </c>
      <c r="N1444" s="63">
        <v>3.2786885245901639E-3</v>
      </c>
      <c r="O1444" s="63">
        <v>5.6206088992974239E-3</v>
      </c>
      <c r="P1444" s="63">
        <v>0</v>
      </c>
      <c r="Q1444" s="63">
        <v>1.2646370023419205E-2</v>
      </c>
      <c r="R1444" s="63">
        <v>6.0889929742388759E-3</v>
      </c>
      <c r="S1444" s="63">
        <v>0.15690866510538642</v>
      </c>
      <c r="T1444" s="63">
        <v>3.2786885245901639E-3</v>
      </c>
      <c r="U1444" s="63">
        <v>3.2786885245901639E-3</v>
      </c>
      <c r="V1444" s="63">
        <v>0</v>
      </c>
      <c r="W1444" s="63">
        <v>3.1381733021077281E-2</v>
      </c>
      <c r="X1444" s="63">
        <v>9.3676814988290398E-4</v>
      </c>
      <c r="Y1444" s="63">
        <v>0.41170960187353628</v>
      </c>
      <c r="Z1444" s="63">
        <v>0</v>
      </c>
      <c r="AA1444" s="63">
        <v>0.27259953161592504</v>
      </c>
      <c r="AB1444" s="93" t="str">
        <f t="shared" si="311"/>
        <v>pre99</v>
      </c>
      <c r="AC1444" s="93" t="str">
        <f t="shared" si="312"/>
        <v>ELK</v>
      </c>
      <c r="AD1444" s="93" t="str">
        <f>"'"&amp;VLOOKUP(A1444,Lookups!B$3:F$48,2,FALSE)&amp;"'"</f>
        <v>'Elk River'</v>
      </c>
      <c r="AE1444" s="93">
        <f>VLOOKUP(A1444,Lookups!B$3:F$48,4,FALSE)</f>
        <v>9</v>
      </c>
      <c r="AF1444" s="93" t="str">
        <f>VLOOKUP(A1444,Lookups!B$3:F$48,5,FALSE)</f>
        <v>ORcst</v>
      </c>
      <c r="AG1444" s="93" t="str">
        <f t="shared" si="313"/>
        <v>yes</v>
      </c>
      <c r="AH1444" s="93">
        <f>VLOOKUP(A1444,Lookups!B$3:F$48,3,FALSE)</f>
        <v>9</v>
      </c>
      <c r="AI1444" s="117">
        <f t="shared" si="314"/>
        <v>1.7798594847775174E-2</v>
      </c>
      <c r="AJ1444" s="117">
        <f t="shared" si="315"/>
        <v>2.0140515222482436E-2</v>
      </c>
      <c r="AK1444" s="117">
        <f t="shared" si="316"/>
        <v>5.4332552693208434E-2</v>
      </c>
      <c r="AL1444" s="117">
        <f t="shared" si="317"/>
        <v>0</v>
      </c>
      <c r="AM1444" s="117">
        <f t="shared" si="318"/>
        <v>8.8992974238875887E-3</v>
      </c>
      <c r="AN1444" s="117">
        <f t="shared" si="319"/>
        <v>0.17892271662763465</v>
      </c>
      <c r="AO1444" s="117">
        <f t="shared" si="320"/>
        <v>3.2786885245901639E-3</v>
      </c>
      <c r="AP1444" s="117">
        <f t="shared" si="321"/>
        <v>0.44402810304449647</v>
      </c>
      <c r="AQ1444" s="117">
        <f t="shared" si="322"/>
        <v>0.27259953161592504</v>
      </c>
      <c r="AR1444" s="117">
        <f t="shared" si="323"/>
        <v>0</v>
      </c>
      <c r="AS1444" t="str">
        <f t="shared" si="324"/>
        <v>1982ELK</v>
      </c>
    </row>
    <row r="1445" spans="1:45" x14ac:dyDescent="0.25">
      <c r="A1445" t="s">
        <v>671</v>
      </c>
      <c r="B1445" s="64">
        <v>1983</v>
      </c>
      <c r="C1445">
        <v>2931</v>
      </c>
      <c r="D1445" s="116" t="s">
        <v>43</v>
      </c>
      <c r="E1445" s="63">
        <v>3.2070965540771067E-2</v>
      </c>
      <c r="F1445" s="63">
        <v>1.0235414534288639E-3</v>
      </c>
      <c r="G1445" s="63">
        <v>0</v>
      </c>
      <c r="H1445" s="63">
        <v>5.7318321392016376E-2</v>
      </c>
      <c r="I1445" s="63">
        <v>0</v>
      </c>
      <c r="J1445" s="63">
        <v>6.8918457864210164E-2</v>
      </c>
      <c r="K1445" s="63">
        <v>1.3647219379051519E-3</v>
      </c>
      <c r="L1445" s="63">
        <v>0</v>
      </c>
      <c r="M1445" s="63">
        <v>0</v>
      </c>
      <c r="N1445" s="63">
        <v>1.2282497441146366E-2</v>
      </c>
      <c r="O1445" s="63">
        <v>0</v>
      </c>
      <c r="P1445" s="63">
        <v>0</v>
      </c>
      <c r="Q1445" s="63">
        <v>2.2517911975435005E-2</v>
      </c>
      <c r="R1445" s="63">
        <v>1.3647219379051519E-3</v>
      </c>
      <c r="S1445" s="63">
        <v>3.8212214261344253E-2</v>
      </c>
      <c r="T1445" s="63">
        <v>2.3882633913340158E-3</v>
      </c>
      <c r="U1445" s="63">
        <v>3.4118048447628798E-4</v>
      </c>
      <c r="V1445" s="63">
        <v>2.3882633913340158E-3</v>
      </c>
      <c r="W1445" s="63">
        <v>5.3906516547253494E-2</v>
      </c>
      <c r="X1445" s="63">
        <v>0</v>
      </c>
      <c r="Y1445" s="63">
        <v>0.28863868986693964</v>
      </c>
      <c r="Z1445" s="63">
        <v>3.4118048447628798E-4</v>
      </c>
      <c r="AA1445" s="63">
        <v>0.41692255203002387</v>
      </c>
      <c r="AB1445" s="93" t="str">
        <f t="shared" si="311"/>
        <v>pre99</v>
      </c>
      <c r="AC1445" s="93" t="str">
        <f t="shared" si="312"/>
        <v>ELK</v>
      </c>
      <c r="AD1445" s="93" t="str">
        <f>"'"&amp;VLOOKUP(A1445,Lookups!B$3:F$48,2,FALSE)&amp;"'"</f>
        <v>'Elk River'</v>
      </c>
      <c r="AE1445" s="93">
        <f>VLOOKUP(A1445,Lookups!B$3:F$48,4,FALSE)</f>
        <v>9</v>
      </c>
      <c r="AF1445" s="93" t="str">
        <f>VLOOKUP(A1445,Lookups!B$3:F$48,5,FALSE)</f>
        <v>ORcst</v>
      </c>
      <c r="AG1445" s="93" t="str">
        <f t="shared" si="313"/>
        <v>yes</v>
      </c>
      <c r="AH1445" s="93">
        <f>VLOOKUP(A1445,Lookups!B$3:F$48,3,FALSE)</f>
        <v>9</v>
      </c>
      <c r="AI1445" s="117">
        <f t="shared" si="314"/>
        <v>3.3094506994199933E-2</v>
      </c>
      <c r="AJ1445" s="117">
        <f t="shared" si="315"/>
        <v>5.7318321392016376E-2</v>
      </c>
      <c r="AK1445" s="117">
        <f t="shared" si="316"/>
        <v>7.028317980211532E-2</v>
      </c>
      <c r="AL1445" s="117">
        <f t="shared" si="317"/>
        <v>0</v>
      </c>
      <c r="AM1445" s="117">
        <f t="shared" si="318"/>
        <v>1.2282497441146366E-2</v>
      </c>
      <c r="AN1445" s="117">
        <f t="shared" si="319"/>
        <v>6.4483111566018436E-2</v>
      </c>
      <c r="AO1445" s="117">
        <f t="shared" si="320"/>
        <v>2.7294438758103039E-3</v>
      </c>
      <c r="AP1445" s="117">
        <f t="shared" si="321"/>
        <v>0.34254520641419312</v>
      </c>
      <c r="AQ1445" s="117">
        <f t="shared" si="322"/>
        <v>0.41692255203002387</v>
      </c>
      <c r="AR1445" s="117">
        <f t="shared" si="323"/>
        <v>3.4118048447628798E-4</v>
      </c>
      <c r="AS1445" t="str">
        <f t="shared" si="324"/>
        <v>1983ELK</v>
      </c>
    </row>
    <row r="1446" spans="1:45" x14ac:dyDescent="0.25">
      <c r="A1446" t="s">
        <v>671</v>
      </c>
      <c r="B1446" s="64">
        <v>1984</v>
      </c>
      <c r="C1446">
        <v>2349</v>
      </c>
      <c r="D1446" s="116" t="s">
        <v>43</v>
      </c>
      <c r="E1446" s="63">
        <v>2.8522775649212427E-2</v>
      </c>
      <c r="F1446" s="63">
        <v>0</v>
      </c>
      <c r="G1446" s="63">
        <v>0</v>
      </c>
      <c r="H1446" s="63">
        <v>4.0868454661558112E-2</v>
      </c>
      <c r="I1446" s="63">
        <v>1.277139208173691E-3</v>
      </c>
      <c r="J1446" s="63">
        <v>5.1936994465730094E-2</v>
      </c>
      <c r="K1446" s="63">
        <v>0</v>
      </c>
      <c r="L1446" s="63">
        <v>0</v>
      </c>
      <c r="M1446" s="63">
        <v>0</v>
      </c>
      <c r="N1446" s="63">
        <v>5.108556832694764E-3</v>
      </c>
      <c r="O1446" s="63">
        <v>1.7028522775649213E-3</v>
      </c>
      <c r="P1446" s="63">
        <v>0</v>
      </c>
      <c r="Q1446" s="63">
        <v>4.2571306939123031E-3</v>
      </c>
      <c r="R1446" s="63">
        <v>0</v>
      </c>
      <c r="S1446" s="63">
        <v>1.8305661983822902E-2</v>
      </c>
      <c r="T1446" s="63">
        <v>0</v>
      </c>
      <c r="U1446" s="63">
        <v>0</v>
      </c>
      <c r="V1446" s="63">
        <v>0</v>
      </c>
      <c r="W1446" s="63">
        <v>6.0025542784163471E-2</v>
      </c>
      <c r="X1446" s="63">
        <v>0</v>
      </c>
      <c r="Y1446" s="63">
        <v>0.20902511707109409</v>
      </c>
      <c r="Z1446" s="63">
        <v>4.2571306939123032E-4</v>
      </c>
      <c r="AA1446" s="63">
        <v>0.57854406130268199</v>
      </c>
      <c r="AB1446" s="93" t="str">
        <f t="shared" si="311"/>
        <v>pre99</v>
      </c>
      <c r="AC1446" s="93" t="str">
        <f t="shared" si="312"/>
        <v>ELK</v>
      </c>
      <c r="AD1446" s="93" t="str">
        <f>"'"&amp;VLOOKUP(A1446,Lookups!B$3:F$48,2,FALSE)&amp;"'"</f>
        <v>'Elk River'</v>
      </c>
      <c r="AE1446" s="93">
        <f>VLOOKUP(A1446,Lookups!B$3:F$48,4,FALSE)</f>
        <v>9</v>
      </c>
      <c r="AF1446" s="93" t="str">
        <f>VLOOKUP(A1446,Lookups!B$3:F$48,5,FALSE)</f>
        <v>ORcst</v>
      </c>
      <c r="AG1446" s="93" t="str">
        <f t="shared" si="313"/>
        <v>yes</v>
      </c>
      <c r="AH1446" s="93">
        <f>VLOOKUP(A1446,Lookups!B$3:F$48,3,FALSE)</f>
        <v>9</v>
      </c>
      <c r="AI1446" s="117">
        <f t="shared" si="314"/>
        <v>2.8522775649212427E-2</v>
      </c>
      <c r="AJ1446" s="117">
        <f t="shared" si="315"/>
        <v>4.2145593869731802E-2</v>
      </c>
      <c r="AK1446" s="117">
        <f t="shared" si="316"/>
        <v>5.1936994465730094E-2</v>
      </c>
      <c r="AL1446" s="117">
        <f t="shared" si="317"/>
        <v>0</v>
      </c>
      <c r="AM1446" s="117">
        <f t="shared" si="318"/>
        <v>6.8114091102596851E-3</v>
      </c>
      <c r="AN1446" s="117">
        <f t="shared" si="319"/>
        <v>2.2562792677735206E-2</v>
      </c>
      <c r="AO1446" s="117">
        <f t="shared" si="320"/>
        <v>0</v>
      </c>
      <c r="AP1446" s="117">
        <f t="shared" si="321"/>
        <v>0.26905065985525756</v>
      </c>
      <c r="AQ1446" s="117">
        <f t="shared" si="322"/>
        <v>0.57854406130268199</v>
      </c>
      <c r="AR1446" s="117">
        <f t="shared" si="323"/>
        <v>4.2571306939123032E-4</v>
      </c>
      <c r="AS1446" t="str">
        <f t="shared" si="324"/>
        <v>1984ELK</v>
      </c>
    </row>
    <row r="1447" spans="1:45" x14ac:dyDescent="0.25">
      <c r="A1447" t="s">
        <v>671</v>
      </c>
      <c r="B1447" s="64">
        <v>1985</v>
      </c>
      <c r="C1447">
        <v>2024</v>
      </c>
      <c r="D1447" s="116" t="s">
        <v>43</v>
      </c>
      <c r="E1447" s="63">
        <v>1.6304347826086956E-2</v>
      </c>
      <c r="F1447" s="63">
        <v>0</v>
      </c>
      <c r="G1447" s="63">
        <v>0</v>
      </c>
      <c r="H1447" s="63">
        <v>1.9762845849802372E-2</v>
      </c>
      <c r="I1447" s="63">
        <v>0</v>
      </c>
      <c r="J1447" s="63">
        <v>1.0869565217391304E-2</v>
      </c>
      <c r="K1447" s="63">
        <v>0</v>
      </c>
      <c r="L1447" s="63">
        <v>0</v>
      </c>
      <c r="M1447" s="63">
        <v>0</v>
      </c>
      <c r="N1447" s="63">
        <v>0</v>
      </c>
      <c r="O1447" s="63">
        <v>1.4822134387351778E-3</v>
      </c>
      <c r="P1447" s="63">
        <v>0</v>
      </c>
      <c r="Q1447" s="63">
        <v>1.4822134387351778E-3</v>
      </c>
      <c r="R1447" s="63">
        <v>1.4822134387351778E-3</v>
      </c>
      <c r="S1447" s="63">
        <v>1.1363636363636364E-2</v>
      </c>
      <c r="T1447" s="63">
        <v>7.411067193675889E-3</v>
      </c>
      <c r="U1447" s="63">
        <v>0</v>
      </c>
      <c r="V1447" s="63">
        <v>0</v>
      </c>
      <c r="W1447" s="63">
        <v>3.8043478260869568E-2</v>
      </c>
      <c r="X1447" s="63">
        <v>0</v>
      </c>
      <c r="Y1447" s="63">
        <v>0.34634387351778656</v>
      </c>
      <c r="Z1447" s="63">
        <v>7.9051383399209481E-3</v>
      </c>
      <c r="AA1447" s="63">
        <v>0.53754940711462451</v>
      </c>
      <c r="AB1447" s="93" t="str">
        <f t="shared" si="311"/>
        <v>pre99</v>
      </c>
      <c r="AC1447" s="93" t="str">
        <f t="shared" si="312"/>
        <v>ELK</v>
      </c>
      <c r="AD1447" s="93" t="str">
        <f>"'"&amp;VLOOKUP(A1447,Lookups!B$3:F$48,2,FALSE)&amp;"'"</f>
        <v>'Elk River'</v>
      </c>
      <c r="AE1447" s="93">
        <f>VLOOKUP(A1447,Lookups!B$3:F$48,4,FALSE)</f>
        <v>9</v>
      </c>
      <c r="AF1447" s="93" t="str">
        <f>VLOOKUP(A1447,Lookups!B$3:F$48,5,FALSE)</f>
        <v>ORcst</v>
      </c>
      <c r="AG1447" s="93" t="str">
        <f t="shared" si="313"/>
        <v>yes</v>
      </c>
      <c r="AH1447" s="93">
        <f>VLOOKUP(A1447,Lookups!B$3:F$48,3,FALSE)</f>
        <v>9</v>
      </c>
      <c r="AI1447" s="117">
        <f t="shared" si="314"/>
        <v>1.6304347826086956E-2</v>
      </c>
      <c r="AJ1447" s="117">
        <f t="shared" si="315"/>
        <v>1.9762845849802372E-2</v>
      </c>
      <c r="AK1447" s="117">
        <f t="shared" si="316"/>
        <v>1.0869565217391304E-2</v>
      </c>
      <c r="AL1447" s="117">
        <f t="shared" si="317"/>
        <v>0</v>
      </c>
      <c r="AM1447" s="117">
        <f t="shared" si="318"/>
        <v>1.4822134387351778E-3</v>
      </c>
      <c r="AN1447" s="117">
        <f t="shared" si="319"/>
        <v>2.1739130434782608E-2</v>
      </c>
      <c r="AO1447" s="117">
        <f t="shared" si="320"/>
        <v>0</v>
      </c>
      <c r="AP1447" s="117">
        <f t="shared" si="321"/>
        <v>0.38438735177865613</v>
      </c>
      <c r="AQ1447" s="117">
        <f t="shared" si="322"/>
        <v>0.53754940711462451</v>
      </c>
      <c r="AR1447" s="117">
        <f t="shared" si="323"/>
        <v>7.9051383399209481E-3</v>
      </c>
      <c r="AS1447" t="str">
        <f t="shared" si="324"/>
        <v>1985ELK</v>
      </c>
    </row>
    <row r="1448" spans="1:45" x14ac:dyDescent="0.25">
      <c r="A1448" t="s">
        <v>671</v>
      </c>
      <c r="B1448" s="64">
        <v>1986</v>
      </c>
      <c r="C1448">
        <v>957</v>
      </c>
      <c r="D1448" s="116" t="s">
        <v>43</v>
      </c>
      <c r="E1448" s="63">
        <v>1.5673981191222569E-2</v>
      </c>
      <c r="F1448" s="63">
        <v>0</v>
      </c>
      <c r="G1448" s="63">
        <v>0</v>
      </c>
      <c r="H1448" s="63">
        <v>2.612330198537095E-2</v>
      </c>
      <c r="I1448" s="63">
        <v>0</v>
      </c>
      <c r="J1448" s="63">
        <v>0.10553814002089865</v>
      </c>
      <c r="K1448" s="63">
        <v>3.134796238244514E-3</v>
      </c>
      <c r="L1448" s="63">
        <v>0</v>
      </c>
      <c r="M1448" s="63">
        <v>3.134796238244514E-3</v>
      </c>
      <c r="N1448" s="63">
        <v>1.7763845350052248E-2</v>
      </c>
      <c r="O1448" s="63">
        <v>0</v>
      </c>
      <c r="P1448" s="63">
        <v>0</v>
      </c>
      <c r="Q1448" s="63">
        <v>5.2246603970741903E-3</v>
      </c>
      <c r="R1448" s="63">
        <v>2.0898641588296763E-3</v>
      </c>
      <c r="S1448" s="63">
        <v>0.21943573667711599</v>
      </c>
      <c r="T1448" s="63">
        <v>7.3145245559038665E-3</v>
      </c>
      <c r="U1448" s="63">
        <v>0</v>
      </c>
      <c r="V1448" s="63">
        <v>0</v>
      </c>
      <c r="W1448" s="63">
        <v>9.0909090909090912E-2</v>
      </c>
      <c r="X1448" s="63">
        <v>0</v>
      </c>
      <c r="Y1448" s="63">
        <v>0.15882967607105539</v>
      </c>
      <c r="Z1448" s="63">
        <v>1.0449320794148381E-3</v>
      </c>
      <c r="AA1448" s="63">
        <v>0.34378265412748171</v>
      </c>
      <c r="AB1448" s="93" t="str">
        <f t="shared" si="311"/>
        <v>pre99</v>
      </c>
      <c r="AC1448" s="93" t="str">
        <f t="shared" si="312"/>
        <v>ELK</v>
      </c>
      <c r="AD1448" s="93" t="str">
        <f>"'"&amp;VLOOKUP(A1448,Lookups!B$3:F$48,2,FALSE)&amp;"'"</f>
        <v>'Elk River'</v>
      </c>
      <c r="AE1448" s="93">
        <f>VLOOKUP(A1448,Lookups!B$3:F$48,4,FALSE)</f>
        <v>9</v>
      </c>
      <c r="AF1448" s="93" t="str">
        <f>VLOOKUP(A1448,Lookups!B$3:F$48,5,FALSE)</f>
        <v>ORcst</v>
      </c>
      <c r="AG1448" s="93" t="str">
        <f t="shared" si="313"/>
        <v>yes</v>
      </c>
      <c r="AH1448" s="93">
        <f>VLOOKUP(A1448,Lookups!B$3:F$48,3,FALSE)</f>
        <v>9</v>
      </c>
      <c r="AI1448" s="117">
        <f t="shared" si="314"/>
        <v>1.5673981191222569E-2</v>
      </c>
      <c r="AJ1448" s="117">
        <f t="shared" si="315"/>
        <v>2.612330198537095E-2</v>
      </c>
      <c r="AK1448" s="117">
        <f t="shared" si="316"/>
        <v>0.10867293625914316</v>
      </c>
      <c r="AL1448" s="117">
        <f t="shared" si="317"/>
        <v>3.134796238244514E-3</v>
      </c>
      <c r="AM1448" s="117">
        <f t="shared" si="318"/>
        <v>1.7763845350052248E-2</v>
      </c>
      <c r="AN1448" s="117">
        <f t="shared" si="319"/>
        <v>0.23406478578892373</v>
      </c>
      <c r="AO1448" s="117">
        <f t="shared" si="320"/>
        <v>0</v>
      </c>
      <c r="AP1448" s="117">
        <f t="shared" si="321"/>
        <v>0.2497387669801463</v>
      </c>
      <c r="AQ1448" s="117">
        <f t="shared" si="322"/>
        <v>0.34378265412748171</v>
      </c>
      <c r="AR1448" s="117">
        <f t="shared" si="323"/>
        <v>1.0449320794148381E-3</v>
      </c>
      <c r="AS1448" t="str">
        <f t="shared" si="324"/>
        <v>1986ELK</v>
      </c>
    </row>
    <row r="1449" spans="1:45" x14ac:dyDescent="0.25">
      <c r="A1449" t="s">
        <v>671</v>
      </c>
      <c r="B1449" s="64">
        <v>1987</v>
      </c>
      <c r="C1449">
        <v>2073</v>
      </c>
      <c r="D1449" s="116" t="s">
        <v>43</v>
      </c>
      <c r="E1449" s="63">
        <v>8.2006753497346832E-3</v>
      </c>
      <c r="F1449" s="63">
        <v>0</v>
      </c>
      <c r="G1449" s="63">
        <v>0</v>
      </c>
      <c r="H1449" s="63">
        <v>3.3767486734201643E-2</v>
      </c>
      <c r="I1449" s="63">
        <v>0</v>
      </c>
      <c r="J1449" s="63">
        <v>5.5957549445248431E-2</v>
      </c>
      <c r="K1449" s="63">
        <v>4.3415340086830683E-3</v>
      </c>
      <c r="L1449" s="63">
        <v>0</v>
      </c>
      <c r="M1449" s="63">
        <v>0</v>
      </c>
      <c r="N1449" s="63">
        <v>6.753497346840328E-3</v>
      </c>
      <c r="O1449" s="63">
        <v>0</v>
      </c>
      <c r="P1449" s="63">
        <v>0</v>
      </c>
      <c r="Q1449" s="63">
        <v>1.0612638687891944E-2</v>
      </c>
      <c r="R1449" s="63">
        <v>9.6478533526290404E-4</v>
      </c>
      <c r="S1449" s="63">
        <v>0.15774240231548481</v>
      </c>
      <c r="T1449" s="63">
        <v>7.7182826821032323E-3</v>
      </c>
      <c r="U1449" s="63">
        <v>0</v>
      </c>
      <c r="V1449" s="63">
        <v>0</v>
      </c>
      <c r="W1449" s="63">
        <v>6.02990834539315E-2</v>
      </c>
      <c r="X1449" s="63">
        <v>0</v>
      </c>
      <c r="Y1449" s="63">
        <v>0.25856246985045828</v>
      </c>
      <c r="Z1449" s="63">
        <v>4.8239266763145202E-4</v>
      </c>
      <c r="AA1449" s="63">
        <v>0.39459720212252775</v>
      </c>
      <c r="AB1449" s="93" t="str">
        <f t="shared" si="311"/>
        <v>pre99</v>
      </c>
      <c r="AC1449" s="93" t="str">
        <f t="shared" si="312"/>
        <v>ELK</v>
      </c>
      <c r="AD1449" s="93" t="str">
        <f>"'"&amp;VLOOKUP(A1449,Lookups!B$3:F$48,2,FALSE)&amp;"'"</f>
        <v>'Elk River'</v>
      </c>
      <c r="AE1449" s="93">
        <f>VLOOKUP(A1449,Lookups!B$3:F$48,4,FALSE)</f>
        <v>9</v>
      </c>
      <c r="AF1449" s="93" t="str">
        <f>VLOOKUP(A1449,Lookups!B$3:F$48,5,FALSE)</f>
        <v>ORcst</v>
      </c>
      <c r="AG1449" s="93" t="str">
        <f t="shared" si="313"/>
        <v>yes</v>
      </c>
      <c r="AH1449" s="93">
        <f>VLOOKUP(A1449,Lookups!B$3:F$48,3,FALSE)</f>
        <v>9</v>
      </c>
      <c r="AI1449" s="117">
        <f t="shared" si="314"/>
        <v>8.2006753497346832E-3</v>
      </c>
      <c r="AJ1449" s="117">
        <f t="shared" si="315"/>
        <v>3.3767486734201643E-2</v>
      </c>
      <c r="AK1449" s="117">
        <f t="shared" si="316"/>
        <v>6.02990834539315E-2</v>
      </c>
      <c r="AL1449" s="117">
        <f t="shared" si="317"/>
        <v>0</v>
      </c>
      <c r="AM1449" s="117">
        <f t="shared" si="318"/>
        <v>6.753497346840328E-3</v>
      </c>
      <c r="AN1449" s="117">
        <f t="shared" si="319"/>
        <v>0.17703810902074288</v>
      </c>
      <c r="AO1449" s="117">
        <f t="shared" si="320"/>
        <v>0</v>
      </c>
      <c r="AP1449" s="117">
        <f t="shared" si="321"/>
        <v>0.31886155330438976</v>
      </c>
      <c r="AQ1449" s="117">
        <f t="shared" si="322"/>
        <v>0.39459720212252775</v>
      </c>
      <c r="AR1449" s="117">
        <f t="shared" si="323"/>
        <v>4.8239266763145202E-4</v>
      </c>
      <c r="AS1449" t="str">
        <f t="shared" si="324"/>
        <v>1987ELK</v>
      </c>
    </row>
    <row r="1450" spans="1:45" x14ac:dyDescent="0.25">
      <c r="A1450" t="s">
        <v>671</v>
      </c>
      <c r="B1450" s="64">
        <v>1988</v>
      </c>
      <c r="C1450">
        <v>2152</v>
      </c>
      <c r="D1450" s="116" t="s">
        <v>43</v>
      </c>
      <c r="E1450" s="63">
        <v>4.1821561338289959E-3</v>
      </c>
      <c r="F1450" s="63">
        <v>0</v>
      </c>
      <c r="G1450" s="63">
        <v>0</v>
      </c>
      <c r="H1450" s="63">
        <v>2.6486988847583642E-2</v>
      </c>
      <c r="I1450" s="63">
        <v>0</v>
      </c>
      <c r="J1450" s="63">
        <v>3.62453531598513E-2</v>
      </c>
      <c r="K1450" s="63">
        <v>0</v>
      </c>
      <c r="L1450" s="63">
        <v>0</v>
      </c>
      <c r="M1450" s="63">
        <v>0</v>
      </c>
      <c r="N1450" s="63">
        <v>1.3940520446096654E-3</v>
      </c>
      <c r="O1450" s="63">
        <v>1.3940520446096654E-3</v>
      </c>
      <c r="P1450" s="63">
        <v>0</v>
      </c>
      <c r="Q1450" s="63">
        <v>5.1115241635687732E-3</v>
      </c>
      <c r="R1450" s="63">
        <v>0</v>
      </c>
      <c r="S1450" s="63">
        <v>0.15985130111524162</v>
      </c>
      <c r="T1450" s="63">
        <v>4.646840148698885E-3</v>
      </c>
      <c r="U1450" s="63">
        <v>0</v>
      </c>
      <c r="V1450" s="63">
        <v>1.8587360594795538E-3</v>
      </c>
      <c r="W1450" s="63">
        <v>1.8587360594795538E-3</v>
      </c>
      <c r="X1450" s="63">
        <v>0</v>
      </c>
      <c r="Y1450" s="63">
        <v>0.36895910780669144</v>
      </c>
      <c r="Z1450" s="63">
        <v>0</v>
      </c>
      <c r="AA1450" s="63">
        <v>0.38801115241635686</v>
      </c>
      <c r="AB1450" s="93" t="str">
        <f t="shared" ref="AB1450:AB1513" si="325">IF(B1450&gt;=2009,"a09on",IF(B1450&gt;=1999,"a99to08","pre99"))</f>
        <v>pre99</v>
      </c>
      <c r="AC1450" s="93" t="str">
        <f t="shared" ref="AC1450:AC1513" si="326">A1450</f>
        <v>ELK</v>
      </c>
      <c r="AD1450" s="93" t="str">
        <f>"'"&amp;VLOOKUP(A1450,Lookups!B$3:F$48,2,FALSE)&amp;"'"</f>
        <v>'Elk River'</v>
      </c>
      <c r="AE1450" s="93">
        <f>VLOOKUP(A1450,Lookups!B$3:F$48,4,FALSE)</f>
        <v>9</v>
      </c>
      <c r="AF1450" s="93" t="str">
        <f>VLOOKUP(A1450,Lookups!B$3:F$48,5,FALSE)</f>
        <v>ORcst</v>
      </c>
      <c r="AG1450" s="93" t="str">
        <f t="shared" ref="AG1450:AG1513" si="327">IF(SUM(AI1450:AR1450)=0,"no","yes")</f>
        <v>yes</v>
      </c>
      <c r="AH1450" s="93">
        <f>VLOOKUP(A1450,Lookups!B$3:F$48,3,FALSE)</f>
        <v>9</v>
      </c>
      <c r="AI1450" s="117">
        <f t="shared" ref="AI1450:AI1513" si="328">SUM(E1450:G1450)</f>
        <v>4.1821561338289959E-3</v>
      </c>
      <c r="AJ1450" s="117">
        <f t="shared" ref="AJ1450:AJ1513" si="329">SUM(H1450:I1450)</f>
        <v>2.6486988847583642E-2</v>
      </c>
      <c r="AK1450" s="117">
        <f t="shared" ref="AK1450:AK1513" si="330">SUM(J1450:K1450)</f>
        <v>3.62453531598513E-2</v>
      </c>
      <c r="AL1450" s="117">
        <f t="shared" ref="AL1450:AL1513" si="331">SUM(L1450:M1450)</f>
        <v>0</v>
      </c>
      <c r="AM1450" s="117">
        <f t="shared" ref="AM1450:AM1513" si="332">SUM(N1450:P1450)</f>
        <v>2.7881040892193307E-3</v>
      </c>
      <c r="AN1450" s="117">
        <f t="shared" ref="AN1450:AN1513" si="333">SUM(Q1450:T1450)</f>
        <v>0.16960966542750927</v>
      </c>
      <c r="AO1450" s="117">
        <f t="shared" ref="AO1450:AO1513" si="334">SUM(U1450:V1450)</f>
        <v>1.8587360594795538E-3</v>
      </c>
      <c r="AP1450" s="117">
        <f t="shared" ref="AP1450:AP1513" si="335">SUM(W1450:Y1450)</f>
        <v>0.370817843866171</v>
      </c>
      <c r="AQ1450" s="117">
        <f t="shared" ref="AQ1450:AQ1513" si="336">SUM(AA1450)</f>
        <v>0.38801115241635686</v>
      </c>
      <c r="AR1450" s="117">
        <f t="shared" ref="AR1450:AR1513" si="337">SUM(Z1450)</f>
        <v>0</v>
      </c>
      <c r="AS1450" t="str">
        <f t="shared" ref="AS1450:AS1513" si="338">B1450&amp;A1450</f>
        <v>1988ELK</v>
      </c>
    </row>
    <row r="1451" spans="1:45" x14ac:dyDescent="0.25">
      <c r="A1451" t="s">
        <v>671</v>
      </c>
      <c r="B1451" s="64">
        <v>1989</v>
      </c>
      <c r="C1451">
        <v>1364</v>
      </c>
      <c r="D1451" s="116" t="s">
        <v>43</v>
      </c>
      <c r="E1451" s="63">
        <v>6.5982404692082114E-3</v>
      </c>
      <c r="F1451" s="63">
        <v>0</v>
      </c>
      <c r="G1451" s="63">
        <v>2.9325513196480938E-3</v>
      </c>
      <c r="H1451" s="63">
        <v>1.2463343108504398E-2</v>
      </c>
      <c r="I1451" s="63">
        <v>3.6656891495601175E-3</v>
      </c>
      <c r="J1451" s="63">
        <v>1.8328445747800588E-2</v>
      </c>
      <c r="K1451" s="63">
        <v>0</v>
      </c>
      <c r="L1451" s="63">
        <v>0</v>
      </c>
      <c r="M1451" s="63">
        <v>0</v>
      </c>
      <c r="N1451" s="63">
        <v>2.1994134897360706E-3</v>
      </c>
      <c r="O1451" s="63">
        <v>0</v>
      </c>
      <c r="P1451" s="63">
        <v>0</v>
      </c>
      <c r="Q1451" s="63">
        <v>2.9325513196480938E-3</v>
      </c>
      <c r="R1451" s="63">
        <v>0</v>
      </c>
      <c r="S1451" s="63">
        <v>0.14882697947214077</v>
      </c>
      <c r="T1451" s="63">
        <v>4.3988269794721412E-3</v>
      </c>
      <c r="U1451" s="63">
        <v>0</v>
      </c>
      <c r="V1451" s="63">
        <v>0</v>
      </c>
      <c r="W1451" s="63">
        <v>0.11730205278592376</v>
      </c>
      <c r="X1451" s="63">
        <v>0</v>
      </c>
      <c r="Y1451" s="63">
        <v>0.32697947214076245</v>
      </c>
      <c r="Z1451" s="63">
        <v>4.3988269794721412E-3</v>
      </c>
      <c r="AA1451" s="63">
        <v>0.34897360703812319</v>
      </c>
      <c r="AB1451" s="93" t="str">
        <f t="shared" si="325"/>
        <v>pre99</v>
      </c>
      <c r="AC1451" s="93" t="str">
        <f t="shared" si="326"/>
        <v>ELK</v>
      </c>
      <c r="AD1451" s="93" t="str">
        <f>"'"&amp;VLOOKUP(A1451,Lookups!B$3:F$48,2,FALSE)&amp;"'"</f>
        <v>'Elk River'</v>
      </c>
      <c r="AE1451" s="93">
        <f>VLOOKUP(A1451,Lookups!B$3:F$48,4,FALSE)</f>
        <v>9</v>
      </c>
      <c r="AF1451" s="93" t="str">
        <f>VLOOKUP(A1451,Lookups!B$3:F$48,5,FALSE)</f>
        <v>ORcst</v>
      </c>
      <c r="AG1451" s="93" t="str">
        <f t="shared" si="327"/>
        <v>yes</v>
      </c>
      <c r="AH1451" s="93">
        <f>VLOOKUP(A1451,Lookups!B$3:F$48,3,FALSE)</f>
        <v>9</v>
      </c>
      <c r="AI1451" s="117">
        <f t="shared" si="328"/>
        <v>9.5307917888563052E-3</v>
      </c>
      <c r="AJ1451" s="117">
        <f t="shared" si="329"/>
        <v>1.6129032258064516E-2</v>
      </c>
      <c r="AK1451" s="117">
        <f t="shared" si="330"/>
        <v>1.8328445747800588E-2</v>
      </c>
      <c r="AL1451" s="117">
        <f t="shared" si="331"/>
        <v>0</v>
      </c>
      <c r="AM1451" s="117">
        <f t="shared" si="332"/>
        <v>2.1994134897360706E-3</v>
      </c>
      <c r="AN1451" s="117">
        <f t="shared" si="333"/>
        <v>0.156158357771261</v>
      </c>
      <c r="AO1451" s="117">
        <f t="shared" si="334"/>
        <v>0</v>
      </c>
      <c r="AP1451" s="117">
        <f t="shared" si="335"/>
        <v>0.44428152492668621</v>
      </c>
      <c r="AQ1451" s="117">
        <f t="shared" si="336"/>
        <v>0.34897360703812319</v>
      </c>
      <c r="AR1451" s="117">
        <f t="shared" si="337"/>
        <v>4.3988269794721412E-3</v>
      </c>
      <c r="AS1451" t="str">
        <f t="shared" si="338"/>
        <v>1989ELK</v>
      </c>
    </row>
    <row r="1452" spans="1:45" x14ac:dyDescent="0.25">
      <c r="A1452" t="s">
        <v>671</v>
      </c>
      <c r="B1452" s="64">
        <v>1990</v>
      </c>
      <c r="C1452">
        <v>553</v>
      </c>
      <c r="D1452" s="116" t="s">
        <v>43</v>
      </c>
      <c r="E1452" s="63">
        <v>9.0415913200723331E-3</v>
      </c>
      <c r="F1452" s="63">
        <v>0</v>
      </c>
      <c r="G1452" s="63">
        <v>0</v>
      </c>
      <c r="H1452" s="63">
        <v>0</v>
      </c>
      <c r="I1452" s="63">
        <v>0</v>
      </c>
      <c r="J1452" s="63">
        <v>2.5316455696202531E-2</v>
      </c>
      <c r="K1452" s="63">
        <v>0</v>
      </c>
      <c r="L1452" s="63">
        <v>0</v>
      </c>
      <c r="M1452" s="63">
        <v>0</v>
      </c>
      <c r="N1452" s="63">
        <v>5.4249547920433997E-3</v>
      </c>
      <c r="O1452" s="63">
        <v>0</v>
      </c>
      <c r="P1452" s="63">
        <v>0</v>
      </c>
      <c r="Q1452" s="63">
        <v>3.6166365280289332E-2</v>
      </c>
      <c r="R1452" s="63">
        <v>0</v>
      </c>
      <c r="S1452" s="63">
        <v>7.2332730560578665E-2</v>
      </c>
      <c r="T1452" s="63">
        <v>0</v>
      </c>
      <c r="U1452" s="63">
        <v>0</v>
      </c>
      <c r="V1452" s="63">
        <v>0</v>
      </c>
      <c r="W1452" s="63">
        <v>4.8824593128390596E-2</v>
      </c>
      <c r="X1452" s="63">
        <v>0</v>
      </c>
      <c r="Y1452" s="63">
        <v>0.39240506329113922</v>
      </c>
      <c r="Z1452" s="63">
        <v>3.616636528028933E-3</v>
      </c>
      <c r="AA1452" s="63">
        <v>0.40687160940325495</v>
      </c>
      <c r="AB1452" s="93" t="str">
        <f t="shared" si="325"/>
        <v>pre99</v>
      </c>
      <c r="AC1452" s="93" t="str">
        <f t="shared" si="326"/>
        <v>ELK</v>
      </c>
      <c r="AD1452" s="93" t="str">
        <f>"'"&amp;VLOOKUP(A1452,Lookups!B$3:F$48,2,FALSE)&amp;"'"</f>
        <v>'Elk River'</v>
      </c>
      <c r="AE1452" s="93">
        <f>VLOOKUP(A1452,Lookups!B$3:F$48,4,FALSE)</f>
        <v>9</v>
      </c>
      <c r="AF1452" s="93" t="str">
        <f>VLOOKUP(A1452,Lookups!B$3:F$48,5,FALSE)</f>
        <v>ORcst</v>
      </c>
      <c r="AG1452" s="93" t="str">
        <f t="shared" si="327"/>
        <v>yes</v>
      </c>
      <c r="AH1452" s="93">
        <f>VLOOKUP(A1452,Lookups!B$3:F$48,3,FALSE)</f>
        <v>9</v>
      </c>
      <c r="AI1452" s="117">
        <f t="shared" si="328"/>
        <v>9.0415913200723331E-3</v>
      </c>
      <c r="AJ1452" s="117">
        <f t="shared" si="329"/>
        <v>0</v>
      </c>
      <c r="AK1452" s="117">
        <f t="shared" si="330"/>
        <v>2.5316455696202531E-2</v>
      </c>
      <c r="AL1452" s="117">
        <f t="shared" si="331"/>
        <v>0</v>
      </c>
      <c r="AM1452" s="117">
        <f t="shared" si="332"/>
        <v>5.4249547920433997E-3</v>
      </c>
      <c r="AN1452" s="117">
        <f t="shared" si="333"/>
        <v>0.108499095840868</v>
      </c>
      <c r="AO1452" s="117">
        <f t="shared" si="334"/>
        <v>0</v>
      </c>
      <c r="AP1452" s="117">
        <f t="shared" si="335"/>
        <v>0.44122965641952983</v>
      </c>
      <c r="AQ1452" s="117">
        <f t="shared" si="336"/>
        <v>0.40687160940325495</v>
      </c>
      <c r="AR1452" s="117">
        <f t="shared" si="337"/>
        <v>3.616636528028933E-3</v>
      </c>
      <c r="AS1452" t="str">
        <f t="shared" si="338"/>
        <v>1990ELK</v>
      </c>
    </row>
    <row r="1453" spans="1:45" x14ac:dyDescent="0.25">
      <c r="A1453" t="s">
        <v>671</v>
      </c>
      <c r="B1453" s="64">
        <v>1991</v>
      </c>
      <c r="C1453">
        <v>463</v>
      </c>
      <c r="D1453" s="116" t="s">
        <v>43</v>
      </c>
      <c r="E1453" s="63">
        <v>0</v>
      </c>
      <c r="F1453" s="63">
        <v>6.4794816414686825E-3</v>
      </c>
      <c r="G1453" s="63">
        <v>0</v>
      </c>
      <c r="H1453" s="63">
        <v>2.159827213822894E-2</v>
      </c>
      <c r="I1453" s="63">
        <v>0</v>
      </c>
      <c r="J1453" s="63">
        <v>5.183585313174946E-2</v>
      </c>
      <c r="K1453" s="63">
        <v>0</v>
      </c>
      <c r="L1453" s="63">
        <v>0</v>
      </c>
      <c r="M1453" s="63">
        <v>0</v>
      </c>
      <c r="N1453" s="63">
        <v>0</v>
      </c>
      <c r="O1453" s="63">
        <v>6.4794816414686825E-3</v>
      </c>
      <c r="P1453" s="63">
        <v>0</v>
      </c>
      <c r="Q1453" s="63">
        <v>4.3196544276457886E-3</v>
      </c>
      <c r="R1453" s="63">
        <v>0</v>
      </c>
      <c r="S1453" s="63">
        <v>4.3196544276457881E-2</v>
      </c>
      <c r="T1453" s="63">
        <v>0</v>
      </c>
      <c r="U1453" s="63">
        <v>0</v>
      </c>
      <c r="V1453" s="63">
        <v>0</v>
      </c>
      <c r="W1453" s="63">
        <v>0</v>
      </c>
      <c r="X1453" s="63">
        <v>0</v>
      </c>
      <c r="Y1453" s="63">
        <v>0.2894168466522678</v>
      </c>
      <c r="Z1453" s="63">
        <v>2.1598272138228943E-3</v>
      </c>
      <c r="AA1453" s="63">
        <v>0.5745140388768899</v>
      </c>
      <c r="AB1453" s="93" t="str">
        <f t="shared" si="325"/>
        <v>pre99</v>
      </c>
      <c r="AC1453" s="93" t="str">
        <f t="shared" si="326"/>
        <v>ELK</v>
      </c>
      <c r="AD1453" s="93" t="str">
        <f>"'"&amp;VLOOKUP(A1453,Lookups!B$3:F$48,2,FALSE)&amp;"'"</f>
        <v>'Elk River'</v>
      </c>
      <c r="AE1453" s="93">
        <f>VLOOKUP(A1453,Lookups!B$3:F$48,4,FALSE)</f>
        <v>9</v>
      </c>
      <c r="AF1453" s="93" t="str">
        <f>VLOOKUP(A1453,Lookups!B$3:F$48,5,FALSE)</f>
        <v>ORcst</v>
      </c>
      <c r="AG1453" s="93" t="str">
        <f t="shared" si="327"/>
        <v>yes</v>
      </c>
      <c r="AH1453" s="93">
        <f>VLOOKUP(A1453,Lookups!B$3:F$48,3,FALSE)</f>
        <v>9</v>
      </c>
      <c r="AI1453" s="117">
        <f t="shared" si="328"/>
        <v>6.4794816414686825E-3</v>
      </c>
      <c r="AJ1453" s="117">
        <f t="shared" si="329"/>
        <v>2.159827213822894E-2</v>
      </c>
      <c r="AK1453" s="117">
        <f t="shared" si="330"/>
        <v>5.183585313174946E-2</v>
      </c>
      <c r="AL1453" s="117">
        <f t="shared" si="331"/>
        <v>0</v>
      </c>
      <c r="AM1453" s="117">
        <f t="shared" si="332"/>
        <v>6.4794816414686825E-3</v>
      </c>
      <c r="AN1453" s="117">
        <f t="shared" si="333"/>
        <v>4.7516198704103667E-2</v>
      </c>
      <c r="AO1453" s="117">
        <f t="shared" si="334"/>
        <v>0</v>
      </c>
      <c r="AP1453" s="117">
        <f t="shared" si="335"/>
        <v>0.2894168466522678</v>
      </c>
      <c r="AQ1453" s="117">
        <f t="shared" si="336"/>
        <v>0.5745140388768899</v>
      </c>
      <c r="AR1453" s="117">
        <f t="shared" si="337"/>
        <v>2.1598272138228943E-3</v>
      </c>
      <c r="AS1453" t="str">
        <f t="shared" si="338"/>
        <v>1991ELK</v>
      </c>
    </row>
    <row r="1454" spans="1:45" x14ac:dyDescent="0.25">
      <c r="A1454" t="s">
        <v>671</v>
      </c>
      <c r="B1454" s="64">
        <v>1992</v>
      </c>
      <c r="C1454">
        <v>658</v>
      </c>
      <c r="D1454" s="116" t="s">
        <v>43</v>
      </c>
      <c r="E1454" s="63">
        <v>2.7355623100303952E-2</v>
      </c>
      <c r="F1454" s="63">
        <v>3.0395136778115502E-2</v>
      </c>
      <c r="G1454" s="63">
        <v>0</v>
      </c>
      <c r="H1454" s="63">
        <v>0</v>
      </c>
      <c r="I1454" s="63">
        <v>0</v>
      </c>
      <c r="J1454" s="63">
        <v>6.5349544072948323E-2</v>
      </c>
      <c r="K1454" s="63">
        <v>6.0790273556231003E-3</v>
      </c>
      <c r="L1454" s="63">
        <v>0</v>
      </c>
      <c r="M1454" s="63">
        <v>0</v>
      </c>
      <c r="N1454" s="63">
        <v>0</v>
      </c>
      <c r="O1454" s="63">
        <v>1.5197568389057751E-3</v>
      </c>
      <c r="P1454" s="63">
        <v>0</v>
      </c>
      <c r="Q1454" s="63">
        <v>0</v>
      </c>
      <c r="R1454" s="63">
        <v>0</v>
      </c>
      <c r="S1454" s="63">
        <v>6.3829787234042548E-2</v>
      </c>
      <c r="T1454" s="63">
        <v>3.0395136778115501E-3</v>
      </c>
      <c r="U1454" s="63">
        <v>9.11854103343465E-3</v>
      </c>
      <c r="V1454" s="63">
        <v>0</v>
      </c>
      <c r="W1454" s="63">
        <v>4.2553191489361701E-2</v>
      </c>
      <c r="X1454" s="63">
        <v>0</v>
      </c>
      <c r="Y1454" s="63">
        <v>0.36626139817629177</v>
      </c>
      <c r="Z1454" s="63">
        <v>1.5197568389057751E-3</v>
      </c>
      <c r="AA1454" s="63">
        <v>0.38297872340425532</v>
      </c>
      <c r="AB1454" s="93" t="str">
        <f t="shared" si="325"/>
        <v>pre99</v>
      </c>
      <c r="AC1454" s="93" t="str">
        <f t="shared" si="326"/>
        <v>ELK</v>
      </c>
      <c r="AD1454" s="93" t="str">
        <f>"'"&amp;VLOOKUP(A1454,Lookups!B$3:F$48,2,FALSE)&amp;"'"</f>
        <v>'Elk River'</v>
      </c>
      <c r="AE1454" s="93">
        <f>VLOOKUP(A1454,Lookups!B$3:F$48,4,FALSE)</f>
        <v>9</v>
      </c>
      <c r="AF1454" s="93" t="str">
        <f>VLOOKUP(A1454,Lookups!B$3:F$48,5,FALSE)</f>
        <v>ORcst</v>
      </c>
      <c r="AG1454" s="93" t="str">
        <f t="shared" si="327"/>
        <v>yes</v>
      </c>
      <c r="AH1454" s="93">
        <f>VLOOKUP(A1454,Lookups!B$3:F$48,3,FALSE)</f>
        <v>9</v>
      </c>
      <c r="AI1454" s="117">
        <f t="shared" si="328"/>
        <v>5.7750759878419454E-2</v>
      </c>
      <c r="AJ1454" s="117">
        <f t="shared" si="329"/>
        <v>0</v>
      </c>
      <c r="AK1454" s="117">
        <f t="shared" si="330"/>
        <v>7.1428571428571425E-2</v>
      </c>
      <c r="AL1454" s="117">
        <f t="shared" si="331"/>
        <v>0</v>
      </c>
      <c r="AM1454" s="117">
        <f t="shared" si="332"/>
        <v>1.5197568389057751E-3</v>
      </c>
      <c r="AN1454" s="117">
        <f t="shared" si="333"/>
        <v>6.6869300911854099E-2</v>
      </c>
      <c r="AO1454" s="117">
        <f t="shared" si="334"/>
        <v>9.11854103343465E-3</v>
      </c>
      <c r="AP1454" s="117">
        <f t="shared" si="335"/>
        <v>0.40881458966565348</v>
      </c>
      <c r="AQ1454" s="117">
        <f t="shared" si="336"/>
        <v>0.38297872340425532</v>
      </c>
      <c r="AR1454" s="117">
        <f t="shared" si="337"/>
        <v>1.5197568389057751E-3</v>
      </c>
      <c r="AS1454" t="str">
        <f t="shared" si="338"/>
        <v>1992ELK</v>
      </c>
    </row>
    <row r="1455" spans="1:45" x14ac:dyDescent="0.25">
      <c r="A1455" t="s">
        <v>671</v>
      </c>
      <c r="B1455" s="64">
        <v>1993</v>
      </c>
      <c r="C1455">
        <v>914</v>
      </c>
      <c r="D1455" s="116" t="s">
        <v>43</v>
      </c>
      <c r="E1455" s="63">
        <v>2.5164113785557989E-2</v>
      </c>
      <c r="F1455" s="63">
        <v>0</v>
      </c>
      <c r="G1455" s="63">
        <v>0</v>
      </c>
      <c r="H1455" s="63">
        <v>2.1881838074398249E-2</v>
      </c>
      <c r="I1455" s="63">
        <v>0</v>
      </c>
      <c r="J1455" s="63">
        <v>5.3610503282275714E-2</v>
      </c>
      <c r="K1455" s="63">
        <v>7.658643326039387E-3</v>
      </c>
      <c r="L1455" s="63">
        <v>0</v>
      </c>
      <c r="M1455" s="63">
        <v>3.2822757111597373E-3</v>
      </c>
      <c r="N1455" s="63">
        <v>0</v>
      </c>
      <c r="O1455" s="63">
        <v>0</v>
      </c>
      <c r="P1455" s="63">
        <v>0</v>
      </c>
      <c r="Q1455" s="63">
        <v>1.6411378555798686E-2</v>
      </c>
      <c r="R1455" s="63">
        <v>2.1881838074398249E-3</v>
      </c>
      <c r="S1455" s="63">
        <v>6.8927789934354486E-2</v>
      </c>
      <c r="T1455" s="63">
        <v>0</v>
      </c>
      <c r="U1455" s="63">
        <v>0</v>
      </c>
      <c r="V1455" s="63">
        <v>0</v>
      </c>
      <c r="W1455" s="63">
        <v>0.12363238512035012</v>
      </c>
      <c r="X1455" s="63">
        <v>0</v>
      </c>
      <c r="Y1455" s="63">
        <v>0.21991247264770242</v>
      </c>
      <c r="Z1455" s="63">
        <v>2.1881838074398249E-3</v>
      </c>
      <c r="AA1455" s="63">
        <v>0.4551422319474836</v>
      </c>
      <c r="AB1455" s="93" t="str">
        <f t="shared" si="325"/>
        <v>pre99</v>
      </c>
      <c r="AC1455" s="93" t="str">
        <f t="shared" si="326"/>
        <v>ELK</v>
      </c>
      <c r="AD1455" s="93" t="str">
        <f>"'"&amp;VLOOKUP(A1455,Lookups!B$3:F$48,2,FALSE)&amp;"'"</f>
        <v>'Elk River'</v>
      </c>
      <c r="AE1455" s="93">
        <f>VLOOKUP(A1455,Lookups!B$3:F$48,4,FALSE)</f>
        <v>9</v>
      </c>
      <c r="AF1455" s="93" t="str">
        <f>VLOOKUP(A1455,Lookups!B$3:F$48,5,FALSE)</f>
        <v>ORcst</v>
      </c>
      <c r="AG1455" s="93" t="str">
        <f t="shared" si="327"/>
        <v>yes</v>
      </c>
      <c r="AH1455" s="93">
        <f>VLOOKUP(A1455,Lookups!B$3:F$48,3,FALSE)</f>
        <v>9</v>
      </c>
      <c r="AI1455" s="117">
        <f t="shared" si="328"/>
        <v>2.5164113785557989E-2</v>
      </c>
      <c r="AJ1455" s="117">
        <f t="shared" si="329"/>
        <v>2.1881838074398249E-2</v>
      </c>
      <c r="AK1455" s="117">
        <f t="shared" si="330"/>
        <v>6.1269146608315103E-2</v>
      </c>
      <c r="AL1455" s="117">
        <f t="shared" si="331"/>
        <v>3.2822757111597373E-3</v>
      </c>
      <c r="AM1455" s="117">
        <f t="shared" si="332"/>
        <v>0</v>
      </c>
      <c r="AN1455" s="117">
        <f t="shared" si="333"/>
        <v>8.7527352297592995E-2</v>
      </c>
      <c r="AO1455" s="117">
        <f t="shared" si="334"/>
        <v>0</v>
      </c>
      <c r="AP1455" s="117">
        <f t="shared" si="335"/>
        <v>0.34354485776805255</v>
      </c>
      <c r="AQ1455" s="117">
        <f t="shared" si="336"/>
        <v>0.4551422319474836</v>
      </c>
      <c r="AR1455" s="117">
        <f t="shared" si="337"/>
        <v>2.1881838074398249E-3</v>
      </c>
      <c r="AS1455" t="str">
        <f t="shared" si="338"/>
        <v>1993ELK</v>
      </c>
    </row>
    <row r="1456" spans="1:45" x14ac:dyDescent="0.25">
      <c r="A1456" t="s">
        <v>671</v>
      </c>
      <c r="B1456" s="64">
        <v>1994</v>
      </c>
      <c r="C1456">
        <v>1643</v>
      </c>
      <c r="D1456" s="116" t="s">
        <v>43</v>
      </c>
      <c r="E1456" s="63">
        <v>3.1649421789409618E-2</v>
      </c>
      <c r="F1456" s="63">
        <v>3.6518563603164943E-3</v>
      </c>
      <c r="G1456" s="63">
        <v>0</v>
      </c>
      <c r="H1456" s="63">
        <v>1.5824710894704809E-2</v>
      </c>
      <c r="I1456" s="63">
        <v>4.2604990870359098E-3</v>
      </c>
      <c r="J1456" s="63">
        <v>2.4954351795496044E-2</v>
      </c>
      <c r="K1456" s="63">
        <v>0</v>
      </c>
      <c r="L1456" s="63">
        <v>0</v>
      </c>
      <c r="M1456" s="63">
        <v>0</v>
      </c>
      <c r="N1456" s="63">
        <v>1.2172854534388314E-3</v>
      </c>
      <c r="O1456" s="63">
        <v>4.2604990870359098E-3</v>
      </c>
      <c r="P1456" s="63">
        <v>0</v>
      </c>
      <c r="Q1456" s="63">
        <v>3.6518563603164943E-3</v>
      </c>
      <c r="R1456" s="63">
        <v>0</v>
      </c>
      <c r="S1456" s="63">
        <v>6.8167985392574557E-2</v>
      </c>
      <c r="T1456" s="63">
        <v>0</v>
      </c>
      <c r="U1456" s="63">
        <v>0</v>
      </c>
      <c r="V1456" s="63">
        <v>0</v>
      </c>
      <c r="W1456" s="63">
        <v>9.4948265368228854E-2</v>
      </c>
      <c r="X1456" s="63">
        <v>0</v>
      </c>
      <c r="Y1456" s="63">
        <v>0.35970785149117468</v>
      </c>
      <c r="Z1456" s="63">
        <v>2.4345709068776629E-3</v>
      </c>
      <c r="AA1456" s="63">
        <v>0.38527084601339012</v>
      </c>
      <c r="AB1456" s="93" t="str">
        <f t="shared" si="325"/>
        <v>pre99</v>
      </c>
      <c r="AC1456" s="93" t="str">
        <f t="shared" si="326"/>
        <v>ELK</v>
      </c>
      <c r="AD1456" s="93" t="str">
        <f>"'"&amp;VLOOKUP(A1456,Lookups!B$3:F$48,2,FALSE)&amp;"'"</f>
        <v>'Elk River'</v>
      </c>
      <c r="AE1456" s="93">
        <f>VLOOKUP(A1456,Lookups!B$3:F$48,4,FALSE)</f>
        <v>9</v>
      </c>
      <c r="AF1456" s="93" t="str">
        <f>VLOOKUP(A1456,Lookups!B$3:F$48,5,FALSE)</f>
        <v>ORcst</v>
      </c>
      <c r="AG1456" s="93" t="str">
        <f t="shared" si="327"/>
        <v>yes</v>
      </c>
      <c r="AH1456" s="93">
        <f>VLOOKUP(A1456,Lookups!B$3:F$48,3,FALSE)</f>
        <v>9</v>
      </c>
      <c r="AI1456" s="117">
        <f t="shared" si="328"/>
        <v>3.5301278149726112E-2</v>
      </c>
      <c r="AJ1456" s="117">
        <f t="shared" si="329"/>
        <v>2.008520998174072E-2</v>
      </c>
      <c r="AK1456" s="117">
        <f t="shared" si="330"/>
        <v>2.4954351795496044E-2</v>
      </c>
      <c r="AL1456" s="117">
        <f t="shared" si="331"/>
        <v>0</v>
      </c>
      <c r="AM1456" s="117">
        <f t="shared" si="332"/>
        <v>5.4777845404747408E-3</v>
      </c>
      <c r="AN1456" s="117">
        <f t="shared" si="333"/>
        <v>7.181984175289105E-2</v>
      </c>
      <c r="AO1456" s="117">
        <f t="shared" si="334"/>
        <v>0</v>
      </c>
      <c r="AP1456" s="117">
        <f t="shared" si="335"/>
        <v>0.45465611685940355</v>
      </c>
      <c r="AQ1456" s="117">
        <f t="shared" si="336"/>
        <v>0.38527084601339012</v>
      </c>
      <c r="AR1456" s="117">
        <f t="shared" si="337"/>
        <v>2.4345709068776629E-3</v>
      </c>
      <c r="AS1456" t="str">
        <f t="shared" si="338"/>
        <v>1994ELK</v>
      </c>
    </row>
    <row r="1457" spans="1:45" x14ac:dyDescent="0.25">
      <c r="A1457" t="s">
        <v>671</v>
      </c>
      <c r="B1457" s="64">
        <v>1995</v>
      </c>
      <c r="C1457">
        <v>3377</v>
      </c>
      <c r="D1457" s="116" t="s">
        <v>43</v>
      </c>
      <c r="E1457" s="63">
        <v>2.0728457210541902E-2</v>
      </c>
      <c r="F1457" s="63">
        <v>2.3689665383476457E-3</v>
      </c>
      <c r="G1457" s="63">
        <v>4.7379330766952913E-3</v>
      </c>
      <c r="H1457" s="63">
        <v>1.0660349422564407E-2</v>
      </c>
      <c r="I1457" s="63">
        <v>2.0728457210541901E-3</v>
      </c>
      <c r="J1457" s="63">
        <v>1.8951732306781165E-2</v>
      </c>
      <c r="K1457" s="63">
        <v>2.3689665383476457E-3</v>
      </c>
      <c r="L1457" s="63">
        <v>0</v>
      </c>
      <c r="M1457" s="63">
        <v>0</v>
      </c>
      <c r="N1457" s="63">
        <v>0</v>
      </c>
      <c r="O1457" s="63">
        <v>1.0956470239857862E-2</v>
      </c>
      <c r="P1457" s="63">
        <v>2.9612081729345571E-4</v>
      </c>
      <c r="Q1457" s="63">
        <v>1.4806040864672786E-3</v>
      </c>
      <c r="R1457" s="63">
        <v>0</v>
      </c>
      <c r="S1457" s="63">
        <v>4.9452176488007107E-2</v>
      </c>
      <c r="T1457" s="63">
        <v>5.9224163458691142E-4</v>
      </c>
      <c r="U1457" s="63">
        <v>8.8836245188036718E-4</v>
      </c>
      <c r="V1457" s="63">
        <v>0</v>
      </c>
      <c r="W1457" s="63">
        <v>7.6103050044418127E-2</v>
      </c>
      <c r="X1457" s="63">
        <v>0</v>
      </c>
      <c r="Y1457" s="63">
        <v>0.33402428190701805</v>
      </c>
      <c r="Z1457" s="63">
        <v>1.4806040864672786E-3</v>
      </c>
      <c r="AA1457" s="63">
        <v>0.4628368374296713</v>
      </c>
      <c r="AB1457" s="93" t="str">
        <f t="shared" si="325"/>
        <v>pre99</v>
      </c>
      <c r="AC1457" s="93" t="str">
        <f t="shared" si="326"/>
        <v>ELK</v>
      </c>
      <c r="AD1457" s="93" t="str">
        <f>"'"&amp;VLOOKUP(A1457,Lookups!B$3:F$48,2,FALSE)&amp;"'"</f>
        <v>'Elk River'</v>
      </c>
      <c r="AE1457" s="93">
        <f>VLOOKUP(A1457,Lookups!B$3:F$48,4,FALSE)</f>
        <v>9</v>
      </c>
      <c r="AF1457" s="93" t="str">
        <f>VLOOKUP(A1457,Lookups!B$3:F$48,5,FALSE)</f>
        <v>ORcst</v>
      </c>
      <c r="AG1457" s="93" t="str">
        <f t="shared" si="327"/>
        <v>yes</v>
      </c>
      <c r="AH1457" s="93">
        <f>VLOOKUP(A1457,Lookups!B$3:F$48,3,FALSE)</f>
        <v>9</v>
      </c>
      <c r="AI1457" s="117">
        <f t="shared" si="328"/>
        <v>2.7835356825584839E-2</v>
      </c>
      <c r="AJ1457" s="117">
        <f t="shared" si="329"/>
        <v>1.2733195143618597E-2</v>
      </c>
      <c r="AK1457" s="117">
        <f t="shared" si="330"/>
        <v>2.132069884512881E-2</v>
      </c>
      <c r="AL1457" s="117">
        <f t="shared" si="331"/>
        <v>0</v>
      </c>
      <c r="AM1457" s="117">
        <f t="shared" si="332"/>
        <v>1.1252591057151318E-2</v>
      </c>
      <c r="AN1457" s="117">
        <f t="shared" si="333"/>
        <v>5.15250222090613E-2</v>
      </c>
      <c r="AO1457" s="117">
        <f t="shared" si="334"/>
        <v>8.8836245188036718E-4</v>
      </c>
      <c r="AP1457" s="117">
        <f t="shared" si="335"/>
        <v>0.41012733195143619</v>
      </c>
      <c r="AQ1457" s="117">
        <f t="shared" si="336"/>
        <v>0.4628368374296713</v>
      </c>
      <c r="AR1457" s="117">
        <f t="shared" si="337"/>
        <v>1.4806040864672786E-3</v>
      </c>
      <c r="AS1457" t="str">
        <f t="shared" si="338"/>
        <v>1995ELK</v>
      </c>
    </row>
    <row r="1458" spans="1:45" x14ac:dyDescent="0.25">
      <c r="A1458" t="s">
        <v>671</v>
      </c>
      <c r="B1458" s="64">
        <v>1996</v>
      </c>
      <c r="C1458">
        <v>4957</v>
      </c>
      <c r="D1458" s="116" t="s">
        <v>43</v>
      </c>
      <c r="E1458" s="63">
        <v>1.9971757111155942E-2</v>
      </c>
      <c r="F1458" s="63">
        <v>0</v>
      </c>
      <c r="G1458" s="63">
        <v>0</v>
      </c>
      <c r="H1458" s="63">
        <v>1.3112769820455922E-2</v>
      </c>
      <c r="I1458" s="63">
        <v>6.0520476094411938E-4</v>
      </c>
      <c r="J1458" s="63">
        <v>2.0173492031470646E-3</v>
      </c>
      <c r="K1458" s="63">
        <v>4.0346984062941297E-4</v>
      </c>
      <c r="L1458" s="63">
        <v>0</v>
      </c>
      <c r="M1458" s="63">
        <v>0</v>
      </c>
      <c r="N1458" s="63">
        <v>0</v>
      </c>
      <c r="O1458" s="63">
        <v>1.8156142828323583E-3</v>
      </c>
      <c r="P1458" s="63">
        <v>8.0693968125882594E-4</v>
      </c>
      <c r="Q1458" s="63">
        <v>1.4121444422029454E-3</v>
      </c>
      <c r="R1458" s="63">
        <v>0</v>
      </c>
      <c r="S1458" s="63">
        <v>0.12326003631228566</v>
      </c>
      <c r="T1458" s="63">
        <v>1.4121444422029454E-3</v>
      </c>
      <c r="U1458" s="63">
        <v>0</v>
      </c>
      <c r="V1458" s="63">
        <v>1.4121444422029454E-3</v>
      </c>
      <c r="W1458" s="63">
        <v>0.1555376235626387</v>
      </c>
      <c r="X1458" s="63">
        <v>0</v>
      </c>
      <c r="Y1458" s="63">
        <v>0.12386524107322977</v>
      </c>
      <c r="Z1458" s="63">
        <v>3.0260238047205971E-3</v>
      </c>
      <c r="AA1458" s="63">
        <v>0.55134153722009283</v>
      </c>
      <c r="AB1458" s="93" t="str">
        <f t="shared" si="325"/>
        <v>pre99</v>
      </c>
      <c r="AC1458" s="93" t="str">
        <f t="shared" si="326"/>
        <v>ELK</v>
      </c>
      <c r="AD1458" s="93" t="str">
        <f>"'"&amp;VLOOKUP(A1458,Lookups!B$3:F$48,2,FALSE)&amp;"'"</f>
        <v>'Elk River'</v>
      </c>
      <c r="AE1458" s="93">
        <f>VLOOKUP(A1458,Lookups!B$3:F$48,4,FALSE)</f>
        <v>9</v>
      </c>
      <c r="AF1458" s="93" t="str">
        <f>VLOOKUP(A1458,Lookups!B$3:F$48,5,FALSE)</f>
        <v>ORcst</v>
      </c>
      <c r="AG1458" s="93" t="str">
        <f t="shared" si="327"/>
        <v>yes</v>
      </c>
      <c r="AH1458" s="93">
        <f>VLOOKUP(A1458,Lookups!B$3:F$48,3,FALSE)</f>
        <v>9</v>
      </c>
      <c r="AI1458" s="117">
        <f t="shared" si="328"/>
        <v>1.9971757111155942E-2</v>
      </c>
      <c r="AJ1458" s="117">
        <f t="shared" si="329"/>
        <v>1.3717974581400042E-2</v>
      </c>
      <c r="AK1458" s="117">
        <f t="shared" si="330"/>
        <v>2.4208190437764775E-3</v>
      </c>
      <c r="AL1458" s="117">
        <f t="shared" si="331"/>
        <v>0</v>
      </c>
      <c r="AM1458" s="117">
        <f t="shared" si="332"/>
        <v>2.6225539640911842E-3</v>
      </c>
      <c r="AN1458" s="117">
        <f t="shared" si="333"/>
        <v>0.12608432519669155</v>
      </c>
      <c r="AO1458" s="117">
        <f t="shared" si="334"/>
        <v>1.4121444422029454E-3</v>
      </c>
      <c r="AP1458" s="117">
        <f t="shared" si="335"/>
        <v>0.2794028646358685</v>
      </c>
      <c r="AQ1458" s="117">
        <f t="shared" si="336"/>
        <v>0.55134153722009283</v>
      </c>
      <c r="AR1458" s="117">
        <f t="shared" si="337"/>
        <v>3.0260238047205971E-3</v>
      </c>
      <c r="AS1458" t="str">
        <f t="shared" si="338"/>
        <v>1996ELK</v>
      </c>
    </row>
    <row r="1459" spans="1:45" x14ac:dyDescent="0.25">
      <c r="A1459" t="s">
        <v>671</v>
      </c>
      <c r="B1459" s="64">
        <v>1997</v>
      </c>
      <c r="C1459">
        <v>4070</v>
      </c>
      <c r="D1459" s="116" t="s">
        <v>43</v>
      </c>
      <c r="E1459" s="63">
        <v>0.14054054054054055</v>
      </c>
      <c r="F1459" s="63">
        <v>2.4570024570024569E-4</v>
      </c>
      <c r="G1459" s="63">
        <v>1.2285012285012285E-3</v>
      </c>
      <c r="H1459" s="63">
        <v>1.7936117936117935E-2</v>
      </c>
      <c r="I1459" s="63">
        <v>2.2113022113022115E-3</v>
      </c>
      <c r="J1459" s="63">
        <v>1.2530712530712531E-2</v>
      </c>
      <c r="K1459" s="63">
        <v>0</v>
      </c>
      <c r="L1459" s="63">
        <v>0</v>
      </c>
      <c r="M1459" s="63">
        <v>0</v>
      </c>
      <c r="N1459" s="63">
        <v>0</v>
      </c>
      <c r="O1459" s="63">
        <v>1.2285012285012285E-3</v>
      </c>
      <c r="P1459" s="63">
        <v>1.4742014742014742E-3</v>
      </c>
      <c r="Q1459" s="63">
        <v>5.6511056511056512E-3</v>
      </c>
      <c r="R1459" s="63">
        <v>0</v>
      </c>
      <c r="S1459" s="63">
        <v>6.3882063882063883E-2</v>
      </c>
      <c r="T1459" s="63">
        <v>0</v>
      </c>
      <c r="U1459" s="63">
        <v>0</v>
      </c>
      <c r="V1459" s="63">
        <v>0</v>
      </c>
      <c r="W1459" s="63">
        <v>0.11793611793611794</v>
      </c>
      <c r="X1459" s="63">
        <v>0</v>
      </c>
      <c r="Y1459" s="63">
        <v>0.19262899262899263</v>
      </c>
      <c r="Z1459" s="63">
        <v>2.4570024570024569E-3</v>
      </c>
      <c r="AA1459" s="63">
        <v>0.44004914004914003</v>
      </c>
      <c r="AB1459" s="93" t="str">
        <f t="shared" si="325"/>
        <v>pre99</v>
      </c>
      <c r="AC1459" s="93" t="str">
        <f t="shared" si="326"/>
        <v>ELK</v>
      </c>
      <c r="AD1459" s="93" t="str">
        <f>"'"&amp;VLOOKUP(A1459,Lookups!B$3:F$48,2,FALSE)&amp;"'"</f>
        <v>'Elk River'</v>
      </c>
      <c r="AE1459" s="93">
        <f>VLOOKUP(A1459,Lookups!B$3:F$48,4,FALSE)</f>
        <v>9</v>
      </c>
      <c r="AF1459" s="93" t="str">
        <f>VLOOKUP(A1459,Lookups!B$3:F$48,5,FALSE)</f>
        <v>ORcst</v>
      </c>
      <c r="AG1459" s="93" t="str">
        <f t="shared" si="327"/>
        <v>yes</v>
      </c>
      <c r="AH1459" s="93">
        <f>VLOOKUP(A1459,Lookups!B$3:F$48,3,FALSE)</f>
        <v>9</v>
      </c>
      <c r="AI1459" s="117">
        <f t="shared" si="328"/>
        <v>0.14201474201474204</v>
      </c>
      <c r="AJ1459" s="117">
        <f t="shared" si="329"/>
        <v>2.0147420147420145E-2</v>
      </c>
      <c r="AK1459" s="117">
        <f t="shared" si="330"/>
        <v>1.2530712530712531E-2</v>
      </c>
      <c r="AL1459" s="117">
        <f t="shared" si="331"/>
        <v>0</v>
      </c>
      <c r="AM1459" s="117">
        <f t="shared" si="332"/>
        <v>2.7027027027027029E-3</v>
      </c>
      <c r="AN1459" s="117">
        <f t="shared" si="333"/>
        <v>6.9533169533169528E-2</v>
      </c>
      <c r="AO1459" s="117">
        <f t="shared" si="334"/>
        <v>0</v>
      </c>
      <c r="AP1459" s="117">
        <f t="shared" si="335"/>
        <v>0.3105651105651106</v>
      </c>
      <c r="AQ1459" s="117">
        <f t="shared" si="336"/>
        <v>0.44004914004914003</v>
      </c>
      <c r="AR1459" s="117">
        <f t="shared" si="337"/>
        <v>2.4570024570024569E-3</v>
      </c>
      <c r="AS1459" t="str">
        <f t="shared" si="338"/>
        <v>1997ELK</v>
      </c>
    </row>
    <row r="1460" spans="1:45" x14ac:dyDescent="0.25">
      <c r="A1460" t="s">
        <v>671</v>
      </c>
      <c r="B1460" s="64">
        <v>1998</v>
      </c>
      <c r="C1460">
        <v>6033</v>
      </c>
      <c r="D1460" s="116" t="s">
        <v>43</v>
      </c>
      <c r="E1460" s="63">
        <v>7.9230896734626216E-2</v>
      </c>
      <c r="F1460" s="63">
        <v>0</v>
      </c>
      <c r="G1460" s="63">
        <v>0</v>
      </c>
      <c r="H1460" s="63">
        <v>3.1990717719211005E-2</v>
      </c>
      <c r="I1460" s="63">
        <v>1.6575501408917621E-3</v>
      </c>
      <c r="J1460" s="63">
        <v>1.6575501408917621E-4</v>
      </c>
      <c r="K1460" s="63">
        <v>0</v>
      </c>
      <c r="L1460" s="63">
        <v>0</v>
      </c>
      <c r="M1460" s="63">
        <v>0</v>
      </c>
      <c r="N1460" s="63">
        <v>0</v>
      </c>
      <c r="O1460" s="63">
        <v>0</v>
      </c>
      <c r="P1460" s="63">
        <v>6.6302005635670484E-4</v>
      </c>
      <c r="Q1460" s="63">
        <v>1.8233051549809381E-3</v>
      </c>
      <c r="R1460" s="63">
        <v>0</v>
      </c>
      <c r="S1460" s="63">
        <v>4.6908668987236862E-2</v>
      </c>
      <c r="T1460" s="63">
        <v>6.6302005635670484E-4</v>
      </c>
      <c r="U1460" s="63">
        <v>0</v>
      </c>
      <c r="V1460" s="63">
        <v>0</v>
      </c>
      <c r="W1460" s="63">
        <v>7.7076081551466932E-2</v>
      </c>
      <c r="X1460" s="63">
        <v>0</v>
      </c>
      <c r="Y1460" s="63">
        <v>9.9950273495773248E-2</v>
      </c>
      <c r="Z1460" s="63">
        <v>3.3151002817835242E-4</v>
      </c>
      <c r="AA1460" s="63">
        <v>0.65953920106083208</v>
      </c>
      <c r="AB1460" s="93" t="str">
        <f t="shared" si="325"/>
        <v>pre99</v>
      </c>
      <c r="AC1460" s="93" t="str">
        <f t="shared" si="326"/>
        <v>ELK</v>
      </c>
      <c r="AD1460" s="93" t="str">
        <f>"'"&amp;VLOOKUP(A1460,Lookups!B$3:F$48,2,FALSE)&amp;"'"</f>
        <v>'Elk River'</v>
      </c>
      <c r="AE1460" s="93">
        <f>VLOOKUP(A1460,Lookups!B$3:F$48,4,FALSE)</f>
        <v>9</v>
      </c>
      <c r="AF1460" s="93" t="str">
        <f>VLOOKUP(A1460,Lookups!B$3:F$48,5,FALSE)</f>
        <v>ORcst</v>
      </c>
      <c r="AG1460" s="93" t="str">
        <f t="shared" si="327"/>
        <v>yes</v>
      </c>
      <c r="AH1460" s="93">
        <f>VLOOKUP(A1460,Lookups!B$3:F$48,3,FALSE)</f>
        <v>9</v>
      </c>
      <c r="AI1460" s="117">
        <f t="shared" si="328"/>
        <v>7.9230896734626216E-2</v>
      </c>
      <c r="AJ1460" s="117">
        <f t="shared" si="329"/>
        <v>3.3648267860102769E-2</v>
      </c>
      <c r="AK1460" s="117">
        <f t="shared" si="330"/>
        <v>1.6575501408917621E-4</v>
      </c>
      <c r="AL1460" s="117">
        <f t="shared" si="331"/>
        <v>0</v>
      </c>
      <c r="AM1460" s="117">
        <f t="shared" si="332"/>
        <v>6.6302005635670484E-4</v>
      </c>
      <c r="AN1460" s="117">
        <f t="shared" si="333"/>
        <v>4.9394994198574502E-2</v>
      </c>
      <c r="AO1460" s="117">
        <f t="shared" si="334"/>
        <v>0</v>
      </c>
      <c r="AP1460" s="117">
        <f t="shared" si="335"/>
        <v>0.17702635504724018</v>
      </c>
      <c r="AQ1460" s="117">
        <f t="shared" si="336"/>
        <v>0.65953920106083208</v>
      </c>
      <c r="AR1460" s="117">
        <f t="shared" si="337"/>
        <v>3.3151002817835242E-4</v>
      </c>
      <c r="AS1460" t="str">
        <f t="shared" si="338"/>
        <v>1998ELK</v>
      </c>
    </row>
    <row r="1461" spans="1:45" x14ac:dyDescent="0.25">
      <c r="A1461" t="s">
        <v>671</v>
      </c>
      <c r="B1461" s="64">
        <v>1999</v>
      </c>
      <c r="C1461">
        <v>5125</v>
      </c>
      <c r="D1461" s="116" t="s">
        <v>43</v>
      </c>
      <c r="E1461" s="63">
        <v>8.5073170731707323E-2</v>
      </c>
      <c r="F1461" s="63">
        <v>0</v>
      </c>
      <c r="G1461" s="63">
        <v>4.0975609756097563E-3</v>
      </c>
      <c r="H1461" s="63">
        <v>2.7707317073170732E-2</v>
      </c>
      <c r="I1461" s="63">
        <v>2.5365853658536586E-3</v>
      </c>
      <c r="J1461" s="63">
        <v>3.9024390243902441E-4</v>
      </c>
      <c r="K1461" s="63">
        <v>2.1463414634146343E-3</v>
      </c>
      <c r="L1461" s="63">
        <v>0</v>
      </c>
      <c r="M1461" s="63">
        <v>0</v>
      </c>
      <c r="N1461" s="63">
        <v>0</v>
      </c>
      <c r="O1461" s="63">
        <v>3.9024390243902441E-4</v>
      </c>
      <c r="P1461" s="63">
        <v>7.8048780487804882E-4</v>
      </c>
      <c r="Q1461" s="63">
        <v>7.4146341463414631E-3</v>
      </c>
      <c r="R1461" s="63">
        <v>5.8536585365853656E-4</v>
      </c>
      <c r="S1461" s="63">
        <v>1.8536585365853658E-2</v>
      </c>
      <c r="T1461" s="63">
        <v>1.9512195121951221E-4</v>
      </c>
      <c r="U1461" s="63">
        <v>0</v>
      </c>
      <c r="V1461" s="63">
        <v>0</v>
      </c>
      <c r="W1461" s="63">
        <v>0.16429268292682928</v>
      </c>
      <c r="X1461" s="63">
        <v>0</v>
      </c>
      <c r="Y1461" s="63">
        <v>0.20175609756097562</v>
      </c>
      <c r="Z1461" s="63">
        <v>9.7560975609756097E-4</v>
      </c>
      <c r="AA1461" s="63">
        <v>0.48312195121951218</v>
      </c>
      <c r="AB1461" s="93" t="str">
        <f t="shared" si="325"/>
        <v>a99to08</v>
      </c>
      <c r="AC1461" s="93" t="str">
        <f t="shared" si="326"/>
        <v>ELK</v>
      </c>
      <c r="AD1461" s="93" t="str">
        <f>"'"&amp;VLOOKUP(A1461,Lookups!B$3:F$48,2,FALSE)&amp;"'"</f>
        <v>'Elk River'</v>
      </c>
      <c r="AE1461" s="93">
        <f>VLOOKUP(A1461,Lookups!B$3:F$48,4,FALSE)</f>
        <v>9</v>
      </c>
      <c r="AF1461" s="93" t="str">
        <f>VLOOKUP(A1461,Lookups!B$3:F$48,5,FALSE)</f>
        <v>ORcst</v>
      </c>
      <c r="AG1461" s="93" t="str">
        <f t="shared" si="327"/>
        <v>yes</v>
      </c>
      <c r="AH1461" s="93">
        <f>VLOOKUP(A1461,Lookups!B$3:F$48,3,FALSE)</f>
        <v>9</v>
      </c>
      <c r="AI1461" s="117">
        <f t="shared" si="328"/>
        <v>8.9170731707317083E-2</v>
      </c>
      <c r="AJ1461" s="117">
        <f t="shared" si="329"/>
        <v>3.0243902439024389E-2</v>
      </c>
      <c r="AK1461" s="117">
        <f t="shared" si="330"/>
        <v>2.5365853658536586E-3</v>
      </c>
      <c r="AL1461" s="117">
        <f t="shared" si="331"/>
        <v>0</v>
      </c>
      <c r="AM1461" s="117">
        <f t="shared" si="332"/>
        <v>1.1707317073170733E-3</v>
      </c>
      <c r="AN1461" s="117">
        <f t="shared" si="333"/>
        <v>2.673170731707317E-2</v>
      </c>
      <c r="AO1461" s="117">
        <f t="shared" si="334"/>
        <v>0</v>
      </c>
      <c r="AP1461" s="117">
        <f t="shared" si="335"/>
        <v>0.36604878048780487</v>
      </c>
      <c r="AQ1461" s="117">
        <f t="shared" si="336"/>
        <v>0.48312195121951218</v>
      </c>
      <c r="AR1461" s="117">
        <f t="shared" si="337"/>
        <v>9.7560975609756097E-4</v>
      </c>
      <c r="AS1461" t="str">
        <f t="shared" si="338"/>
        <v>1999ELK</v>
      </c>
    </row>
    <row r="1462" spans="1:45" x14ac:dyDescent="0.25">
      <c r="A1462" t="s">
        <v>671</v>
      </c>
      <c r="B1462" s="64">
        <v>2000</v>
      </c>
      <c r="C1462">
        <v>3727</v>
      </c>
      <c r="D1462" s="116" t="s">
        <v>43</v>
      </c>
      <c r="E1462" s="63">
        <v>9.5787496646096065E-2</v>
      </c>
      <c r="F1462" s="63">
        <v>8.0493694660584917E-4</v>
      </c>
      <c r="G1462" s="63">
        <v>1.6098738932116983E-3</v>
      </c>
      <c r="H1462" s="63">
        <v>1.9855111349610946E-2</v>
      </c>
      <c r="I1462" s="63">
        <v>6.7078078883820768E-3</v>
      </c>
      <c r="J1462" s="63">
        <v>9.1226187281996246E-3</v>
      </c>
      <c r="K1462" s="63">
        <v>1.0732492621411322E-3</v>
      </c>
      <c r="L1462" s="63">
        <v>0</v>
      </c>
      <c r="M1462" s="63">
        <v>5.3662463107056611E-4</v>
      </c>
      <c r="N1462" s="63">
        <v>0</v>
      </c>
      <c r="O1462" s="63">
        <v>0</v>
      </c>
      <c r="P1462" s="63">
        <v>0</v>
      </c>
      <c r="Q1462" s="63">
        <v>7.512744834987926E-3</v>
      </c>
      <c r="R1462" s="63">
        <v>5.6345586262409441E-3</v>
      </c>
      <c r="S1462" s="63">
        <v>8.5859940971290585E-2</v>
      </c>
      <c r="T1462" s="63">
        <v>2.4148108398175474E-3</v>
      </c>
      <c r="U1462" s="63">
        <v>5.3662463107056611E-4</v>
      </c>
      <c r="V1462" s="63">
        <v>0</v>
      </c>
      <c r="W1462" s="63">
        <v>0.24362758250603703</v>
      </c>
      <c r="X1462" s="63">
        <v>0</v>
      </c>
      <c r="Y1462" s="63">
        <v>0.22618728199624363</v>
      </c>
      <c r="Z1462" s="63">
        <v>1.6098738932116983E-3</v>
      </c>
      <c r="AA1462" s="63">
        <v>0.2911188623557821</v>
      </c>
      <c r="AB1462" s="93" t="str">
        <f t="shared" si="325"/>
        <v>a99to08</v>
      </c>
      <c r="AC1462" s="93" t="str">
        <f t="shared" si="326"/>
        <v>ELK</v>
      </c>
      <c r="AD1462" s="93" t="str">
        <f>"'"&amp;VLOOKUP(A1462,Lookups!B$3:F$48,2,FALSE)&amp;"'"</f>
        <v>'Elk River'</v>
      </c>
      <c r="AE1462" s="93">
        <f>VLOOKUP(A1462,Lookups!B$3:F$48,4,FALSE)</f>
        <v>9</v>
      </c>
      <c r="AF1462" s="93" t="str">
        <f>VLOOKUP(A1462,Lookups!B$3:F$48,5,FALSE)</f>
        <v>ORcst</v>
      </c>
      <c r="AG1462" s="93" t="str">
        <f t="shared" si="327"/>
        <v>yes</v>
      </c>
      <c r="AH1462" s="93">
        <f>VLOOKUP(A1462,Lookups!B$3:F$48,3,FALSE)</f>
        <v>9</v>
      </c>
      <c r="AI1462" s="117">
        <f t="shared" si="328"/>
        <v>9.8202307485913617E-2</v>
      </c>
      <c r="AJ1462" s="117">
        <f t="shared" si="329"/>
        <v>2.6562919237993022E-2</v>
      </c>
      <c r="AK1462" s="117">
        <f t="shared" si="330"/>
        <v>1.0195867990340756E-2</v>
      </c>
      <c r="AL1462" s="117">
        <f t="shared" si="331"/>
        <v>5.3662463107056611E-4</v>
      </c>
      <c r="AM1462" s="117">
        <f t="shared" si="332"/>
        <v>0</v>
      </c>
      <c r="AN1462" s="117">
        <f t="shared" si="333"/>
        <v>0.10142205527233701</v>
      </c>
      <c r="AO1462" s="117">
        <f t="shared" si="334"/>
        <v>5.3662463107056611E-4</v>
      </c>
      <c r="AP1462" s="117">
        <f t="shared" si="335"/>
        <v>0.46981486450228066</v>
      </c>
      <c r="AQ1462" s="117">
        <f t="shared" si="336"/>
        <v>0.2911188623557821</v>
      </c>
      <c r="AR1462" s="117">
        <f t="shared" si="337"/>
        <v>1.6098738932116983E-3</v>
      </c>
      <c r="AS1462" t="str">
        <f t="shared" si="338"/>
        <v>2000ELK</v>
      </c>
    </row>
    <row r="1463" spans="1:45" x14ac:dyDescent="0.25">
      <c r="A1463" t="s">
        <v>671</v>
      </c>
      <c r="B1463" s="64">
        <v>2001</v>
      </c>
      <c r="C1463">
        <v>9512</v>
      </c>
      <c r="D1463" s="116" t="s">
        <v>43</v>
      </c>
      <c r="E1463" s="63">
        <v>5.3406223717409593E-2</v>
      </c>
      <c r="F1463" s="63">
        <v>4.2052144659377626E-4</v>
      </c>
      <c r="G1463" s="63">
        <v>3.7846930193439865E-3</v>
      </c>
      <c r="H1463" s="63">
        <v>2.4495374264087467E-2</v>
      </c>
      <c r="I1463" s="63">
        <v>0</v>
      </c>
      <c r="J1463" s="63">
        <v>1.1354079058031959E-2</v>
      </c>
      <c r="K1463" s="63">
        <v>1.6820857863751051E-3</v>
      </c>
      <c r="L1463" s="63">
        <v>0</v>
      </c>
      <c r="M1463" s="63">
        <v>0</v>
      </c>
      <c r="N1463" s="63">
        <v>0</v>
      </c>
      <c r="O1463" s="63">
        <v>0</v>
      </c>
      <c r="P1463" s="63">
        <v>0</v>
      </c>
      <c r="Q1463" s="63">
        <v>2.3969722455845249E-2</v>
      </c>
      <c r="R1463" s="63">
        <v>8.9360807401177456E-3</v>
      </c>
      <c r="S1463" s="63">
        <v>8.3999158957106815E-2</v>
      </c>
      <c r="T1463" s="63">
        <v>2.8385197645079898E-3</v>
      </c>
      <c r="U1463" s="63">
        <v>0</v>
      </c>
      <c r="V1463" s="63">
        <v>0</v>
      </c>
      <c r="W1463" s="63">
        <v>8.4524810765349026E-2</v>
      </c>
      <c r="X1463" s="63">
        <v>0</v>
      </c>
      <c r="Y1463" s="63">
        <v>0.14245164003364172</v>
      </c>
      <c r="Z1463" s="63">
        <v>1.4718250630782169E-3</v>
      </c>
      <c r="AA1463" s="63">
        <v>0.55666526492851132</v>
      </c>
      <c r="AB1463" s="93" t="str">
        <f t="shared" si="325"/>
        <v>a99to08</v>
      </c>
      <c r="AC1463" s="93" t="str">
        <f t="shared" si="326"/>
        <v>ELK</v>
      </c>
      <c r="AD1463" s="93" t="str">
        <f>"'"&amp;VLOOKUP(A1463,Lookups!B$3:F$48,2,FALSE)&amp;"'"</f>
        <v>'Elk River'</v>
      </c>
      <c r="AE1463" s="93">
        <f>VLOOKUP(A1463,Lookups!B$3:F$48,4,FALSE)</f>
        <v>9</v>
      </c>
      <c r="AF1463" s="93" t="str">
        <f>VLOOKUP(A1463,Lookups!B$3:F$48,5,FALSE)</f>
        <v>ORcst</v>
      </c>
      <c r="AG1463" s="93" t="str">
        <f t="shared" si="327"/>
        <v>yes</v>
      </c>
      <c r="AH1463" s="93">
        <f>VLOOKUP(A1463,Lookups!B$3:F$48,3,FALSE)</f>
        <v>9</v>
      </c>
      <c r="AI1463" s="117">
        <f t="shared" si="328"/>
        <v>5.7611438183347352E-2</v>
      </c>
      <c r="AJ1463" s="117">
        <f t="shared" si="329"/>
        <v>2.4495374264087467E-2</v>
      </c>
      <c r="AK1463" s="117">
        <f t="shared" si="330"/>
        <v>1.3036164844407064E-2</v>
      </c>
      <c r="AL1463" s="117">
        <f t="shared" si="331"/>
        <v>0</v>
      </c>
      <c r="AM1463" s="117">
        <f t="shared" si="332"/>
        <v>0</v>
      </c>
      <c r="AN1463" s="117">
        <f t="shared" si="333"/>
        <v>0.1197434819175778</v>
      </c>
      <c r="AO1463" s="117">
        <f t="shared" si="334"/>
        <v>0</v>
      </c>
      <c r="AP1463" s="117">
        <f t="shared" si="335"/>
        <v>0.22697645079899076</v>
      </c>
      <c r="AQ1463" s="117">
        <f t="shared" si="336"/>
        <v>0.55666526492851132</v>
      </c>
      <c r="AR1463" s="117">
        <f t="shared" si="337"/>
        <v>1.4718250630782169E-3</v>
      </c>
      <c r="AS1463" t="str">
        <f t="shared" si="338"/>
        <v>2001ELK</v>
      </c>
    </row>
    <row r="1464" spans="1:45" x14ac:dyDescent="0.25">
      <c r="A1464" t="s">
        <v>671</v>
      </c>
      <c r="B1464" s="64">
        <v>2002</v>
      </c>
      <c r="C1464">
        <v>6787</v>
      </c>
      <c r="D1464" s="116" t="s">
        <v>43</v>
      </c>
      <c r="E1464" s="63">
        <v>9.1793133932518048E-2</v>
      </c>
      <c r="F1464" s="63">
        <v>0</v>
      </c>
      <c r="G1464" s="63">
        <v>9.4297922498894939E-3</v>
      </c>
      <c r="H1464" s="63">
        <v>6.4093119198467663E-2</v>
      </c>
      <c r="I1464" s="63">
        <v>1.0019154265507589E-2</v>
      </c>
      <c r="J1464" s="63">
        <v>1.311330484750258E-2</v>
      </c>
      <c r="K1464" s="63">
        <v>3.3888315898040373E-3</v>
      </c>
      <c r="L1464" s="63">
        <v>0</v>
      </c>
      <c r="M1464" s="63">
        <v>0</v>
      </c>
      <c r="N1464" s="63">
        <v>1.4734050390452334E-4</v>
      </c>
      <c r="O1464" s="63">
        <v>0</v>
      </c>
      <c r="P1464" s="63">
        <v>1.4734050390452333E-3</v>
      </c>
      <c r="Q1464" s="63">
        <v>3.2267570355090612E-2</v>
      </c>
      <c r="R1464" s="63">
        <v>1.0461175777221159E-2</v>
      </c>
      <c r="S1464" s="63">
        <v>5.1274495358774125E-2</v>
      </c>
      <c r="T1464" s="63">
        <v>6.1883011639899807E-3</v>
      </c>
      <c r="U1464" s="63">
        <v>0</v>
      </c>
      <c r="V1464" s="63">
        <v>0</v>
      </c>
      <c r="W1464" s="63">
        <v>0.10829527036982467</v>
      </c>
      <c r="X1464" s="63">
        <v>0</v>
      </c>
      <c r="Y1464" s="63">
        <v>0.10785324885811109</v>
      </c>
      <c r="Z1464" s="63">
        <v>4.4202151171357008E-4</v>
      </c>
      <c r="AA1464" s="63">
        <v>0.48975983497863562</v>
      </c>
      <c r="AB1464" s="93" t="str">
        <f t="shared" si="325"/>
        <v>a99to08</v>
      </c>
      <c r="AC1464" s="93" t="str">
        <f t="shared" si="326"/>
        <v>ELK</v>
      </c>
      <c r="AD1464" s="93" t="str">
        <f>"'"&amp;VLOOKUP(A1464,Lookups!B$3:F$48,2,FALSE)&amp;"'"</f>
        <v>'Elk River'</v>
      </c>
      <c r="AE1464" s="93">
        <f>VLOOKUP(A1464,Lookups!B$3:F$48,4,FALSE)</f>
        <v>9</v>
      </c>
      <c r="AF1464" s="93" t="str">
        <f>VLOOKUP(A1464,Lookups!B$3:F$48,5,FALSE)</f>
        <v>ORcst</v>
      </c>
      <c r="AG1464" s="93" t="str">
        <f t="shared" si="327"/>
        <v>yes</v>
      </c>
      <c r="AH1464" s="93">
        <f>VLOOKUP(A1464,Lookups!B$3:F$48,3,FALSE)</f>
        <v>9</v>
      </c>
      <c r="AI1464" s="117">
        <f t="shared" si="328"/>
        <v>0.10122292618240754</v>
      </c>
      <c r="AJ1464" s="117">
        <f t="shared" si="329"/>
        <v>7.4112273463975253E-2</v>
      </c>
      <c r="AK1464" s="117">
        <f t="shared" si="330"/>
        <v>1.6502136437306615E-2</v>
      </c>
      <c r="AL1464" s="117">
        <f t="shared" si="331"/>
        <v>0</v>
      </c>
      <c r="AM1464" s="117">
        <f t="shared" si="332"/>
        <v>1.6207455429497566E-3</v>
      </c>
      <c r="AN1464" s="117">
        <f t="shared" si="333"/>
        <v>0.10019154265507588</v>
      </c>
      <c r="AO1464" s="117">
        <f t="shared" si="334"/>
        <v>0</v>
      </c>
      <c r="AP1464" s="117">
        <f t="shared" si="335"/>
        <v>0.21614851922793576</v>
      </c>
      <c r="AQ1464" s="117">
        <f t="shared" si="336"/>
        <v>0.48975983497863562</v>
      </c>
      <c r="AR1464" s="117">
        <f t="shared" si="337"/>
        <v>4.4202151171357008E-4</v>
      </c>
      <c r="AS1464" t="str">
        <f t="shared" si="338"/>
        <v>2002ELK</v>
      </c>
    </row>
    <row r="1465" spans="1:45" x14ac:dyDescent="0.25">
      <c r="A1465" t="s">
        <v>671</v>
      </c>
      <c r="B1465" s="64">
        <v>2003</v>
      </c>
      <c r="C1465">
        <v>4295</v>
      </c>
      <c r="D1465" s="116" t="s">
        <v>43</v>
      </c>
      <c r="E1465" s="63">
        <v>8.7310826542491268E-2</v>
      </c>
      <c r="F1465" s="63">
        <v>0</v>
      </c>
      <c r="G1465" s="63">
        <v>4.1909196740395806E-3</v>
      </c>
      <c r="H1465" s="63">
        <v>5.1920838183934809E-2</v>
      </c>
      <c r="I1465" s="63">
        <v>3.4924330616996507E-3</v>
      </c>
      <c r="J1465" s="63">
        <v>1.5133876600698485E-2</v>
      </c>
      <c r="K1465" s="63">
        <v>0</v>
      </c>
      <c r="L1465" s="63">
        <v>0</v>
      </c>
      <c r="M1465" s="63">
        <v>0</v>
      </c>
      <c r="N1465" s="63">
        <v>0</v>
      </c>
      <c r="O1465" s="63">
        <v>0</v>
      </c>
      <c r="P1465" s="63">
        <v>2.5611175785797439E-3</v>
      </c>
      <c r="Q1465" s="63">
        <v>3.8882421420256115E-2</v>
      </c>
      <c r="R1465" s="63">
        <v>6.9848661233993018E-4</v>
      </c>
      <c r="S1465" s="63">
        <v>6.7287543655413271E-2</v>
      </c>
      <c r="T1465" s="63">
        <v>1.6298020954598369E-3</v>
      </c>
      <c r="U1465" s="63">
        <v>0</v>
      </c>
      <c r="V1465" s="63">
        <v>0</v>
      </c>
      <c r="W1465" s="63">
        <v>0.16367869615832364</v>
      </c>
      <c r="X1465" s="63">
        <v>0</v>
      </c>
      <c r="Y1465" s="63">
        <v>0.18533178114086146</v>
      </c>
      <c r="Z1465" s="63">
        <v>2.3282887077997672E-4</v>
      </c>
      <c r="AA1465" s="63">
        <v>0.37764842840512225</v>
      </c>
      <c r="AB1465" s="93" t="str">
        <f t="shared" si="325"/>
        <v>a99to08</v>
      </c>
      <c r="AC1465" s="93" t="str">
        <f t="shared" si="326"/>
        <v>ELK</v>
      </c>
      <c r="AD1465" s="93" t="str">
        <f>"'"&amp;VLOOKUP(A1465,Lookups!B$3:F$48,2,FALSE)&amp;"'"</f>
        <v>'Elk River'</v>
      </c>
      <c r="AE1465" s="93">
        <f>VLOOKUP(A1465,Lookups!B$3:F$48,4,FALSE)</f>
        <v>9</v>
      </c>
      <c r="AF1465" s="93" t="str">
        <f>VLOOKUP(A1465,Lookups!B$3:F$48,5,FALSE)</f>
        <v>ORcst</v>
      </c>
      <c r="AG1465" s="93" t="str">
        <f t="shared" si="327"/>
        <v>yes</v>
      </c>
      <c r="AH1465" s="93">
        <f>VLOOKUP(A1465,Lookups!B$3:F$48,3,FALSE)</f>
        <v>9</v>
      </c>
      <c r="AI1465" s="117">
        <f t="shared" si="328"/>
        <v>9.1501746216530844E-2</v>
      </c>
      <c r="AJ1465" s="117">
        <f t="shared" si="329"/>
        <v>5.5413271245634457E-2</v>
      </c>
      <c r="AK1465" s="117">
        <f t="shared" si="330"/>
        <v>1.5133876600698485E-2</v>
      </c>
      <c r="AL1465" s="117">
        <f t="shared" si="331"/>
        <v>0</v>
      </c>
      <c r="AM1465" s="117">
        <f t="shared" si="332"/>
        <v>2.5611175785797439E-3</v>
      </c>
      <c r="AN1465" s="117">
        <f t="shared" si="333"/>
        <v>0.10849825378346915</v>
      </c>
      <c r="AO1465" s="117">
        <f t="shared" si="334"/>
        <v>0</v>
      </c>
      <c r="AP1465" s="117">
        <f t="shared" si="335"/>
        <v>0.34901047729918511</v>
      </c>
      <c r="AQ1465" s="117">
        <f t="shared" si="336"/>
        <v>0.37764842840512225</v>
      </c>
      <c r="AR1465" s="117">
        <f t="shared" si="337"/>
        <v>2.3282887077997672E-4</v>
      </c>
      <c r="AS1465" t="str">
        <f t="shared" si="338"/>
        <v>2003ELK</v>
      </c>
    </row>
    <row r="1466" spans="1:45" x14ac:dyDescent="0.25">
      <c r="A1466" t="s">
        <v>671</v>
      </c>
      <c r="B1466" s="64">
        <v>2004</v>
      </c>
      <c r="C1466">
        <v>5779</v>
      </c>
      <c r="D1466" s="116" t="s">
        <v>43</v>
      </c>
      <c r="E1466" s="63">
        <v>8.0463748053296424E-2</v>
      </c>
      <c r="F1466" s="63">
        <v>0</v>
      </c>
      <c r="G1466" s="63">
        <v>3.9799273230662745E-3</v>
      </c>
      <c r="H1466" s="63">
        <v>3.8587991001903445E-2</v>
      </c>
      <c r="I1466" s="63">
        <v>6.9216127357674337E-3</v>
      </c>
      <c r="J1466" s="63">
        <v>3.5646305589202287E-2</v>
      </c>
      <c r="K1466" s="63">
        <v>2.5956047759127876E-3</v>
      </c>
      <c r="L1466" s="63">
        <v>0</v>
      </c>
      <c r="M1466" s="63">
        <v>0</v>
      </c>
      <c r="N1466" s="63">
        <v>0</v>
      </c>
      <c r="O1466" s="63">
        <v>0</v>
      </c>
      <c r="P1466" s="63">
        <v>0</v>
      </c>
      <c r="Q1466" s="63">
        <v>2.3014362346426717E-2</v>
      </c>
      <c r="R1466" s="63">
        <v>5.1912095518255748E-4</v>
      </c>
      <c r="S1466" s="63">
        <v>3.6165426544384843E-2</v>
      </c>
      <c r="T1466" s="63">
        <v>1.2112822287593009E-3</v>
      </c>
      <c r="U1466" s="63">
        <v>0</v>
      </c>
      <c r="V1466" s="63">
        <v>0</v>
      </c>
      <c r="W1466" s="63">
        <v>0.18134625367710677</v>
      </c>
      <c r="X1466" s="63">
        <v>0</v>
      </c>
      <c r="Y1466" s="63">
        <v>7.4926457864682466E-2</v>
      </c>
      <c r="Z1466" s="63">
        <v>1.5573628655476727E-3</v>
      </c>
      <c r="AA1466" s="63">
        <v>0.51306454403876101</v>
      </c>
      <c r="AB1466" s="93" t="str">
        <f t="shared" si="325"/>
        <v>a99to08</v>
      </c>
      <c r="AC1466" s="93" t="str">
        <f t="shared" si="326"/>
        <v>ELK</v>
      </c>
      <c r="AD1466" s="93" t="str">
        <f>"'"&amp;VLOOKUP(A1466,Lookups!B$3:F$48,2,FALSE)&amp;"'"</f>
        <v>'Elk River'</v>
      </c>
      <c r="AE1466" s="93">
        <f>VLOOKUP(A1466,Lookups!B$3:F$48,4,FALSE)</f>
        <v>9</v>
      </c>
      <c r="AF1466" s="93" t="str">
        <f>VLOOKUP(A1466,Lookups!B$3:F$48,5,FALSE)</f>
        <v>ORcst</v>
      </c>
      <c r="AG1466" s="93" t="str">
        <f t="shared" si="327"/>
        <v>yes</v>
      </c>
      <c r="AH1466" s="93">
        <f>VLOOKUP(A1466,Lookups!B$3:F$48,3,FALSE)</f>
        <v>9</v>
      </c>
      <c r="AI1466" s="117">
        <f t="shared" si="328"/>
        <v>8.4443675376362701E-2</v>
      </c>
      <c r="AJ1466" s="117">
        <f t="shared" si="329"/>
        <v>4.5509603737670878E-2</v>
      </c>
      <c r="AK1466" s="117">
        <f t="shared" si="330"/>
        <v>3.8241910365115074E-2</v>
      </c>
      <c r="AL1466" s="117">
        <f t="shared" si="331"/>
        <v>0</v>
      </c>
      <c r="AM1466" s="117">
        <f t="shared" si="332"/>
        <v>0</v>
      </c>
      <c r="AN1466" s="117">
        <f t="shared" si="333"/>
        <v>6.0910192074753421E-2</v>
      </c>
      <c r="AO1466" s="117">
        <f t="shared" si="334"/>
        <v>0</v>
      </c>
      <c r="AP1466" s="117">
        <f t="shared" si="335"/>
        <v>0.25627271154178921</v>
      </c>
      <c r="AQ1466" s="117">
        <f t="shared" si="336"/>
        <v>0.51306454403876101</v>
      </c>
      <c r="AR1466" s="117">
        <f t="shared" si="337"/>
        <v>1.5573628655476727E-3</v>
      </c>
      <c r="AS1466" t="str">
        <f t="shared" si="338"/>
        <v>2004ELK</v>
      </c>
    </row>
    <row r="1467" spans="1:45" x14ac:dyDescent="0.25">
      <c r="A1467" t="s">
        <v>671</v>
      </c>
      <c r="B1467" s="64">
        <v>2005</v>
      </c>
      <c r="C1467">
        <v>2281</v>
      </c>
      <c r="D1467" s="116" t="s">
        <v>43</v>
      </c>
      <c r="E1467" s="63">
        <v>0.12582200789127576</v>
      </c>
      <c r="F1467" s="63">
        <v>0</v>
      </c>
      <c r="G1467" s="63">
        <v>2.6304252520824201E-3</v>
      </c>
      <c r="H1467" s="63">
        <v>6.7514248136782112E-2</v>
      </c>
      <c r="I1467" s="63">
        <v>2.1481806225339763E-2</v>
      </c>
      <c r="J1467" s="63">
        <v>5.2608505041648393E-2</v>
      </c>
      <c r="K1467" s="63">
        <v>1.31521262604121E-2</v>
      </c>
      <c r="L1467" s="63">
        <v>0</v>
      </c>
      <c r="M1467" s="63">
        <v>0</v>
      </c>
      <c r="N1467" s="63">
        <v>0</v>
      </c>
      <c r="O1467" s="63">
        <v>0</v>
      </c>
      <c r="P1467" s="63">
        <v>2.6304252520824201E-3</v>
      </c>
      <c r="Q1467" s="63">
        <v>2.8496273564226217E-2</v>
      </c>
      <c r="R1467" s="63">
        <v>4.384042086804033E-3</v>
      </c>
      <c r="S1467" s="63">
        <v>2.6742656729504603E-2</v>
      </c>
      <c r="T1467" s="63">
        <v>2.1920210434020165E-3</v>
      </c>
      <c r="U1467" s="63">
        <v>0</v>
      </c>
      <c r="V1467" s="63">
        <v>0</v>
      </c>
      <c r="W1467" s="63">
        <v>0.15914072775098642</v>
      </c>
      <c r="X1467" s="63">
        <v>0</v>
      </c>
      <c r="Y1467" s="63">
        <v>0.11310828583954406</v>
      </c>
      <c r="Z1467" s="63">
        <v>0</v>
      </c>
      <c r="AA1467" s="63">
        <v>0.38009644892590971</v>
      </c>
      <c r="AB1467" s="93" t="str">
        <f t="shared" si="325"/>
        <v>a99to08</v>
      </c>
      <c r="AC1467" s="93" t="str">
        <f t="shared" si="326"/>
        <v>ELK</v>
      </c>
      <c r="AD1467" s="93" t="str">
        <f>"'"&amp;VLOOKUP(A1467,Lookups!B$3:F$48,2,FALSE)&amp;"'"</f>
        <v>'Elk River'</v>
      </c>
      <c r="AE1467" s="93">
        <f>VLOOKUP(A1467,Lookups!B$3:F$48,4,FALSE)</f>
        <v>9</v>
      </c>
      <c r="AF1467" s="93" t="str">
        <f>VLOOKUP(A1467,Lookups!B$3:F$48,5,FALSE)</f>
        <v>ORcst</v>
      </c>
      <c r="AG1467" s="93" t="str">
        <f t="shared" si="327"/>
        <v>yes</v>
      </c>
      <c r="AH1467" s="93">
        <f>VLOOKUP(A1467,Lookups!B$3:F$48,3,FALSE)</f>
        <v>9</v>
      </c>
      <c r="AI1467" s="117">
        <f t="shared" si="328"/>
        <v>0.12845243314335819</v>
      </c>
      <c r="AJ1467" s="117">
        <f t="shared" si="329"/>
        <v>8.8996054362121879E-2</v>
      </c>
      <c r="AK1467" s="117">
        <f t="shared" si="330"/>
        <v>6.5760631302060488E-2</v>
      </c>
      <c r="AL1467" s="117">
        <f t="shared" si="331"/>
        <v>0</v>
      </c>
      <c r="AM1467" s="117">
        <f t="shared" si="332"/>
        <v>2.6304252520824201E-3</v>
      </c>
      <c r="AN1467" s="117">
        <f t="shared" si="333"/>
        <v>6.1814993423936863E-2</v>
      </c>
      <c r="AO1467" s="117">
        <f t="shared" si="334"/>
        <v>0</v>
      </c>
      <c r="AP1467" s="117">
        <f t="shared" si="335"/>
        <v>0.2722490135905305</v>
      </c>
      <c r="AQ1467" s="117">
        <f t="shared" si="336"/>
        <v>0.38009644892590971</v>
      </c>
      <c r="AR1467" s="117">
        <f t="shared" si="337"/>
        <v>0</v>
      </c>
      <c r="AS1467" t="str">
        <f t="shared" si="338"/>
        <v>2005ELK</v>
      </c>
    </row>
    <row r="1468" spans="1:45" x14ac:dyDescent="0.25">
      <c r="A1468" t="s">
        <v>671</v>
      </c>
      <c r="B1468" s="64">
        <v>2006</v>
      </c>
      <c r="C1468">
        <v>2431</v>
      </c>
      <c r="D1468" s="116" t="s">
        <v>43</v>
      </c>
      <c r="E1468" s="63">
        <v>7.4454956807897987E-2</v>
      </c>
      <c r="F1468" s="63">
        <v>0</v>
      </c>
      <c r="G1468" s="63">
        <v>0</v>
      </c>
      <c r="H1468" s="63">
        <v>5.5532702591526123E-2</v>
      </c>
      <c r="I1468" s="63">
        <v>1.3574660633484163E-2</v>
      </c>
      <c r="J1468" s="63">
        <v>5.6766762649115586E-2</v>
      </c>
      <c r="K1468" s="63">
        <v>1.974496092143151E-2</v>
      </c>
      <c r="L1468" s="63">
        <v>0</v>
      </c>
      <c r="M1468" s="63">
        <v>0</v>
      </c>
      <c r="N1468" s="63">
        <v>0</v>
      </c>
      <c r="O1468" s="63">
        <v>0</v>
      </c>
      <c r="P1468" s="63">
        <v>6.5816536404771702E-3</v>
      </c>
      <c r="Q1468" s="63">
        <v>4.3603455368161251E-2</v>
      </c>
      <c r="R1468" s="63">
        <v>3.2908268202385851E-3</v>
      </c>
      <c r="S1468" s="63">
        <v>1.727684080625257E-2</v>
      </c>
      <c r="T1468" s="63">
        <v>2.4681201151789387E-3</v>
      </c>
      <c r="U1468" s="63">
        <v>0</v>
      </c>
      <c r="V1468" s="63">
        <v>0</v>
      </c>
      <c r="W1468" s="63">
        <v>0.18922254216371864</v>
      </c>
      <c r="X1468" s="63">
        <v>0</v>
      </c>
      <c r="Y1468" s="63">
        <v>0.12669683257918551</v>
      </c>
      <c r="Z1468" s="63">
        <v>0</v>
      </c>
      <c r="AA1468" s="63">
        <v>0.39078568490333199</v>
      </c>
      <c r="AB1468" s="93" t="str">
        <f t="shared" si="325"/>
        <v>a99to08</v>
      </c>
      <c r="AC1468" s="93" t="str">
        <f t="shared" si="326"/>
        <v>ELK</v>
      </c>
      <c r="AD1468" s="93" t="str">
        <f>"'"&amp;VLOOKUP(A1468,Lookups!B$3:F$48,2,FALSE)&amp;"'"</f>
        <v>'Elk River'</v>
      </c>
      <c r="AE1468" s="93">
        <f>VLOOKUP(A1468,Lookups!B$3:F$48,4,FALSE)</f>
        <v>9</v>
      </c>
      <c r="AF1468" s="93" t="str">
        <f>VLOOKUP(A1468,Lookups!B$3:F$48,5,FALSE)</f>
        <v>ORcst</v>
      </c>
      <c r="AG1468" s="93" t="str">
        <f t="shared" si="327"/>
        <v>yes</v>
      </c>
      <c r="AH1468" s="93">
        <f>VLOOKUP(A1468,Lookups!B$3:F$48,3,FALSE)</f>
        <v>9</v>
      </c>
      <c r="AI1468" s="117">
        <f t="shared" si="328"/>
        <v>7.4454956807897987E-2</v>
      </c>
      <c r="AJ1468" s="117">
        <f t="shared" si="329"/>
        <v>6.9107363225010293E-2</v>
      </c>
      <c r="AK1468" s="117">
        <f t="shared" si="330"/>
        <v>7.6511723570547099E-2</v>
      </c>
      <c r="AL1468" s="117">
        <f t="shared" si="331"/>
        <v>0</v>
      </c>
      <c r="AM1468" s="117">
        <f t="shared" si="332"/>
        <v>6.5816536404771702E-3</v>
      </c>
      <c r="AN1468" s="117">
        <f t="shared" si="333"/>
        <v>6.6639243109831339E-2</v>
      </c>
      <c r="AO1468" s="117">
        <f t="shared" si="334"/>
        <v>0</v>
      </c>
      <c r="AP1468" s="117">
        <f t="shared" si="335"/>
        <v>0.31591937474290416</v>
      </c>
      <c r="AQ1468" s="117">
        <f t="shared" si="336"/>
        <v>0.39078568490333199</v>
      </c>
      <c r="AR1468" s="117">
        <f t="shared" si="337"/>
        <v>0</v>
      </c>
      <c r="AS1468" t="str">
        <f t="shared" si="338"/>
        <v>2006ELK</v>
      </c>
    </row>
    <row r="1469" spans="1:45" x14ac:dyDescent="0.25">
      <c r="A1469" t="s">
        <v>671</v>
      </c>
      <c r="B1469" s="64">
        <v>2007</v>
      </c>
      <c r="C1469">
        <v>2229</v>
      </c>
      <c r="D1469" s="116" t="s">
        <v>43</v>
      </c>
      <c r="E1469" s="63">
        <v>9.6455809780170487E-2</v>
      </c>
      <c r="F1469" s="63">
        <v>8.9726334679228351E-4</v>
      </c>
      <c r="G1469" s="63">
        <v>4.4863167339614174E-3</v>
      </c>
      <c r="H1469" s="63">
        <v>4.8003589053387169E-2</v>
      </c>
      <c r="I1469" s="63">
        <v>9.8698968147151196E-3</v>
      </c>
      <c r="J1469" s="63">
        <v>1.4356213548676536E-2</v>
      </c>
      <c r="K1469" s="63">
        <v>4.0376850605652759E-3</v>
      </c>
      <c r="L1469" s="63">
        <v>0</v>
      </c>
      <c r="M1469" s="63">
        <v>2.6917900403768506E-3</v>
      </c>
      <c r="N1469" s="63">
        <v>0</v>
      </c>
      <c r="O1469" s="63">
        <v>0</v>
      </c>
      <c r="P1469" s="63">
        <v>0</v>
      </c>
      <c r="Q1469" s="63">
        <v>3.9928218932256621E-2</v>
      </c>
      <c r="R1469" s="63">
        <v>8.0753701211305519E-3</v>
      </c>
      <c r="S1469" s="63">
        <v>5.4284432480933155E-2</v>
      </c>
      <c r="T1469" s="63">
        <v>4.4863167339614174E-3</v>
      </c>
      <c r="U1469" s="63">
        <v>0</v>
      </c>
      <c r="V1469" s="63">
        <v>0</v>
      </c>
      <c r="W1469" s="63">
        <v>0.18169582772543741</v>
      </c>
      <c r="X1469" s="63">
        <v>0</v>
      </c>
      <c r="Y1469" s="63">
        <v>0.18842530282637954</v>
      </c>
      <c r="Z1469" s="63">
        <v>2.6917900403768506E-3</v>
      </c>
      <c r="AA1469" s="63">
        <v>0.33961417676087929</v>
      </c>
      <c r="AB1469" s="93" t="str">
        <f t="shared" si="325"/>
        <v>a99to08</v>
      </c>
      <c r="AC1469" s="93" t="str">
        <f t="shared" si="326"/>
        <v>ELK</v>
      </c>
      <c r="AD1469" s="93" t="str">
        <f>"'"&amp;VLOOKUP(A1469,Lookups!B$3:F$48,2,FALSE)&amp;"'"</f>
        <v>'Elk River'</v>
      </c>
      <c r="AE1469" s="93">
        <f>VLOOKUP(A1469,Lookups!B$3:F$48,4,FALSE)</f>
        <v>9</v>
      </c>
      <c r="AF1469" s="93" t="str">
        <f>VLOOKUP(A1469,Lookups!B$3:F$48,5,FALSE)</f>
        <v>ORcst</v>
      </c>
      <c r="AG1469" s="93" t="str">
        <f t="shared" si="327"/>
        <v>yes</v>
      </c>
      <c r="AH1469" s="93">
        <f>VLOOKUP(A1469,Lookups!B$3:F$48,3,FALSE)</f>
        <v>9</v>
      </c>
      <c r="AI1469" s="117">
        <f t="shared" si="328"/>
        <v>0.1018393898609242</v>
      </c>
      <c r="AJ1469" s="117">
        <f t="shared" si="329"/>
        <v>5.7873485868102287E-2</v>
      </c>
      <c r="AK1469" s="117">
        <f t="shared" si="330"/>
        <v>1.8393898609241812E-2</v>
      </c>
      <c r="AL1469" s="117">
        <f t="shared" si="331"/>
        <v>2.6917900403768506E-3</v>
      </c>
      <c r="AM1469" s="117">
        <f t="shared" si="332"/>
        <v>0</v>
      </c>
      <c r="AN1469" s="117">
        <f t="shared" si="333"/>
        <v>0.10677433826828174</v>
      </c>
      <c r="AO1469" s="117">
        <f t="shared" si="334"/>
        <v>0</v>
      </c>
      <c r="AP1469" s="117">
        <f t="shared" si="335"/>
        <v>0.37012113055181695</v>
      </c>
      <c r="AQ1469" s="117">
        <f t="shared" si="336"/>
        <v>0.33961417676087929</v>
      </c>
      <c r="AR1469" s="117">
        <f t="shared" si="337"/>
        <v>2.6917900403768506E-3</v>
      </c>
      <c r="AS1469" t="str">
        <f t="shared" si="338"/>
        <v>2007ELK</v>
      </c>
    </row>
    <row r="1470" spans="1:45" x14ac:dyDescent="0.25">
      <c r="A1470" t="s">
        <v>671</v>
      </c>
      <c r="B1470" s="64">
        <v>2008</v>
      </c>
      <c r="C1470">
        <v>4115</v>
      </c>
      <c r="D1470" s="116" t="s">
        <v>43</v>
      </c>
      <c r="E1470" s="63">
        <v>4.5443499392466585E-2</v>
      </c>
      <c r="F1470" s="63">
        <v>0</v>
      </c>
      <c r="G1470" s="63">
        <v>0</v>
      </c>
      <c r="H1470" s="63">
        <v>3.718104495747266E-2</v>
      </c>
      <c r="I1470" s="63">
        <v>1.8226002430133656E-2</v>
      </c>
      <c r="J1470" s="63">
        <v>1.4580801944106925E-2</v>
      </c>
      <c r="K1470" s="63">
        <v>6.3183475091130011E-3</v>
      </c>
      <c r="L1470" s="63">
        <v>0</v>
      </c>
      <c r="M1470" s="63">
        <v>0</v>
      </c>
      <c r="N1470" s="63">
        <v>0</v>
      </c>
      <c r="O1470" s="63">
        <v>0</v>
      </c>
      <c r="P1470" s="63">
        <v>0</v>
      </c>
      <c r="Q1470" s="63">
        <v>3.0133657351154315E-2</v>
      </c>
      <c r="R1470" s="63">
        <v>1.7010935601458081E-3</v>
      </c>
      <c r="S1470" s="63">
        <v>0</v>
      </c>
      <c r="T1470" s="63">
        <v>0</v>
      </c>
      <c r="U1470" s="63">
        <v>0</v>
      </c>
      <c r="V1470" s="63">
        <v>0</v>
      </c>
      <c r="W1470" s="63">
        <v>1.8226002430133656E-2</v>
      </c>
      <c r="X1470" s="63">
        <v>4.8602673147023087E-4</v>
      </c>
      <c r="Y1470" s="63">
        <v>0.20413122721749696</v>
      </c>
      <c r="Z1470" s="63">
        <v>2.4301336573511544E-4</v>
      </c>
      <c r="AA1470" s="63">
        <v>0.62332928311057112</v>
      </c>
      <c r="AB1470" s="93" t="str">
        <f t="shared" si="325"/>
        <v>a99to08</v>
      </c>
      <c r="AC1470" s="93" t="str">
        <f t="shared" si="326"/>
        <v>ELK</v>
      </c>
      <c r="AD1470" s="93" t="str">
        <f>"'"&amp;VLOOKUP(A1470,Lookups!B$3:F$48,2,FALSE)&amp;"'"</f>
        <v>'Elk River'</v>
      </c>
      <c r="AE1470" s="93">
        <f>VLOOKUP(A1470,Lookups!B$3:F$48,4,FALSE)</f>
        <v>9</v>
      </c>
      <c r="AF1470" s="93" t="str">
        <f>VLOOKUP(A1470,Lookups!B$3:F$48,5,FALSE)</f>
        <v>ORcst</v>
      </c>
      <c r="AG1470" s="93" t="str">
        <f t="shared" si="327"/>
        <v>yes</v>
      </c>
      <c r="AH1470" s="93">
        <f>VLOOKUP(A1470,Lookups!B$3:F$48,3,FALSE)</f>
        <v>9</v>
      </c>
      <c r="AI1470" s="117">
        <f t="shared" si="328"/>
        <v>4.5443499392466585E-2</v>
      </c>
      <c r="AJ1470" s="117">
        <f t="shared" si="329"/>
        <v>5.5407047387606316E-2</v>
      </c>
      <c r="AK1470" s="117">
        <f t="shared" si="330"/>
        <v>2.0899149453219926E-2</v>
      </c>
      <c r="AL1470" s="117">
        <f t="shared" si="331"/>
        <v>0</v>
      </c>
      <c r="AM1470" s="117">
        <f t="shared" si="332"/>
        <v>0</v>
      </c>
      <c r="AN1470" s="117">
        <f t="shared" si="333"/>
        <v>3.1834750911300121E-2</v>
      </c>
      <c r="AO1470" s="117">
        <f t="shared" si="334"/>
        <v>0</v>
      </c>
      <c r="AP1470" s="117">
        <f t="shared" si="335"/>
        <v>0.22284325637910085</v>
      </c>
      <c r="AQ1470" s="117">
        <f t="shared" si="336"/>
        <v>0.62332928311057112</v>
      </c>
      <c r="AR1470" s="117">
        <f t="shared" si="337"/>
        <v>2.4301336573511544E-4</v>
      </c>
      <c r="AS1470" t="str">
        <f t="shared" si="338"/>
        <v>2008ELK</v>
      </c>
    </row>
    <row r="1471" spans="1:45" x14ac:dyDescent="0.25">
      <c r="A1471" t="s">
        <v>671</v>
      </c>
      <c r="B1471" s="64">
        <v>2009</v>
      </c>
      <c r="C1471">
        <v>3291</v>
      </c>
      <c r="D1471" s="116" t="s">
        <v>43</v>
      </c>
      <c r="E1471" s="63">
        <v>6.7456700091157701E-2</v>
      </c>
      <c r="F1471" s="63">
        <v>0</v>
      </c>
      <c r="G1471" s="63">
        <v>1.2154360376785171E-3</v>
      </c>
      <c r="H1471" s="63">
        <v>4.4059556365846249E-2</v>
      </c>
      <c r="I1471" s="63">
        <v>6.077180188392586E-3</v>
      </c>
      <c r="J1471" s="63">
        <v>1.5800668489820723E-2</v>
      </c>
      <c r="K1471" s="63">
        <v>1.0331206320267397E-2</v>
      </c>
      <c r="L1471" s="63">
        <v>0</v>
      </c>
      <c r="M1471" s="63">
        <v>1.5192950470981465E-3</v>
      </c>
      <c r="N1471" s="63">
        <v>0</v>
      </c>
      <c r="O1471" s="63">
        <v>0</v>
      </c>
      <c r="P1471" s="63">
        <v>0</v>
      </c>
      <c r="Q1471" s="63">
        <v>8.8119112731692498E-3</v>
      </c>
      <c r="R1471" s="63">
        <v>2.4308720753570341E-3</v>
      </c>
      <c r="S1471" s="63">
        <v>0</v>
      </c>
      <c r="T1471" s="63">
        <v>0</v>
      </c>
      <c r="U1471" s="63">
        <v>0</v>
      </c>
      <c r="V1471" s="63">
        <v>0</v>
      </c>
      <c r="W1471" s="63">
        <v>1.1546642357945914E-2</v>
      </c>
      <c r="X1471" s="63">
        <v>0</v>
      </c>
      <c r="Y1471" s="63">
        <v>0.16408386508659981</v>
      </c>
      <c r="Z1471" s="63">
        <v>0</v>
      </c>
      <c r="AA1471" s="63">
        <v>0.66666666666666663</v>
      </c>
      <c r="AB1471" s="93" t="str">
        <f t="shared" si="325"/>
        <v>a09on</v>
      </c>
      <c r="AC1471" s="93" t="str">
        <f t="shared" si="326"/>
        <v>ELK</v>
      </c>
      <c r="AD1471" s="93" t="str">
        <f>"'"&amp;VLOOKUP(A1471,Lookups!B$3:F$48,2,FALSE)&amp;"'"</f>
        <v>'Elk River'</v>
      </c>
      <c r="AE1471" s="93">
        <f>VLOOKUP(A1471,Lookups!B$3:F$48,4,FALSE)</f>
        <v>9</v>
      </c>
      <c r="AF1471" s="93" t="str">
        <f>VLOOKUP(A1471,Lookups!B$3:F$48,5,FALSE)</f>
        <v>ORcst</v>
      </c>
      <c r="AG1471" s="93" t="str">
        <f t="shared" si="327"/>
        <v>yes</v>
      </c>
      <c r="AH1471" s="93">
        <f>VLOOKUP(A1471,Lookups!B$3:F$48,3,FALSE)</f>
        <v>9</v>
      </c>
      <c r="AI1471" s="117">
        <f t="shared" si="328"/>
        <v>6.8672136128836214E-2</v>
      </c>
      <c r="AJ1471" s="117">
        <f t="shared" si="329"/>
        <v>5.0136736554238837E-2</v>
      </c>
      <c r="AK1471" s="117">
        <f t="shared" si="330"/>
        <v>2.6131874810088121E-2</v>
      </c>
      <c r="AL1471" s="117">
        <f t="shared" si="331"/>
        <v>1.5192950470981465E-3</v>
      </c>
      <c r="AM1471" s="117">
        <f t="shared" si="332"/>
        <v>0</v>
      </c>
      <c r="AN1471" s="117">
        <f t="shared" si="333"/>
        <v>1.1242783348526283E-2</v>
      </c>
      <c r="AO1471" s="117">
        <f t="shared" si="334"/>
        <v>0</v>
      </c>
      <c r="AP1471" s="117">
        <f t="shared" si="335"/>
        <v>0.17563050744454572</v>
      </c>
      <c r="AQ1471" s="117">
        <f t="shared" si="336"/>
        <v>0.66666666666666663</v>
      </c>
      <c r="AR1471" s="117">
        <f t="shared" si="337"/>
        <v>0</v>
      </c>
      <c r="AS1471" t="str">
        <f t="shared" si="338"/>
        <v>2009ELK</v>
      </c>
    </row>
    <row r="1472" spans="1:45" x14ac:dyDescent="0.25">
      <c r="A1472" t="s">
        <v>671</v>
      </c>
      <c r="B1472" s="64">
        <v>2010</v>
      </c>
      <c r="C1472">
        <v>4260</v>
      </c>
      <c r="D1472" s="116" t="s">
        <v>43</v>
      </c>
      <c r="E1472" s="63">
        <v>5.3286384976525818E-2</v>
      </c>
      <c r="F1472" s="63">
        <v>0</v>
      </c>
      <c r="G1472" s="63">
        <v>3.7558685446009389E-3</v>
      </c>
      <c r="H1472" s="63">
        <v>4.1549295774647887E-2</v>
      </c>
      <c r="I1472" s="63">
        <v>1.8779342723004694E-3</v>
      </c>
      <c r="J1472" s="63">
        <v>0</v>
      </c>
      <c r="K1472" s="63">
        <v>3.5211267605633804E-3</v>
      </c>
      <c r="L1472" s="63">
        <v>0</v>
      </c>
      <c r="M1472" s="63">
        <v>0</v>
      </c>
      <c r="N1472" s="63">
        <v>0</v>
      </c>
      <c r="O1472" s="63">
        <v>0</v>
      </c>
      <c r="P1472" s="63">
        <v>0</v>
      </c>
      <c r="Q1472" s="63">
        <v>3.591549295774648E-2</v>
      </c>
      <c r="R1472" s="63">
        <v>6.3380281690140847E-3</v>
      </c>
      <c r="S1472" s="63">
        <v>6.8075117370892018E-3</v>
      </c>
      <c r="T1472" s="63">
        <v>3.0516431924882629E-3</v>
      </c>
      <c r="U1472" s="63">
        <v>0</v>
      </c>
      <c r="V1472" s="63">
        <v>0</v>
      </c>
      <c r="W1472" s="63">
        <v>5.39906103286385E-2</v>
      </c>
      <c r="X1472" s="63">
        <v>0</v>
      </c>
      <c r="Y1472" s="63">
        <v>0.10845070422535211</v>
      </c>
      <c r="Z1472" s="63">
        <v>2.3474178403755868E-4</v>
      </c>
      <c r="AA1472" s="63">
        <v>0.68122065727699532</v>
      </c>
      <c r="AB1472" s="93" t="str">
        <f t="shared" si="325"/>
        <v>a09on</v>
      </c>
      <c r="AC1472" s="93" t="str">
        <f t="shared" si="326"/>
        <v>ELK</v>
      </c>
      <c r="AD1472" s="93" t="str">
        <f>"'"&amp;VLOOKUP(A1472,Lookups!B$3:F$48,2,FALSE)&amp;"'"</f>
        <v>'Elk River'</v>
      </c>
      <c r="AE1472" s="93">
        <f>VLOOKUP(A1472,Lookups!B$3:F$48,4,FALSE)</f>
        <v>9</v>
      </c>
      <c r="AF1472" s="93" t="str">
        <f>VLOOKUP(A1472,Lookups!B$3:F$48,5,FALSE)</f>
        <v>ORcst</v>
      </c>
      <c r="AG1472" s="93" t="str">
        <f t="shared" si="327"/>
        <v>yes</v>
      </c>
      <c r="AH1472" s="93">
        <f>VLOOKUP(A1472,Lookups!B$3:F$48,3,FALSE)</f>
        <v>9</v>
      </c>
      <c r="AI1472" s="117">
        <f t="shared" si="328"/>
        <v>5.7042253521126754E-2</v>
      </c>
      <c r="AJ1472" s="117">
        <f t="shared" si="329"/>
        <v>4.3427230046948359E-2</v>
      </c>
      <c r="AK1472" s="117">
        <f t="shared" si="330"/>
        <v>3.5211267605633804E-3</v>
      </c>
      <c r="AL1472" s="117">
        <f t="shared" si="331"/>
        <v>0</v>
      </c>
      <c r="AM1472" s="117">
        <f t="shared" si="332"/>
        <v>0</v>
      </c>
      <c r="AN1472" s="117">
        <f t="shared" si="333"/>
        <v>5.2112676056338028E-2</v>
      </c>
      <c r="AO1472" s="117">
        <f t="shared" si="334"/>
        <v>0</v>
      </c>
      <c r="AP1472" s="117">
        <f t="shared" si="335"/>
        <v>0.16244131455399061</v>
      </c>
      <c r="AQ1472" s="117">
        <f t="shared" si="336"/>
        <v>0.68122065727699532</v>
      </c>
      <c r="AR1472" s="117">
        <f t="shared" si="337"/>
        <v>2.3474178403755868E-4</v>
      </c>
      <c r="AS1472" t="str">
        <f t="shared" si="338"/>
        <v>2010ELK</v>
      </c>
    </row>
    <row r="1473" spans="1:45" x14ac:dyDescent="0.25">
      <c r="A1473" t="s">
        <v>671</v>
      </c>
      <c r="B1473" s="64">
        <v>2011</v>
      </c>
      <c r="C1473">
        <v>1904</v>
      </c>
      <c r="D1473" s="116" t="s">
        <v>43</v>
      </c>
      <c r="E1473" s="63">
        <v>7.0378151260504201E-2</v>
      </c>
      <c r="F1473" s="63">
        <v>0</v>
      </c>
      <c r="G1473" s="63">
        <v>5.2521008403361349E-3</v>
      </c>
      <c r="H1473" s="63">
        <v>4.5693277310924367E-2</v>
      </c>
      <c r="I1473" s="63">
        <v>4.2016806722689074E-3</v>
      </c>
      <c r="J1473" s="63">
        <v>2.1533613445378151E-2</v>
      </c>
      <c r="K1473" s="63">
        <v>1.1029411764705883E-2</v>
      </c>
      <c r="L1473" s="63">
        <v>0</v>
      </c>
      <c r="M1473" s="63">
        <v>2.1008403361344537E-3</v>
      </c>
      <c r="N1473" s="63">
        <v>0</v>
      </c>
      <c r="O1473" s="63">
        <v>0</v>
      </c>
      <c r="P1473" s="63">
        <v>0</v>
      </c>
      <c r="Q1473" s="63">
        <v>5.3571428571428568E-2</v>
      </c>
      <c r="R1473" s="63">
        <v>4.7268907563025207E-3</v>
      </c>
      <c r="S1473" s="63">
        <v>1.7857142857142856E-2</v>
      </c>
      <c r="T1473" s="63">
        <v>0</v>
      </c>
      <c r="U1473" s="63">
        <v>0</v>
      </c>
      <c r="V1473" s="63">
        <v>0</v>
      </c>
      <c r="W1473" s="63">
        <v>0.16859243697478993</v>
      </c>
      <c r="X1473" s="63">
        <v>0</v>
      </c>
      <c r="Y1473" s="63">
        <v>0.20063025210084034</v>
      </c>
      <c r="Z1473" s="63">
        <v>5.2521008403361342E-4</v>
      </c>
      <c r="AA1473" s="63">
        <v>0.39390756302521007</v>
      </c>
      <c r="AB1473" s="93" t="str">
        <f t="shared" si="325"/>
        <v>a09on</v>
      </c>
      <c r="AC1473" s="93" t="str">
        <f t="shared" si="326"/>
        <v>ELK</v>
      </c>
      <c r="AD1473" s="93" t="str">
        <f>"'"&amp;VLOOKUP(A1473,Lookups!B$3:F$48,2,FALSE)&amp;"'"</f>
        <v>'Elk River'</v>
      </c>
      <c r="AE1473" s="93">
        <f>VLOOKUP(A1473,Lookups!B$3:F$48,4,FALSE)</f>
        <v>9</v>
      </c>
      <c r="AF1473" s="93" t="str">
        <f>VLOOKUP(A1473,Lookups!B$3:F$48,5,FALSE)</f>
        <v>ORcst</v>
      </c>
      <c r="AG1473" s="93" t="str">
        <f t="shared" si="327"/>
        <v>yes</v>
      </c>
      <c r="AH1473" s="93">
        <f>VLOOKUP(A1473,Lookups!B$3:F$48,3,FALSE)</f>
        <v>9</v>
      </c>
      <c r="AI1473" s="117">
        <f t="shared" si="328"/>
        <v>7.5630252100840331E-2</v>
      </c>
      <c r="AJ1473" s="117">
        <f t="shared" si="329"/>
        <v>4.9894957983193274E-2</v>
      </c>
      <c r="AK1473" s="117">
        <f t="shared" si="330"/>
        <v>3.2563025210084036E-2</v>
      </c>
      <c r="AL1473" s="117">
        <f t="shared" si="331"/>
        <v>2.1008403361344537E-3</v>
      </c>
      <c r="AM1473" s="117">
        <f t="shared" si="332"/>
        <v>0</v>
      </c>
      <c r="AN1473" s="117">
        <f t="shared" si="333"/>
        <v>7.6155462184873943E-2</v>
      </c>
      <c r="AO1473" s="117">
        <f t="shared" si="334"/>
        <v>0</v>
      </c>
      <c r="AP1473" s="117">
        <f t="shared" si="335"/>
        <v>0.36922268907563027</v>
      </c>
      <c r="AQ1473" s="117">
        <f t="shared" si="336"/>
        <v>0.39390756302521007</v>
      </c>
      <c r="AR1473" s="117">
        <f t="shared" si="337"/>
        <v>5.2521008403361342E-4</v>
      </c>
      <c r="AS1473" t="str">
        <f t="shared" si="338"/>
        <v>2011ELK</v>
      </c>
    </row>
    <row r="1474" spans="1:45" x14ac:dyDescent="0.25">
      <c r="A1474" t="s">
        <v>671</v>
      </c>
      <c r="B1474" s="64">
        <v>2012</v>
      </c>
      <c r="C1474">
        <v>2797</v>
      </c>
      <c r="D1474" s="116" t="s">
        <v>43</v>
      </c>
      <c r="E1474" s="63">
        <v>2.2881658920271719E-2</v>
      </c>
      <c r="F1474" s="63">
        <v>3.2177332856632105E-3</v>
      </c>
      <c r="G1474" s="63">
        <v>0</v>
      </c>
      <c r="H1474" s="63">
        <v>2.2166607079013228E-2</v>
      </c>
      <c r="I1474" s="63">
        <v>7.1505184125849122E-4</v>
      </c>
      <c r="J1474" s="63">
        <v>2.9674651412227387E-2</v>
      </c>
      <c r="K1474" s="63">
        <v>3.2177332856632108E-2</v>
      </c>
      <c r="L1474" s="63">
        <v>0</v>
      </c>
      <c r="M1474" s="63">
        <v>0</v>
      </c>
      <c r="N1474" s="63">
        <v>0</v>
      </c>
      <c r="O1474" s="63">
        <v>0</v>
      </c>
      <c r="P1474" s="63">
        <v>1.0725777618877368E-3</v>
      </c>
      <c r="Q1474" s="63">
        <v>6.2924562030747228E-2</v>
      </c>
      <c r="R1474" s="63">
        <v>6.435466571326421E-3</v>
      </c>
      <c r="S1474" s="63">
        <v>3.6467643904183056E-2</v>
      </c>
      <c r="T1474" s="63">
        <v>5.7204147300679298E-3</v>
      </c>
      <c r="U1474" s="63">
        <v>0</v>
      </c>
      <c r="V1474" s="63">
        <v>3.5752592062924561E-3</v>
      </c>
      <c r="W1474" s="63">
        <v>0.122273864855202</v>
      </c>
      <c r="X1474" s="63">
        <v>0</v>
      </c>
      <c r="Y1474" s="63">
        <v>0.16553450125134073</v>
      </c>
      <c r="Z1474" s="63">
        <v>0</v>
      </c>
      <c r="AA1474" s="63">
        <v>0.48516267429388632</v>
      </c>
      <c r="AB1474" s="93" t="str">
        <f t="shared" si="325"/>
        <v>a09on</v>
      </c>
      <c r="AC1474" s="93" t="str">
        <f t="shared" si="326"/>
        <v>ELK</v>
      </c>
      <c r="AD1474" s="93" t="str">
        <f>"'"&amp;VLOOKUP(A1474,Lookups!B$3:F$48,2,FALSE)&amp;"'"</f>
        <v>'Elk River'</v>
      </c>
      <c r="AE1474" s="93">
        <f>VLOOKUP(A1474,Lookups!B$3:F$48,4,FALSE)</f>
        <v>9</v>
      </c>
      <c r="AF1474" s="93" t="str">
        <f>VLOOKUP(A1474,Lookups!B$3:F$48,5,FALSE)</f>
        <v>ORcst</v>
      </c>
      <c r="AG1474" s="93" t="str">
        <f t="shared" si="327"/>
        <v>yes</v>
      </c>
      <c r="AH1474" s="93">
        <f>VLOOKUP(A1474,Lookups!B$3:F$48,3,FALSE)</f>
        <v>9</v>
      </c>
      <c r="AI1474" s="117">
        <f t="shared" si="328"/>
        <v>2.6099392205934928E-2</v>
      </c>
      <c r="AJ1474" s="117">
        <f t="shared" si="329"/>
        <v>2.2881658920271719E-2</v>
      </c>
      <c r="AK1474" s="117">
        <f t="shared" si="330"/>
        <v>6.1851984268859496E-2</v>
      </c>
      <c r="AL1474" s="117">
        <f t="shared" si="331"/>
        <v>0</v>
      </c>
      <c r="AM1474" s="117">
        <f t="shared" si="332"/>
        <v>1.0725777618877368E-3</v>
      </c>
      <c r="AN1474" s="117">
        <f t="shared" si="333"/>
        <v>0.11154808723632463</v>
      </c>
      <c r="AO1474" s="117">
        <f t="shared" si="334"/>
        <v>3.5752592062924561E-3</v>
      </c>
      <c r="AP1474" s="117">
        <f t="shared" si="335"/>
        <v>0.2878083661065427</v>
      </c>
      <c r="AQ1474" s="117">
        <f t="shared" si="336"/>
        <v>0.48516267429388632</v>
      </c>
      <c r="AR1474" s="117">
        <f t="shared" si="337"/>
        <v>0</v>
      </c>
      <c r="AS1474" t="str">
        <f t="shared" si="338"/>
        <v>2012ELK</v>
      </c>
    </row>
    <row r="1475" spans="1:45" x14ac:dyDescent="0.25">
      <c r="A1475" t="s">
        <v>671</v>
      </c>
      <c r="B1475" s="64">
        <v>2013</v>
      </c>
      <c r="C1475" t="s">
        <v>40</v>
      </c>
      <c r="E1475" s="63" t="s">
        <v>28</v>
      </c>
      <c r="F1475" s="63" t="s">
        <v>28</v>
      </c>
      <c r="G1475" s="63" t="s">
        <v>28</v>
      </c>
      <c r="H1475" s="63" t="s">
        <v>28</v>
      </c>
      <c r="I1475" s="63" t="s">
        <v>28</v>
      </c>
      <c r="J1475" s="63" t="s">
        <v>28</v>
      </c>
      <c r="K1475" s="63" t="s">
        <v>28</v>
      </c>
      <c r="L1475" s="63" t="s">
        <v>28</v>
      </c>
      <c r="M1475" s="63" t="s">
        <v>28</v>
      </c>
      <c r="N1475" s="63" t="s">
        <v>28</v>
      </c>
      <c r="O1475" s="63" t="s">
        <v>28</v>
      </c>
      <c r="P1475" s="63" t="s">
        <v>28</v>
      </c>
      <c r="Q1475" s="63" t="s">
        <v>28</v>
      </c>
      <c r="R1475" s="63" t="s">
        <v>28</v>
      </c>
      <c r="S1475" s="63" t="s">
        <v>28</v>
      </c>
      <c r="T1475" s="63" t="s">
        <v>28</v>
      </c>
      <c r="U1475" s="63" t="s">
        <v>28</v>
      </c>
      <c r="V1475" s="63" t="s">
        <v>28</v>
      </c>
      <c r="W1475" s="63" t="s">
        <v>28</v>
      </c>
      <c r="X1475" s="63" t="s">
        <v>28</v>
      </c>
      <c r="Y1475" s="63" t="s">
        <v>28</v>
      </c>
      <c r="Z1475" s="63" t="s">
        <v>28</v>
      </c>
      <c r="AA1475" s="63" t="s">
        <v>28</v>
      </c>
      <c r="AB1475" s="93" t="str">
        <f t="shared" si="325"/>
        <v>a09on</v>
      </c>
      <c r="AC1475" s="93" t="str">
        <f t="shared" si="326"/>
        <v>ELK</v>
      </c>
      <c r="AD1475" s="93" t="str">
        <f>"'"&amp;VLOOKUP(A1475,Lookups!B$3:F$48,2,FALSE)&amp;"'"</f>
        <v>'Elk River'</v>
      </c>
      <c r="AE1475" s="93">
        <f>VLOOKUP(A1475,Lookups!B$3:F$48,4,FALSE)</f>
        <v>9</v>
      </c>
      <c r="AF1475" s="93" t="str">
        <f>VLOOKUP(A1475,Lookups!B$3:F$48,5,FALSE)</f>
        <v>ORcst</v>
      </c>
      <c r="AG1475" s="93" t="str">
        <f t="shared" si="327"/>
        <v>no</v>
      </c>
      <c r="AH1475" s="93">
        <f>VLOOKUP(A1475,Lookups!B$3:F$48,3,FALSE)</f>
        <v>9</v>
      </c>
      <c r="AI1475" s="117">
        <f t="shared" si="328"/>
        <v>0</v>
      </c>
      <c r="AJ1475" s="117">
        <f t="shared" si="329"/>
        <v>0</v>
      </c>
      <c r="AK1475" s="117">
        <f t="shared" si="330"/>
        <v>0</v>
      </c>
      <c r="AL1475" s="117">
        <f t="shared" si="331"/>
        <v>0</v>
      </c>
      <c r="AM1475" s="117">
        <f t="shared" si="332"/>
        <v>0</v>
      </c>
      <c r="AN1475" s="117">
        <f t="shared" si="333"/>
        <v>0</v>
      </c>
      <c r="AO1475" s="117">
        <f t="shared" si="334"/>
        <v>0</v>
      </c>
      <c r="AP1475" s="117">
        <f t="shared" si="335"/>
        <v>0</v>
      </c>
      <c r="AQ1475" s="117">
        <f t="shared" si="336"/>
        <v>0</v>
      </c>
      <c r="AR1475" s="117">
        <f t="shared" si="337"/>
        <v>0</v>
      </c>
      <c r="AS1475" t="str">
        <f t="shared" si="338"/>
        <v>2013ELK</v>
      </c>
    </row>
    <row r="1476" spans="1:45" x14ac:dyDescent="0.25">
      <c r="A1476" t="s">
        <v>669</v>
      </c>
      <c r="B1476" s="64">
        <v>1979</v>
      </c>
      <c r="C1476" t="s">
        <v>40</v>
      </c>
      <c r="E1476" s="63" t="s">
        <v>28</v>
      </c>
      <c r="F1476" s="63" t="s">
        <v>28</v>
      </c>
      <c r="G1476" s="63" t="s">
        <v>28</v>
      </c>
      <c r="H1476" s="63" t="s">
        <v>28</v>
      </c>
      <c r="I1476" s="63" t="s">
        <v>28</v>
      </c>
      <c r="J1476" s="63" t="s">
        <v>28</v>
      </c>
      <c r="K1476" s="63" t="s">
        <v>28</v>
      </c>
      <c r="L1476" s="63" t="s">
        <v>28</v>
      </c>
      <c r="M1476" s="63" t="s">
        <v>28</v>
      </c>
      <c r="N1476" s="63" t="s">
        <v>28</v>
      </c>
      <c r="O1476" s="63" t="s">
        <v>28</v>
      </c>
      <c r="P1476" s="63" t="s">
        <v>28</v>
      </c>
      <c r="Q1476" s="63" t="s">
        <v>28</v>
      </c>
      <c r="R1476" s="63" t="s">
        <v>28</v>
      </c>
      <c r="S1476" s="63" t="s">
        <v>28</v>
      </c>
      <c r="T1476" s="63" t="s">
        <v>28</v>
      </c>
      <c r="U1476" s="63" t="s">
        <v>28</v>
      </c>
      <c r="V1476" s="63" t="s">
        <v>28</v>
      </c>
      <c r="W1476" s="63" t="s">
        <v>28</v>
      </c>
      <c r="X1476" s="63" t="s">
        <v>28</v>
      </c>
      <c r="Y1476" s="63" t="s">
        <v>28</v>
      </c>
      <c r="Z1476" s="63" t="s">
        <v>28</v>
      </c>
      <c r="AA1476" s="63" t="s">
        <v>28</v>
      </c>
      <c r="AB1476" s="93" t="str">
        <f t="shared" si="325"/>
        <v>pre99</v>
      </c>
      <c r="AC1476" s="93" t="str">
        <f t="shared" si="326"/>
        <v>DOM</v>
      </c>
      <c r="AD1476" s="93" t="str">
        <f>"'"&amp;VLOOKUP(A1476,Lookups!B$3:F$48,2,FALSE)&amp;"'"</f>
        <v>'Dome Creek Spring'</v>
      </c>
      <c r="AE1476" s="93">
        <f>VLOOKUP(A1476,Lookups!B$3:F$48,4,FALSE)</f>
        <v>5</v>
      </c>
      <c r="AF1476" s="93" t="str">
        <f>VLOOKUP(A1476,Lookups!B$3:F$48,5,FALSE)</f>
        <v>Fra</v>
      </c>
      <c r="AG1476" s="93" t="str">
        <f t="shared" si="327"/>
        <v>no</v>
      </c>
      <c r="AH1476" s="93">
        <f>VLOOKUP(A1476,Lookups!B$3:F$48,3,FALSE)</f>
        <v>8</v>
      </c>
      <c r="AI1476" s="117">
        <f t="shared" si="328"/>
        <v>0</v>
      </c>
      <c r="AJ1476" s="117">
        <f t="shared" si="329"/>
        <v>0</v>
      </c>
      <c r="AK1476" s="117">
        <f t="shared" si="330"/>
        <v>0</v>
      </c>
      <c r="AL1476" s="117">
        <f t="shared" si="331"/>
        <v>0</v>
      </c>
      <c r="AM1476" s="117">
        <f t="shared" si="332"/>
        <v>0</v>
      </c>
      <c r="AN1476" s="117">
        <f t="shared" si="333"/>
        <v>0</v>
      </c>
      <c r="AO1476" s="117">
        <f t="shared" si="334"/>
        <v>0</v>
      </c>
      <c r="AP1476" s="117">
        <f t="shared" si="335"/>
        <v>0</v>
      </c>
      <c r="AQ1476" s="117">
        <f t="shared" si="336"/>
        <v>0</v>
      </c>
      <c r="AR1476" s="117">
        <f t="shared" si="337"/>
        <v>0</v>
      </c>
      <c r="AS1476" t="str">
        <f t="shared" si="338"/>
        <v>1979DOM</v>
      </c>
    </row>
    <row r="1477" spans="1:45" x14ac:dyDescent="0.25">
      <c r="A1477" t="s">
        <v>669</v>
      </c>
      <c r="B1477" s="64">
        <v>1980</v>
      </c>
      <c r="C1477" t="s">
        <v>40</v>
      </c>
      <c r="E1477" s="63" t="s">
        <v>28</v>
      </c>
      <c r="F1477" s="63" t="s">
        <v>28</v>
      </c>
      <c r="G1477" s="63" t="s">
        <v>28</v>
      </c>
      <c r="H1477" s="63" t="s">
        <v>28</v>
      </c>
      <c r="I1477" s="63" t="s">
        <v>28</v>
      </c>
      <c r="J1477" s="63" t="s">
        <v>28</v>
      </c>
      <c r="K1477" s="63" t="s">
        <v>28</v>
      </c>
      <c r="L1477" s="63" t="s">
        <v>28</v>
      </c>
      <c r="M1477" s="63" t="s">
        <v>28</v>
      </c>
      <c r="N1477" s="63" t="s">
        <v>28</v>
      </c>
      <c r="O1477" s="63" t="s">
        <v>28</v>
      </c>
      <c r="P1477" s="63" t="s">
        <v>28</v>
      </c>
      <c r="Q1477" s="63" t="s">
        <v>28</v>
      </c>
      <c r="R1477" s="63" t="s">
        <v>28</v>
      </c>
      <c r="S1477" s="63" t="s">
        <v>28</v>
      </c>
      <c r="T1477" s="63" t="s">
        <v>28</v>
      </c>
      <c r="U1477" s="63" t="s">
        <v>28</v>
      </c>
      <c r="V1477" s="63" t="s">
        <v>28</v>
      </c>
      <c r="W1477" s="63" t="s">
        <v>28</v>
      </c>
      <c r="X1477" s="63" t="s">
        <v>28</v>
      </c>
      <c r="Y1477" s="63" t="s">
        <v>28</v>
      </c>
      <c r="Z1477" s="63" t="s">
        <v>28</v>
      </c>
      <c r="AA1477" s="63" t="s">
        <v>28</v>
      </c>
      <c r="AB1477" s="93" t="str">
        <f t="shared" si="325"/>
        <v>pre99</v>
      </c>
      <c r="AC1477" s="93" t="str">
        <f t="shared" si="326"/>
        <v>DOM</v>
      </c>
      <c r="AD1477" s="93" t="str">
        <f>"'"&amp;VLOOKUP(A1477,Lookups!B$3:F$48,2,FALSE)&amp;"'"</f>
        <v>'Dome Creek Spring'</v>
      </c>
      <c r="AE1477" s="93">
        <f>VLOOKUP(A1477,Lookups!B$3:F$48,4,FALSE)</f>
        <v>5</v>
      </c>
      <c r="AF1477" s="93" t="str">
        <f>VLOOKUP(A1477,Lookups!B$3:F$48,5,FALSE)</f>
        <v>Fra</v>
      </c>
      <c r="AG1477" s="93" t="str">
        <f t="shared" si="327"/>
        <v>no</v>
      </c>
      <c r="AH1477" s="93">
        <f>VLOOKUP(A1477,Lookups!B$3:F$48,3,FALSE)</f>
        <v>8</v>
      </c>
      <c r="AI1477" s="117">
        <f t="shared" si="328"/>
        <v>0</v>
      </c>
      <c r="AJ1477" s="117">
        <f t="shared" si="329"/>
        <v>0</v>
      </c>
      <c r="AK1477" s="117">
        <f t="shared" si="330"/>
        <v>0</v>
      </c>
      <c r="AL1477" s="117">
        <f t="shared" si="331"/>
        <v>0</v>
      </c>
      <c r="AM1477" s="117">
        <f t="shared" si="332"/>
        <v>0</v>
      </c>
      <c r="AN1477" s="117">
        <f t="shared" si="333"/>
        <v>0</v>
      </c>
      <c r="AO1477" s="117">
        <f t="shared" si="334"/>
        <v>0</v>
      </c>
      <c r="AP1477" s="117">
        <f t="shared" si="335"/>
        <v>0</v>
      </c>
      <c r="AQ1477" s="117">
        <f t="shared" si="336"/>
        <v>0</v>
      </c>
      <c r="AR1477" s="117">
        <f t="shared" si="337"/>
        <v>0</v>
      </c>
      <c r="AS1477" t="str">
        <f t="shared" si="338"/>
        <v>1980DOM</v>
      </c>
    </row>
    <row r="1478" spans="1:45" x14ac:dyDescent="0.25">
      <c r="A1478" t="s">
        <v>669</v>
      </c>
      <c r="B1478" s="64">
        <v>1981</v>
      </c>
      <c r="C1478" t="s">
        <v>40</v>
      </c>
      <c r="E1478" s="63" t="s">
        <v>28</v>
      </c>
      <c r="F1478" s="63" t="s">
        <v>28</v>
      </c>
      <c r="G1478" s="63" t="s">
        <v>28</v>
      </c>
      <c r="H1478" s="63" t="s">
        <v>28</v>
      </c>
      <c r="I1478" s="63" t="s">
        <v>28</v>
      </c>
      <c r="J1478" s="63" t="s">
        <v>28</v>
      </c>
      <c r="K1478" s="63" t="s">
        <v>28</v>
      </c>
      <c r="L1478" s="63" t="s">
        <v>28</v>
      </c>
      <c r="M1478" s="63" t="s">
        <v>28</v>
      </c>
      <c r="N1478" s="63" t="s">
        <v>28</v>
      </c>
      <c r="O1478" s="63" t="s">
        <v>28</v>
      </c>
      <c r="P1478" s="63" t="s">
        <v>28</v>
      </c>
      <c r="Q1478" s="63" t="s">
        <v>28</v>
      </c>
      <c r="R1478" s="63" t="s">
        <v>28</v>
      </c>
      <c r="S1478" s="63" t="s">
        <v>28</v>
      </c>
      <c r="T1478" s="63" t="s">
        <v>28</v>
      </c>
      <c r="U1478" s="63" t="s">
        <v>28</v>
      </c>
      <c r="V1478" s="63" t="s">
        <v>28</v>
      </c>
      <c r="W1478" s="63" t="s">
        <v>28</v>
      </c>
      <c r="X1478" s="63" t="s">
        <v>28</v>
      </c>
      <c r="Y1478" s="63" t="s">
        <v>28</v>
      </c>
      <c r="Z1478" s="63" t="s">
        <v>28</v>
      </c>
      <c r="AA1478" s="63" t="s">
        <v>28</v>
      </c>
      <c r="AB1478" s="93" t="str">
        <f t="shared" si="325"/>
        <v>pre99</v>
      </c>
      <c r="AC1478" s="93" t="str">
        <f t="shared" si="326"/>
        <v>DOM</v>
      </c>
      <c r="AD1478" s="93" t="str">
        <f>"'"&amp;VLOOKUP(A1478,Lookups!B$3:F$48,2,FALSE)&amp;"'"</f>
        <v>'Dome Creek Spring'</v>
      </c>
      <c r="AE1478" s="93">
        <f>VLOOKUP(A1478,Lookups!B$3:F$48,4,FALSE)</f>
        <v>5</v>
      </c>
      <c r="AF1478" s="93" t="str">
        <f>VLOOKUP(A1478,Lookups!B$3:F$48,5,FALSE)</f>
        <v>Fra</v>
      </c>
      <c r="AG1478" s="93" t="str">
        <f t="shared" si="327"/>
        <v>no</v>
      </c>
      <c r="AH1478" s="93">
        <f>VLOOKUP(A1478,Lookups!B$3:F$48,3,FALSE)</f>
        <v>8</v>
      </c>
      <c r="AI1478" s="117">
        <f t="shared" si="328"/>
        <v>0</v>
      </c>
      <c r="AJ1478" s="117">
        <f t="shared" si="329"/>
        <v>0</v>
      </c>
      <c r="AK1478" s="117">
        <f t="shared" si="330"/>
        <v>0</v>
      </c>
      <c r="AL1478" s="117">
        <f t="shared" si="331"/>
        <v>0</v>
      </c>
      <c r="AM1478" s="117">
        <f t="shared" si="332"/>
        <v>0</v>
      </c>
      <c r="AN1478" s="117">
        <f t="shared" si="333"/>
        <v>0</v>
      </c>
      <c r="AO1478" s="117">
        <f t="shared" si="334"/>
        <v>0</v>
      </c>
      <c r="AP1478" s="117">
        <f t="shared" si="335"/>
        <v>0</v>
      </c>
      <c r="AQ1478" s="117">
        <f t="shared" si="336"/>
        <v>0</v>
      </c>
      <c r="AR1478" s="117">
        <f t="shared" si="337"/>
        <v>0</v>
      </c>
      <c r="AS1478" t="str">
        <f t="shared" si="338"/>
        <v>1981DOM</v>
      </c>
    </row>
    <row r="1479" spans="1:45" x14ac:dyDescent="0.25">
      <c r="A1479" t="s">
        <v>669</v>
      </c>
      <c r="B1479" s="64">
        <v>1982</v>
      </c>
      <c r="C1479" t="s">
        <v>40</v>
      </c>
      <c r="E1479" s="63" t="s">
        <v>28</v>
      </c>
      <c r="F1479" s="63" t="s">
        <v>28</v>
      </c>
      <c r="G1479" s="63" t="s">
        <v>28</v>
      </c>
      <c r="H1479" s="63" t="s">
        <v>28</v>
      </c>
      <c r="I1479" s="63" t="s">
        <v>28</v>
      </c>
      <c r="J1479" s="63" t="s">
        <v>28</v>
      </c>
      <c r="K1479" s="63" t="s">
        <v>28</v>
      </c>
      <c r="L1479" s="63" t="s">
        <v>28</v>
      </c>
      <c r="M1479" s="63" t="s">
        <v>28</v>
      </c>
      <c r="N1479" s="63" t="s">
        <v>28</v>
      </c>
      <c r="O1479" s="63" t="s">
        <v>28</v>
      </c>
      <c r="P1479" s="63" t="s">
        <v>28</v>
      </c>
      <c r="Q1479" s="63" t="s">
        <v>28</v>
      </c>
      <c r="R1479" s="63" t="s">
        <v>28</v>
      </c>
      <c r="S1479" s="63" t="s">
        <v>28</v>
      </c>
      <c r="T1479" s="63" t="s">
        <v>28</v>
      </c>
      <c r="U1479" s="63" t="s">
        <v>28</v>
      </c>
      <c r="V1479" s="63" t="s">
        <v>28</v>
      </c>
      <c r="W1479" s="63" t="s">
        <v>28</v>
      </c>
      <c r="X1479" s="63" t="s">
        <v>28</v>
      </c>
      <c r="Y1479" s="63" t="s">
        <v>28</v>
      </c>
      <c r="Z1479" s="63" t="s">
        <v>28</v>
      </c>
      <c r="AA1479" s="63" t="s">
        <v>28</v>
      </c>
      <c r="AB1479" s="93" t="str">
        <f t="shared" si="325"/>
        <v>pre99</v>
      </c>
      <c r="AC1479" s="93" t="str">
        <f t="shared" si="326"/>
        <v>DOM</v>
      </c>
      <c r="AD1479" s="93" t="str">
        <f>"'"&amp;VLOOKUP(A1479,Lookups!B$3:F$48,2,FALSE)&amp;"'"</f>
        <v>'Dome Creek Spring'</v>
      </c>
      <c r="AE1479" s="93">
        <f>VLOOKUP(A1479,Lookups!B$3:F$48,4,FALSE)</f>
        <v>5</v>
      </c>
      <c r="AF1479" s="93" t="str">
        <f>VLOOKUP(A1479,Lookups!B$3:F$48,5,FALSE)</f>
        <v>Fra</v>
      </c>
      <c r="AG1479" s="93" t="str">
        <f t="shared" si="327"/>
        <v>no</v>
      </c>
      <c r="AH1479" s="93">
        <f>VLOOKUP(A1479,Lookups!B$3:F$48,3,FALSE)</f>
        <v>8</v>
      </c>
      <c r="AI1479" s="117">
        <f t="shared" si="328"/>
        <v>0</v>
      </c>
      <c r="AJ1479" s="117">
        <f t="shared" si="329"/>
        <v>0</v>
      </c>
      <c r="AK1479" s="117">
        <f t="shared" si="330"/>
        <v>0</v>
      </c>
      <c r="AL1479" s="117">
        <f t="shared" si="331"/>
        <v>0</v>
      </c>
      <c r="AM1479" s="117">
        <f t="shared" si="332"/>
        <v>0</v>
      </c>
      <c r="AN1479" s="117">
        <f t="shared" si="333"/>
        <v>0</v>
      </c>
      <c r="AO1479" s="117">
        <f t="shared" si="334"/>
        <v>0</v>
      </c>
      <c r="AP1479" s="117">
        <f t="shared" si="335"/>
        <v>0</v>
      </c>
      <c r="AQ1479" s="117">
        <f t="shared" si="336"/>
        <v>0</v>
      </c>
      <c r="AR1479" s="117">
        <f t="shared" si="337"/>
        <v>0</v>
      </c>
      <c r="AS1479" t="str">
        <f t="shared" si="338"/>
        <v>1982DOM</v>
      </c>
    </row>
    <row r="1480" spans="1:45" x14ac:dyDescent="0.25">
      <c r="A1480" t="s">
        <v>669</v>
      </c>
      <c r="B1480" s="64">
        <v>1983</v>
      </c>
      <c r="C1480" t="s">
        <v>40</v>
      </c>
      <c r="E1480" s="63" t="s">
        <v>28</v>
      </c>
      <c r="F1480" s="63" t="s">
        <v>28</v>
      </c>
      <c r="G1480" s="63" t="s">
        <v>28</v>
      </c>
      <c r="H1480" s="63" t="s">
        <v>28</v>
      </c>
      <c r="I1480" s="63" t="s">
        <v>28</v>
      </c>
      <c r="J1480" s="63" t="s">
        <v>28</v>
      </c>
      <c r="K1480" s="63" t="s">
        <v>28</v>
      </c>
      <c r="L1480" s="63" t="s">
        <v>28</v>
      </c>
      <c r="M1480" s="63" t="s">
        <v>28</v>
      </c>
      <c r="N1480" s="63" t="s">
        <v>28</v>
      </c>
      <c r="O1480" s="63" t="s">
        <v>28</v>
      </c>
      <c r="P1480" s="63" t="s">
        <v>28</v>
      </c>
      <c r="Q1480" s="63" t="s">
        <v>28</v>
      </c>
      <c r="R1480" s="63" t="s">
        <v>28</v>
      </c>
      <c r="S1480" s="63" t="s">
        <v>28</v>
      </c>
      <c r="T1480" s="63" t="s">
        <v>28</v>
      </c>
      <c r="U1480" s="63" t="s">
        <v>28</v>
      </c>
      <c r="V1480" s="63" t="s">
        <v>28</v>
      </c>
      <c r="W1480" s="63" t="s">
        <v>28</v>
      </c>
      <c r="X1480" s="63" t="s">
        <v>28</v>
      </c>
      <c r="Y1480" s="63" t="s">
        <v>28</v>
      </c>
      <c r="Z1480" s="63" t="s">
        <v>28</v>
      </c>
      <c r="AA1480" s="63" t="s">
        <v>28</v>
      </c>
      <c r="AB1480" s="93" t="str">
        <f t="shared" si="325"/>
        <v>pre99</v>
      </c>
      <c r="AC1480" s="93" t="str">
        <f t="shared" si="326"/>
        <v>DOM</v>
      </c>
      <c r="AD1480" s="93" t="str">
        <f>"'"&amp;VLOOKUP(A1480,Lookups!B$3:F$48,2,FALSE)&amp;"'"</f>
        <v>'Dome Creek Spring'</v>
      </c>
      <c r="AE1480" s="93">
        <f>VLOOKUP(A1480,Lookups!B$3:F$48,4,FALSE)</f>
        <v>5</v>
      </c>
      <c r="AF1480" s="93" t="str">
        <f>VLOOKUP(A1480,Lookups!B$3:F$48,5,FALSE)</f>
        <v>Fra</v>
      </c>
      <c r="AG1480" s="93" t="str">
        <f t="shared" si="327"/>
        <v>no</v>
      </c>
      <c r="AH1480" s="93">
        <f>VLOOKUP(A1480,Lookups!B$3:F$48,3,FALSE)</f>
        <v>8</v>
      </c>
      <c r="AI1480" s="117">
        <f t="shared" si="328"/>
        <v>0</v>
      </c>
      <c r="AJ1480" s="117">
        <f t="shared" si="329"/>
        <v>0</v>
      </c>
      <c r="AK1480" s="117">
        <f t="shared" si="330"/>
        <v>0</v>
      </c>
      <c r="AL1480" s="117">
        <f t="shared" si="331"/>
        <v>0</v>
      </c>
      <c r="AM1480" s="117">
        <f t="shared" si="332"/>
        <v>0</v>
      </c>
      <c r="AN1480" s="117">
        <f t="shared" si="333"/>
        <v>0</v>
      </c>
      <c r="AO1480" s="117">
        <f t="shared" si="334"/>
        <v>0</v>
      </c>
      <c r="AP1480" s="117">
        <f t="shared" si="335"/>
        <v>0</v>
      </c>
      <c r="AQ1480" s="117">
        <f t="shared" si="336"/>
        <v>0</v>
      </c>
      <c r="AR1480" s="117">
        <f t="shared" si="337"/>
        <v>0</v>
      </c>
      <c r="AS1480" t="str">
        <f t="shared" si="338"/>
        <v>1983DOM</v>
      </c>
    </row>
    <row r="1481" spans="1:45" x14ac:dyDescent="0.25">
      <c r="A1481" t="s">
        <v>669</v>
      </c>
      <c r="B1481" s="64">
        <v>1984</v>
      </c>
      <c r="C1481" t="s">
        <v>40</v>
      </c>
      <c r="E1481" s="63" t="s">
        <v>28</v>
      </c>
      <c r="F1481" s="63" t="s">
        <v>28</v>
      </c>
      <c r="G1481" s="63" t="s">
        <v>28</v>
      </c>
      <c r="H1481" s="63" t="s">
        <v>28</v>
      </c>
      <c r="I1481" s="63" t="s">
        <v>28</v>
      </c>
      <c r="J1481" s="63" t="s">
        <v>28</v>
      </c>
      <c r="K1481" s="63" t="s">
        <v>28</v>
      </c>
      <c r="L1481" s="63" t="s">
        <v>28</v>
      </c>
      <c r="M1481" s="63" t="s">
        <v>28</v>
      </c>
      <c r="N1481" s="63" t="s">
        <v>28</v>
      </c>
      <c r="O1481" s="63" t="s">
        <v>28</v>
      </c>
      <c r="P1481" s="63" t="s">
        <v>28</v>
      </c>
      <c r="Q1481" s="63" t="s">
        <v>28</v>
      </c>
      <c r="R1481" s="63" t="s">
        <v>28</v>
      </c>
      <c r="S1481" s="63" t="s">
        <v>28</v>
      </c>
      <c r="T1481" s="63" t="s">
        <v>28</v>
      </c>
      <c r="U1481" s="63" t="s">
        <v>28</v>
      </c>
      <c r="V1481" s="63" t="s">
        <v>28</v>
      </c>
      <c r="W1481" s="63" t="s">
        <v>28</v>
      </c>
      <c r="X1481" s="63" t="s">
        <v>28</v>
      </c>
      <c r="Y1481" s="63" t="s">
        <v>28</v>
      </c>
      <c r="Z1481" s="63" t="s">
        <v>28</v>
      </c>
      <c r="AA1481" s="63" t="s">
        <v>28</v>
      </c>
      <c r="AB1481" s="93" t="str">
        <f t="shared" si="325"/>
        <v>pre99</v>
      </c>
      <c r="AC1481" s="93" t="str">
        <f t="shared" si="326"/>
        <v>DOM</v>
      </c>
      <c r="AD1481" s="93" t="str">
        <f>"'"&amp;VLOOKUP(A1481,Lookups!B$3:F$48,2,FALSE)&amp;"'"</f>
        <v>'Dome Creek Spring'</v>
      </c>
      <c r="AE1481" s="93">
        <f>VLOOKUP(A1481,Lookups!B$3:F$48,4,FALSE)</f>
        <v>5</v>
      </c>
      <c r="AF1481" s="93" t="str">
        <f>VLOOKUP(A1481,Lookups!B$3:F$48,5,FALSE)</f>
        <v>Fra</v>
      </c>
      <c r="AG1481" s="93" t="str">
        <f t="shared" si="327"/>
        <v>no</v>
      </c>
      <c r="AH1481" s="93">
        <f>VLOOKUP(A1481,Lookups!B$3:F$48,3,FALSE)</f>
        <v>8</v>
      </c>
      <c r="AI1481" s="117">
        <f t="shared" si="328"/>
        <v>0</v>
      </c>
      <c r="AJ1481" s="117">
        <f t="shared" si="329"/>
        <v>0</v>
      </c>
      <c r="AK1481" s="117">
        <f t="shared" si="330"/>
        <v>0</v>
      </c>
      <c r="AL1481" s="117">
        <f t="shared" si="331"/>
        <v>0</v>
      </c>
      <c r="AM1481" s="117">
        <f t="shared" si="332"/>
        <v>0</v>
      </c>
      <c r="AN1481" s="117">
        <f t="shared" si="333"/>
        <v>0</v>
      </c>
      <c r="AO1481" s="117">
        <f t="shared" si="334"/>
        <v>0</v>
      </c>
      <c r="AP1481" s="117">
        <f t="shared" si="335"/>
        <v>0</v>
      </c>
      <c r="AQ1481" s="117">
        <f t="shared" si="336"/>
        <v>0</v>
      </c>
      <c r="AR1481" s="117">
        <f t="shared" si="337"/>
        <v>0</v>
      </c>
      <c r="AS1481" t="str">
        <f t="shared" si="338"/>
        <v>1984DOM</v>
      </c>
    </row>
    <row r="1482" spans="1:45" x14ac:dyDescent="0.25">
      <c r="A1482" t="s">
        <v>669</v>
      </c>
      <c r="B1482" s="64">
        <v>1985</v>
      </c>
      <c r="C1482" t="s">
        <v>40</v>
      </c>
      <c r="E1482" s="63" t="s">
        <v>28</v>
      </c>
      <c r="F1482" s="63" t="s">
        <v>28</v>
      </c>
      <c r="G1482" s="63" t="s">
        <v>28</v>
      </c>
      <c r="H1482" s="63" t="s">
        <v>28</v>
      </c>
      <c r="I1482" s="63" t="s">
        <v>28</v>
      </c>
      <c r="J1482" s="63" t="s">
        <v>28</v>
      </c>
      <c r="K1482" s="63" t="s">
        <v>28</v>
      </c>
      <c r="L1482" s="63" t="s">
        <v>28</v>
      </c>
      <c r="M1482" s="63" t="s">
        <v>28</v>
      </c>
      <c r="N1482" s="63" t="s">
        <v>28</v>
      </c>
      <c r="O1482" s="63" t="s">
        <v>28</v>
      </c>
      <c r="P1482" s="63" t="s">
        <v>28</v>
      </c>
      <c r="Q1482" s="63" t="s">
        <v>28</v>
      </c>
      <c r="R1482" s="63" t="s">
        <v>28</v>
      </c>
      <c r="S1482" s="63" t="s">
        <v>28</v>
      </c>
      <c r="T1482" s="63" t="s">
        <v>28</v>
      </c>
      <c r="U1482" s="63" t="s">
        <v>28</v>
      </c>
      <c r="V1482" s="63" t="s">
        <v>28</v>
      </c>
      <c r="W1482" s="63" t="s">
        <v>28</v>
      </c>
      <c r="X1482" s="63" t="s">
        <v>28</v>
      </c>
      <c r="Y1482" s="63" t="s">
        <v>28</v>
      </c>
      <c r="Z1482" s="63" t="s">
        <v>28</v>
      </c>
      <c r="AA1482" s="63" t="s">
        <v>28</v>
      </c>
      <c r="AB1482" s="93" t="str">
        <f t="shared" si="325"/>
        <v>pre99</v>
      </c>
      <c r="AC1482" s="93" t="str">
        <f t="shared" si="326"/>
        <v>DOM</v>
      </c>
      <c r="AD1482" s="93" t="str">
        <f>"'"&amp;VLOOKUP(A1482,Lookups!B$3:F$48,2,FALSE)&amp;"'"</f>
        <v>'Dome Creek Spring'</v>
      </c>
      <c r="AE1482" s="93">
        <f>VLOOKUP(A1482,Lookups!B$3:F$48,4,FALSE)</f>
        <v>5</v>
      </c>
      <c r="AF1482" s="93" t="str">
        <f>VLOOKUP(A1482,Lookups!B$3:F$48,5,FALSE)</f>
        <v>Fra</v>
      </c>
      <c r="AG1482" s="93" t="str">
        <f t="shared" si="327"/>
        <v>no</v>
      </c>
      <c r="AH1482" s="93">
        <f>VLOOKUP(A1482,Lookups!B$3:F$48,3,FALSE)</f>
        <v>8</v>
      </c>
      <c r="AI1482" s="117">
        <f t="shared" si="328"/>
        <v>0</v>
      </c>
      <c r="AJ1482" s="117">
        <f t="shared" si="329"/>
        <v>0</v>
      </c>
      <c r="AK1482" s="117">
        <f t="shared" si="330"/>
        <v>0</v>
      </c>
      <c r="AL1482" s="117">
        <f t="shared" si="331"/>
        <v>0</v>
      </c>
      <c r="AM1482" s="117">
        <f t="shared" si="332"/>
        <v>0</v>
      </c>
      <c r="AN1482" s="117">
        <f t="shared" si="333"/>
        <v>0</v>
      </c>
      <c r="AO1482" s="117">
        <f t="shared" si="334"/>
        <v>0</v>
      </c>
      <c r="AP1482" s="117">
        <f t="shared" si="335"/>
        <v>0</v>
      </c>
      <c r="AQ1482" s="117">
        <f t="shared" si="336"/>
        <v>0</v>
      </c>
      <c r="AR1482" s="117">
        <f t="shared" si="337"/>
        <v>0</v>
      </c>
      <c r="AS1482" t="str">
        <f t="shared" si="338"/>
        <v>1985DOM</v>
      </c>
    </row>
    <row r="1483" spans="1:45" x14ac:dyDescent="0.25">
      <c r="A1483" t="s">
        <v>669</v>
      </c>
      <c r="B1483" s="64">
        <v>1986</v>
      </c>
      <c r="C1483" t="s">
        <v>40</v>
      </c>
      <c r="E1483" s="63" t="s">
        <v>28</v>
      </c>
      <c r="F1483" s="63" t="s">
        <v>28</v>
      </c>
      <c r="G1483" s="63" t="s">
        <v>28</v>
      </c>
      <c r="H1483" s="63" t="s">
        <v>28</v>
      </c>
      <c r="I1483" s="63" t="s">
        <v>28</v>
      </c>
      <c r="J1483" s="63" t="s">
        <v>28</v>
      </c>
      <c r="K1483" s="63" t="s">
        <v>28</v>
      </c>
      <c r="L1483" s="63" t="s">
        <v>28</v>
      </c>
      <c r="M1483" s="63" t="s">
        <v>28</v>
      </c>
      <c r="N1483" s="63" t="s">
        <v>28</v>
      </c>
      <c r="O1483" s="63" t="s">
        <v>28</v>
      </c>
      <c r="P1483" s="63" t="s">
        <v>28</v>
      </c>
      <c r="Q1483" s="63" t="s">
        <v>28</v>
      </c>
      <c r="R1483" s="63" t="s">
        <v>28</v>
      </c>
      <c r="S1483" s="63" t="s">
        <v>28</v>
      </c>
      <c r="T1483" s="63" t="s">
        <v>28</v>
      </c>
      <c r="U1483" s="63" t="s">
        <v>28</v>
      </c>
      <c r="V1483" s="63" t="s">
        <v>28</v>
      </c>
      <c r="W1483" s="63" t="s">
        <v>28</v>
      </c>
      <c r="X1483" s="63" t="s">
        <v>28</v>
      </c>
      <c r="Y1483" s="63" t="s">
        <v>28</v>
      </c>
      <c r="Z1483" s="63" t="s">
        <v>28</v>
      </c>
      <c r="AA1483" s="63" t="s">
        <v>28</v>
      </c>
      <c r="AB1483" s="93" t="str">
        <f t="shared" si="325"/>
        <v>pre99</v>
      </c>
      <c r="AC1483" s="93" t="str">
        <f t="shared" si="326"/>
        <v>DOM</v>
      </c>
      <c r="AD1483" s="93" t="str">
        <f>"'"&amp;VLOOKUP(A1483,Lookups!B$3:F$48,2,FALSE)&amp;"'"</f>
        <v>'Dome Creek Spring'</v>
      </c>
      <c r="AE1483" s="93">
        <f>VLOOKUP(A1483,Lookups!B$3:F$48,4,FALSE)</f>
        <v>5</v>
      </c>
      <c r="AF1483" s="93" t="str">
        <f>VLOOKUP(A1483,Lookups!B$3:F$48,5,FALSE)</f>
        <v>Fra</v>
      </c>
      <c r="AG1483" s="93" t="str">
        <f t="shared" si="327"/>
        <v>no</v>
      </c>
      <c r="AH1483" s="93">
        <f>VLOOKUP(A1483,Lookups!B$3:F$48,3,FALSE)</f>
        <v>8</v>
      </c>
      <c r="AI1483" s="117">
        <f t="shared" si="328"/>
        <v>0</v>
      </c>
      <c r="AJ1483" s="117">
        <f t="shared" si="329"/>
        <v>0</v>
      </c>
      <c r="AK1483" s="117">
        <f t="shared" si="330"/>
        <v>0</v>
      </c>
      <c r="AL1483" s="117">
        <f t="shared" si="331"/>
        <v>0</v>
      </c>
      <c r="AM1483" s="117">
        <f t="shared" si="332"/>
        <v>0</v>
      </c>
      <c r="AN1483" s="117">
        <f t="shared" si="333"/>
        <v>0</v>
      </c>
      <c r="AO1483" s="117">
        <f t="shared" si="334"/>
        <v>0</v>
      </c>
      <c r="AP1483" s="117">
        <f t="shared" si="335"/>
        <v>0</v>
      </c>
      <c r="AQ1483" s="117">
        <f t="shared" si="336"/>
        <v>0</v>
      </c>
      <c r="AR1483" s="117">
        <f t="shared" si="337"/>
        <v>0</v>
      </c>
      <c r="AS1483" t="str">
        <f t="shared" si="338"/>
        <v>1986DOM</v>
      </c>
    </row>
    <row r="1484" spans="1:45" x14ac:dyDescent="0.25">
      <c r="A1484" t="s">
        <v>669</v>
      </c>
      <c r="B1484" s="64">
        <v>1987</v>
      </c>
      <c r="C1484" t="s">
        <v>40</v>
      </c>
      <c r="E1484" s="63" t="s">
        <v>28</v>
      </c>
      <c r="F1484" s="63" t="s">
        <v>28</v>
      </c>
      <c r="G1484" s="63" t="s">
        <v>28</v>
      </c>
      <c r="H1484" s="63" t="s">
        <v>28</v>
      </c>
      <c r="I1484" s="63" t="s">
        <v>28</v>
      </c>
      <c r="J1484" s="63" t="s">
        <v>28</v>
      </c>
      <c r="K1484" s="63" t="s">
        <v>28</v>
      </c>
      <c r="L1484" s="63" t="s">
        <v>28</v>
      </c>
      <c r="M1484" s="63" t="s">
        <v>28</v>
      </c>
      <c r="N1484" s="63" t="s">
        <v>28</v>
      </c>
      <c r="O1484" s="63" t="s">
        <v>28</v>
      </c>
      <c r="P1484" s="63" t="s">
        <v>28</v>
      </c>
      <c r="Q1484" s="63" t="s">
        <v>28</v>
      </c>
      <c r="R1484" s="63" t="s">
        <v>28</v>
      </c>
      <c r="S1484" s="63" t="s">
        <v>28</v>
      </c>
      <c r="T1484" s="63" t="s">
        <v>28</v>
      </c>
      <c r="U1484" s="63" t="s">
        <v>28</v>
      </c>
      <c r="V1484" s="63" t="s">
        <v>28</v>
      </c>
      <c r="W1484" s="63" t="s">
        <v>28</v>
      </c>
      <c r="X1484" s="63" t="s">
        <v>28</v>
      </c>
      <c r="Y1484" s="63" t="s">
        <v>28</v>
      </c>
      <c r="Z1484" s="63" t="s">
        <v>28</v>
      </c>
      <c r="AA1484" s="63" t="s">
        <v>28</v>
      </c>
      <c r="AB1484" s="93" t="str">
        <f t="shared" si="325"/>
        <v>pre99</v>
      </c>
      <c r="AC1484" s="93" t="str">
        <f t="shared" si="326"/>
        <v>DOM</v>
      </c>
      <c r="AD1484" s="93" t="str">
        <f>"'"&amp;VLOOKUP(A1484,Lookups!B$3:F$48,2,FALSE)&amp;"'"</f>
        <v>'Dome Creek Spring'</v>
      </c>
      <c r="AE1484" s="93">
        <f>VLOOKUP(A1484,Lookups!B$3:F$48,4,FALSE)</f>
        <v>5</v>
      </c>
      <c r="AF1484" s="93" t="str">
        <f>VLOOKUP(A1484,Lookups!B$3:F$48,5,FALSE)</f>
        <v>Fra</v>
      </c>
      <c r="AG1484" s="93" t="str">
        <f t="shared" si="327"/>
        <v>no</v>
      </c>
      <c r="AH1484" s="93">
        <f>VLOOKUP(A1484,Lookups!B$3:F$48,3,FALSE)</f>
        <v>8</v>
      </c>
      <c r="AI1484" s="117">
        <f t="shared" si="328"/>
        <v>0</v>
      </c>
      <c r="AJ1484" s="117">
        <f t="shared" si="329"/>
        <v>0</v>
      </c>
      <c r="AK1484" s="117">
        <f t="shared" si="330"/>
        <v>0</v>
      </c>
      <c r="AL1484" s="117">
        <f t="shared" si="331"/>
        <v>0</v>
      </c>
      <c r="AM1484" s="117">
        <f t="shared" si="332"/>
        <v>0</v>
      </c>
      <c r="AN1484" s="117">
        <f t="shared" si="333"/>
        <v>0</v>
      </c>
      <c r="AO1484" s="117">
        <f t="shared" si="334"/>
        <v>0</v>
      </c>
      <c r="AP1484" s="117">
        <f t="shared" si="335"/>
        <v>0</v>
      </c>
      <c r="AQ1484" s="117">
        <f t="shared" si="336"/>
        <v>0</v>
      </c>
      <c r="AR1484" s="117">
        <f t="shared" si="337"/>
        <v>0</v>
      </c>
      <c r="AS1484" t="str">
        <f t="shared" si="338"/>
        <v>1987DOM</v>
      </c>
    </row>
    <row r="1485" spans="1:45" x14ac:dyDescent="0.25">
      <c r="A1485" t="s">
        <v>669</v>
      </c>
      <c r="B1485" s="64">
        <v>1988</v>
      </c>
      <c r="C1485" t="s">
        <v>40</v>
      </c>
      <c r="E1485" s="63" t="s">
        <v>28</v>
      </c>
      <c r="F1485" s="63" t="s">
        <v>28</v>
      </c>
      <c r="G1485" s="63" t="s">
        <v>28</v>
      </c>
      <c r="H1485" s="63" t="s">
        <v>28</v>
      </c>
      <c r="I1485" s="63" t="s">
        <v>28</v>
      </c>
      <c r="J1485" s="63" t="s">
        <v>28</v>
      </c>
      <c r="K1485" s="63" t="s">
        <v>28</v>
      </c>
      <c r="L1485" s="63" t="s">
        <v>28</v>
      </c>
      <c r="M1485" s="63" t="s">
        <v>28</v>
      </c>
      <c r="N1485" s="63" t="s">
        <v>28</v>
      </c>
      <c r="O1485" s="63" t="s">
        <v>28</v>
      </c>
      <c r="P1485" s="63" t="s">
        <v>28</v>
      </c>
      <c r="Q1485" s="63" t="s">
        <v>28</v>
      </c>
      <c r="R1485" s="63" t="s">
        <v>28</v>
      </c>
      <c r="S1485" s="63" t="s">
        <v>28</v>
      </c>
      <c r="T1485" s="63" t="s">
        <v>28</v>
      </c>
      <c r="U1485" s="63" t="s">
        <v>28</v>
      </c>
      <c r="V1485" s="63" t="s">
        <v>28</v>
      </c>
      <c r="W1485" s="63" t="s">
        <v>28</v>
      </c>
      <c r="X1485" s="63" t="s">
        <v>28</v>
      </c>
      <c r="Y1485" s="63" t="s">
        <v>28</v>
      </c>
      <c r="Z1485" s="63" t="s">
        <v>28</v>
      </c>
      <c r="AA1485" s="63" t="s">
        <v>28</v>
      </c>
      <c r="AB1485" s="93" t="str">
        <f t="shared" si="325"/>
        <v>pre99</v>
      </c>
      <c r="AC1485" s="93" t="str">
        <f t="shared" si="326"/>
        <v>DOM</v>
      </c>
      <c r="AD1485" s="93" t="str">
        <f>"'"&amp;VLOOKUP(A1485,Lookups!B$3:F$48,2,FALSE)&amp;"'"</f>
        <v>'Dome Creek Spring'</v>
      </c>
      <c r="AE1485" s="93">
        <f>VLOOKUP(A1485,Lookups!B$3:F$48,4,FALSE)</f>
        <v>5</v>
      </c>
      <c r="AF1485" s="93" t="str">
        <f>VLOOKUP(A1485,Lookups!B$3:F$48,5,FALSE)</f>
        <v>Fra</v>
      </c>
      <c r="AG1485" s="93" t="str">
        <f t="shared" si="327"/>
        <v>no</v>
      </c>
      <c r="AH1485" s="93">
        <f>VLOOKUP(A1485,Lookups!B$3:F$48,3,FALSE)</f>
        <v>8</v>
      </c>
      <c r="AI1485" s="117">
        <f t="shared" si="328"/>
        <v>0</v>
      </c>
      <c r="AJ1485" s="117">
        <f t="shared" si="329"/>
        <v>0</v>
      </c>
      <c r="AK1485" s="117">
        <f t="shared" si="330"/>
        <v>0</v>
      </c>
      <c r="AL1485" s="117">
        <f t="shared" si="331"/>
        <v>0</v>
      </c>
      <c r="AM1485" s="117">
        <f t="shared" si="332"/>
        <v>0</v>
      </c>
      <c r="AN1485" s="117">
        <f t="shared" si="333"/>
        <v>0</v>
      </c>
      <c r="AO1485" s="117">
        <f t="shared" si="334"/>
        <v>0</v>
      </c>
      <c r="AP1485" s="117">
        <f t="shared" si="335"/>
        <v>0</v>
      </c>
      <c r="AQ1485" s="117">
        <f t="shared" si="336"/>
        <v>0</v>
      </c>
      <c r="AR1485" s="117">
        <f t="shared" si="337"/>
        <v>0</v>
      </c>
      <c r="AS1485" t="str">
        <f t="shared" si="338"/>
        <v>1988DOM</v>
      </c>
    </row>
    <row r="1486" spans="1:45" x14ac:dyDescent="0.25">
      <c r="A1486" t="s">
        <v>669</v>
      </c>
      <c r="B1486" s="64">
        <v>1989</v>
      </c>
      <c r="C1486" t="s">
        <v>40</v>
      </c>
      <c r="E1486" s="63" t="s">
        <v>28</v>
      </c>
      <c r="F1486" s="63" t="s">
        <v>28</v>
      </c>
      <c r="G1486" s="63" t="s">
        <v>28</v>
      </c>
      <c r="H1486" s="63" t="s">
        <v>28</v>
      </c>
      <c r="I1486" s="63" t="s">
        <v>28</v>
      </c>
      <c r="J1486" s="63" t="s">
        <v>28</v>
      </c>
      <c r="K1486" s="63" t="s">
        <v>28</v>
      </c>
      <c r="L1486" s="63" t="s">
        <v>28</v>
      </c>
      <c r="M1486" s="63" t="s">
        <v>28</v>
      </c>
      <c r="N1486" s="63" t="s">
        <v>28</v>
      </c>
      <c r="O1486" s="63" t="s">
        <v>28</v>
      </c>
      <c r="P1486" s="63" t="s">
        <v>28</v>
      </c>
      <c r="Q1486" s="63" t="s">
        <v>28</v>
      </c>
      <c r="R1486" s="63" t="s">
        <v>28</v>
      </c>
      <c r="S1486" s="63" t="s">
        <v>28</v>
      </c>
      <c r="T1486" s="63" t="s">
        <v>28</v>
      </c>
      <c r="U1486" s="63" t="s">
        <v>28</v>
      </c>
      <c r="V1486" s="63" t="s">
        <v>28</v>
      </c>
      <c r="W1486" s="63" t="s">
        <v>28</v>
      </c>
      <c r="X1486" s="63" t="s">
        <v>28</v>
      </c>
      <c r="Y1486" s="63" t="s">
        <v>28</v>
      </c>
      <c r="Z1486" s="63" t="s">
        <v>28</v>
      </c>
      <c r="AA1486" s="63" t="s">
        <v>28</v>
      </c>
      <c r="AB1486" s="93" t="str">
        <f t="shared" si="325"/>
        <v>pre99</v>
      </c>
      <c r="AC1486" s="93" t="str">
        <f t="shared" si="326"/>
        <v>DOM</v>
      </c>
      <c r="AD1486" s="93" t="str">
        <f>"'"&amp;VLOOKUP(A1486,Lookups!B$3:F$48,2,FALSE)&amp;"'"</f>
        <v>'Dome Creek Spring'</v>
      </c>
      <c r="AE1486" s="93">
        <f>VLOOKUP(A1486,Lookups!B$3:F$48,4,FALSE)</f>
        <v>5</v>
      </c>
      <c r="AF1486" s="93" t="str">
        <f>VLOOKUP(A1486,Lookups!B$3:F$48,5,FALSE)</f>
        <v>Fra</v>
      </c>
      <c r="AG1486" s="93" t="str">
        <f t="shared" si="327"/>
        <v>no</v>
      </c>
      <c r="AH1486" s="93">
        <f>VLOOKUP(A1486,Lookups!B$3:F$48,3,FALSE)</f>
        <v>8</v>
      </c>
      <c r="AI1486" s="117">
        <f t="shared" si="328"/>
        <v>0</v>
      </c>
      <c r="AJ1486" s="117">
        <f t="shared" si="329"/>
        <v>0</v>
      </c>
      <c r="AK1486" s="117">
        <f t="shared" si="330"/>
        <v>0</v>
      </c>
      <c r="AL1486" s="117">
        <f t="shared" si="331"/>
        <v>0</v>
      </c>
      <c r="AM1486" s="117">
        <f t="shared" si="332"/>
        <v>0</v>
      </c>
      <c r="AN1486" s="117">
        <f t="shared" si="333"/>
        <v>0</v>
      </c>
      <c r="AO1486" s="117">
        <f t="shared" si="334"/>
        <v>0</v>
      </c>
      <c r="AP1486" s="117">
        <f t="shared" si="335"/>
        <v>0</v>
      </c>
      <c r="AQ1486" s="117">
        <f t="shared" si="336"/>
        <v>0</v>
      </c>
      <c r="AR1486" s="117">
        <f t="shared" si="337"/>
        <v>0</v>
      </c>
      <c r="AS1486" t="str">
        <f t="shared" si="338"/>
        <v>1989DOM</v>
      </c>
    </row>
    <row r="1487" spans="1:45" x14ac:dyDescent="0.25">
      <c r="A1487" t="s">
        <v>669</v>
      </c>
      <c r="B1487" s="64">
        <v>1990</v>
      </c>
      <c r="C1487">
        <v>41</v>
      </c>
      <c r="D1487" s="116" t="s">
        <v>29</v>
      </c>
      <c r="E1487" s="63" t="s">
        <v>26</v>
      </c>
      <c r="F1487" s="63" t="s">
        <v>27</v>
      </c>
      <c r="G1487" s="63" t="s">
        <v>28</v>
      </c>
      <c r="H1487" s="63" t="s">
        <v>28</v>
      </c>
      <c r="I1487" s="63" t="s">
        <v>28</v>
      </c>
      <c r="J1487" s="63" t="s">
        <v>28</v>
      </c>
      <c r="K1487" s="63" t="s">
        <v>28</v>
      </c>
      <c r="L1487" s="63" t="s">
        <v>28</v>
      </c>
      <c r="M1487" s="63" t="s">
        <v>28</v>
      </c>
      <c r="N1487" s="63" t="s">
        <v>28</v>
      </c>
      <c r="O1487" s="63" t="s">
        <v>28</v>
      </c>
      <c r="P1487" s="63" t="s">
        <v>28</v>
      </c>
      <c r="Q1487" s="63" t="s">
        <v>28</v>
      </c>
      <c r="R1487" s="63" t="s">
        <v>28</v>
      </c>
      <c r="S1487" s="63" t="s">
        <v>28</v>
      </c>
      <c r="T1487" s="63" t="s">
        <v>28</v>
      </c>
      <c r="U1487" s="63" t="s">
        <v>28</v>
      </c>
      <c r="V1487" s="63" t="s">
        <v>28</v>
      </c>
      <c r="W1487" s="63" t="s">
        <v>28</v>
      </c>
      <c r="X1487" s="63" t="s">
        <v>28</v>
      </c>
      <c r="Y1487" s="63" t="s">
        <v>28</v>
      </c>
      <c r="Z1487" s="63" t="s">
        <v>28</v>
      </c>
      <c r="AA1487" s="63" t="s">
        <v>28</v>
      </c>
      <c r="AB1487" s="93" t="str">
        <f t="shared" si="325"/>
        <v>pre99</v>
      </c>
      <c r="AC1487" s="93" t="str">
        <f t="shared" si="326"/>
        <v>DOM</v>
      </c>
      <c r="AD1487" s="93" t="str">
        <f>"'"&amp;VLOOKUP(A1487,Lookups!B$3:F$48,2,FALSE)&amp;"'"</f>
        <v>'Dome Creek Spring'</v>
      </c>
      <c r="AE1487" s="93">
        <f>VLOOKUP(A1487,Lookups!B$3:F$48,4,FALSE)</f>
        <v>5</v>
      </c>
      <c r="AF1487" s="93" t="str">
        <f>VLOOKUP(A1487,Lookups!B$3:F$48,5,FALSE)</f>
        <v>Fra</v>
      </c>
      <c r="AG1487" s="93" t="str">
        <f t="shared" si="327"/>
        <v>no</v>
      </c>
      <c r="AH1487" s="93">
        <f>VLOOKUP(A1487,Lookups!B$3:F$48,3,FALSE)</f>
        <v>8</v>
      </c>
      <c r="AI1487" s="117">
        <f t="shared" si="328"/>
        <v>0</v>
      </c>
      <c r="AJ1487" s="117">
        <f t="shared" si="329"/>
        <v>0</v>
      </c>
      <c r="AK1487" s="117">
        <f t="shared" si="330"/>
        <v>0</v>
      </c>
      <c r="AL1487" s="117">
        <f t="shared" si="331"/>
        <v>0</v>
      </c>
      <c r="AM1487" s="117">
        <f t="shared" si="332"/>
        <v>0</v>
      </c>
      <c r="AN1487" s="117">
        <f t="shared" si="333"/>
        <v>0</v>
      </c>
      <c r="AO1487" s="117">
        <f t="shared" si="334"/>
        <v>0</v>
      </c>
      <c r="AP1487" s="117">
        <f t="shared" si="335"/>
        <v>0</v>
      </c>
      <c r="AQ1487" s="117">
        <f t="shared" si="336"/>
        <v>0</v>
      </c>
      <c r="AR1487" s="117">
        <f t="shared" si="337"/>
        <v>0</v>
      </c>
      <c r="AS1487" t="str">
        <f t="shared" si="338"/>
        <v>1990DOM</v>
      </c>
    </row>
    <row r="1488" spans="1:45" x14ac:dyDescent="0.25">
      <c r="A1488" t="s">
        <v>669</v>
      </c>
      <c r="B1488" s="64">
        <v>1991</v>
      </c>
      <c r="C1488">
        <v>158</v>
      </c>
      <c r="D1488" s="116" t="s">
        <v>30</v>
      </c>
      <c r="E1488" s="63">
        <v>0</v>
      </c>
      <c r="F1488" s="63">
        <v>0</v>
      </c>
      <c r="G1488" s="63">
        <v>0</v>
      </c>
      <c r="H1488" s="63">
        <v>0</v>
      </c>
      <c r="I1488" s="63">
        <v>0</v>
      </c>
      <c r="J1488" s="63">
        <v>6.3291139240506328E-3</v>
      </c>
      <c r="K1488" s="63">
        <v>0</v>
      </c>
      <c r="L1488" s="63">
        <v>6.3291139240506328E-3</v>
      </c>
      <c r="M1488" s="63">
        <v>0.10759493670886075</v>
      </c>
      <c r="N1488" s="63">
        <v>0</v>
      </c>
      <c r="O1488" s="63">
        <v>0</v>
      </c>
      <c r="P1488" s="63">
        <v>0</v>
      </c>
      <c r="Q1488" s="63">
        <v>1.2658227848101266E-2</v>
      </c>
      <c r="R1488" s="63">
        <v>0</v>
      </c>
      <c r="S1488" s="63">
        <v>0</v>
      </c>
      <c r="T1488" s="63">
        <v>0</v>
      </c>
      <c r="U1488" s="63">
        <v>0</v>
      </c>
      <c r="V1488" s="63">
        <v>0.13924050632911392</v>
      </c>
      <c r="W1488" s="63">
        <v>0</v>
      </c>
      <c r="X1488" s="63">
        <v>5.0632911392405063E-2</v>
      </c>
      <c r="Y1488" s="63">
        <v>3.1645569620253167E-2</v>
      </c>
      <c r="Z1488" s="63">
        <v>0</v>
      </c>
      <c r="AA1488" s="63">
        <v>0.64556962025316456</v>
      </c>
      <c r="AB1488" s="93" t="str">
        <f t="shared" si="325"/>
        <v>pre99</v>
      </c>
      <c r="AC1488" s="93" t="str">
        <f t="shared" si="326"/>
        <v>DOM</v>
      </c>
      <c r="AD1488" s="93" t="str">
        <f>"'"&amp;VLOOKUP(A1488,Lookups!B$3:F$48,2,FALSE)&amp;"'"</f>
        <v>'Dome Creek Spring'</v>
      </c>
      <c r="AE1488" s="93">
        <f>VLOOKUP(A1488,Lookups!B$3:F$48,4,FALSE)</f>
        <v>5</v>
      </c>
      <c r="AF1488" s="93" t="str">
        <f>VLOOKUP(A1488,Lookups!B$3:F$48,5,FALSE)</f>
        <v>Fra</v>
      </c>
      <c r="AG1488" s="93" t="str">
        <f t="shared" si="327"/>
        <v>yes</v>
      </c>
      <c r="AH1488" s="93">
        <f>VLOOKUP(A1488,Lookups!B$3:F$48,3,FALSE)</f>
        <v>8</v>
      </c>
      <c r="AI1488" s="117">
        <f t="shared" si="328"/>
        <v>0</v>
      </c>
      <c r="AJ1488" s="117">
        <f t="shared" si="329"/>
        <v>0</v>
      </c>
      <c r="AK1488" s="117">
        <f t="shared" si="330"/>
        <v>6.3291139240506328E-3</v>
      </c>
      <c r="AL1488" s="117">
        <f t="shared" si="331"/>
        <v>0.11392405063291139</v>
      </c>
      <c r="AM1488" s="117">
        <f t="shared" si="332"/>
        <v>0</v>
      </c>
      <c r="AN1488" s="117">
        <f t="shared" si="333"/>
        <v>1.2658227848101266E-2</v>
      </c>
      <c r="AO1488" s="117">
        <f t="shared" si="334"/>
        <v>0.13924050632911392</v>
      </c>
      <c r="AP1488" s="117">
        <f t="shared" si="335"/>
        <v>8.2278481012658222E-2</v>
      </c>
      <c r="AQ1488" s="117">
        <f t="shared" si="336"/>
        <v>0.64556962025316456</v>
      </c>
      <c r="AR1488" s="117">
        <f t="shared" si="337"/>
        <v>0</v>
      </c>
      <c r="AS1488" t="str">
        <f t="shared" si="338"/>
        <v>1991DOM</v>
      </c>
    </row>
    <row r="1489" spans="1:45" x14ac:dyDescent="0.25">
      <c r="A1489" t="s">
        <v>669</v>
      </c>
      <c r="B1489" s="64">
        <v>1992</v>
      </c>
      <c r="C1489">
        <v>162</v>
      </c>
      <c r="D1489" s="116" t="s">
        <v>31</v>
      </c>
      <c r="E1489" s="63">
        <v>0</v>
      </c>
      <c r="F1489" s="63">
        <v>0</v>
      </c>
      <c r="G1489" s="63">
        <v>0</v>
      </c>
      <c r="H1489" s="63">
        <v>0</v>
      </c>
      <c r="I1489" s="63">
        <v>0</v>
      </c>
      <c r="J1489" s="63">
        <v>4.3209876543209874E-2</v>
      </c>
      <c r="K1489" s="63">
        <v>0</v>
      </c>
      <c r="L1489" s="63">
        <v>3.0864197530864196E-2</v>
      </c>
      <c r="M1489" s="63">
        <v>9.2592592592592587E-2</v>
      </c>
      <c r="N1489" s="63">
        <v>0</v>
      </c>
      <c r="O1489" s="63">
        <v>0</v>
      </c>
      <c r="P1489" s="63">
        <v>0</v>
      </c>
      <c r="Q1489" s="63">
        <v>1.2345679012345678E-2</v>
      </c>
      <c r="R1489" s="63">
        <v>0</v>
      </c>
      <c r="S1489" s="63">
        <v>0</v>
      </c>
      <c r="T1489" s="63">
        <v>6.1728395061728392E-3</v>
      </c>
      <c r="U1489" s="63">
        <v>0</v>
      </c>
      <c r="V1489" s="63">
        <v>5.5555555555555552E-2</v>
      </c>
      <c r="W1489" s="63">
        <v>0</v>
      </c>
      <c r="X1489" s="63">
        <v>0.45061728395061729</v>
      </c>
      <c r="Y1489" s="63">
        <v>0</v>
      </c>
      <c r="Z1489" s="63">
        <v>0</v>
      </c>
      <c r="AA1489" s="63">
        <v>0.30864197530864196</v>
      </c>
      <c r="AB1489" s="93" t="str">
        <f t="shared" si="325"/>
        <v>pre99</v>
      </c>
      <c r="AC1489" s="93" t="str">
        <f t="shared" si="326"/>
        <v>DOM</v>
      </c>
      <c r="AD1489" s="93" t="str">
        <f>"'"&amp;VLOOKUP(A1489,Lookups!B$3:F$48,2,FALSE)&amp;"'"</f>
        <v>'Dome Creek Spring'</v>
      </c>
      <c r="AE1489" s="93">
        <f>VLOOKUP(A1489,Lookups!B$3:F$48,4,FALSE)</f>
        <v>5</v>
      </c>
      <c r="AF1489" s="93" t="str">
        <f>VLOOKUP(A1489,Lookups!B$3:F$48,5,FALSE)</f>
        <v>Fra</v>
      </c>
      <c r="AG1489" s="93" t="str">
        <f t="shared" si="327"/>
        <v>yes</v>
      </c>
      <c r="AH1489" s="93">
        <f>VLOOKUP(A1489,Lookups!B$3:F$48,3,FALSE)</f>
        <v>8</v>
      </c>
      <c r="AI1489" s="117">
        <f t="shared" si="328"/>
        <v>0</v>
      </c>
      <c r="AJ1489" s="117">
        <f t="shared" si="329"/>
        <v>0</v>
      </c>
      <c r="AK1489" s="117">
        <f t="shared" si="330"/>
        <v>4.3209876543209874E-2</v>
      </c>
      <c r="AL1489" s="117">
        <f t="shared" si="331"/>
        <v>0.12345679012345678</v>
      </c>
      <c r="AM1489" s="117">
        <f t="shared" si="332"/>
        <v>0</v>
      </c>
      <c r="AN1489" s="117">
        <f t="shared" si="333"/>
        <v>1.8518518518518517E-2</v>
      </c>
      <c r="AO1489" s="117">
        <f t="shared" si="334"/>
        <v>5.5555555555555552E-2</v>
      </c>
      <c r="AP1489" s="117">
        <f t="shared" si="335"/>
        <v>0.45061728395061729</v>
      </c>
      <c r="AQ1489" s="117">
        <f t="shared" si="336"/>
        <v>0.30864197530864196</v>
      </c>
      <c r="AR1489" s="117">
        <f t="shared" si="337"/>
        <v>0</v>
      </c>
      <c r="AS1489" t="str">
        <f t="shared" si="338"/>
        <v>1992DOM</v>
      </c>
    </row>
    <row r="1490" spans="1:45" x14ac:dyDescent="0.25">
      <c r="A1490" t="s">
        <v>669</v>
      </c>
      <c r="B1490" s="64">
        <v>1993</v>
      </c>
      <c r="C1490">
        <v>355</v>
      </c>
      <c r="D1490" s="116" t="s">
        <v>31</v>
      </c>
      <c r="E1490" s="63">
        <v>0</v>
      </c>
      <c r="F1490" s="63">
        <v>0</v>
      </c>
      <c r="G1490" s="63">
        <v>0</v>
      </c>
      <c r="H1490" s="63">
        <v>0</v>
      </c>
      <c r="I1490" s="63">
        <v>1.4084507042253521E-2</v>
      </c>
      <c r="J1490" s="63">
        <v>1.6901408450704224E-2</v>
      </c>
      <c r="K1490" s="63">
        <v>0</v>
      </c>
      <c r="L1490" s="63">
        <v>0</v>
      </c>
      <c r="M1490" s="63">
        <v>6.4788732394366194E-2</v>
      </c>
      <c r="N1490" s="63">
        <v>0</v>
      </c>
      <c r="O1490" s="63">
        <v>0</v>
      </c>
      <c r="P1490" s="63">
        <v>0</v>
      </c>
      <c r="Q1490" s="63">
        <v>1.6901408450704224E-2</v>
      </c>
      <c r="R1490" s="63">
        <v>0</v>
      </c>
      <c r="S1490" s="63">
        <v>0</v>
      </c>
      <c r="T1490" s="63">
        <v>0</v>
      </c>
      <c r="U1490" s="63">
        <v>0</v>
      </c>
      <c r="V1490" s="63">
        <v>0</v>
      </c>
      <c r="W1490" s="63">
        <v>0</v>
      </c>
      <c r="X1490" s="63">
        <v>0.49577464788732395</v>
      </c>
      <c r="Y1490" s="63">
        <v>5.6338028169014086E-2</v>
      </c>
      <c r="Z1490" s="63">
        <v>0</v>
      </c>
      <c r="AA1490" s="63">
        <v>0.3352112676056338</v>
      </c>
      <c r="AB1490" s="93" t="str">
        <f t="shared" si="325"/>
        <v>pre99</v>
      </c>
      <c r="AC1490" s="93" t="str">
        <f t="shared" si="326"/>
        <v>DOM</v>
      </c>
      <c r="AD1490" s="93" t="str">
        <f>"'"&amp;VLOOKUP(A1490,Lookups!B$3:F$48,2,FALSE)&amp;"'"</f>
        <v>'Dome Creek Spring'</v>
      </c>
      <c r="AE1490" s="93">
        <f>VLOOKUP(A1490,Lookups!B$3:F$48,4,FALSE)</f>
        <v>5</v>
      </c>
      <c r="AF1490" s="93" t="str">
        <f>VLOOKUP(A1490,Lookups!B$3:F$48,5,FALSE)</f>
        <v>Fra</v>
      </c>
      <c r="AG1490" s="93" t="str">
        <f t="shared" si="327"/>
        <v>yes</v>
      </c>
      <c r="AH1490" s="93">
        <f>VLOOKUP(A1490,Lookups!B$3:F$48,3,FALSE)</f>
        <v>8</v>
      </c>
      <c r="AI1490" s="117">
        <f t="shared" si="328"/>
        <v>0</v>
      </c>
      <c r="AJ1490" s="117">
        <f t="shared" si="329"/>
        <v>1.4084507042253521E-2</v>
      </c>
      <c r="AK1490" s="117">
        <f t="shared" si="330"/>
        <v>1.6901408450704224E-2</v>
      </c>
      <c r="AL1490" s="117">
        <f t="shared" si="331"/>
        <v>6.4788732394366194E-2</v>
      </c>
      <c r="AM1490" s="117">
        <f t="shared" si="332"/>
        <v>0</v>
      </c>
      <c r="AN1490" s="117">
        <f t="shared" si="333"/>
        <v>1.6901408450704224E-2</v>
      </c>
      <c r="AO1490" s="117">
        <f t="shared" si="334"/>
        <v>0</v>
      </c>
      <c r="AP1490" s="117">
        <f t="shared" si="335"/>
        <v>0.55211267605633807</v>
      </c>
      <c r="AQ1490" s="117">
        <f t="shared" si="336"/>
        <v>0.3352112676056338</v>
      </c>
      <c r="AR1490" s="117">
        <f t="shared" si="337"/>
        <v>0</v>
      </c>
      <c r="AS1490" t="str">
        <f t="shared" si="338"/>
        <v>1993DOM</v>
      </c>
    </row>
    <row r="1491" spans="1:45" x14ac:dyDescent="0.25">
      <c r="A1491" t="s">
        <v>669</v>
      </c>
      <c r="B1491" s="64">
        <v>1994</v>
      </c>
      <c r="C1491">
        <v>302</v>
      </c>
      <c r="D1491" s="116" t="s">
        <v>31</v>
      </c>
      <c r="E1491" s="63">
        <v>6.6225165562913907E-3</v>
      </c>
      <c r="F1491" s="63">
        <v>0</v>
      </c>
      <c r="G1491" s="63">
        <v>0</v>
      </c>
      <c r="H1491" s="63">
        <v>0</v>
      </c>
      <c r="I1491" s="63">
        <v>0</v>
      </c>
      <c r="J1491" s="63">
        <v>1.9867549668874173E-2</v>
      </c>
      <c r="K1491" s="63">
        <v>0</v>
      </c>
      <c r="L1491" s="63">
        <v>0</v>
      </c>
      <c r="M1491" s="63">
        <v>1.6556291390728478E-2</v>
      </c>
      <c r="N1491" s="63">
        <v>0</v>
      </c>
      <c r="O1491" s="63">
        <v>0</v>
      </c>
      <c r="P1491" s="63">
        <v>0</v>
      </c>
      <c r="Q1491" s="63">
        <v>0</v>
      </c>
      <c r="R1491" s="63">
        <v>0</v>
      </c>
      <c r="S1491" s="63">
        <v>0</v>
      </c>
      <c r="T1491" s="63">
        <v>0</v>
      </c>
      <c r="U1491" s="63">
        <v>0</v>
      </c>
      <c r="V1491" s="63">
        <v>0</v>
      </c>
      <c r="W1491" s="63">
        <v>0</v>
      </c>
      <c r="X1491" s="63">
        <v>0.27152317880794702</v>
      </c>
      <c r="Y1491" s="63">
        <v>2.3178807947019868E-2</v>
      </c>
      <c r="Z1491" s="63">
        <v>0</v>
      </c>
      <c r="AA1491" s="63">
        <v>0.66225165562913912</v>
      </c>
      <c r="AB1491" s="93" t="str">
        <f t="shared" si="325"/>
        <v>pre99</v>
      </c>
      <c r="AC1491" s="93" t="str">
        <f t="shared" si="326"/>
        <v>DOM</v>
      </c>
      <c r="AD1491" s="93" t="str">
        <f>"'"&amp;VLOOKUP(A1491,Lookups!B$3:F$48,2,FALSE)&amp;"'"</f>
        <v>'Dome Creek Spring'</v>
      </c>
      <c r="AE1491" s="93">
        <f>VLOOKUP(A1491,Lookups!B$3:F$48,4,FALSE)</f>
        <v>5</v>
      </c>
      <c r="AF1491" s="93" t="str">
        <f>VLOOKUP(A1491,Lookups!B$3:F$48,5,FALSE)</f>
        <v>Fra</v>
      </c>
      <c r="AG1491" s="93" t="str">
        <f t="shared" si="327"/>
        <v>yes</v>
      </c>
      <c r="AH1491" s="93">
        <f>VLOOKUP(A1491,Lookups!B$3:F$48,3,FALSE)</f>
        <v>8</v>
      </c>
      <c r="AI1491" s="117">
        <f t="shared" si="328"/>
        <v>6.6225165562913907E-3</v>
      </c>
      <c r="AJ1491" s="117">
        <f t="shared" si="329"/>
        <v>0</v>
      </c>
      <c r="AK1491" s="117">
        <f t="shared" si="330"/>
        <v>1.9867549668874173E-2</v>
      </c>
      <c r="AL1491" s="117">
        <f t="shared" si="331"/>
        <v>1.6556291390728478E-2</v>
      </c>
      <c r="AM1491" s="117">
        <f t="shared" si="332"/>
        <v>0</v>
      </c>
      <c r="AN1491" s="117">
        <f t="shared" si="333"/>
        <v>0</v>
      </c>
      <c r="AO1491" s="117">
        <f t="shared" si="334"/>
        <v>0</v>
      </c>
      <c r="AP1491" s="117">
        <f t="shared" si="335"/>
        <v>0.29470198675496689</v>
      </c>
      <c r="AQ1491" s="117">
        <f t="shared" si="336"/>
        <v>0.66225165562913912</v>
      </c>
      <c r="AR1491" s="117">
        <f t="shared" si="337"/>
        <v>0</v>
      </c>
      <c r="AS1491" t="str">
        <f t="shared" si="338"/>
        <v>1994DOM</v>
      </c>
    </row>
    <row r="1492" spans="1:45" x14ac:dyDescent="0.25">
      <c r="A1492" t="s">
        <v>669</v>
      </c>
      <c r="B1492" s="64">
        <v>1995</v>
      </c>
      <c r="C1492">
        <v>530</v>
      </c>
      <c r="D1492" s="116" t="s">
        <v>31</v>
      </c>
      <c r="E1492" s="63">
        <v>0</v>
      </c>
      <c r="F1492" s="63">
        <v>0</v>
      </c>
      <c r="G1492" s="63">
        <v>0</v>
      </c>
      <c r="H1492" s="63">
        <v>9.433962264150943E-3</v>
      </c>
      <c r="I1492" s="63">
        <v>0</v>
      </c>
      <c r="J1492" s="63">
        <v>1.509433962264151E-2</v>
      </c>
      <c r="K1492" s="63">
        <v>0</v>
      </c>
      <c r="L1492" s="63">
        <v>0</v>
      </c>
      <c r="M1492" s="63">
        <v>6.0377358490566038E-2</v>
      </c>
      <c r="N1492" s="63">
        <v>0</v>
      </c>
      <c r="O1492" s="63">
        <v>0</v>
      </c>
      <c r="P1492" s="63">
        <v>0</v>
      </c>
      <c r="Q1492" s="63">
        <v>3.7735849056603774E-3</v>
      </c>
      <c r="R1492" s="63">
        <v>0</v>
      </c>
      <c r="S1492" s="63">
        <v>0</v>
      </c>
      <c r="T1492" s="63">
        <v>0</v>
      </c>
      <c r="U1492" s="63">
        <v>0</v>
      </c>
      <c r="V1492" s="63">
        <v>1.509433962264151E-2</v>
      </c>
      <c r="W1492" s="63">
        <v>0</v>
      </c>
      <c r="X1492" s="63">
        <v>0.20943396226415095</v>
      </c>
      <c r="Y1492" s="63">
        <v>3.0188679245283019E-2</v>
      </c>
      <c r="Z1492" s="63">
        <v>0</v>
      </c>
      <c r="AA1492" s="63">
        <v>0.65660377358490563</v>
      </c>
      <c r="AB1492" s="93" t="str">
        <f t="shared" si="325"/>
        <v>pre99</v>
      </c>
      <c r="AC1492" s="93" t="str">
        <f t="shared" si="326"/>
        <v>DOM</v>
      </c>
      <c r="AD1492" s="93" t="str">
        <f>"'"&amp;VLOOKUP(A1492,Lookups!B$3:F$48,2,FALSE)&amp;"'"</f>
        <v>'Dome Creek Spring'</v>
      </c>
      <c r="AE1492" s="93">
        <f>VLOOKUP(A1492,Lookups!B$3:F$48,4,FALSE)</f>
        <v>5</v>
      </c>
      <c r="AF1492" s="93" t="str">
        <f>VLOOKUP(A1492,Lookups!B$3:F$48,5,FALSE)</f>
        <v>Fra</v>
      </c>
      <c r="AG1492" s="93" t="str">
        <f t="shared" si="327"/>
        <v>yes</v>
      </c>
      <c r="AH1492" s="93">
        <f>VLOOKUP(A1492,Lookups!B$3:F$48,3,FALSE)</f>
        <v>8</v>
      </c>
      <c r="AI1492" s="117">
        <f t="shared" si="328"/>
        <v>0</v>
      </c>
      <c r="AJ1492" s="117">
        <f t="shared" si="329"/>
        <v>9.433962264150943E-3</v>
      </c>
      <c r="AK1492" s="117">
        <f t="shared" si="330"/>
        <v>1.509433962264151E-2</v>
      </c>
      <c r="AL1492" s="117">
        <f t="shared" si="331"/>
        <v>6.0377358490566038E-2</v>
      </c>
      <c r="AM1492" s="117">
        <f t="shared" si="332"/>
        <v>0</v>
      </c>
      <c r="AN1492" s="117">
        <f t="shared" si="333"/>
        <v>3.7735849056603774E-3</v>
      </c>
      <c r="AO1492" s="117">
        <f t="shared" si="334"/>
        <v>1.509433962264151E-2</v>
      </c>
      <c r="AP1492" s="117">
        <f t="shared" si="335"/>
        <v>0.23962264150943396</v>
      </c>
      <c r="AQ1492" s="117">
        <f t="shared" si="336"/>
        <v>0.65660377358490563</v>
      </c>
      <c r="AR1492" s="117">
        <f t="shared" si="337"/>
        <v>0</v>
      </c>
      <c r="AS1492" t="str">
        <f t="shared" si="338"/>
        <v>1995DOM</v>
      </c>
    </row>
    <row r="1493" spans="1:45" x14ac:dyDescent="0.25">
      <c r="A1493" t="s">
        <v>669</v>
      </c>
      <c r="B1493" s="64">
        <v>1996</v>
      </c>
      <c r="C1493">
        <v>366</v>
      </c>
      <c r="D1493" s="116" t="s">
        <v>31</v>
      </c>
      <c r="E1493" s="63">
        <v>0</v>
      </c>
      <c r="F1493" s="63">
        <v>0</v>
      </c>
      <c r="G1493" s="63">
        <v>0</v>
      </c>
      <c r="H1493" s="63">
        <v>5.4644808743169399E-3</v>
      </c>
      <c r="I1493" s="63">
        <v>0</v>
      </c>
      <c r="J1493" s="63">
        <v>2.7322404371584699E-3</v>
      </c>
      <c r="K1493" s="63">
        <v>0</v>
      </c>
      <c r="L1493" s="63">
        <v>0</v>
      </c>
      <c r="M1493" s="63">
        <v>7.1038251366120214E-2</v>
      </c>
      <c r="N1493" s="63">
        <v>0</v>
      </c>
      <c r="O1493" s="63">
        <v>0</v>
      </c>
      <c r="P1493" s="63">
        <v>0</v>
      </c>
      <c r="Q1493" s="63">
        <v>0</v>
      </c>
      <c r="R1493" s="63">
        <v>0</v>
      </c>
      <c r="S1493" s="63">
        <v>0</v>
      </c>
      <c r="T1493" s="63">
        <v>0</v>
      </c>
      <c r="U1493" s="63">
        <v>0</v>
      </c>
      <c r="V1493" s="63">
        <v>2.185792349726776E-2</v>
      </c>
      <c r="W1493" s="63">
        <v>0</v>
      </c>
      <c r="X1493" s="63">
        <v>0.37431693989071041</v>
      </c>
      <c r="Y1493" s="63">
        <v>4.3715846994535519E-2</v>
      </c>
      <c r="Z1493" s="63">
        <v>0</v>
      </c>
      <c r="AA1493" s="63">
        <v>0.48087431693989069</v>
      </c>
      <c r="AB1493" s="93" t="str">
        <f t="shared" si="325"/>
        <v>pre99</v>
      </c>
      <c r="AC1493" s="93" t="str">
        <f t="shared" si="326"/>
        <v>DOM</v>
      </c>
      <c r="AD1493" s="93" t="str">
        <f>"'"&amp;VLOOKUP(A1493,Lookups!B$3:F$48,2,FALSE)&amp;"'"</f>
        <v>'Dome Creek Spring'</v>
      </c>
      <c r="AE1493" s="93">
        <f>VLOOKUP(A1493,Lookups!B$3:F$48,4,FALSE)</f>
        <v>5</v>
      </c>
      <c r="AF1493" s="93" t="str">
        <f>VLOOKUP(A1493,Lookups!B$3:F$48,5,FALSE)</f>
        <v>Fra</v>
      </c>
      <c r="AG1493" s="93" t="str">
        <f t="shared" si="327"/>
        <v>yes</v>
      </c>
      <c r="AH1493" s="93">
        <f>VLOOKUP(A1493,Lookups!B$3:F$48,3,FALSE)</f>
        <v>8</v>
      </c>
      <c r="AI1493" s="117">
        <f t="shared" si="328"/>
        <v>0</v>
      </c>
      <c r="AJ1493" s="117">
        <f t="shared" si="329"/>
        <v>5.4644808743169399E-3</v>
      </c>
      <c r="AK1493" s="117">
        <f t="shared" si="330"/>
        <v>2.7322404371584699E-3</v>
      </c>
      <c r="AL1493" s="117">
        <f t="shared" si="331"/>
        <v>7.1038251366120214E-2</v>
      </c>
      <c r="AM1493" s="117">
        <f t="shared" si="332"/>
        <v>0</v>
      </c>
      <c r="AN1493" s="117">
        <f t="shared" si="333"/>
        <v>0</v>
      </c>
      <c r="AO1493" s="117">
        <f t="shared" si="334"/>
        <v>2.185792349726776E-2</v>
      </c>
      <c r="AP1493" s="117">
        <f t="shared" si="335"/>
        <v>0.41803278688524592</v>
      </c>
      <c r="AQ1493" s="117">
        <f t="shared" si="336"/>
        <v>0.48087431693989069</v>
      </c>
      <c r="AR1493" s="117">
        <f t="shared" si="337"/>
        <v>0</v>
      </c>
      <c r="AS1493" t="str">
        <f t="shared" si="338"/>
        <v>1996DOM</v>
      </c>
    </row>
    <row r="1494" spans="1:45" x14ac:dyDescent="0.25">
      <c r="A1494" t="s">
        <v>669</v>
      </c>
      <c r="B1494" s="64">
        <v>1997</v>
      </c>
      <c r="C1494">
        <v>326</v>
      </c>
      <c r="D1494" s="116" t="s">
        <v>31</v>
      </c>
      <c r="E1494" s="63">
        <v>0</v>
      </c>
      <c r="F1494" s="63">
        <v>0</v>
      </c>
      <c r="G1494" s="63">
        <v>0</v>
      </c>
      <c r="H1494" s="63">
        <v>0</v>
      </c>
      <c r="I1494" s="63">
        <v>0</v>
      </c>
      <c r="J1494" s="63">
        <v>6.1349693251533744E-3</v>
      </c>
      <c r="K1494" s="63">
        <v>3.0674846625766872E-3</v>
      </c>
      <c r="L1494" s="63">
        <v>0</v>
      </c>
      <c r="M1494" s="63">
        <v>7.6687116564417179E-2</v>
      </c>
      <c r="N1494" s="63">
        <v>0</v>
      </c>
      <c r="O1494" s="63">
        <v>0</v>
      </c>
      <c r="P1494" s="63">
        <v>0</v>
      </c>
      <c r="Q1494" s="63">
        <v>1.2269938650306749E-2</v>
      </c>
      <c r="R1494" s="63">
        <v>0</v>
      </c>
      <c r="S1494" s="63">
        <v>0</v>
      </c>
      <c r="T1494" s="63">
        <v>0</v>
      </c>
      <c r="U1494" s="63">
        <v>1.2269938650306749E-2</v>
      </c>
      <c r="V1494" s="63">
        <v>0</v>
      </c>
      <c r="W1494" s="63">
        <v>0</v>
      </c>
      <c r="X1494" s="63">
        <v>0.38957055214723929</v>
      </c>
      <c r="Y1494" s="63">
        <v>0</v>
      </c>
      <c r="Z1494" s="63">
        <v>0</v>
      </c>
      <c r="AA1494" s="63">
        <v>0.5</v>
      </c>
      <c r="AB1494" s="93" t="str">
        <f t="shared" si="325"/>
        <v>pre99</v>
      </c>
      <c r="AC1494" s="93" t="str">
        <f t="shared" si="326"/>
        <v>DOM</v>
      </c>
      <c r="AD1494" s="93" t="str">
        <f>"'"&amp;VLOOKUP(A1494,Lookups!B$3:F$48,2,FALSE)&amp;"'"</f>
        <v>'Dome Creek Spring'</v>
      </c>
      <c r="AE1494" s="93">
        <f>VLOOKUP(A1494,Lookups!B$3:F$48,4,FALSE)</f>
        <v>5</v>
      </c>
      <c r="AF1494" s="93" t="str">
        <f>VLOOKUP(A1494,Lookups!B$3:F$48,5,FALSE)</f>
        <v>Fra</v>
      </c>
      <c r="AG1494" s="93" t="str">
        <f t="shared" si="327"/>
        <v>yes</v>
      </c>
      <c r="AH1494" s="93">
        <f>VLOOKUP(A1494,Lookups!B$3:F$48,3,FALSE)</f>
        <v>8</v>
      </c>
      <c r="AI1494" s="117">
        <f t="shared" si="328"/>
        <v>0</v>
      </c>
      <c r="AJ1494" s="117">
        <f t="shared" si="329"/>
        <v>0</v>
      </c>
      <c r="AK1494" s="117">
        <f t="shared" si="330"/>
        <v>9.202453987730062E-3</v>
      </c>
      <c r="AL1494" s="117">
        <f t="shared" si="331"/>
        <v>7.6687116564417179E-2</v>
      </c>
      <c r="AM1494" s="117">
        <f t="shared" si="332"/>
        <v>0</v>
      </c>
      <c r="AN1494" s="117">
        <f t="shared" si="333"/>
        <v>1.2269938650306749E-2</v>
      </c>
      <c r="AO1494" s="117">
        <f t="shared" si="334"/>
        <v>1.2269938650306749E-2</v>
      </c>
      <c r="AP1494" s="117">
        <f t="shared" si="335"/>
        <v>0.38957055214723929</v>
      </c>
      <c r="AQ1494" s="117">
        <f t="shared" si="336"/>
        <v>0.5</v>
      </c>
      <c r="AR1494" s="117">
        <f t="shared" si="337"/>
        <v>0</v>
      </c>
      <c r="AS1494" t="str">
        <f t="shared" si="338"/>
        <v>1997DOM</v>
      </c>
    </row>
    <row r="1495" spans="1:45" x14ac:dyDescent="0.25">
      <c r="A1495" t="s">
        <v>669</v>
      </c>
      <c r="B1495" s="64">
        <v>1998</v>
      </c>
      <c r="C1495">
        <v>247</v>
      </c>
      <c r="D1495" s="116" t="s">
        <v>31</v>
      </c>
      <c r="E1495" s="63">
        <v>0</v>
      </c>
      <c r="F1495" s="63">
        <v>0</v>
      </c>
      <c r="G1495" s="63">
        <v>0</v>
      </c>
      <c r="H1495" s="63">
        <v>0</v>
      </c>
      <c r="I1495" s="63">
        <v>0</v>
      </c>
      <c r="J1495" s="63">
        <v>0</v>
      </c>
      <c r="K1495" s="63">
        <v>0</v>
      </c>
      <c r="L1495" s="63">
        <v>0</v>
      </c>
      <c r="M1495" s="63">
        <v>7.6923076923076927E-2</v>
      </c>
      <c r="N1495" s="63">
        <v>0</v>
      </c>
      <c r="O1495" s="63">
        <v>0</v>
      </c>
      <c r="P1495" s="63">
        <v>0</v>
      </c>
      <c r="Q1495" s="63">
        <v>0</v>
      </c>
      <c r="R1495" s="63">
        <v>0</v>
      </c>
      <c r="S1495" s="63">
        <v>0</v>
      </c>
      <c r="T1495" s="63">
        <v>0</v>
      </c>
      <c r="U1495" s="63">
        <v>0</v>
      </c>
      <c r="V1495" s="63">
        <v>0</v>
      </c>
      <c r="W1495" s="63">
        <v>0</v>
      </c>
      <c r="X1495" s="63">
        <v>0.44129554655870445</v>
      </c>
      <c r="Y1495" s="63">
        <v>5.2631578947368418E-2</v>
      </c>
      <c r="Z1495" s="63">
        <v>1.6194331983805668E-2</v>
      </c>
      <c r="AA1495" s="63">
        <v>0.41295546558704455</v>
      </c>
      <c r="AB1495" s="93" t="str">
        <f t="shared" si="325"/>
        <v>pre99</v>
      </c>
      <c r="AC1495" s="93" t="str">
        <f t="shared" si="326"/>
        <v>DOM</v>
      </c>
      <c r="AD1495" s="93" t="str">
        <f>"'"&amp;VLOOKUP(A1495,Lookups!B$3:F$48,2,FALSE)&amp;"'"</f>
        <v>'Dome Creek Spring'</v>
      </c>
      <c r="AE1495" s="93">
        <f>VLOOKUP(A1495,Lookups!B$3:F$48,4,FALSE)</f>
        <v>5</v>
      </c>
      <c r="AF1495" s="93" t="str">
        <f>VLOOKUP(A1495,Lookups!B$3:F$48,5,FALSE)</f>
        <v>Fra</v>
      </c>
      <c r="AG1495" s="93" t="str">
        <f t="shared" si="327"/>
        <v>yes</v>
      </c>
      <c r="AH1495" s="93">
        <f>VLOOKUP(A1495,Lookups!B$3:F$48,3,FALSE)</f>
        <v>8</v>
      </c>
      <c r="AI1495" s="117">
        <f t="shared" si="328"/>
        <v>0</v>
      </c>
      <c r="AJ1495" s="117">
        <f t="shared" si="329"/>
        <v>0</v>
      </c>
      <c r="AK1495" s="117">
        <f t="shared" si="330"/>
        <v>0</v>
      </c>
      <c r="AL1495" s="117">
        <f t="shared" si="331"/>
        <v>7.6923076923076927E-2</v>
      </c>
      <c r="AM1495" s="117">
        <f t="shared" si="332"/>
        <v>0</v>
      </c>
      <c r="AN1495" s="117">
        <f t="shared" si="333"/>
        <v>0</v>
      </c>
      <c r="AO1495" s="117">
        <f t="shared" si="334"/>
        <v>0</v>
      </c>
      <c r="AP1495" s="117">
        <f t="shared" si="335"/>
        <v>0.49392712550607287</v>
      </c>
      <c r="AQ1495" s="117">
        <f t="shared" si="336"/>
        <v>0.41295546558704455</v>
      </c>
      <c r="AR1495" s="117">
        <f t="shared" si="337"/>
        <v>1.6194331983805668E-2</v>
      </c>
      <c r="AS1495" t="str">
        <f t="shared" si="338"/>
        <v>1998DOM</v>
      </c>
    </row>
    <row r="1496" spans="1:45" x14ac:dyDescent="0.25">
      <c r="A1496" t="s">
        <v>669</v>
      </c>
      <c r="B1496" s="64">
        <v>1999</v>
      </c>
      <c r="C1496">
        <v>56</v>
      </c>
      <c r="D1496" s="116" t="s">
        <v>31</v>
      </c>
      <c r="E1496" s="63">
        <v>0</v>
      </c>
      <c r="F1496" s="63">
        <v>0</v>
      </c>
      <c r="G1496" s="63">
        <v>0</v>
      </c>
      <c r="H1496" s="63">
        <v>0</v>
      </c>
      <c r="I1496" s="63">
        <v>0</v>
      </c>
      <c r="J1496" s="63">
        <v>0</v>
      </c>
      <c r="K1496" s="63">
        <v>0</v>
      </c>
      <c r="L1496" s="63">
        <v>0</v>
      </c>
      <c r="M1496" s="63">
        <v>0.16071428571428573</v>
      </c>
      <c r="N1496" s="63">
        <v>0</v>
      </c>
      <c r="O1496" s="63">
        <v>0</v>
      </c>
      <c r="P1496" s="63">
        <v>0</v>
      </c>
      <c r="Q1496" s="63">
        <v>0</v>
      </c>
      <c r="R1496" s="63">
        <v>0</v>
      </c>
      <c r="S1496" s="63">
        <v>0</v>
      </c>
      <c r="T1496" s="63">
        <v>0</v>
      </c>
      <c r="U1496" s="63">
        <v>0</v>
      </c>
      <c r="V1496" s="63">
        <v>0</v>
      </c>
      <c r="W1496" s="63">
        <v>0</v>
      </c>
      <c r="X1496" s="63">
        <v>0.32142857142857145</v>
      </c>
      <c r="Y1496" s="63">
        <v>0.10714285714285714</v>
      </c>
      <c r="Z1496" s="63">
        <v>0</v>
      </c>
      <c r="AA1496" s="63">
        <v>0.4107142857142857</v>
      </c>
      <c r="AB1496" s="93" t="str">
        <f t="shared" si="325"/>
        <v>a99to08</v>
      </c>
      <c r="AC1496" s="93" t="str">
        <f t="shared" si="326"/>
        <v>DOM</v>
      </c>
      <c r="AD1496" s="93" t="str">
        <f>"'"&amp;VLOOKUP(A1496,Lookups!B$3:F$48,2,FALSE)&amp;"'"</f>
        <v>'Dome Creek Spring'</v>
      </c>
      <c r="AE1496" s="93">
        <f>VLOOKUP(A1496,Lookups!B$3:F$48,4,FALSE)</f>
        <v>5</v>
      </c>
      <c r="AF1496" s="93" t="str">
        <f>VLOOKUP(A1496,Lookups!B$3:F$48,5,FALSE)</f>
        <v>Fra</v>
      </c>
      <c r="AG1496" s="93" t="str">
        <f t="shared" si="327"/>
        <v>yes</v>
      </c>
      <c r="AH1496" s="93">
        <f>VLOOKUP(A1496,Lookups!B$3:F$48,3,FALSE)</f>
        <v>8</v>
      </c>
      <c r="AI1496" s="117">
        <f t="shared" si="328"/>
        <v>0</v>
      </c>
      <c r="AJ1496" s="117">
        <f t="shared" si="329"/>
        <v>0</v>
      </c>
      <c r="AK1496" s="117">
        <f t="shared" si="330"/>
        <v>0</v>
      </c>
      <c r="AL1496" s="117">
        <f t="shared" si="331"/>
        <v>0.16071428571428573</v>
      </c>
      <c r="AM1496" s="117">
        <f t="shared" si="332"/>
        <v>0</v>
      </c>
      <c r="AN1496" s="117">
        <f t="shared" si="333"/>
        <v>0</v>
      </c>
      <c r="AO1496" s="117">
        <f t="shared" si="334"/>
        <v>0</v>
      </c>
      <c r="AP1496" s="117">
        <f t="shared" si="335"/>
        <v>0.4285714285714286</v>
      </c>
      <c r="AQ1496" s="117">
        <f t="shared" si="336"/>
        <v>0.4107142857142857</v>
      </c>
      <c r="AR1496" s="117">
        <f t="shared" si="337"/>
        <v>0</v>
      </c>
      <c r="AS1496" t="str">
        <f t="shared" si="338"/>
        <v>1999DOM</v>
      </c>
    </row>
    <row r="1497" spans="1:45" x14ac:dyDescent="0.25">
      <c r="A1497" t="s">
        <v>669</v>
      </c>
      <c r="B1497" s="64">
        <v>2000</v>
      </c>
      <c r="C1497">
        <v>111</v>
      </c>
      <c r="D1497" s="116" t="s">
        <v>31</v>
      </c>
      <c r="E1497" s="63">
        <v>0</v>
      </c>
      <c r="F1497" s="63">
        <v>0</v>
      </c>
      <c r="G1497" s="63">
        <v>0</v>
      </c>
      <c r="H1497" s="63">
        <v>0</v>
      </c>
      <c r="I1497" s="63">
        <v>0</v>
      </c>
      <c r="J1497" s="63">
        <v>0</v>
      </c>
      <c r="K1497" s="63">
        <v>0</v>
      </c>
      <c r="L1497" s="63">
        <v>0</v>
      </c>
      <c r="M1497" s="63">
        <v>0.18018018018018017</v>
      </c>
      <c r="N1497" s="63">
        <v>0</v>
      </c>
      <c r="O1497" s="63">
        <v>0</v>
      </c>
      <c r="P1497" s="63">
        <v>0</v>
      </c>
      <c r="Q1497" s="63">
        <v>2.7027027027027029E-2</v>
      </c>
      <c r="R1497" s="63">
        <v>0</v>
      </c>
      <c r="S1497" s="63">
        <v>0</v>
      </c>
      <c r="T1497" s="63">
        <v>0</v>
      </c>
      <c r="U1497" s="63">
        <v>0</v>
      </c>
      <c r="V1497" s="63">
        <v>0</v>
      </c>
      <c r="W1497" s="63">
        <v>0</v>
      </c>
      <c r="X1497" s="63">
        <v>0.44144144144144143</v>
      </c>
      <c r="Y1497" s="63">
        <v>0</v>
      </c>
      <c r="Z1497" s="63">
        <v>0</v>
      </c>
      <c r="AA1497" s="63">
        <v>0.35135135135135137</v>
      </c>
      <c r="AB1497" s="93" t="str">
        <f t="shared" si="325"/>
        <v>a99to08</v>
      </c>
      <c r="AC1497" s="93" t="str">
        <f t="shared" si="326"/>
        <v>DOM</v>
      </c>
      <c r="AD1497" s="93" t="str">
        <f>"'"&amp;VLOOKUP(A1497,Lookups!B$3:F$48,2,FALSE)&amp;"'"</f>
        <v>'Dome Creek Spring'</v>
      </c>
      <c r="AE1497" s="93">
        <f>VLOOKUP(A1497,Lookups!B$3:F$48,4,FALSE)</f>
        <v>5</v>
      </c>
      <c r="AF1497" s="93" t="str">
        <f>VLOOKUP(A1497,Lookups!B$3:F$48,5,FALSE)</f>
        <v>Fra</v>
      </c>
      <c r="AG1497" s="93" t="str">
        <f t="shared" si="327"/>
        <v>yes</v>
      </c>
      <c r="AH1497" s="93">
        <f>VLOOKUP(A1497,Lookups!B$3:F$48,3,FALSE)</f>
        <v>8</v>
      </c>
      <c r="AI1497" s="117">
        <f t="shared" si="328"/>
        <v>0</v>
      </c>
      <c r="AJ1497" s="117">
        <f t="shared" si="329"/>
        <v>0</v>
      </c>
      <c r="AK1497" s="117">
        <f t="shared" si="330"/>
        <v>0</v>
      </c>
      <c r="AL1497" s="117">
        <f t="shared" si="331"/>
        <v>0.18018018018018017</v>
      </c>
      <c r="AM1497" s="117">
        <f t="shared" si="332"/>
        <v>0</v>
      </c>
      <c r="AN1497" s="117">
        <f t="shared" si="333"/>
        <v>2.7027027027027029E-2</v>
      </c>
      <c r="AO1497" s="117">
        <f t="shared" si="334"/>
        <v>0</v>
      </c>
      <c r="AP1497" s="117">
        <f t="shared" si="335"/>
        <v>0.44144144144144143</v>
      </c>
      <c r="AQ1497" s="117">
        <f t="shared" si="336"/>
        <v>0.35135135135135137</v>
      </c>
      <c r="AR1497" s="117">
        <f t="shared" si="337"/>
        <v>0</v>
      </c>
      <c r="AS1497" t="str">
        <f t="shared" si="338"/>
        <v>2000DOM</v>
      </c>
    </row>
    <row r="1498" spans="1:45" x14ac:dyDescent="0.25">
      <c r="A1498" t="s">
        <v>669</v>
      </c>
      <c r="B1498" s="64">
        <v>2001</v>
      </c>
      <c r="C1498">
        <v>316</v>
      </c>
      <c r="D1498" s="116" t="s">
        <v>31</v>
      </c>
      <c r="E1498" s="63">
        <v>0</v>
      </c>
      <c r="F1498" s="63">
        <v>0</v>
      </c>
      <c r="G1498" s="63">
        <v>0</v>
      </c>
      <c r="H1498" s="63">
        <v>0</v>
      </c>
      <c r="I1498" s="63">
        <v>0</v>
      </c>
      <c r="J1498" s="63">
        <v>1.8987341772151899E-2</v>
      </c>
      <c r="K1498" s="63">
        <v>0</v>
      </c>
      <c r="L1498" s="63">
        <v>0</v>
      </c>
      <c r="M1498" s="63">
        <v>0.1550632911392405</v>
      </c>
      <c r="N1498" s="63">
        <v>0</v>
      </c>
      <c r="O1498" s="63">
        <v>0</v>
      </c>
      <c r="P1498" s="63">
        <v>0</v>
      </c>
      <c r="Q1498" s="63">
        <v>3.1645569620253164E-3</v>
      </c>
      <c r="R1498" s="63">
        <v>0</v>
      </c>
      <c r="S1498" s="63">
        <v>0</v>
      </c>
      <c r="T1498" s="63">
        <v>0</v>
      </c>
      <c r="U1498" s="63">
        <v>0</v>
      </c>
      <c r="V1498" s="63">
        <v>0</v>
      </c>
      <c r="W1498" s="63">
        <v>0</v>
      </c>
      <c r="X1498" s="63">
        <v>0.58860759493670889</v>
      </c>
      <c r="Y1498" s="63">
        <v>2.8481012658227847E-2</v>
      </c>
      <c r="Z1498" s="63">
        <v>0</v>
      </c>
      <c r="AA1498" s="63">
        <v>0.20569620253164558</v>
      </c>
      <c r="AB1498" s="93" t="str">
        <f t="shared" si="325"/>
        <v>a99to08</v>
      </c>
      <c r="AC1498" s="93" t="str">
        <f t="shared" si="326"/>
        <v>DOM</v>
      </c>
      <c r="AD1498" s="93" t="str">
        <f>"'"&amp;VLOOKUP(A1498,Lookups!B$3:F$48,2,FALSE)&amp;"'"</f>
        <v>'Dome Creek Spring'</v>
      </c>
      <c r="AE1498" s="93">
        <f>VLOOKUP(A1498,Lookups!B$3:F$48,4,FALSE)</f>
        <v>5</v>
      </c>
      <c r="AF1498" s="93" t="str">
        <f>VLOOKUP(A1498,Lookups!B$3:F$48,5,FALSE)</f>
        <v>Fra</v>
      </c>
      <c r="AG1498" s="93" t="str">
        <f t="shared" si="327"/>
        <v>yes</v>
      </c>
      <c r="AH1498" s="93">
        <f>VLOOKUP(A1498,Lookups!B$3:F$48,3,FALSE)</f>
        <v>8</v>
      </c>
      <c r="AI1498" s="117">
        <f t="shared" si="328"/>
        <v>0</v>
      </c>
      <c r="AJ1498" s="117">
        <f t="shared" si="329"/>
        <v>0</v>
      </c>
      <c r="AK1498" s="117">
        <f t="shared" si="330"/>
        <v>1.8987341772151899E-2</v>
      </c>
      <c r="AL1498" s="117">
        <f t="shared" si="331"/>
        <v>0.1550632911392405</v>
      </c>
      <c r="AM1498" s="117">
        <f t="shared" si="332"/>
        <v>0</v>
      </c>
      <c r="AN1498" s="117">
        <f t="shared" si="333"/>
        <v>3.1645569620253164E-3</v>
      </c>
      <c r="AO1498" s="117">
        <f t="shared" si="334"/>
        <v>0</v>
      </c>
      <c r="AP1498" s="117">
        <f t="shared" si="335"/>
        <v>0.61708860759493678</v>
      </c>
      <c r="AQ1498" s="117">
        <f t="shared" si="336"/>
        <v>0.20569620253164558</v>
      </c>
      <c r="AR1498" s="117">
        <f t="shared" si="337"/>
        <v>0</v>
      </c>
      <c r="AS1498" t="str">
        <f t="shared" si="338"/>
        <v>2001DOM</v>
      </c>
    </row>
    <row r="1499" spans="1:45" x14ac:dyDescent="0.25">
      <c r="A1499" t="s">
        <v>669</v>
      </c>
      <c r="B1499" s="64">
        <v>2002</v>
      </c>
      <c r="C1499">
        <v>139</v>
      </c>
      <c r="D1499" s="116" t="s">
        <v>45</v>
      </c>
      <c r="E1499" s="63">
        <v>0</v>
      </c>
      <c r="F1499" s="63">
        <v>0</v>
      </c>
      <c r="G1499" s="63">
        <v>0</v>
      </c>
      <c r="H1499" s="63">
        <v>0.1223021582733813</v>
      </c>
      <c r="I1499" s="63">
        <v>0</v>
      </c>
      <c r="J1499" s="63">
        <v>0.1079136690647482</v>
      </c>
      <c r="K1499" s="63">
        <v>0</v>
      </c>
      <c r="L1499" s="63">
        <v>0</v>
      </c>
      <c r="M1499" s="63">
        <v>0.12949640287769784</v>
      </c>
      <c r="N1499" s="63">
        <v>0</v>
      </c>
      <c r="O1499" s="63">
        <v>0</v>
      </c>
      <c r="P1499" s="63">
        <v>0</v>
      </c>
      <c r="Q1499" s="63">
        <v>3.5971223021582732E-2</v>
      </c>
      <c r="R1499" s="63">
        <v>0</v>
      </c>
      <c r="S1499" s="63">
        <v>0</v>
      </c>
      <c r="T1499" s="63">
        <v>0</v>
      </c>
      <c r="U1499" s="63">
        <v>0</v>
      </c>
      <c r="V1499" s="63">
        <v>0</v>
      </c>
      <c r="W1499" s="63">
        <v>0</v>
      </c>
      <c r="X1499" s="63">
        <v>0.20143884892086331</v>
      </c>
      <c r="Y1499" s="63">
        <v>0</v>
      </c>
      <c r="Z1499" s="63">
        <v>0</v>
      </c>
      <c r="AA1499" s="63">
        <v>0.40287769784172661</v>
      </c>
      <c r="AB1499" s="93" t="str">
        <f t="shared" si="325"/>
        <v>a99to08</v>
      </c>
      <c r="AC1499" s="93" t="str">
        <f t="shared" si="326"/>
        <v>DOM</v>
      </c>
      <c r="AD1499" s="93" t="str">
        <f>"'"&amp;VLOOKUP(A1499,Lookups!B$3:F$48,2,FALSE)&amp;"'"</f>
        <v>'Dome Creek Spring'</v>
      </c>
      <c r="AE1499" s="93">
        <f>VLOOKUP(A1499,Lookups!B$3:F$48,4,FALSE)</f>
        <v>5</v>
      </c>
      <c r="AF1499" s="93" t="str">
        <f>VLOOKUP(A1499,Lookups!B$3:F$48,5,FALSE)</f>
        <v>Fra</v>
      </c>
      <c r="AG1499" s="93" t="str">
        <f t="shared" si="327"/>
        <v>yes</v>
      </c>
      <c r="AH1499" s="93">
        <f>VLOOKUP(A1499,Lookups!B$3:F$48,3,FALSE)</f>
        <v>8</v>
      </c>
      <c r="AI1499" s="117">
        <f t="shared" si="328"/>
        <v>0</v>
      </c>
      <c r="AJ1499" s="117">
        <f t="shared" si="329"/>
        <v>0.1223021582733813</v>
      </c>
      <c r="AK1499" s="117">
        <f t="shared" si="330"/>
        <v>0.1079136690647482</v>
      </c>
      <c r="AL1499" s="117">
        <f t="shared" si="331"/>
        <v>0.12949640287769784</v>
      </c>
      <c r="AM1499" s="117">
        <f t="shared" si="332"/>
        <v>0</v>
      </c>
      <c r="AN1499" s="117">
        <f t="shared" si="333"/>
        <v>3.5971223021582732E-2</v>
      </c>
      <c r="AO1499" s="117">
        <f t="shared" si="334"/>
        <v>0</v>
      </c>
      <c r="AP1499" s="117">
        <f t="shared" si="335"/>
        <v>0.20143884892086331</v>
      </c>
      <c r="AQ1499" s="117">
        <f t="shared" si="336"/>
        <v>0.40287769784172661</v>
      </c>
      <c r="AR1499" s="117">
        <f t="shared" si="337"/>
        <v>0</v>
      </c>
      <c r="AS1499" t="str">
        <f t="shared" si="338"/>
        <v>2002DOM</v>
      </c>
    </row>
    <row r="1500" spans="1:45" x14ac:dyDescent="0.25">
      <c r="A1500" t="s">
        <v>669</v>
      </c>
      <c r="B1500" s="64">
        <v>2003</v>
      </c>
      <c r="C1500">
        <v>154</v>
      </c>
      <c r="D1500" s="116" t="s">
        <v>69</v>
      </c>
      <c r="E1500" s="63">
        <v>0</v>
      </c>
      <c r="F1500" s="63">
        <v>0</v>
      </c>
      <c r="G1500" s="63">
        <v>0</v>
      </c>
      <c r="H1500" s="63">
        <v>5.1948051948051951E-2</v>
      </c>
      <c r="I1500" s="63">
        <v>0</v>
      </c>
      <c r="J1500" s="63">
        <v>0</v>
      </c>
      <c r="K1500" s="63">
        <v>7.1428571428571425E-2</v>
      </c>
      <c r="L1500" s="63">
        <v>0</v>
      </c>
      <c r="M1500" s="63">
        <v>0.13636363636363635</v>
      </c>
      <c r="N1500" s="63">
        <v>0</v>
      </c>
      <c r="O1500" s="63">
        <v>0</v>
      </c>
      <c r="P1500" s="63">
        <v>0</v>
      </c>
      <c r="Q1500" s="63">
        <v>0</v>
      </c>
      <c r="R1500" s="63">
        <v>0</v>
      </c>
      <c r="S1500" s="63">
        <v>0</v>
      </c>
      <c r="T1500" s="63">
        <v>0</v>
      </c>
      <c r="U1500" s="63">
        <v>0</v>
      </c>
      <c r="V1500" s="63">
        <v>0</v>
      </c>
      <c r="W1500" s="63">
        <v>0</v>
      </c>
      <c r="X1500" s="63">
        <v>0.59090909090909094</v>
      </c>
      <c r="Y1500" s="63">
        <v>0</v>
      </c>
      <c r="Z1500" s="63">
        <v>0</v>
      </c>
      <c r="AA1500" s="63">
        <v>0.14935064935064934</v>
      </c>
      <c r="AB1500" s="93" t="str">
        <f t="shared" si="325"/>
        <v>a99to08</v>
      </c>
      <c r="AC1500" s="93" t="str">
        <f t="shared" si="326"/>
        <v>DOM</v>
      </c>
      <c r="AD1500" s="93" t="str">
        <f>"'"&amp;VLOOKUP(A1500,Lookups!B$3:F$48,2,FALSE)&amp;"'"</f>
        <v>'Dome Creek Spring'</v>
      </c>
      <c r="AE1500" s="93">
        <f>VLOOKUP(A1500,Lookups!B$3:F$48,4,FALSE)</f>
        <v>5</v>
      </c>
      <c r="AF1500" s="93" t="str">
        <f>VLOOKUP(A1500,Lookups!B$3:F$48,5,FALSE)</f>
        <v>Fra</v>
      </c>
      <c r="AG1500" s="93" t="str">
        <f t="shared" si="327"/>
        <v>yes</v>
      </c>
      <c r="AH1500" s="93">
        <f>VLOOKUP(A1500,Lookups!B$3:F$48,3,FALSE)</f>
        <v>8</v>
      </c>
      <c r="AI1500" s="117">
        <f t="shared" si="328"/>
        <v>0</v>
      </c>
      <c r="AJ1500" s="117">
        <f t="shared" si="329"/>
        <v>5.1948051948051951E-2</v>
      </c>
      <c r="AK1500" s="117">
        <f t="shared" si="330"/>
        <v>7.1428571428571425E-2</v>
      </c>
      <c r="AL1500" s="117">
        <f t="shared" si="331"/>
        <v>0.13636363636363635</v>
      </c>
      <c r="AM1500" s="117">
        <f t="shared" si="332"/>
        <v>0</v>
      </c>
      <c r="AN1500" s="117">
        <f t="shared" si="333"/>
        <v>0</v>
      </c>
      <c r="AO1500" s="117">
        <f t="shared" si="334"/>
        <v>0</v>
      </c>
      <c r="AP1500" s="117">
        <f t="shared" si="335"/>
        <v>0.59090909090909094</v>
      </c>
      <c r="AQ1500" s="117">
        <f t="shared" si="336"/>
        <v>0.14935064935064934</v>
      </c>
      <c r="AR1500" s="117">
        <f t="shared" si="337"/>
        <v>0</v>
      </c>
      <c r="AS1500" t="str">
        <f t="shared" si="338"/>
        <v>2003DOM</v>
      </c>
    </row>
    <row r="1501" spans="1:45" x14ac:dyDescent="0.25">
      <c r="A1501" t="s">
        <v>669</v>
      </c>
      <c r="B1501" s="64">
        <v>2004</v>
      </c>
      <c r="C1501">
        <v>8</v>
      </c>
      <c r="D1501" s="116" t="s">
        <v>70</v>
      </c>
      <c r="E1501" s="63" t="s">
        <v>26</v>
      </c>
      <c r="F1501" s="63" t="s">
        <v>27</v>
      </c>
      <c r="G1501" s="63" t="s">
        <v>28</v>
      </c>
      <c r="H1501" s="63" t="s">
        <v>28</v>
      </c>
      <c r="I1501" s="63" t="s">
        <v>28</v>
      </c>
      <c r="J1501" s="63" t="s">
        <v>28</v>
      </c>
      <c r="K1501" s="63" t="s">
        <v>28</v>
      </c>
      <c r="L1501" s="63" t="s">
        <v>28</v>
      </c>
      <c r="M1501" s="63" t="s">
        <v>28</v>
      </c>
      <c r="N1501" s="63" t="s">
        <v>28</v>
      </c>
      <c r="O1501" s="63" t="s">
        <v>28</v>
      </c>
      <c r="P1501" s="63" t="s">
        <v>28</v>
      </c>
      <c r="Q1501" s="63" t="s">
        <v>28</v>
      </c>
      <c r="R1501" s="63" t="s">
        <v>28</v>
      </c>
      <c r="S1501" s="63" t="s">
        <v>28</v>
      </c>
      <c r="T1501" s="63" t="s">
        <v>28</v>
      </c>
      <c r="U1501" s="63" t="s">
        <v>28</v>
      </c>
      <c r="V1501" s="63" t="s">
        <v>28</v>
      </c>
      <c r="W1501" s="63" t="s">
        <v>28</v>
      </c>
      <c r="X1501" s="63" t="s">
        <v>28</v>
      </c>
      <c r="Y1501" s="63" t="s">
        <v>28</v>
      </c>
      <c r="Z1501" s="63" t="s">
        <v>28</v>
      </c>
      <c r="AA1501" s="63" t="s">
        <v>28</v>
      </c>
      <c r="AB1501" s="93" t="str">
        <f t="shared" si="325"/>
        <v>a99to08</v>
      </c>
      <c r="AC1501" s="93" t="str">
        <f t="shared" si="326"/>
        <v>DOM</v>
      </c>
      <c r="AD1501" s="93" t="str">
        <f>"'"&amp;VLOOKUP(A1501,Lookups!B$3:F$48,2,FALSE)&amp;"'"</f>
        <v>'Dome Creek Spring'</v>
      </c>
      <c r="AE1501" s="93">
        <f>VLOOKUP(A1501,Lookups!B$3:F$48,4,FALSE)</f>
        <v>5</v>
      </c>
      <c r="AF1501" s="93" t="str">
        <f>VLOOKUP(A1501,Lookups!B$3:F$48,5,FALSE)</f>
        <v>Fra</v>
      </c>
      <c r="AG1501" s="93" t="str">
        <f t="shared" si="327"/>
        <v>no</v>
      </c>
      <c r="AH1501" s="93">
        <f>VLOOKUP(A1501,Lookups!B$3:F$48,3,FALSE)</f>
        <v>8</v>
      </c>
      <c r="AI1501" s="117">
        <f t="shared" si="328"/>
        <v>0</v>
      </c>
      <c r="AJ1501" s="117">
        <f t="shared" si="329"/>
        <v>0</v>
      </c>
      <c r="AK1501" s="117">
        <f t="shared" si="330"/>
        <v>0</v>
      </c>
      <c r="AL1501" s="117">
        <f t="shared" si="331"/>
        <v>0</v>
      </c>
      <c r="AM1501" s="117">
        <f t="shared" si="332"/>
        <v>0</v>
      </c>
      <c r="AN1501" s="117">
        <f t="shared" si="333"/>
        <v>0</v>
      </c>
      <c r="AO1501" s="117">
        <f t="shared" si="334"/>
        <v>0</v>
      </c>
      <c r="AP1501" s="117">
        <f t="shared" si="335"/>
        <v>0</v>
      </c>
      <c r="AQ1501" s="117">
        <f t="shared" si="336"/>
        <v>0</v>
      </c>
      <c r="AR1501" s="117">
        <f t="shared" si="337"/>
        <v>0</v>
      </c>
      <c r="AS1501" t="str">
        <f t="shared" si="338"/>
        <v>2004DOM</v>
      </c>
    </row>
    <row r="1502" spans="1:45" x14ac:dyDescent="0.25">
      <c r="A1502" t="s">
        <v>669</v>
      </c>
      <c r="B1502" s="64">
        <v>2005</v>
      </c>
      <c r="C1502">
        <v>228</v>
      </c>
      <c r="D1502" s="116" t="s">
        <v>30</v>
      </c>
      <c r="E1502" s="63">
        <v>0</v>
      </c>
      <c r="F1502" s="63">
        <v>0</v>
      </c>
      <c r="G1502" s="63">
        <v>0</v>
      </c>
      <c r="H1502" s="63">
        <v>3.9473684210526314E-2</v>
      </c>
      <c r="I1502" s="63">
        <v>0</v>
      </c>
      <c r="J1502" s="63">
        <v>4.3859649122807015E-3</v>
      </c>
      <c r="K1502" s="63">
        <v>0</v>
      </c>
      <c r="L1502" s="63">
        <v>0</v>
      </c>
      <c r="M1502" s="63">
        <v>4.3859649122807015E-2</v>
      </c>
      <c r="N1502" s="63">
        <v>0</v>
      </c>
      <c r="O1502" s="63">
        <v>0</v>
      </c>
      <c r="P1502" s="63">
        <v>0</v>
      </c>
      <c r="Q1502" s="63">
        <v>0</v>
      </c>
      <c r="R1502" s="63">
        <v>0</v>
      </c>
      <c r="S1502" s="63">
        <v>0</v>
      </c>
      <c r="T1502" s="63">
        <v>0</v>
      </c>
      <c r="U1502" s="63">
        <v>0</v>
      </c>
      <c r="V1502" s="63">
        <v>8.771929824561403E-3</v>
      </c>
      <c r="W1502" s="63">
        <v>0</v>
      </c>
      <c r="X1502" s="63">
        <v>0.58771929824561409</v>
      </c>
      <c r="Y1502" s="63">
        <v>7.0175438596491224E-2</v>
      </c>
      <c r="Z1502" s="63">
        <v>0</v>
      </c>
      <c r="AA1502" s="63">
        <v>0.24561403508771928</v>
      </c>
      <c r="AB1502" s="93" t="str">
        <f t="shared" si="325"/>
        <v>a99to08</v>
      </c>
      <c r="AC1502" s="93" t="str">
        <f t="shared" si="326"/>
        <v>DOM</v>
      </c>
      <c r="AD1502" s="93" t="str">
        <f>"'"&amp;VLOOKUP(A1502,Lookups!B$3:F$48,2,FALSE)&amp;"'"</f>
        <v>'Dome Creek Spring'</v>
      </c>
      <c r="AE1502" s="93">
        <f>VLOOKUP(A1502,Lookups!B$3:F$48,4,FALSE)</f>
        <v>5</v>
      </c>
      <c r="AF1502" s="93" t="str">
        <f>VLOOKUP(A1502,Lookups!B$3:F$48,5,FALSE)</f>
        <v>Fra</v>
      </c>
      <c r="AG1502" s="93" t="str">
        <f t="shared" si="327"/>
        <v>yes</v>
      </c>
      <c r="AH1502" s="93">
        <f>VLOOKUP(A1502,Lookups!B$3:F$48,3,FALSE)</f>
        <v>8</v>
      </c>
      <c r="AI1502" s="117">
        <f t="shared" si="328"/>
        <v>0</v>
      </c>
      <c r="AJ1502" s="117">
        <f t="shared" si="329"/>
        <v>3.9473684210526314E-2</v>
      </c>
      <c r="AK1502" s="117">
        <f t="shared" si="330"/>
        <v>4.3859649122807015E-3</v>
      </c>
      <c r="AL1502" s="117">
        <f t="shared" si="331"/>
        <v>4.3859649122807015E-2</v>
      </c>
      <c r="AM1502" s="117">
        <f t="shared" si="332"/>
        <v>0</v>
      </c>
      <c r="AN1502" s="117">
        <f t="shared" si="333"/>
        <v>0</v>
      </c>
      <c r="AO1502" s="117">
        <f t="shared" si="334"/>
        <v>8.771929824561403E-3</v>
      </c>
      <c r="AP1502" s="117">
        <f t="shared" si="335"/>
        <v>0.65789473684210531</v>
      </c>
      <c r="AQ1502" s="117">
        <f t="shared" si="336"/>
        <v>0.24561403508771928</v>
      </c>
      <c r="AR1502" s="117">
        <f t="shared" si="337"/>
        <v>0</v>
      </c>
      <c r="AS1502" t="str">
        <f t="shared" si="338"/>
        <v>2005DOM</v>
      </c>
    </row>
    <row r="1503" spans="1:45" x14ac:dyDescent="0.25">
      <c r="A1503" t="s">
        <v>669</v>
      </c>
      <c r="B1503" s="64">
        <v>2006</v>
      </c>
      <c r="C1503">
        <v>111</v>
      </c>
      <c r="D1503" s="116" t="s">
        <v>45</v>
      </c>
      <c r="E1503" s="63">
        <v>0</v>
      </c>
      <c r="F1503" s="63">
        <v>0</v>
      </c>
      <c r="G1503" s="63">
        <v>0</v>
      </c>
      <c r="H1503" s="63">
        <v>0</v>
      </c>
      <c r="I1503" s="63">
        <v>0</v>
      </c>
      <c r="J1503" s="63">
        <v>7.2072072072072071E-2</v>
      </c>
      <c r="K1503" s="63">
        <v>0</v>
      </c>
      <c r="L1503" s="63">
        <v>0</v>
      </c>
      <c r="M1503" s="63">
        <v>6.3063063063063057E-2</v>
      </c>
      <c r="N1503" s="63">
        <v>0</v>
      </c>
      <c r="O1503" s="63">
        <v>0</v>
      </c>
      <c r="P1503" s="63">
        <v>0</v>
      </c>
      <c r="Q1503" s="63">
        <v>9.0090090090090089E-3</v>
      </c>
      <c r="R1503" s="63">
        <v>0</v>
      </c>
      <c r="S1503" s="63">
        <v>0</v>
      </c>
      <c r="T1503" s="63">
        <v>0</v>
      </c>
      <c r="U1503" s="63">
        <v>0</v>
      </c>
      <c r="V1503" s="63">
        <v>0</v>
      </c>
      <c r="W1503" s="63">
        <v>0</v>
      </c>
      <c r="X1503" s="63">
        <v>0.43243243243243246</v>
      </c>
      <c r="Y1503" s="63">
        <v>0</v>
      </c>
      <c r="Z1503" s="63">
        <v>0</v>
      </c>
      <c r="AA1503" s="63">
        <v>0.42342342342342343</v>
      </c>
      <c r="AB1503" s="93" t="str">
        <f t="shared" si="325"/>
        <v>a99to08</v>
      </c>
      <c r="AC1503" s="93" t="str">
        <f t="shared" si="326"/>
        <v>DOM</v>
      </c>
      <c r="AD1503" s="93" t="str">
        <f>"'"&amp;VLOOKUP(A1503,Lookups!B$3:F$48,2,FALSE)&amp;"'"</f>
        <v>'Dome Creek Spring'</v>
      </c>
      <c r="AE1503" s="93">
        <f>VLOOKUP(A1503,Lookups!B$3:F$48,4,FALSE)</f>
        <v>5</v>
      </c>
      <c r="AF1503" s="93" t="str">
        <f>VLOOKUP(A1503,Lookups!B$3:F$48,5,FALSE)</f>
        <v>Fra</v>
      </c>
      <c r="AG1503" s="93" t="str">
        <f t="shared" si="327"/>
        <v>yes</v>
      </c>
      <c r="AH1503" s="93">
        <f>VLOOKUP(A1503,Lookups!B$3:F$48,3,FALSE)</f>
        <v>8</v>
      </c>
      <c r="AI1503" s="117">
        <f t="shared" si="328"/>
        <v>0</v>
      </c>
      <c r="AJ1503" s="117">
        <f t="shared" si="329"/>
        <v>0</v>
      </c>
      <c r="AK1503" s="117">
        <f t="shared" si="330"/>
        <v>7.2072072072072071E-2</v>
      </c>
      <c r="AL1503" s="117">
        <f t="shared" si="331"/>
        <v>6.3063063063063057E-2</v>
      </c>
      <c r="AM1503" s="117">
        <f t="shared" si="332"/>
        <v>0</v>
      </c>
      <c r="AN1503" s="117">
        <f t="shared" si="333"/>
        <v>9.0090090090090089E-3</v>
      </c>
      <c r="AO1503" s="117">
        <f t="shared" si="334"/>
        <v>0</v>
      </c>
      <c r="AP1503" s="117">
        <f t="shared" si="335"/>
        <v>0.43243243243243246</v>
      </c>
      <c r="AQ1503" s="117">
        <f t="shared" si="336"/>
        <v>0.42342342342342343</v>
      </c>
      <c r="AR1503" s="117">
        <f t="shared" si="337"/>
        <v>0</v>
      </c>
      <c r="AS1503" t="str">
        <f t="shared" si="338"/>
        <v>2006DOM</v>
      </c>
    </row>
    <row r="1504" spans="1:45" x14ac:dyDescent="0.25">
      <c r="A1504" t="s">
        <v>669</v>
      </c>
      <c r="B1504" s="64">
        <v>2007</v>
      </c>
      <c r="C1504">
        <v>20</v>
      </c>
      <c r="D1504" s="116" t="s">
        <v>71</v>
      </c>
      <c r="E1504" s="63" t="s">
        <v>26</v>
      </c>
      <c r="F1504" s="63" t="s">
        <v>27</v>
      </c>
      <c r="G1504" s="63" t="s">
        <v>28</v>
      </c>
      <c r="H1504" s="63" t="s">
        <v>28</v>
      </c>
      <c r="I1504" s="63" t="s">
        <v>28</v>
      </c>
      <c r="J1504" s="63" t="s">
        <v>28</v>
      </c>
      <c r="K1504" s="63" t="s">
        <v>28</v>
      </c>
      <c r="L1504" s="63" t="s">
        <v>28</v>
      </c>
      <c r="M1504" s="63" t="s">
        <v>28</v>
      </c>
      <c r="N1504" s="63" t="s">
        <v>28</v>
      </c>
      <c r="O1504" s="63" t="s">
        <v>28</v>
      </c>
      <c r="P1504" s="63" t="s">
        <v>28</v>
      </c>
      <c r="Q1504" s="63" t="s">
        <v>28</v>
      </c>
      <c r="R1504" s="63" t="s">
        <v>28</v>
      </c>
      <c r="S1504" s="63" t="s">
        <v>28</v>
      </c>
      <c r="T1504" s="63" t="s">
        <v>28</v>
      </c>
      <c r="U1504" s="63" t="s">
        <v>28</v>
      </c>
      <c r="V1504" s="63" t="s">
        <v>28</v>
      </c>
      <c r="W1504" s="63" t="s">
        <v>28</v>
      </c>
      <c r="X1504" s="63" t="s">
        <v>28</v>
      </c>
      <c r="Y1504" s="63" t="s">
        <v>28</v>
      </c>
      <c r="Z1504" s="63" t="s">
        <v>28</v>
      </c>
      <c r="AA1504" s="63" t="s">
        <v>28</v>
      </c>
      <c r="AB1504" s="93" t="str">
        <f t="shared" si="325"/>
        <v>a99to08</v>
      </c>
      <c r="AC1504" s="93" t="str">
        <f t="shared" si="326"/>
        <v>DOM</v>
      </c>
      <c r="AD1504" s="93" t="str">
        <f>"'"&amp;VLOOKUP(A1504,Lookups!B$3:F$48,2,FALSE)&amp;"'"</f>
        <v>'Dome Creek Spring'</v>
      </c>
      <c r="AE1504" s="93">
        <f>VLOOKUP(A1504,Lookups!B$3:F$48,4,FALSE)</f>
        <v>5</v>
      </c>
      <c r="AF1504" s="93" t="str">
        <f>VLOOKUP(A1504,Lookups!B$3:F$48,5,FALSE)</f>
        <v>Fra</v>
      </c>
      <c r="AG1504" s="93" t="str">
        <f t="shared" si="327"/>
        <v>no</v>
      </c>
      <c r="AH1504" s="93">
        <f>VLOOKUP(A1504,Lookups!B$3:F$48,3,FALSE)</f>
        <v>8</v>
      </c>
      <c r="AI1504" s="117">
        <f t="shared" si="328"/>
        <v>0</v>
      </c>
      <c r="AJ1504" s="117">
        <f t="shared" si="329"/>
        <v>0</v>
      </c>
      <c r="AK1504" s="117">
        <f t="shared" si="330"/>
        <v>0</v>
      </c>
      <c r="AL1504" s="117">
        <f t="shared" si="331"/>
        <v>0</v>
      </c>
      <c r="AM1504" s="117">
        <f t="shared" si="332"/>
        <v>0</v>
      </c>
      <c r="AN1504" s="117">
        <f t="shared" si="333"/>
        <v>0</v>
      </c>
      <c r="AO1504" s="117">
        <f t="shared" si="334"/>
        <v>0</v>
      </c>
      <c r="AP1504" s="117">
        <f t="shared" si="335"/>
        <v>0</v>
      </c>
      <c r="AQ1504" s="117">
        <f t="shared" si="336"/>
        <v>0</v>
      </c>
      <c r="AR1504" s="117">
        <f t="shared" si="337"/>
        <v>0</v>
      </c>
      <c r="AS1504" t="str">
        <f t="shared" si="338"/>
        <v>2007DOM</v>
      </c>
    </row>
    <row r="1505" spans="1:45" x14ac:dyDescent="0.25">
      <c r="A1505" t="s">
        <v>669</v>
      </c>
      <c r="B1505" s="64">
        <v>2008</v>
      </c>
      <c r="C1505" t="s">
        <v>40</v>
      </c>
      <c r="E1505" s="63" t="s">
        <v>28</v>
      </c>
      <c r="F1505" s="63" t="s">
        <v>28</v>
      </c>
      <c r="G1505" s="63" t="s">
        <v>28</v>
      </c>
      <c r="H1505" s="63" t="s">
        <v>28</v>
      </c>
      <c r="I1505" s="63" t="s">
        <v>28</v>
      </c>
      <c r="J1505" s="63" t="s">
        <v>28</v>
      </c>
      <c r="K1505" s="63" t="s">
        <v>28</v>
      </c>
      <c r="L1505" s="63" t="s">
        <v>28</v>
      </c>
      <c r="M1505" s="63" t="s">
        <v>28</v>
      </c>
      <c r="N1505" s="63" t="s">
        <v>28</v>
      </c>
      <c r="O1505" s="63" t="s">
        <v>28</v>
      </c>
      <c r="P1505" s="63" t="s">
        <v>28</v>
      </c>
      <c r="Q1505" s="63" t="s">
        <v>28</v>
      </c>
      <c r="R1505" s="63" t="s">
        <v>28</v>
      </c>
      <c r="S1505" s="63" t="s">
        <v>28</v>
      </c>
      <c r="T1505" s="63" t="s">
        <v>28</v>
      </c>
      <c r="U1505" s="63" t="s">
        <v>28</v>
      </c>
      <c r="V1505" s="63" t="s">
        <v>28</v>
      </c>
      <c r="W1505" s="63" t="s">
        <v>28</v>
      </c>
      <c r="X1505" s="63" t="s">
        <v>28</v>
      </c>
      <c r="Y1505" s="63" t="s">
        <v>28</v>
      </c>
      <c r="Z1505" s="63" t="s">
        <v>28</v>
      </c>
      <c r="AA1505" s="63" t="s">
        <v>28</v>
      </c>
      <c r="AB1505" s="93" t="str">
        <f t="shared" si="325"/>
        <v>a99to08</v>
      </c>
      <c r="AC1505" s="93" t="str">
        <f t="shared" si="326"/>
        <v>DOM</v>
      </c>
      <c r="AD1505" s="93" t="str">
        <f>"'"&amp;VLOOKUP(A1505,Lookups!B$3:F$48,2,FALSE)&amp;"'"</f>
        <v>'Dome Creek Spring'</v>
      </c>
      <c r="AE1505" s="93">
        <f>VLOOKUP(A1505,Lookups!B$3:F$48,4,FALSE)</f>
        <v>5</v>
      </c>
      <c r="AF1505" s="93" t="str">
        <f>VLOOKUP(A1505,Lookups!B$3:F$48,5,FALSE)</f>
        <v>Fra</v>
      </c>
      <c r="AG1505" s="93" t="str">
        <f t="shared" si="327"/>
        <v>no</v>
      </c>
      <c r="AH1505" s="93">
        <f>VLOOKUP(A1505,Lookups!B$3:F$48,3,FALSE)</f>
        <v>8</v>
      </c>
      <c r="AI1505" s="117">
        <f t="shared" si="328"/>
        <v>0</v>
      </c>
      <c r="AJ1505" s="117">
        <f t="shared" si="329"/>
        <v>0</v>
      </c>
      <c r="AK1505" s="117">
        <f t="shared" si="330"/>
        <v>0</v>
      </c>
      <c r="AL1505" s="117">
        <f t="shared" si="331"/>
        <v>0</v>
      </c>
      <c r="AM1505" s="117">
        <f t="shared" si="332"/>
        <v>0</v>
      </c>
      <c r="AN1505" s="117">
        <f t="shared" si="333"/>
        <v>0</v>
      </c>
      <c r="AO1505" s="117">
        <f t="shared" si="334"/>
        <v>0</v>
      </c>
      <c r="AP1505" s="117">
        <f t="shared" si="335"/>
        <v>0</v>
      </c>
      <c r="AQ1505" s="117">
        <f t="shared" si="336"/>
        <v>0</v>
      </c>
      <c r="AR1505" s="117">
        <f t="shared" si="337"/>
        <v>0</v>
      </c>
      <c r="AS1505" t="str">
        <f t="shared" si="338"/>
        <v>2008DOM</v>
      </c>
    </row>
    <row r="1506" spans="1:45" x14ac:dyDescent="0.25">
      <c r="A1506" t="s">
        <v>669</v>
      </c>
      <c r="B1506" s="64">
        <v>2009</v>
      </c>
      <c r="C1506" t="s">
        <v>40</v>
      </c>
      <c r="E1506" s="63" t="s">
        <v>28</v>
      </c>
      <c r="F1506" s="63" t="s">
        <v>28</v>
      </c>
      <c r="G1506" s="63" t="s">
        <v>28</v>
      </c>
      <c r="H1506" s="63" t="s">
        <v>28</v>
      </c>
      <c r="I1506" s="63" t="s">
        <v>28</v>
      </c>
      <c r="J1506" s="63" t="s">
        <v>28</v>
      </c>
      <c r="K1506" s="63" t="s">
        <v>28</v>
      </c>
      <c r="L1506" s="63" t="s">
        <v>28</v>
      </c>
      <c r="M1506" s="63" t="s">
        <v>28</v>
      </c>
      <c r="N1506" s="63" t="s">
        <v>28</v>
      </c>
      <c r="O1506" s="63" t="s">
        <v>28</v>
      </c>
      <c r="P1506" s="63" t="s">
        <v>28</v>
      </c>
      <c r="Q1506" s="63" t="s">
        <v>28</v>
      </c>
      <c r="R1506" s="63" t="s">
        <v>28</v>
      </c>
      <c r="S1506" s="63" t="s">
        <v>28</v>
      </c>
      <c r="T1506" s="63" t="s">
        <v>28</v>
      </c>
      <c r="U1506" s="63" t="s">
        <v>28</v>
      </c>
      <c r="V1506" s="63" t="s">
        <v>28</v>
      </c>
      <c r="W1506" s="63" t="s">
        <v>28</v>
      </c>
      <c r="X1506" s="63" t="s">
        <v>28</v>
      </c>
      <c r="Y1506" s="63" t="s">
        <v>28</v>
      </c>
      <c r="Z1506" s="63" t="s">
        <v>28</v>
      </c>
      <c r="AA1506" s="63" t="s">
        <v>28</v>
      </c>
      <c r="AB1506" s="93" t="str">
        <f t="shared" si="325"/>
        <v>a09on</v>
      </c>
      <c r="AC1506" s="93" t="str">
        <f t="shared" si="326"/>
        <v>DOM</v>
      </c>
      <c r="AD1506" s="93" t="str">
        <f>"'"&amp;VLOOKUP(A1506,Lookups!B$3:F$48,2,FALSE)&amp;"'"</f>
        <v>'Dome Creek Spring'</v>
      </c>
      <c r="AE1506" s="93">
        <f>VLOOKUP(A1506,Lookups!B$3:F$48,4,FALSE)</f>
        <v>5</v>
      </c>
      <c r="AF1506" s="93" t="str">
        <f>VLOOKUP(A1506,Lookups!B$3:F$48,5,FALSE)</f>
        <v>Fra</v>
      </c>
      <c r="AG1506" s="93" t="str">
        <f t="shared" si="327"/>
        <v>no</v>
      </c>
      <c r="AH1506" s="93">
        <f>VLOOKUP(A1506,Lookups!B$3:F$48,3,FALSE)</f>
        <v>8</v>
      </c>
      <c r="AI1506" s="117">
        <f t="shared" si="328"/>
        <v>0</v>
      </c>
      <c r="AJ1506" s="117">
        <f t="shared" si="329"/>
        <v>0</v>
      </c>
      <c r="AK1506" s="117">
        <f t="shared" si="330"/>
        <v>0</v>
      </c>
      <c r="AL1506" s="117">
        <f t="shared" si="331"/>
        <v>0</v>
      </c>
      <c r="AM1506" s="117">
        <f t="shared" si="332"/>
        <v>0</v>
      </c>
      <c r="AN1506" s="117">
        <f t="shared" si="333"/>
        <v>0</v>
      </c>
      <c r="AO1506" s="117">
        <f t="shared" si="334"/>
        <v>0</v>
      </c>
      <c r="AP1506" s="117">
        <f t="shared" si="335"/>
        <v>0</v>
      </c>
      <c r="AQ1506" s="117">
        <f t="shared" si="336"/>
        <v>0</v>
      </c>
      <c r="AR1506" s="117">
        <f t="shared" si="337"/>
        <v>0</v>
      </c>
      <c r="AS1506" t="str">
        <f t="shared" si="338"/>
        <v>2009DOM</v>
      </c>
    </row>
    <row r="1507" spans="1:45" x14ac:dyDescent="0.25">
      <c r="A1507" t="s">
        <v>669</v>
      </c>
      <c r="B1507" s="64">
        <v>2010</v>
      </c>
      <c r="C1507" t="s">
        <v>40</v>
      </c>
      <c r="E1507" s="63" t="s">
        <v>28</v>
      </c>
      <c r="F1507" s="63" t="s">
        <v>28</v>
      </c>
      <c r="G1507" s="63" t="s">
        <v>28</v>
      </c>
      <c r="H1507" s="63" t="s">
        <v>28</v>
      </c>
      <c r="I1507" s="63" t="s">
        <v>28</v>
      </c>
      <c r="J1507" s="63" t="s">
        <v>28</v>
      </c>
      <c r="K1507" s="63" t="s">
        <v>28</v>
      </c>
      <c r="L1507" s="63" t="s">
        <v>28</v>
      </c>
      <c r="M1507" s="63" t="s">
        <v>28</v>
      </c>
      <c r="N1507" s="63" t="s">
        <v>28</v>
      </c>
      <c r="O1507" s="63" t="s">
        <v>28</v>
      </c>
      <c r="P1507" s="63" t="s">
        <v>28</v>
      </c>
      <c r="Q1507" s="63" t="s">
        <v>28</v>
      </c>
      <c r="R1507" s="63" t="s">
        <v>28</v>
      </c>
      <c r="S1507" s="63" t="s">
        <v>28</v>
      </c>
      <c r="T1507" s="63" t="s">
        <v>28</v>
      </c>
      <c r="U1507" s="63" t="s">
        <v>28</v>
      </c>
      <c r="V1507" s="63" t="s">
        <v>28</v>
      </c>
      <c r="W1507" s="63" t="s">
        <v>28</v>
      </c>
      <c r="X1507" s="63" t="s">
        <v>28</v>
      </c>
      <c r="Y1507" s="63" t="s">
        <v>28</v>
      </c>
      <c r="Z1507" s="63" t="s">
        <v>28</v>
      </c>
      <c r="AA1507" s="63" t="s">
        <v>28</v>
      </c>
      <c r="AB1507" s="93" t="str">
        <f t="shared" si="325"/>
        <v>a09on</v>
      </c>
      <c r="AC1507" s="93" t="str">
        <f t="shared" si="326"/>
        <v>DOM</v>
      </c>
      <c r="AD1507" s="93" t="str">
        <f>"'"&amp;VLOOKUP(A1507,Lookups!B$3:F$48,2,FALSE)&amp;"'"</f>
        <v>'Dome Creek Spring'</v>
      </c>
      <c r="AE1507" s="93">
        <f>VLOOKUP(A1507,Lookups!B$3:F$48,4,FALSE)</f>
        <v>5</v>
      </c>
      <c r="AF1507" s="93" t="str">
        <f>VLOOKUP(A1507,Lookups!B$3:F$48,5,FALSE)</f>
        <v>Fra</v>
      </c>
      <c r="AG1507" s="93" t="str">
        <f t="shared" si="327"/>
        <v>no</v>
      </c>
      <c r="AH1507" s="93">
        <f>VLOOKUP(A1507,Lookups!B$3:F$48,3,FALSE)</f>
        <v>8</v>
      </c>
      <c r="AI1507" s="117">
        <f t="shared" si="328"/>
        <v>0</v>
      </c>
      <c r="AJ1507" s="117">
        <f t="shared" si="329"/>
        <v>0</v>
      </c>
      <c r="AK1507" s="117">
        <f t="shared" si="330"/>
        <v>0</v>
      </c>
      <c r="AL1507" s="117">
        <f t="shared" si="331"/>
        <v>0</v>
      </c>
      <c r="AM1507" s="117">
        <f t="shared" si="332"/>
        <v>0</v>
      </c>
      <c r="AN1507" s="117">
        <f t="shared" si="333"/>
        <v>0</v>
      </c>
      <c r="AO1507" s="117">
        <f t="shared" si="334"/>
        <v>0</v>
      </c>
      <c r="AP1507" s="117">
        <f t="shared" si="335"/>
        <v>0</v>
      </c>
      <c r="AQ1507" s="117">
        <f t="shared" si="336"/>
        <v>0</v>
      </c>
      <c r="AR1507" s="117">
        <f t="shared" si="337"/>
        <v>0</v>
      </c>
      <c r="AS1507" t="str">
        <f t="shared" si="338"/>
        <v>2010DOM</v>
      </c>
    </row>
    <row r="1508" spans="1:45" x14ac:dyDescent="0.25">
      <c r="A1508" t="s">
        <v>669</v>
      </c>
      <c r="B1508" s="64">
        <v>2011</v>
      </c>
      <c r="C1508" t="s">
        <v>40</v>
      </c>
      <c r="E1508" s="63" t="s">
        <v>28</v>
      </c>
      <c r="F1508" s="63" t="s">
        <v>28</v>
      </c>
      <c r="G1508" s="63" t="s">
        <v>28</v>
      </c>
      <c r="H1508" s="63" t="s">
        <v>28</v>
      </c>
      <c r="I1508" s="63" t="s">
        <v>28</v>
      </c>
      <c r="J1508" s="63" t="s">
        <v>28</v>
      </c>
      <c r="K1508" s="63" t="s">
        <v>28</v>
      </c>
      <c r="L1508" s="63" t="s">
        <v>28</v>
      </c>
      <c r="M1508" s="63" t="s">
        <v>28</v>
      </c>
      <c r="N1508" s="63" t="s">
        <v>28</v>
      </c>
      <c r="O1508" s="63" t="s">
        <v>28</v>
      </c>
      <c r="P1508" s="63" t="s">
        <v>28</v>
      </c>
      <c r="Q1508" s="63" t="s">
        <v>28</v>
      </c>
      <c r="R1508" s="63" t="s">
        <v>28</v>
      </c>
      <c r="S1508" s="63" t="s">
        <v>28</v>
      </c>
      <c r="T1508" s="63" t="s">
        <v>28</v>
      </c>
      <c r="U1508" s="63" t="s">
        <v>28</v>
      </c>
      <c r="V1508" s="63" t="s">
        <v>28</v>
      </c>
      <c r="W1508" s="63" t="s">
        <v>28</v>
      </c>
      <c r="X1508" s="63" t="s">
        <v>28</v>
      </c>
      <c r="Y1508" s="63" t="s">
        <v>28</v>
      </c>
      <c r="Z1508" s="63" t="s">
        <v>28</v>
      </c>
      <c r="AA1508" s="63" t="s">
        <v>28</v>
      </c>
      <c r="AB1508" s="93" t="str">
        <f t="shared" si="325"/>
        <v>a09on</v>
      </c>
      <c r="AC1508" s="93" t="str">
        <f t="shared" si="326"/>
        <v>DOM</v>
      </c>
      <c r="AD1508" s="93" t="str">
        <f>"'"&amp;VLOOKUP(A1508,Lookups!B$3:F$48,2,FALSE)&amp;"'"</f>
        <v>'Dome Creek Spring'</v>
      </c>
      <c r="AE1508" s="93">
        <f>VLOOKUP(A1508,Lookups!B$3:F$48,4,FALSE)</f>
        <v>5</v>
      </c>
      <c r="AF1508" s="93" t="str">
        <f>VLOOKUP(A1508,Lookups!B$3:F$48,5,FALSE)</f>
        <v>Fra</v>
      </c>
      <c r="AG1508" s="93" t="str">
        <f t="shared" si="327"/>
        <v>no</v>
      </c>
      <c r="AH1508" s="93">
        <f>VLOOKUP(A1508,Lookups!B$3:F$48,3,FALSE)</f>
        <v>8</v>
      </c>
      <c r="AI1508" s="117">
        <f t="shared" si="328"/>
        <v>0</v>
      </c>
      <c r="AJ1508" s="117">
        <f t="shared" si="329"/>
        <v>0</v>
      </c>
      <c r="AK1508" s="117">
        <f t="shared" si="330"/>
        <v>0</v>
      </c>
      <c r="AL1508" s="117">
        <f t="shared" si="331"/>
        <v>0</v>
      </c>
      <c r="AM1508" s="117">
        <f t="shared" si="332"/>
        <v>0</v>
      </c>
      <c r="AN1508" s="117">
        <f t="shared" si="333"/>
        <v>0</v>
      </c>
      <c r="AO1508" s="117">
        <f t="shared" si="334"/>
        <v>0</v>
      </c>
      <c r="AP1508" s="117">
        <f t="shared" si="335"/>
        <v>0</v>
      </c>
      <c r="AQ1508" s="117">
        <f t="shared" si="336"/>
        <v>0</v>
      </c>
      <c r="AR1508" s="117">
        <f t="shared" si="337"/>
        <v>0</v>
      </c>
      <c r="AS1508" t="str">
        <f t="shared" si="338"/>
        <v>2011DOM</v>
      </c>
    </row>
    <row r="1509" spans="1:45" x14ac:dyDescent="0.25">
      <c r="A1509" t="s">
        <v>669</v>
      </c>
      <c r="B1509" s="64">
        <v>2012</v>
      </c>
      <c r="C1509" t="s">
        <v>40</v>
      </c>
      <c r="E1509" s="63" t="s">
        <v>28</v>
      </c>
      <c r="F1509" s="63" t="s">
        <v>28</v>
      </c>
      <c r="G1509" s="63" t="s">
        <v>28</v>
      </c>
      <c r="H1509" s="63" t="s">
        <v>28</v>
      </c>
      <c r="I1509" s="63" t="s">
        <v>28</v>
      </c>
      <c r="J1509" s="63" t="s">
        <v>28</v>
      </c>
      <c r="K1509" s="63" t="s">
        <v>28</v>
      </c>
      <c r="L1509" s="63" t="s">
        <v>28</v>
      </c>
      <c r="M1509" s="63" t="s">
        <v>28</v>
      </c>
      <c r="N1509" s="63" t="s">
        <v>28</v>
      </c>
      <c r="O1509" s="63" t="s">
        <v>28</v>
      </c>
      <c r="P1509" s="63" t="s">
        <v>28</v>
      </c>
      <c r="Q1509" s="63" t="s">
        <v>28</v>
      </c>
      <c r="R1509" s="63" t="s">
        <v>28</v>
      </c>
      <c r="S1509" s="63" t="s">
        <v>28</v>
      </c>
      <c r="T1509" s="63" t="s">
        <v>28</v>
      </c>
      <c r="U1509" s="63" t="s">
        <v>28</v>
      </c>
      <c r="V1509" s="63" t="s">
        <v>28</v>
      </c>
      <c r="W1509" s="63" t="s">
        <v>28</v>
      </c>
      <c r="X1509" s="63" t="s">
        <v>28</v>
      </c>
      <c r="Y1509" s="63" t="s">
        <v>28</v>
      </c>
      <c r="Z1509" s="63" t="s">
        <v>28</v>
      </c>
      <c r="AA1509" s="63" t="s">
        <v>28</v>
      </c>
      <c r="AB1509" s="93" t="str">
        <f t="shared" si="325"/>
        <v>a09on</v>
      </c>
      <c r="AC1509" s="93" t="str">
        <f t="shared" si="326"/>
        <v>DOM</v>
      </c>
      <c r="AD1509" s="93" t="str">
        <f>"'"&amp;VLOOKUP(A1509,Lookups!B$3:F$48,2,FALSE)&amp;"'"</f>
        <v>'Dome Creek Spring'</v>
      </c>
      <c r="AE1509" s="93">
        <f>VLOOKUP(A1509,Lookups!B$3:F$48,4,FALSE)</f>
        <v>5</v>
      </c>
      <c r="AF1509" s="93" t="str">
        <f>VLOOKUP(A1509,Lookups!B$3:F$48,5,FALSE)</f>
        <v>Fra</v>
      </c>
      <c r="AG1509" s="93" t="str">
        <f t="shared" si="327"/>
        <v>no</v>
      </c>
      <c r="AH1509" s="93">
        <f>VLOOKUP(A1509,Lookups!B$3:F$48,3,FALSE)</f>
        <v>8</v>
      </c>
      <c r="AI1509" s="117">
        <f t="shared" si="328"/>
        <v>0</v>
      </c>
      <c r="AJ1509" s="117">
        <f t="shared" si="329"/>
        <v>0</v>
      </c>
      <c r="AK1509" s="117">
        <f t="shared" si="330"/>
        <v>0</v>
      </c>
      <c r="AL1509" s="117">
        <f t="shared" si="331"/>
        <v>0</v>
      </c>
      <c r="AM1509" s="117">
        <f t="shared" si="332"/>
        <v>0</v>
      </c>
      <c r="AN1509" s="117">
        <f t="shared" si="333"/>
        <v>0</v>
      </c>
      <c r="AO1509" s="117">
        <f t="shared" si="334"/>
        <v>0</v>
      </c>
      <c r="AP1509" s="117">
        <f t="shared" si="335"/>
        <v>0</v>
      </c>
      <c r="AQ1509" s="117">
        <f t="shared" si="336"/>
        <v>0</v>
      </c>
      <c r="AR1509" s="117">
        <f t="shared" si="337"/>
        <v>0</v>
      </c>
      <c r="AS1509" t="str">
        <f t="shared" si="338"/>
        <v>2012DOM</v>
      </c>
    </row>
    <row r="1510" spans="1:45" x14ac:dyDescent="0.25">
      <c r="A1510" t="s">
        <v>669</v>
      </c>
      <c r="B1510" s="64">
        <v>2013</v>
      </c>
      <c r="C1510" t="s">
        <v>40</v>
      </c>
      <c r="E1510" s="63" t="s">
        <v>28</v>
      </c>
      <c r="F1510" s="63" t="s">
        <v>28</v>
      </c>
      <c r="G1510" s="63" t="s">
        <v>28</v>
      </c>
      <c r="H1510" s="63" t="s">
        <v>28</v>
      </c>
      <c r="I1510" s="63" t="s">
        <v>28</v>
      </c>
      <c r="J1510" s="63" t="s">
        <v>28</v>
      </c>
      <c r="K1510" s="63" t="s">
        <v>28</v>
      </c>
      <c r="L1510" s="63" t="s">
        <v>28</v>
      </c>
      <c r="M1510" s="63" t="s">
        <v>28</v>
      </c>
      <c r="N1510" s="63" t="s">
        <v>28</v>
      </c>
      <c r="O1510" s="63" t="s">
        <v>28</v>
      </c>
      <c r="P1510" s="63" t="s">
        <v>28</v>
      </c>
      <c r="Q1510" s="63" t="s">
        <v>28</v>
      </c>
      <c r="R1510" s="63" t="s">
        <v>28</v>
      </c>
      <c r="S1510" s="63" t="s">
        <v>28</v>
      </c>
      <c r="T1510" s="63" t="s">
        <v>28</v>
      </c>
      <c r="U1510" s="63" t="s">
        <v>28</v>
      </c>
      <c r="V1510" s="63" t="s">
        <v>28</v>
      </c>
      <c r="W1510" s="63" t="s">
        <v>28</v>
      </c>
      <c r="X1510" s="63" t="s">
        <v>28</v>
      </c>
      <c r="Y1510" s="63" t="s">
        <v>28</v>
      </c>
      <c r="Z1510" s="63" t="s">
        <v>28</v>
      </c>
      <c r="AA1510" s="63" t="s">
        <v>28</v>
      </c>
      <c r="AB1510" s="93" t="str">
        <f t="shared" si="325"/>
        <v>a09on</v>
      </c>
      <c r="AC1510" s="93" t="str">
        <f t="shared" si="326"/>
        <v>DOM</v>
      </c>
      <c r="AD1510" s="93" t="str">
        <f>"'"&amp;VLOOKUP(A1510,Lookups!B$3:F$48,2,FALSE)&amp;"'"</f>
        <v>'Dome Creek Spring'</v>
      </c>
      <c r="AE1510" s="93">
        <f>VLOOKUP(A1510,Lookups!B$3:F$48,4,FALSE)</f>
        <v>5</v>
      </c>
      <c r="AF1510" s="93" t="str">
        <f>VLOOKUP(A1510,Lookups!B$3:F$48,5,FALSE)</f>
        <v>Fra</v>
      </c>
      <c r="AG1510" s="93" t="str">
        <f t="shared" si="327"/>
        <v>no</v>
      </c>
      <c r="AH1510" s="93">
        <f>VLOOKUP(A1510,Lookups!B$3:F$48,3,FALSE)</f>
        <v>8</v>
      </c>
      <c r="AI1510" s="117">
        <f t="shared" si="328"/>
        <v>0</v>
      </c>
      <c r="AJ1510" s="117">
        <f t="shared" si="329"/>
        <v>0</v>
      </c>
      <c r="AK1510" s="117">
        <f t="shared" si="330"/>
        <v>0</v>
      </c>
      <c r="AL1510" s="117">
        <f t="shared" si="331"/>
        <v>0</v>
      </c>
      <c r="AM1510" s="117">
        <f t="shared" si="332"/>
        <v>0</v>
      </c>
      <c r="AN1510" s="117">
        <f t="shared" si="333"/>
        <v>0</v>
      </c>
      <c r="AO1510" s="117">
        <f t="shared" si="334"/>
        <v>0</v>
      </c>
      <c r="AP1510" s="117">
        <f t="shared" si="335"/>
        <v>0</v>
      </c>
      <c r="AQ1510" s="117">
        <f t="shared" si="336"/>
        <v>0</v>
      </c>
      <c r="AR1510" s="117">
        <f t="shared" si="337"/>
        <v>0</v>
      </c>
      <c r="AS1510" t="str">
        <f t="shared" si="338"/>
        <v>2013DOM</v>
      </c>
    </row>
    <row r="1511" spans="1:45" x14ac:dyDescent="0.25">
      <c r="A1511" t="s">
        <v>666</v>
      </c>
      <c r="B1511" s="64">
        <v>1979</v>
      </c>
      <c r="C1511">
        <v>26</v>
      </c>
      <c r="D1511" s="116">
        <v>2</v>
      </c>
      <c r="E1511" s="63" t="s">
        <v>26</v>
      </c>
      <c r="F1511" s="63" t="s">
        <v>27</v>
      </c>
      <c r="G1511" s="63" t="s">
        <v>28</v>
      </c>
      <c r="H1511" s="63" t="s">
        <v>28</v>
      </c>
      <c r="I1511" s="63" t="s">
        <v>28</v>
      </c>
      <c r="J1511" s="63" t="s">
        <v>28</v>
      </c>
      <c r="K1511" s="63" t="s">
        <v>28</v>
      </c>
      <c r="L1511" s="63" t="s">
        <v>28</v>
      </c>
      <c r="M1511" s="63" t="s">
        <v>28</v>
      </c>
      <c r="N1511" s="63" t="s">
        <v>28</v>
      </c>
      <c r="O1511" s="63" t="s">
        <v>28</v>
      </c>
      <c r="P1511" s="63" t="s">
        <v>28</v>
      </c>
      <c r="Q1511" s="63" t="s">
        <v>28</v>
      </c>
      <c r="R1511" s="63" t="s">
        <v>28</v>
      </c>
      <c r="S1511" s="63" t="s">
        <v>28</v>
      </c>
      <c r="T1511" s="63" t="s">
        <v>28</v>
      </c>
      <c r="U1511" s="63" t="s">
        <v>28</v>
      </c>
      <c r="V1511" s="63" t="s">
        <v>28</v>
      </c>
      <c r="W1511" s="63" t="s">
        <v>28</v>
      </c>
      <c r="X1511" s="63" t="s">
        <v>28</v>
      </c>
      <c r="Y1511" s="63" t="s">
        <v>28</v>
      </c>
      <c r="Z1511" s="63" t="s">
        <v>28</v>
      </c>
      <c r="AA1511" s="63" t="s">
        <v>28</v>
      </c>
      <c r="AB1511" s="93" t="str">
        <f t="shared" si="325"/>
        <v>pre99</v>
      </c>
      <c r="AC1511" s="93" t="str">
        <f t="shared" si="326"/>
        <v>CWF</v>
      </c>
      <c r="AD1511" s="93" t="str">
        <f>"'"&amp;VLOOKUP(A1511,Lookups!B$3:F$48,2,FALSE)&amp;"'"</f>
        <v>'Cowlitz Fall Tule'</v>
      </c>
      <c r="AE1511" s="93">
        <f>VLOOKUP(A1511,Lookups!B$3:F$48,4,FALSE)</f>
        <v>8</v>
      </c>
      <c r="AF1511" s="93" t="str">
        <f>VLOOKUP(A1511,Lookups!B$3:F$48,5,FALSE)</f>
        <v>ColR</v>
      </c>
      <c r="AG1511" s="93" t="str">
        <f t="shared" si="327"/>
        <v>no</v>
      </c>
      <c r="AH1511" s="93">
        <f>VLOOKUP(A1511,Lookups!B$3:F$48,3,FALSE)</f>
        <v>7</v>
      </c>
      <c r="AI1511" s="117">
        <f t="shared" si="328"/>
        <v>0</v>
      </c>
      <c r="AJ1511" s="117">
        <f t="shared" si="329"/>
        <v>0</v>
      </c>
      <c r="AK1511" s="117">
        <f t="shared" si="330"/>
        <v>0</v>
      </c>
      <c r="AL1511" s="117">
        <f t="shared" si="331"/>
        <v>0</v>
      </c>
      <c r="AM1511" s="117">
        <f t="shared" si="332"/>
        <v>0</v>
      </c>
      <c r="AN1511" s="117">
        <f t="shared" si="333"/>
        <v>0</v>
      </c>
      <c r="AO1511" s="117">
        <f t="shared" si="334"/>
        <v>0</v>
      </c>
      <c r="AP1511" s="117">
        <f t="shared" si="335"/>
        <v>0</v>
      </c>
      <c r="AQ1511" s="117">
        <f t="shared" si="336"/>
        <v>0</v>
      </c>
      <c r="AR1511" s="117">
        <f t="shared" si="337"/>
        <v>0</v>
      </c>
      <c r="AS1511" t="str">
        <f t="shared" si="338"/>
        <v>1979CWF</v>
      </c>
    </row>
    <row r="1512" spans="1:45" x14ac:dyDescent="0.25">
      <c r="A1512" t="s">
        <v>666</v>
      </c>
      <c r="B1512" s="64">
        <v>1980</v>
      </c>
      <c r="C1512">
        <v>280</v>
      </c>
      <c r="D1512" s="116" t="s">
        <v>41</v>
      </c>
      <c r="E1512" s="63" t="s">
        <v>26</v>
      </c>
      <c r="F1512" s="63" t="s">
        <v>27</v>
      </c>
      <c r="G1512" s="63" t="s">
        <v>28</v>
      </c>
      <c r="H1512" s="63" t="s">
        <v>28</v>
      </c>
      <c r="I1512" s="63" t="s">
        <v>28</v>
      </c>
      <c r="J1512" s="63" t="s">
        <v>28</v>
      </c>
      <c r="K1512" s="63" t="s">
        <v>28</v>
      </c>
      <c r="L1512" s="63" t="s">
        <v>28</v>
      </c>
      <c r="M1512" s="63" t="s">
        <v>28</v>
      </c>
      <c r="N1512" s="63" t="s">
        <v>28</v>
      </c>
      <c r="O1512" s="63" t="s">
        <v>28</v>
      </c>
      <c r="P1512" s="63" t="s">
        <v>28</v>
      </c>
      <c r="Q1512" s="63" t="s">
        <v>28</v>
      </c>
      <c r="R1512" s="63" t="s">
        <v>28</v>
      </c>
      <c r="S1512" s="63" t="s">
        <v>28</v>
      </c>
      <c r="T1512" s="63" t="s">
        <v>28</v>
      </c>
      <c r="U1512" s="63" t="s">
        <v>28</v>
      </c>
      <c r="V1512" s="63" t="s">
        <v>28</v>
      </c>
      <c r="W1512" s="63" t="s">
        <v>28</v>
      </c>
      <c r="X1512" s="63" t="s">
        <v>28</v>
      </c>
      <c r="Y1512" s="63" t="s">
        <v>28</v>
      </c>
      <c r="Z1512" s="63" t="s">
        <v>28</v>
      </c>
      <c r="AA1512" s="63" t="s">
        <v>28</v>
      </c>
      <c r="AB1512" s="93" t="str">
        <f t="shared" si="325"/>
        <v>pre99</v>
      </c>
      <c r="AC1512" s="93" t="str">
        <f t="shared" si="326"/>
        <v>CWF</v>
      </c>
      <c r="AD1512" s="93" t="str">
        <f>"'"&amp;VLOOKUP(A1512,Lookups!B$3:F$48,2,FALSE)&amp;"'"</f>
        <v>'Cowlitz Fall Tule'</v>
      </c>
      <c r="AE1512" s="93">
        <f>VLOOKUP(A1512,Lookups!B$3:F$48,4,FALSE)</f>
        <v>8</v>
      </c>
      <c r="AF1512" s="93" t="str">
        <f>VLOOKUP(A1512,Lookups!B$3:F$48,5,FALSE)</f>
        <v>ColR</v>
      </c>
      <c r="AG1512" s="93" t="str">
        <f t="shared" si="327"/>
        <v>no</v>
      </c>
      <c r="AH1512" s="93">
        <f>VLOOKUP(A1512,Lookups!B$3:F$48,3,FALSE)</f>
        <v>7</v>
      </c>
      <c r="AI1512" s="117">
        <f t="shared" si="328"/>
        <v>0</v>
      </c>
      <c r="AJ1512" s="117">
        <f t="shared" si="329"/>
        <v>0</v>
      </c>
      <c r="AK1512" s="117">
        <f t="shared" si="330"/>
        <v>0</v>
      </c>
      <c r="AL1512" s="117">
        <f t="shared" si="331"/>
        <v>0</v>
      </c>
      <c r="AM1512" s="117">
        <f t="shared" si="332"/>
        <v>0</v>
      </c>
      <c r="AN1512" s="117">
        <f t="shared" si="333"/>
        <v>0</v>
      </c>
      <c r="AO1512" s="117">
        <f t="shared" si="334"/>
        <v>0</v>
      </c>
      <c r="AP1512" s="117">
        <f t="shared" si="335"/>
        <v>0</v>
      </c>
      <c r="AQ1512" s="117">
        <f t="shared" si="336"/>
        <v>0</v>
      </c>
      <c r="AR1512" s="117">
        <f t="shared" si="337"/>
        <v>0</v>
      </c>
      <c r="AS1512" t="str">
        <f t="shared" si="338"/>
        <v>1980CWF</v>
      </c>
    </row>
    <row r="1513" spans="1:45" x14ac:dyDescent="0.25">
      <c r="A1513" t="s">
        <v>666</v>
      </c>
      <c r="B1513" s="64">
        <v>1981</v>
      </c>
      <c r="C1513">
        <v>414</v>
      </c>
      <c r="D1513" s="116" t="s">
        <v>42</v>
      </c>
      <c r="E1513" s="63">
        <v>5.7971014492753617E-2</v>
      </c>
      <c r="F1513" s="63">
        <v>0</v>
      </c>
      <c r="G1513" s="63">
        <v>0</v>
      </c>
      <c r="H1513" s="63">
        <v>2.1739130434782608E-2</v>
      </c>
      <c r="I1513" s="63">
        <v>0</v>
      </c>
      <c r="J1513" s="63">
        <v>0.17149758454106279</v>
      </c>
      <c r="K1513" s="63">
        <v>0</v>
      </c>
      <c r="L1513" s="63">
        <v>0</v>
      </c>
      <c r="M1513" s="63">
        <v>6.280193236714976E-2</v>
      </c>
      <c r="N1513" s="63">
        <v>0</v>
      </c>
      <c r="O1513" s="63">
        <v>3.3816425120772944E-2</v>
      </c>
      <c r="P1513" s="63">
        <v>0</v>
      </c>
      <c r="Q1513" s="63">
        <v>8.6956521739130432E-2</v>
      </c>
      <c r="R1513" s="63">
        <v>0.13043478260869565</v>
      </c>
      <c r="S1513" s="63">
        <v>4.1062801932367152E-2</v>
      </c>
      <c r="T1513" s="63">
        <v>0</v>
      </c>
      <c r="U1513" s="63">
        <v>2.4154589371980675E-3</v>
      </c>
      <c r="V1513" s="63">
        <v>0</v>
      </c>
      <c r="W1513" s="63">
        <v>0</v>
      </c>
      <c r="X1513" s="63">
        <v>0.14009661835748793</v>
      </c>
      <c r="Y1513" s="63">
        <v>0</v>
      </c>
      <c r="Z1513" s="63">
        <v>4.3478260869565216E-2</v>
      </c>
      <c r="AA1513" s="63">
        <v>0.20772946859903382</v>
      </c>
      <c r="AB1513" s="93" t="str">
        <f t="shared" si="325"/>
        <v>pre99</v>
      </c>
      <c r="AC1513" s="93" t="str">
        <f t="shared" si="326"/>
        <v>CWF</v>
      </c>
      <c r="AD1513" s="93" t="str">
        <f>"'"&amp;VLOOKUP(A1513,Lookups!B$3:F$48,2,FALSE)&amp;"'"</f>
        <v>'Cowlitz Fall Tule'</v>
      </c>
      <c r="AE1513" s="93">
        <f>VLOOKUP(A1513,Lookups!B$3:F$48,4,FALSE)</f>
        <v>8</v>
      </c>
      <c r="AF1513" s="93" t="str">
        <f>VLOOKUP(A1513,Lookups!B$3:F$48,5,FALSE)</f>
        <v>ColR</v>
      </c>
      <c r="AG1513" s="93" t="str">
        <f t="shared" si="327"/>
        <v>yes</v>
      </c>
      <c r="AH1513" s="93">
        <f>VLOOKUP(A1513,Lookups!B$3:F$48,3,FALSE)</f>
        <v>7</v>
      </c>
      <c r="AI1513" s="117">
        <f t="shared" si="328"/>
        <v>5.7971014492753617E-2</v>
      </c>
      <c r="AJ1513" s="117">
        <f t="shared" si="329"/>
        <v>2.1739130434782608E-2</v>
      </c>
      <c r="AK1513" s="117">
        <f t="shared" si="330"/>
        <v>0.17149758454106279</v>
      </c>
      <c r="AL1513" s="117">
        <f t="shared" si="331"/>
        <v>6.280193236714976E-2</v>
      </c>
      <c r="AM1513" s="117">
        <f t="shared" si="332"/>
        <v>3.3816425120772944E-2</v>
      </c>
      <c r="AN1513" s="117">
        <f t="shared" si="333"/>
        <v>0.25845410628019322</v>
      </c>
      <c r="AO1513" s="117">
        <f t="shared" si="334"/>
        <v>2.4154589371980675E-3</v>
      </c>
      <c r="AP1513" s="117">
        <f t="shared" si="335"/>
        <v>0.14009661835748793</v>
      </c>
      <c r="AQ1513" s="117">
        <f t="shared" si="336"/>
        <v>0.20772946859903382</v>
      </c>
      <c r="AR1513" s="117">
        <f t="shared" si="337"/>
        <v>4.3478260869565216E-2</v>
      </c>
      <c r="AS1513" t="str">
        <f t="shared" si="338"/>
        <v>1981CWF</v>
      </c>
    </row>
    <row r="1514" spans="1:45" x14ac:dyDescent="0.25">
      <c r="A1514" t="s">
        <v>666</v>
      </c>
      <c r="B1514" s="64">
        <v>1982</v>
      </c>
      <c r="C1514">
        <v>498</v>
      </c>
      <c r="D1514" s="116" t="s">
        <v>43</v>
      </c>
      <c r="E1514" s="63">
        <v>4.2168674698795178E-2</v>
      </c>
      <c r="F1514" s="63">
        <v>0</v>
      </c>
      <c r="G1514" s="63">
        <v>4.0160642570281121E-3</v>
      </c>
      <c r="H1514" s="63">
        <v>1.4056224899598393E-2</v>
      </c>
      <c r="I1514" s="63">
        <v>0</v>
      </c>
      <c r="J1514" s="63">
        <v>0.16265060240963855</v>
      </c>
      <c r="K1514" s="63">
        <v>1.0040160642570281E-2</v>
      </c>
      <c r="L1514" s="63">
        <v>0</v>
      </c>
      <c r="M1514" s="63">
        <v>0</v>
      </c>
      <c r="N1514" s="63">
        <v>4.0160642570281121E-3</v>
      </c>
      <c r="O1514" s="63">
        <v>3.413654618473895E-2</v>
      </c>
      <c r="P1514" s="63">
        <v>0</v>
      </c>
      <c r="Q1514" s="63">
        <v>0.15662650602409639</v>
      </c>
      <c r="R1514" s="63">
        <v>0.10843373493975904</v>
      </c>
      <c r="S1514" s="63">
        <v>4.6184738955823292E-2</v>
      </c>
      <c r="T1514" s="63">
        <v>0</v>
      </c>
      <c r="U1514" s="63">
        <v>2.8112449799196786E-2</v>
      </c>
      <c r="V1514" s="63">
        <v>0</v>
      </c>
      <c r="W1514" s="63">
        <v>0</v>
      </c>
      <c r="X1514" s="63">
        <v>7.6305220883534142E-2</v>
      </c>
      <c r="Y1514" s="63">
        <v>1.6064257028112448E-2</v>
      </c>
      <c r="Z1514" s="63">
        <v>2.2088353413654619E-2</v>
      </c>
      <c r="AA1514" s="63">
        <v>0.27510040160642568</v>
      </c>
      <c r="AB1514" s="93" t="str">
        <f t="shared" ref="AB1514:AB1577" si="339">IF(B1514&gt;=2009,"a09on",IF(B1514&gt;=1999,"a99to08","pre99"))</f>
        <v>pre99</v>
      </c>
      <c r="AC1514" s="93" t="str">
        <f t="shared" ref="AC1514:AC1577" si="340">A1514</f>
        <v>CWF</v>
      </c>
      <c r="AD1514" s="93" t="str">
        <f>"'"&amp;VLOOKUP(A1514,Lookups!B$3:F$48,2,FALSE)&amp;"'"</f>
        <v>'Cowlitz Fall Tule'</v>
      </c>
      <c r="AE1514" s="93">
        <f>VLOOKUP(A1514,Lookups!B$3:F$48,4,FALSE)</f>
        <v>8</v>
      </c>
      <c r="AF1514" s="93" t="str">
        <f>VLOOKUP(A1514,Lookups!B$3:F$48,5,FALSE)</f>
        <v>ColR</v>
      </c>
      <c r="AG1514" s="93" t="str">
        <f t="shared" ref="AG1514:AG1577" si="341">IF(SUM(AI1514:AR1514)=0,"no","yes")</f>
        <v>yes</v>
      </c>
      <c r="AH1514" s="93">
        <f>VLOOKUP(A1514,Lookups!B$3:F$48,3,FALSE)</f>
        <v>7</v>
      </c>
      <c r="AI1514" s="117">
        <f t="shared" ref="AI1514:AI1577" si="342">SUM(E1514:G1514)</f>
        <v>4.6184738955823292E-2</v>
      </c>
      <c r="AJ1514" s="117">
        <f t="shared" ref="AJ1514:AJ1577" si="343">SUM(H1514:I1514)</f>
        <v>1.4056224899598393E-2</v>
      </c>
      <c r="AK1514" s="117">
        <f t="shared" ref="AK1514:AK1577" si="344">SUM(J1514:K1514)</f>
        <v>0.17269076305220882</v>
      </c>
      <c r="AL1514" s="117">
        <f t="shared" ref="AL1514:AL1577" si="345">SUM(L1514:M1514)</f>
        <v>0</v>
      </c>
      <c r="AM1514" s="117">
        <f t="shared" ref="AM1514:AM1577" si="346">SUM(N1514:P1514)</f>
        <v>3.8152610441767064E-2</v>
      </c>
      <c r="AN1514" s="117">
        <f t="shared" ref="AN1514:AN1577" si="347">SUM(Q1514:T1514)</f>
        <v>0.31124497991967875</v>
      </c>
      <c r="AO1514" s="117">
        <f t="shared" ref="AO1514:AO1577" si="348">SUM(U1514:V1514)</f>
        <v>2.8112449799196786E-2</v>
      </c>
      <c r="AP1514" s="117">
        <f t="shared" ref="AP1514:AP1577" si="349">SUM(W1514:Y1514)</f>
        <v>9.2369477911646597E-2</v>
      </c>
      <c r="AQ1514" s="117">
        <f t="shared" ref="AQ1514:AQ1577" si="350">SUM(AA1514)</f>
        <v>0.27510040160642568</v>
      </c>
      <c r="AR1514" s="117">
        <f t="shared" ref="AR1514:AR1577" si="351">SUM(Z1514)</f>
        <v>2.2088353413654619E-2</v>
      </c>
      <c r="AS1514" t="str">
        <f t="shared" ref="AS1514:AS1577" si="352">B1514&amp;A1514</f>
        <v>1982CWF</v>
      </c>
    </row>
    <row r="1515" spans="1:45" x14ac:dyDescent="0.25">
      <c r="A1515" t="s">
        <v>666</v>
      </c>
      <c r="B1515" s="64">
        <v>1983</v>
      </c>
      <c r="C1515">
        <v>615</v>
      </c>
      <c r="D1515" s="116" t="s">
        <v>43</v>
      </c>
      <c r="E1515" s="63">
        <v>4.065040650406504E-2</v>
      </c>
      <c r="F1515" s="63">
        <v>0</v>
      </c>
      <c r="G1515" s="63">
        <v>0</v>
      </c>
      <c r="H1515" s="63">
        <v>7.1544715447154475E-2</v>
      </c>
      <c r="I1515" s="63">
        <v>0</v>
      </c>
      <c r="J1515" s="63">
        <v>0.18861788617886177</v>
      </c>
      <c r="K1515" s="63">
        <v>0</v>
      </c>
      <c r="L1515" s="63">
        <v>0</v>
      </c>
      <c r="M1515" s="63">
        <v>3.2520325203252032E-3</v>
      </c>
      <c r="N1515" s="63">
        <v>3.9024390243902439E-2</v>
      </c>
      <c r="O1515" s="63">
        <v>9.7560975609756097E-3</v>
      </c>
      <c r="P1515" s="63">
        <v>0</v>
      </c>
      <c r="Q1515" s="63">
        <v>7.3170731707317069E-2</v>
      </c>
      <c r="R1515" s="63">
        <v>0.17560975609756097</v>
      </c>
      <c r="S1515" s="63">
        <v>4.8780487804878049E-3</v>
      </c>
      <c r="T1515" s="63">
        <v>3.2520325203252032E-3</v>
      </c>
      <c r="U1515" s="63">
        <v>4.8780487804878049E-3</v>
      </c>
      <c r="V1515" s="63">
        <v>0</v>
      </c>
      <c r="W1515" s="63">
        <v>0</v>
      </c>
      <c r="X1515" s="63">
        <v>4.3902439024390241E-2</v>
      </c>
      <c r="Y1515" s="63">
        <v>9.7560975609756097E-3</v>
      </c>
      <c r="Z1515" s="63">
        <v>5.0406504065040651E-2</v>
      </c>
      <c r="AA1515" s="63">
        <v>0.28130081300813009</v>
      </c>
      <c r="AB1515" s="93" t="str">
        <f t="shared" si="339"/>
        <v>pre99</v>
      </c>
      <c r="AC1515" s="93" t="str">
        <f t="shared" si="340"/>
        <v>CWF</v>
      </c>
      <c r="AD1515" s="93" t="str">
        <f>"'"&amp;VLOOKUP(A1515,Lookups!B$3:F$48,2,FALSE)&amp;"'"</f>
        <v>'Cowlitz Fall Tule'</v>
      </c>
      <c r="AE1515" s="93">
        <f>VLOOKUP(A1515,Lookups!B$3:F$48,4,FALSE)</f>
        <v>8</v>
      </c>
      <c r="AF1515" s="93" t="str">
        <f>VLOOKUP(A1515,Lookups!B$3:F$48,5,FALSE)</f>
        <v>ColR</v>
      </c>
      <c r="AG1515" s="93" t="str">
        <f t="shared" si="341"/>
        <v>yes</v>
      </c>
      <c r="AH1515" s="93">
        <f>VLOOKUP(A1515,Lookups!B$3:F$48,3,FALSE)</f>
        <v>7</v>
      </c>
      <c r="AI1515" s="117">
        <f t="shared" si="342"/>
        <v>4.065040650406504E-2</v>
      </c>
      <c r="AJ1515" s="117">
        <f t="shared" si="343"/>
        <v>7.1544715447154475E-2</v>
      </c>
      <c r="AK1515" s="117">
        <f t="shared" si="344"/>
        <v>0.18861788617886177</v>
      </c>
      <c r="AL1515" s="117">
        <f t="shared" si="345"/>
        <v>3.2520325203252032E-3</v>
      </c>
      <c r="AM1515" s="117">
        <f t="shared" si="346"/>
        <v>4.878048780487805E-2</v>
      </c>
      <c r="AN1515" s="117">
        <f t="shared" si="347"/>
        <v>0.25691056910569104</v>
      </c>
      <c r="AO1515" s="117">
        <f t="shared" si="348"/>
        <v>4.8780487804878049E-3</v>
      </c>
      <c r="AP1515" s="117">
        <f t="shared" si="349"/>
        <v>5.3658536585365853E-2</v>
      </c>
      <c r="AQ1515" s="117">
        <f t="shared" si="350"/>
        <v>0.28130081300813009</v>
      </c>
      <c r="AR1515" s="117">
        <f t="shared" si="351"/>
        <v>5.0406504065040651E-2</v>
      </c>
      <c r="AS1515" t="str">
        <f t="shared" si="352"/>
        <v>1983CWF</v>
      </c>
    </row>
    <row r="1516" spans="1:45" x14ac:dyDescent="0.25">
      <c r="A1516" t="s">
        <v>666</v>
      </c>
      <c r="B1516" s="64">
        <v>1984</v>
      </c>
      <c r="C1516">
        <v>788</v>
      </c>
      <c r="D1516" s="116" t="s">
        <v>43</v>
      </c>
      <c r="E1516" s="63">
        <v>5.0761421319796954E-2</v>
      </c>
      <c r="F1516" s="63">
        <v>0</v>
      </c>
      <c r="G1516" s="63">
        <v>0</v>
      </c>
      <c r="H1516" s="63">
        <v>7.487309644670051E-2</v>
      </c>
      <c r="I1516" s="63">
        <v>0</v>
      </c>
      <c r="J1516" s="63">
        <v>0.25253807106598986</v>
      </c>
      <c r="K1516" s="63">
        <v>0</v>
      </c>
      <c r="L1516" s="63">
        <v>0</v>
      </c>
      <c r="M1516" s="63">
        <v>1.2690355329949238E-3</v>
      </c>
      <c r="N1516" s="63">
        <v>2.2842639593908629E-2</v>
      </c>
      <c r="O1516" s="63">
        <v>1.9035532994923859E-2</v>
      </c>
      <c r="P1516" s="63">
        <v>6.3451776649746192E-3</v>
      </c>
      <c r="Q1516" s="63">
        <v>1.6497461928934011E-2</v>
      </c>
      <c r="R1516" s="63">
        <v>1.2690355329949238E-3</v>
      </c>
      <c r="S1516" s="63">
        <v>3.1725888324873094E-2</v>
      </c>
      <c r="T1516" s="63">
        <v>0</v>
      </c>
      <c r="U1516" s="63">
        <v>1.2690355329949238E-3</v>
      </c>
      <c r="V1516" s="63">
        <v>0</v>
      </c>
      <c r="W1516" s="63">
        <v>0</v>
      </c>
      <c r="X1516" s="63">
        <v>0.14847715736040609</v>
      </c>
      <c r="Y1516" s="63">
        <v>3.2994923857868022E-2</v>
      </c>
      <c r="Z1516" s="63">
        <v>6.3451776649746192E-3</v>
      </c>
      <c r="AA1516" s="63">
        <v>0.33375634517766495</v>
      </c>
      <c r="AB1516" s="93" t="str">
        <f t="shared" si="339"/>
        <v>pre99</v>
      </c>
      <c r="AC1516" s="93" t="str">
        <f t="shared" si="340"/>
        <v>CWF</v>
      </c>
      <c r="AD1516" s="93" t="str">
        <f>"'"&amp;VLOOKUP(A1516,Lookups!B$3:F$48,2,FALSE)&amp;"'"</f>
        <v>'Cowlitz Fall Tule'</v>
      </c>
      <c r="AE1516" s="93">
        <f>VLOOKUP(A1516,Lookups!B$3:F$48,4,FALSE)</f>
        <v>8</v>
      </c>
      <c r="AF1516" s="93" t="str">
        <f>VLOOKUP(A1516,Lookups!B$3:F$48,5,FALSE)</f>
        <v>ColR</v>
      </c>
      <c r="AG1516" s="93" t="str">
        <f t="shared" si="341"/>
        <v>yes</v>
      </c>
      <c r="AH1516" s="93">
        <f>VLOOKUP(A1516,Lookups!B$3:F$48,3,FALSE)</f>
        <v>7</v>
      </c>
      <c r="AI1516" s="117">
        <f t="shared" si="342"/>
        <v>5.0761421319796954E-2</v>
      </c>
      <c r="AJ1516" s="117">
        <f t="shared" si="343"/>
        <v>7.487309644670051E-2</v>
      </c>
      <c r="AK1516" s="117">
        <f t="shared" si="344"/>
        <v>0.25253807106598986</v>
      </c>
      <c r="AL1516" s="117">
        <f t="shared" si="345"/>
        <v>1.2690355329949238E-3</v>
      </c>
      <c r="AM1516" s="117">
        <f t="shared" si="346"/>
        <v>4.8223350253807105E-2</v>
      </c>
      <c r="AN1516" s="117">
        <f t="shared" si="347"/>
        <v>4.9492385786802026E-2</v>
      </c>
      <c r="AO1516" s="117">
        <f t="shared" si="348"/>
        <v>1.2690355329949238E-3</v>
      </c>
      <c r="AP1516" s="117">
        <f t="shared" si="349"/>
        <v>0.18147208121827413</v>
      </c>
      <c r="AQ1516" s="117">
        <f t="shared" si="350"/>
        <v>0.33375634517766495</v>
      </c>
      <c r="AR1516" s="117">
        <f t="shared" si="351"/>
        <v>6.3451776649746192E-3</v>
      </c>
      <c r="AS1516" t="str">
        <f t="shared" si="352"/>
        <v>1984CWF</v>
      </c>
    </row>
    <row r="1517" spans="1:45" x14ac:dyDescent="0.25">
      <c r="A1517" t="s">
        <v>666</v>
      </c>
      <c r="B1517" s="64">
        <v>1985</v>
      </c>
      <c r="C1517">
        <v>743</v>
      </c>
      <c r="D1517" s="116" t="s">
        <v>43</v>
      </c>
      <c r="E1517" s="63">
        <v>3.9030955585464336E-2</v>
      </c>
      <c r="F1517" s="63">
        <v>8.0753701211305519E-3</v>
      </c>
      <c r="G1517" s="63">
        <v>0</v>
      </c>
      <c r="H1517" s="63">
        <v>4.4414535666218037E-2</v>
      </c>
      <c r="I1517" s="63">
        <v>0</v>
      </c>
      <c r="J1517" s="63">
        <v>0.12651413189771199</v>
      </c>
      <c r="K1517" s="63">
        <v>0</v>
      </c>
      <c r="L1517" s="63">
        <v>0</v>
      </c>
      <c r="M1517" s="63">
        <v>6.7294751009421266E-3</v>
      </c>
      <c r="N1517" s="63">
        <v>0</v>
      </c>
      <c r="O1517" s="63">
        <v>5.5181695827725433E-2</v>
      </c>
      <c r="P1517" s="63">
        <v>0</v>
      </c>
      <c r="Q1517" s="63">
        <v>3.3647375504710635E-2</v>
      </c>
      <c r="R1517" s="63">
        <v>4.7106325706594884E-2</v>
      </c>
      <c r="S1517" s="63">
        <v>1.7496635262449527E-2</v>
      </c>
      <c r="T1517" s="63">
        <v>9.4212651413189772E-3</v>
      </c>
      <c r="U1517" s="63">
        <v>5.3835800807537013E-3</v>
      </c>
      <c r="V1517" s="63">
        <v>6.7294751009421266E-3</v>
      </c>
      <c r="W1517" s="63">
        <v>0</v>
      </c>
      <c r="X1517" s="63">
        <v>6.8640646029609689E-2</v>
      </c>
      <c r="Y1517" s="63">
        <v>7.6716016150740238E-2</v>
      </c>
      <c r="Z1517" s="63">
        <v>8.0753701211305519E-3</v>
      </c>
      <c r="AA1517" s="63">
        <v>0.4468371467025572</v>
      </c>
      <c r="AB1517" s="93" t="str">
        <f t="shared" si="339"/>
        <v>pre99</v>
      </c>
      <c r="AC1517" s="93" t="str">
        <f t="shared" si="340"/>
        <v>CWF</v>
      </c>
      <c r="AD1517" s="93" t="str">
        <f>"'"&amp;VLOOKUP(A1517,Lookups!B$3:F$48,2,FALSE)&amp;"'"</f>
        <v>'Cowlitz Fall Tule'</v>
      </c>
      <c r="AE1517" s="93">
        <f>VLOOKUP(A1517,Lookups!B$3:F$48,4,FALSE)</f>
        <v>8</v>
      </c>
      <c r="AF1517" s="93" t="str">
        <f>VLOOKUP(A1517,Lookups!B$3:F$48,5,FALSE)</f>
        <v>ColR</v>
      </c>
      <c r="AG1517" s="93" t="str">
        <f t="shared" si="341"/>
        <v>yes</v>
      </c>
      <c r="AH1517" s="93">
        <f>VLOOKUP(A1517,Lookups!B$3:F$48,3,FALSE)</f>
        <v>7</v>
      </c>
      <c r="AI1517" s="117">
        <f t="shared" si="342"/>
        <v>4.7106325706594884E-2</v>
      </c>
      <c r="AJ1517" s="117">
        <f t="shared" si="343"/>
        <v>4.4414535666218037E-2</v>
      </c>
      <c r="AK1517" s="117">
        <f t="shared" si="344"/>
        <v>0.12651413189771199</v>
      </c>
      <c r="AL1517" s="117">
        <f t="shared" si="345"/>
        <v>6.7294751009421266E-3</v>
      </c>
      <c r="AM1517" s="117">
        <f t="shared" si="346"/>
        <v>5.5181695827725433E-2</v>
      </c>
      <c r="AN1517" s="117">
        <f t="shared" si="347"/>
        <v>0.10767160161507403</v>
      </c>
      <c r="AO1517" s="117">
        <f t="shared" si="348"/>
        <v>1.2113055181695828E-2</v>
      </c>
      <c r="AP1517" s="117">
        <f t="shared" si="349"/>
        <v>0.14535666218034993</v>
      </c>
      <c r="AQ1517" s="117">
        <f t="shared" si="350"/>
        <v>0.4468371467025572</v>
      </c>
      <c r="AR1517" s="117">
        <f t="shared" si="351"/>
        <v>8.0753701211305519E-3</v>
      </c>
      <c r="AS1517" t="str">
        <f t="shared" si="352"/>
        <v>1985CWF</v>
      </c>
    </row>
    <row r="1518" spans="1:45" x14ac:dyDescent="0.25">
      <c r="A1518" t="s">
        <v>666</v>
      </c>
      <c r="B1518" s="64">
        <v>1986</v>
      </c>
      <c r="C1518">
        <v>1550</v>
      </c>
      <c r="D1518" s="116" t="s">
        <v>43</v>
      </c>
      <c r="E1518" s="63">
        <v>5.1612903225806452E-3</v>
      </c>
      <c r="F1518" s="63">
        <v>1.2903225806451613E-3</v>
      </c>
      <c r="G1518" s="63">
        <v>0</v>
      </c>
      <c r="H1518" s="63">
        <v>1.9354838709677419E-3</v>
      </c>
      <c r="I1518" s="63">
        <v>0</v>
      </c>
      <c r="J1518" s="63">
        <v>0.13935483870967741</v>
      </c>
      <c r="K1518" s="63">
        <v>0</v>
      </c>
      <c r="L1518" s="63">
        <v>0</v>
      </c>
      <c r="M1518" s="63">
        <v>3.2258064516129032E-3</v>
      </c>
      <c r="N1518" s="63">
        <v>7.0967741935483875E-3</v>
      </c>
      <c r="O1518" s="63">
        <v>1.806451612903226E-2</v>
      </c>
      <c r="P1518" s="63">
        <v>0</v>
      </c>
      <c r="Q1518" s="63">
        <v>6.5161290322580639E-2</v>
      </c>
      <c r="R1518" s="63">
        <v>4.9032258064516131E-2</v>
      </c>
      <c r="S1518" s="63">
        <v>7.8064516129032258E-2</v>
      </c>
      <c r="T1518" s="63">
        <v>5.1612903225806452E-3</v>
      </c>
      <c r="U1518" s="63">
        <v>0</v>
      </c>
      <c r="V1518" s="63">
        <v>5.1612903225806452E-3</v>
      </c>
      <c r="W1518" s="63">
        <v>0</v>
      </c>
      <c r="X1518" s="63">
        <v>0.31225806451612903</v>
      </c>
      <c r="Y1518" s="63">
        <v>6.3225806451612909E-2</v>
      </c>
      <c r="Z1518" s="63">
        <v>2.6451612903225806E-2</v>
      </c>
      <c r="AA1518" s="63">
        <v>0.21935483870967742</v>
      </c>
      <c r="AB1518" s="93" t="str">
        <f t="shared" si="339"/>
        <v>pre99</v>
      </c>
      <c r="AC1518" s="93" t="str">
        <f t="shared" si="340"/>
        <v>CWF</v>
      </c>
      <c r="AD1518" s="93" t="str">
        <f>"'"&amp;VLOOKUP(A1518,Lookups!B$3:F$48,2,FALSE)&amp;"'"</f>
        <v>'Cowlitz Fall Tule'</v>
      </c>
      <c r="AE1518" s="93">
        <f>VLOOKUP(A1518,Lookups!B$3:F$48,4,FALSE)</f>
        <v>8</v>
      </c>
      <c r="AF1518" s="93" t="str">
        <f>VLOOKUP(A1518,Lookups!B$3:F$48,5,FALSE)</f>
        <v>ColR</v>
      </c>
      <c r="AG1518" s="93" t="str">
        <f t="shared" si="341"/>
        <v>yes</v>
      </c>
      <c r="AH1518" s="93">
        <f>VLOOKUP(A1518,Lookups!B$3:F$48,3,FALSE)</f>
        <v>7</v>
      </c>
      <c r="AI1518" s="117">
        <f t="shared" si="342"/>
        <v>6.4516129032258064E-3</v>
      </c>
      <c r="AJ1518" s="117">
        <f t="shared" si="343"/>
        <v>1.9354838709677419E-3</v>
      </c>
      <c r="AK1518" s="117">
        <f t="shared" si="344"/>
        <v>0.13935483870967741</v>
      </c>
      <c r="AL1518" s="117">
        <f t="shared" si="345"/>
        <v>3.2258064516129032E-3</v>
      </c>
      <c r="AM1518" s="117">
        <f t="shared" si="346"/>
        <v>2.5161290322580646E-2</v>
      </c>
      <c r="AN1518" s="117">
        <f t="shared" si="347"/>
        <v>0.19741935483870968</v>
      </c>
      <c r="AO1518" s="117">
        <f t="shared" si="348"/>
        <v>5.1612903225806452E-3</v>
      </c>
      <c r="AP1518" s="117">
        <f t="shared" si="349"/>
        <v>0.37548387096774194</v>
      </c>
      <c r="AQ1518" s="117">
        <f t="shared" si="350"/>
        <v>0.21935483870967742</v>
      </c>
      <c r="AR1518" s="117">
        <f t="shared" si="351"/>
        <v>2.6451612903225806E-2</v>
      </c>
      <c r="AS1518" t="str">
        <f t="shared" si="352"/>
        <v>1986CWF</v>
      </c>
    </row>
    <row r="1519" spans="1:45" x14ac:dyDescent="0.25">
      <c r="A1519" t="s">
        <v>666</v>
      </c>
      <c r="B1519" s="64">
        <v>1987</v>
      </c>
      <c r="C1519">
        <v>1476</v>
      </c>
      <c r="D1519" s="116" t="s">
        <v>43</v>
      </c>
      <c r="E1519" s="63">
        <v>5.62330623306233E-2</v>
      </c>
      <c r="F1519" s="63">
        <v>6.0975609756097563E-3</v>
      </c>
      <c r="G1519" s="63">
        <v>0</v>
      </c>
      <c r="H1519" s="63">
        <v>4.6070460704607047E-2</v>
      </c>
      <c r="I1519" s="63">
        <v>0</v>
      </c>
      <c r="J1519" s="63">
        <v>0.11314363143631437</v>
      </c>
      <c r="K1519" s="63">
        <v>9.485094850948509E-3</v>
      </c>
      <c r="L1519" s="63">
        <v>0</v>
      </c>
      <c r="M1519" s="63">
        <v>0</v>
      </c>
      <c r="N1519" s="63">
        <v>1.4227642276422764E-2</v>
      </c>
      <c r="O1519" s="63">
        <v>6.7750677506775072E-3</v>
      </c>
      <c r="P1519" s="63">
        <v>0</v>
      </c>
      <c r="Q1519" s="63">
        <v>4.7425474254742549E-2</v>
      </c>
      <c r="R1519" s="63">
        <v>6.5718157181571812E-2</v>
      </c>
      <c r="S1519" s="63">
        <v>7.3848238482384823E-2</v>
      </c>
      <c r="T1519" s="63">
        <v>4.7425474254742545E-3</v>
      </c>
      <c r="U1519" s="63">
        <v>6.7750677506775068E-4</v>
      </c>
      <c r="V1519" s="63">
        <v>5.4200542005420054E-3</v>
      </c>
      <c r="W1519" s="63">
        <v>0</v>
      </c>
      <c r="X1519" s="63">
        <v>0.21476964769647697</v>
      </c>
      <c r="Y1519" s="63">
        <v>7.7235772357723581E-2</v>
      </c>
      <c r="Z1519" s="63">
        <v>7.4525745257452572E-3</v>
      </c>
      <c r="AA1519" s="63">
        <v>0.25067750677506773</v>
      </c>
      <c r="AB1519" s="93" t="str">
        <f t="shared" si="339"/>
        <v>pre99</v>
      </c>
      <c r="AC1519" s="93" t="str">
        <f t="shared" si="340"/>
        <v>CWF</v>
      </c>
      <c r="AD1519" s="93" t="str">
        <f>"'"&amp;VLOOKUP(A1519,Lookups!B$3:F$48,2,FALSE)&amp;"'"</f>
        <v>'Cowlitz Fall Tule'</v>
      </c>
      <c r="AE1519" s="93">
        <f>VLOOKUP(A1519,Lookups!B$3:F$48,4,FALSE)</f>
        <v>8</v>
      </c>
      <c r="AF1519" s="93" t="str">
        <f>VLOOKUP(A1519,Lookups!B$3:F$48,5,FALSE)</f>
        <v>ColR</v>
      </c>
      <c r="AG1519" s="93" t="str">
        <f t="shared" si="341"/>
        <v>yes</v>
      </c>
      <c r="AH1519" s="93">
        <f>VLOOKUP(A1519,Lookups!B$3:F$48,3,FALSE)</f>
        <v>7</v>
      </c>
      <c r="AI1519" s="117">
        <f t="shared" si="342"/>
        <v>6.2330623306233054E-2</v>
      </c>
      <c r="AJ1519" s="117">
        <f t="shared" si="343"/>
        <v>4.6070460704607047E-2</v>
      </c>
      <c r="AK1519" s="117">
        <f t="shared" si="344"/>
        <v>0.12262872628726287</v>
      </c>
      <c r="AL1519" s="117">
        <f t="shared" si="345"/>
        <v>0</v>
      </c>
      <c r="AM1519" s="117">
        <f t="shared" si="346"/>
        <v>2.1002710027100271E-2</v>
      </c>
      <c r="AN1519" s="117">
        <f t="shared" si="347"/>
        <v>0.19173441734417346</v>
      </c>
      <c r="AO1519" s="117">
        <f t="shared" si="348"/>
        <v>6.0975609756097563E-3</v>
      </c>
      <c r="AP1519" s="117">
        <f t="shared" si="349"/>
        <v>0.29200542005420055</v>
      </c>
      <c r="AQ1519" s="117">
        <f t="shared" si="350"/>
        <v>0.25067750677506773</v>
      </c>
      <c r="AR1519" s="117">
        <f t="shared" si="351"/>
        <v>7.4525745257452572E-3</v>
      </c>
      <c r="AS1519" t="str">
        <f t="shared" si="352"/>
        <v>1987CWF</v>
      </c>
    </row>
    <row r="1520" spans="1:45" x14ac:dyDescent="0.25">
      <c r="A1520" t="s">
        <v>666</v>
      </c>
      <c r="B1520" s="64">
        <v>1988</v>
      </c>
      <c r="C1520">
        <v>1557</v>
      </c>
      <c r="D1520" s="116" t="s">
        <v>43</v>
      </c>
      <c r="E1520" s="63">
        <v>1.7983301220295438E-2</v>
      </c>
      <c r="F1520" s="63">
        <v>5.7803468208092483E-3</v>
      </c>
      <c r="G1520" s="63">
        <v>0</v>
      </c>
      <c r="H1520" s="63">
        <v>2.119460500963391E-2</v>
      </c>
      <c r="I1520" s="63">
        <v>0</v>
      </c>
      <c r="J1520" s="63">
        <v>0.17854849068721901</v>
      </c>
      <c r="K1520" s="63">
        <v>0</v>
      </c>
      <c r="L1520" s="63">
        <v>0</v>
      </c>
      <c r="M1520" s="63">
        <v>0</v>
      </c>
      <c r="N1520" s="63">
        <v>0</v>
      </c>
      <c r="O1520" s="63">
        <v>7.0648683365446361E-3</v>
      </c>
      <c r="P1520" s="63">
        <v>0</v>
      </c>
      <c r="Q1520" s="63">
        <v>9.2485549132947972E-2</v>
      </c>
      <c r="R1520" s="63">
        <v>1.6056518946692359E-2</v>
      </c>
      <c r="S1520" s="63">
        <v>6.6152858060372507E-2</v>
      </c>
      <c r="T1520" s="63">
        <v>3.8535645472061657E-3</v>
      </c>
      <c r="U1520" s="63">
        <v>0</v>
      </c>
      <c r="V1520" s="63">
        <v>0</v>
      </c>
      <c r="W1520" s="63">
        <v>0</v>
      </c>
      <c r="X1520" s="63">
        <v>0.23121387283236994</v>
      </c>
      <c r="Y1520" s="63">
        <v>0.10211946050096339</v>
      </c>
      <c r="Z1520" s="63">
        <v>1.0918432883750802E-2</v>
      </c>
      <c r="AA1520" s="63">
        <v>0.2466281310211946</v>
      </c>
      <c r="AB1520" s="93" t="str">
        <f t="shared" si="339"/>
        <v>pre99</v>
      </c>
      <c r="AC1520" s="93" t="str">
        <f t="shared" si="340"/>
        <v>CWF</v>
      </c>
      <c r="AD1520" s="93" t="str">
        <f>"'"&amp;VLOOKUP(A1520,Lookups!B$3:F$48,2,FALSE)&amp;"'"</f>
        <v>'Cowlitz Fall Tule'</v>
      </c>
      <c r="AE1520" s="93">
        <f>VLOOKUP(A1520,Lookups!B$3:F$48,4,FALSE)</f>
        <v>8</v>
      </c>
      <c r="AF1520" s="93" t="str">
        <f>VLOOKUP(A1520,Lookups!B$3:F$48,5,FALSE)</f>
        <v>ColR</v>
      </c>
      <c r="AG1520" s="93" t="str">
        <f t="shared" si="341"/>
        <v>yes</v>
      </c>
      <c r="AH1520" s="93">
        <f>VLOOKUP(A1520,Lookups!B$3:F$48,3,FALSE)</f>
        <v>7</v>
      </c>
      <c r="AI1520" s="117">
        <f t="shared" si="342"/>
        <v>2.3763648041104687E-2</v>
      </c>
      <c r="AJ1520" s="117">
        <f t="shared" si="343"/>
        <v>2.119460500963391E-2</v>
      </c>
      <c r="AK1520" s="117">
        <f t="shared" si="344"/>
        <v>0.17854849068721901</v>
      </c>
      <c r="AL1520" s="117">
        <f t="shared" si="345"/>
        <v>0</v>
      </c>
      <c r="AM1520" s="117">
        <f t="shared" si="346"/>
        <v>7.0648683365446361E-3</v>
      </c>
      <c r="AN1520" s="117">
        <f t="shared" si="347"/>
        <v>0.17854849068721901</v>
      </c>
      <c r="AO1520" s="117">
        <f t="shared" si="348"/>
        <v>0</v>
      </c>
      <c r="AP1520" s="117">
        <f t="shared" si="349"/>
        <v>0.33333333333333331</v>
      </c>
      <c r="AQ1520" s="117">
        <f t="shared" si="350"/>
        <v>0.2466281310211946</v>
      </c>
      <c r="AR1520" s="117">
        <f t="shared" si="351"/>
        <v>1.0918432883750802E-2</v>
      </c>
      <c r="AS1520" t="str">
        <f t="shared" si="352"/>
        <v>1988CWF</v>
      </c>
    </row>
    <row r="1521" spans="1:45" x14ac:dyDescent="0.25">
      <c r="A1521" t="s">
        <v>666</v>
      </c>
      <c r="B1521" s="64">
        <v>1989</v>
      </c>
      <c r="C1521">
        <v>607</v>
      </c>
      <c r="D1521" s="116" t="s">
        <v>43</v>
      </c>
      <c r="E1521" s="63">
        <v>3.789126853377265E-2</v>
      </c>
      <c r="F1521" s="63">
        <v>0</v>
      </c>
      <c r="G1521" s="63">
        <v>6.5897858319604614E-3</v>
      </c>
      <c r="H1521" s="63">
        <v>4.7775947281713346E-2</v>
      </c>
      <c r="I1521" s="63">
        <v>0</v>
      </c>
      <c r="J1521" s="63">
        <v>7.248764415156507E-2</v>
      </c>
      <c r="K1521" s="63">
        <v>0</v>
      </c>
      <c r="L1521" s="63">
        <v>0</v>
      </c>
      <c r="M1521" s="63">
        <v>0</v>
      </c>
      <c r="N1521" s="63">
        <v>0</v>
      </c>
      <c r="O1521" s="63">
        <v>1.3179571663920923E-2</v>
      </c>
      <c r="P1521" s="63">
        <v>0</v>
      </c>
      <c r="Q1521" s="63">
        <v>8.7314662273476118E-2</v>
      </c>
      <c r="R1521" s="63">
        <v>3.130148270181219E-2</v>
      </c>
      <c r="S1521" s="63">
        <v>0.10049423393739704</v>
      </c>
      <c r="T1521" s="63">
        <v>0</v>
      </c>
      <c r="U1521" s="63">
        <v>0</v>
      </c>
      <c r="V1521" s="63">
        <v>3.2948929159802307E-3</v>
      </c>
      <c r="W1521" s="63">
        <v>0</v>
      </c>
      <c r="X1521" s="63">
        <v>7.0840197693574955E-2</v>
      </c>
      <c r="Y1521" s="63">
        <v>7.0840197693574955E-2</v>
      </c>
      <c r="Z1521" s="63">
        <v>1.8121911037891267E-2</v>
      </c>
      <c r="AA1521" s="63">
        <v>0.43986820428336076</v>
      </c>
      <c r="AB1521" s="93" t="str">
        <f t="shared" si="339"/>
        <v>pre99</v>
      </c>
      <c r="AC1521" s="93" t="str">
        <f t="shared" si="340"/>
        <v>CWF</v>
      </c>
      <c r="AD1521" s="93" t="str">
        <f>"'"&amp;VLOOKUP(A1521,Lookups!B$3:F$48,2,FALSE)&amp;"'"</f>
        <v>'Cowlitz Fall Tule'</v>
      </c>
      <c r="AE1521" s="93">
        <f>VLOOKUP(A1521,Lookups!B$3:F$48,4,FALSE)</f>
        <v>8</v>
      </c>
      <c r="AF1521" s="93" t="str">
        <f>VLOOKUP(A1521,Lookups!B$3:F$48,5,FALSE)</f>
        <v>ColR</v>
      </c>
      <c r="AG1521" s="93" t="str">
        <f t="shared" si="341"/>
        <v>yes</v>
      </c>
      <c r="AH1521" s="93">
        <f>VLOOKUP(A1521,Lookups!B$3:F$48,3,FALSE)</f>
        <v>7</v>
      </c>
      <c r="AI1521" s="117">
        <f t="shared" si="342"/>
        <v>4.448105436573311E-2</v>
      </c>
      <c r="AJ1521" s="117">
        <f t="shared" si="343"/>
        <v>4.7775947281713346E-2</v>
      </c>
      <c r="AK1521" s="117">
        <f t="shared" si="344"/>
        <v>7.248764415156507E-2</v>
      </c>
      <c r="AL1521" s="117">
        <f t="shared" si="345"/>
        <v>0</v>
      </c>
      <c r="AM1521" s="117">
        <f t="shared" si="346"/>
        <v>1.3179571663920923E-2</v>
      </c>
      <c r="AN1521" s="117">
        <f t="shared" si="347"/>
        <v>0.21911037891268534</v>
      </c>
      <c r="AO1521" s="117">
        <f t="shared" si="348"/>
        <v>3.2948929159802307E-3</v>
      </c>
      <c r="AP1521" s="117">
        <f t="shared" si="349"/>
        <v>0.14168039538714991</v>
      </c>
      <c r="AQ1521" s="117">
        <f t="shared" si="350"/>
        <v>0.43986820428336076</v>
      </c>
      <c r="AR1521" s="117">
        <f t="shared" si="351"/>
        <v>1.8121911037891267E-2</v>
      </c>
      <c r="AS1521" t="str">
        <f t="shared" si="352"/>
        <v>1989CWF</v>
      </c>
    </row>
    <row r="1522" spans="1:45" x14ac:dyDescent="0.25">
      <c r="A1522" t="s">
        <v>666</v>
      </c>
      <c r="B1522" s="64">
        <v>1990</v>
      </c>
      <c r="C1522">
        <v>293</v>
      </c>
      <c r="D1522" s="116" t="s">
        <v>43</v>
      </c>
      <c r="E1522" s="63">
        <v>4.4368600682593858E-2</v>
      </c>
      <c r="F1522" s="63">
        <v>0</v>
      </c>
      <c r="G1522" s="63">
        <v>0</v>
      </c>
      <c r="H1522" s="63">
        <v>2.3890784982935155E-2</v>
      </c>
      <c r="I1522" s="63">
        <v>0</v>
      </c>
      <c r="J1522" s="63">
        <v>0.15699658703071673</v>
      </c>
      <c r="K1522" s="63">
        <v>0</v>
      </c>
      <c r="L1522" s="63">
        <v>0</v>
      </c>
      <c r="M1522" s="63">
        <v>0</v>
      </c>
      <c r="N1522" s="63">
        <v>3.0716723549488054E-2</v>
      </c>
      <c r="O1522" s="63">
        <v>3.4129692832764506E-2</v>
      </c>
      <c r="P1522" s="63">
        <v>0</v>
      </c>
      <c r="Q1522" s="63">
        <v>7.5085324232081918E-2</v>
      </c>
      <c r="R1522" s="63">
        <v>7.8498293515358364E-2</v>
      </c>
      <c r="S1522" s="63">
        <v>2.0477815699658702E-2</v>
      </c>
      <c r="T1522" s="63">
        <v>0</v>
      </c>
      <c r="U1522" s="63">
        <v>0</v>
      </c>
      <c r="V1522" s="63">
        <v>4.0955631399317405E-2</v>
      </c>
      <c r="W1522" s="63">
        <v>0</v>
      </c>
      <c r="X1522" s="63">
        <v>0</v>
      </c>
      <c r="Y1522" s="63">
        <v>1.0238907849829351E-2</v>
      </c>
      <c r="Z1522" s="63">
        <v>6.8259385665529013E-2</v>
      </c>
      <c r="AA1522" s="63">
        <v>0.41638225255972694</v>
      </c>
      <c r="AB1522" s="93" t="str">
        <f t="shared" si="339"/>
        <v>pre99</v>
      </c>
      <c r="AC1522" s="93" t="str">
        <f t="shared" si="340"/>
        <v>CWF</v>
      </c>
      <c r="AD1522" s="93" t="str">
        <f>"'"&amp;VLOOKUP(A1522,Lookups!B$3:F$48,2,FALSE)&amp;"'"</f>
        <v>'Cowlitz Fall Tule'</v>
      </c>
      <c r="AE1522" s="93">
        <f>VLOOKUP(A1522,Lookups!B$3:F$48,4,FALSE)</f>
        <v>8</v>
      </c>
      <c r="AF1522" s="93" t="str">
        <f>VLOOKUP(A1522,Lookups!B$3:F$48,5,FALSE)</f>
        <v>ColR</v>
      </c>
      <c r="AG1522" s="93" t="str">
        <f t="shared" si="341"/>
        <v>yes</v>
      </c>
      <c r="AH1522" s="93">
        <f>VLOOKUP(A1522,Lookups!B$3:F$48,3,FALSE)</f>
        <v>7</v>
      </c>
      <c r="AI1522" s="117">
        <f t="shared" si="342"/>
        <v>4.4368600682593858E-2</v>
      </c>
      <c r="AJ1522" s="117">
        <f t="shared" si="343"/>
        <v>2.3890784982935155E-2</v>
      </c>
      <c r="AK1522" s="117">
        <f t="shared" si="344"/>
        <v>0.15699658703071673</v>
      </c>
      <c r="AL1522" s="117">
        <f t="shared" si="345"/>
        <v>0</v>
      </c>
      <c r="AM1522" s="117">
        <f t="shared" si="346"/>
        <v>6.4846416382252553E-2</v>
      </c>
      <c r="AN1522" s="117">
        <f t="shared" si="347"/>
        <v>0.17406143344709898</v>
      </c>
      <c r="AO1522" s="117">
        <f t="shared" si="348"/>
        <v>4.0955631399317405E-2</v>
      </c>
      <c r="AP1522" s="117">
        <f t="shared" si="349"/>
        <v>1.0238907849829351E-2</v>
      </c>
      <c r="AQ1522" s="117">
        <f t="shared" si="350"/>
        <v>0.41638225255972694</v>
      </c>
      <c r="AR1522" s="117">
        <f t="shared" si="351"/>
        <v>6.8259385665529013E-2</v>
      </c>
      <c r="AS1522" t="str">
        <f t="shared" si="352"/>
        <v>1990CWF</v>
      </c>
    </row>
    <row r="1523" spans="1:45" x14ac:dyDescent="0.25">
      <c r="A1523" t="s">
        <v>666</v>
      </c>
      <c r="B1523" s="64">
        <v>1991</v>
      </c>
      <c r="C1523">
        <v>149</v>
      </c>
      <c r="D1523" s="116" t="s">
        <v>43</v>
      </c>
      <c r="E1523" s="63">
        <v>0.10738255033557047</v>
      </c>
      <c r="F1523" s="63">
        <v>8.0536912751677847E-2</v>
      </c>
      <c r="G1523" s="63">
        <v>0</v>
      </c>
      <c r="H1523" s="63">
        <v>4.0268456375838924E-2</v>
      </c>
      <c r="I1523" s="63">
        <v>0</v>
      </c>
      <c r="J1523" s="63">
        <v>6.0402684563758392E-2</v>
      </c>
      <c r="K1523" s="63">
        <v>3.3557046979865772E-2</v>
      </c>
      <c r="L1523" s="63">
        <v>0</v>
      </c>
      <c r="M1523" s="63">
        <v>0</v>
      </c>
      <c r="N1523" s="63">
        <v>1.3422818791946308E-2</v>
      </c>
      <c r="O1523" s="63">
        <v>0</v>
      </c>
      <c r="P1523" s="63">
        <v>0</v>
      </c>
      <c r="Q1523" s="63">
        <v>2.6845637583892617E-2</v>
      </c>
      <c r="R1523" s="63">
        <v>3.3557046979865772E-2</v>
      </c>
      <c r="S1523" s="63">
        <v>8.0536912751677847E-2</v>
      </c>
      <c r="T1523" s="63">
        <v>0</v>
      </c>
      <c r="U1523" s="63">
        <v>0</v>
      </c>
      <c r="V1523" s="63">
        <v>0</v>
      </c>
      <c r="W1523" s="63">
        <v>0</v>
      </c>
      <c r="X1523" s="63">
        <v>0.10067114093959731</v>
      </c>
      <c r="Y1523" s="63">
        <v>4.6979865771812082E-2</v>
      </c>
      <c r="Z1523" s="63">
        <v>6.7114093959731542E-3</v>
      </c>
      <c r="AA1523" s="63">
        <v>0.36912751677852351</v>
      </c>
      <c r="AB1523" s="93" t="str">
        <f t="shared" si="339"/>
        <v>pre99</v>
      </c>
      <c r="AC1523" s="93" t="str">
        <f t="shared" si="340"/>
        <v>CWF</v>
      </c>
      <c r="AD1523" s="93" t="str">
        <f>"'"&amp;VLOOKUP(A1523,Lookups!B$3:F$48,2,FALSE)&amp;"'"</f>
        <v>'Cowlitz Fall Tule'</v>
      </c>
      <c r="AE1523" s="93">
        <f>VLOOKUP(A1523,Lookups!B$3:F$48,4,FALSE)</f>
        <v>8</v>
      </c>
      <c r="AF1523" s="93" t="str">
        <f>VLOOKUP(A1523,Lookups!B$3:F$48,5,FALSE)</f>
        <v>ColR</v>
      </c>
      <c r="AG1523" s="93" t="str">
        <f t="shared" si="341"/>
        <v>yes</v>
      </c>
      <c r="AH1523" s="93">
        <f>VLOOKUP(A1523,Lookups!B$3:F$48,3,FALSE)</f>
        <v>7</v>
      </c>
      <c r="AI1523" s="117">
        <f t="shared" si="342"/>
        <v>0.18791946308724833</v>
      </c>
      <c r="AJ1523" s="117">
        <f t="shared" si="343"/>
        <v>4.0268456375838924E-2</v>
      </c>
      <c r="AK1523" s="117">
        <f t="shared" si="344"/>
        <v>9.3959731543624164E-2</v>
      </c>
      <c r="AL1523" s="117">
        <f t="shared" si="345"/>
        <v>0</v>
      </c>
      <c r="AM1523" s="117">
        <f t="shared" si="346"/>
        <v>1.3422818791946308E-2</v>
      </c>
      <c r="AN1523" s="117">
        <f t="shared" si="347"/>
        <v>0.14093959731543623</v>
      </c>
      <c r="AO1523" s="117">
        <f t="shared" si="348"/>
        <v>0</v>
      </c>
      <c r="AP1523" s="117">
        <f t="shared" si="349"/>
        <v>0.1476510067114094</v>
      </c>
      <c r="AQ1523" s="117">
        <f t="shared" si="350"/>
        <v>0.36912751677852351</v>
      </c>
      <c r="AR1523" s="117">
        <f t="shared" si="351"/>
        <v>6.7114093959731542E-3</v>
      </c>
      <c r="AS1523" t="str">
        <f t="shared" si="352"/>
        <v>1991CWF</v>
      </c>
    </row>
    <row r="1524" spans="1:45" x14ac:dyDescent="0.25">
      <c r="A1524" t="s">
        <v>666</v>
      </c>
      <c r="B1524" s="64">
        <v>1992</v>
      </c>
      <c r="C1524">
        <v>202</v>
      </c>
      <c r="D1524" s="116" t="s">
        <v>43</v>
      </c>
      <c r="E1524" s="63">
        <v>2.4752475247524754E-2</v>
      </c>
      <c r="F1524" s="63">
        <v>0</v>
      </c>
      <c r="G1524" s="63">
        <v>0</v>
      </c>
      <c r="H1524" s="63">
        <v>0</v>
      </c>
      <c r="I1524" s="63">
        <v>0</v>
      </c>
      <c r="J1524" s="63">
        <v>0.20297029702970296</v>
      </c>
      <c r="K1524" s="63">
        <v>0</v>
      </c>
      <c r="L1524" s="63">
        <v>0</v>
      </c>
      <c r="M1524" s="63">
        <v>1.9801980198019802E-2</v>
      </c>
      <c r="N1524" s="63">
        <v>2.4752475247524754E-2</v>
      </c>
      <c r="O1524" s="63">
        <v>0</v>
      </c>
      <c r="P1524" s="63">
        <v>0</v>
      </c>
      <c r="Q1524" s="63">
        <v>7.9207920792079209E-2</v>
      </c>
      <c r="R1524" s="63">
        <v>5.4455445544554455E-2</v>
      </c>
      <c r="S1524" s="63">
        <v>0</v>
      </c>
      <c r="T1524" s="63">
        <v>0</v>
      </c>
      <c r="U1524" s="63">
        <v>0</v>
      </c>
      <c r="V1524" s="63">
        <v>0</v>
      </c>
      <c r="W1524" s="63">
        <v>0</v>
      </c>
      <c r="X1524" s="63">
        <v>4.9504950495049507E-2</v>
      </c>
      <c r="Y1524" s="63">
        <v>0</v>
      </c>
      <c r="Z1524" s="63">
        <v>4.4554455445544552E-2</v>
      </c>
      <c r="AA1524" s="63">
        <v>0.5</v>
      </c>
      <c r="AB1524" s="93" t="str">
        <f t="shared" si="339"/>
        <v>pre99</v>
      </c>
      <c r="AC1524" s="93" t="str">
        <f t="shared" si="340"/>
        <v>CWF</v>
      </c>
      <c r="AD1524" s="93" t="str">
        <f>"'"&amp;VLOOKUP(A1524,Lookups!B$3:F$48,2,FALSE)&amp;"'"</f>
        <v>'Cowlitz Fall Tule'</v>
      </c>
      <c r="AE1524" s="93">
        <f>VLOOKUP(A1524,Lookups!B$3:F$48,4,FALSE)</f>
        <v>8</v>
      </c>
      <c r="AF1524" s="93" t="str">
        <f>VLOOKUP(A1524,Lookups!B$3:F$48,5,FALSE)</f>
        <v>ColR</v>
      </c>
      <c r="AG1524" s="93" t="str">
        <f t="shared" si="341"/>
        <v>yes</v>
      </c>
      <c r="AH1524" s="93">
        <f>VLOOKUP(A1524,Lookups!B$3:F$48,3,FALSE)</f>
        <v>7</v>
      </c>
      <c r="AI1524" s="117">
        <f t="shared" si="342"/>
        <v>2.4752475247524754E-2</v>
      </c>
      <c r="AJ1524" s="117">
        <f t="shared" si="343"/>
        <v>0</v>
      </c>
      <c r="AK1524" s="117">
        <f t="shared" si="344"/>
        <v>0.20297029702970296</v>
      </c>
      <c r="AL1524" s="117">
        <f t="shared" si="345"/>
        <v>1.9801980198019802E-2</v>
      </c>
      <c r="AM1524" s="117">
        <f t="shared" si="346"/>
        <v>2.4752475247524754E-2</v>
      </c>
      <c r="AN1524" s="117">
        <f t="shared" si="347"/>
        <v>0.13366336633663367</v>
      </c>
      <c r="AO1524" s="117">
        <f t="shared" si="348"/>
        <v>0</v>
      </c>
      <c r="AP1524" s="117">
        <f t="shared" si="349"/>
        <v>4.9504950495049507E-2</v>
      </c>
      <c r="AQ1524" s="117">
        <f t="shared" si="350"/>
        <v>0.5</v>
      </c>
      <c r="AR1524" s="117">
        <f t="shared" si="351"/>
        <v>4.4554455445544552E-2</v>
      </c>
      <c r="AS1524" t="str">
        <f t="shared" si="352"/>
        <v>1992CWF</v>
      </c>
    </row>
    <row r="1525" spans="1:45" x14ac:dyDescent="0.25">
      <c r="A1525" t="s">
        <v>666</v>
      </c>
      <c r="B1525" s="64">
        <v>1993</v>
      </c>
      <c r="C1525">
        <v>362</v>
      </c>
      <c r="D1525" s="116" t="s">
        <v>43</v>
      </c>
      <c r="E1525" s="63">
        <v>3.8674033149171269E-2</v>
      </c>
      <c r="F1525" s="63">
        <v>0</v>
      </c>
      <c r="G1525" s="63">
        <v>0</v>
      </c>
      <c r="H1525" s="63">
        <v>3.0386740331491711E-2</v>
      </c>
      <c r="I1525" s="63">
        <v>0</v>
      </c>
      <c r="J1525" s="63">
        <v>7.7348066298342538E-2</v>
      </c>
      <c r="K1525" s="63">
        <v>0</v>
      </c>
      <c r="L1525" s="63">
        <v>0</v>
      </c>
      <c r="M1525" s="63">
        <v>0</v>
      </c>
      <c r="N1525" s="63">
        <v>0</v>
      </c>
      <c r="O1525" s="63">
        <v>8.2872928176795577E-3</v>
      </c>
      <c r="P1525" s="63">
        <v>0</v>
      </c>
      <c r="Q1525" s="63">
        <v>0.143646408839779</v>
      </c>
      <c r="R1525" s="63">
        <v>7.4585635359116026E-2</v>
      </c>
      <c r="S1525" s="63">
        <v>4.6961325966850827E-2</v>
      </c>
      <c r="T1525" s="63">
        <v>2.7624309392265192E-3</v>
      </c>
      <c r="U1525" s="63">
        <v>0</v>
      </c>
      <c r="V1525" s="63">
        <v>0</v>
      </c>
      <c r="W1525" s="63">
        <v>0</v>
      </c>
      <c r="X1525" s="63">
        <v>3.3149171270718231E-2</v>
      </c>
      <c r="Y1525" s="63">
        <v>0.15193370165745856</v>
      </c>
      <c r="Z1525" s="63">
        <v>2.7624309392265192E-2</v>
      </c>
      <c r="AA1525" s="63">
        <v>0.36464088397790057</v>
      </c>
      <c r="AB1525" s="93" t="str">
        <f t="shared" si="339"/>
        <v>pre99</v>
      </c>
      <c r="AC1525" s="93" t="str">
        <f t="shared" si="340"/>
        <v>CWF</v>
      </c>
      <c r="AD1525" s="93" t="str">
        <f>"'"&amp;VLOOKUP(A1525,Lookups!B$3:F$48,2,FALSE)&amp;"'"</f>
        <v>'Cowlitz Fall Tule'</v>
      </c>
      <c r="AE1525" s="93">
        <f>VLOOKUP(A1525,Lookups!B$3:F$48,4,FALSE)</f>
        <v>8</v>
      </c>
      <c r="AF1525" s="93" t="str">
        <f>VLOOKUP(A1525,Lookups!B$3:F$48,5,FALSE)</f>
        <v>ColR</v>
      </c>
      <c r="AG1525" s="93" t="str">
        <f t="shared" si="341"/>
        <v>yes</v>
      </c>
      <c r="AH1525" s="93">
        <f>VLOOKUP(A1525,Lookups!B$3:F$48,3,FALSE)</f>
        <v>7</v>
      </c>
      <c r="AI1525" s="117">
        <f t="shared" si="342"/>
        <v>3.8674033149171269E-2</v>
      </c>
      <c r="AJ1525" s="117">
        <f t="shared" si="343"/>
        <v>3.0386740331491711E-2</v>
      </c>
      <c r="AK1525" s="117">
        <f t="shared" si="344"/>
        <v>7.7348066298342538E-2</v>
      </c>
      <c r="AL1525" s="117">
        <f t="shared" si="345"/>
        <v>0</v>
      </c>
      <c r="AM1525" s="117">
        <f t="shared" si="346"/>
        <v>8.2872928176795577E-3</v>
      </c>
      <c r="AN1525" s="117">
        <f t="shared" si="347"/>
        <v>0.26795580110497236</v>
      </c>
      <c r="AO1525" s="117">
        <f t="shared" si="348"/>
        <v>0</v>
      </c>
      <c r="AP1525" s="117">
        <f t="shared" si="349"/>
        <v>0.18508287292817679</v>
      </c>
      <c r="AQ1525" s="117">
        <f t="shared" si="350"/>
        <v>0.36464088397790057</v>
      </c>
      <c r="AR1525" s="117">
        <f t="shared" si="351"/>
        <v>2.7624309392265192E-2</v>
      </c>
      <c r="AS1525" t="str">
        <f t="shared" si="352"/>
        <v>1993CWF</v>
      </c>
    </row>
    <row r="1526" spans="1:45" x14ac:dyDescent="0.25">
      <c r="A1526" t="s">
        <v>666</v>
      </c>
      <c r="B1526" s="64">
        <v>1994</v>
      </c>
      <c r="C1526">
        <v>215</v>
      </c>
      <c r="D1526" s="116" t="s">
        <v>43</v>
      </c>
      <c r="E1526" s="63">
        <v>5.1162790697674418E-2</v>
      </c>
      <c r="F1526" s="63">
        <v>0</v>
      </c>
      <c r="G1526" s="63">
        <v>0</v>
      </c>
      <c r="H1526" s="63">
        <v>1.8604651162790697E-2</v>
      </c>
      <c r="I1526" s="63">
        <v>0</v>
      </c>
      <c r="J1526" s="63">
        <v>1.8604651162790697E-2</v>
      </c>
      <c r="K1526" s="63">
        <v>0</v>
      </c>
      <c r="L1526" s="63">
        <v>0</v>
      </c>
      <c r="M1526" s="63">
        <v>0</v>
      </c>
      <c r="N1526" s="63">
        <v>0</v>
      </c>
      <c r="O1526" s="63">
        <v>0</v>
      </c>
      <c r="P1526" s="63">
        <v>0</v>
      </c>
      <c r="Q1526" s="63">
        <v>1.3953488372093023E-2</v>
      </c>
      <c r="R1526" s="63">
        <v>0</v>
      </c>
      <c r="S1526" s="63">
        <v>1.8604651162790697E-2</v>
      </c>
      <c r="T1526" s="63">
        <v>0</v>
      </c>
      <c r="U1526" s="63">
        <v>0</v>
      </c>
      <c r="V1526" s="63">
        <v>0</v>
      </c>
      <c r="W1526" s="63">
        <v>0</v>
      </c>
      <c r="X1526" s="63">
        <v>0</v>
      </c>
      <c r="Y1526" s="63">
        <v>0</v>
      </c>
      <c r="Z1526" s="63">
        <v>7.441860465116279E-2</v>
      </c>
      <c r="AA1526" s="63">
        <v>0.8046511627906977</v>
      </c>
      <c r="AB1526" s="93" t="str">
        <f t="shared" si="339"/>
        <v>pre99</v>
      </c>
      <c r="AC1526" s="93" t="str">
        <f t="shared" si="340"/>
        <v>CWF</v>
      </c>
      <c r="AD1526" s="93" t="str">
        <f>"'"&amp;VLOOKUP(A1526,Lookups!B$3:F$48,2,FALSE)&amp;"'"</f>
        <v>'Cowlitz Fall Tule'</v>
      </c>
      <c r="AE1526" s="93">
        <f>VLOOKUP(A1526,Lookups!B$3:F$48,4,FALSE)</f>
        <v>8</v>
      </c>
      <c r="AF1526" s="93" t="str">
        <f>VLOOKUP(A1526,Lookups!B$3:F$48,5,FALSE)</f>
        <v>ColR</v>
      </c>
      <c r="AG1526" s="93" t="str">
        <f t="shared" si="341"/>
        <v>yes</v>
      </c>
      <c r="AH1526" s="93">
        <f>VLOOKUP(A1526,Lookups!B$3:F$48,3,FALSE)</f>
        <v>7</v>
      </c>
      <c r="AI1526" s="117">
        <f t="shared" si="342"/>
        <v>5.1162790697674418E-2</v>
      </c>
      <c r="AJ1526" s="117">
        <f t="shared" si="343"/>
        <v>1.8604651162790697E-2</v>
      </c>
      <c r="AK1526" s="117">
        <f t="shared" si="344"/>
        <v>1.8604651162790697E-2</v>
      </c>
      <c r="AL1526" s="117">
        <f t="shared" si="345"/>
        <v>0</v>
      </c>
      <c r="AM1526" s="117">
        <f t="shared" si="346"/>
        <v>0</v>
      </c>
      <c r="AN1526" s="117">
        <f t="shared" si="347"/>
        <v>3.255813953488372E-2</v>
      </c>
      <c r="AO1526" s="117">
        <f t="shared" si="348"/>
        <v>0</v>
      </c>
      <c r="AP1526" s="117">
        <f t="shared" si="349"/>
        <v>0</v>
      </c>
      <c r="AQ1526" s="117">
        <f t="shared" si="350"/>
        <v>0.8046511627906977</v>
      </c>
      <c r="AR1526" s="117">
        <f t="shared" si="351"/>
        <v>7.441860465116279E-2</v>
      </c>
      <c r="AS1526" t="str">
        <f t="shared" si="352"/>
        <v>1994CWF</v>
      </c>
    </row>
    <row r="1527" spans="1:45" x14ac:dyDescent="0.25">
      <c r="A1527" t="s">
        <v>666</v>
      </c>
      <c r="B1527" s="64">
        <v>1995</v>
      </c>
      <c r="C1527">
        <v>174</v>
      </c>
      <c r="D1527" s="116" t="s">
        <v>43</v>
      </c>
      <c r="E1527" s="63">
        <v>1.1494252873563218E-2</v>
      </c>
      <c r="F1527" s="63">
        <v>0</v>
      </c>
      <c r="G1527" s="63">
        <v>0</v>
      </c>
      <c r="H1527" s="63">
        <v>2.8735632183908046E-2</v>
      </c>
      <c r="I1527" s="63">
        <v>0</v>
      </c>
      <c r="J1527" s="63">
        <v>2.8735632183908046E-2</v>
      </c>
      <c r="K1527" s="63">
        <v>2.2988505747126436E-2</v>
      </c>
      <c r="L1527" s="63">
        <v>0</v>
      </c>
      <c r="M1527" s="63">
        <v>0</v>
      </c>
      <c r="N1527" s="63">
        <v>0</v>
      </c>
      <c r="O1527" s="63">
        <v>1.1494252873563218E-2</v>
      </c>
      <c r="P1527" s="63">
        <v>0</v>
      </c>
      <c r="Q1527" s="63">
        <v>2.8735632183908046E-2</v>
      </c>
      <c r="R1527" s="63">
        <v>0</v>
      </c>
      <c r="S1527" s="63">
        <v>1.7241379310344827E-2</v>
      </c>
      <c r="T1527" s="63">
        <v>0</v>
      </c>
      <c r="U1527" s="63">
        <v>1.1494252873563218E-2</v>
      </c>
      <c r="V1527" s="63">
        <v>0</v>
      </c>
      <c r="W1527" s="63">
        <v>0</v>
      </c>
      <c r="X1527" s="63">
        <v>0</v>
      </c>
      <c r="Y1527" s="63">
        <v>1.7241379310344827E-2</v>
      </c>
      <c r="Z1527" s="63">
        <v>1.7241379310344827E-2</v>
      </c>
      <c r="AA1527" s="63">
        <v>0.8045977011494253</v>
      </c>
      <c r="AB1527" s="93" t="str">
        <f t="shared" si="339"/>
        <v>pre99</v>
      </c>
      <c r="AC1527" s="93" t="str">
        <f t="shared" si="340"/>
        <v>CWF</v>
      </c>
      <c r="AD1527" s="93" t="str">
        <f>"'"&amp;VLOOKUP(A1527,Lookups!B$3:F$48,2,FALSE)&amp;"'"</f>
        <v>'Cowlitz Fall Tule'</v>
      </c>
      <c r="AE1527" s="93">
        <f>VLOOKUP(A1527,Lookups!B$3:F$48,4,FALSE)</f>
        <v>8</v>
      </c>
      <c r="AF1527" s="93" t="str">
        <f>VLOOKUP(A1527,Lookups!B$3:F$48,5,FALSE)</f>
        <v>ColR</v>
      </c>
      <c r="AG1527" s="93" t="str">
        <f t="shared" si="341"/>
        <v>yes</v>
      </c>
      <c r="AH1527" s="93">
        <f>VLOOKUP(A1527,Lookups!B$3:F$48,3,FALSE)</f>
        <v>7</v>
      </c>
      <c r="AI1527" s="117">
        <f t="shared" si="342"/>
        <v>1.1494252873563218E-2</v>
      </c>
      <c r="AJ1527" s="117">
        <f t="shared" si="343"/>
        <v>2.8735632183908046E-2</v>
      </c>
      <c r="AK1527" s="117">
        <f t="shared" si="344"/>
        <v>5.1724137931034482E-2</v>
      </c>
      <c r="AL1527" s="117">
        <f t="shared" si="345"/>
        <v>0</v>
      </c>
      <c r="AM1527" s="117">
        <f t="shared" si="346"/>
        <v>1.1494252873563218E-2</v>
      </c>
      <c r="AN1527" s="117">
        <f t="shared" si="347"/>
        <v>4.5977011494252873E-2</v>
      </c>
      <c r="AO1527" s="117">
        <f t="shared" si="348"/>
        <v>1.1494252873563218E-2</v>
      </c>
      <c r="AP1527" s="117">
        <f t="shared" si="349"/>
        <v>1.7241379310344827E-2</v>
      </c>
      <c r="AQ1527" s="117">
        <f t="shared" si="350"/>
        <v>0.8045977011494253</v>
      </c>
      <c r="AR1527" s="117">
        <f t="shared" si="351"/>
        <v>1.7241379310344827E-2</v>
      </c>
      <c r="AS1527" t="str">
        <f t="shared" si="352"/>
        <v>1995CWF</v>
      </c>
    </row>
    <row r="1528" spans="1:45" x14ac:dyDescent="0.25">
      <c r="A1528" t="s">
        <v>666</v>
      </c>
      <c r="B1528" s="64">
        <v>1996</v>
      </c>
      <c r="C1528">
        <v>277</v>
      </c>
      <c r="D1528" s="116" t="s">
        <v>43</v>
      </c>
      <c r="E1528" s="63">
        <v>4.6931407942238268E-2</v>
      </c>
      <c r="F1528" s="63">
        <v>0</v>
      </c>
      <c r="G1528" s="63">
        <v>0</v>
      </c>
      <c r="H1528" s="63">
        <v>3.6101083032490976E-3</v>
      </c>
      <c r="I1528" s="63">
        <v>0</v>
      </c>
      <c r="J1528" s="63">
        <v>7.2202166064981952E-3</v>
      </c>
      <c r="K1528" s="63">
        <v>0</v>
      </c>
      <c r="L1528" s="63">
        <v>0</v>
      </c>
      <c r="M1528" s="63">
        <v>2.5270758122743681E-2</v>
      </c>
      <c r="N1528" s="63">
        <v>0</v>
      </c>
      <c r="O1528" s="63">
        <v>0</v>
      </c>
      <c r="P1528" s="63">
        <v>0</v>
      </c>
      <c r="Q1528" s="63">
        <v>7.2202166064981952E-3</v>
      </c>
      <c r="R1528" s="63">
        <v>0</v>
      </c>
      <c r="S1528" s="63">
        <v>5.4151624548736461E-2</v>
      </c>
      <c r="T1528" s="63">
        <v>0</v>
      </c>
      <c r="U1528" s="63">
        <v>0</v>
      </c>
      <c r="V1528" s="63">
        <v>0</v>
      </c>
      <c r="W1528" s="63">
        <v>0</v>
      </c>
      <c r="X1528" s="63">
        <v>1.0830324909747292E-2</v>
      </c>
      <c r="Y1528" s="63">
        <v>3.6101083032490974E-2</v>
      </c>
      <c r="Z1528" s="63">
        <v>0</v>
      </c>
      <c r="AA1528" s="63">
        <v>0.80866425992779778</v>
      </c>
      <c r="AB1528" s="93" t="str">
        <f t="shared" si="339"/>
        <v>pre99</v>
      </c>
      <c r="AC1528" s="93" t="str">
        <f t="shared" si="340"/>
        <v>CWF</v>
      </c>
      <c r="AD1528" s="93" t="str">
        <f>"'"&amp;VLOOKUP(A1528,Lookups!B$3:F$48,2,FALSE)&amp;"'"</f>
        <v>'Cowlitz Fall Tule'</v>
      </c>
      <c r="AE1528" s="93">
        <f>VLOOKUP(A1528,Lookups!B$3:F$48,4,FALSE)</f>
        <v>8</v>
      </c>
      <c r="AF1528" s="93" t="str">
        <f>VLOOKUP(A1528,Lookups!B$3:F$48,5,FALSE)</f>
        <v>ColR</v>
      </c>
      <c r="AG1528" s="93" t="str">
        <f t="shared" si="341"/>
        <v>yes</v>
      </c>
      <c r="AH1528" s="93">
        <f>VLOOKUP(A1528,Lookups!B$3:F$48,3,FALSE)</f>
        <v>7</v>
      </c>
      <c r="AI1528" s="117">
        <f t="shared" si="342"/>
        <v>4.6931407942238268E-2</v>
      </c>
      <c r="AJ1528" s="117">
        <f t="shared" si="343"/>
        <v>3.6101083032490976E-3</v>
      </c>
      <c r="AK1528" s="117">
        <f t="shared" si="344"/>
        <v>7.2202166064981952E-3</v>
      </c>
      <c r="AL1528" s="117">
        <f t="shared" si="345"/>
        <v>2.5270758122743681E-2</v>
      </c>
      <c r="AM1528" s="117">
        <f t="shared" si="346"/>
        <v>0</v>
      </c>
      <c r="AN1528" s="117">
        <f t="shared" si="347"/>
        <v>6.1371841155234655E-2</v>
      </c>
      <c r="AO1528" s="117">
        <f t="shared" si="348"/>
        <v>0</v>
      </c>
      <c r="AP1528" s="117">
        <f t="shared" si="349"/>
        <v>4.6931407942238268E-2</v>
      </c>
      <c r="AQ1528" s="117">
        <f t="shared" si="350"/>
        <v>0.80866425992779778</v>
      </c>
      <c r="AR1528" s="117">
        <f t="shared" si="351"/>
        <v>0</v>
      </c>
      <c r="AS1528" t="str">
        <f t="shared" si="352"/>
        <v>1996CWF</v>
      </c>
    </row>
    <row r="1529" spans="1:45" x14ac:dyDescent="0.25">
      <c r="A1529" t="s">
        <v>666</v>
      </c>
      <c r="B1529" s="64">
        <v>1997</v>
      </c>
      <c r="C1529">
        <v>171</v>
      </c>
      <c r="D1529" s="116" t="s">
        <v>43</v>
      </c>
      <c r="E1529" s="63">
        <v>5.8479532163742687E-2</v>
      </c>
      <c r="F1529" s="63">
        <v>0</v>
      </c>
      <c r="G1529" s="63">
        <v>0.10526315789473684</v>
      </c>
      <c r="H1529" s="63">
        <v>2.3391812865497075E-2</v>
      </c>
      <c r="I1529" s="63">
        <v>0</v>
      </c>
      <c r="J1529" s="63">
        <v>5.8479532163742687E-2</v>
      </c>
      <c r="K1529" s="63">
        <v>0</v>
      </c>
      <c r="L1529" s="63">
        <v>0</v>
      </c>
      <c r="M1529" s="63">
        <v>3.5087719298245612E-2</v>
      </c>
      <c r="N1529" s="63">
        <v>0</v>
      </c>
      <c r="O1529" s="63">
        <v>0</v>
      </c>
      <c r="P1529" s="63">
        <v>0</v>
      </c>
      <c r="Q1529" s="63">
        <v>1.1695906432748537E-2</v>
      </c>
      <c r="R1529" s="63">
        <v>0</v>
      </c>
      <c r="S1529" s="63">
        <v>4.0935672514619881E-2</v>
      </c>
      <c r="T1529" s="63">
        <v>0</v>
      </c>
      <c r="U1529" s="63">
        <v>0</v>
      </c>
      <c r="V1529" s="63">
        <v>0</v>
      </c>
      <c r="W1529" s="63">
        <v>0</v>
      </c>
      <c r="X1529" s="63">
        <v>0</v>
      </c>
      <c r="Y1529" s="63">
        <v>1.1695906432748537E-2</v>
      </c>
      <c r="Z1529" s="63">
        <v>0</v>
      </c>
      <c r="AA1529" s="63">
        <v>0.65497076023391809</v>
      </c>
      <c r="AB1529" s="93" t="str">
        <f t="shared" si="339"/>
        <v>pre99</v>
      </c>
      <c r="AC1529" s="93" t="str">
        <f t="shared" si="340"/>
        <v>CWF</v>
      </c>
      <c r="AD1529" s="93" t="str">
        <f>"'"&amp;VLOOKUP(A1529,Lookups!B$3:F$48,2,FALSE)&amp;"'"</f>
        <v>'Cowlitz Fall Tule'</v>
      </c>
      <c r="AE1529" s="93">
        <f>VLOOKUP(A1529,Lookups!B$3:F$48,4,FALSE)</f>
        <v>8</v>
      </c>
      <c r="AF1529" s="93" t="str">
        <f>VLOOKUP(A1529,Lookups!B$3:F$48,5,FALSE)</f>
        <v>ColR</v>
      </c>
      <c r="AG1529" s="93" t="str">
        <f t="shared" si="341"/>
        <v>yes</v>
      </c>
      <c r="AH1529" s="93">
        <f>VLOOKUP(A1529,Lookups!B$3:F$48,3,FALSE)</f>
        <v>7</v>
      </c>
      <c r="AI1529" s="117">
        <f t="shared" si="342"/>
        <v>0.16374269005847952</v>
      </c>
      <c r="AJ1529" s="117">
        <f t="shared" si="343"/>
        <v>2.3391812865497075E-2</v>
      </c>
      <c r="AK1529" s="117">
        <f t="shared" si="344"/>
        <v>5.8479532163742687E-2</v>
      </c>
      <c r="AL1529" s="117">
        <f t="shared" si="345"/>
        <v>3.5087719298245612E-2</v>
      </c>
      <c r="AM1529" s="117">
        <f t="shared" si="346"/>
        <v>0</v>
      </c>
      <c r="AN1529" s="117">
        <f t="shared" si="347"/>
        <v>5.2631578947368418E-2</v>
      </c>
      <c r="AO1529" s="117">
        <f t="shared" si="348"/>
        <v>0</v>
      </c>
      <c r="AP1529" s="117">
        <f t="shared" si="349"/>
        <v>1.1695906432748537E-2</v>
      </c>
      <c r="AQ1529" s="117">
        <f t="shared" si="350"/>
        <v>0.65497076023391809</v>
      </c>
      <c r="AR1529" s="117">
        <f t="shared" si="351"/>
        <v>0</v>
      </c>
      <c r="AS1529" t="str">
        <f t="shared" si="352"/>
        <v>1997CWF</v>
      </c>
    </row>
    <row r="1530" spans="1:45" x14ac:dyDescent="0.25">
      <c r="A1530" t="s">
        <v>666</v>
      </c>
      <c r="B1530" s="64">
        <v>1998</v>
      </c>
      <c r="C1530">
        <v>78</v>
      </c>
      <c r="D1530" s="116" t="s">
        <v>43</v>
      </c>
      <c r="E1530" s="63">
        <v>3.8461538461538464E-2</v>
      </c>
      <c r="F1530" s="63">
        <v>0</v>
      </c>
      <c r="G1530" s="63">
        <v>0</v>
      </c>
      <c r="H1530" s="63">
        <v>3.8461538461538464E-2</v>
      </c>
      <c r="I1530" s="63">
        <v>0</v>
      </c>
      <c r="J1530" s="63">
        <v>0</v>
      </c>
      <c r="K1530" s="63">
        <v>0</v>
      </c>
      <c r="L1530" s="63">
        <v>0</v>
      </c>
      <c r="M1530" s="63">
        <v>0</v>
      </c>
      <c r="N1530" s="63">
        <v>0</v>
      </c>
      <c r="O1530" s="63">
        <v>0</v>
      </c>
      <c r="P1530" s="63">
        <v>0</v>
      </c>
      <c r="Q1530" s="63">
        <v>2.564102564102564E-2</v>
      </c>
      <c r="R1530" s="63">
        <v>2.564102564102564E-2</v>
      </c>
      <c r="S1530" s="63">
        <v>7.6923076923076927E-2</v>
      </c>
      <c r="T1530" s="63">
        <v>0</v>
      </c>
      <c r="U1530" s="63">
        <v>0</v>
      </c>
      <c r="V1530" s="63">
        <v>0</v>
      </c>
      <c r="W1530" s="63">
        <v>0</v>
      </c>
      <c r="X1530" s="63">
        <v>0</v>
      </c>
      <c r="Y1530" s="63">
        <v>0</v>
      </c>
      <c r="Z1530" s="63">
        <v>7.6923076923076927E-2</v>
      </c>
      <c r="AA1530" s="63">
        <v>0.71794871794871795</v>
      </c>
      <c r="AB1530" s="93" t="str">
        <f t="shared" si="339"/>
        <v>pre99</v>
      </c>
      <c r="AC1530" s="93" t="str">
        <f t="shared" si="340"/>
        <v>CWF</v>
      </c>
      <c r="AD1530" s="93" t="str">
        <f>"'"&amp;VLOOKUP(A1530,Lookups!B$3:F$48,2,FALSE)&amp;"'"</f>
        <v>'Cowlitz Fall Tule'</v>
      </c>
      <c r="AE1530" s="93">
        <f>VLOOKUP(A1530,Lookups!B$3:F$48,4,FALSE)</f>
        <v>8</v>
      </c>
      <c r="AF1530" s="93" t="str">
        <f>VLOOKUP(A1530,Lookups!B$3:F$48,5,FALSE)</f>
        <v>ColR</v>
      </c>
      <c r="AG1530" s="93" t="str">
        <f t="shared" si="341"/>
        <v>yes</v>
      </c>
      <c r="AH1530" s="93">
        <f>VLOOKUP(A1530,Lookups!B$3:F$48,3,FALSE)</f>
        <v>7</v>
      </c>
      <c r="AI1530" s="117">
        <f t="shared" si="342"/>
        <v>3.8461538461538464E-2</v>
      </c>
      <c r="AJ1530" s="117">
        <f t="shared" si="343"/>
        <v>3.8461538461538464E-2</v>
      </c>
      <c r="AK1530" s="117">
        <f t="shared" si="344"/>
        <v>0</v>
      </c>
      <c r="AL1530" s="117">
        <f t="shared" si="345"/>
        <v>0</v>
      </c>
      <c r="AM1530" s="117">
        <f t="shared" si="346"/>
        <v>0</v>
      </c>
      <c r="AN1530" s="117">
        <f t="shared" si="347"/>
        <v>0.12820512820512819</v>
      </c>
      <c r="AO1530" s="117">
        <f t="shared" si="348"/>
        <v>0</v>
      </c>
      <c r="AP1530" s="117">
        <f t="shared" si="349"/>
        <v>0</v>
      </c>
      <c r="AQ1530" s="117">
        <f t="shared" si="350"/>
        <v>0.71794871794871795</v>
      </c>
      <c r="AR1530" s="117">
        <f t="shared" si="351"/>
        <v>7.6923076923076927E-2</v>
      </c>
      <c r="AS1530" t="str">
        <f t="shared" si="352"/>
        <v>1998CWF</v>
      </c>
    </row>
    <row r="1531" spans="1:45" x14ac:dyDescent="0.25">
      <c r="A1531" t="s">
        <v>666</v>
      </c>
      <c r="B1531" s="64">
        <v>1999</v>
      </c>
      <c r="C1531">
        <v>150</v>
      </c>
      <c r="D1531" s="116" t="s">
        <v>43</v>
      </c>
      <c r="E1531" s="63">
        <v>6.6666666666666666E-2</v>
      </c>
      <c r="F1531" s="63">
        <v>0</v>
      </c>
      <c r="G1531" s="63">
        <v>0.04</v>
      </c>
      <c r="H1531" s="63">
        <v>0</v>
      </c>
      <c r="I1531" s="63">
        <v>6.6666666666666666E-2</v>
      </c>
      <c r="J1531" s="63">
        <v>0.04</v>
      </c>
      <c r="K1531" s="63">
        <v>0</v>
      </c>
      <c r="L1531" s="63">
        <v>0</v>
      </c>
      <c r="M1531" s="63">
        <v>0</v>
      </c>
      <c r="N1531" s="63">
        <v>0</v>
      </c>
      <c r="O1531" s="63">
        <v>0</v>
      </c>
      <c r="P1531" s="63">
        <v>0</v>
      </c>
      <c r="Q1531" s="63">
        <v>0.04</v>
      </c>
      <c r="R1531" s="63">
        <v>2.6666666666666668E-2</v>
      </c>
      <c r="S1531" s="63">
        <v>5.3333333333333337E-2</v>
      </c>
      <c r="T1531" s="63">
        <v>0</v>
      </c>
      <c r="U1531" s="63">
        <v>0</v>
      </c>
      <c r="V1531" s="63">
        <v>0</v>
      </c>
      <c r="W1531" s="63">
        <v>0</v>
      </c>
      <c r="X1531" s="63">
        <v>0</v>
      </c>
      <c r="Y1531" s="63">
        <v>0.14666666666666667</v>
      </c>
      <c r="Z1531" s="63">
        <v>6.6666666666666671E-3</v>
      </c>
      <c r="AA1531" s="63">
        <v>0.51333333333333331</v>
      </c>
      <c r="AB1531" s="93" t="str">
        <f t="shared" si="339"/>
        <v>a99to08</v>
      </c>
      <c r="AC1531" s="93" t="str">
        <f t="shared" si="340"/>
        <v>CWF</v>
      </c>
      <c r="AD1531" s="93" t="str">
        <f>"'"&amp;VLOOKUP(A1531,Lookups!B$3:F$48,2,FALSE)&amp;"'"</f>
        <v>'Cowlitz Fall Tule'</v>
      </c>
      <c r="AE1531" s="93">
        <f>VLOOKUP(A1531,Lookups!B$3:F$48,4,FALSE)</f>
        <v>8</v>
      </c>
      <c r="AF1531" s="93" t="str">
        <f>VLOOKUP(A1531,Lookups!B$3:F$48,5,FALSE)</f>
        <v>ColR</v>
      </c>
      <c r="AG1531" s="93" t="str">
        <f t="shared" si="341"/>
        <v>yes</v>
      </c>
      <c r="AH1531" s="93">
        <f>VLOOKUP(A1531,Lookups!B$3:F$48,3,FALSE)</f>
        <v>7</v>
      </c>
      <c r="AI1531" s="117">
        <f t="shared" si="342"/>
        <v>0.10666666666666666</v>
      </c>
      <c r="AJ1531" s="117">
        <f t="shared" si="343"/>
        <v>6.6666666666666666E-2</v>
      </c>
      <c r="AK1531" s="117">
        <f t="shared" si="344"/>
        <v>0.04</v>
      </c>
      <c r="AL1531" s="117">
        <f t="shared" si="345"/>
        <v>0</v>
      </c>
      <c r="AM1531" s="117">
        <f t="shared" si="346"/>
        <v>0</v>
      </c>
      <c r="AN1531" s="117">
        <f t="shared" si="347"/>
        <v>0.12</v>
      </c>
      <c r="AO1531" s="117">
        <f t="shared" si="348"/>
        <v>0</v>
      </c>
      <c r="AP1531" s="117">
        <f t="shared" si="349"/>
        <v>0.14666666666666667</v>
      </c>
      <c r="AQ1531" s="117">
        <f t="shared" si="350"/>
        <v>0.51333333333333331</v>
      </c>
      <c r="AR1531" s="117">
        <f t="shared" si="351"/>
        <v>6.6666666666666671E-3</v>
      </c>
      <c r="AS1531" t="str">
        <f t="shared" si="352"/>
        <v>1999CWF</v>
      </c>
    </row>
    <row r="1532" spans="1:45" x14ac:dyDescent="0.25">
      <c r="A1532" t="s">
        <v>666</v>
      </c>
      <c r="B1532" s="64">
        <v>2000</v>
      </c>
      <c r="C1532">
        <v>108</v>
      </c>
      <c r="D1532" s="116" t="s">
        <v>43</v>
      </c>
      <c r="E1532" s="63">
        <v>3.7037037037037035E-2</v>
      </c>
      <c r="F1532" s="63">
        <v>0</v>
      </c>
      <c r="G1532" s="63">
        <v>0</v>
      </c>
      <c r="H1532" s="63">
        <v>0</v>
      </c>
      <c r="I1532" s="63">
        <v>0</v>
      </c>
      <c r="J1532" s="63">
        <v>8.3333333333333329E-2</v>
      </c>
      <c r="K1532" s="63">
        <v>0.1388888888888889</v>
      </c>
      <c r="L1532" s="63">
        <v>0</v>
      </c>
      <c r="M1532" s="63">
        <v>0</v>
      </c>
      <c r="N1532" s="63">
        <v>0</v>
      </c>
      <c r="O1532" s="63">
        <v>0</v>
      </c>
      <c r="P1532" s="63">
        <v>0</v>
      </c>
      <c r="Q1532" s="63">
        <v>1.8518518518518517E-2</v>
      </c>
      <c r="R1532" s="63">
        <v>1.8518518518518517E-2</v>
      </c>
      <c r="S1532" s="63">
        <v>0.1388888888888889</v>
      </c>
      <c r="T1532" s="63">
        <v>0</v>
      </c>
      <c r="U1532" s="63">
        <v>0</v>
      </c>
      <c r="V1532" s="63">
        <v>0</v>
      </c>
      <c r="W1532" s="63">
        <v>0</v>
      </c>
      <c r="X1532" s="63">
        <v>5.5555555555555552E-2</v>
      </c>
      <c r="Y1532" s="63">
        <v>4.6296296296296294E-2</v>
      </c>
      <c r="Z1532" s="63">
        <v>0</v>
      </c>
      <c r="AA1532" s="63">
        <v>0.46296296296296297</v>
      </c>
      <c r="AB1532" s="93" t="str">
        <f t="shared" si="339"/>
        <v>a99to08</v>
      </c>
      <c r="AC1532" s="93" t="str">
        <f t="shared" si="340"/>
        <v>CWF</v>
      </c>
      <c r="AD1532" s="93" t="str">
        <f>"'"&amp;VLOOKUP(A1532,Lookups!B$3:F$48,2,FALSE)&amp;"'"</f>
        <v>'Cowlitz Fall Tule'</v>
      </c>
      <c r="AE1532" s="93">
        <f>VLOOKUP(A1532,Lookups!B$3:F$48,4,FALSE)</f>
        <v>8</v>
      </c>
      <c r="AF1532" s="93" t="str">
        <f>VLOOKUP(A1532,Lookups!B$3:F$48,5,FALSE)</f>
        <v>ColR</v>
      </c>
      <c r="AG1532" s="93" t="str">
        <f t="shared" si="341"/>
        <v>yes</v>
      </c>
      <c r="AH1532" s="93">
        <f>VLOOKUP(A1532,Lookups!B$3:F$48,3,FALSE)</f>
        <v>7</v>
      </c>
      <c r="AI1532" s="117">
        <f t="shared" si="342"/>
        <v>3.7037037037037035E-2</v>
      </c>
      <c r="AJ1532" s="117">
        <f t="shared" si="343"/>
        <v>0</v>
      </c>
      <c r="AK1532" s="117">
        <f t="shared" si="344"/>
        <v>0.22222222222222221</v>
      </c>
      <c r="AL1532" s="117">
        <f t="shared" si="345"/>
        <v>0</v>
      </c>
      <c r="AM1532" s="117">
        <f t="shared" si="346"/>
        <v>0</v>
      </c>
      <c r="AN1532" s="117">
        <f t="shared" si="347"/>
        <v>0.17592592592592593</v>
      </c>
      <c r="AO1532" s="117">
        <f t="shared" si="348"/>
        <v>0</v>
      </c>
      <c r="AP1532" s="117">
        <f t="shared" si="349"/>
        <v>0.10185185185185185</v>
      </c>
      <c r="AQ1532" s="117">
        <f t="shared" si="350"/>
        <v>0.46296296296296297</v>
      </c>
      <c r="AR1532" s="117">
        <f t="shared" si="351"/>
        <v>0</v>
      </c>
      <c r="AS1532" t="str">
        <f t="shared" si="352"/>
        <v>2000CWF</v>
      </c>
    </row>
    <row r="1533" spans="1:45" x14ac:dyDescent="0.25">
      <c r="A1533" t="s">
        <v>666</v>
      </c>
      <c r="B1533" s="64">
        <v>2001</v>
      </c>
      <c r="C1533">
        <v>478</v>
      </c>
      <c r="D1533" s="116" t="s">
        <v>43</v>
      </c>
      <c r="E1533" s="63">
        <v>8.368200836820083E-3</v>
      </c>
      <c r="F1533" s="63">
        <v>0</v>
      </c>
      <c r="G1533" s="63">
        <v>0</v>
      </c>
      <c r="H1533" s="63">
        <v>0</v>
      </c>
      <c r="I1533" s="63">
        <v>0</v>
      </c>
      <c r="J1533" s="63">
        <v>1.2552301255230125E-2</v>
      </c>
      <c r="K1533" s="63">
        <v>3.7656903765690378E-2</v>
      </c>
      <c r="L1533" s="63">
        <v>0</v>
      </c>
      <c r="M1533" s="63">
        <v>0</v>
      </c>
      <c r="N1533" s="63">
        <v>0</v>
      </c>
      <c r="O1533" s="63">
        <v>0</v>
      </c>
      <c r="P1533" s="63">
        <v>0</v>
      </c>
      <c r="Q1533" s="63">
        <v>3.5564853556485358E-2</v>
      </c>
      <c r="R1533" s="63">
        <v>9.6234309623430964E-2</v>
      </c>
      <c r="S1533" s="63">
        <v>8.5774058577405859E-2</v>
      </c>
      <c r="T1533" s="63">
        <v>4.1841004184100415E-3</v>
      </c>
      <c r="U1533" s="63">
        <v>0</v>
      </c>
      <c r="V1533" s="63">
        <v>0</v>
      </c>
      <c r="W1533" s="63">
        <v>0</v>
      </c>
      <c r="X1533" s="63">
        <v>1.6736401673640166E-2</v>
      </c>
      <c r="Y1533" s="63">
        <v>2.5104602510460251E-2</v>
      </c>
      <c r="Z1533" s="63">
        <v>2.3012552301255231E-2</v>
      </c>
      <c r="AA1533" s="63">
        <v>0.65481171548117156</v>
      </c>
      <c r="AB1533" s="93" t="str">
        <f t="shared" si="339"/>
        <v>a99to08</v>
      </c>
      <c r="AC1533" s="93" t="str">
        <f t="shared" si="340"/>
        <v>CWF</v>
      </c>
      <c r="AD1533" s="93" t="str">
        <f>"'"&amp;VLOOKUP(A1533,Lookups!B$3:F$48,2,FALSE)&amp;"'"</f>
        <v>'Cowlitz Fall Tule'</v>
      </c>
      <c r="AE1533" s="93">
        <f>VLOOKUP(A1533,Lookups!B$3:F$48,4,FALSE)</f>
        <v>8</v>
      </c>
      <c r="AF1533" s="93" t="str">
        <f>VLOOKUP(A1533,Lookups!B$3:F$48,5,FALSE)</f>
        <v>ColR</v>
      </c>
      <c r="AG1533" s="93" t="str">
        <f t="shared" si="341"/>
        <v>yes</v>
      </c>
      <c r="AH1533" s="93">
        <f>VLOOKUP(A1533,Lookups!B$3:F$48,3,FALSE)</f>
        <v>7</v>
      </c>
      <c r="AI1533" s="117">
        <f t="shared" si="342"/>
        <v>8.368200836820083E-3</v>
      </c>
      <c r="AJ1533" s="117">
        <f t="shared" si="343"/>
        <v>0</v>
      </c>
      <c r="AK1533" s="117">
        <f t="shared" si="344"/>
        <v>5.0209205020920501E-2</v>
      </c>
      <c r="AL1533" s="117">
        <f t="shared" si="345"/>
        <v>0</v>
      </c>
      <c r="AM1533" s="117">
        <f t="shared" si="346"/>
        <v>0</v>
      </c>
      <c r="AN1533" s="117">
        <f t="shared" si="347"/>
        <v>0.22175732217573224</v>
      </c>
      <c r="AO1533" s="117">
        <f t="shared" si="348"/>
        <v>0</v>
      </c>
      <c r="AP1533" s="117">
        <f t="shared" si="349"/>
        <v>4.1841004184100417E-2</v>
      </c>
      <c r="AQ1533" s="117">
        <f t="shared" si="350"/>
        <v>0.65481171548117156</v>
      </c>
      <c r="AR1533" s="117">
        <f t="shared" si="351"/>
        <v>2.3012552301255231E-2</v>
      </c>
      <c r="AS1533" t="str">
        <f t="shared" si="352"/>
        <v>2001CWF</v>
      </c>
    </row>
    <row r="1534" spans="1:45" x14ac:dyDescent="0.25">
      <c r="A1534" t="s">
        <v>666</v>
      </c>
      <c r="B1534" s="64">
        <v>2002</v>
      </c>
      <c r="C1534">
        <v>573</v>
      </c>
      <c r="D1534" s="116" t="s">
        <v>43</v>
      </c>
      <c r="E1534" s="63">
        <v>7.1553228621291445E-2</v>
      </c>
      <c r="F1534" s="63">
        <v>0</v>
      </c>
      <c r="G1534" s="63">
        <v>0</v>
      </c>
      <c r="H1534" s="63">
        <v>1.0471204188481676E-2</v>
      </c>
      <c r="I1534" s="63">
        <v>0</v>
      </c>
      <c r="J1534" s="63">
        <v>6.6317626527050616E-2</v>
      </c>
      <c r="K1534" s="63">
        <v>3.1413612565445025E-2</v>
      </c>
      <c r="L1534" s="63">
        <v>0</v>
      </c>
      <c r="M1534" s="63">
        <v>0</v>
      </c>
      <c r="N1534" s="63">
        <v>0</v>
      </c>
      <c r="O1534" s="63">
        <v>0</v>
      </c>
      <c r="P1534" s="63">
        <v>0</v>
      </c>
      <c r="Q1534" s="63">
        <v>0.19022687609075042</v>
      </c>
      <c r="R1534" s="63">
        <v>0.20069808027923211</v>
      </c>
      <c r="S1534" s="63">
        <v>8.7260034904013961E-2</v>
      </c>
      <c r="T1534" s="63">
        <v>1.5706806282722512E-2</v>
      </c>
      <c r="U1534" s="63">
        <v>0</v>
      </c>
      <c r="V1534" s="63">
        <v>0</v>
      </c>
      <c r="W1534" s="63">
        <v>0</v>
      </c>
      <c r="X1534" s="63">
        <v>3.3158813263525308E-2</v>
      </c>
      <c r="Y1534" s="63">
        <v>3.6649214659685861E-2</v>
      </c>
      <c r="Z1534" s="63">
        <v>1.9197207678883072E-2</v>
      </c>
      <c r="AA1534" s="63">
        <v>0.23734729493891799</v>
      </c>
      <c r="AB1534" s="93" t="str">
        <f t="shared" si="339"/>
        <v>a99to08</v>
      </c>
      <c r="AC1534" s="93" t="str">
        <f t="shared" si="340"/>
        <v>CWF</v>
      </c>
      <c r="AD1534" s="93" t="str">
        <f>"'"&amp;VLOOKUP(A1534,Lookups!B$3:F$48,2,FALSE)&amp;"'"</f>
        <v>'Cowlitz Fall Tule'</v>
      </c>
      <c r="AE1534" s="93">
        <f>VLOOKUP(A1534,Lookups!B$3:F$48,4,FALSE)</f>
        <v>8</v>
      </c>
      <c r="AF1534" s="93" t="str">
        <f>VLOOKUP(A1534,Lookups!B$3:F$48,5,FALSE)</f>
        <v>ColR</v>
      </c>
      <c r="AG1534" s="93" t="str">
        <f t="shared" si="341"/>
        <v>yes</v>
      </c>
      <c r="AH1534" s="93">
        <f>VLOOKUP(A1534,Lookups!B$3:F$48,3,FALSE)</f>
        <v>7</v>
      </c>
      <c r="AI1534" s="117">
        <f t="shared" si="342"/>
        <v>7.1553228621291445E-2</v>
      </c>
      <c r="AJ1534" s="117">
        <f t="shared" si="343"/>
        <v>1.0471204188481676E-2</v>
      </c>
      <c r="AK1534" s="117">
        <f t="shared" si="344"/>
        <v>9.7731239092495648E-2</v>
      </c>
      <c r="AL1534" s="117">
        <f t="shared" si="345"/>
        <v>0</v>
      </c>
      <c r="AM1534" s="117">
        <f t="shared" si="346"/>
        <v>0</v>
      </c>
      <c r="AN1534" s="117">
        <f t="shared" si="347"/>
        <v>0.49389179755671903</v>
      </c>
      <c r="AO1534" s="117">
        <f t="shared" si="348"/>
        <v>0</v>
      </c>
      <c r="AP1534" s="117">
        <f t="shared" si="349"/>
        <v>6.9808027923211169E-2</v>
      </c>
      <c r="AQ1534" s="117">
        <f t="shared" si="350"/>
        <v>0.23734729493891799</v>
      </c>
      <c r="AR1534" s="117">
        <f t="shared" si="351"/>
        <v>1.9197207678883072E-2</v>
      </c>
      <c r="AS1534" t="str">
        <f t="shared" si="352"/>
        <v>2002CWF</v>
      </c>
    </row>
    <row r="1535" spans="1:45" x14ac:dyDescent="0.25">
      <c r="A1535" t="s">
        <v>666</v>
      </c>
      <c r="B1535" s="64">
        <v>2003</v>
      </c>
      <c r="C1535">
        <v>543</v>
      </c>
      <c r="D1535" s="116" t="s">
        <v>43</v>
      </c>
      <c r="E1535" s="63">
        <v>5.3406998158379376E-2</v>
      </c>
      <c r="F1535" s="63">
        <v>0</v>
      </c>
      <c r="G1535" s="63">
        <v>0</v>
      </c>
      <c r="H1535" s="63">
        <v>1.289134438305709E-2</v>
      </c>
      <c r="I1535" s="63">
        <v>0</v>
      </c>
      <c r="J1535" s="63">
        <v>9.5764272559852676E-2</v>
      </c>
      <c r="K1535" s="63">
        <v>2.2099447513812154E-2</v>
      </c>
      <c r="L1535" s="63">
        <v>0</v>
      </c>
      <c r="M1535" s="63">
        <v>1.6574585635359115E-2</v>
      </c>
      <c r="N1535" s="63">
        <v>0</v>
      </c>
      <c r="O1535" s="63">
        <v>0</v>
      </c>
      <c r="P1535" s="63">
        <v>0</v>
      </c>
      <c r="Q1535" s="63">
        <v>9.5764272559852676E-2</v>
      </c>
      <c r="R1535" s="63">
        <v>6.8139963167587483E-2</v>
      </c>
      <c r="S1535" s="63">
        <v>9.2081031307550645E-2</v>
      </c>
      <c r="T1535" s="63">
        <v>0</v>
      </c>
      <c r="U1535" s="63">
        <v>0</v>
      </c>
      <c r="V1535" s="63">
        <v>0</v>
      </c>
      <c r="W1535" s="63">
        <v>0</v>
      </c>
      <c r="X1535" s="63">
        <v>8.6556169429097607E-2</v>
      </c>
      <c r="Y1535" s="63">
        <v>4.9723756906077346E-2</v>
      </c>
      <c r="Z1535" s="63">
        <v>3.6832412523020261E-2</v>
      </c>
      <c r="AA1535" s="63">
        <v>0.37016574585635359</v>
      </c>
      <c r="AB1535" s="93" t="str">
        <f t="shared" si="339"/>
        <v>a99to08</v>
      </c>
      <c r="AC1535" s="93" t="str">
        <f t="shared" si="340"/>
        <v>CWF</v>
      </c>
      <c r="AD1535" s="93" t="str">
        <f>"'"&amp;VLOOKUP(A1535,Lookups!B$3:F$48,2,FALSE)&amp;"'"</f>
        <v>'Cowlitz Fall Tule'</v>
      </c>
      <c r="AE1535" s="93">
        <f>VLOOKUP(A1535,Lookups!B$3:F$48,4,FALSE)</f>
        <v>8</v>
      </c>
      <c r="AF1535" s="93" t="str">
        <f>VLOOKUP(A1535,Lookups!B$3:F$48,5,FALSE)</f>
        <v>ColR</v>
      </c>
      <c r="AG1535" s="93" t="str">
        <f t="shared" si="341"/>
        <v>yes</v>
      </c>
      <c r="AH1535" s="93">
        <f>VLOOKUP(A1535,Lookups!B$3:F$48,3,FALSE)</f>
        <v>7</v>
      </c>
      <c r="AI1535" s="117">
        <f t="shared" si="342"/>
        <v>5.3406998158379376E-2</v>
      </c>
      <c r="AJ1535" s="117">
        <f t="shared" si="343"/>
        <v>1.289134438305709E-2</v>
      </c>
      <c r="AK1535" s="117">
        <f t="shared" si="344"/>
        <v>0.11786372007366483</v>
      </c>
      <c r="AL1535" s="117">
        <f t="shared" si="345"/>
        <v>1.6574585635359115E-2</v>
      </c>
      <c r="AM1535" s="117">
        <f t="shared" si="346"/>
        <v>0</v>
      </c>
      <c r="AN1535" s="117">
        <f t="shared" si="347"/>
        <v>0.2559852670349908</v>
      </c>
      <c r="AO1535" s="117">
        <f t="shared" si="348"/>
        <v>0</v>
      </c>
      <c r="AP1535" s="117">
        <f t="shared" si="349"/>
        <v>0.13627992633517494</v>
      </c>
      <c r="AQ1535" s="117">
        <f t="shared" si="350"/>
        <v>0.37016574585635359</v>
      </c>
      <c r="AR1535" s="117">
        <f t="shared" si="351"/>
        <v>3.6832412523020261E-2</v>
      </c>
      <c r="AS1535" t="str">
        <f t="shared" si="352"/>
        <v>2003CWF</v>
      </c>
    </row>
    <row r="1536" spans="1:45" x14ac:dyDescent="0.25">
      <c r="A1536" t="s">
        <v>666</v>
      </c>
      <c r="B1536" s="64">
        <v>2004</v>
      </c>
      <c r="C1536">
        <v>215</v>
      </c>
      <c r="D1536" s="116" t="s">
        <v>43</v>
      </c>
      <c r="E1536" s="63">
        <v>4.6511627906976744E-2</v>
      </c>
      <c r="F1536" s="63">
        <v>0</v>
      </c>
      <c r="G1536" s="63">
        <v>0</v>
      </c>
      <c r="H1536" s="63">
        <v>9.3023255813953487E-3</v>
      </c>
      <c r="I1536" s="63">
        <v>0</v>
      </c>
      <c r="J1536" s="63">
        <v>6.0465116279069767E-2</v>
      </c>
      <c r="K1536" s="63">
        <v>0</v>
      </c>
      <c r="L1536" s="63">
        <v>0</v>
      </c>
      <c r="M1536" s="63">
        <v>0</v>
      </c>
      <c r="N1536" s="63">
        <v>0</v>
      </c>
      <c r="O1536" s="63">
        <v>0</v>
      </c>
      <c r="P1536" s="63">
        <v>0</v>
      </c>
      <c r="Q1536" s="63">
        <v>0.10232558139534884</v>
      </c>
      <c r="R1536" s="63">
        <v>9.7674418604651161E-2</v>
      </c>
      <c r="S1536" s="63">
        <v>9.3023255813953487E-2</v>
      </c>
      <c r="T1536" s="63">
        <v>0</v>
      </c>
      <c r="U1536" s="63">
        <v>0</v>
      </c>
      <c r="V1536" s="63">
        <v>1.8604651162790697E-2</v>
      </c>
      <c r="W1536" s="63">
        <v>0</v>
      </c>
      <c r="X1536" s="63">
        <v>8.8372093023255813E-2</v>
      </c>
      <c r="Y1536" s="63">
        <v>2.3255813953488372E-2</v>
      </c>
      <c r="Z1536" s="63">
        <v>6.5116279069767441E-2</v>
      </c>
      <c r="AA1536" s="63">
        <v>0.39534883720930231</v>
      </c>
      <c r="AB1536" s="93" t="str">
        <f t="shared" si="339"/>
        <v>a99to08</v>
      </c>
      <c r="AC1536" s="93" t="str">
        <f t="shared" si="340"/>
        <v>CWF</v>
      </c>
      <c r="AD1536" s="93" t="str">
        <f>"'"&amp;VLOOKUP(A1536,Lookups!B$3:F$48,2,FALSE)&amp;"'"</f>
        <v>'Cowlitz Fall Tule'</v>
      </c>
      <c r="AE1536" s="93">
        <f>VLOOKUP(A1536,Lookups!B$3:F$48,4,FALSE)</f>
        <v>8</v>
      </c>
      <c r="AF1536" s="93" t="str">
        <f>VLOOKUP(A1536,Lookups!B$3:F$48,5,FALSE)</f>
        <v>ColR</v>
      </c>
      <c r="AG1536" s="93" t="str">
        <f t="shared" si="341"/>
        <v>yes</v>
      </c>
      <c r="AH1536" s="93">
        <f>VLOOKUP(A1536,Lookups!B$3:F$48,3,FALSE)</f>
        <v>7</v>
      </c>
      <c r="AI1536" s="117">
        <f t="shared" si="342"/>
        <v>4.6511627906976744E-2</v>
      </c>
      <c r="AJ1536" s="117">
        <f t="shared" si="343"/>
        <v>9.3023255813953487E-3</v>
      </c>
      <c r="AK1536" s="117">
        <f t="shared" si="344"/>
        <v>6.0465116279069767E-2</v>
      </c>
      <c r="AL1536" s="117">
        <f t="shared" si="345"/>
        <v>0</v>
      </c>
      <c r="AM1536" s="117">
        <f t="shared" si="346"/>
        <v>0</v>
      </c>
      <c r="AN1536" s="117">
        <f t="shared" si="347"/>
        <v>0.2930232558139535</v>
      </c>
      <c r="AO1536" s="117">
        <f t="shared" si="348"/>
        <v>1.8604651162790697E-2</v>
      </c>
      <c r="AP1536" s="117">
        <f t="shared" si="349"/>
        <v>0.11162790697674418</v>
      </c>
      <c r="AQ1536" s="117">
        <f t="shared" si="350"/>
        <v>0.39534883720930231</v>
      </c>
      <c r="AR1536" s="117">
        <f t="shared" si="351"/>
        <v>6.5116279069767441E-2</v>
      </c>
      <c r="AS1536" t="str">
        <f t="shared" si="352"/>
        <v>2004CWF</v>
      </c>
    </row>
    <row r="1537" spans="1:45" x14ac:dyDescent="0.25">
      <c r="A1537" t="s">
        <v>666</v>
      </c>
      <c r="B1537" s="64">
        <v>2005</v>
      </c>
      <c r="C1537">
        <v>235</v>
      </c>
      <c r="D1537" s="116" t="s">
        <v>43</v>
      </c>
      <c r="E1537" s="63">
        <v>2.553191489361702E-2</v>
      </c>
      <c r="F1537" s="63">
        <v>8.085106382978724E-2</v>
      </c>
      <c r="G1537" s="63">
        <v>0</v>
      </c>
      <c r="H1537" s="63">
        <v>2.553191489361702E-2</v>
      </c>
      <c r="I1537" s="63">
        <v>0</v>
      </c>
      <c r="J1537" s="63">
        <v>4.2553191489361701E-2</v>
      </c>
      <c r="K1537" s="63">
        <v>3.4042553191489362E-2</v>
      </c>
      <c r="L1537" s="63">
        <v>0</v>
      </c>
      <c r="M1537" s="63">
        <v>0</v>
      </c>
      <c r="N1537" s="63">
        <v>0</v>
      </c>
      <c r="O1537" s="63">
        <v>0</v>
      </c>
      <c r="P1537" s="63">
        <v>0</v>
      </c>
      <c r="Q1537" s="63">
        <v>4.6808510638297871E-2</v>
      </c>
      <c r="R1537" s="63">
        <v>5.106382978723404E-2</v>
      </c>
      <c r="S1537" s="63">
        <v>3.4042553191489362E-2</v>
      </c>
      <c r="T1537" s="63">
        <v>0</v>
      </c>
      <c r="U1537" s="63">
        <v>0</v>
      </c>
      <c r="V1537" s="63">
        <v>0</v>
      </c>
      <c r="W1537" s="63">
        <v>0</v>
      </c>
      <c r="X1537" s="63">
        <v>3.4042553191489362E-2</v>
      </c>
      <c r="Y1537" s="63">
        <v>3.8297872340425532E-2</v>
      </c>
      <c r="Z1537" s="63">
        <v>1.276595744680851E-2</v>
      </c>
      <c r="AA1537" s="63">
        <v>0.57446808510638303</v>
      </c>
      <c r="AB1537" s="93" t="str">
        <f t="shared" si="339"/>
        <v>a99to08</v>
      </c>
      <c r="AC1537" s="93" t="str">
        <f t="shared" si="340"/>
        <v>CWF</v>
      </c>
      <c r="AD1537" s="93" t="str">
        <f>"'"&amp;VLOOKUP(A1537,Lookups!B$3:F$48,2,FALSE)&amp;"'"</f>
        <v>'Cowlitz Fall Tule'</v>
      </c>
      <c r="AE1537" s="93">
        <f>VLOOKUP(A1537,Lookups!B$3:F$48,4,FALSE)</f>
        <v>8</v>
      </c>
      <c r="AF1537" s="93" t="str">
        <f>VLOOKUP(A1537,Lookups!B$3:F$48,5,FALSE)</f>
        <v>ColR</v>
      </c>
      <c r="AG1537" s="93" t="str">
        <f t="shared" si="341"/>
        <v>yes</v>
      </c>
      <c r="AH1537" s="93">
        <f>VLOOKUP(A1537,Lookups!B$3:F$48,3,FALSE)</f>
        <v>7</v>
      </c>
      <c r="AI1537" s="117">
        <f t="shared" si="342"/>
        <v>0.10638297872340426</v>
      </c>
      <c r="AJ1537" s="117">
        <f t="shared" si="343"/>
        <v>2.553191489361702E-2</v>
      </c>
      <c r="AK1537" s="117">
        <f t="shared" si="344"/>
        <v>7.6595744680851063E-2</v>
      </c>
      <c r="AL1537" s="117">
        <f t="shared" si="345"/>
        <v>0</v>
      </c>
      <c r="AM1537" s="117">
        <f t="shared" si="346"/>
        <v>0</v>
      </c>
      <c r="AN1537" s="117">
        <f t="shared" si="347"/>
        <v>0.13191489361702127</v>
      </c>
      <c r="AO1537" s="117">
        <f t="shared" si="348"/>
        <v>0</v>
      </c>
      <c r="AP1537" s="117">
        <f t="shared" si="349"/>
        <v>7.2340425531914887E-2</v>
      </c>
      <c r="AQ1537" s="117">
        <f t="shared" si="350"/>
        <v>0.57446808510638303</v>
      </c>
      <c r="AR1537" s="117">
        <f t="shared" si="351"/>
        <v>1.276595744680851E-2</v>
      </c>
      <c r="AS1537" t="str">
        <f t="shared" si="352"/>
        <v>2005CWF</v>
      </c>
    </row>
    <row r="1538" spans="1:45" x14ac:dyDescent="0.25">
      <c r="A1538" t="s">
        <v>666</v>
      </c>
      <c r="B1538" s="64">
        <v>2006</v>
      </c>
      <c r="C1538">
        <v>142</v>
      </c>
      <c r="D1538" s="116" t="s">
        <v>43</v>
      </c>
      <c r="E1538" s="63">
        <v>5.6338028169014086E-2</v>
      </c>
      <c r="F1538" s="63">
        <v>0</v>
      </c>
      <c r="G1538" s="63">
        <v>0</v>
      </c>
      <c r="H1538" s="63">
        <v>2.8169014084507043E-2</v>
      </c>
      <c r="I1538" s="63">
        <v>0</v>
      </c>
      <c r="J1538" s="63">
        <v>4.9295774647887328E-2</v>
      </c>
      <c r="K1538" s="63">
        <v>0</v>
      </c>
      <c r="L1538" s="63">
        <v>0</v>
      </c>
      <c r="M1538" s="63">
        <v>0</v>
      </c>
      <c r="N1538" s="63">
        <v>0</v>
      </c>
      <c r="O1538" s="63">
        <v>0</v>
      </c>
      <c r="P1538" s="63">
        <v>0</v>
      </c>
      <c r="Q1538" s="63">
        <v>6.3380281690140844E-2</v>
      </c>
      <c r="R1538" s="63">
        <v>2.1126760563380281E-2</v>
      </c>
      <c r="S1538" s="63">
        <v>1.4084507042253521E-2</v>
      </c>
      <c r="T1538" s="63">
        <v>0</v>
      </c>
      <c r="U1538" s="63">
        <v>0</v>
      </c>
      <c r="V1538" s="63">
        <v>0</v>
      </c>
      <c r="W1538" s="63">
        <v>0</v>
      </c>
      <c r="X1538" s="63">
        <v>2.1126760563380281E-2</v>
      </c>
      <c r="Y1538" s="63">
        <v>0.11971830985915492</v>
      </c>
      <c r="Z1538" s="63">
        <v>0</v>
      </c>
      <c r="AA1538" s="63">
        <v>0.62676056338028174</v>
      </c>
      <c r="AB1538" s="93" t="str">
        <f t="shared" si="339"/>
        <v>a99to08</v>
      </c>
      <c r="AC1538" s="93" t="str">
        <f t="shared" si="340"/>
        <v>CWF</v>
      </c>
      <c r="AD1538" s="93" t="str">
        <f>"'"&amp;VLOOKUP(A1538,Lookups!B$3:F$48,2,FALSE)&amp;"'"</f>
        <v>'Cowlitz Fall Tule'</v>
      </c>
      <c r="AE1538" s="93">
        <f>VLOOKUP(A1538,Lookups!B$3:F$48,4,FALSE)</f>
        <v>8</v>
      </c>
      <c r="AF1538" s="93" t="str">
        <f>VLOOKUP(A1538,Lookups!B$3:F$48,5,FALSE)</f>
        <v>ColR</v>
      </c>
      <c r="AG1538" s="93" t="str">
        <f t="shared" si="341"/>
        <v>yes</v>
      </c>
      <c r="AH1538" s="93">
        <f>VLOOKUP(A1538,Lookups!B$3:F$48,3,FALSE)</f>
        <v>7</v>
      </c>
      <c r="AI1538" s="117">
        <f t="shared" si="342"/>
        <v>5.6338028169014086E-2</v>
      </c>
      <c r="AJ1538" s="117">
        <f t="shared" si="343"/>
        <v>2.8169014084507043E-2</v>
      </c>
      <c r="AK1538" s="117">
        <f t="shared" si="344"/>
        <v>4.9295774647887328E-2</v>
      </c>
      <c r="AL1538" s="117">
        <f t="shared" si="345"/>
        <v>0</v>
      </c>
      <c r="AM1538" s="117">
        <f t="shared" si="346"/>
        <v>0</v>
      </c>
      <c r="AN1538" s="117">
        <f t="shared" si="347"/>
        <v>9.8591549295774641E-2</v>
      </c>
      <c r="AO1538" s="117">
        <f t="shared" si="348"/>
        <v>0</v>
      </c>
      <c r="AP1538" s="117">
        <f t="shared" si="349"/>
        <v>0.14084507042253519</v>
      </c>
      <c r="AQ1538" s="117">
        <f t="shared" si="350"/>
        <v>0.62676056338028174</v>
      </c>
      <c r="AR1538" s="117">
        <f t="shared" si="351"/>
        <v>0</v>
      </c>
      <c r="AS1538" t="str">
        <f t="shared" si="352"/>
        <v>2006CWF</v>
      </c>
    </row>
    <row r="1539" spans="1:45" x14ac:dyDescent="0.25">
      <c r="A1539" t="s">
        <v>666</v>
      </c>
      <c r="B1539" s="64">
        <v>2007</v>
      </c>
      <c r="C1539">
        <v>146</v>
      </c>
      <c r="D1539" s="116" t="s">
        <v>43</v>
      </c>
      <c r="E1539" s="63">
        <v>3.4246575342465752E-2</v>
      </c>
      <c r="F1539" s="63">
        <v>2.7397260273972601E-2</v>
      </c>
      <c r="G1539" s="63">
        <v>0</v>
      </c>
      <c r="H1539" s="63">
        <v>5.4794520547945202E-2</v>
      </c>
      <c r="I1539" s="63">
        <v>0</v>
      </c>
      <c r="J1539" s="63">
        <v>0.1095890410958904</v>
      </c>
      <c r="K1539" s="63">
        <v>3.4246575342465752E-2</v>
      </c>
      <c r="L1539" s="63">
        <v>0</v>
      </c>
      <c r="M1539" s="63">
        <v>0</v>
      </c>
      <c r="N1539" s="63">
        <v>0</v>
      </c>
      <c r="O1539" s="63">
        <v>0</v>
      </c>
      <c r="P1539" s="63">
        <v>0</v>
      </c>
      <c r="Q1539" s="63">
        <v>0.14383561643835616</v>
      </c>
      <c r="R1539" s="63">
        <v>2.7397260273972601E-2</v>
      </c>
      <c r="S1539" s="63">
        <v>0</v>
      </c>
      <c r="T1539" s="63">
        <v>1.3698630136986301E-2</v>
      </c>
      <c r="U1539" s="63">
        <v>0</v>
      </c>
      <c r="V1539" s="63">
        <v>0</v>
      </c>
      <c r="W1539" s="63">
        <v>0</v>
      </c>
      <c r="X1539" s="63">
        <v>0</v>
      </c>
      <c r="Y1539" s="63">
        <v>0</v>
      </c>
      <c r="Z1539" s="63">
        <v>0</v>
      </c>
      <c r="AA1539" s="63">
        <v>0.5547945205479452</v>
      </c>
      <c r="AB1539" s="93" t="str">
        <f t="shared" si="339"/>
        <v>a99to08</v>
      </c>
      <c r="AC1539" s="93" t="str">
        <f t="shared" si="340"/>
        <v>CWF</v>
      </c>
      <c r="AD1539" s="93" t="str">
        <f>"'"&amp;VLOOKUP(A1539,Lookups!B$3:F$48,2,FALSE)&amp;"'"</f>
        <v>'Cowlitz Fall Tule'</v>
      </c>
      <c r="AE1539" s="93">
        <f>VLOOKUP(A1539,Lookups!B$3:F$48,4,FALSE)</f>
        <v>8</v>
      </c>
      <c r="AF1539" s="93" t="str">
        <f>VLOOKUP(A1539,Lookups!B$3:F$48,5,FALSE)</f>
        <v>ColR</v>
      </c>
      <c r="AG1539" s="93" t="str">
        <f t="shared" si="341"/>
        <v>yes</v>
      </c>
      <c r="AH1539" s="93">
        <f>VLOOKUP(A1539,Lookups!B$3:F$48,3,FALSE)</f>
        <v>7</v>
      </c>
      <c r="AI1539" s="117">
        <f t="shared" si="342"/>
        <v>6.1643835616438353E-2</v>
      </c>
      <c r="AJ1539" s="117">
        <f t="shared" si="343"/>
        <v>5.4794520547945202E-2</v>
      </c>
      <c r="AK1539" s="117">
        <f t="shared" si="344"/>
        <v>0.14383561643835616</v>
      </c>
      <c r="AL1539" s="117">
        <f t="shared" si="345"/>
        <v>0</v>
      </c>
      <c r="AM1539" s="117">
        <f t="shared" si="346"/>
        <v>0</v>
      </c>
      <c r="AN1539" s="117">
        <f t="shared" si="347"/>
        <v>0.18493150684931506</v>
      </c>
      <c r="AO1539" s="117">
        <f t="shared" si="348"/>
        <v>0</v>
      </c>
      <c r="AP1539" s="117">
        <f t="shared" si="349"/>
        <v>0</v>
      </c>
      <c r="AQ1539" s="117">
        <f t="shared" si="350"/>
        <v>0.5547945205479452</v>
      </c>
      <c r="AR1539" s="117">
        <f t="shared" si="351"/>
        <v>0</v>
      </c>
      <c r="AS1539" t="str">
        <f t="shared" si="352"/>
        <v>2007CWF</v>
      </c>
    </row>
    <row r="1540" spans="1:45" x14ac:dyDescent="0.25">
      <c r="A1540" t="s">
        <v>666</v>
      </c>
      <c r="B1540" s="64">
        <v>2008</v>
      </c>
      <c r="C1540">
        <v>203</v>
      </c>
      <c r="D1540" s="116" t="s">
        <v>43</v>
      </c>
      <c r="E1540" s="63">
        <v>0</v>
      </c>
      <c r="F1540" s="63">
        <v>0</v>
      </c>
      <c r="G1540" s="63">
        <v>0</v>
      </c>
      <c r="H1540" s="63">
        <v>0</v>
      </c>
      <c r="I1540" s="63">
        <v>0</v>
      </c>
      <c r="J1540" s="63">
        <v>9.3596059113300489E-2</v>
      </c>
      <c r="K1540" s="63">
        <v>0</v>
      </c>
      <c r="L1540" s="63">
        <v>0</v>
      </c>
      <c r="M1540" s="63">
        <v>0</v>
      </c>
      <c r="N1540" s="63">
        <v>0</v>
      </c>
      <c r="O1540" s="63">
        <v>0</v>
      </c>
      <c r="P1540" s="63">
        <v>0</v>
      </c>
      <c r="Q1540" s="63">
        <v>2.9556650246305417E-2</v>
      </c>
      <c r="R1540" s="63">
        <v>5.9113300492610835E-2</v>
      </c>
      <c r="S1540" s="63">
        <v>0</v>
      </c>
      <c r="T1540" s="63">
        <v>0</v>
      </c>
      <c r="U1540" s="63">
        <v>0</v>
      </c>
      <c r="V1540" s="63">
        <v>2.4630541871921183E-2</v>
      </c>
      <c r="W1540" s="63">
        <v>0</v>
      </c>
      <c r="X1540" s="63">
        <v>2.9556650246305417E-2</v>
      </c>
      <c r="Y1540" s="63">
        <v>0.11330049261083744</v>
      </c>
      <c r="Z1540" s="63">
        <v>1.4778325123152709E-2</v>
      </c>
      <c r="AA1540" s="63">
        <v>0.6354679802955665</v>
      </c>
      <c r="AB1540" s="93" t="str">
        <f t="shared" si="339"/>
        <v>a99to08</v>
      </c>
      <c r="AC1540" s="93" t="str">
        <f t="shared" si="340"/>
        <v>CWF</v>
      </c>
      <c r="AD1540" s="93" t="str">
        <f>"'"&amp;VLOOKUP(A1540,Lookups!B$3:F$48,2,FALSE)&amp;"'"</f>
        <v>'Cowlitz Fall Tule'</v>
      </c>
      <c r="AE1540" s="93">
        <f>VLOOKUP(A1540,Lookups!B$3:F$48,4,FALSE)</f>
        <v>8</v>
      </c>
      <c r="AF1540" s="93" t="str">
        <f>VLOOKUP(A1540,Lookups!B$3:F$48,5,FALSE)</f>
        <v>ColR</v>
      </c>
      <c r="AG1540" s="93" t="str">
        <f t="shared" si="341"/>
        <v>yes</v>
      </c>
      <c r="AH1540" s="93">
        <f>VLOOKUP(A1540,Lookups!B$3:F$48,3,FALSE)</f>
        <v>7</v>
      </c>
      <c r="AI1540" s="117">
        <f t="shared" si="342"/>
        <v>0</v>
      </c>
      <c r="AJ1540" s="117">
        <f t="shared" si="343"/>
        <v>0</v>
      </c>
      <c r="AK1540" s="117">
        <f t="shared" si="344"/>
        <v>9.3596059113300489E-2</v>
      </c>
      <c r="AL1540" s="117">
        <f t="shared" si="345"/>
        <v>0</v>
      </c>
      <c r="AM1540" s="117">
        <f t="shared" si="346"/>
        <v>0</v>
      </c>
      <c r="AN1540" s="117">
        <f t="shared" si="347"/>
        <v>8.8669950738916259E-2</v>
      </c>
      <c r="AO1540" s="117">
        <f t="shared" si="348"/>
        <v>2.4630541871921183E-2</v>
      </c>
      <c r="AP1540" s="117">
        <f t="shared" si="349"/>
        <v>0.14285714285714285</v>
      </c>
      <c r="AQ1540" s="117">
        <f t="shared" si="350"/>
        <v>0.6354679802955665</v>
      </c>
      <c r="AR1540" s="117">
        <f t="shared" si="351"/>
        <v>1.4778325123152709E-2</v>
      </c>
      <c r="AS1540" t="str">
        <f t="shared" si="352"/>
        <v>2008CWF</v>
      </c>
    </row>
    <row r="1541" spans="1:45" x14ac:dyDescent="0.25">
      <c r="A1541" t="s">
        <v>666</v>
      </c>
      <c r="B1541" s="64">
        <v>2009</v>
      </c>
      <c r="C1541">
        <v>473</v>
      </c>
      <c r="D1541" s="116" t="s">
        <v>43</v>
      </c>
      <c r="E1541" s="63">
        <v>2.5369978858350951E-2</v>
      </c>
      <c r="F1541" s="63">
        <v>0</v>
      </c>
      <c r="G1541" s="63">
        <v>2.1141649048625793E-2</v>
      </c>
      <c r="H1541" s="63">
        <v>0</v>
      </c>
      <c r="I1541" s="63">
        <v>1.0570824524312896E-2</v>
      </c>
      <c r="J1541" s="63">
        <v>1.4799154334038056E-2</v>
      </c>
      <c r="K1541" s="63">
        <v>1.6913319238900635E-2</v>
      </c>
      <c r="L1541" s="63">
        <v>0</v>
      </c>
      <c r="M1541" s="63">
        <v>4.6511627906976744E-2</v>
      </c>
      <c r="N1541" s="63">
        <v>0</v>
      </c>
      <c r="O1541" s="63">
        <v>0</v>
      </c>
      <c r="P1541" s="63">
        <v>0</v>
      </c>
      <c r="Q1541" s="63">
        <v>6.13107822410148E-2</v>
      </c>
      <c r="R1541" s="63">
        <v>3.8054968287526428E-2</v>
      </c>
      <c r="S1541" s="63">
        <v>0</v>
      </c>
      <c r="T1541" s="63">
        <v>0</v>
      </c>
      <c r="U1541" s="63">
        <v>0</v>
      </c>
      <c r="V1541" s="63">
        <v>2.5369978858350951E-2</v>
      </c>
      <c r="W1541" s="63">
        <v>0</v>
      </c>
      <c r="X1541" s="63">
        <v>1.4799154334038054E-2</v>
      </c>
      <c r="Y1541" s="63">
        <v>7.6109936575052856E-2</v>
      </c>
      <c r="Z1541" s="63">
        <v>3.8054968287526428E-2</v>
      </c>
      <c r="AA1541" s="63">
        <v>0.61099365750528545</v>
      </c>
      <c r="AB1541" s="93" t="str">
        <f t="shared" si="339"/>
        <v>a09on</v>
      </c>
      <c r="AC1541" s="93" t="str">
        <f t="shared" si="340"/>
        <v>CWF</v>
      </c>
      <c r="AD1541" s="93" t="str">
        <f>"'"&amp;VLOOKUP(A1541,Lookups!B$3:F$48,2,FALSE)&amp;"'"</f>
        <v>'Cowlitz Fall Tule'</v>
      </c>
      <c r="AE1541" s="93">
        <f>VLOOKUP(A1541,Lookups!B$3:F$48,4,FALSE)</f>
        <v>8</v>
      </c>
      <c r="AF1541" s="93" t="str">
        <f>VLOOKUP(A1541,Lookups!B$3:F$48,5,FALSE)</f>
        <v>ColR</v>
      </c>
      <c r="AG1541" s="93" t="str">
        <f t="shared" si="341"/>
        <v>yes</v>
      </c>
      <c r="AH1541" s="93">
        <f>VLOOKUP(A1541,Lookups!B$3:F$48,3,FALSE)</f>
        <v>7</v>
      </c>
      <c r="AI1541" s="117">
        <f t="shared" si="342"/>
        <v>4.6511627906976744E-2</v>
      </c>
      <c r="AJ1541" s="117">
        <f t="shared" si="343"/>
        <v>1.0570824524312896E-2</v>
      </c>
      <c r="AK1541" s="117">
        <f t="shared" si="344"/>
        <v>3.1712473572938688E-2</v>
      </c>
      <c r="AL1541" s="117">
        <f t="shared" si="345"/>
        <v>4.6511627906976744E-2</v>
      </c>
      <c r="AM1541" s="117">
        <f t="shared" si="346"/>
        <v>0</v>
      </c>
      <c r="AN1541" s="117">
        <f t="shared" si="347"/>
        <v>9.9365750528541227E-2</v>
      </c>
      <c r="AO1541" s="117">
        <f t="shared" si="348"/>
        <v>2.5369978858350951E-2</v>
      </c>
      <c r="AP1541" s="117">
        <f t="shared" si="349"/>
        <v>9.0909090909090912E-2</v>
      </c>
      <c r="AQ1541" s="117">
        <f t="shared" si="350"/>
        <v>0.61099365750528545</v>
      </c>
      <c r="AR1541" s="117">
        <f t="shared" si="351"/>
        <v>3.8054968287526428E-2</v>
      </c>
      <c r="AS1541" t="str">
        <f t="shared" si="352"/>
        <v>2009CWF</v>
      </c>
    </row>
    <row r="1542" spans="1:45" x14ac:dyDescent="0.25">
      <c r="A1542" t="s">
        <v>666</v>
      </c>
      <c r="B1542" s="64">
        <v>2010</v>
      </c>
      <c r="C1542">
        <v>633</v>
      </c>
      <c r="D1542" s="116" t="s">
        <v>43</v>
      </c>
      <c r="E1542" s="63">
        <v>3.4755134281200632E-2</v>
      </c>
      <c r="F1542" s="63">
        <v>4.7393364928909956E-3</v>
      </c>
      <c r="G1542" s="63">
        <v>0</v>
      </c>
      <c r="H1542" s="63">
        <v>1.1058451816745656E-2</v>
      </c>
      <c r="I1542" s="63">
        <v>3.1595576619273301E-3</v>
      </c>
      <c r="J1542" s="63">
        <v>3.15955766192733E-2</v>
      </c>
      <c r="K1542" s="63">
        <v>1.4218009478672985E-2</v>
      </c>
      <c r="L1542" s="63">
        <v>0</v>
      </c>
      <c r="M1542" s="63">
        <v>0</v>
      </c>
      <c r="N1542" s="63">
        <v>0</v>
      </c>
      <c r="O1542" s="63">
        <v>0</v>
      </c>
      <c r="P1542" s="63">
        <v>0</v>
      </c>
      <c r="Q1542" s="63">
        <v>9.9526066350710901E-2</v>
      </c>
      <c r="R1542" s="63">
        <v>0.10268562401263823</v>
      </c>
      <c r="S1542" s="63">
        <v>1.7377567140600316E-2</v>
      </c>
      <c r="T1542" s="63">
        <v>4.7393364928909956E-3</v>
      </c>
      <c r="U1542" s="63">
        <v>0</v>
      </c>
      <c r="V1542" s="63">
        <v>0</v>
      </c>
      <c r="W1542" s="63">
        <v>0</v>
      </c>
      <c r="X1542" s="63">
        <v>1.7377567140600316E-2</v>
      </c>
      <c r="Y1542" s="63">
        <v>1.2638230647709321E-2</v>
      </c>
      <c r="Z1542" s="63">
        <v>3.0015797788309637E-2</v>
      </c>
      <c r="AA1542" s="63">
        <v>0.61611374407582942</v>
      </c>
      <c r="AB1542" s="93" t="str">
        <f t="shared" si="339"/>
        <v>a09on</v>
      </c>
      <c r="AC1542" s="93" t="str">
        <f t="shared" si="340"/>
        <v>CWF</v>
      </c>
      <c r="AD1542" s="93" t="str">
        <f>"'"&amp;VLOOKUP(A1542,Lookups!B$3:F$48,2,FALSE)&amp;"'"</f>
        <v>'Cowlitz Fall Tule'</v>
      </c>
      <c r="AE1542" s="93">
        <f>VLOOKUP(A1542,Lookups!B$3:F$48,4,FALSE)</f>
        <v>8</v>
      </c>
      <c r="AF1542" s="93" t="str">
        <f>VLOOKUP(A1542,Lookups!B$3:F$48,5,FALSE)</f>
        <v>ColR</v>
      </c>
      <c r="AG1542" s="93" t="str">
        <f t="shared" si="341"/>
        <v>yes</v>
      </c>
      <c r="AH1542" s="93">
        <f>VLOOKUP(A1542,Lookups!B$3:F$48,3,FALSE)</f>
        <v>7</v>
      </c>
      <c r="AI1542" s="117">
        <f t="shared" si="342"/>
        <v>3.9494470774091628E-2</v>
      </c>
      <c r="AJ1542" s="117">
        <f t="shared" si="343"/>
        <v>1.4218009478672987E-2</v>
      </c>
      <c r="AK1542" s="117">
        <f t="shared" si="344"/>
        <v>4.5813586097946286E-2</v>
      </c>
      <c r="AL1542" s="117">
        <f t="shared" si="345"/>
        <v>0</v>
      </c>
      <c r="AM1542" s="117">
        <f t="shared" si="346"/>
        <v>0</v>
      </c>
      <c r="AN1542" s="117">
        <f t="shared" si="347"/>
        <v>0.22432859399684044</v>
      </c>
      <c r="AO1542" s="117">
        <f t="shared" si="348"/>
        <v>0</v>
      </c>
      <c r="AP1542" s="117">
        <f t="shared" si="349"/>
        <v>3.0015797788309637E-2</v>
      </c>
      <c r="AQ1542" s="117">
        <f t="shared" si="350"/>
        <v>0.61611374407582942</v>
      </c>
      <c r="AR1542" s="117">
        <f t="shared" si="351"/>
        <v>3.0015797788309637E-2</v>
      </c>
      <c r="AS1542" t="str">
        <f t="shared" si="352"/>
        <v>2010CWF</v>
      </c>
    </row>
    <row r="1543" spans="1:45" x14ac:dyDescent="0.25">
      <c r="A1543" t="s">
        <v>666</v>
      </c>
      <c r="B1543" s="64">
        <v>2011</v>
      </c>
      <c r="C1543">
        <v>1376</v>
      </c>
      <c r="D1543" s="116" t="s">
        <v>43</v>
      </c>
      <c r="E1543" s="63">
        <v>1.1627906976744184E-2</v>
      </c>
      <c r="F1543" s="63">
        <v>7.2674418604651162E-4</v>
      </c>
      <c r="G1543" s="63">
        <v>7.2674418604651162E-4</v>
      </c>
      <c r="H1543" s="63">
        <v>2.9069767441860465E-3</v>
      </c>
      <c r="I1543" s="63">
        <v>3.6337209302325581E-3</v>
      </c>
      <c r="J1543" s="63">
        <v>1.2354651162790697E-2</v>
      </c>
      <c r="K1543" s="63">
        <v>4.3604651162790697E-3</v>
      </c>
      <c r="L1543" s="63">
        <v>0</v>
      </c>
      <c r="M1543" s="63">
        <v>0</v>
      </c>
      <c r="N1543" s="63">
        <v>0</v>
      </c>
      <c r="O1543" s="63">
        <v>0</v>
      </c>
      <c r="P1543" s="63">
        <v>2.9069767441860465E-3</v>
      </c>
      <c r="Q1543" s="63">
        <v>1.4534883720930232E-2</v>
      </c>
      <c r="R1543" s="63">
        <v>2.3982558139534885E-2</v>
      </c>
      <c r="S1543" s="63">
        <v>2.1802325581395349E-3</v>
      </c>
      <c r="T1543" s="63">
        <v>2.1802325581395349E-3</v>
      </c>
      <c r="U1543" s="63">
        <v>0</v>
      </c>
      <c r="V1543" s="63">
        <v>0</v>
      </c>
      <c r="W1543" s="63">
        <v>0</v>
      </c>
      <c r="X1543" s="63">
        <v>4.3604651162790697E-3</v>
      </c>
      <c r="Y1543" s="63">
        <v>7.2674418604651162E-3</v>
      </c>
      <c r="Z1543" s="63">
        <v>4.3604651162790697E-3</v>
      </c>
      <c r="AA1543" s="63">
        <v>0.90188953488372092</v>
      </c>
      <c r="AB1543" s="93" t="str">
        <f t="shared" si="339"/>
        <v>a09on</v>
      </c>
      <c r="AC1543" s="93" t="str">
        <f t="shared" si="340"/>
        <v>CWF</v>
      </c>
      <c r="AD1543" s="93" t="str">
        <f>"'"&amp;VLOOKUP(A1543,Lookups!B$3:F$48,2,FALSE)&amp;"'"</f>
        <v>'Cowlitz Fall Tule'</v>
      </c>
      <c r="AE1543" s="93">
        <f>VLOOKUP(A1543,Lookups!B$3:F$48,4,FALSE)</f>
        <v>8</v>
      </c>
      <c r="AF1543" s="93" t="str">
        <f>VLOOKUP(A1543,Lookups!B$3:F$48,5,FALSE)</f>
        <v>ColR</v>
      </c>
      <c r="AG1543" s="93" t="str">
        <f t="shared" si="341"/>
        <v>yes</v>
      </c>
      <c r="AH1543" s="93">
        <f>VLOOKUP(A1543,Lookups!B$3:F$48,3,FALSE)</f>
        <v>7</v>
      </c>
      <c r="AI1543" s="117">
        <f t="shared" si="342"/>
        <v>1.3081395348837207E-2</v>
      </c>
      <c r="AJ1543" s="117">
        <f t="shared" si="343"/>
        <v>6.5406976744186041E-3</v>
      </c>
      <c r="AK1543" s="117">
        <f t="shared" si="344"/>
        <v>1.6715116279069766E-2</v>
      </c>
      <c r="AL1543" s="117">
        <f t="shared" si="345"/>
        <v>0</v>
      </c>
      <c r="AM1543" s="117">
        <f t="shared" si="346"/>
        <v>2.9069767441860465E-3</v>
      </c>
      <c r="AN1543" s="117">
        <f t="shared" si="347"/>
        <v>4.2877906976744179E-2</v>
      </c>
      <c r="AO1543" s="117">
        <f t="shared" si="348"/>
        <v>0</v>
      </c>
      <c r="AP1543" s="117">
        <f t="shared" si="349"/>
        <v>1.1627906976744186E-2</v>
      </c>
      <c r="AQ1543" s="117">
        <f t="shared" si="350"/>
        <v>0.90188953488372092</v>
      </c>
      <c r="AR1543" s="117">
        <f t="shared" si="351"/>
        <v>4.3604651162790697E-3</v>
      </c>
      <c r="AS1543" t="str">
        <f t="shared" si="352"/>
        <v>2011CWF</v>
      </c>
    </row>
    <row r="1544" spans="1:45" x14ac:dyDescent="0.25">
      <c r="A1544" t="s">
        <v>666</v>
      </c>
      <c r="B1544" s="64">
        <v>2012</v>
      </c>
      <c r="C1544">
        <v>592</v>
      </c>
      <c r="D1544" s="116" t="s">
        <v>43</v>
      </c>
      <c r="E1544" s="63">
        <v>0</v>
      </c>
      <c r="F1544" s="63">
        <v>0</v>
      </c>
      <c r="G1544" s="63">
        <v>0</v>
      </c>
      <c r="H1544" s="63">
        <v>1.3513513513513514E-2</v>
      </c>
      <c r="I1544" s="63">
        <v>3.3783783783783786E-3</v>
      </c>
      <c r="J1544" s="63">
        <v>2.5337837837837839E-2</v>
      </c>
      <c r="K1544" s="63">
        <v>0</v>
      </c>
      <c r="L1544" s="63">
        <v>0</v>
      </c>
      <c r="M1544" s="63">
        <v>6.7567567567567571E-3</v>
      </c>
      <c r="N1544" s="63">
        <v>0</v>
      </c>
      <c r="O1544" s="63">
        <v>0</v>
      </c>
      <c r="P1544" s="63">
        <v>0</v>
      </c>
      <c r="Q1544" s="63">
        <v>3.885135135135135E-2</v>
      </c>
      <c r="R1544" s="63">
        <v>6.0810810810810814E-2</v>
      </c>
      <c r="S1544" s="63">
        <v>1.0135135135135136E-2</v>
      </c>
      <c r="T1544" s="63">
        <v>5.0675675675675678E-3</v>
      </c>
      <c r="U1544" s="63">
        <v>0</v>
      </c>
      <c r="V1544" s="63">
        <v>0</v>
      </c>
      <c r="W1544" s="63">
        <v>0</v>
      </c>
      <c r="X1544" s="63">
        <v>2.364864864864865E-2</v>
      </c>
      <c r="Y1544" s="63">
        <v>6.4189189189189186E-2</v>
      </c>
      <c r="Z1544" s="63">
        <v>1.6891891891891893E-3</v>
      </c>
      <c r="AA1544" s="63">
        <v>0.7466216216216216</v>
      </c>
      <c r="AB1544" s="93" t="str">
        <f t="shared" si="339"/>
        <v>a09on</v>
      </c>
      <c r="AC1544" s="93" t="str">
        <f t="shared" si="340"/>
        <v>CWF</v>
      </c>
      <c r="AD1544" s="93" t="str">
        <f>"'"&amp;VLOOKUP(A1544,Lookups!B$3:F$48,2,FALSE)&amp;"'"</f>
        <v>'Cowlitz Fall Tule'</v>
      </c>
      <c r="AE1544" s="93">
        <f>VLOOKUP(A1544,Lookups!B$3:F$48,4,FALSE)</f>
        <v>8</v>
      </c>
      <c r="AF1544" s="93" t="str">
        <f>VLOOKUP(A1544,Lookups!B$3:F$48,5,FALSE)</f>
        <v>ColR</v>
      </c>
      <c r="AG1544" s="93" t="str">
        <f t="shared" si="341"/>
        <v>yes</v>
      </c>
      <c r="AH1544" s="93">
        <f>VLOOKUP(A1544,Lookups!B$3:F$48,3,FALSE)</f>
        <v>7</v>
      </c>
      <c r="AI1544" s="117">
        <f t="shared" si="342"/>
        <v>0</v>
      </c>
      <c r="AJ1544" s="117">
        <f t="shared" si="343"/>
        <v>1.6891891891891893E-2</v>
      </c>
      <c r="AK1544" s="117">
        <f t="shared" si="344"/>
        <v>2.5337837837837839E-2</v>
      </c>
      <c r="AL1544" s="117">
        <f t="shared" si="345"/>
        <v>6.7567567567567571E-3</v>
      </c>
      <c r="AM1544" s="117">
        <f t="shared" si="346"/>
        <v>0</v>
      </c>
      <c r="AN1544" s="117">
        <f t="shared" si="347"/>
        <v>0.11486486486486489</v>
      </c>
      <c r="AO1544" s="117">
        <f t="shared" si="348"/>
        <v>0</v>
      </c>
      <c r="AP1544" s="117">
        <f t="shared" si="349"/>
        <v>8.7837837837837829E-2</v>
      </c>
      <c r="AQ1544" s="117">
        <f t="shared" si="350"/>
        <v>0.7466216216216216</v>
      </c>
      <c r="AR1544" s="117">
        <f t="shared" si="351"/>
        <v>1.6891891891891893E-3</v>
      </c>
      <c r="AS1544" t="str">
        <f t="shared" si="352"/>
        <v>2012CWF</v>
      </c>
    </row>
    <row r="1545" spans="1:45" x14ac:dyDescent="0.25">
      <c r="A1545" t="s">
        <v>666</v>
      </c>
      <c r="B1545" s="64">
        <v>2013</v>
      </c>
      <c r="C1545" t="s">
        <v>40</v>
      </c>
      <c r="E1545" s="63" t="s">
        <v>28</v>
      </c>
      <c r="F1545" s="63" t="s">
        <v>28</v>
      </c>
      <c r="G1545" s="63" t="s">
        <v>28</v>
      </c>
      <c r="H1545" s="63" t="s">
        <v>28</v>
      </c>
      <c r="I1545" s="63" t="s">
        <v>28</v>
      </c>
      <c r="J1545" s="63" t="s">
        <v>28</v>
      </c>
      <c r="K1545" s="63" t="s">
        <v>28</v>
      </c>
      <c r="L1545" s="63" t="s">
        <v>28</v>
      </c>
      <c r="M1545" s="63" t="s">
        <v>28</v>
      </c>
      <c r="N1545" s="63" t="s">
        <v>28</v>
      </c>
      <c r="O1545" s="63" t="s">
        <v>28</v>
      </c>
      <c r="P1545" s="63" t="s">
        <v>28</v>
      </c>
      <c r="Q1545" s="63" t="s">
        <v>28</v>
      </c>
      <c r="R1545" s="63" t="s">
        <v>28</v>
      </c>
      <c r="S1545" s="63" t="s">
        <v>28</v>
      </c>
      <c r="T1545" s="63" t="s">
        <v>28</v>
      </c>
      <c r="U1545" s="63" t="s">
        <v>28</v>
      </c>
      <c r="V1545" s="63" t="s">
        <v>28</v>
      </c>
      <c r="W1545" s="63" t="s">
        <v>28</v>
      </c>
      <c r="X1545" s="63" t="s">
        <v>28</v>
      </c>
      <c r="Y1545" s="63" t="s">
        <v>28</v>
      </c>
      <c r="Z1545" s="63" t="s">
        <v>28</v>
      </c>
      <c r="AA1545" s="63" t="s">
        <v>28</v>
      </c>
      <c r="AB1545" s="93" t="str">
        <f t="shared" si="339"/>
        <v>a09on</v>
      </c>
      <c r="AC1545" s="93" t="str">
        <f t="shared" si="340"/>
        <v>CWF</v>
      </c>
      <c r="AD1545" s="93" t="str">
        <f>"'"&amp;VLOOKUP(A1545,Lookups!B$3:F$48,2,FALSE)&amp;"'"</f>
        <v>'Cowlitz Fall Tule'</v>
      </c>
      <c r="AE1545" s="93">
        <f>VLOOKUP(A1545,Lookups!B$3:F$48,4,FALSE)</f>
        <v>8</v>
      </c>
      <c r="AF1545" s="93" t="str">
        <f>VLOOKUP(A1545,Lookups!B$3:F$48,5,FALSE)</f>
        <v>ColR</v>
      </c>
      <c r="AG1545" s="93" t="str">
        <f t="shared" si="341"/>
        <v>no</v>
      </c>
      <c r="AH1545" s="93">
        <f>VLOOKUP(A1545,Lookups!B$3:F$48,3,FALSE)</f>
        <v>7</v>
      </c>
      <c r="AI1545" s="117">
        <f t="shared" si="342"/>
        <v>0</v>
      </c>
      <c r="AJ1545" s="117">
        <f t="shared" si="343"/>
        <v>0</v>
      </c>
      <c r="AK1545" s="117">
        <f t="shared" si="344"/>
        <v>0</v>
      </c>
      <c r="AL1545" s="117">
        <f t="shared" si="345"/>
        <v>0</v>
      </c>
      <c r="AM1545" s="117">
        <f t="shared" si="346"/>
        <v>0</v>
      </c>
      <c r="AN1545" s="117">
        <f t="shared" si="347"/>
        <v>0</v>
      </c>
      <c r="AO1545" s="117">
        <f t="shared" si="348"/>
        <v>0</v>
      </c>
      <c r="AP1545" s="117">
        <f t="shared" si="349"/>
        <v>0</v>
      </c>
      <c r="AQ1545" s="117">
        <f t="shared" si="350"/>
        <v>0</v>
      </c>
      <c r="AR1545" s="117">
        <f t="shared" si="351"/>
        <v>0</v>
      </c>
      <c r="AS1545" t="str">
        <f t="shared" si="352"/>
        <v>2013CWF</v>
      </c>
    </row>
    <row r="1546" spans="1:45" x14ac:dyDescent="0.25">
      <c r="A1546" t="s">
        <v>664</v>
      </c>
      <c r="B1546" s="64">
        <v>1979</v>
      </c>
      <c r="C1546" t="s">
        <v>40</v>
      </c>
      <c r="E1546" s="63" t="s">
        <v>28</v>
      </c>
      <c r="F1546" s="63" t="s">
        <v>28</v>
      </c>
      <c r="G1546" s="63" t="s">
        <v>28</v>
      </c>
      <c r="H1546" s="63" t="s">
        <v>28</v>
      </c>
      <c r="I1546" s="63" t="s">
        <v>28</v>
      </c>
      <c r="J1546" s="63" t="s">
        <v>28</v>
      </c>
      <c r="K1546" s="63" t="s">
        <v>28</v>
      </c>
      <c r="L1546" s="63" t="s">
        <v>28</v>
      </c>
      <c r="M1546" s="63" t="s">
        <v>28</v>
      </c>
      <c r="N1546" s="63" t="s">
        <v>28</v>
      </c>
      <c r="O1546" s="63" t="s">
        <v>28</v>
      </c>
      <c r="P1546" s="63" t="s">
        <v>28</v>
      </c>
      <c r="Q1546" s="63" t="s">
        <v>28</v>
      </c>
      <c r="R1546" s="63" t="s">
        <v>28</v>
      </c>
      <c r="S1546" s="63" t="s">
        <v>28</v>
      </c>
      <c r="T1546" s="63" t="s">
        <v>28</v>
      </c>
      <c r="U1546" s="63" t="s">
        <v>28</v>
      </c>
      <c r="V1546" s="63" t="s">
        <v>28</v>
      </c>
      <c r="W1546" s="63" t="s">
        <v>28</v>
      </c>
      <c r="X1546" s="63" t="s">
        <v>28</v>
      </c>
      <c r="Y1546" s="63" t="s">
        <v>28</v>
      </c>
      <c r="Z1546" s="63" t="s">
        <v>28</v>
      </c>
      <c r="AA1546" s="63" t="s">
        <v>28</v>
      </c>
      <c r="AB1546" s="93" t="str">
        <f t="shared" si="339"/>
        <v>pre99</v>
      </c>
      <c r="AC1546" s="93" t="str">
        <f t="shared" si="340"/>
        <v>COW</v>
      </c>
      <c r="AD1546" s="93" t="str">
        <f>"'"&amp;VLOOKUP(A1546,Lookups!B$3:F$48,2,FALSE)&amp;"'"</f>
        <v>'Cowichan River Fall'</v>
      </c>
      <c r="AE1546" s="93">
        <f>VLOOKUP(A1546,Lookups!B$3:F$48,4,FALSE)</f>
        <v>4</v>
      </c>
      <c r="AF1546" s="93" t="str">
        <f>VLOOKUP(A1546,Lookups!B$3:F$48,5,FALSE)</f>
        <v>GS</v>
      </c>
      <c r="AG1546" s="93" t="str">
        <f t="shared" si="341"/>
        <v>no</v>
      </c>
      <c r="AH1546" s="93">
        <f>VLOOKUP(A1546,Lookups!B$3:F$48,3,FALSE)</f>
        <v>6</v>
      </c>
      <c r="AI1546" s="117">
        <f t="shared" si="342"/>
        <v>0</v>
      </c>
      <c r="AJ1546" s="117">
        <f t="shared" si="343"/>
        <v>0</v>
      </c>
      <c r="AK1546" s="117">
        <f t="shared" si="344"/>
        <v>0</v>
      </c>
      <c r="AL1546" s="117">
        <f t="shared" si="345"/>
        <v>0</v>
      </c>
      <c r="AM1546" s="117">
        <f t="shared" si="346"/>
        <v>0</v>
      </c>
      <c r="AN1546" s="117">
        <f t="shared" si="347"/>
        <v>0</v>
      </c>
      <c r="AO1546" s="117">
        <f t="shared" si="348"/>
        <v>0</v>
      </c>
      <c r="AP1546" s="117">
        <f t="shared" si="349"/>
        <v>0</v>
      </c>
      <c r="AQ1546" s="117">
        <f t="shared" si="350"/>
        <v>0</v>
      </c>
      <c r="AR1546" s="117">
        <f t="shared" si="351"/>
        <v>0</v>
      </c>
      <c r="AS1546" t="str">
        <f t="shared" si="352"/>
        <v>1979COW</v>
      </c>
    </row>
    <row r="1547" spans="1:45" x14ac:dyDescent="0.25">
      <c r="A1547" t="s">
        <v>664</v>
      </c>
      <c r="B1547" s="64">
        <v>1980</v>
      </c>
      <c r="C1547" t="s">
        <v>40</v>
      </c>
      <c r="E1547" s="63" t="s">
        <v>28</v>
      </c>
      <c r="F1547" s="63" t="s">
        <v>28</v>
      </c>
      <c r="G1547" s="63" t="s">
        <v>28</v>
      </c>
      <c r="H1547" s="63" t="s">
        <v>28</v>
      </c>
      <c r="I1547" s="63" t="s">
        <v>28</v>
      </c>
      <c r="J1547" s="63" t="s">
        <v>28</v>
      </c>
      <c r="K1547" s="63" t="s">
        <v>28</v>
      </c>
      <c r="L1547" s="63" t="s">
        <v>28</v>
      </c>
      <c r="M1547" s="63" t="s">
        <v>28</v>
      </c>
      <c r="N1547" s="63" t="s">
        <v>28</v>
      </c>
      <c r="O1547" s="63" t="s">
        <v>28</v>
      </c>
      <c r="P1547" s="63" t="s">
        <v>28</v>
      </c>
      <c r="Q1547" s="63" t="s">
        <v>28</v>
      </c>
      <c r="R1547" s="63" t="s">
        <v>28</v>
      </c>
      <c r="S1547" s="63" t="s">
        <v>28</v>
      </c>
      <c r="T1547" s="63" t="s">
        <v>28</v>
      </c>
      <c r="U1547" s="63" t="s">
        <v>28</v>
      </c>
      <c r="V1547" s="63" t="s">
        <v>28</v>
      </c>
      <c r="W1547" s="63" t="s">
        <v>28</v>
      </c>
      <c r="X1547" s="63" t="s">
        <v>28</v>
      </c>
      <c r="Y1547" s="63" t="s">
        <v>28</v>
      </c>
      <c r="Z1547" s="63" t="s">
        <v>28</v>
      </c>
      <c r="AA1547" s="63" t="s">
        <v>28</v>
      </c>
      <c r="AB1547" s="93" t="str">
        <f t="shared" si="339"/>
        <v>pre99</v>
      </c>
      <c r="AC1547" s="93" t="str">
        <f t="shared" si="340"/>
        <v>COW</v>
      </c>
      <c r="AD1547" s="93" t="str">
        <f>"'"&amp;VLOOKUP(A1547,Lookups!B$3:F$48,2,FALSE)&amp;"'"</f>
        <v>'Cowichan River Fall'</v>
      </c>
      <c r="AE1547" s="93">
        <f>VLOOKUP(A1547,Lookups!B$3:F$48,4,FALSE)</f>
        <v>4</v>
      </c>
      <c r="AF1547" s="93" t="str">
        <f>VLOOKUP(A1547,Lookups!B$3:F$48,5,FALSE)</f>
        <v>GS</v>
      </c>
      <c r="AG1547" s="93" t="str">
        <f t="shared" si="341"/>
        <v>no</v>
      </c>
      <c r="AH1547" s="93">
        <f>VLOOKUP(A1547,Lookups!B$3:F$48,3,FALSE)</f>
        <v>6</v>
      </c>
      <c r="AI1547" s="117">
        <f t="shared" si="342"/>
        <v>0</v>
      </c>
      <c r="AJ1547" s="117">
        <f t="shared" si="343"/>
        <v>0</v>
      </c>
      <c r="AK1547" s="117">
        <f t="shared" si="344"/>
        <v>0</v>
      </c>
      <c r="AL1547" s="117">
        <f t="shared" si="345"/>
        <v>0</v>
      </c>
      <c r="AM1547" s="117">
        <f t="shared" si="346"/>
        <v>0</v>
      </c>
      <c r="AN1547" s="117">
        <f t="shared" si="347"/>
        <v>0</v>
      </c>
      <c r="AO1547" s="117">
        <f t="shared" si="348"/>
        <v>0</v>
      </c>
      <c r="AP1547" s="117">
        <f t="shared" si="349"/>
        <v>0</v>
      </c>
      <c r="AQ1547" s="117">
        <f t="shared" si="350"/>
        <v>0</v>
      </c>
      <c r="AR1547" s="117">
        <f t="shared" si="351"/>
        <v>0</v>
      </c>
      <c r="AS1547" t="str">
        <f t="shared" si="352"/>
        <v>1980COW</v>
      </c>
    </row>
    <row r="1548" spans="1:45" x14ac:dyDescent="0.25">
      <c r="A1548" t="s">
        <v>664</v>
      </c>
      <c r="B1548" s="64">
        <v>1981</v>
      </c>
      <c r="C1548" t="s">
        <v>40</v>
      </c>
      <c r="E1548" s="63" t="s">
        <v>28</v>
      </c>
      <c r="F1548" s="63" t="s">
        <v>28</v>
      </c>
      <c r="G1548" s="63" t="s">
        <v>28</v>
      </c>
      <c r="H1548" s="63" t="s">
        <v>28</v>
      </c>
      <c r="I1548" s="63" t="s">
        <v>28</v>
      </c>
      <c r="J1548" s="63" t="s">
        <v>28</v>
      </c>
      <c r="K1548" s="63" t="s">
        <v>28</v>
      </c>
      <c r="L1548" s="63" t="s">
        <v>28</v>
      </c>
      <c r="M1548" s="63" t="s">
        <v>28</v>
      </c>
      <c r="N1548" s="63" t="s">
        <v>28</v>
      </c>
      <c r="O1548" s="63" t="s">
        <v>28</v>
      </c>
      <c r="P1548" s="63" t="s">
        <v>28</v>
      </c>
      <c r="Q1548" s="63" t="s">
        <v>28</v>
      </c>
      <c r="R1548" s="63" t="s">
        <v>28</v>
      </c>
      <c r="S1548" s="63" t="s">
        <v>28</v>
      </c>
      <c r="T1548" s="63" t="s">
        <v>28</v>
      </c>
      <c r="U1548" s="63" t="s">
        <v>28</v>
      </c>
      <c r="V1548" s="63" t="s">
        <v>28</v>
      </c>
      <c r="W1548" s="63" t="s">
        <v>28</v>
      </c>
      <c r="X1548" s="63" t="s">
        <v>28</v>
      </c>
      <c r="Y1548" s="63" t="s">
        <v>28</v>
      </c>
      <c r="Z1548" s="63" t="s">
        <v>28</v>
      </c>
      <c r="AA1548" s="63" t="s">
        <v>28</v>
      </c>
      <c r="AB1548" s="93" t="str">
        <f t="shared" si="339"/>
        <v>pre99</v>
      </c>
      <c r="AC1548" s="93" t="str">
        <f t="shared" si="340"/>
        <v>COW</v>
      </c>
      <c r="AD1548" s="93" t="str">
        <f>"'"&amp;VLOOKUP(A1548,Lookups!B$3:F$48,2,FALSE)&amp;"'"</f>
        <v>'Cowichan River Fall'</v>
      </c>
      <c r="AE1548" s="93">
        <f>VLOOKUP(A1548,Lookups!B$3:F$48,4,FALSE)</f>
        <v>4</v>
      </c>
      <c r="AF1548" s="93" t="str">
        <f>VLOOKUP(A1548,Lookups!B$3:F$48,5,FALSE)</f>
        <v>GS</v>
      </c>
      <c r="AG1548" s="93" t="str">
        <f t="shared" si="341"/>
        <v>no</v>
      </c>
      <c r="AH1548" s="93">
        <f>VLOOKUP(A1548,Lookups!B$3:F$48,3,FALSE)</f>
        <v>6</v>
      </c>
      <c r="AI1548" s="117">
        <f t="shared" si="342"/>
        <v>0</v>
      </c>
      <c r="AJ1548" s="117">
        <f t="shared" si="343"/>
        <v>0</v>
      </c>
      <c r="AK1548" s="117">
        <f t="shared" si="344"/>
        <v>0</v>
      </c>
      <c r="AL1548" s="117">
        <f t="shared" si="345"/>
        <v>0</v>
      </c>
      <c r="AM1548" s="117">
        <f t="shared" si="346"/>
        <v>0</v>
      </c>
      <c r="AN1548" s="117">
        <f t="shared" si="347"/>
        <v>0</v>
      </c>
      <c r="AO1548" s="117">
        <f t="shared" si="348"/>
        <v>0</v>
      </c>
      <c r="AP1548" s="117">
        <f t="shared" si="349"/>
        <v>0</v>
      </c>
      <c r="AQ1548" s="117">
        <f t="shared" si="350"/>
        <v>0</v>
      </c>
      <c r="AR1548" s="117">
        <f t="shared" si="351"/>
        <v>0</v>
      </c>
      <c r="AS1548" t="str">
        <f t="shared" si="352"/>
        <v>1981COW</v>
      </c>
    </row>
    <row r="1549" spans="1:45" x14ac:dyDescent="0.25">
      <c r="A1549" t="s">
        <v>664</v>
      </c>
      <c r="B1549" s="64">
        <v>1982</v>
      </c>
      <c r="C1549" t="s">
        <v>40</v>
      </c>
      <c r="E1549" s="63" t="s">
        <v>28</v>
      </c>
      <c r="F1549" s="63" t="s">
        <v>28</v>
      </c>
      <c r="G1549" s="63" t="s">
        <v>28</v>
      </c>
      <c r="H1549" s="63" t="s">
        <v>28</v>
      </c>
      <c r="I1549" s="63" t="s">
        <v>28</v>
      </c>
      <c r="J1549" s="63" t="s">
        <v>28</v>
      </c>
      <c r="K1549" s="63" t="s">
        <v>28</v>
      </c>
      <c r="L1549" s="63" t="s">
        <v>28</v>
      </c>
      <c r="M1549" s="63" t="s">
        <v>28</v>
      </c>
      <c r="N1549" s="63" t="s">
        <v>28</v>
      </c>
      <c r="O1549" s="63" t="s">
        <v>28</v>
      </c>
      <c r="P1549" s="63" t="s">
        <v>28</v>
      </c>
      <c r="Q1549" s="63" t="s">
        <v>28</v>
      </c>
      <c r="R1549" s="63" t="s">
        <v>28</v>
      </c>
      <c r="S1549" s="63" t="s">
        <v>28</v>
      </c>
      <c r="T1549" s="63" t="s">
        <v>28</v>
      </c>
      <c r="U1549" s="63" t="s">
        <v>28</v>
      </c>
      <c r="V1549" s="63" t="s">
        <v>28</v>
      </c>
      <c r="W1549" s="63" t="s">
        <v>28</v>
      </c>
      <c r="X1549" s="63" t="s">
        <v>28</v>
      </c>
      <c r="Y1549" s="63" t="s">
        <v>28</v>
      </c>
      <c r="Z1549" s="63" t="s">
        <v>28</v>
      </c>
      <c r="AA1549" s="63" t="s">
        <v>28</v>
      </c>
      <c r="AB1549" s="93" t="str">
        <f t="shared" si="339"/>
        <v>pre99</v>
      </c>
      <c r="AC1549" s="93" t="str">
        <f t="shared" si="340"/>
        <v>COW</v>
      </c>
      <c r="AD1549" s="93" t="str">
        <f>"'"&amp;VLOOKUP(A1549,Lookups!B$3:F$48,2,FALSE)&amp;"'"</f>
        <v>'Cowichan River Fall'</v>
      </c>
      <c r="AE1549" s="93">
        <f>VLOOKUP(A1549,Lookups!B$3:F$48,4,FALSE)</f>
        <v>4</v>
      </c>
      <c r="AF1549" s="93" t="str">
        <f>VLOOKUP(A1549,Lookups!B$3:F$48,5,FALSE)</f>
        <v>GS</v>
      </c>
      <c r="AG1549" s="93" t="str">
        <f t="shared" si="341"/>
        <v>no</v>
      </c>
      <c r="AH1549" s="93">
        <f>VLOOKUP(A1549,Lookups!B$3:F$48,3,FALSE)</f>
        <v>6</v>
      </c>
      <c r="AI1549" s="117">
        <f t="shared" si="342"/>
        <v>0</v>
      </c>
      <c r="AJ1549" s="117">
        <f t="shared" si="343"/>
        <v>0</v>
      </c>
      <c r="AK1549" s="117">
        <f t="shared" si="344"/>
        <v>0</v>
      </c>
      <c r="AL1549" s="117">
        <f t="shared" si="345"/>
        <v>0</v>
      </c>
      <c r="AM1549" s="117">
        <f t="shared" si="346"/>
        <v>0</v>
      </c>
      <c r="AN1549" s="117">
        <f t="shared" si="347"/>
        <v>0</v>
      </c>
      <c r="AO1549" s="117">
        <f t="shared" si="348"/>
        <v>0</v>
      </c>
      <c r="AP1549" s="117">
        <f t="shared" si="349"/>
        <v>0</v>
      </c>
      <c r="AQ1549" s="117">
        <f t="shared" si="350"/>
        <v>0</v>
      </c>
      <c r="AR1549" s="117">
        <f t="shared" si="351"/>
        <v>0</v>
      </c>
      <c r="AS1549" t="str">
        <f t="shared" si="352"/>
        <v>1982COW</v>
      </c>
    </row>
    <row r="1550" spans="1:45" x14ac:dyDescent="0.25">
      <c r="A1550" t="s">
        <v>664</v>
      </c>
      <c r="B1550" s="64">
        <v>1983</v>
      </c>
      <c r="C1550" t="s">
        <v>40</v>
      </c>
      <c r="E1550" s="63" t="s">
        <v>28</v>
      </c>
      <c r="F1550" s="63" t="s">
        <v>28</v>
      </c>
      <c r="G1550" s="63" t="s">
        <v>28</v>
      </c>
      <c r="H1550" s="63" t="s">
        <v>28</v>
      </c>
      <c r="I1550" s="63" t="s">
        <v>28</v>
      </c>
      <c r="J1550" s="63" t="s">
        <v>28</v>
      </c>
      <c r="K1550" s="63" t="s">
        <v>28</v>
      </c>
      <c r="L1550" s="63" t="s">
        <v>28</v>
      </c>
      <c r="M1550" s="63" t="s">
        <v>28</v>
      </c>
      <c r="N1550" s="63" t="s">
        <v>28</v>
      </c>
      <c r="O1550" s="63" t="s">
        <v>28</v>
      </c>
      <c r="P1550" s="63" t="s">
        <v>28</v>
      </c>
      <c r="Q1550" s="63" t="s">
        <v>28</v>
      </c>
      <c r="R1550" s="63" t="s">
        <v>28</v>
      </c>
      <c r="S1550" s="63" t="s">
        <v>28</v>
      </c>
      <c r="T1550" s="63" t="s">
        <v>28</v>
      </c>
      <c r="U1550" s="63" t="s">
        <v>28</v>
      </c>
      <c r="V1550" s="63" t="s">
        <v>28</v>
      </c>
      <c r="W1550" s="63" t="s">
        <v>28</v>
      </c>
      <c r="X1550" s="63" t="s">
        <v>28</v>
      </c>
      <c r="Y1550" s="63" t="s">
        <v>28</v>
      </c>
      <c r="Z1550" s="63" t="s">
        <v>28</v>
      </c>
      <c r="AA1550" s="63" t="s">
        <v>28</v>
      </c>
      <c r="AB1550" s="93" t="str">
        <f t="shared" si="339"/>
        <v>pre99</v>
      </c>
      <c r="AC1550" s="93" t="str">
        <f t="shared" si="340"/>
        <v>COW</v>
      </c>
      <c r="AD1550" s="93" t="str">
        <f>"'"&amp;VLOOKUP(A1550,Lookups!B$3:F$48,2,FALSE)&amp;"'"</f>
        <v>'Cowichan River Fall'</v>
      </c>
      <c r="AE1550" s="93">
        <f>VLOOKUP(A1550,Lookups!B$3:F$48,4,FALSE)</f>
        <v>4</v>
      </c>
      <c r="AF1550" s="93" t="str">
        <f>VLOOKUP(A1550,Lookups!B$3:F$48,5,FALSE)</f>
        <v>GS</v>
      </c>
      <c r="AG1550" s="93" t="str">
        <f t="shared" si="341"/>
        <v>no</v>
      </c>
      <c r="AH1550" s="93">
        <f>VLOOKUP(A1550,Lookups!B$3:F$48,3,FALSE)</f>
        <v>6</v>
      </c>
      <c r="AI1550" s="117">
        <f t="shared" si="342"/>
        <v>0</v>
      </c>
      <c r="AJ1550" s="117">
        <f t="shared" si="343"/>
        <v>0</v>
      </c>
      <c r="AK1550" s="117">
        <f t="shared" si="344"/>
        <v>0</v>
      </c>
      <c r="AL1550" s="117">
        <f t="shared" si="345"/>
        <v>0</v>
      </c>
      <c r="AM1550" s="117">
        <f t="shared" si="346"/>
        <v>0</v>
      </c>
      <c r="AN1550" s="117">
        <f t="shared" si="347"/>
        <v>0</v>
      </c>
      <c r="AO1550" s="117">
        <f t="shared" si="348"/>
        <v>0</v>
      </c>
      <c r="AP1550" s="117">
        <f t="shared" si="349"/>
        <v>0</v>
      </c>
      <c r="AQ1550" s="117">
        <f t="shared" si="350"/>
        <v>0</v>
      </c>
      <c r="AR1550" s="117">
        <f t="shared" si="351"/>
        <v>0</v>
      </c>
      <c r="AS1550" t="str">
        <f t="shared" si="352"/>
        <v>1983COW</v>
      </c>
    </row>
    <row r="1551" spans="1:45" x14ac:dyDescent="0.25">
      <c r="A1551" t="s">
        <v>664</v>
      </c>
      <c r="B1551" s="64">
        <v>1984</v>
      </c>
      <c r="C1551" t="s">
        <v>40</v>
      </c>
      <c r="E1551" s="63" t="s">
        <v>28</v>
      </c>
      <c r="F1551" s="63" t="s">
        <v>28</v>
      </c>
      <c r="G1551" s="63" t="s">
        <v>28</v>
      </c>
      <c r="H1551" s="63" t="s">
        <v>28</v>
      </c>
      <c r="I1551" s="63" t="s">
        <v>28</v>
      </c>
      <c r="J1551" s="63" t="s">
        <v>28</v>
      </c>
      <c r="K1551" s="63" t="s">
        <v>28</v>
      </c>
      <c r="L1551" s="63" t="s">
        <v>28</v>
      </c>
      <c r="M1551" s="63" t="s">
        <v>28</v>
      </c>
      <c r="N1551" s="63" t="s">
        <v>28</v>
      </c>
      <c r="O1551" s="63" t="s">
        <v>28</v>
      </c>
      <c r="P1551" s="63" t="s">
        <v>28</v>
      </c>
      <c r="Q1551" s="63" t="s">
        <v>28</v>
      </c>
      <c r="R1551" s="63" t="s">
        <v>28</v>
      </c>
      <c r="S1551" s="63" t="s">
        <v>28</v>
      </c>
      <c r="T1551" s="63" t="s">
        <v>28</v>
      </c>
      <c r="U1551" s="63" t="s">
        <v>28</v>
      </c>
      <c r="V1551" s="63" t="s">
        <v>28</v>
      </c>
      <c r="W1551" s="63" t="s">
        <v>28</v>
      </c>
      <c r="X1551" s="63" t="s">
        <v>28</v>
      </c>
      <c r="Y1551" s="63" t="s">
        <v>28</v>
      </c>
      <c r="Z1551" s="63" t="s">
        <v>28</v>
      </c>
      <c r="AA1551" s="63" t="s">
        <v>28</v>
      </c>
      <c r="AB1551" s="93" t="str">
        <f t="shared" si="339"/>
        <v>pre99</v>
      </c>
      <c r="AC1551" s="93" t="str">
        <f t="shared" si="340"/>
        <v>COW</v>
      </c>
      <c r="AD1551" s="93" t="str">
        <f>"'"&amp;VLOOKUP(A1551,Lookups!B$3:F$48,2,FALSE)&amp;"'"</f>
        <v>'Cowichan River Fall'</v>
      </c>
      <c r="AE1551" s="93">
        <f>VLOOKUP(A1551,Lookups!B$3:F$48,4,FALSE)</f>
        <v>4</v>
      </c>
      <c r="AF1551" s="93" t="str">
        <f>VLOOKUP(A1551,Lookups!B$3:F$48,5,FALSE)</f>
        <v>GS</v>
      </c>
      <c r="AG1551" s="93" t="str">
        <f t="shared" si="341"/>
        <v>no</v>
      </c>
      <c r="AH1551" s="93">
        <f>VLOOKUP(A1551,Lookups!B$3:F$48,3,FALSE)</f>
        <v>6</v>
      </c>
      <c r="AI1551" s="117">
        <f t="shared" si="342"/>
        <v>0</v>
      </c>
      <c r="AJ1551" s="117">
        <f t="shared" si="343"/>
        <v>0</v>
      </c>
      <c r="AK1551" s="117">
        <f t="shared" si="344"/>
        <v>0</v>
      </c>
      <c r="AL1551" s="117">
        <f t="shared" si="345"/>
        <v>0</v>
      </c>
      <c r="AM1551" s="117">
        <f t="shared" si="346"/>
        <v>0</v>
      </c>
      <c r="AN1551" s="117">
        <f t="shared" si="347"/>
        <v>0</v>
      </c>
      <c r="AO1551" s="117">
        <f t="shared" si="348"/>
        <v>0</v>
      </c>
      <c r="AP1551" s="117">
        <f t="shared" si="349"/>
        <v>0</v>
      </c>
      <c r="AQ1551" s="117">
        <f t="shared" si="350"/>
        <v>0</v>
      </c>
      <c r="AR1551" s="117">
        <f t="shared" si="351"/>
        <v>0</v>
      </c>
      <c r="AS1551" t="str">
        <f t="shared" si="352"/>
        <v>1984COW</v>
      </c>
    </row>
    <row r="1552" spans="1:45" x14ac:dyDescent="0.25">
      <c r="A1552" t="s">
        <v>664</v>
      </c>
      <c r="B1552" s="64">
        <v>1985</v>
      </c>
      <c r="C1552" t="s">
        <v>40</v>
      </c>
      <c r="E1552" s="63" t="s">
        <v>28</v>
      </c>
      <c r="F1552" s="63" t="s">
        <v>28</v>
      </c>
      <c r="G1552" s="63" t="s">
        <v>28</v>
      </c>
      <c r="H1552" s="63" t="s">
        <v>28</v>
      </c>
      <c r="I1552" s="63" t="s">
        <v>28</v>
      </c>
      <c r="J1552" s="63" t="s">
        <v>28</v>
      </c>
      <c r="K1552" s="63" t="s">
        <v>28</v>
      </c>
      <c r="L1552" s="63" t="s">
        <v>28</v>
      </c>
      <c r="M1552" s="63" t="s">
        <v>28</v>
      </c>
      <c r="N1552" s="63" t="s">
        <v>28</v>
      </c>
      <c r="O1552" s="63" t="s">
        <v>28</v>
      </c>
      <c r="P1552" s="63" t="s">
        <v>28</v>
      </c>
      <c r="Q1552" s="63" t="s">
        <v>28</v>
      </c>
      <c r="R1552" s="63" t="s">
        <v>28</v>
      </c>
      <c r="S1552" s="63" t="s">
        <v>28</v>
      </c>
      <c r="T1552" s="63" t="s">
        <v>28</v>
      </c>
      <c r="U1552" s="63" t="s">
        <v>28</v>
      </c>
      <c r="V1552" s="63" t="s">
        <v>28</v>
      </c>
      <c r="W1552" s="63" t="s">
        <v>28</v>
      </c>
      <c r="X1552" s="63" t="s">
        <v>28</v>
      </c>
      <c r="Y1552" s="63" t="s">
        <v>28</v>
      </c>
      <c r="Z1552" s="63" t="s">
        <v>28</v>
      </c>
      <c r="AA1552" s="63" t="s">
        <v>28</v>
      </c>
      <c r="AB1552" s="93" t="str">
        <f t="shared" si="339"/>
        <v>pre99</v>
      </c>
      <c r="AC1552" s="93" t="str">
        <f t="shared" si="340"/>
        <v>COW</v>
      </c>
      <c r="AD1552" s="93" t="str">
        <f>"'"&amp;VLOOKUP(A1552,Lookups!B$3:F$48,2,FALSE)&amp;"'"</f>
        <v>'Cowichan River Fall'</v>
      </c>
      <c r="AE1552" s="93">
        <f>VLOOKUP(A1552,Lookups!B$3:F$48,4,FALSE)</f>
        <v>4</v>
      </c>
      <c r="AF1552" s="93" t="str">
        <f>VLOOKUP(A1552,Lookups!B$3:F$48,5,FALSE)</f>
        <v>GS</v>
      </c>
      <c r="AG1552" s="93" t="str">
        <f t="shared" si="341"/>
        <v>no</v>
      </c>
      <c r="AH1552" s="93">
        <f>VLOOKUP(A1552,Lookups!B$3:F$48,3,FALSE)</f>
        <v>6</v>
      </c>
      <c r="AI1552" s="117">
        <f t="shared" si="342"/>
        <v>0</v>
      </c>
      <c r="AJ1552" s="117">
        <f t="shared" si="343"/>
        <v>0</v>
      </c>
      <c r="AK1552" s="117">
        <f t="shared" si="344"/>
        <v>0</v>
      </c>
      <c r="AL1552" s="117">
        <f t="shared" si="345"/>
        <v>0</v>
      </c>
      <c r="AM1552" s="117">
        <f t="shared" si="346"/>
        <v>0</v>
      </c>
      <c r="AN1552" s="117">
        <f t="shared" si="347"/>
        <v>0</v>
      </c>
      <c r="AO1552" s="117">
        <f t="shared" si="348"/>
        <v>0</v>
      </c>
      <c r="AP1552" s="117">
        <f t="shared" si="349"/>
        <v>0</v>
      </c>
      <c r="AQ1552" s="117">
        <f t="shared" si="350"/>
        <v>0</v>
      </c>
      <c r="AR1552" s="117">
        <f t="shared" si="351"/>
        <v>0</v>
      </c>
      <c r="AS1552" t="str">
        <f t="shared" si="352"/>
        <v>1985COW</v>
      </c>
    </row>
    <row r="1553" spans="1:45" x14ac:dyDescent="0.25">
      <c r="A1553" t="s">
        <v>664</v>
      </c>
      <c r="B1553" s="64">
        <v>1986</v>
      </c>
      <c r="C1553" t="s">
        <v>40</v>
      </c>
      <c r="E1553" s="63" t="s">
        <v>28</v>
      </c>
      <c r="F1553" s="63" t="s">
        <v>28</v>
      </c>
      <c r="G1553" s="63" t="s">
        <v>28</v>
      </c>
      <c r="H1553" s="63" t="s">
        <v>28</v>
      </c>
      <c r="I1553" s="63" t="s">
        <v>28</v>
      </c>
      <c r="J1553" s="63" t="s">
        <v>28</v>
      </c>
      <c r="K1553" s="63" t="s">
        <v>28</v>
      </c>
      <c r="L1553" s="63" t="s">
        <v>28</v>
      </c>
      <c r="M1553" s="63" t="s">
        <v>28</v>
      </c>
      <c r="N1553" s="63" t="s">
        <v>28</v>
      </c>
      <c r="O1553" s="63" t="s">
        <v>28</v>
      </c>
      <c r="P1553" s="63" t="s">
        <v>28</v>
      </c>
      <c r="Q1553" s="63" t="s">
        <v>28</v>
      </c>
      <c r="R1553" s="63" t="s">
        <v>28</v>
      </c>
      <c r="S1553" s="63" t="s">
        <v>28</v>
      </c>
      <c r="T1553" s="63" t="s">
        <v>28</v>
      </c>
      <c r="U1553" s="63" t="s">
        <v>28</v>
      </c>
      <c r="V1553" s="63" t="s">
        <v>28</v>
      </c>
      <c r="W1553" s="63" t="s">
        <v>28</v>
      </c>
      <c r="X1553" s="63" t="s">
        <v>28</v>
      </c>
      <c r="Y1553" s="63" t="s">
        <v>28</v>
      </c>
      <c r="Z1553" s="63" t="s">
        <v>28</v>
      </c>
      <c r="AA1553" s="63" t="s">
        <v>28</v>
      </c>
      <c r="AB1553" s="93" t="str">
        <f t="shared" si="339"/>
        <v>pre99</v>
      </c>
      <c r="AC1553" s="93" t="str">
        <f t="shared" si="340"/>
        <v>COW</v>
      </c>
      <c r="AD1553" s="93" t="str">
        <f>"'"&amp;VLOOKUP(A1553,Lookups!B$3:F$48,2,FALSE)&amp;"'"</f>
        <v>'Cowichan River Fall'</v>
      </c>
      <c r="AE1553" s="93">
        <f>VLOOKUP(A1553,Lookups!B$3:F$48,4,FALSE)</f>
        <v>4</v>
      </c>
      <c r="AF1553" s="93" t="str">
        <f>VLOOKUP(A1553,Lookups!B$3:F$48,5,FALSE)</f>
        <v>GS</v>
      </c>
      <c r="AG1553" s="93" t="str">
        <f t="shared" si="341"/>
        <v>no</v>
      </c>
      <c r="AH1553" s="93">
        <f>VLOOKUP(A1553,Lookups!B$3:F$48,3,FALSE)</f>
        <v>6</v>
      </c>
      <c r="AI1553" s="117">
        <f t="shared" si="342"/>
        <v>0</v>
      </c>
      <c r="AJ1553" s="117">
        <f t="shared" si="343"/>
        <v>0</v>
      </c>
      <c r="AK1553" s="117">
        <f t="shared" si="344"/>
        <v>0</v>
      </c>
      <c r="AL1553" s="117">
        <f t="shared" si="345"/>
        <v>0</v>
      </c>
      <c r="AM1553" s="117">
        <f t="shared" si="346"/>
        <v>0</v>
      </c>
      <c r="AN1553" s="117">
        <f t="shared" si="347"/>
        <v>0</v>
      </c>
      <c r="AO1553" s="117">
        <f t="shared" si="348"/>
        <v>0</v>
      </c>
      <c r="AP1553" s="117">
        <f t="shared" si="349"/>
        <v>0</v>
      </c>
      <c r="AQ1553" s="117">
        <f t="shared" si="350"/>
        <v>0</v>
      </c>
      <c r="AR1553" s="117">
        <f t="shared" si="351"/>
        <v>0</v>
      </c>
      <c r="AS1553" t="str">
        <f t="shared" si="352"/>
        <v>1986COW</v>
      </c>
    </row>
    <row r="1554" spans="1:45" x14ac:dyDescent="0.25">
      <c r="A1554" t="s">
        <v>664</v>
      </c>
      <c r="B1554" s="64">
        <v>1987</v>
      </c>
      <c r="C1554">
        <v>126</v>
      </c>
      <c r="D1554" s="116">
        <v>2</v>
      </c>
      <c r="E1554" s="63" t="s">
        <v>26</v>
      </c>
      <c r="F1554" s="63" t="s">
        <v>27</v>
      </c>
      <c r="G1554" s="63" t="s">
        <v>28</v>
      </c>
      <c r="H1554" s="63" t="s">
        <v>28</v>
      </c>
      <c r="I1554" s="63" t="s">
        <v>28</v>
      </c>
      <c r="J1554" s="63" t="s">
        <v>28</v>
      </c>
      <c r="K1554" s="63" t="s">
        <v>28</v>
      </c>
      <c r="L1554" s="63" t="s">
        <v>28</v>
      </c>
      <c r="M1554" s="63" t="s">
        <v>28</v>
      </c>
      <c r="N1554" s="63" t="s">
        <v>28</v>
      </c>
      <c r="O1554" s="63" t="s">
        <v>28</v>
      </c>
      <c r="P1554" s="63" t="s">
        <v>28</v>
      </c>
      <c r="Q1554" s="63" t="s">
        <v>28</v>
      </c>
      <c r="R1554" s="63" t="s">
        <v>28</v>
      </c>
      <c r="S1554" s="63" t="s">
        <v>28</v>
      </c>
      <c r="T1554" s="63" t="s">
        <v>28</v>
      </c>
      <c r="U1554" s="63" t="s">
        <v>28</v>
      </c>
      <c r="V1554" s="63" t="s">
        <v>28</v>
      </c>
      <c r="W1554" s="63" t="s">
        <v>28</v>
      </c>
      <c r="X1554" s="63" t="s">
        <v>28</v>
      </c>
      <c r="Y1554" s="63" t="s">
        <v>28</v>
      </c>
      <c r="Z1554" s="63" t="s">
        <v>28</v>
      </c>
      <c r="AA1554" s="63" t="s">
        <v>28</v>
      </c>
      <c r="AB1554" s="93" t="str">
        <f t="shared" si="339"/>
        <v>pre99</v>
      </c>
      <c r="AC1554" s="93" t="str">
        <f t="shared" si="340"/>
        <v>COW</v>
      </c>
      <c r="AD1554" s="93" t="str">
        <f>"'"&amp;VLOOKUP(A1554,Lookups!B$3:F$48,2,FALSE)&amp;"'"</f>
        <v>'Cowichan River Fall'</v>
      </c>
      <c r="AE1554" s="93">
        <f>VLOOKUP(A1554,Lookups!B$3:F$48,4,FALSE)</f>
        <v>4</v>
      </c>
      <c r="AF1554" s="93" t="str">
        <f>VLOOKUP(A1554,Lookups!B$3:F$48,5,FALSE)</f>
        <v>GS</v>
      </c>
      <c r="AG1554" s="93" t="str">
        <f t="shared" si="341"/>
        <v>no</v>
      </c>
      <c r="AH1554" s="93">
        <f>VLOOKUP(A1554,Lookups!B$3:F$48,3,FALSE)</f>
        <v>6</v>
      </c>
      <c r="AI1554" s="117">
        <f t="shared" si="342"/>
        <v>0</v>
      </c>
      <c r="AJ1554" s="117">
        <f t="shared" si="343"/>
        <v>0</v>
      </c>
      <c r="AK1554" s="117">
        <f t="shared" si="344"/>
        <v>0</v>
      </c>
      <c r="AL1554" s="117">
        <f t="shared" si="345"/>
        <v>0</v>
      </c>
      <c r="AM1554" s="117">
        <f t="shared" si="346"/>
        <v>0</v>
      </c>
      <c r="AN1554" s="117">
        <f t="shared" si="347"/>
        <v>0</v>
      </c>
      <c r="AO1554" s="117">
        <f t="shared" si="348"/>
        <v>0</v>
      </c>
      <c r="AP1554" s="117">
        <f t="shared" si="349"/>
        <v>0</v>
      </c>
      <c r="AQ1554" s="117">
        <f t="shared" si="350"/>
        <v>0</v>
      </c>
      <c r="AR1554" s="117">
        <f t="shared" si="351"/>
        <v>0</v>
      </c>
      <c r="AS1554" t="str">
        <f t="shared" si="352"/>
        <v>1987COW</v>
      </c>
    </row>
    <row r="1555" spans="1:45" x14ac:dyDescent="0.25">
      <c r="A1555" t="s">
        <v>664</v>
      </c>
      <c r="B1555" s="64">
        <v>1988</v>
      </c>
      <c r="C1555">
        <v>311</v>
      </c>
      <c r="D1555" s="116">
        <v>3</v>
      </c>
      <c r="E1555" s="63" t="s">
        <v>26</v>
      </c>
      <c r="F1555" s="63" t="s">
        <v>27</v>
      </c>
      <c r="G1555" s="63" t="s">
        <v>28</v>
      </c>
      <c r="H1555" s="63" t="s">
        <v>28</v>
      </c>
      <c r="I1555" s="63" t="s">
        <v>28</v>
      </c>
      <c r="J1555" s="63" t="s">
        <v>28</v>
      </c>
      <c r="K1555" s="63" t="s">
        <v>28</v>
      </c>
      <c r="L1555" s="63" t="s">
        <v>28</v>
      </c>
      <c r="M1555" s="63" t="s">
        <v>28</v>
      </c>
      <c r="N1555" s="63" t="s">
        <v>28</v>
      </c>
      <c r="O1555" s="63" t="s">
        <v>28</v>
      </c>
      <c r="P1555" s="63" t="s">
        <v>28</v>
      </c>
      <c r="Q1555" s="63" t="s">
        <v>28</v>
      </c>
      <c r="R1555" s="63" t="s">
        <v>28</v>
      </c>
      <c r="S1555" s="63" t="s">
        <v>28</v>
      </c>
      <c r="T1555" s="63" t="s">
        <v>28</v>
      </c>
      <c r="U1555" s="63" t="s">
        <v>28</v>
      </c>
      <c r="V1555" s="63" t="s">
        <v>28</v>
      </c>
      <c r="W1555" s="63" t="s">
        <v>28</v>
      </c>
      <c r="X1555" s="63" t="s">
        <v>28</v>
      </c>
      <c r="Y1555" s="63" t="s">
        <v>28</v>
      </c>
      <c r="Z1555" s="63" t="s">
        <v>28</v>
      </c>
      <c r="AA1555" s="63" t="s">
        <v>28</v>
      </c>
      <c r="AB1555" s="93" t="str">
        <f t="shared" si="339"/>
        <v>pre99</v>
      </c>
      <c r="AC1555" s="93" t="str">
        <f t="shared" si="340"/>
        <v>COW</v>
      </c>
      <c r="AD1555" s="93" t="str">
        <f>"'"&amp;VLOOKUP(A1555,Lookups!B$3:F$48,2,FALSE)&amp;"'"</f>
        <v>'Cowichan River Fall'</v>
      </c>
      <c r="AE1555" s="93">
        <f>VLOOKUP(A1555,Lookups!B$3:F$48,4,FALSE)</f>
        <v>4</v>
      </c>
      <c r="AF1555" s="93" t="str">
        <f>VLOOKUP(A1555,Lookups!B$3:F$48,5,FALSE)</f>
        <v>GS</v>
      </c>
      <c r="AG1555" s="93" t="str">
        <f t="shared" si="341"/>
        <v>no</v>
      </c>
      <c r="AH1555" s="93">
        <f>VLOOKUP(A1555,Lookups!B$3:F$48,3,FALSE)</f>
        <v>6</v>
      </c>
      <c r="AI1555" s="117">
        <f t="shared" si="342"/>
        <v>0</v>
      </c>
      <c r="AJ1555" s="117">
        <f t="shared" si="343"/>
        <v>0</v>
      </c>
      <c r="AK1555" s="117">
        <f t="shared" si="344"/>
        <v>0</v>
      </c>
      <c r="AL1555" s="117">
        <f t="shared" si="345"/>
        <v>0</v>
      </c>
      <c r="AM1555" s="117">
        <f t="shared" si="346"/>
        <v>0</v>
      </c>
      <c r="AN1555" s="117">
        <f t="shared" si="347"/>
        <v>0</v>
      </c>
      <c r="AO1555" s="117">
        <f t="shared" si="348"/>
        <v>0</v>
      </c>
      <c r="AP1555" s="117">
        <f t="shared" si="349"/>
        <v>0</v>
      </c>
      <c r="AQ1555" s="117">
        <f t="shared" si="350"/>
        <v>0</v>
      </c>
      <c r="AR1555" s="117">
        <f t="shared" si="351"/>
        <v>0</v>
      </c>
      <c r="AS1555" t="str">
        <f t="shared" si="352"/>
        <v>1988COW</v>
      </c>
    </row>
    <row r="1556" spans="1:45" x14ac:dyDescent="0.25">
      <c r="A1556" t="s">
        <v>664</v>
      </c>
      <c r="B1556" s="64">
        <v>1989</v>
      </c>
      <c r="C1556">
        <v>628</v>
      </c>
      <c r="D1556" s="116" t="s">
        <v>60</v>
      </c>
      <c r="E1556" s="63" t="s">
        <v>26</v>
      </c>
      <c r="F1556" s="63" t="s">
        <v>27</v>
      </c>
      <c r="G1556" s="63" t="s">
        <v>28</v>
      </c>
      <c r="H1556" s="63" t="s">
        <v>28</v>
      </c>
      <c r="I1556" s="63" t="s">
        <v>28</v>
      </c>
      <c r="J1556" s="63" t="s">
        <v>28</v>
      </c>
      <c r="K1556" s="63" t="s">
        <v>28</v>
      </c>
      <c r="L1556" s="63" t="s">
        <v>28</v>
      </c>
      <c r="M1556" s="63" t="s">
        <v>28</v>
      </c>
      <c r="N1556" s="63" t="s">
        <v>28</v>
      </c>
      <c r="O1556" s="63" t="s">
        <v>28</v>
      </c>
      <c r="P1556" s="63" t="s">
        <v>28</v>
      </c>
      <c r="Q1556" s="63" t="s">
        <v>28</v>
      </c>
      <c r="R1556" s="63" t="s">
        <v>28</v>
      </c>
      <c r="S1556" s="63" t="s">
        <v>28</v>
      </c>
      <c r="T1556" s="63" t="s">
        <v>28</v>
      </c>
      <c r="U1556" s="63" t="s">
        <v>28</v>
      </c>
      <c r="V1556" s="63" t="s">
        <v>28</v>
      </c>
      <c r="W1556" s="63" t="s">
        <v>28</v>
      </c>
      <c r="X1556" s="63" t="s">
        <v>28</v>
      </c>
      <c r="Y1556" s="63" t="s">
        <v>28</v>
      </c>
      <c r="Z1556" s="63" t="s">
        <v>28</v>
      </c>
      <c r="AA1556" s="63" t="s">
        <v>28</v>
      </c>
      <c r="AB1556" s="93" t="str">
        <f t="shared" si="339"/>
        <v>pre99</v>
      </c>
      <c r="AC1556" s="93" t="str">
        <f t="shared" si="340"/>
        <v>COW</v>
      </c>
      <c r="AD1556" s="93" t="str">
        <f>"'"&amp;VLOOKUP(A1556,Lookups!B$3:F$48,2,FALSE)&amp;"'"</f>
        <v>'Cowichan River Fall'</v>
      </c>
      <c r="AE1556" s="93">
        <f>VLOOKUP(A1556,Lookups!B$3:F$48,4,FALSE)</f>
        <v>4</v>
      </c>
      <c r="AF1556" s="93" t="str">
        <f>VLOOKUP(A1556,Lookups!B$3:F$48,5,FALSE)</f>
        <v>GS</v>
      </c>
      <c r="AG1556" s="93" t="str">
        <f t="shared" si="341"/>
        <v>no</v>
      </c>
      <c r="AH1556" s="93">
        <f>VLOOKUP(A1556,Lookups!B$3:F$48,3,FALSE)</f>
        <v>6</v>
      </c>
      <c r="AI1556" s="117">
        <f t="shared" si="342"/>
        <v>0</v>
      </c>
      <c r="AJ1556" s="117">
        <f t="shared" si="343"/>
        <v>0</v>
      </c>
      <c r="AK1556" s="117">
        <f t="shared" si="344"/>
        <v>0</v>
      </c>
      <c r="AL1556" s="117">
        <f t="shared" si="345"/>
        <v>0</v>
      </c>
      <c r="AM1556" s="117">
        <f t="shared" si="346"/>
        <v>0</v>
      </c>
      <c r="AN1556" s="117">
        <f t="shared" si="347"/>
        <v>0</v>
      </c>
      <c r="AO1556" s="117">
        <f t="shared" si="348"/>
        <v>0</v>
      </c>
      <c r="AP1556" s="117">
        <f t="shared" si="349"/>
        <v>0</v>
      </c>
      <c r="AQ1556" s="117">
        <f t="shared" si="350"/>
        <v>0</v>
      </c>
      <c r="AR1556" s="117">
        <f t="shared" si="351"/>
        <v>0</v>
      </c>
      <c r="AS1556" t="str">
        <f t="shared" si="352"/>
        <v>1989COW</v>
      </c>
    </row>
    <row r="1557" spans="1:45" x14ac:dyDescent="0.25">
      <c r="A1557" t="s">
        <v>664</v>
      </c>
      <c r="B1557" s="64">
        <v>1990</v>
      </c>
      <c r="C1557">
        <v>2085</v>
      </c>
      <c r="D1557" s="116" t="s">
        <v>61</v>
      </c>
      <c r="E1557" s="63">
        <v>0</v>
      </c>
      <c r="F1557" s="63">
        <v>0</v>
      </c>
      <c r="G1557" s="63">
        <v>0</v>
      </c>
      <c r="H1557" s="63">
        <v>9.5923261390887292E-4</v>
      </c>
      <c r="I1557" s="63">
        <v>0</v>
      </c>
      <c r="J1557" s="63">
        <v>2.1582733812949641E-2</v>
      </c>
      <c r="K1557" s="63">
        <v>4.7961630695443646E-4</v>
      </c>
      <c r="L1557" s="63">
        <v>0.12901678657074339</v>
      </c>
      <c r="M1557" s="63">
        <v>0.56642685851318941</v>
      </c>
      <c r="N1557" s="63">
        <v>1.1031175059952039E-2</v>
      </c>
      <c r="O1557" s="63">
        <v>9.8321342925659472E-2</v>
      </c>
      <c r="P1557" s="63">
        <v>4.7961630695443646E-4</v>
      </c>
      <c r="Q1557" s="63">
        <v>6.2350119904076738E-3</v>
      </c>
      <c r="R1557" s="63">
        <v>1.9184652278177458E-3</v>
      </c>
      <c r="S1557" s="63">
        <v>0</v>
      </c>
      <c r="T1557" s="63">
        <v>0</v>
      </c>
      <c r="U1557" s="63">
        <v>3.501199040767386E-2</v>
      </c>
      <c r="V1557" s="63">
        <v>1.9184652278177457E-2</v>
      </c>
      <c r="W1557" s="63">
        <v>0</v>
      </c>
      <c r="X1557" s="63">
        <v>6.7146282973621109E-3</v>
      </c>
      <c r="Y1557" s="63">
        <v>0</v>
      </c>
      <c r="Z1557" s="63">
        <v>3.357314148681055E-3</v>
      </c>
      <c r="AA1557" s="63">
        <v>9.9280575539568344E-2</v>
      </c>
      <c r="AB1557" s="93" t="str">
        <f t="shared" si="339"/>
        <v>pre99</v>
      </c>
      <c r="AC1557" s="93" t="str">
        <f t="shared" si="340"/>
        <v>COW</v>
      </c>
      <c r="AD1557" s="93" t="str">
        <f>"'"&amp;VLOOKUP(A1557,Lookups!B$3:F$48,2,FALSE)&amp;"'"</f>
        <v>'Cowichan River Fall'</v>
      </c>
      <c r="AE1557" s="93">
        <f>VLOOKUP(A1557,Lookups!B$3:F$48,4,FALSE)</f>
        <v>4</v>
      </c>
      <c r="AF1557" s="93" t="str">
        <f>VLOOKUP(A1557,Lookups!B$3:F$48,5,FALSE)</f>
        <v>GS</v>
      </c>
      <c r="AG1557" s="93" t="str">
        <f t="shared" si="341"/>
        <v>yes</v>
      </c>
      <c r="AH1557" s="93">
        <f>VLOOKUP(A1557,Lookups!B$3:F$48,3,FALSE)</f>
        <v>6</v>
      </c>
      <c r="AI1557" s="117">
        <f t="shared" si="342"/>
        <v>0</v>
      </c>
      <c r="AJ1557" s="117">
        <f t="shared" si="343"/>
        <v>9.5923261390887292E-4</v>
      </c>
      <c r="AK1557" s="117">
        <f t="shared" si="344"/>
        <v>2.2062350119904078E-2</v>
      </c>
      <c r="AL1557" s="117">
        <f t="shared" si="345"/>
        <v>0.69544364508393275</v>
      </c>
      <c r="AM1557" s="117">
        <f t="shared" si="346"/>
        <v>0.10983213429256594</v>
      </c>
      <c r="AN1557" s="117">
        <f t="shared" si="347"/>
        <v>8.1534772182254196E-3</v>
      </c>
      <c r="AO1557" s="117">
        <f t="shared" si="348"/>
        <v>5.4196642685851316E-2</v>
      </c>
      <c r="AP1557" s="117">
        <f t="shared" si="349"/>
        <v>6.7146282973621109E-3</v>
      </c>
      <c r="AQ1557" s="117">
        <f t="shared" si="350"/>
        <v>9.9280575539568344E-2</v>
      </c>
      <c r="AR1557" s="117">
        <f t="shared" si="351"/>
        <v>3.357314148681055E-3</v>
      </c>
      <c r="AS1557" t="str">
        <f t="shared" si="352"/>
        <v>1990COW</v>
      </c>
    </row>
    <row r="1558" spans="1:45" x14ac:dyDescent="0.25">
      <c r="A1558" t="s">
        <v>664</v>
      </c>
      <c r="B1558" s="64">
        <v>1991</v>
      </c>
      <c r="C1558">
        <v>4254</v>
      </c>
      <c r="D1558" s="116" t="s">
        <v>42</v>
      </c>
      <c r="E1558" s="63">
        <v>7.0521861777150916E-4</v>
      </c>
      <c r="F1558" s="63">
        <v>0</v>
      </c>
      <c r="G1558" s="63">
        <v>0</v>
      </c>
      <c r="H1558" s="63">
        <v>1.8805829807240243E-3</v>
      </c>
      <c r="I1558" s="63">
        <v>0</v>
      </c>
      <c r="J1558" s="63">
        <v>3.8316878232251994E-2</v>
      </c>
      <c r="K1558" s="63">
        <v>7.052186177715092E-3</v>
      </c>
      <c r="L1558" s="63">
        <v>8.9562764456981664E-2</v>
      </c>
      <c r="M1558" s="63">
        <v>0.61542078044193693</v>
      </c>
      <c r="N1558" s="63">
        <v>3.526093088857546E-3</v>
      </c>
      <c r="O1558" s="63">
        <v>4.1372825575928543E-2</v>
      </c>
      <c r="P1558" s="63">
        <v>1.6455101081335214E-3</v>
      </c>
      <c r="Q1558" s="63">
        <v>7.2872590503055947E-3</v>
      </c>
      <c r="R1558" s="63">
        <v>0</v>
      </c>
      <c r="S1558" s="63">
        <v>0</v>
      </c>
      <c r="T1558" s="63">
        <v>0</v>
      </c>
      <c r="U1558" s="63">
        <v>3.2440056417489427E-2</v>
      </c>
      <c r="V1558" s="63">
        <v>8.6976962858486134E-3</v>
      </c>
      <c r="W1558" s="63">
        <v>0</v>
      </c>
      <c r="X1558" s="63">
        <v>3.7611659614480491E-3</v>
      </c>
      <c r="Y1558" s="63">
        <v>0</v>
      </c>
      <c r="Z1558" s="63">
        <v>3.526093088857546E-3</v>
      </c>
      <c r="AA1558" s="63">
        <v>0.14480488951574988</v>
      </c>
      <c r="AB1558" s="93" t="str">
        <f t="shared" si="339"/>
        <v>pre99</v>
      </c>
      <c r="AC1558" s="93" t="str">
        <f t="shared" si="340"/>
        <v>COW</v>
      </c>
      <c r="AD1558" s="93" t="str">
        <f>"'"&amp;VLOOKUP(A1558,Lookups!B$3:F$48,2,FALSE)&amp;"'"</f>
        <v>'Cowichan River Fall'</v>
      </c>
      <c r="AE1558" s="93">
        <f>VLOOKUP(A1558,Lookups!B$3:F$48,4,FALSE)</f>
        <v>4</v>
      </c>
      <c r="AF1558" s="93" t="str">
        <f>VLOOKUP(A1558,Lookups!B$3:F$48,5,FALSE)</f>
        <v>GS</v>
      </c>
      <c r="AG1558" s="93" t="str">
        <f t="shared" si="341"/>
        <v>yes</v>
      </c>
      <c r="AH1558" s="93">
        <f>VLOOKUP(A1558,Lookups!B$3:F$48,3,FALSE)</f>
        <v>6</v>
      </c>
      <c r="AI1558" s="117">
        <f t="shared" si="342"/>
        <v>7.0521861777150916E-4</v>
      </c>
      <c r="AJ1558" s="117">
        <f t="shared" si="343"/>
        <v>1.8805829807240243E-3</v>
      </c>
      <c r="AK1558" s="117">
        <f t="shared" si="344"/>
        <v>4.5369064409967089E-2</v>
      </c>
      <c r="AL1558" s="117">
        <f t="shared" si="345"/>
        <v>0.70498354489891857</v>
      </c>
      <c r="AM1558" s="117">
        <f t="shared" si="346"/>
        <v>4.6544428772919609E-2</v>
      </c>
      <c r="AN1558" s="117">
        <f t="shared" si="347"/>
        <v>7.2872590503055947E-3</v>
      </c>
      <c r="AO1558" s="117">
        <f t="shared" si="348"/>
        <v>4.113775270333804E-2</v>
      </c>
      <c r="AP1558" s="117">
        <f t="shared" si="349"/>
        <v>3.7611659614480491E-3</v>
      </c>
      <c r="AQ1558" s="117">
        <f t="shared" si="350"/>
        <v>0.14480488951574988</v>
      </c>
      <c r="AR1558" s="117">
        <f t="shared" si="351"/>
        <v>3.526093088857546E-3</v>
      </c>
      <c r="AS1558" t="str">
        <f t="shared" si="352"/>
        <v>1991COW</v>
      </c>
    </row>
    <row r="1559" spans="1:45" x14ac:dyDescent="0.25">
      <c r="A1559" t="s">
        <v>664</v>
      </c>
      <c r="B1559" s="64">
        <v>1992</v>
      </c>
      <c r="C1559">
        <v>4616</v>
      </c>
      <c r="D1559" s="116" t="s">
        <v>43</v>
      </c>
      <c r="E1559" s="63">
        <v>4.3327556325823221E-4</v>
      </c>
      <c r="F1559" s="63">
        <v>1.2998266897746968E-3</v>
      </c>
      <c r="G1559" s="63">
        <v>0</v>
      </c>
      <c r="H1559" s="63">
        <v>3.6828422876949742E-3</v>
      </c>
      <c r="I1559" s="63">
        <v>0</v>
      </c>
      <c r="J1559" s="63">
        <v>8.6005199306759095E-2</v>
      </c>
      <c r="K1559" s="63">
        <v>1.061525129982669E-2</v>
      </c>
      <c r="L1559" s="63">
        <v>0.1774263431542461</v>
      </c>
      <c r="M1559" s="63">
        <v>0.52859618717504331</v>
      </c>
      <c r="N1559" s="63">
        <v>9.7487001733102246E-3</v>
      </c>
      <c r="O1559" s="63">
        <v>3.9861351819757362E-2</v>
      </c>
      <c r="P1559" s="63">
        <v>6.499133448873484E-4</v>
      </c>
      <c r="Q1559" s="63">
        <v>2.3830155979202771E-3</v>
      </c>
      <c r="R1559" s="63">
        <v>0</v>
      </c>
      <c r="S1559" s="63">
        <v>0</v>
      </c>
      <c r="T1559" s="63">
        <v>0</v>
      </c>
      <c r="U1559" s="63">
        <v>1.2781629116117851E-2</v>
      </c>
      <c r="V1559" s="63">
        <v>1.2781629116117851E-2</v>
      </c>
      <c r="W1559" s="63">
        <v>0</v>
      </c>
      <c r="X1559" s="63">
        <v>8.6655112651646445E-3</v>
      </c>
      <c r="Y1559" s="63">
        <v>0</v>
      </c>
      <c r="Z1559" s="63">
        <v>3.8994800693240902E-3</v>
      </c>
      <c r="AA1559" s="63">
        <v>0.10116984402079723</v>
      </c>
      <c r="AB1559" s="93" t="str">
        <f t="shared" si="339"/>
        <v>pre99</v>
      </c>
      <c r="AC1559" s="93" t="str">
        <f t="shared" si="340"/>
        <v>COW</v>
      </c>
      <c r="AD1559" s="93" t="str">
        <f>"'"&amp;VLOOKUP(A1559,Lookups!B$3:F$48,2,FALSE)&amp;"'"</f>
        <v>'Cowichan River Fall'</v>
      </c>
      <c r="AE1559" s="93">
        <f>VLOOKUP(A1559,Lookups!B$3:F$48,4,FALSE)</f>
        <v>4</v>
      </c>
      <c r="AF1559" s="93" t="str">
        <f>VLOOKUP(A1559,Lookups!B$3:F$48,5,FALSE)</f>
        <v>GS</v>
      </c>
      <c r="AG1559" s="93" t="str">
        <f t="shared" si="341"/>
        <v>yes</v>
      </c>
      <c r="AH1559" s="93">
        <f>VLOOKUP(A1559,Lookups!B$3:F$48,3,FALSE)</f>
        <v>6</v>
      </c>
      <c r="AI1559" s="117">
        <f t="shared" si="342"/>
        <v>1.7331022530329291E-3</v>
      </c>
      <c r="AJ1559" s="117">
        <f t="shared" si="343"/>
        <v>3.6828422876949742E-3</v>
      </c>
      <c r="AK1559" s="117">
        <f t="shared" si="344"/>
        <v>9.6620450606585778E-2</v>
      </c>
      <c r="AL1559" s="117">
        <f t="shared" si="345"/>
        <v>0.70602253032928941</v>
      </c>
      <c r="AM1559" s="117">
        <f t="shared" si="346"/>
        <v>5.0259965337954939E-2</v>
      </c>
      <c r="AN1559" s="117">
        <f t="shared" si="347"/>
        <v>2.3830155979202771E-3</v>
      </c>
      <c r="AO1559" s="117">
        <f t="shared" si="348"/>
        <v>2.5563258232235701E-2</v>
      </c>
      <c r="AP1559" s="117">
        <f t="shared" si="349"/>
        <v>8.6655112651646445E-3</v>
      </c>
      <c r="AQ1559" s="117">
        <f t="shared" si="350"/>
        <v>0.10116984402079723</v>
      </c>
      <c r="AR1559" s="117">
        <f t="shared" si="351"/>
        <v>3.8994800693240902E-3</v>
      </c>
      <c r="AS1559" t="str">
        <f t="shared" si="352"/>
        <v>1992COW</v>
      </c>
    </row>
    <row r="1560" spans="1:45" x14ac:dyDescent="0.25">
      <c r="A1560" t="s">
        <v>664</v>
      </c>
      <c r="B1560" s="64">
        <v>1993</v>
      </c>
      <c r="C1560">
        <v>4145</v>
      </c>
      <c r="D1560" s="116" t="s">
        <v>43</v>
      </c>
      <c r="E1560" s="63">
        <v>2.6537997587454763E-3</v>
      </c>
      <c r="F1560" s="63">
        <v>0</v>
      </c>
      <c r="G1560" s="63">
        <v>0</v>
      </c>
      <c r="H1560" s="63">
        <v>7.2376357056694817E-4</v>
      </c>
      <c r="I1560" s="63">
        <v>0</v>
      </c>
      <c r="J1560" s="63">
        <v>7.840772014475271E-2</v>
      </c>
      <c r="K1560" s="63">
        <v>1.3510253317249699E-2</v>
      </c>
      <c r="L1560" s="63">
        <v>0.11893848009650181</v>
      </c>
      <c r="M1560" s="63">
        <v>0.54523522316043427</v>
      </c>
      <c r="N1560" s="63">
        <v>5.066344993968637E-3</v>
      </c>
      <c r="O1560" s="63">
        <v>3.3293124246079615E-2</v>
      </c>
      <c r="P1560" s="63">
        <v>0</v>
      </c>
      <c r="Q1560" s="63">
        <v>5.5488540410132689E-3</v>
      </c>
      <c r="R1560" s="63">
        <v>0</v>
      </c>
      <c r="S1560" s="63">
        <v>0</v>
      </c>
      <c r="T1560" s="63">
        <v>0</v>
      </c>
      <c r="U1560" s="63">
        <v>8.6851628468033772E-3</v>
      </c>
      <c r="V1560" s="63">
        <v>4.583835946924005E-3</v>
      </c>
      <c r="W1560" s="63">
        <v>0</v>
      </c>
      <c r="X1560" s="63">
        <v>1.0373944511459589E-2</v>
      </c>
      <c r="Y1560" s="63">
        <v>0</v>
      </c>
      <c r="Z1560" s="63">
        <v>1.9300361881785283E-3</v>
      </c>
      <c r="AA1560" s="63">
        <v>0.17104945717732206</v>
      </c>
      <c r="AB1560" s="93" t="str">
        <f t="shared" si="339"/>
        <v>pre99</v>
      </c>
      <c r="AC1560" s="93" t="str">
        <f t="shared" si="340"/>
        <v>COW</v>
      </c>
      <c r="AD1560" s="93" t="str">
        <f>"'"&amp;VLOOKUP(A1560,Lookups!B$3:F$48,2,FALSE)&amp;"'"</f>
        <v>'Cowichan River Fall'</v>
      </c>
      <c r="AE1560" s="93">
        <f>VLOOKUP(A1560,Lookups!B$3:F$48,4,FALSE)</f>
        <v>4</v>
      </c>
      <c r="AF1560" s="93" t="str">
        <f>VLOOKUP(A1560,Lookups!B$3:F$48,5,FALSE)</f>
        <v>GS</v>
      </c>
      <c r="AG1560" s="93" t="str">
        <f t="shared" si="341"/>
        <v>yes</v>
      </c>
      <c r="AH1560" s="93">
        <f>VLOOKUP(A1560,Lookups!B$3:F$48,3,FALSE)</f>
        <v>6</v>
      </c>
      <c r="AI1560" s="117">
        <f t="shared" si="342"/>
        <v>2.6537997587454763E-3</v>
      </c>
      <c r="AJ1560" s="117">
        <f t="shared" si="343"/>
        <v>7.2376357056694817E-4</v>
      </c>
      <c r="AK1560" s="117">
        <f t="shared" si="344"/>
        <v>9.1917973462002409E-2</v>
      </c>
      <c r="AL1560" s="117">
        <f t="shared" si="345"/>
        <v>0.66417370325693603</v>
      </c>
      <c r="AM1560" s="117">
        <f t="shared" si="346"/>
        <v>3.8359469240048252E-2</v>
      </c>
      <c r="AN1560" s="117">
        <f t="shared" si="347"/>
        <v>5.5488540410132689E-3</v>
      </c>
      <c r="AO1560" s="117">
        <f t="shared" si="348"/>
        <v>1.3268998793727383E-2</v>
      </c>
      <c r="AP1560" s="117">
        <f t="shared" si="349"/>
        <v>1.0373944511459589E-2</v>
      </c>
      <c r="AQ1560" s="117">
        <f t="shared" si="350"/>
        <v>0.17104945717732206</v>
      </c>
      <c r="AR1560" s="117">
        <f t="shared" si="351"/>
        <v>1.9300361881785283E-3</v>
      </c>
      <c r="AS1560" t="str">
        <f t="shared" si="352"/>
        <v>1993COW</v>
      </c>
    </row>
    <row r="1561" spans="1:45" x14ac:dyDescent="0.25">
      <c r="A1561" t="s">
        <v>664</v>
      </c>
      <c r="B1561" s="64">
        <v>1994</v>
      </c>
      <c r="C1561">
        <v>1346</v>
      </c>
      <c r="D1561" s="116" t="s">
        <v>43</v>
      </c>
      <c r="E1561" s="63">
        <v>5.2005943536404158E-3</v>
      </c>
      <c r="F1561" s="63">
        <v>0</v>
      </c>
      <c r="G1561" s="63">
        <v>0</v>
      </c>
      <c r="H1561" s="63">
        <v>3.714710252600297E-3</v>
      </c>
      <c r="I1561" s="63">
        <v>0</v>
      </c>
      <c r="J1561" s="63">
        <v>3.8632986627043092E-2</v>
      </c>
      <c r="K1561" s="63">
        <v>7.429420505200594E-3</v>
      </c>
      <c r="L1561" s="63">
        <v>4.8291233283803865E-2</v>
      </c>
      <c r="M1561" s="63">
        <v>0.43016344725111438</v>
      </c>
      <c r="N1561" s="63">
        <v>1.4858841010401188E-3</v>
      </c>
      <c r="O1561" s="63">
        <v>7.5037147102526E-2</v>
      </c>
      <c r="P1561" s="63">
        <v>0</v>
      </c>
      <c r="Q1561" s="63">
        <v>2.9717682020802376E-3</v>
      </c>
      <c r="R1561" s="63">
        <v>0</v>
      </c>
      <c r="S1561" s="63">
        <v>0</v>
      </c>
      <c r="T1561" s="63">
        <v>0</v>
      </c>
      <c r="U1561" s="63">
        <v>4.0861812778603269E-2</v>
      </c>
      <c r="V1561" s="63">
        <v>6.6864784546805346E-3</v>
      </c>
      <c r="W1561" s="63">
        <v>0</v>
      </c>
      <c r="X1561" s="63">
        <v>4.0861812778603269E-2</v>
      </c>
      <c r="Y1561" s="63">
        <v>2.2288261515601782E-3</v>
      </c>
      <c r="Z1561" s="63">
        <v>5.9435364041604752E-3</v>
      </c>
      <c r="AA1561" s="63">
        <v>0.29049034175334326</v>
      </c>
      <c r="AB1561" s="93" t="str">
        <f t="shared" si="339"/>
        <v>pre99</v>
      </c>
      <c r="AC1561" s="93" t="str">
        <f t="shared" si="340"/>
        <v>COW</v>
      </c>
      <c r="AD1561" s="93" t="str">
        <f>"'"&amp;VLOOKUP(A1561,Lookups!B$3:F$48,2,FALSE)&amp;"'"</f>
        <v>'Cowichan River Fall'</v>
      </c>
      <c r="AE1561" s="93">
        <f>VLOOKUP(A1561,Lookups!B$3:F$48,4,FALSE)</f>
        <v>4</v>
      </c>
      <c r="AF1561" s="93" t="str">
        <f>VLOOKUP(A1561,Lookups!B$3:F$48,5,FALSE)</f>
        <v>GS</v>
      </c>
      <c r="AG1561" s="93" t="str">
        <f t="shared" si="341"/>
        <v>yes</v>
      </c>
      <c r="AH1561" s="93">
        <f>VLOOKUP(A1561,Lookups!B$3:F$48,3,FALSE)</f>
        <v>6</v>
      </c>
      <c r="AI1561" s="117">
        <f t="shared" si="342"/>
        <v>5.2005943536404158E-3</v>
      </c>
      <c r="AJ1561" s="117">
        <f t="shared" si="343"/>
        <v>3.714710252600297E-3</v>
      </c>
      <c r="AK1561" s="117">
        <f t="shared" si="344"/>
        <v>4.6062407132243688E-2</v>
      </c>
      <c r="AL1561" s="117">
        <f t="shared" si="345"/>
        <v>0.47845468053491824</v>
      </c>
      <c r="AM1561" s="117">
        <f t="shared" si="346"/>
        <v>7.6523031203566114E-2</v>
      </c>
      <c r="AN1561" s="117">
        <f t="shared" si="347"/>
        <v>2.9717682020802376E-3</v>
      </c>
      <c r="AO1561" s="117">
        <f t="shared" si="348"/>
        <v>4.7548291233283801E-2</v>
      </c>
      <c r="AP1561" s="117">
        <f t="shared" si="349"/>
        <v>4.3090638930163447E-2</v>
      </c>
      <c r="AQ1561" s="117">
        <f t="shared" si="350"/>
        <v>0.29049034175334326</v>
      </c>
      <c r="AR1561" s="117">
        <f t="shared" si="351"/>
        <v>5.9435364041604752E-3</v>
      </c>
      <c r="AS1561" t="str">
        <f t="shared" si="352"/>
        <v>1994COW</v>
      </c>
    </row>
    <row r="1562" spans="1:45" x14ac:dyDescent="0.25">
      <c r="A1562" t="s">
        <v>664</v>
      </c>
      <c r="B1562" s="64">
        <v>1995</v>
      </c>
      <c r="C1562">
        <v>1702</v>
      </c>
      <c r="D1562" s="116" t="s">
        <v>43</v>
      </c>
      <c r="E1562" s="63">
        <v>1.7626321974148062E-3</v>
      </c>
      <c r="F1562" s="63">
        <v>0</v>
      </c>
      <c r="G1562" s="63">
        <v>0</v>
      </c>
      <c r="H1562" s="63">
        <v>0</v>
      </c>
      <c r="I1562" s="63">
        <v>0</v>
      </c>
      <c r="J1562" s="63">
        <v>5.3466509988249117E-2</v>
      </c>
      <c r="K1562" s="63">
        <v>6.4629847238542888E-3</v>
      </c>
      <c r="L1562" s="63">
        <v>0</v>
      </c>
      <c r="M1562" s="63">
        <v>0.41010575793184489</v>
      </c>
      <c r="N1562" s="63">
        <v>0</v>
      </c>
      <c r="O1562" s="63">
        <v>2.7614571092831965E-2</v>
      </c>
      <c r="P1562" s="63">
        <v>0</v>
      </c>
      <c r="Q1562" s="63">
        <v>0</v>
      </c>
      <c r="R1562" s="63">
        <v>0</v>
      </c>
      <c r="S1562" s="63">
        <v>0</v>
      </c>
      <c r="T1562" s="63">
        <v>0</v>
      </c>
      <c r="U1562" s="63">
        <v>2.4676850763807288E-2</v>
      </c>
      <c r="V1562" s="63">
        <v>9.9882491186839006E-3</v>
      </c>
      <c r="W1562" s="63">
        <v>0</v>
      </c>
      <c r="X1562" s="63">
        <v>2.0564042303172738E-2</v>
      </c>
      <c r="Y1562" s="63">
        <v>0</v>
      </c>
      <c r="Z1562" s="63">
        <v>1.4101057579318449E-2</v>
      </c>
      <c r="AA1562" s="63">
        <v>0.43125734430082258</v>
      </c>
      <c r="AB1562" s="93" t="str">
        <f t="shared" si="339"/>
        <v>pre99</v>
      </c>
      <c r="AC1562" s="93" t="str">
        <f t="shared" si="340"/>
        <v>COW</v>
      </c>
      <c r="AD1562" s="93" t="str">
        <f>"'"&amp;VLOOKUP(A1562,Lookups!B$3:F$48,2,FALSE)&amp;"'"</f>
        <v>'Cowichan River Fall'</v>
      </c>
      <c r="AE1562" s="93">
        <f>VLOOKUP(A1562,Lookups!B$3:F$48,4,FALSE)</f>
        <v>4</v>
      </c>
      <c r="AF1562" s="93" t="str">
        <f>VLOOKUP(A1562,Lookups!B$3:F$48,5,FALSE)</f>
        <v>GS</v>
      </c>
      <c r="AG1562" s="93" t="str">
        <f t="shared" si="341"/>
        <v>yes</v>
      </c>
      <c r="AH1562" s="93">
        <f>VLOOKUP(A1562,Lookups!B$3:F$48,3,FALSE)</f>
        <v>6</v>
      </c>
      <c r="AI1562" s="117">
        <f t="shared" si="342"/>
        <v>1.7626321974148062E-3</v>
      </c>
      <c r="AJ1562" s="117">
        <f t="shared" si="343"/>
        <v>0</v>
      </c>
      <c r="AK1562" s="117">
        <f t="shared" si="344"/>
        <v>5.9929494712103404E-2</v>
      </c>
      <c r="AL1562" s="117">
        <f t="shared" si="345"/>
        <v>0.41010575793184489</v>
      </c>
      <c r="AM1562" s="117">
        <f t="shared" si="346"/>
        <v>2.7614571092831965E-2</v>
      </c>
      <c r="AN1562" s="117">
        <f t="shared" si="347"/>
        <v>0</v>
      </c>
      <c r="AO1562" s="117">
        <f t="shared" si="348"/>
        <v>3.4665099882491189E-2</v>
      </c>
      <c r="AP1562" s="117">
        <f t="shared" si="349"/>
        <v>2.0564042303172738E-2</v>
      </c>
      <c r="AQ1562" s="117">
        <f t="shared" si="350"/>
        <v>0.43125734430082258</v>
      </c>
      <c r="AR1562" s="117">
        <f t="shared" si="351"/>
        <v>1.4101057579318449E-2</v>
      </c>
      <c r="AS1562" t="str">
        <f t="shared" si="352"/>
        <v>1995COW</v>
      </c>
    </row>
    <row r="1563" spans="1:45" x14ac:dyDescent="0.25">
      <c r="A1563" t="s">
        <v>664</v>
      </c>
      <c r="B1563" s="64">
        <v>1996</v>
      </c>
      <c r="C1563">
        <v>1369</v>
      </c>
      <c r="D1563" s="116" t="s">
        <v>43</v>
      </c>
      <c r="E1563" s="63">
        <v>2.1913805697589481E-3</v>
      </c>
      <c r="F1563" s="63">
        <v>0</v>
      </c>
      <c r="G1563" s="63">
        <v>0</v>
      </c>
      <c r="H1563" s="63">
        <v>0</v>
      </c>
      <c r="I1563" s="63">
        <v>0</v>
      </c>
      <c r="J1563" s="63">
        <v>2.9218407596785976E-3</v>
      </c>
      <c r="K1563" s="63">
        <v>9.4959824689554422E-3</v>
      </c>
      <c r="L1563" s="63">
        <v>0</v>
      </c>
      <c r="M1563" s="63">
        <v>0.52154857560262968</v>
      </c>
      <c r="N1563" s="63">
        <v>0</v>
      </c>
      <c r="O1563" s="63">
        <v>8.0350620891161441E-3</v>
      </c>
      <c r="P1563" s="63">
        <v>0</v>
      </c>
      <c r="Q1563" s="63">
        <v>0</v>
      </c>
      <c r="R1563" s="63">
        <v>0</v>
      </c>
      <c r="S1563" s="63">
        <v>0</v>
      </c>
      <c r="T1563" s="63">
        <v>0</v>
      </c>
      <c r="U1563" s="63">
        <v>9.4959824689554422E-3</v>
      </c>
      <c r="V1563" s="63">
        <v>4.7479912344777213E-2</v>
      </c>
      <c r="W1563" s="63">
        <v>0</v>
      </c>
      <c r="X1563" s="63">
        <v>4.5288531775018265E-2</v>
      </c>
      <c r="Y1563" s="63">
        <v>0</v>
      </c>
      <c r="Z1563" s="63">
        <v>1.3148283418553688E-2</v>
      </c>
      <c r="AA1563" s="63">
        <v>0.34039444850255662</v>
      </c>
      <c r="AB1563" s="93" t="str">
        <f t="shared" si="339"/>
        <v>pre99</v>
      </c>
      <c r="AC1563" s="93" t="str">
        <f t="shared" si="340"/>
        <v>COW</v>
      </c>
      <c r="AD1563" s="93" t="str">
        <f>"'"&amp;VLOOKUP(A1563,Lookups!B$3:F$48,2,FALSE)&amp;"'"</f>
        <v>'Cowichan River Fall'</v>
      </c>
      <c r="AE1563" s="93">
        <f>VLOOKUP(A1563,Lookups!B$3:F$48,4,FALSE)</f>
        <v>4</v>
      </c>
      <c r="AF1563" s="93" t="str">
        <f>VLOOKUP(A1563,Lookups!B$3:F$48,5,FALSE)</f>
        <v>GS</v>
      </c>
      <c r="AG1563" s="93" t="str">
        <f t="shared" si="341"/>
        <v>yes</v>
      </c>
      <c r="AH1563" s="93">
        <f>VLOOKUP(A1563,Lookups!B$3:F$48,3,FALSE)</f>
        <v>6</v>
      </c>
      <c r="AI1563" s="117">
        <f t="shared" si="342"/>
        <v>2.1913805697589481E-3</v>
      </c>
      <c r="AJ1563" s="117">
        <f t="shared" si="343"/>
        <v>0</v>
      </c>
      <c r="AK1563" s="117">
        <f t="shared" si="344"/>
        <v>1.241782322863404E-2</v>
      </c>
      <c r="AL1563" s="117">
        <f t="shared" si="345"/>
        <v>0.52154857560262968</v>
      </c>
      <c r="AM1563" s="117">
        <f t="shared" si="346"/>
        <v>8.0350620891161441E-3</v>
      </c>
      <c r="AN1563" s="117">
        <f t="shared" si="347"/>
        <v>0</v>
      </c>
      <c r="AO1563" s="117">
        <f t="shared" si="348"/>
        <v>5.6975894813732657E-2</v>
      </c>
      <c r="AP1563" s="117">
        <f t="shared" si="349"/>
        <v>4.5288531775018265E-2</v>
      </c>
      <c r="AQ1563" s="117">
        <f t="shared" si="350"/>
        <v>0.34039444850255662</v>
      </c>
      <c r="AR1563" s="117">
        <f t="shared" si="351"/>
        <v>1.3148283418553688E-2</v>
      </c>
      <c r="AS1563" t="str">
        <f t="shared" si="352"/>
        <v>1996COW</v>
      </c>
    </row>
    <row r="1564" spans="1:45" x14ac:dyDescent="0.25">
      <c r="A1564" t="s">
        <v>664</v>
      </c>
      <c r="B1564" s="64">
        <v>1997</v>
      </c>
      <c r="C1564">
        <v>940</v>
      </c>
      <c r="D1564" s="116" t="s">
        <v>43</v>
      </c>
      <c r="E1564" s="63">
        <v>9.5744680851063829E-3</v>
      </c>
      <c r="F1564" s="63">
        <v>0</v>
      </c>
      <c r="G1564" s="63">
        <v>0</v>
      </c>
      <c r="H1564" s="63">
        <v>0</v>
      </c>
      <c r="I1564" s="63">
        <v>0</v>
      </c>
      <c r="J1564" s="63">
        <v>3.1914893617021274E-2</v>
      </c>
      <c r="K1564" s="63">
        <v>8.5106382978723406E-3</v>
      </c>
      <c r="L1564" s="63">
        <v>0</v>
      </c>
      <c r="M1564" s="63">
        <v>0.28617021276595744</v>
      </c>
      <c r="N1564" s="63">
        <v>0</v>
      </c>
      <c r="O1564" s="63">
        <v>1.3829787234042552E-2</v>
      </c>
      <c r="P1564" s="63">
        <v>4.2553191489361703E-3</v>
      </c>
      <c r="Q1564" s="63">
        <v>0</v>
      </c>
      <c r="R1564" s="63">
        <v>0</v>
      </c>
      <c r="S1564" s="63">
        <v>0</v>
      </c>
      <c r="T1564" s="63">
        <v>0</v>
      </c>
      <c r="U1564" s="63">
        <v>3.5106382978723406E-2</v>
      </c>
      <c r="V1564" s="63">
        <v>3.4042553191489362E-2</v>
      </c>
      <c r="W1564" s="63">
        <v>0</v>
      </c>
      <c r="X1564" s="63">
        <v>3.1914893617021275E-3</v>
      </c>
      <c r="Y1564" s="63">
        <v>0</v>
      </c>
      <c r="Z1564" s="63">
        <v>7.4468085106382982E-3</v>
      </c>
      <c r="AA1564" s="63">
        <v>0.56595744680851068</v>
      </c>
      <c r="AB1564" s="93" t="str">
        <f t="shared" si="339"/>
        <v>pre99</v>
      </c>
      <c r="AC1564" s="93" t="str">
        <f t="shared" si="340"/>
        <v>COW</v>
      </c>
      <c r="AD1564" s="93" t="str">
        <f>"'"&amp;VLOOKUP(A1564,Lookups!B$3:F$48,2,FALSE)&amp;"'"</f>
        <v>'Cowichan River Fall'</v>
      </c>
      <c r="AE1564" s="93">
        <f>VLOOKUP(A1564,Lookups!B$3:F$48,4,FALSE)</f>
        <v>4</v>
      </c>
      <c r="AF1564" s="93" t="str">
        <f>VLOOKUP(A1564,Lookups!B$3:F$48,5,FALSE)</f>
        <v>GS</v>
      </c>
      <c r="AG1564" s="93" t="str">
        <f t="shared" si="341"/>
        <v>yes</v>
      </c>
      <c r="AH1564" s="93">
        <f>VLOOKUP(A1564,Lookups!B$3:F$48,3,FALSE)</f>
        <v>6</v>
      </c>
      <c r="AI1564" s="117">
        <f t="shared" si="342"/>
        <v>9.5744680851063829E-3</v>
      </c>
      <c r="AJ1564" s="117">
        <f t="shared" si="343"/>
        <v>0</v>
      </c>
      <c r="AK1564" s="117">
        <f t="shared" si="344"/>
        <v>4.0425531914893613E-2</v>
      </c>
      <c r="AL1564" s="117">
        <f t="shared" si="345"/>
        <v>0.28617021276595744</v>
      </c>
      <c r="AM1564" s="117">
        <f t="shared" si="346"/>
        <v>1.8085106382978722E-2</v>
      </c>
      <c r="AN1564" s="117">
        <f t="shared" si="347"/>
        <v>0</v>
      </c>
      <c r="AO1564" s="117">
        <f t="shared" si="348"/>
        <v>6.9148936170212769E-2</v>
      </c>
      <c r="AP1564" s="117">
        <f t="shared" si="349"/>
        <v>3.1914893617021275E-3</v>
      </c>
      <c r="AQ1564" s="117">
        <f t="shared" si="350"/>
        <v>0.56595744680851068</v>
      </c>
      <c r="AR1564" s="117">
        <f t="shared" si="351"/>
        <v>7.4468085106382982E-3</v>
      </c>
      <c r="AS1564" t="str">
        <f t="shared" si="352"/>
        <v>1997COW</v>
      </c>
    </row>
    <row r="1565" spans="1:45" x14ac:dyDescent="0.25">
      <c r="A1565" t="s">
        <v>664</v>
      </c>
      <c r="B1565" s="64">
        <v>1998</v>
      </c>
      <c r="C1565">
        <v>493</v>
      </c>
      <c r="D1565" s="116" t="s">
        <v>43</v>
      </c>
      <c r="E1565" s="63">
        <v>3.8539553752535496E-2</v>
      </c>
      <c r="F1565" s="63">
        <v>0</v>
      </c>
      <c r="G1565" s="63">
        <v>0</v>
      </c>
      <c r="H1565" s="63">
        <v>0</v>
      </c>
      <c r="I1565" s="63">
        <v>0</v>
      </c>
      <c r="J1565" s="63">
        <v>4.0567951318458417E-3</v>
      </c>
      <c r="K1565" s="63">
        <v>1.6227180527383367E-2</v>
      </c>
      <c r="L1565" s="63">
        <v>0</v>
      </c>
      <c r="M1565" s="63">
        <v>0.34279918864097364</v>
      </c>
      <c r="N1565" s="63">
        <v>0</v>
      </c>
      <c r="O1565" s="63">
        <v>4.0567951318458417E-3</v>
      </c>
      <c r="P1565" s="63">
        <v>8.1135902636916835E-3</v>
      </c>
      <c r="Q1565" s="63">
        <v>0</v>
      </c>
      <c r="R1565" s="63">
        <v>0</v>
      </c>
      <c r="S1565" s="63">
        <v>0</v>
      </c>
      <c r="T1565" s="63">
        <v>0</v>
      </c>
      <c r="U1565" s="63">
        <v>3.4482758620689655E-2</v>
      </c>
      <c r="V1565" s="63">
        <v>0</v>
      </c>
      <c r="W1565" s="63">
        <v>0</v>
      </c>
      <c r="X1565" s="63">
        <v>8.3164300202839755E-2</v>
      </c>
      <c r="Y1565" s="63">
        <v>0</v>
      </c>
      <c r="Z1565" s="63">
        <v>3.6511156186612576E-2</v>
      </c>
      <c r="AA1565" s="63">
        <v>0.43204868154158216</v>
      </c>
      <c r="AB1565" s="93" t="str">
        <f t="shared" si="339"/>
        <v>pre99</v>
      </c>
      <c r="AC1565" s="93" t="str">
        <f t="shared" si="340"/>
        <v>COW</v>
      </c>
      <c r="AD1565" s="93" t="str">
        <f>"'"&amp;VLOOKUP(A1565,Lookups!B$3:F$48,2,FALSE)&amp;"'"</f>
        <v>'Cowichan River Fall'</v>
      </c>
      <c r="AE1565" s="93">
        <f>VLOOKUP(A1565,Lookups!B$3:F$48,4,FALSE)</f>
        <v>4</v>
      </c>
      <c r="AF1565" s="93" t="str">
        <f>VLOOKUP(A1565,Lookups!B$3:F$48,5,FALSE)</f>
        <v>GS</v>
      </c>
      <c r="AG1565" s="93" t="str">
        <f t="shared" si="341"/>
        <v>yes</v>
      </c>
      <c r="AH1565" s="93">
        <f>VLOOKUP(A1565,Lookups!B$3:F$48,3,FALSE)</f>
        <v>6</v>
      </c>
      <c r="AI1565" s="117">
        <f t="shared" si="342"/>
        <v>3.8539553752535496E-2</v>
      </c>
      <c r="AJ1565" s="117">
        <f t="shared" si="343"/>
        <v>0</v>
      </c>
      <c r="AK1565" s="117">
        <f t="shared" si="344"/>
        <v>2.0283975659229209E-2</v>
      </c>
      <c r="AL1565" s="117">
        <f t="shared" si="345"/>
        <v>0.34279918864097364</v>
      </c>
      <c r="AM1565" s="117">
        <f t="shared" si="346"/>
        <v>1.2170385395537525E-2</v>
      </c>
      <c r="AN1565" s="117">
        <f t="shared" si="347"/>
        <v>0</v>
      </c>
      <c r="AO1565" s="117">
        <f t="shared" si="348"/>
        <v>3.4482758620689655E-2</v>
      </c>
      <c r="AP1565" s="117">
        <f t="shared" si="349"/>
        <v>8.3164300202839755E-2</v>
      </c>
      <c r="AQ1565" s="117">
        <f t="shared" si="350"/>
        <v>0.43204868154158216</v>
      </c>
      <c r="AR1565" s="117">
        <f t="shared" si="351"/>
        <v>3.6511156186612576E-2</v>
      </c>
      <c r="AS1565" t="str">
        <f t="shared" si="352"/>
        <v>1998COW</v>
      </c>
    </row>
    <row r="1566" spans="1:45" x14ac:dyDescent="0.25">
      <c r="A1566" t="s">
        <v>664</v>
      </c>
      <c r="B1566" s="64">
        <v>1999</v>
      </c>
      <c r="C1566">
        <v>595</v>
      </c>
      <c r="D1566" s="116" t="s">
        <v>43</v>
      </c>
      <c r="E1566" s="63">
        <v>0</v>
      </c>
      <c r="F1566" s="63">
        <v>0</v>
      </c>
      <c r="G1566" s="63">
        <v>0</v>
      </c>
      <c r="H1566" s="63">
        <v>0</v>
      </c>
      <c r="I1566" s="63">
        <v>0</v>
      </c>
      <c r="J1566" s="63">
        <v>0</v>
      </c>
      <c r="K1566" s="63">
        <v>3.3613445378151259E-2</v>
      </c>
      <c r="L1566" s="63">
        <v>0</v>
      </c>
      <c r="M1566" s="63">
        <v>0.51260504201680679</v>
      </c>
      <c r="N1566" s="63">
        <v>0</v>
      </c>
      <c r="O1566" s="63">
        <v>0</v>
      </c>
      <c r="P1566" s="63">
        <v>5.0420168067226894E-3</v>
      </c>
      <c r="Q1566" s="63">
        <v>8.4033613445378148E-3</v>
      </c>
      <c r="R1566" s="63">
        <v>5.0420168067226894E-3</v>
      </c>
      <c r="S1566" s="63">
        <v>0</v>
      </c>
      <c r="T1566" s="63">
        <v>0</v>
      </c>
      <c r="U1566" s="63">
        <v>7.3949579831932774E-2</v>
      </c>
      <c r="V1566" s="63">
        <v>0</v>
      </c>
      <c r="W1566" s="63">
        <v>0</v>
      </c>
      <c r="X1566" s="63">
        <v>1.1764705882352941E-2</v>
      </c>
      <c r="Y1566" s="63">
        <v>0</v>
      </c>
      <c r="Z1566" s="63">
        <v>4.2016806722689079E-2</v>
      </c>
      <c r="AA1566" s="63">
        <v>0.30756302521008405</v>
      </c>
      <c r="AB1566" s="93" t="str">
        <f t="shared" si="339"/>
        <v>a99to08</v>
      </c>
      <c r="AC1566" s="93" t="str">
        <f t="shared" si="340"/>
        <v>COW</v>
      </c>
      <c r="AD1566" s="93" t="str">
        <f>"'"&amp;VLOOKUP(A1566,Lookups!B$3:F$48,2,FALSE)&amp;"'"</f>
        <v>'Cowichan River Fall'</v>
      </c>
      <c r="AE1566" s="93">
        <f>VLOOKUP(A1566,Lookups!B$3:F$48,4,FALSE)</f>
        <v>4</v>
      </c>
      <c r="AF1566" s="93" t="str">
        <f>VLOOKUP(A1566,Lookups!B$3:F$48,5,FALSE)</f>
        <v>GS</v>
      </c>
      <c r="AG1566" s="93" t="str">
        <f t="shared" si="341"/>
        <v>yes</v>
      </c>
      <c r="AH1566" s="93">
        <f>VLOOKUP(A1566,Lookups!B$3:F$48,3,FALSE)</f>
        <v>6</v>
      </c>
      <c r="AI1566" s="117">
        <f t="shared" si="342"/>
        <v>0</v>
      </c>
      <c r="AJ1566" s="117">
        <f t="shared" si="343"/>
        <v>0</v>
      </c>
      <c r="AK1566" s="117">
        <f t="shared" si="344"/>
        <v>3.3613445378151259E-2</v>
      </c>
      <c r="AL1566" s="117">
        <f t="shared" si="345"/>
        <v>0.51260504201680679</v>
      </c>
      <c r="AM1566" s="117">
        <f t="shared" si="346"/>
        <v>5.0420168067226894E-3</v>
      </c>
      <c r="AN1566" s="117">
        <f t="shared" si="347"/>
        <v>1.3445378151260505E-2</v>
      </c>
      <c r="AO1566" s="117">
        <f t="shared" si="348"/>
        <v>7.3949579831932774E-2</v>
      </c>
      <c r="AP1566" s="117">
        <f t="shared" si="349"/>
        <v>1.1764705882352941E-2</v>
      </c>
      <c r="AQ1566" s="117">
        <f t="shared" si="350"/>
        <v>0.30756302521008405</v>
      </c>
      <c r="AR1566" s="117">
        <f t="shared" si="351"/>
        <v>4.2016806722689079E-2</v>
      </c>
      <c r="AS1566" t="str">
        <f t="shared" si="352"/>
        <v>1999COW</v>
      </c>
    </row>
    <row r="1567" spans="1:45" x14ac:dyDescent="0.25">
      <c r="A1567" t="s">
        <v>664</v>
      </c>
      <c r="B1567" s="64">
        <v>2000</v>
      </c>
      <c r="C1567">
        <v>806</v>
      </c>
      <c r="D1567" s="116" t="s">
        <v>43</v>
      </c>
      <c r="E1567" s="63">
        <v>8.6848635235732014E-3</v>
      </c>
      <c r="F1567" s="63">
        <v>3.7220843672456576E-3</v>
      </c>
      <c r="G1567" s="63">
        <v>0</v>
      </c>
      <c r="H1567" s="63">
        <v>0</v>
      </c>
      <c r="I1567" s="63">
        <v>0</v>
      </c>
      <c r="J1567" s="63">
        <v>1.2406947890818858E-2</v>
      </c>
      <c r="K1567" s="63">
        <v>4.7146401985111663E-2</v>
      </c>
      <c r="L1567" s="63">
        <v>0</v>
      </c>
      <c r="M1567" s="63">
        <v>0.25806451612903225</v>
      </c>
      <c r="N1567" s="63">
        <v>0</v>
      </c>
      <c r="O1567" s="63">
        <v>0</v>
      </c>
      <c r="P1567" s="63">
        <v>0</v>
      </c>
      <c r="Q1567" s="63">
        <v>0</v>
      </c>
      <c r="R1567" s="63">
        <v>0</v>
      </c>
      <c r="S1567" s="63">
        <v>0</v>
      </c>
      <c r="T1567" s="63">
        <v>0</v>
      </c>
      <c r="U1567" s="63">
        <v>4.9627791563275438E-2</v>
      </c>
      <c r="V1567" s="63">
        <v>2.2332506203473945E-2</v>
      </c>
      <c r="W1567" s="63">
        <v>0</v>
      </c>
      <c r="X1567" s="63">
        <v>4.9627791563275434E-3</v>
      </c>
      <c r="Y1567" s="63">
        <v>0</v>
      </c>
      <c r="Z1567" s="63">
        <v>1.2406947890818859E-2</v>
      </c>
      <c r="AA1567" s="63">
        <v>0.58064516129032262</v>
      </c>
      <c r="AB1567" s="93" t="str">
        <f t="shared" si="339"/>
        <v>a99to08</v>
      </c>
      <c r="AC1567" s="93" t="str">
        <f t="shared" si="340"/>
        <v>COW</v>
      </c>
      <c r="AD1567" s="93" t="str">
        <f>"'"&amp;VLOOKUP(A1567,Lookups!B$3:F$48,2,FALSE)&amp;"'"</f>
        <v>'Cowichan River Fall'</v>
      </c>
      <c r="AE1567" s="93">
        <f>VLOOKUP(A1567,Lookups!B$3:F$48,4,FALSE)</f>
        <v>4</v>
      </c>
      <c r="AF1567" s="93" t="str">
        <f>VLOOKUP(A1567,Lookups!B$3:F$48,5,FALSE)</f>
        <v>GS</v>
      </c>
      <c r="AG1567" s="93" t="str">
        <f t="shared" si="341"/>
        <v>yes</v>
      </c>
      <c r="AH1567" s="93">
        <f>VLOOKUP(A1567,Lookups!B$3:F$48,3,FALSE)</f>
        <v>6</v>
      </c>
      <c r="AI1567" s="117">
        <f t="shared" si="342"/>
        <v>1.2406947890818859E-2</v>
      </c>
      <c r="AJ1567" s="117">
        <f t="shared" si="343"/>
        <v>0</v>
      </c>
      <c r="AK1567" s="117">
        <f t="shared" si="344"/>
        <v>5.9553349875930521E-2</v>
      </c>
      <c r="AL1567" s="117">
        <f t="shared" si="345"/>
        <v>0.25806451612903225</v>
      </c>
      <c r="AM1567" s="117">
        <f t="shared" si="346"/>
        <v>0</v>
      </c>
      <c r="AN1567" s="117">
        <f t="shared" si="347"/>
        <v>0</v>
      </c>
      <c r="AO1567" s="117">
        <f t="shared" si="348"/>
        <v>7.1960297766749379E-2</v>
      </c>
      <c r="AP1567" s="117">
        <f t="shared" si="349"/>
        <v>4.9627791563275434E-3</v>
      </c>
      <c r="AQ1567" s="117">
        <f t="shared" si="350"/>
        <v>0.58064516129032262</v>
      </c>
      <c r="AR1567" s="117">
        <f t="shared" si="351"/>
        <v>1.2406947890818859E-2</v>
      </c>
      <c r="AS1567" t="str">
        <f t="shared" si="352"/>
        <v>2000COW</v>
      </c>
    </row>
    <row r="1568" spans="1:45" x14ac:dyDescent="0.25">
      <c r="A1568" t="s">
        <v>664</v>
      </c>
      <c r="B1568" s="64">
        <v>2001</v>
      </c>
      <c r="C1568">
        <v>801</v>
      </c>
      <c r="D1568" s="116" t="s">
        <v>43</v>
      </c>
      <c r="E1568" s="63">
        <v>2.4968789013732834E-3</v>
      </c>
      <c r="F1568" s="63">
        <v>0</v>
      </c>
      <c r="G1568" s="63">
        <v>0</v>
      </c>
      <c r="H1568" s="63">
        <v>0</v>
      </c>
      <c r="I1568" s="63">
        <v>0</v>
      </c>
      <c r="J1568" s="63">
        <v>9.2384519350811489E-2</v>
      </c>
      <c r="K1568" s="63">
        <v>0</v>
      </c>
      <c r="L1568" s="63">
        <v>0</v>
      </c>
      <c r="M1568" s="63">
        <v>0.32958801498127338</v>
      </c>
      <c r="N1568" s="63">
        <v>0</v>
      </c>
      <c r="O1568" s="63">
        <v>0</v>
      </c>
      <c r="P1568" s="63">
        <v>0</v>
      </c>
      <c r="Q1568" s="63">
        <v>1.2484394506866417E-3</v>
      </c>
      <c r="R1568" s="63">
        <v>0</v>
      </c>
      <c r="S1568" s="63">
        <v>0</v>
      </c>
      <c r="T1568" s="63">
        <v>0</v>
      </c>
      <c r="U1568" s="63">
        <v>0.12484394506866417</v>
      </c>
      <c r="V1568" s="63">
        <v>2.7465667915106119E-2</v>
      </c>
      <c r="W1568" s="63">
        <v>0</v>
      </c>
      <c r="X1568" s="63">
        <v>6.2421972534332085E-2</v>
      </c>
      <c r="Y1568" s="63">
        <v>0</v>
      </c>
      <c r="Z1568" s="63">
        <v>4.3695380774032462E-2</v>
      </c>
      <c r="AA1568" s="63">
        <v>0.31585518102372034</v>
      </c>
      <c r="AB1568" s="93" t="str">
        <f t="shared" si="339"/>
        <v>a99to08</v>
      </c>
      <c r="AC1568" s="93" t="str">
        <f t="shared" si="340"/>
        <v>COW</v>
      </c>
      <c r="AD1568" s="93" t="str">
        <f>"'"&amp;VLOOKUP(A1568,Lookups!B$3:F$48,2,FALSE)&amp;"'"</f>
        <v>'Cowichan River Fall'</v>
      </c>
      <c r="AE1568" s="93">
        <f>VLOOKUP(A1568,Lookups!B$3:F$48,4,FALSE)</f>
        <v>4</v>
      </c>
      <c r="AF1568" s="93" t="str">
        <f>VLOOKUP(A1568,Lookups!B$3:F$48,5,FALSE)</f>
        <v>GS</v>
      </c>
      <c r="AG1568" s="93" t="str">
        <f t="shared" si="341"/>
        <v>yes</v>
      </c>
      <c r="AH1568" s="93">
        <f>VLOOKUP(A1568,Lookups!B$3:F$48,3,FALSE)</f>
        <v>6</v>
      </c>
      <c r="AI1568" s="117">
        <f t="shared" si="342"/>
        <v>2.4968789013732834E-3</v>
      </c>
      <c r="AJ1568" s="117">
        <f t="shared" si="343"/>
        <v>0</v>
      </c>
      <c r="AK1568" s="117">
        <f t="shared" si="344"/>
        <v>9.2384519350811489E-2</v>
      </c>
      <c r="AL1568" s="117">
        <f t="shared" si="345"/>
        <v>0.32958801498127338</v>
      </c>
      <c r="AM1568" s="117">
        <f t="shared" si="346"/>
        <v>0</v>
      </c>
      <c r="AN1568" s="117">
        <f t="shared" si="347"/>
        <v>1.2484394506866417E-3</v>
      </c>
      <c r="AO1568" s="117">
        <f t="shared" si="348"/>
        <v>0.1523096129837703</v>
      </c>
      <c r="AP1568" s="117">
        <f t="shared" si="349"/>
        <v>6.2421972534332085E-2</v>
      </c>
      <c r="AQ1568" s="117">
        <f t="shared" si="350"/>
        <v>0.31585518102372034</v>
      </c>
      <c r="AR1568" s="117">
        <f t="shared" si="351"/>
        <v>4.3695380774032462E-2</v>
      </c>
      <c r="AS1568" t="str">
        <f t="shared" si="352"/>
        <v>2001COW</v>
      </c>
    </row>
    <row r="1569" spans="1:45" x14ac:dyDescent="0.25">
      <c r="A1569" t="s">
        <v>664</v>
      </c>
      <c r="B1569" s="64">
        <v>2002</v>
      </c>
      <c r="C1569">
        <v>721</v>
      </c>
      <c r="D1569" s="116" t="s">
        <v>43</v>
      </c>
      <c r="E1569" s="63">
        <v>1.5256588072122053E-2</v>
      </c>
      <c r="F1569" s="63">
        <v>0</v>
      </c>
      <c r="G1569" s="63">
        <v>0</v>
      </c>
      <c r="H1569" s="63">
        <v>0</v>
      </c>
      <c r="I1569" s="63">
        <v>0</v>
      </c>
      <c r="J1569" s="63">
        <v>3.4674063800277391E-2</v>
      </c>
      <c r="K1569" s="63">
        <v>3.1900138696255201E-2</v>
      </c>
      <c r="L1569" s="63">
        <v>0</v>
      </c>
      <c r="M1569" s="63">
        <v>0.36199722607489593</v>
      </c>
      <c r="N1569" s="63">
        <v>0</v>
      </c>
      <c r="O1569" s="63">
        <v>0</v>
      </c>
      <c r="P1569" s="63">
        <v>9.7087378640776691E-3</v>
      </c>
      <c r="Q1569" s="63">
        <v>2.7739251040221915E-3</v>
      </c>
      <c r="R1569" s="63">
        <v>0</v>
      </c>
      <c r="S1569" s="63">
        <v>2.7739251040221915E-3</v>
      </c>
      <c r="T1569" s="63">
        <v>0</v>
      </c>
      <c r="U1569" s="63">
        <v>4.4382801664355064E-2</v>
      </c>
      <c r="V1569" s="63">
        <v>6.2413314840499307E-2</v>
      </c>
      <c r="W1569" s="63">
        <v>0</v>
      </c>
      <c r="X1569" s="63">
        <v>7.7669902912621352E-2</v>
      </c>
      <c r="Y1569" s="63">
        <v>2.3578363384188627E-2</v>
      </c>
      <c r="Z1569" s="63">
        <v>2.7739251040221912E-2</v>
      </c>
      <c r="AA1569" s="63">
        <v>0.30513176144244103</v>
      </c>
      <c r="AB1569" s="93" t="str">
        <f t="shared" si="339"/>
        <v>a99to08</v>
      </c>
      <c r="AC1569" s="93" t="str">
        <f t="shared" si="340"/>
        <v>COW</v>
      </c>
      <c r="AD1569" s="93" t="str">
        <f>"'"&amp;VLOOKUP(A1569,Lookups!B$3:F$48,2,FALSE)&amp;"'"</f>
        <v>'Cowichan River Fall'</v>
      </c>
      <c r="AE1569" s="93">
        <f>VLOOKUP(A1569,Lookups!B$3:F$48,4,FALSE)</f>
        <v>4</v>
      </c>
      <c r="AF1569" s="93" t="str">
        <f>VLOOKUP(A1569,Lookups!B$3:F$48,5,FALSE)</f>
        <v>GS</v>
      </c>
      <c r="AG1569" s="93" t="str">
        <f t="shared" si="341"/>
        <v>yes</v>
      </c>
      <c r="AH1569" s="93">
        <f>VLOOKUP(A1569,Lookups!B$3:F$48,3,FALSE)</f>
        <v>6</v>
      </c>
      <c r="AI1569" s="117">
        <f t="shared" si="342"/>
        <v>1.5256588072122053E-2</v>
      </c>
      <c r="AJ1569" s="117">
        <f t="shared" si="343"/>
        <v>0</v>
      </c>
      <c r="AK1569" s="117">
        <f t="shared" si="344"/>
        <v>6.6574202496532592E-2</v>
      </c>
      <c r="AL1569" s="117">
        <f t="shared" si="345"/>
        <v>0.36199722607489593</v>
      </c>
      <c r="AM1569" s="117">
        <f t="shared" si="346"/>
        <v>9.7087378640776691E-3</v>
      </c>
      <c r="AN1569" s="117">
        <f t="shared" si="347"/>
        <v>5.5478502080443829E-3</v>
      </c>
      <c r="AO1569" s="117">
        <f t="shared" si="348"/>
        <v>0.10679611650485438</v>
      </c>
      <c r="AP1569" s="117">
        <f t="shared" si="349"/>
        <v>0.10124826629680998</v>
      </c>
      <c r="AQ1569" s="117">
        <f t="shared" si="350"/>
        <v>0.30513176144244103</v>
      </c>
      <c r="AR1569" s="117">
        <f t="shared" si="351"/>
        <v>2.7739251040221912E-2</v>
      </c>
      <c r="AS1569" t="str">
        <f t="shared" si="352"/>
        <v>2002COW</v>
      </c>
    </row>
    <row r="1570" spans="1:45" x14ac:dyDescent="0.25">
      <c r="A1570" t="s">
        <v>664</v>
      </c>
      <c r="B1570" s="64">
        <v>2003</v>
      </c>
      <c r="C1570">
        <v>399</v>
      </c>
      <c r="D1570" s="116" t="s">
        <v>43</v>
      </c>
      <c r="E1570" s="63">
        <v>2.0050125313283207E-2</v>
      </c>
      <c r="F1570" s="63">
        <v>2.5062656641604009E-3</v>
      </c>
      <c r="G1570" s="63">
        <v>0</v>
      </c>
      <c r="H1570" s="63">
        <v>2.5062656641604009E-2</v>
      </c>
      <c r="I1570" s="63">
        <v>0</v>
      </c>
      <c r="J1570" s="63">
        <v>9.0225563909774431E-2</v>
      </c>
      <c r="K1570" s="63">
        <v>3.007518796992481E-2</v>
      </c>
      <c r="L1570" s="63">
        <v>0</v>
      </c>
      <c r="M1570" s="63">
        <v>0.39348370927318294</v>
      </c>
      <c r="N1570" s="63">
        <v>2.5062656641604009E-3</v>
      </c>
      <c r="O1570" s="63">
        <v>0</v>
      </c>
      <c r="P1570" s="63">
        <v>0</v>
      </c>
      <c r="Q1570" s="63">
        <v>5.0125313283208017E-3</v>
      </c>
      <c r="R1570" s="63">
        <v>0</v>
      </c>
      <c r="S1570" s="63">
        <v>0</v>
      </c>
      <c r="T1570" s="63">
        <v>0</v>
      </c>
      <c r="U1570" s="63">
        <v>7.7694235588972427E-2</v>
      </c>
      <c r="V1570" s="63">
        <v>3.7593984962406013E-2</v>
      </c>
      <c r="W1570" s="63">
        <v>0</v>
      </c>
      <c r="X1570" s="63">
        <v>4.5112781954887216E-2</v>
      </c>
      <c r="Y1570" s="63">
        <v>1.5037593984962405E-2</v>
      </c>
      <c r="Z1570" s="63">
        <v>2.2556390977443608E-2</v>
      </c>
      <c r="AA1570" s="63">
        <v>0.23308270676691728</v>
      </c>
      <c r="AB1570" s="93" t="str">
        <f t="shared" si="339"/>
        <v>a99to08</v>
      </c>
      <c r="AC1570" s="93" t="str">
        <f t="shared" si="340"/>
        <v>COW</v>
      </c>
      <c r="AD1570" s="93" t="str">
        <f>"'"&amp;VLOOKUP(A1570,Lookups!B$3:F$48,2,FALSE)&amp;"'"</f>
        <v>'Cowichan River Fall'</v>
      </c>
      <c r="AE1570" s="93">
        <f>VLOOKUP(A1570,Lookups!B$3:F$48,4,FALSE)</f>
        <v>4</v>
      </c>
      <c r="AF1570" s="93" t="str">
        <f>VLOOKUP(A1570,Lookups!B$3:F$48,5,FALSE)</f>
        <v>GS</v>
      </c>
      <c r="AG1570" s="93" t="str">
        <f t="shared" si="341"/>
        <v>yes</v>
      </c>
      <c r="AH1570" s="93">
        <f>VLOOKUP(A1570,Lookups!B$3:F$48,3,FALSE)</f>
        <v>6</v>
      </c>
      <c r="AI1570" s="117">
        <f t="shared" si="342"/>
        <v>2.2556390977443608E-2</v>
      </c>
      <c r="AJ1570" s="117">
        <f t="shared" si="343"/>
        <v>2.5062656641604009E-2</v>
      </c>
      <c r="AK1570" s="117">
        <f t="shared" si="344"/>
        <v>0.12030075187969924</v>
      </c>
      <c r="AL1570" s="117">
        <f t="shared" si="345"/>
        <v>0.39348370927318294</v>
      </c>
      <c r="AM1570" s="117">
        <f t="shared" si="346"/>
        <v>2.5062656641604009E-3</v>
      </c>
      <c r="AN1570" s="117">
        <f t="shared" si="347"/>
        <v>5.0125313283208017E-3</v>
      </c>
      <c r="AO1570" s="117">
        <f t="shared" si="348"/>
        <v>0.11528822055137844</v>
      </c>
      <c r="AP1570" s="117">
        <f t="shared" si="349"/>
        <v>6.0150375939849621E-2</v>
      </c>
      <c r="AQ1570" s="117">
        <f t="shared" si="350"/>
        <v>0.23308270676691728</v>
      </c>
      <c r="AR1570" s="117">
        <f t="shared" si="351"/>
        <v>2.2556390977443608E-2</v>
      </c>
      <c r="AS1570" t="str">
        <f t="shared" si="352"/>
        <v>2003COW</v>
      </c>
    </row>
    <row r="1571" spans="1:45" x14ac:dyDescent="0.25">
      <c r="A1571" t="s">
        <v>664</v>
      </c>
      <c r="B1571" s="64">
        <v>2004</v>
      </c>
      <c r="C1571">
        <v>394</v>
      </c>
      <c r="D1571" s="116" t="s">
        <v>43</v>
      </c>
      <c r="E1571" s="63">
        <v>0</v>
      </c>
      <c r="F1571" s="63">
        <v>2.5380710659898475E-3</v>
      </c>
      <c r="G1571" s="63">
        <v>0</v>
      </c>
      <c r="H1571" s="63">
        <v>7.6142131979695434E-3</v>
      </c>
      <c r="I1571" s="63">
        <v>0</v>
      </c>
      <c r="J1571" s="63">
        <v>0.15228426395939085</v>
      </c>
      <c r="K1571" s="63">
        <v>0.11421319796954314</v>
      </c>
      <c r="L1571" s="63">
        <v>0</v>
      </c>
      <c r="M1571" s="63">
        <v>0.27664974619289345</v>
      </c>
      <c r="N1571" s="63">
        <v>0</v>
      </c>
      <c r="O1571" s="63">
        <v>0</v>
      </c>
      <c r="P1571" s="63">
        <v>2.030456852791878E-2</v>
      </c>
      <c r="Q1571" s="63">
        <v>2.5380710659898477E-2</v>
      </c>
      <c r="R1571" s="63">
        <v>0</v>
      </c>
      <c r="S1571" s="63">
        <v>0</v>
      </c>
      <c r="T1571" s="63">
        <v>0</v>
      </c>
      <c r="U1571" s="63">
        <v>6.8527918781725886E-2</v>
      </c>
      <c r="V1571" s="63">
        <v>2.030456852791878E-2</v>
      </c>
      <c r="W1571" s="63">
        <v>0</v>
      </c>
      <c r="X1571" s="63">
        <v>1.5228426395939087E-2</v>
      </c>
      <c r="Y1571" s="63">
        <v>0</v>
      </c>
      <c r="Z1571" s="63">
        <v>8.6294416243654831E-2</v>
      </c>
      <c r="AA1571" s="63">
        <v>0.21065989847715735</v>
      </c>
      <c r="AB1571" s="93" t="str">
        <f t="shared" si="339"/>
        <v>a99to08</v>
      </c>
      <c r="AC1571" s="93" t="str">
        <f t="shared" si="340"/>
        <v>COW</v>
      </c>
      <c r="AD1571" s="93" t="str">
        <f>"'"&amp;VLOOKUP(A1571,Lookups!B$3:F$48,2,FALSE)&amp;"'"</f>
        <v>'Cowichan River Fall'</v>
      </c>
      <c r="AE1571" s="93">
        <f>VLOOKUP(A1571,Lookups!B$3:F$48,4,FALSE)</f>
        <v>4</v>
      </c>
      <c r="AF1571" s="93" t="str">
        <f>VLOOKUP(A1571,Lookups!B$3:F$48,5,FALSE)</f>
        <v>GS</v>
      </c>
      <c r="AG1571" s="93" t="str">
        <f t="shared" si="341"/>
        <v>yes</v>
      </c>
      <c r="AH1571" s="93">
        <f>VLOOKUP(A1571,Lookups!B$3:F$48,3,FALSE)</f>
        <v>6</v>
      </c>
      <c r="AI1571" s="117">
        <f t="shared" si="342"/>
        <v>2.5380710659898475E-3</v>
      </c>
      <c r="AJ1571" s="117">
        <f t="shared" si="343"/>
        <v>7.6142131979695434E-3</v>
      </c>
      <c r="AK1571" s="117">
        <f t="shared" si="344"/>
        <v>0.26649746192893398</v>
      </c>
      <c r="AL1571" s="117">
        <f t="shared" si="345"/>
        <v>0.27664974619289345</v>
      </c>
      <c r="AM1571" s="117">
        <f t="shared" si="346"/>
        <v>2.030456852791878E-2</v>
      </c>
      <c r="AN1571" s="117">
        <f t="shared" si="347"/>
        <v>2.5380710659898477E-2</v>
      </c>
      <c r="AO1571" s="117">
        <f t="shared" si="348"/>
        <v>8.8832487309644659E-2</v>
      </c>
      <c r="AP1571" s="117">
        <f t="shared" si="349"/>
        <v>1.5228426395939087E-2</v>
      </c>
      <c r="AQ1571" s="117">
        <f t="shared" si="350"/>
        <v>0.21065989847715735</v>
      </c>
      <c r="AR1571" s="117">
        <f t="shared" si="351"/>
        <v>8.6294416243654831E-2</v>
      </c>
      <c r="AS1571" t="str">
        <f t="shared" si="352"/>
        <v>2004COW</v>
      </c>
    </row>
    <row r="1572" spans="1:45" x14ac:dyDescent="0.25">
      <c r="A1572" t="s">
        <v>664</v>
      </c>
      <c r="B1572" s="64">
        <v>2005</v>
      </c>
      <c r="C1572">
        <v>385</v>
      </c>
      <c r="D1572" s="116" t="s">
        <v>43</v>
      </c>
      <c r="E1572" s="63">
        <v>0</v>
      </c>
      <c r="F1572" s="63">
        <v>2.5974025974025974E-3</v>
      </c>
      <c r="G1572" s="63">
        <v>0</v>
      </c>
      <c r="H1572" s="63">
        <v>1.2987012987012988E-2</v>
      </c>
      <c r="I1572" s="63">
        <v>4.6753246753246755E-2</v>
      </c>
      <c r="J1572" s="63">
        <v>0.22077922077922074</v>
      </c>
      <c r="K1572" s="63">
        <v>2.0779220779220779E-2</v>
      </c>
      <c r="L1572" s="63">
        <v>0</v>
      </c>
      <c r="M1572" s="63">
        <v>9.0909090909090912E-2</v>
      </c>
      <c r="N1572" s="63">
        <v>0</v>
      </c>
      <c r="O1572" s="63">
        <v>1.2987012987012988E-2</v>
      </c>
      <c r="P1572" s="63">
        <v>0</v>
      </c>
      <c r="Q1572" s="63">
        <v>2.5974025974025974E-3</v>
      </c>
      <c r="R1572" s="63">
        <v>7.7922077922077922E-3</v>
      </c>
      <c r="S1572" s="63">
        <v>0</v>
      </c>
      <c r="T1572" s="63">
        <v>0</v>
      </c>
      <c r="U1572" s="63">
        <v>0.17142857142857143</v>
      </c>
      <c r="V1572" s="63">
        <v>1.5584415584415584E-2</v>
      </c>
      <c r="W1572" s="63">
        <v>0</v>
      </c>
      <c r="X1572" s="63">
        <v>6.7532467532467527E-2</v>
      </c>
      <c r="Y1572" s="63">
        <v>0</v>
      </c>
      <c r="Z1572" s="63">
        <v>9.6103896103896108E-2</v>
      </c>
      <c r="AA1572" s="63">
        <v>0.23116883116883116</v>
      </c>
      <c r="AB1572" s="93" t="str">
        <f t="shared" si="339"/>
        <v>a99to08</v>
      </c>
      <c r="AC1572" s="93" t="str">
        <f t="shared" si="340"/>
        <v>COW</v>
      </c>
      <c r="AD1572" s="93" t="str">
        <f>"'"&amp;VLOOKUP(A1572,Lookups!B$3:F$48,2,FALSE)&amp;"'"</f>
        <v>'Cowichan River Fall'</v>
      </c>
      <c r="AE1572" s="93">
        <f>VLOOKUP(A1572,Lookups!B$3:F$48,4,FALSE)</f>
        <v>4</v>
      </c>
      <c r="AF1572" s="93" t="str">
        <f>VLOOKUP(A1572,Lookups!B$3:F$48,5,FALSE)</f>
        <v>GS</v>
      </c>
      <c r="AG1572" s="93" t="str">
        <f t="shared" si="341"/>
        <v>yes</v>
      </c>
      <c r="AH1572" s="93">
        <f>VLOOKUP(A1572,Lookups!B$3:F$48,3,FALSE)</f>
        <v>6</v>
      </c>
      <c r="AI1572" s="117">
        <f t="shared" si="342"/>
        <v>2.5974025974025974E-3</v>
      </c>
      <c r="AJ1572" s="117">
        <f t="shared" si="343"/>
        <v>5.9740259740259746E-2</v>
      </c>
      <c r="AK1572" s="117">
        <f t="shared" si="344"/>
        <v>0.24155844155844153</v>
      </c>
      <c r="AL1572" s="117">
        <f t="shared" si="345"/>
        <v>9.0909090909090912E-2</v>
      </c>
      <c r="AM1572" s="117">
        <f t="shared" si="346"/>
        <v>1.2987012987012988E-2</v>
      </c>
      <c r="AN1572" s="117">
        <f t="shared" si="347"/>
        <v>1.038961038961039E-2</v>
      </c>
      <c r="AO1572" s="117">
        <f t="shared" si="348"/>
        <v>0.18701298701298702</v>
      </c>
      <c r="AP1572" s="117">
        <f t="shared" si="349"/>
        <v>6.7532467532467527E-2</v>
      </c>
      <c r="AQ1572" s="117">
        <f t="shared" si="350"/>
        <v>0.23116883116883116</v>
      </c>
      <c r="AR1572" s="117">
        <f t="shared" si="351"/>
        <v>9.6103896103896108E-2</v>
      </c>
      <c r="AS1572" t="str">
        <f t="shared" si="352"/>
        <v>2005COW</v>
      </c>
    </row>
    <row r="1573" spans="1:45" x14ac:dyDescent="0.25">
      <c r="A1573" t="s">
        <v>664</v>
      </c>
      <c r="B1573" s="64">
        <v>2006</v>
      </c>
      <c r="C1573">
        <v>291</v>
      </c>
      <c r="D1573" s="116" t="s">
        <v>30</v>
      </c>
      <c r="E1573" s="63">
        <v>1.0309278350515464E-2</v>
      </c>
      <c r="F1573" s="63">
        <v>0</v>
      </c>
      <c r="G1573" s="63">
        <v>0</v>
      </c>
      <c r="H1573" s="63">
        <v>6.8728522336769758E-3</v>
      </c>
      <c r="I1573" s="63">
        <v>0</v>
      </c>
      <c r="J1573" s="63">
        <v>0.20618556701030927</v>
      </c>
      <c r="K1573" s="63">
        <v>0.10996563573883161</v>
      </c>
      <c r="L1573" s="63">
        <v>0</v>
      </c>
      <c r="M1573" s="63">
        <v>0.15120274914089349</v>
      </c>
      <c r="N1573" s="63">
        <v>0</v>
      </c>
      <c r="O1573" s="63">
        <v>0</v>
      </c>
      <c r="P1573" s="63">
        <v>0</v>
      </c>
      <c r="Q1573" s="63">
        <v>2.7491408934707903E-2</v>
      </c>
      <c r="R1573" s="63">
        <v>6.8728522336769758E-3</v>
      </c>
      <c r="S1573" s="63">
        <v>0</v>
      </c>
      <c r="T1573" s="63">
        <v>0</v>
      </c>
      <c r="U1573" s="63">
        <v>4.8109965635738834E-2</v>
      </c>
      <c r="V1573" s="63">
        <v>5.1546391752577317E-2</v>
      </c>
      <c r="W1573" s="63">
        <v>0</v>
      </c>
      <c r="X1573" s="63">
        <v>6.1855670103092786E-2</v>
      </c>
      <c r="Y1573" s="63">
        <v>0</v>
      </c>
      <c r="Z1573" s="63">
        <v>4.8109965635738834E-2</v>
      </c>
      <c r="AA1573" s="63">
        <v>0.27147766323024053</v>
      </c>
      <c r="AB1573" s="93" t="str">
        <f t="shared" si="339"/>
        <v>a99to08</v>
      </c>
      <c r="AC1573" s="93" t="str">
        <f t="shared" si="340"/>
        <v>COW</v>
      </c>
      <c r="AD1573" s="93" t="str">
        <f>"'"&amp;VLOOKUP(A1573,Lookups!B$3:F$48,2,FALSE)&amp;"'"</f>
        <v>'Cowichan River Fall'</v>
      </c>
      <c r="AE1573" s="93">
        <f>VLOOKUP(A1573,Lookups!B$3:F$48,4,FALSE)</f>
        <v>4</v>
      </c>
      <c r="AF1573" s="93" t="str">
        <f>VLOOKUP(A1573,Lookups!B$3:F$48,5,FALSE)</f>
        <v>GS</v>
      </c>
      <c r="AG1573" s="93" t="str">
        <f t="shared" si="341"/>
        <v>yes</v>
      </c>
      <c r="AH1573" s="93">
        <f>VLOOKUP(A1573,Lookups!B$3:F$48,3,FALSE)</f>
        <v>6</v>
      </c>
      <c r="AI1573" s="117">
        <f t="shared" si="342"/>
        <v>1.0309278350515464E-2</v>
      </c>
      <c r="AJ1573" s="117">
        <f t="shared" si="343"/>
        <v>6.8728522336769758E-3</v>
      </c>
      <c r="AK1573" s="117">
        <f t="shared" si="344"/>
        <v>0.31615120274914088</v>
      </c>
      <c r="AL1573" s="117">
        <f t="shared" si="345"/>
        <v>0.15120274914089349</v>
      </c>
      <c r="AM1573" s="117">
        <f t="shared" si="346"/>
        <v>0</v>
      </c>
      <c r="AN1573" s="117">
        <f t="shared" si="347"/>
        <v>3.4364261168384883E-2</v>
      </c>
      <c r="AO1573" s="117">
        <f t="shared" si="348"/>
        <v>9.9656357388316158E-2</v>
      </c>
      <c r="AP1573" s="117">
        <f t="shared" si="349"/>
        <v>6.1855670103092786E-2</v>
      </c>
      <c r="AQ1573" s="117">
        <f t="shared" si="350"/>
        <v>0.27147766323024053</v>
      </c>
      <c r="AR1573" s="117">
        <f t="shared" si="351"/>
        <v>4.8109965635738834E-2</v>
      </c>
      <c r="AS1573" t="str">
        <f t="shared" si="352"/>
        <v>2006COW</v>
      </c>
    </row>
    <row r="1574" spans="1:45" x14ac:dyDescent="0.25">
      <c r="A1574" t="s">
        <v>664</v>
      </c>
      <c r="B1574" s="64">
        <v>2007</v>
      </c>
      <c r="C1574">
        <v>261</v>
      </c>
      <c r="D1574" s="116" t="s">
        <v>62</v>
      </c>
      <c r="E1574" s="63">
        <v>0</v>
      </c>
      <c r="F1574" s="63">
        <v>0</v>
      </c>
      <c r="G1574" s="63">
        <v>7.6628352490421452E-3</v>
      </c>
      <c r="H1574" s="63">
        <v>0</v>
      </c>
      <c r="I1574" s="63">
        <v>0</v>
      </c>
      <c r="J1574" s="63">
        <v>8.4291187739463605E-2</v>
      </c>
      <c r="K1574" s="63">
        <v>2.2988505747126436E-2</v>
      </c>
      <c r="L1574" s="63">
        <v>0</v>
      </c>
      <c r="M1574" s="63">
        <v>0.17624521072796934</v>
      </c>
      <c r="N1574" s="63">
        <v>0</v>
      </c>
      <c r="O1574" s="63">
        <v>1.532567049808429E-2</v>
      </c>
      <c r="P1574" s="63">
        <v>0</v>
      </c>
      <c r="Q1574" s="63">
        <v>3.8314176245210726E-3</v>
      </c>
      <c r="R1574" s="63">
        <v>7.6628352490421452E-3</v>
      </c>
      <c r="S1574" s="63">
        <v>0</v>
      </c>
      <c r="T1574" s="63">
        <v>0</v>
      </c>
      <c r="U1574" s="63">
        <v>9.5785440613026823E-2</v>
      </c>
      <c r="V1574" s="63">
        <v>0</v>
      </c>
      <c r="W1574" s="63">
        <v>0</v>
      </c>
      <c r="X1574" s="63">
        <v>5.7471264367816091E-2</v>
      </c>
      <c r="Y1574" s="63">
        <v>0</v>
      </c>
      <c r="Z1574" s="63">
        <v>2.2988505747126436E-2</v>
      </c>
      <c r="AA1574" s="63">
        <v>0.50574712643678166</v>
      </c>
      <c r="AB1574" s="93" t="str">
        <f t="shared" si="339"/>
        <v>a99to08</v>
      </c>
      <c r="AC1574" s="93" t="str">
        <f t="shared" si="340"/>
        <v>COW</v>
      </c>
      <c r="AD1574" s="93" t="str">
        <f>"'"&amp;VLOOKUP(A1574,Lookups!B$3:F$48,2,FALSE)&amp;"'"</f>
        <v>'Cowichan River Fall'</v>
      </c>
      <c r="AE1574" s="93">
        <f>VLOOKUP(A1574,Lookups!B$3:F$48,4,FALSE)</f>
        <v>4</v>
      </c>
      <c r="AF1574" s="93" t="str">
        <f>VLOOKUP(A1574,Lookups!B$3:F$48,5,FALSE)</f>
        <v>GS</v>
      </c>
      <c r="AG1574" s="93" t="str">
        <f t="shared" si="341"/>
        <v>yes</v>
      </c>
      <c r="AH1574" s="93">
        <f>VLOOKUP(A1574,Lookups!B$3:F$48,3,FALSE)</f>
        <v>6</v>
      </c>
      <c r="AI1574" s="117">
        <f t="shared" si="342"/>
        <v>7.6628352490421452E-3</v>
      </c>
      <c r="AJ1574" s="117">
        <f t="shared" si="343"/>
        <v>0</v>
      </c>
      <c r="AK1574" s="117">
        <f t="shared" si="344"/>
        <v>0.10727969348659004</v>
      </c>
      <c r="AL1574" s="117">
        <f t="shared" si="345"/>
        <v>0.17624521072796934</v>
      </c>
      <c r="AM1574" s="117">
        <f t="shared" si="346"/>
        <v>1.532567049808429E-2</v>
      </c>
      <c r="AN1574" s="117">
        <f t="shared" si="347"/>
        <v>1.1494252873563218E-2</v>
      </c>
      <c r="AO1574" s="117">
        <f t="shared" si="348"/>
        <v>9.5785440613026823E-2</v>
      </c>
      <c r="AP1574" s="117">
        <f t="shared" si="349"/>
        <v>5.7471264367816091E-2</v>
      </c>
      <c r="AQ1574" s="117">
        <f t="shared" si="350"/>
        <v>0.50574712643678166</v>
      </c>
      <c r="AR1574" s="117">
        <f t="shared" si="351"/>
        <v>2.2988505747126436E-2</v>
      </c>
      <c r="AS1574" t="str">
        <f t="shared" si="352"/>
        <v>2007COW</v>
      </c>
    </row>
    <row r="1575" spans="1:45" x14ac:dyDescent="0.25">
      <c r="A1575" t="s">
        <v>664</v>
      </c>
      <c r="B1575" s="64">
        <v>2008</v>
      </c>
      <c r="C1575">
        <v>292</v>
      </c>
      <c r="D1575" s="116" t="s">
        <v>61</v>
      </c>
      <c r="E1575" s="63">
        <v>0</v>
      </c>
      <c r="F1575" s="63">
        <v>0</v>
      </c>
      <c r="G1575" s="63">
        <v>3.4246575342465752E-3</v>
      </c>
      <c r="H1575" s="63">
        <v>0</v>
      </c>
      <c r="I1575" s="63">
        <v>0</v>
      </c>
      <c r="J1575" s="63">
        <v>0.11301369863013698</v>
      </c>
      <c r="K1575" s="63">
        <v>0.11643835616438356</v>
      </c>
      <c r="L1575" s="63">
        <v>0</v>
      </c>
      <c r="M1575" s="63">
        <v>0.33904109589041098</v>
      </c>
      <c r="N1575" s="63">
        <v>0</v>
      </c>
      <c r="O1575" s="63">
        <v>0</v>
      </c>
      <c r="P1575" s="63">
        <v>0</v>
      </c>
      <c r="Q1575" s="63">
        <v>1.0273972602739725E-2</v>
      </c>
      <c r="R1575" s="63">
        <v>0</v>
      </c>
      <c r="S1575" s="63">
        <v>0</v>
      </c>
      <c r="T1575" s="63">
        <v>0</v>
      </c>
      <c r="U1575" s="63">
        <v>5.1369863013698627E-2</v>
      </c>
      <c r="V1575" s="63">
        <v>6.8493150684931503E-3</v>
      </c>
      <c r="W1575" s="63">
        <v>0</v>
      </c>
      <c r="X1575" s="63">
        <v>5.4794520547945202E-2</v>
      </c>
      <c r="Y1575" s="63">
        <v>0</v>
      </c>
      <c r="Z1575" s="63">
        <v>4.1095890410958902E-2</v>
      </c>
      <c r="AA1575" s="63">
        <v>0.2636986301369863</v>
      </c>
      <c r="AB1575" s="93" t="str">
        <f t="shared" si="339"/>
        <v>a99to08</v>
      </c>
      <c r="AC1575" s="93" t="str">
        <f t="shared" si="340"/>
        <v>COW</v>
      </c>
      <c r="AD1575" s="93" t="str">
        <f>"'"&amp;VLOOKUP(A1575,Lookups!B$3:F$48,2,FALSE)&amp;"'"</f>
        <v>'Cowichan River Fall'</v>
      </c>
      <c r="AE1575" s="93">
        <f>VLOOKUP(A1575,Lookups!B$3:F$48,4,FALSE)</f>
        <v>4</v>
      </c>
      <c r="AF1575" s="93" t="str">
        <f>VLOOKUP(A1575,Lookups!B$3:F$48,5,FALSE)</f>
        <v>GS</v>
      </c>
      <c r="AG1575" s="93" t="str">
        <f t="shared" si="341"/>
        <v>yes</v>
      </c>
      <c r="AH1575" s="93">
        <f>VLOOKUP(A1575,Lookups!B$3:F$48,3,FALSE)</f>
        <v>6</v>
      </c>
      <c r="AI1575" s="117">
        <f t="shared" si="342"/>
        <v>3.4246575342465752E-3</v>
      </c>
      <c r="AJ1575" s="117">
        <f t="shared" si="343"/>
        <v>0</v>
      </c>
      <c r="AK1575" s="117">
        <f t="shared" si="344"/>
        <v>0.22945205479452052</v>
      </c>
      <c r="AL1575" s="117">
        <f t="shared" si="345"/>
        <v>0.33904109589041098</v>
      </c>
      <c r="AM1575" s="117">
        <f t="shared" si="346"/>
        <v>0</v>
      </c>
      <c r="AN1575" s="117">
        <f t="shared" si="347"/>
        <v>1.0273972602739725E-2</v>
      </c>
      <c r="AO1575" s="117">
        <f t="shared" si="348"/>
        <v>5.8219178082191778E-2</v>
      </c>
      <c r="AP1575" s="117">
        <f t="shared" si="349"/>
        <v>5.4794520547945202E-2</v>
      </c>
      <c r="AQ1575" s="117">
        <f t="shared" si="350"/>
        <v>0.2636986301369863</v>
      </c>
      <c r="AR1575" s="117">
        <f t="shared" si="351"/>
        <v>4.1095890410958902E-2</v>
      </c>
      <c r="AS1575" t="str">
        <f t="shared" si="352"/>
        <v>2008COW</v>
      </c>
    </row>
    <row r="1576" spans="1:45" x14ac:dyDescent="0.25">
      <c r="A1576" t="s">
        <v>664</v>
      </c>
      <c r="B1576" s="64">
        <v>2009</v>
      </c>
      <c r="C1576">
        <v>679</v>
      </c>
      <c r="D1576" s="116" t="s">
        <v>42</v>
      </c>
      <c r="E1576" s="63">
        <v>0</v>
      </c>
      <c r="F1576" s="63">
        <v>0</v>
      </c>
      <c r="G1576" s="63">
        <v>4.418262150220913E-3</v>
      </c>
      <c r="H1576" s="63">
        <v>0</v>
      </c>
      <c r="I1576" s="63">
        <v>0</v>
      </c>
      <c r="J1576" s="63">
        <v>5.1546391752577317E-2</v>
      </c>
      <c r="K1576" s="63">
        <v>7.2164948453608241E-2</v>
      </c>
      <c r="L1576" s="63">
        <v>0</v>
      </c>
      <c r="M1576" s="63">
        <v>0.44477172312223856</v>
      </c>
      <c r="N1576" s="63">
        <v>0</v>
      </c>
      <c r="O1576" s="63">
        <v>0</v>
      </c>
      <c r="P1576" s="63">
        <v>1.4727540500736377E-3</v>
      </c>
      <c r="Q1576" s="63">
        <v>5.8910162002945507E-3</v>
      </c>
      <c r="R1576" s="63">
        <v>0</v>
      </c>
      <c r="S1576" s="63">
        <v>0</v>
      </c>
      <c r="T1576" s="63">
        <v>0</v>
      </c>
      <c r="U1576" s="63">
        <v>6.3328424153166418E-2</v>
      </c>
      <c r="V1576" s="63">
        <v>5.0073637702503684E-2</v>
      </c>
      <c r="W1576" s="63">
        <v>0</v>
      </c>
      <c r="X1576" s="63">
        <v>4.8600883652430045E-2</v>
      </c>
      <c r="Y1576" s="63">
        <v>0</v>
      </c>
      <c r="Z1576" s="63">
        <v>0.10014727540500737</v>
      </c>
      <c r="AA1576" s="63">
        <v>0.15758468335787923</v>
      </c>
      <c r="AB1576" s="93" t="str">
        <f t="shared" si="339"/>
        <v>a09on</v>
      </c>
      <c r="AC1576" s="93" t="str">
        <f t="shared" si="340"/>
        <v>COW</v>
      </c>
      <c r="AD1576" s="93" t="str">
        <f>"'"&amp;VLOOKUP(A1576,Lookups!B$3:F$48,2,FALSE)&amp;"'"</f>
        <v>'Cowichan River Fall'</v>
      </c>
      <c r="AE1576" s="93">
        <f>VLOOKUP(A1576,Lookups!B$3:F$48,4,FALSE)</f>
        <v>4</v>
      </c>
      <c r="AF1576" s="93" t="str">
        <f>VLOOKUP(A1576,Lookups!B$3:F$48,5,FALSE)</f>
        <v>GS</v>
      </c>
      <c r="AG1576" s="93" t="str">
        <f t="shared" si="341"/>
        <v>yes</v>
      </c>
      <c r="AH1576" s="93">
        <f>VLOOKUP(A1576,Lookups!B$3:F$48,3,FALSE)</f>
        <v>6</v>
      </c>
      <c r="AI1576" s="117">
        <f t="shared" si="342"/>
        <v>4.418262150220913E-3</v>
      </c>
      <c r="AJ1576" s="117">
        <f t="shared" si="343"/>
        <v>0</v>
      </c>
      <c r="AK1576" s="117">
        <f t="shared" si="344"/>
        <v>0.12371134020618556</v>
      </c>
      <c r="AL1576" s="117">
        <f t="shared" si="345"/>
        <v>0.44477172312223856</v>
      </c>
      <c r="AM1576" s="117">
        <f t="shared" si="346"/>
        <v>1.4727540500736377E-3</v>
      </c>
      <c r="AN1576" s="117">
        <f t="shared" si="347"/>
        <v>5.8910162002945507E-3</v>
      </c>
      <c r="AO1576" s="117">
        <f t="shared" si="348"/>
        <v>0.1134020618556701</v>
      </c>
      <c r="AP1576" s="117">
        <f t="shared" si="349"/>
        <v>4.8600883652430045E-2</v>
      </c>
      <c r="AQ1576" s="117">
        <f t="shared" si="350"/>
        <v>0.15758468335787923</v>
      </c>
      <c r="AR1576" s="117">
        <f t="shared" si="351"/>
        <v>0.10014727540500737</v>
      </c>
      <c r="AS1576" t="str">
        <f t="shared" si="352"/>
        <v>2009COW</v>
      </c>
    </row>
    <row r="1577" spans="1:45" x14ac:dyDescent="0.25">
      <c r="A1577" t="s">
        <v>664</v>
      </c>
      <c r="B1577" s="64">
        <v>2010</v>
      </c>
      <c r="C1577">
        <v>1310</v>
      </c>
      <c r="D1577" s="116" t="s">
        <v>43</v>
      </c>
      <c r="E1577" s="63">
        <v>2.2900763358778627E-3</v>
      </c>
      <c r="F1577" s="63">
        <v>7.6335877862595419E-4</v>
      </c>
      <c r="G1577" s="63">
        <v>0</v>
      </c>
      <c r="H1577" s="63">
        <v>0</v>
      </c>
      <c r="I1577" s="63">
        <v>0</v>
      </c>
      <c r="J1577" s="63">
        <v>7.8625954198473291E-2</v>
      </c>
      <c r="K1577" s="63">
        <v>2.366412213740458E-2</v>
      </c>
      <c r="L1577" s="63">
        <v>0</v>
      </c>
      <c r="M1577" s="63">
        <v>0.41526717557251908</v>
      </c>
      <c r="N1577" s="63">
        <v>0</v>
      </c>
      <c r="O1577" s="63">
        <v>0</v>
      </c>
      <c r="P1577" s="63">
        <v>3.0534351145038168E-3</v>
      </c>
      <c r="Q1577" s="63">
        <v>1.1450381679389313E-2</v>
      </c>
      <c r="R1577" s="63">
        <v>0</v>
      </c>
      <c r="S1577" s="63">
        <v>0</v>
      </c>
      <c r="T1577" s="63">
        <v>0</v>
      </c>
      <c r="U1577" s="63">
        <v>7.3282442748091606E-2</v>
      </c>
      <c r="V1577" s="63">
        <v>3.8167938931297711E-2</v>
      </c>
      <c r="W1577" s="63">
        <v>0</v>
      </c>
      <c r="X1577" s="63">
        <v>1.3740458015267175E-2</v>
      </c>
      <c r="Y1577" s="63">
        <v>0</v>
      </c>
      <c r="Z1577" s="63">
        <v>2.366412213740458E-2</v>
      </c>
      <c r="AA1577" s="63">
        <v>0.31603053435114503</v>
      </c>
      <c r="AB1577" s="93" t="str">
        <f t="shared" si="339"/>
        <v>a09on</v>
      </c>
      <c r="AC1577" s="93" t="str">
        <f t="shared" si="340"/>
        <v>COW</v>
      </c>
      <c r="AD1577" s="93" t="str">
        <f>"'"&amp;VLOOKUP(A1577,Lookups!B$3:F$48,2,FALSE)&amp;"'"</f>
        <v>'Cowichan River Fall'</v>
      </c>
      <c r="AE1577" s="93">
        <f>VLOOKUP(A1577,Lookups!B$3:F$48,4,FALSE)</f>
        <v>4</v>
      </c>
      <c r="AF1577" s="93" t="str">
        <f>VLOOKUP(A1577,Lookups!B$3:F$48,5,FALSE)</f>
        <v>GS</v>
      </c>
      <c r="AG1577" s="93" t="str">
        <f t="shared" si="341"/>
        <v>yes</v>
      </c>
      <c r="AH1577" s="93">
        <f>VLOOKUP(A1577,Lookups!B$3:F$48,3,FALSE)</f>
        <v>6</v>
      </c>
      <c r="AI1577" s="117">
        <f t="shared" si="342"/>
        <v>3.0534351145038168E-3</v>
      </c>
      <c r="AJ1577" s="117">
        <f t="shared" si="343"/>
        <v>0</v>
      </c>
      <c r="AK1577" s="117">
        <f t="shared" si="344"/>
        <v>0.10229007633587787</v>
      </c>
      <c r="AL1577" s="117">
        <f t="shared" si="345"/>
        <v>0.41526717557251908</v>
      </c>
      <c r="AM1577" s="117">
        <f t="shared" si="346"/>
        <v>3.0534351145038168E-3</v>
      </c>
      <c r="AN1577" s="117">
        <f t="shared" si="347"/>
        <v>1.1450381679389313E-2</v>
      </c>
      <c r="AO1577" s="117">
        <f t="shared" si="348"/>
        <v>0.11145038167938931</v>
      </c>
      <c r="AP1577" s="117">
        <f t="shared" si="349"/>
        <v>1.3740458015267175E-2</v>
      </c>
      <c r="AQ1577" s="117">
        <f t="shared" si="350"/>
        <v>0.31603053435114503</v>
      </c>
      <c r="AR1577" s="117">
        <f t="shared" si="351"/>
        <v>2.366412213740458E-2</v>
      </c>
      <c r="AS1577" t="str">
        <f t="shared" si="352"/>
        <v>2010COW</v>
      </c>
    </row>
    <row r="1578" spans="1:45" x14ac:dyDescent="0.25">
      <c r="A1578" t="s">
        <v>664</v>
      </c>
      <c r="B1578" s="64">
        <v>2011</v>
      </c>
      <c r="C1578">
        <v>1962</v>
      </c>
      <c r="D1578" s="116" t="s">
        <v>43</v>
      </c>
      <c r="E1578" s="63">
        <v>7.1355759429153924E-3</v>
      </c>
      <c r="F1578" s="63">
        <v>2.0387359836901123E-3</v>
      </c>
      <c r="G1578" s="63">
        <v>0</v>
      </c>
      <c r="H1578" s="63">
        <v>2.0387359836901123E-3</v>
      </c>
      <c r="I1578" s="63">
        <v>1.5290519877675841E-3</v>
      </c>
      <c r="J1578" s="63">
        <v>5.2497451580020393E-2</v>
      </c>
      <c r="K1578" s="63">
        <v>5.3007135575942915E-2</v>
      </c>
      <c r="L1578" s="63">
        <v>0</v>
      </c>
      <c r="M1578" s="63">
        <v>0.20489296636085627</v>
      </c>
      <c r="N1578" s="63">
        <v>0</v>
      </c>
      <c r="O1578" s="63">
        <v>0</v>
      </c>
      <c r="P1578" s="63">
        <v>1.2232415902140673E-2</v>
      </c>
      <c r="Q1578" s="63">
        <v>1.3251783893985729E-2</v>
      </c>
      <c r="R1578" s="63">
        <v>2.5484199796126403E-3</v>
      </c>
      <c r="S1578" s="63">
        <v>0</v>
      </c>
      <c r="T1578" s="63">
        <v>0</v>
      </c>
      <c r="U1578" s="63">
        <v>4.0265035677879715E-2</v>
      </c>
      <c r="V1578" s="63">
        <v>5.657492354740061E-2</v>
      </c>
      <c r="W1578" s="63">
        <v>0</v>
      </c>
      <c r="X1578" s="63">
        <v>2.7522935779816515E-2</v>
      </c>
      <c r="Y1578" s="63">
        <v>0</v>
      </c>
      <c r="Z1578" s="63">
        <v>3.109072375127421E-2</v>
      </c>
      <c r="AA1578" s="63">
        <v>0.49337410805300713</v>
      </c>
      <c r="AB1578" s="93" t="str">
        <f t="shared" ref="AB1578:AB1641" si="353">IF(B1578&gt;=2009,"a09on",IF(B1578&gt;=1999,"a99to08","pre99"))</f>
        <v>a09on</v>
      </c>
      <c r="AC1578" s="93" t="str">
        <f t="shared" ref="AC1578:AC1641" si="354">A1578</f>
        <v>COW</v>
      </c>
      <c r="AD1578" s="93" t="str">
        <f>"'"&amp;VLOOKUP(A1578,Lookups!B$3:F$48,2,FALSE)&amp;"'"</f>
        <v>'Cowichan River Fall'</v>
      </c>
      <c r="AE1578" s="93">
        <f>VLOOKUP(A1578,Lookups!B$3:F$48,4,FALSE)</f>
        <v>4</v>
      </c>
      <c r="AF1578" s="93" t="str">
        <f>VLOOKUP(A1578,Lookups!B$3:F$48,5,FALSE)</f>
        <v>GS</v>
      </c>
      <c r="AG1578" s="93" t="str">
        <f t="shared" ref="AG1578:AG1641" si="355">IF(SUM(AI1578:AR1578)=0,"no","yes")</f>
        <v>yes</v>
      </c>
      <c r="AH1578" s="93">
        <f>VLOOKUP(A1578,Lookups!B$3:F$48,3,FALSE)</f>
        <v>6</v>
      </c>
      <c r="AI1578" s="117">
        <f t="shared" ref="AI1578:AI1641" si="356">SUM(E1578:G1578)</f>
        <v>9.1743119266055051E-3</v>
      </c>
      <c r="AJ1578" s="117">
        <f t="shared" ref="AJ1578:AJ1641" si="357">SUM(H1578:I1578)</f>
        <v>3.5677879714576966E-3</v>
      </c>
      <c r="AK1578" s="117">
        <f t="shared" ref="AK1578:AK1641" si="358">SUM(J1578:K1578)</f>
        <v>0.10550458715596331</v>
      </c>
      <c r="AL1578" s="117">
        <f t="shared" ref="AL1578:AL1641" si="359">SUM(L1578:M1578)</f>
        <v>0.20489296636085627</v>
      </c>
      <c r="AM1578" s="117">
        <f t="shared" ref="AM1578:AM1641" si="360">SUM(N1578:P1578)</f>
        <v>1.2232415902140673E-2</v>
      </c>
      <c r="AN1578" s="117">
        <f t="shared" ref="AN1578:AN1641" si="361">SUM(Q1578:T1578)</f>
        <v>1.580020387359837E-2</v>
      </c>
      <c r="AO1578" s="117">
        <f t="shared" ref="AO1578:AO1641" si="362">SUM(U1578:V1578)</f>
        <v>9.6839959225280325E-2</v>
      </c>
      <c r="AP1578" s="117">
        <f t="shared" ref="AP1578:AP1641" si="363">SUM(W1578:Y1578)</f>
        <v>2.7522935779816515E-2</v>
      </c>
      <c r="AQ1578" s="117">
        <f t="shared" ref="AQ1578:AQ1641" si="364">SUM(AA1578)</f>
        <v>0.49337410805300713</v>
      </c>
      <c r="AR1578" s="117">
        <f t="shared" ref="AR1578:AR1641" si="365">SUM(Z1578)</f>
        <v>3.109072375127421E-2</v>
      </c>
      <c r="AS1578" t="str">
        <f t="shared" ref="AS1578:AS1641" si="366">B1578&amp;A1578</f>
        <v>2011COW</v>
      </c>
    </row>
    <row r="1579" spans="1:45" x14ac:dyDescent="0.25">
      <c r="A1579" t="s">
        <v>664</v>
      </c>
      <c r="B1579" s="64">
        <v>2012</v>
      </c>
      <c r="C1579">
        <v>3498</v>
      </c>
      <c r="D1579" s="116" t="s">
        <v>43</v>
      </c>
      <c r="E1579" s="63">
        <v>6.0034305317324191E-3</v>
      </c>
      <c r="F1579" s="63">
        <v>8.576329331046312E-4</v>
      </c>
      <c r="G1579" s="63">
        <v>1.1435105774728416E-3</v>
      </c>
      <c r="H1579" s="63">
        <v>4.8599199542595766E-3</v>
      </c>
      <c r="I1579" s="63">
        <v>2.858776443682104E-4</v>
      </c>
      <c r="J1579" s="63">
        <v>3.2304173813607777E-2</v>
      </c>
      <c r="K1579" s="63">
        <v>3.0588907947398512E-2</v>
      </c>
      <c r="L1579" s="63">
        <v>0</v>
      </c>
      <c r="M1579" s="63">
        <v>0.23527730131503716</v>
      </c>
      <c r="N1579" s="63">
        <v>0</v>
      </c>
      <c r="O1579" s="63">
        <v>1.1435105774728416E-3</v>
      </c>
      <c r="P1579" s="63">
        <v>3.1446540880503146E-3</v>
      </c>
      <c r="Q1579" s="63">
        <v>2.4299599771297885E-2</v>
      </c>
      <c r="R1579" s="63">
        <v>3.4305317324185248E-3</v>
      </c>
      <c r="S1579" s="63">
        <v>0</v>
      </c>
      <c r="T1579" s="63">
        <v>0</v>
      </c>
      <c r="U1579" s="63">
        <v>3.8593481989708404E-2</v>
      </c>
      <c r="V1579" s="63">
        <v>8.5191538021726701E-2</v>
      </c>
      <c r="W1579" s="63">
        <v>0</v>
      </c>
      <c r="X1579" s="63">
        <v>0.15980560320182963</v>
      </c>
      <c r="Y1579" s="63">
        <v>0</v>
      </c>
      <c r="Z1579" s="63">
        <v>1.7724413950829045E-2</v>
      </c>
      <c r="AA1579" s="63">
        <v>0.35534591194968551</v>
      </c>
      <c r="AB1579" s="93" t="str">
        <f t="shared" si="353"/>
        <v>a09on</v>
      </c>
      <c r="AC1579" s="93" t="str">
        <f t="shared" si="354"/>
        <v>COW</v>
      </c>
      <c r="AD1579" s="93" t="str">
        <f>"'"&amp;VLOOKUP(A1579,Lookups!B$3:F$48,2,FALSE)&amp;"'"</f>
        <v>'Cowichan River Fall'</v>
      </c>
      <c r="AE1579" s="93">
        <f>VLOOKUP(A1579,Lookups!B$3:F$48,4,FALSE)</f>
        <v>4</v>
      </c>
      <c r="AF1579" s="93" t="str">
        <f>VLOOKUP(A1579,Lookups!B$3:F$48,5,FALSE)</f>
        <v>GS</v>
      </c>
      <c r="AG1579" s="93" t="str">
        <f t="shared" si="355"/>
        <v>yes</v>
      </c>
      <c r="AH1579" s="93">
        <f>VLOOKUP(A1579,Lookups!B$3:F$48,3,FALSE)</f>
        <v>6</v>
      </c>
      <c r="AI1579" s="117">
        <f t="shared" si="356"/>
        <v>8.0045740423098921E-3</v>
      </c>
      <c r="AJ1579" s="117">
        <f t="shared" si="357"/>
        <v>5.1457975986277868E-3</v>
      </c>
      <c r="AK1579" s="117">
        <f t="shared" si="358"/>
        <v>6.2893081761006289E-2</v>
      </c>
      <c r="AL1579" s="117">
        <f t="shared" si="359"/>
        <v>0.23527730131503716</v>
      </c>
      <c r="AM1579" s="117">
        <f t="shared" si="360"/>
        <v>4.2881646655231562E-3</v>
      </c>
      <c r="AN1579" s="117">
        <f t="shared" si="361"/>
        <v>2.773013150371641E-2</v>
      </c>
      <c r="AO1579" s="117">
        <f t="shared" si="362"/>
        <v>0.1237850200114351</v>
      </c>
      <c r="AP1579" s="117">
        <f t="shared" si="363"/>
        <v>0.15980560320182963</v>
      </c>
      <c r="AQ1579" s="117">
        <f t="shared" si="364"/>
        <v>0.35534591194968551</v>
      </c>
      <c r="AR1579" s="117">
        <f t="shared" si="365"/>
        <v>1.7724413950829045E-2</v>
      </c>
      <c r="AS1579" t="str">
        <f t="shared" si="366"/>
        <v>2012COW</v>
      </c>
    </row>
    <row r="1580" spans="1:45" x14ac:dyDescent="0.25">
      <c r="A1580" t="s">
        <v>664</v>
      </c>
      <c r="B1580" s="64">
        <v>2013</v>
      </c>
      <c r="C1580">
        <v>3209</v>
      </c>
      <c r="D1580" s="116" t="s">
        <v>43</v>
      </c>
      <c r="E1580" s="63">
        <v>3.4278591461514487E-3</v>
      </c>
      <c r="F1580" s="63">
        <v>1.5581177937052041E-3</v>
      </c>
      <c r="G1580" s="63">
        <v>0</v>
      </c>
      <c r="H1580" s="63">
        <v>0</v>
      </c>
      <c r="I1580" s="63">
        <v>6.2324711748208163E-4</v>
      </c>
      <c r="J1580" s="63">
        <v>2.4306637581801186E-2</v>
      </c>
      <c r="K1580" s="63">
        <v>3.8952944842630101E-2</v>
      </c>
      <c r="L1580" s="63">
        <v>0</v>
      </c>
      <c r="M1580" s="63">
        <v>0.31754440635712061</v>
      </c>
      <c r="N1580" s="63">
        <v>0</v>
      </c>
      <c r="O1580" s="63">
        <v>0</v>
      </c>
      <c r="P1580" s="63">
        <v>4.6743533811156122E-3</v>
      </c>
      <c r="Q1580" s="63">
        <v>3.9887815518853224E-2</v>
      </c>
      <c r="R1580" s="63">
        <v>3.1162355874104083E-3</v>
      </c>
      <c r="S1580" s="63">
        <v>0</v>
      </c>
      <c r="T1580" s="63">
        <v>0</v>
      </c>
      <c r="U1580" s="63">
        <v>2.5241508258024306E-2</v>
      </c>
      <c r="V1580" s="63">
        <v>2.5241508258024306E-2</v>
      </c>
      <c r="W1580" s="63">
        <v>0</v>
      </c>
      <c r="X1580" s="63">
        <v>2.2748519788095979E-2</v>
      </c>
      <c r="Y1580" s="63">
        <v>0</v>
      </c>
      <c r="Z1580" s="63">
        <v>4.0199439077594268E-2</v>
      </c>
      <c r="AA1580" s="63">
        <v>0.45247740729199126</v>
      </c>
      <c r="AB1580" s="93" t="str">
        <f t="shared" si="353"/>
        <v>a09on</v>
      </c>
      <c r="AC1580" s="93" t="str">
        <f t="shared" si="354"/>
        <v>COW</v>
      </c>
      <c r="AD1580" s="93" t="str">
        <f>"'"&amp;VLOOKUP(A1580,Lookups!B$3:F$48,2,FALSE)&amp;"'"</f>
        <v>'Cowichan River Fall'</v>
      </c>
      <c r="AE1580" s="93">
        <f>VLOOKUP(A1580,Lookups!B$3:F$48,4,FALSE)</f>
        <v>4</v>
      </c>
      <c r="AF1580" s="93" t="str">
        <f>VLOOKUP(A1580,Lookups!B$3:F$48,5,FALSE)</f>
        <v>GS</v>
      </c>
      <c r="AG1580" s="93" t="str">
        <f t="shared" si="355"/>
        <v>yes</v>
      </c>
      <c r="AH1580" s="93">
        <f>VLOOKUP(A1580,Lookups!B$3:F$48,3,FALSE)</f>
        <v>6</v>
      </c>
      <c r="AI1580" s="117">
        <f t="shared" si="356"/>
        <v>4.985976939856653E-3</v>
      </c>
      <c r="AJ1580" s="117">
        <f t="shared" si="357"/>
        <v>6.2324711748208163E-4</v>
      </c>
      <c r="AK1580" s="117">
        <f t="shared" si="358"/>
        <v>6.325958242443129E-2</v>
      </c>
      <c r="AL1580" s="117">
        <f t="shared" si="359"/>
        <v>0.31754440635712061</v>
      </c>
      <c r="AM1580" s="117">
        <f t="shared" si="360"/>
        <v>4.6743533811156122E-3</v>
      </c>
      <c r="AN1580" s="117">
        <f t="shared" si="361"/>
        <v>4.3004051106263631E-2</v>
      </c>
      <c r="AO1580" s="117">
        <f t="shared" si="362"/>
        <v>5.0483016516048612E-2</v>
      </c>
      <c r="AP1580" s="117">
        <f t="shared" si="363"/>
        <v>2.2748519788095979E-2</v>
      </c>
      <c r="AQ1580" s="117">
        <f t="shared" si="364"/>
        <v>0.45247740729199126</v>
      </c>
      <c r="AR1580" s="117">
        <f t="shared" si="365"/>
        <v>4.0199439077594268E-2</v>
      </c>
      <c r="AS1580" t="str">
        <f t="shared" si="366"/>
        <v>2013COW</v>
      </c>
    </row>
    <row r="1581" spans="1:45" x14ac:dyDescent="0.25">
      <c r="A1581" t="s">
        <v>662</v>
      </c>
      <c r="B1581" s="64">
        <v>1979</v>
      </c>
      <c r="C1581" t="s">
        <v>40</v>
      </c>
      <c r="E1581" s="63" t="s">
        <v>28</v>
      </c>
      <c r="F1581" s="63" t="s">
        <v>28</v>
      </c>
      <c r="G1581" s="63" t="s">
        <v>28</v>
      </c>
      <c r="H1581" s="63" t="s">
        <v>28</v>
      </c>
      <c r="I1581" s="63" t="s">
        <v>28</v>
      </c>
      <c r="J1581" s="63" t="s">
        <v>28</v>
      </c>
      <c r="K1581" s="63" t="s">
        <v>28</v>
      </c>
      <c r="L1581" s="63" t="s">
        <v>28</v>
      </c>
      <c r="M1581" s="63" t="s">
        <v>28</v>
      </c>
      <c r="N1581" s="63" t="s">
        <v>28</v>
      </c>
      <c r="O1581" s="63" t="s">
        <v>28</v>
      </c>
      <c r="P1581" s="63" t="s">
        <v>28</v>
      </c>
      <c r="Q1581" s="63" t="s">
        <v>28</v>
      </c>
      <c r="R1581" s="63" t="s">
        <v>28</v>
      </c>
      <c r="S1581" s="63" t="s">
        <v>28</v>
      </c>
      <c r="T1581" s="63" t="s">
        <v>28</v>
      </c>
      <c r="U1581" s="63" t="s">
        <v>28</v>
      </c>
      <c r="V1581" s="63" t="s">
        <v>28</v>
      </c>
      <c r="W1581" s="63" t="s">
        <v>28</v>
      </c>
      <c r="X1581" s="63" t="s">
        <v>28</v>
      </c>
      <c r="Y1581" s="63" t="s">
        <v>28</v>
      </c>
      <c r="Z1581" s="63" t="s">
        <v>28</v>
      </c>
      <c r="AA1581" s="63" t="s">
        <v>28</v>
      </c>
      <c r="AB1581" s="93" t="str">
        <f t="shared" si="353"/>
        <v>pre99</v>
      </c>
      <c r="AC1581" s="93" t="str">
        <f t="shared" si="354"/>
        <v>CHK</v>
      </c>
      <c r="AD1581" s="93" t="str">
        <f>"'"&amp;VLOOKUP(A1581,Lookups!B$3:F$48,2,FALSE)&amp;"'"</f>
        <v>'Chilkat River'</v>
      </c>
      <c r="AE1581" s="93">
        <f>VLOOKUP(A1581,Lookups!B$3:F$48,4,FALSE)</f>
        <v>1</v>
      </c>
      <c r="AF1581" s="93" t="str">
        <f>VLOOKUP(A1581,Lookups!B$3:F$48,5,FALSE)</f>
        <v>SEAK</v>
      </c>
      <c r="AG1581" s="93" t="str">
        <f t="shared" si="355"/>
        <v>no</v>
      </c>
      <c r="AH1581" s="93">
        <f>VLOOKUP(A1581,Lookups!B$3:F$48,3,FALSE)</f>
        <v>5</v>
      </c>
      <c r="AI1581" s="117">
        <f t="shared" si="356"/>
        <v>0</v>
      </c>
      <c r="AJ1581" s="117">
        <f t="shared" si="357"/>
        <v>0</v>
      </c>
      <c r="AK1581" s="117">
        <f t="shared" si="358"/>
        <v>0</v>
      </c>
      <c r="AL1581" s="117">
        <f t="shared" si="359"/>
        <v>0</v>
      </c>
      <c r="AM1581" s="117">
        <f t="shared" si="360"/>
        <v>0</v>
      </c>
      <c r="AN1581" s="117">
        <f t="shared" si="361"/>
        <v>0</v>
      </c>
      <c r="AO1581" s="117">
        <f t="shared" si="362"/>
        <v>0</v>
      </c>
      <c r="AP1581" s="117">
        <f t="shared" si="363"/>
        <v>0</v>
      </c>
      <c r="AQ1581" s="117">
        <f t="shared" si="364"/>
        <v>0</v>
      </c>
      <c r="AR1581" s="117">
        <f t="shared" si="365"/>
        <v>0</v>
      </c>
      <c r="AS1581" t="str">
        <f t="shared" si="366"/>
        <v>1979CHK</v>
      </c>
    </row>
    <row r="1582" spans="1:45" x14ac:dyDescent="0.25">
      <c r="A1582" t="s">
        <v>662</v>
      </c>
      <c r="B1582" s="64">
        <v>1980</v>
      </c>
      <c r="C1582" t="s">
        <v>40</v>
      </c>
      <c r="E1582" s="63" t="s">
        <v>28</v>
      </c>
      <c r="F1582" s="63" t="s">
        <v>28</v>
      </c>
      <c r="G1582" s="63" t="s">
        <v>28</v>
      </c>
      <c r="H1582" s="63" t="s">
        <v>28</v>
      </c>
      <c r="I1582" s="63" t="s">
        <v>28</v>
      </c>
      <c r="J1582" s="63" t="s">
        <v>28</v>
      </c>
      <c r="K1582" s="63" t="s">
        <v>28</v>
      </c>
      <c r="L1582" s="63" t="s">
        <v>28</v>
      </c>
      <c r="M1582" s="63" t="s">
        <v>28</v>
      </c>
      <c r="N1582" s="63" t="s">
        <v>28</v>
      </c>
      <c r="O1582" s="63" t="s">
        <v>28</v>
      </c>
      <c r="P1582" s="63" t="s">
        <v>28</v>
      </c>
      <c r="Q1582" s="63" t="s">
        <v>28</v>
      </c>
      <c r="R1582" s="63" t="s">
        <v>28</v>
      </c>
      <c r="S1582" s="63" t="s">
        <v>28</v>
      </c>
      <c r="T1582" s="63" t="s">
        <v>28</v>
      </c>
      <c r="U1582" s="63" t="s">
        <v>28</v>
      </c>
      <c r="V1582" s="63" t="s">
        <v>28</v>
      </c>
      <c r="W1582" s="63" t="s">
        <v>28</v>
      </c>
      <c r="X1582" s="63" t="s">
        <v>28</v>
      </c>
      <c r="Y1582" s="63" t="s">
        <v>28</v>
      </c>
      <c r="Z1582" s="63" t="s">
        <v>28</v>
      </c>
      <c r="AA1582" s="63" t="s">
        <v>28</v>
      </c>
      <c r="AB1582" s="93" t="str">
        <f t="shared" si="353"/>
        <v>pre99</v>
      </c>
      <c r="AC1582" s="93" t="str">
        <f t="shared" si="354"/>
        <v>CHK</v>
      </c>
      <c r="AD1582" s="93" t="str">
        <f>"'"&amp;VLOOKUP(A1582,Lookups!B$3:F$48,2,FALSE)&amp;"'"</f>
        <v>'Chilkat River'</v>
      </c>
      <c r="AE1582" s="93">
        <f>VLOOKUP(A1582,Lookups!B$3:F$48,4,FALSE)</f>
        <v>1</v>
      </c>
      <c r="AF1582" s="93" t="str">
        <f>VLOOKUP(A1582,Lookups!B$3:F$48,5,FALSE)</f>
        <v>SEAK</v>
      </c>
      <c r="AG1582" s="93" t="str">
        <f t="shared" si="355"/>
        <v>no</v>
      </c>
      <c r="AH1582" s="93">
        <f>VLOOKUP(A1582,Lookups!B$3:F$48,3,FALSE)</f>
        <v>5</v>
      </c>
      <c r="AI1582" s="117">
        <f t="shared" si="356"/>
        <v>0</v>
      </c>
      <c r="AJ1582" s="117">
        <f t="shared" si="357"/>
        <v>0</v>
      </c>
      <c r="AK1582" s="117">
        <f t="shared" si="358"/>
        <v>0</v>
      </c>
      <c r="AL1582" s="117">
        <f t="shared" si="359"/>
        <v>0</v>
      </c>
      <c r="AM1582" s="117">
        <f t="shared" si="360"/>
        <v>0</v>
      </c>
      <c r="AN1582" s="117">
        <f t="shared" si="361"/>
        <v>0</v>
      </c>
      <c r="AO1582" s="117">
        <f t="shared" si="362"/>
        <v>0</v>
      </c>
      <c r="AP1582" s="117">
        <f t="shared" si="363"/>
        <v>0</v>
      </c>
      <c r="AQ1582" s="117">
        <f t="shared" si="364"/>
        <v>0</v>
      </c>
      <c r="AR1582" s="117">
        <f t="shared" si="365"/>
        <v>0</v>
      </c>
      <c r="AS1582" t="str">
        <f t="shared" si="366"/>
        <v>1980CHK</v>
      </c>
    </row>
    <row r="1583" spans="1:45" x14ac:dyDescent="0.25">
      <c r="A1583" t="s">
        <v>662</v>
      </c>
      <c r="B1583" s="64">
        <v>1981</v>
      </c>
      <c r="C1583" t="s">
        <v>40</v>
      </c>
      <c r="E1583" s="63" t="s">
        <v>28</v>
      </c>
      <c r="F1583" s="63" t="s">
        <v>28</v>
      </c>
      <c r="G1583" s="63" t="s">
        <v>28</v>
      </c>
      <c r="H1583" s="63" t="s">
        <v>28</v>
      </c>
      <c r="I1583" s="63" t="s">
        <v>28</v>
      </c>
      <c r="J1583" s="63" t="s">
        <v>28</v>
      </c>
      <c r="K1583" s="63" t="s">
        <v>28</v>
      </c>
      <c r="L1583" s="63" t="s">
        <v>28</v>
      </c>
      <c r="M1583" s="63" t="s">
        <v>28</v>
      </c>
      <c r="N1583" s="63" t="s">
        <v>28</v>
      </c>
      <c r="O1583" s="63" t="s">
        <v>28</v>
      </c>
      <c r="P1583" s="63" t="s">
        <v>28</v>
      </c>
      <c r="Q1583" s="63" t="s">
        <v>28</v>
      </c>
      <c r="R1583" s="63" t="s">
        <v>28</v>
      </c>
      <c r="S1583" s="63" t="s">
        <v>28</v>
      </c>
      <c r="T1583" s="63" t="s">
        <v>28</v>
      </c>
      <c r="U1583" s="63" t="s">
        <v>28</v>
      </c>
      <c r="V1583" s="63" t="s">
        <v>28</v>
      </c>
      <c r="W1583" s="63" t="s">
        <v>28</v>
      </c>
      <c r="X1583" s="63" t="s">
        <v>28</v>
      </c>
      <c r="Y1583" s="63" t="s">
        <v>28</v>
      </c>
      <c r="Z1583" s="63" t="s">
        <v>28</v>
      </c>
      <c r="AA1583" s="63" t="s">
        <v>28</v>
      </c>
      <c r="AB1583" s="93" t="str">
        <f t="shared" si="353"/>
        <v>pre99</v>
      </c>
      <c r="AC1583" s="93" t="str">
        <f t="shared" si="354"/>
        <v>CHK</v>
      </c>
      <c r="AD1583" s="93" t="str">
        <f>"'"&amp;VLOOKUP(A1583,Lookups!B$3:F$48,2,FALSE)&amp;"'"</f>
        <v>'Chilkat River'</v>
      </c>
      <c r="AE1583" s="93">
        <f>VLOOKUP(A1583,Lookups!B$3:F$48,4,FALSE)</f>
        <v>1</v>
      </c>
      <c r="AF1583" s="93" t="str">
        <f>VLOOKUP(A1583,Lookups!B$3:F$48,5,FALSE)</f>
        <v>SEAK</v>
      </c>
      <c r="AG1583" s="93" t="str">
        <f t="shared" si="355"/>
        <v>no</v>
      </c>
      <c r="AH1583" s="93">
        <f>VLOOKUP(A1583,Lookups!B$3:F$48,3,FALSE)</f>
        <v>5</v>
      </c>
      <c r="AI1583" s="117">
        <f t="shared" si="356"/>
        <v>0</v>
      </c>
      <c r="AJ1583" s="117">
        <f t="shared" si="357"/>
        <v>0</v>
      </c>
      <c r="AK1583" s="117">
        <f t="shared" si="358"/>
        <v>0</v>
      </c>
      <c r="AL1583" s="117">
        <f t="shared" si="359"/>
        <v>0</v>
      </c>
      <c r="AM1583" s="117">
        <f t="shared" si="360"/>
        <v>0</v>
      </c>
      <c r="AN1583" s="117">
        <f t="shared" si="361"/>
        <v>0</v>
      </c>
      <c r="AO1583" s="117">
        <f t="shared" si="362"/>
        <v>0</v>
      </c>
      <c r="AP1583" s="117">
        <f t="shared" si="363"/>
        <v>0</v>
      </c>
      <c r="AQ1583" s="117">
        <f t="shared" si="364"/>
        <v>0</v>
      </c>
      <c r="AR1583" s="117">
        <f t="shared" si="365"/>
        <v>0</v>
      </c>
      <c r="AS1583" t="str">
        <f t="shared" si="366"/>
        <v>1981CHK</v>
      </c>
    </row>
    <row r="1584" spans="1:45" x14ac:dyDescent="0.25">
      <c r="A1584" t="s">
        <v>662</v>
      </c>
      <c r="B1584" s="64">
        <v>1982</v>
      </c>
      <c r="C1584" t="s">
        <v>40</v>
      </c>
      <c r="E1584" s="63" t="s">
        <v>28</v>
      </c>
      <c r="F1584" s="63" t="s">
        <v>28</v>
      </c>
      <c r="G1584" s="63" t="s">
        <v>28</v>
      </c>
      <c r="H1584" s="63" t="s">
        <v>28</v>
      </c>
      <c r="I1584" s="63" t="s">
        <v>28</v>
      </c>
      <c r="J1584" s="63" t="s">
        <v>28</v>
      </c>
      <c r="K1584" s="63" t="s">
        <v>28</v>
      </c>
      <c r="L1584" s="63" t="s">
        <v>28</v>
      </c>
      <c r="M1584" s="63" t="s">
        <v>28</v>
      </c>
      <c r="N1584" s="63" t="s">
        <v>28</v>
      </c>
      <c r="O1584" s="63" t="s">
        <v>28</v>
      </c>
      <c r="P1584" s="63" t="s">
        <v>28</v>
      </c>
      <c r="Q1584" s="63" t="s">
        <v>28</v>
      </c>
      <c r="R1584" s="63" t="s">
        <v>28</v>
      </c>
      <c r="S1584" s="63" t="s">
        <v>28</v>
      </c>
      <c r="T1584" s="63" t="s">
        <v>28</v>
      </c>
      <c r="U1584" s="63" t="s">
        <v>28</v>
      </c>
      <c r="V1584" s="63" t="s">
        <v>28</v>
      </c>
      <c r="W1584" s="63" t="s">
        <v>28</v>
      </c>
      <c r="X1584" s="63" t="s">
        <v>28</v>
      </c>
      <c r="Y1584" s="63" t="s">
        <v>28</v>
      </c>
      <c r="Z1584" s="63" t="s">
        <v>28</v>
      </c>
      <c r="AA1584" s="63" t="s">
        <v>28</v>
      </c>
      <c r="AB1584" s="93" t="str">
        <f t="shared" si="353"/>
        <v>pre99</v>
      </c>
      <c r="AC1584" s="93" t="str">
        <f t="shared" si="354"/>
        <v>CHK</v>
      </c>
      <c r="AD1584" s="93" t="str">
        <f>"'"&amp;VLOOKUP(A1584,Lookups!B$3:F$48,2,FALSE)&amp;"'"</f>
        <v>'Chilkat River'</v>
      </c>
      <c r="AE1584" s="93">
        <f>VLOOKUP(A1584,Lookups!B$3:F$48,4,FALSE)</f>
        <v>1</v>
      </c>
      <c r="AF1584" s="93" t="str">
        <f>VLOOKUP(A1584,Lookups!B$3:F$48,5,FALSE)</f>
        <v>SEAK</v>
      </c>
      <c r="AG1584" s="93" t="str">
        <f t="shared" si="355"/>
        <v>no</v>
      </c>
      <c r="AH1584" s="93">
        <f>VLOOKUP(A1584,Lookups!B$3:F$48,3,FALSE)</f>
        <v>5</v>
      </c>
      <c r="AI1584" s="117">
        <f t="shared" si="356"/>
        <v>0</v>
      </c>
      <c r="AJ1584" s="117">
        <f t="shared" si="357"/>
        <v>0</v>
      </c>
      <c r="AK1584" s="117">
        <f t="shared" si="358"/>
        <v>0</v>
      </c>
      <c r="AL1584" s="117">
        <f t="shared" si="359"/>
        <v>0</v>
      </c>
      <c r="AM1584" s="117">
        <f t="shared" si="360"/>
        <v>0</v>
      </c>
      <c r="AN1584" s="117">
        <f t="shared" si="361"/>
        <v>0</v>
      </c>
      <c r="AO1584" s="117">
        <f t="shared" si="362"/>
        <v>0</v>
      </c>
      <c r="AP1584" s="117">
        <f t="shared" si="363"/>
        <v>0</v>
      </c>
      <c r="AQ1584" s="117">
        <f t="shared" si="364"/>
        <v>0</v>
      </c>
      <c r="AR1584" s="117">
        <f t="shared" si="365"/>
        <v>0</v>
      </c>
      <c r="AS1584" t="str">
        <f t="shared" si="366"/>
        <v>1982CHK</v>
      </c>
    </row>
    <row r="1585" spans="1:45" x14ac:dyDescent="0.25">
      <c r="A1585" t="s">
        <v>662</v>
      </c>
      <c r="B1585" s="64">
        <v>1983</v>
      </c>
      <c r="C1585" t="s">
        <v>40</v>
      </c>
      <c r="E1585" s="63" t="s">
        <v>28</v>
      </c>
      <c r="F1585" s="63" t="s">
        <v>28</v>
      </c>
      <c r="G1585" s="63" t="s">
        <v>28</v>
      </c>
      <c r="H1585" s="63" t="s">
        <v>28</v>
      </c>
      <c r="I1585" s="63" t="s">
        <v>28</v>
      </c>
      <c r="J1585" s="63" t="s">
        <v>28</v>
      </c>
      <c r="K1585" s="63" t="s">
        <v>28</v>
      </c>
      <c r="L1585" s="63" t="s">
        <v>28</v>
      </c>
      <c r="M1585" s="63" t="s">
        <v>28</v>
      </c>
      <c r="N1585" s="63" t="s">
        <v>28</v>
      </c>
      <c r="O1585" s="63" t="s">
        <v>28</v>
      </c>
      <c r="P1585" s="63" t="s">
        <v>28</v>
      </c>
      <c r="Q1585" s="63" t="s">
        <v>28</v>
      </c>
      <c r="R1585" s="63" t="s">
        <v>28</v>
      </c>
      <c r="S1585" s="63" t="s">
        <v>28</v>
      </c>
      <c r="T1585" s="63" t="s">
        <v>28</v>
      </c>
      <c r="U1585" s="63" t="s">
        <v>28</v>
      </c>
      <c r="V1585" s="63" t="s">
        <v>28</v>
      </c>
      <c r="W1585" s="63" t="s">
        <v>28</v>
      </c>
      <c r="X1585" s="63" t="s">
        <v>28</v>
      </c>
      <c r="Y1585" s="63" t="s">
        <v>28</v>
      </c>
      <c r="Z1585" s="63" t="s">
        <v>28</v>
      </c>
      <c r="AA1585" s="63" t="s">
        <v>28</v>
      </c>
      <c r="AB1585" s="93" t="str">
        <f t="shared" si="353"/>
        <v>pre99</v>
      </c>
      <c r="AC1585" s="93" t="str">
        <f t="shared" si="354"/>
        <v>CHK</v>
      </c>
      <c r="AD1585" s="93" t="str">
        <f>"'"&amp;VLOOKUP(A1585,Lookups!B$3:F$48,2,FALSE)&amp;"'"</f>
        <v>'Chilkat River'</v>
      </c>
      <c r="AE1585" s="93">
        <f>VLOOKUP(A1585,Lookups!B$3:F$48,4,FALSE)</f>
        <v>1</v>
      </c>
      <c r="AF1585" s="93" t="str">
        <f>VLOOKUP(A1585,Lookups!B$3:F$48,5,FALSE)</f>
        <v>SEAK</v>
      </c>
      <c r="AG1585" s="93" t="str">
        <f t="shared" si="355"/>
        <v>no</v>
      </c>
      <c r="AH1585" s="93">
        <f>VLOOKUP(A1585,Lookups!B$3:F$48,3,FALSE)</f>
        <v>5</v>
      </c>
      <c r="AI1585" s="117">
        <f t="shared" si="356"/>
        <v>0</v>
      </c>
      <c r="AJ1585" s="117">
        <f t="shared" si="357"/>
        <v>0</v>
      </c>
      <c r="AK1585" s="117">
        <f t="shared" si="358"/>
        <v>0</v>
      </c>
      <c r="AL1585" s="117">
        <f t="shared" si="359"/>
        <v>0</v>
      </c>
      <c r="AM1585" s="117">
        <f t="shared" si="360"/>
        <v>0</v>
      </c>
      <c r="AN1585" s="117">
        <f t="shared" si="361"/>
        <v>0</v>
      </c>
      <c r="AO1585" s="117">
        <f t="shared" si="362"/>
        <v>0</v>
      </c>
      <c r="AP1585" s="117">
        <f t="shared" si="363"/>
        <v>0</v>
      </c>
      <c r="AQ1585" s="117">
        <f t="shared" si="364"/>
        <v>0</v>
      </c>
      <c r="AR1585" s="117">
        <f t="shared" si="365"/>
        <v>0</v>
      </c>
      <c r="AS1585" t="str">
        <f t="shared" si="366"/>
        <v>1983CHK</v>
      </c>
    </row>
    <row r="1586" spans="1:45" x14ac:dyDescent="0.25">
      <c r="A1586" t="s">
        <v>662</v>
      </c>
      <c r="B1586" s="64">
        <v>1984</v>
      </c>
      <c r="C1586" t="s">
        <v>40</v>
      </c>
      <c r="E1586" s="63" t="s">
        <v>28</v>
      </c>
      <c r="F1586" s="63" t="s">
        <v>28</v>
      </c>
      <c r="G1586" s="63" t="s">
        <v>28</v>
      </c>
      <c r="H1586" s="63" t="s">
        <v>28</v>
      </c>
      <c r="I1586" s="63" t="s">
        <v>28</v>
      </c>
      <c r="J1586" s="63" t="s">
        <v>28</v>
      </c>
      <c r="K1586" s="63" t="s">
        <v>28</v>
      </c>
      <c r="L1586" s="63" t="s">
        <v>28</v>
      </c>
      <c r="M1586" s="63" t="s">
        <v>28</v>
      </c>
      <c r="N1586" s="63" t="s">
        <v>28</v>
      </c>
      <c r="O1586" s="63" t="s">
        <v>28</v>
      </c>
      <c r="P1586" s="63" t="s">
        <v>28</v>
      </c>
      <c r="Q1586" s="63" t="s">
        <v>28</v>
      </c>
      <c r="R1586" s="63" t="s">
        <v>28</v>
      </c>
      <c r="S1586" s="63" t="s">
        <v>28</v>
      </c>
      <c r="T1586" s="63" t="s">
        <v>28</v>
      </c>
      <c r="U1586" s="63" t="s">
        <v>28</v>
      </c>
      <c r="V1586" s="63" t="s">
        <v>28</v>
      </c>
      <c r="W1586" s="63" t="s">
        <v>28</v>
      </c>
      <c r="X1586" s="63" t="s">
        <v>28</v>
      </c>
      <c r="Y1586" s="63" t="s">
        <v>28</v>
      </c>
      <c r="Z1586" s="63" t="s">
        <v>28</v>
      </c>
      <c r="AA1586" s="63" t="s">
        <v>28</v>
      </c>
      <c r="AB1586" s="93" t="str">
        <f t="shared" si="353"/>
        <v>pre99</v>
      </c>
      <c r="AC1586" s="93" t="str">
        <f t="shared" si="354"/>
        <v>CHK</v>
      </c>
      <c r="AD1586" s="93" t="str">
        <f>"'"&amp;VLOOKUP(A1586,Lookups!B$3:F$48,2,FALSE)&amp;"'"</f>
        <v>'Chilkat River'</v>
      </c>
      <c r="AE1586" s="93">
        <f>VLOOKUP(A1586,Lookups!B$3:F$48,4,FALSE)</f>
        <v>1</v>
      </c>
      <c r="AF1586" s="93" t="str">
        <f>VLOOKUP(A1586,Lookups!B$3:F$48,5,FALSE)</f>
        <v>SEAK</v>
      </c>
      <c r="AG1586" s="93" t="str">
        <f t="shared" si="355"/>
        <v>no</v>
      </c>
      <c r="AH1586" s="93">
        <f>VLOOKUP(A1586,Lookups!B$3:F$48,3,FALSE)</f>
        <v>5</v>
      </c>
      <c r="AI1586" s="117">
        <f t="shared" si="356"/>
        <v>0</v>
      </c>
      <c r="AJ1586" s="117">
        <f t="shared" si="357"/>
        <v>0</v>
      </c>
      <c r="AK1586" s="117">
        <f t="shared" si="358"/>
        <v>0</v>
      </c>
      <c r="AL1586" s="117">
        <f t="shared" si="359"/>
        <v>0</v>
      </c>
      <c r="AM1586" s="117">
        <f t="shared" si="360"/>
        <v>0</v>
      </c>
      <c r="AN1586" s="117">
        <f t="shared" si="361"/>
        <v>0</v>
      </c>
      <c r="AO1586" s="117">
        <f t="shared" si="362"/>
        <v>0</v>
      </c>
      <c r="AP1586" s="117">
        <f t="shared" si="363"/>
        <v>0</v>
      </c>
      <c r="AQ1586" s="117">
        <f t="shared" si="364"/>
        <v>0</v>
      </c>
      <c r="AR1586" s="117">
        <f t="shared" si="365"/>
        <v>0</v>
      </c>
      <c r="AS1586" t="str">
        <f t="shared" si="366"/>
        <v>1984CHK</v>
      </c>
    </row>
    <row r="1587" spans="1:45" x14ac:dyDescent="0.25">
      <c r="A1587" t="s">
        <v>662</v>
      </c>
      <c r="B1587" s="64">
        <v>1985</v>
      </c>
      <c r="C1587" t="s">
        <v>40</v>
      </c>
      <c r="E1587" s="63" t="s">
        <v>28</v>
      </c>
      <c r="F1587" s="63" t="s">
        <v>28</v>
      </c>
      <c r="G1587" s="63" t="s">
        <v>28</v>
      </c>
      <c r="H1587" s="63" t="s">
        <v>28</v>
      </c>
      <c r="I1587" s="63" t="s">
        <v>28</v>
      </c>
      <c r="J1587" s="63" t="s">
        <v>28</v>
      </c>
      <c r="K1587" s="63" t="s">
        <v>28</v>
      </c>
      <c r="L1587" s="63" t="s">
        <v>28</v>
      </c>
      <c r="M1587" s="63" t="s">
        <v>28</v>
      </c>
      <c r="N1587" s="63" t="s">
        <v>28</v>
      </c>
      <c r="O1587" s="63" t="s">
        <v>28</v>
      </c>
      <c r="P1587" s="63" t="s">
        <v>28</v>
      </c>
      <c r="Q1587" s="63" t="s">
        <v>28</v>
      </c>
      <c r="R1587" s="63" t="s">
        <v>28</v>
      </c>
      <c r="S1587" s="63" t="s">
        <v>28</v>
      </c>
      <c r="T1587" s="63" t="s">
        <v>28</v>
      </c>
      <c r="U1587" s="63" t="s">
        <v>28</v>
      </c>
      <c r="V1587" s="63" t="s">
        <v>28</v>
      </c>
      <c r="W1587" s="63" t="s">
        <v>28</v>
      </c>
      <c r="X1587" s="63" t="s">
        <v>28</v>
      </c>
      <c r="Y1587" s="63" t="s">
        <v>28</v>
      </c>
      <c r="Z1587" s="63" t="s">
        <v>28</v>
      </c>
      <c r="AA1587" s="63" t="s">
        <v>28</v>
      </c>
      <c r="AB1587" s="93" t="str">
        <f t="shared" si="353"/>
        <v>pre99</v>
      </c>
      <c r="AC1587" s="93" t="str">
        <f t="shared" si="354"/>
        <v>CHK</v>
      </c>
      <c r="AD1587" s="93" t="str">
        <f>"'"&amp;VLOOKUP(A1587,Lookups!B$3:F$48,2,FALSE)&amp;"'"</f>
        <v>'Chilkat River'</v>
      </c>
      <c r="AE1587" s="93">
        <f>VLOOKUP(A1587,Lookups!B$3:F$48,4,FALSE)</f>
        <v>1</v>
      </c>
      <c r="AF1587" s="93" t="str">
        <f>VLOOKUP(A1587,Lookups!B$3:F$48,5,FALSE)</f>
        <v>SEAK</v>
      </c>
      <c r="AG1587" s="93" t="str">
        <f t="shared" si="355"/>
        <v>no</v>
      </c>
      <c r="AH1587" s="93">
        <f>VLOOKUP(A1587,Lookups!B$3:F$48,3,FALSE)</f>
        <v>5</v>
      </c>
      <c r="AI1587" s="117">
        <f t="shared" si="356"/>
        <v>0</v>
      </c>
      <c r="AJ1587" s="117">
        <f t="shared" si="357"/>
        <v>0</v>
      </c>
      <c r="AK1587" s="117">
        <f t="shared" si="358"/>
        <v>0</v>
      </c>
      <c r="AL1587" s="117">
        <f t="shared" si="359"/>
        <v>0</v>
      </c>
      <c r="AM1587" s="117">
        <f t="shared" si="360"/>
        <v>0</v>
      </c>
      <c r="AN1587" s="117">
        <f t="shared" si="361"/>
        <v>0</v>
      </c>
      <c r="AO1587" s="117">
        <f t="shared" si="362"/>
        <v>0</v>
      </c>
      <c r="AP1587" s="117">
        <f t="shared" si="363"/>
        <v>0</v>
      </c>
      <c r="AQ1587" s="117">
        <f t="shared" si="364"/>
        <v>0</v>
      </c>
      <c r="AR1587" s="117">
        <f t="shared" si="365"/>
        <v>0</v>
      </c>
      <c r="AS1587" t="str">
        <f t="shared" si="366"/>
        <v>1985CHK</v>
      </c>
    </row>
    <row r="1588" spans="1:45" x14ac:dyDescent="0.25">
      <c r="A1588" t="s">
        <v>662</v>
      </c>
      <c r="B1588" s="64">
        <v>1986</v>
      </c>
      <c r="C1588" t="s">
        <v>40</v>
      </c>
      <c r="E1588" s="63" t="s">
        <v>28</v>
      </c>
      <c r="F1588" s="63" t="s">
        <v>28</v>
      </c>
      <c r="G1588" s="63" t="s">
        <v>28</v>
      </c>
      <c r="H1588" s="63" t="s">
        <v>28</v>
      </c>
      <c r="I1588" s="63" t="s">
        <v>28</v>
      </c>
      <c r="J1588" s="63" t="s">
        <v>28</v>
      </c>
      <c r="K1588" s="63" t="s">
        <v>28</v>
      </c>
      <c r="L1588" s="63" t="s">
        <v>28</v>
      </c>
      <c r="M1588" s="63" t="s">
        <v>28</v>
      </c>
      <c r="N1588" s="63" t="s">
        <v>28</v>
      </c>
      <c r="O1588" s="63" t="s">
        <v>28</v>
      </c>
      <c r="P1588" s="63" t="s">
        <v>28</v>
      </c>
      <c r="Q1588" s="63" t="s">
        <v>28</v>
      </c>
      <c r="R1588" s="63" t="s">
        <v>28</v>
      </c>
      <c r="S1588" s="63" t="s">
        <v>28</v>
      </c>
      <c r="T1588" s="63" t="s">
        <v>28</v>
      </c>
      <c r="U1588" s="63" t="s">
        <v>28</v>
      </c>
      <c r="V1588" s="63" t="s">
        <v>28</v>
      </c>
      <c r="W1588" s="63" t="s">
        <v>28</v>
      </c>
      <c r="X1588" s="63" t="s">
        <v>28</v>
      </c>
      <c r="Y1588" s="63" t="s">
        <v>28</v>
      </c>
      <c r="Z1588" s="63" t="s">
        <v>28</v>
      </c>
      <c r="AA1588" s="63" t="s">
        <v>28</v>
      </c>
      <c r="AB1588" s="93" t="str">
        <f t="shared" si="353"/>
        <v>pre99</v>
      </c>
      <c r="AC1588" s="93" t="str">
        <f t="shared" si="354"/>
        <v>CHK</v>
      </c>
      <c r="AD1588" s="93" t="str">
        <f>"'"&amp;VLOOKUP(A1588,Lookups!B$3:F$48,2,FALSE)&amp;"'"</f>
        <v>'Chilkat River'</v>
      </c>
      <c r="AE1588" s="93">
        <f>VLOOKUP(A1588,Lookups!B$3:F$48,4,FALSE)</f>
        <v>1</v>
      </c>
      <c r="AF1588" s="93" t="str">
        <f>VLOOKUP(A1588,Lookups!B$3:F$48,5,FALSE)</f>
        <v>SEAK</v>
      </c>
      <c r="AG1588" s="93" t="str">
        <f t="shared" si="355"/>
        <v>no</v>
      </c>
      <c r="AH1588" s="93">
        <f>VLOOKUP(A1588,Lookups!B$3:F$48,3,FALSE)</f>
        <v>5</v>
      </c>
      <c r="AI1588" s="117">
        <f t="shared" si="356"/>
        <v>0</v>
      </c>
      <c r="AJ1588" s="117">
        <f t="shared" si="357"/>
        <v>0</v>
      </c>
      <c r="AK1588" s="117">
        <f t="shared" si="358"/>
        <v>0</v>
      </c>
      <c r="AL1588" s="117">
        <f t="shared" si="359"/>
        <v>0</v>
      </c>
      <c r="AM1588" s="117">
        <f t="shared" si="360"/>
        <v>0</v>
      </c>
      <c r="AN1588" s="117">
        <f t="shared" si="361"/>
        <v>0</v>
      </c>
      <c r="AO1588" s="117">
        <f t="shared" si="362"/>
        <v>0</v>
      </c>
      <c r="AP1588" s="117">
        <f t="shared" si="363"/>
        <v>0</v>
      </c>
      <c r="AQ1588" s="117">
        <f t="shared" si="364"/>
        <v>0</v>
      </c>
      <c r="AR1588" s="117">
        <f t="shared" si="365"/>
        <v>0</v>
      </c>
      <c r="AS1588" t="str">
        <f t="shared" si="366"/>
        <v>1986CHK</v>
      </c>
    </row>
    <row r="1589" spans="1:45" x14ac:dyDescent="0.25">
      <c r="A1589" t="s">
        <v>662</v>
      </c>
      <c r="B1589" s="64">
        <v>1987</v>
      </c>
      <c r="C1589" t="s">
        <v>40</v>
      </c>
      <c r="E1589" s="63" t="s">
        <v>28</v>
      </c>
      <c r="F1589" s="63" t="s">
        <v>28</v>
      </c>
      <c r="G1589" s="63" t="s">
        <v>28</v>
      </c>
      <c r="H1589" s="63" t="s">
        <v>28</v>
      </c>
      <c r="I1589" s="63" t="s">
        <v>28</v>
      </c>
      <c r="J1589" s="63" t="s">
        <v>28</v>
      </c>
      <c r="K1589" s="63" t="s">
        <v>28</v>
      </c>
      <c r="L1589" s="63" t="s">
        <v>28</v>
      </c>
      <c r="M1589" s="63" t="s">
        <v>28</v>
      </c>
      <c r="N1589" s="63" t="s">
        <v>28</v>
      </c>
      <c r="O1589" s="63" t="s">
        <v>28</v>
      </c>
      <c r="P1589" s="63" t="s">
        <v>28</v>
      </c>
      <c r="Q1589" s="63" t="s">
        <v>28</v>
      </c>
      <c r="R1589" s="63" t="s">
        <v>28</v>
      </c>
      <c r="S1589" s="63" t="s">
        <v>28</v>
      </c>
      <c r="T1589" s="63" t="s">
        <v>28</v>
      </c>
      <c r="U1589" s="63" t="s">
        <v>28</v>
      </c>
      <c r="V1589" s="63" t="s">
        <v>28</v>
      </c>
      <c r="W1589" s="63" t="s">
        <v>28</v>
      </c>
      <c r="X1589" s="63" t="s">
        <v>28</v>
      </c>
      <c r="Y1589" s="63" t="s">
        <v>28</v>
      </c>
      <c r="Z1589" s="63" t="s">
        <v>28</v>
      </c>
      <c r="AA1589" s="63" t="s">
        <v>28</v>
      </c>
      <c r="AB1589" s="93" t="str">
        <f t="shared" si="353"/>
        <v>pre99</v>
      </c>
      <c r="AC1589" s="93" t="str">
        <f t="shared" si="354"/>
        <v>CHK</v>
      </c>
      <c r="AD1589" s="93" t="str">
        <f>"'"&amp;VLOOKUP(A1589,Lookups!B$3:F$48,2,FALSE)&amp;"'"</f>
        <v>'Chilkat River'</v>
      </c>
      <c r="AE1589" s="93">
        <f>VLOOKUP(A1589,Lookups!B$3:F$48,4,FALSE)</f>
        <v>1</v>
      </c>
      <c r="AF1589" s="93" t="str">
        <f>VLOOKUP(A1589,Lookups!B$3:F$48,5,FALSE)</f>
        <v>SEAK</v>
      </c>
      <c r="AG1589" s="93" t="str">
        <f t="shared" si="355"/>
        <v>no</v>
      </c>
      <c r="AH1589" s="93">
        <f>VLOOKUP(A1589,Lookups!B$3:F$48,3,FALSE)</f>
        <v>5</v>
      </c>
      <c r="AI1589" s="117">
        <f t="shared" si="356"/>
        <v>0</v>
      </c>
      <c r="AJ1589" s="117">
        <f t="shared" si="357"/>
        <v>0</v>
      </c>
      <c r="AK1589" s="117">
        <f t="shared" si="358"/>
        <v>0</v>
      </c>
      <c r="AL1589" s="117">
        <f t="shared" si="359"/>
        <v>0</v>
      </c>
      <c r="AM1589" s="117">
        <f t="shared" si="360"/>
        <v>0</v>
      </c>
      <c r="AN1589" s="117">
        <f t="shared" si="361"/>
        <v>0</v>
      </c>
      <c r="AO1589" s="117">
        <f t="shared" si="362"/>
        <v>0</v>
      </c>
      <c r="AP1589" s="117">
        <f t="shared" si="363"/>
        <v>0</v>
      </c>
      <c r="AQ1589" s="117">
        <f t="shared" si="364"/>
        <v>0</v>
      </c>
      <c r="AR1589" s="117">
        <f t="shared" si="365"/>
        <v>0</v>
      </c>
      <c r="AS1589" t="str">
        <f t="shared" si="366"/>
        <v>1987CHK</v>
      </c>
    </row>
    <row r="1590" spans="1:45" x14ac:dyDescent="0.25">
      <c r="A1590" t="s">
        <v>662</v>
      </c>
      <c r="B1590" s="64">
        <v>1988</v>
      </c>
      <c r="C1590" t="s">
        <v>40</v>
      </c>
      <c r="E1590" s="63" t="s">
        <v>28</v>
      </c>
      <c r="F1590" s="63" t="s">
        <v>28</v>
      </c>
      <c r="G1590" s="63" t="s">
        <v>28</v>
      </c>
      <c r="H1590" s="63" t="s">
        <v>28</v>
      </c>
      <c r="I1590" s="63" t="s">
        <v>28</v>
      </c>
      <c r="J1590" s="63" t="s">
        <v>28</v>
      </c>
      <c r="K1590" s="63" t="s">
        <v>28</v>
      </c>
      <c r="L1590" s="63" t="s">
        <v>28</v>
      </c>
      <c r="M1590" s="63" t="s">
        <v>28</v>
      </c>
      <c r="N1590" s="63" t="s">
        <v>28</v>
      </c>
      <c r="O1590" s="63" t="s">
        <v>28</v>
      </c>
      <c r="P1590" s="63" t="s">
        <v>28</v>
      </c>
      <c r="Q1590" s="63" t="s">
        <v>28</v>
      </c>
      <c r="R1590" s="63" t="s">
        <v>28</v>
      </c>
      <c r="S1590" s="63" t="s">
        <v>28</v>
      </c>
      <c r="T1590" s="63" t="s">
        <v>28</v>
      </c>
      <c r="U1590" s="63" t="s">
        <v>28</v>
      </c>
      <c r="V1590" s="63" t="s">
        <v>28</v>
      </c>
      <c r="W1590" s="63" t="s">
        <v>28</v>
      </c>
      <c r="X1590" s="63" t="s">
        <v>28</v>
      </c>
      <c r="Y1590" s="63" t="s">
        <v>28</v>
      </c>
      <c r="Z1590" s="63" t="s">
        <v>28</v>
      </c>
      <c r="AA1590" s="63" t="s">
        <v>28</v>
      </c>
      <c r="AB1590" s="93" t="str">
        <f t="shared" si="353"/>
        <v>pre99</v>
      </c>
      <c r="AC1590" s="93" t="str">
        <f t="shared" si="354"/>
        <v>CHK</v>
      </c>
      <c r="AD1590" s="93" t="str">
        <f>"'"&amp;VLOOKUP(A1590,Lookups!B$3:F$48,2,FALSE)&amp;"'"</f>
        <v>'Chilkat River'</v>
      </c>
      <c r="AE1590" s="93">
        <f>VLOOKUP(A1590,Lookups!B$3:F$48,4,FALSE)</f>
        <v>1</v>
      </c>
      <c r="AF1590" s="93" t="str">
        <f>VLOOKUP(A1590,Lookups!B$3:F$48,5,FALSE)</f>
        <v>SEAK</v>
      </c>
      <c r="AG1590" s="93" t="str">
        <f t="shared" si="355"/>
        <v>no</v>
      </c>
      <c r="AH1590" s="93">
        <f>VLOOKUP(A1590,Lookups!B$3:F$48,3,FALSE)</f>
        <v>5</v>
      </c>
      <c r="AI1590" s="117">
        <f t="shared" si="356"/>
        <v>0</v>
      </c>
      <c r="AJ1590" s="117">
        <f t="shared" si="357"/>
        <v>0</v>
      </c>
      <c r="AK1590" s="117">
        <f t="shared" si="358"/>
        <v>0</v>
      </c>
      <c r="AL1590" s="117">
        <f t="shared" si="359"/>
        <v>0</v>
      </c>
      <c r="AM1590" s="117">
        <f t="shared" si="360"/>
        <v>0</v>
      </c>
      <c r="AN1590" s="117">
        <f t="shared" si="361"/>
        <v>0</v>
      </c>
      <c r="AO1590" s="117">
        <f t="shared" si="362"/>
        <v>0</v>
      </c>
      <c r="AP1590" s="117">
        <f t="shared" si="363"/>
        <v>0</v>
      </c>
      <c r="AQ1590" s="117">
        <f t="shared" si="364"/>
        <v>0</v>
      </c>
      <c r="AR1590" s="117">
        <f t="shared" si="365"/>
        <v>0</v>
      </c>
      <c r="AS1590" t="str">
        <f t="shared" si="366"/>
        <v>1988CHK</v>
      </c>
    </row>
    <row r="1591" spans="1:45" x14ac:dyDescent="0.25">
      <c r="A1591" t="s">
        <v>662</v>
      </c>
      <c r="B1591" s="64">
        <v>1989</v>
      </c>
      <c r="C1591" t="s">
        <v>40</v>
      </c>
      <c r="E1591" s="63" t="s">
        <v>28</v>
      </c>
      <c r="F1591" s="63" t="s">
        <v>28</v>
      </c>
      <c r="G1591" s="63" t="s">
        <v>28</v>
      </c>
      <c r="H1591" s="63" t="s">
        <v>28</v>
      </c>
      <c r="I1591" s="63" t="s">
        <v>28</v>
      </c>
      <c r="J1591" s="63" t="s">
        <v>28</v>
      </c>
      <c r="K1591" s="63" t="s">
        <v>28</v>
      </c>
      <c r="L1591" s="63" t="s">
        <v>28</v>
      </c>
      <c r="M1591" s="63" t="s">
        <v>28</v>
      </c>
      <c r="N1591" s="63" t="s">
        <v>28</v>
      </c>
      <c r="O1591" s="63" t="s">
        <v>28</v>
      </c>
      <c r="P1591" s="63" t="s">
        <v>28</v>
      </c>
      <c r="Q1591" s="63" t="s">
        <v>28</v>
      </c>
      <c r="R1591" s="63" t="s">
        <v>28</v>
      </c>
      <c r="S1591" s="63" t="s">
        <v>28</v>
      </c>
      <c r="T1591" s="63" t="s">
        <v>28</v>
      </c>
      <c r="U1591" s="63" t="s">
        <v>28</v>
      </c>
      <c r="V1591" s="63" t="s">
        <v>28</v>
      </c>
      <c r="W1591" s="63" t="s">
        <v>28</v>
      </c>
      <c r="X1591" s="63" t="s">
        <v>28</v>
      </c>
      <c r="Y1591" s="63" t="s">
        <v>28</v>
      </c>
      <c r="Z1591" s="63" t="s">
        <v>28</v>
      </c>
      <c r="AA1591" s="63" t="s">
        <v>28</v>
      </c>
      <c r="AB1591" s="93" t="str">
        <f t="shared" si="353"/>
        <v>pre99</v>
      </c>
      <c r="AC1591" s="93" t="str">
        <f t="shared" si="354"/>
        <v>CHK</v>
      </c>
      <c r="AD1591" s="93" t="str">
        <f>"'"&amp;VLOOKUP(A1591,Lookups!B$3:F$48,2,FALSE)&amp;"'"</f>
        <v>'Chilkat River'</v>
      </c>
      <c r="AE1591" s="93">
        <f>VLOOKUP(A1591,Lookups!B$3:F$48,4,FALSE)</f>
        <v>1</v>
      </c>
      <c r="AF1591" s="93" t="str">
        <f>VLOOKUP(A1591,Lookups!B$3:F$48,5,FALSE)</f>
        <v>SEAK</v>
      </c>
      <c r="AG1591" s="93" t="str">
        <f t="shared" si="355"/>
        <v>no</v>
      </c>
      <c r="AH1591" s="93">
        <f>VLOOKUP(A1591,Lookups!B$3:F$48,3,FALSE)</f>
        <v>5</v>
      </c>
      <c r="AI1591" s="117">
        <f t="shared" si="356"/>
        <v>0</v>
      </c>
      <c r="AJ1591" s="117">
        <f t="shared" si="357"/>
        <v>0</v>
      </c>
      <c r="AK1591" s="117">
        <f t="shared" si="358"/>
        <v>0</v>
      </c>
      <c r="AL1591" s="117">
        <f t="shared" si="359"/>
        <v>0</v>
      </c>
      <c r="AM1591" s="117">
        <f t="shared" si="360"/>
        <v>0</v>
      </c>
      <c r="AN1591" s="117">
        <f t="shared" si="361"/>
        <v>0</v>
      </c>
      <c r="AO1591" s="117">
        <f t="shared" si="362"/>
        <v>0</v>
      </c>
      <c r="AP1591" s="117">
        <f t="shared" si="363"/>
        <v>0</v>
      </c>
      <c r="AQ1591" s="117">
        <f t="shared" si="364"/>
        <v>0</v>
      </c>
      <c r="AR1591" s="117">
        <f t="shared" si="365"/>
        <v>0</v>
      </c>
      <c r="AS1591" t="str">
        <f t="shared" si="366"/>
        <v>1989CHK</v>
      </c>
    </row>
    <row r="1592" spans="1:45" x14ac:dyDescent="0.25">
      <c r="A1592" t="s">
        <v>662</v>
      </c>
      <c r="B1592" s="64">
        <v>1990</v>
      </c>
      <c r="C1592" t="s">
        <v>40</v>
      </c>
      <c r="E1592" s="63" t="s">
        <v>28</v>
      </c>
      <c r="F1592" s="63" t="s">
        <v>28</v>
      </c>
      <c r="G1592" s="63" t="s">
        <v>28</v>
      </c>
      <c r="H1592" s="63" t="s">
        <v>28</v>
      </c>
      <c r="I1592" s="63" t="s">
        <v>28</v>
      </c>
      <c r="J1592" s="63" t="s">
        <v>28</v>
      </c>
      <c r="K1592" s="63" t="s">
        <v>28</v>
      </c>
      <c r="L1592" s="63" t="s">
        <v>28</v>
      </c>
      <c r="M1592" s="63" t="s">
        <v>28</v>
      </c>
      <c r="N1592" s="63" t="s">
        <v>28</v>
      </c>
      <c r="O1592" s="63" t="s">
        <v>28</v>
      </c>
      <c r="P1592" s="63" t="s">
        <v>28</v>
      </c>
      <c r="Q1592" s="63" t="s">
        <v>28</v>
      </c>
      <c r="R1592" s="63" t="s">
        <v>28</v>
      </c>
      <c r="S1592" s="63" t="s">
        <v>28</v>
      </c>
      <c r="T1592" s="63" t="s">
        <v>28</v>
      </c>
      <c r="U1592" s="63" t="s">
        <v>28</v>
      </c>
      <c r="V1592" s="63" t="s">
        <v>28</v>
      </c>
      <c r="W1592" s="63" t="s">
        <v>28</v>
      </c>
      <c r="X1592" s="63" t="s">
        <v>28</v>
      </c>
      <c r="Y1592" s="63" t="s">
        <v>28</v>
      </c>
      <c r="Z1592" s="63" t="s">
        <v>28</v>
      </c>
      <c r="AA1592" s="63" t="s">
        <v>28</v>
      </c>
      <c r="AB1592" s="93" t="str">
        <f t="shared" si="353"/>
        <v>pre99</v>
      </c>
      <c r="AC1592" s="93" t="str">
        <f t="shared" si="354"/>
        <v>CHK</v>
      </c>
      <c r="AD1592" s="93" t="str">
        <f>"'"&amp;VLOOKUP(A1592,Lookups!B$3:F$48,2,FALSE)&amp;"'"</f>
        <v>'Chilkat River'</v>
      </c>
      <c r="AE1592" s="93">
        <f>VLOOKUP(A1592,Lookups!B$3:F$48,4,FALSE)</f>
        <v>1</v>
      </c>
      <c r="AF1592" s="93" t="str">
        <f>VLOOKUP(A1592,Lookups!B$3:F$48,5,FALSE)</f>
        <v>SEAK</v>
      </c>
      <c r="AG1592" s="93" t="str">
        <f t="shared" si="355"/>
        <v>no</v>
      </c>
      <c r="AH1592" s="93">
        <f>VLOOKUP(A1592,Lookups!B$3:F$48,3,FALSE)</f>
        <v>5</v>
      </c>
      <c r="AI1592" s="117">
        <f t="shared" si="356"/>
        <v>0</v>
      </c>
      <c r="AJ1592" s="117">
        <f t="shared" si="357"/>
        <v>0</v>
      </c>
      <c r="AK1592" s="117">
        <f t="shared" si="358"/>
        <v>0</v>
      </c>
      <c r="AL1592" s="117">
        <f t="shared" si="359"/>
        <v>0</v>
      </c>
      <c r="AM1592" s="117">
        <f t="shared" si="360"/>
        <v>0</v>
      </c>
      <c r="AN1592" s="117">
        <f t="shared" si="361"/>
        <v>0</v>
      </c>
      <c r="AO1592" s="117">
        <f t="shared" si="362"/>
        <v>0</v>
      </c>
      <c r="AP1592" s="117">
        <f t="shared" si="363"/>
        <v>0</v>
      </c>
      <c r="AQ1592" s="117">
        <f t="shared" si="364"/>
        <v>0</v>
      </c>
      <c r="AR1592" s="117">
        <f t="shared" si="365"/>
        <v>0</v>
      </c>
      <c r="AS1592" t="str">
        <f t="shared" si="366"/>
        <v>1990CHK</v>
      </c>
    </row>
    <row r="1593" spans="1:45" x14ac:dyDescent="0.25">
      <c r="A1593" t="s">
        <v>662</v>
      </c>
      <c r="B1593" s="64">
        <v>1991</v>
      </c>
      <c r="C1593" t="s">
        <v>40</v>
      </c>
      <c r="E1593" s="63" t="s">
        <v>28</v>
      </c>
      <c r="F1593" s="63" t="s">
        <v>28</v>
      </c>
      <c r="G1593" s="63" t="s">
        <v>28</v>
      </c>
      <c r="H1593" s="63" t="s">
        <v>28</v>
      </c>
      <c r="I1593" s="63" t="s">
        <v>28</v>
      </c>
      <c r="J1593" s="63" t="s">
        <v>28</v>
      </c>
      <c r="K1593" s="63" t="s">
        <v>28</v>
      </c>
      <c r="L1593" s="63" t="s">
        <v>28</v>
      </c>
      <c r="M1593" s="63" t="s">
        <v>28</v>
      </c>
      <c r="N1593" s="63" t="s">
        <v>28</v>
      </c>
      <c r="O1593" s="63" t="s">
        <v>28</v>
      </c>
      <c r="P1593" s="63" t="s">
        <v>28</v>
      </c>
      <c r="Q1593" s="63" t="s">
        <v>28</v>
      </c>
      <c r="R1593" s="63" t="s">
        <v>28</v>
      </c>
      <c r="S1593" s="63" t="s">
        <v>28</v>
      </c>
      <c r="T1593" s="63" t="s">
        <v>28</v>
      </c>
      <c r="U1593" s="63" t="s">
        <v>28</v>
      </c>
      <c r="V1593" s="63" t="s">
        <v>28</v>
      </c>
      <c r="W1593" s="63" t="s">
        <v>28</v>
      </c>
      <c r="X1593" s="63" t="s">
        <v>28</v>
      </c>
      <c r="Y1593" s="63" t="s">
        <v>28</v>
      </c>
      <c r="Z1593" s="63" t="s">
        <v>28</v>
      </c>
      <c r="AA1593" s="63" t="s">
        <v>28</v>
      </c>
      <c r="AB1593" s="93" t="str">
        <f t="shared" si="353"/>
        <v>pre99</v>
      </c>
      <c r="AC1593" s="93" t="str">
        <f t="shared" si="354"/>
        <v>CHK</v>
      </c>
      <c r="AD1593" s="93" t="str">
        <f>"'"&amp;VLOOKUP(A1593,Lookups!B$3:F$48,2,FALSE)&amp;"'"</f>
        <v>'Chilkat River'</v>
      </c>
      <c r="AE1593" s="93">
        <f>VLOOKUP(A1593,Lookups!B$3:F$48,4,FALSE)</f>
        <v>1</v>
      </c>
      <c r="AF1593" s="93" t="str">
        <f>VLOOKUP(A1593,Lookups!B$3:F$48,5,FALSE)</f>
        <v>SEAK</v>
      </c>
      <c r="AG1593" s="93" t="str">
        <f t="shared" si="355"/>
        <v>no</v>
      </c>
      <c r="AH1593" s="93">
        <f>VLOOKUP(A1593,Lookups!B$3:F$48,3,FALSE)</f>
        <v>5</v>
      </c>
      <c r="AI1593" s="117">
        <f t="shared" si="356"/>
        <v>0</v>
      </c>
      <c r="AJ1593" s="117">
        <f t="shared" si="357"/>
        <v>0</v>
      </c>
      <c r="AK1593" s="117">
        <f t="shared" si="358"/>
        <v>0</v>
      </c>
      <c r="AL1593" s="117">
        <f t="shared" si="359"/>
        <v>0</v>
      </c>
      <c r="AM1593" s="117">
        <f t="shared" si="360"/>
        <v>0</v>
      </c>
      <c r="AN1593" s="117">
        <f t="shared" si="361"/>
        <v>0</v>
      </c>
      <c r="AO1593" s="117">
        <f t="shared" si="362"/>
        <v>0</v>
      </c>
      <c r="AP1593" s="117">
        <f t="shared" si="363"/>
        <v>0</v>
      </c>
      <c r="AQ1593" s="117">
        <f t="shared" si="364"/>
        <v>0</v>
      </c>
      <c r="AR1593" s="117">
        <f t="shared" si="365"/>
        <v>0</v>
      </c>
      <c r="AS1593" t="str">
        <f t="shared" si="366"/>
        <v>1991CHK</v>
      </c>
    </row>
    <row r="1594" spans="1:45" x14ac:dyDescent="0.25">
      <c r="A1594" t="s">
        <v>662</v>
      </c>
      <c r="B1594" s="64">
        <v>1992</v>
      </c>
      <c r="C1594" t="s">
        <v>40</v>
      </c>
      <c r="E1594" s="63" t="s">
        <v>28</v>
      </c>
      <c r="F1594" s="63" t="s">
        <v>28</v>
      </c>
      <c r="G1594" s="63" t="s">
        <v>28</v>
      </c>
      <c r="H1594" s="63" t="s">
        <v>28</v>
      </c>
      <c r="I1594" s="63" t="s">
        <v>28</v>
      </c>
      <c r="J1594" s="63" t="s">
        <v>28</v>
      </c>
      <c r="K1594" s="63" t="s">
        <v>28</v>
      </c>
      <c r="L1594" s="63" t="s">
        <v>28</v>
      </c>
      <c r="M1594" s="63" t="s">
        <v>28</v>
      </c>
      <c r="N1594" s="63" t="s">
        <v>28</v>
      </c>
      <c r="O1594" s="63" t="s">
        <v>28</v>
      </c>
      <c r="P1594" s="63" t="s">
        <v>28</v>
      </c>
      <c r="Q1594" s="63" t="s">
        <v>28</v>
      </c>
      <c r="R1594" s="63" t="s">
        <v>28</v>
      </c>
      <c r="S1594" s="63" t="s">
        <v>28</v>
      </c>
      <c r="T1594" s="63" t="s">
        <v>28</v>
      </c>
      <c r="U1594" s="63" t="s">
        <v>28</v>
      </c>
      <c r="V1594" s="63" t="s">
        <v>28</v>
      </c>
      <c r="W1594" s="63" t="s">
        <v>28</v>
      </c>
      <c r="X1594" s="63" t="s">
        <v>28</v>
      </c>
      <c r="Y1594" s="63" t="s">
        <v>28</v>
      </c>
      <c r="Z1594" s="63" t="s">
        <v>28</v>
      </c>
      <c r="AA1594" s="63" t="s">
        <v>28</v>
      </c>
      <c r="AB1594" s="93" t="str">
        <f t="shared" si="353"/>
        <v>pre99</v>
      </c>
      <c r="AC1594" s="93" t="str">
        <f t="shared" si="354"/>
        <v>CHK</v>
      </c>
      <c r="AD1594" s="93" t="str">
        <f>"'"&amp;VLOOKUP(A1594,Lookups!B$3:F$48,2,FALSE)&amp;"'"</f>
        <v>'Chilkat River'</v>
      </c>
      <c r="AE1594" s="93">
        <f>VLOOKUP(A1594,Lookups!B$3:F$48,4,FALSE)</f>
        <v>1</v>
      </c>
      <c r="AF1594" s="93" t="str">
        <f>VLOOKUP(A1594,Lookups!B$3:F$48,5,FALSE)</f>
        <v>SEAK</v>
      </c>
      <c r="AG1594" s="93" t="str">
        <f t="shared" si="355"/>
        <v>no</v>
      </c>
      <c r="AH1594" s="93">
        <f>VLOOKUP(A1594,Lookups!B$3:F$48,3,FALSE)</f>
        <v>5</v>
      </c>
      <c r="AI1594" s="117">
        <f t="shared" si="356"/>
        <v>0</v>
      </c>
      <c r="AJ1594" s="117">
        <f t="shared" si="357"/>
        <v>0</v>
      </c>
      <c r="AK1594" s="117">
        <f t="shared" si="358"/>
        <v>0</v>
      </c>
      <c r="AL1594" s="117">
        <f t="shared" si="359"/>
        <v>0</v>
      </c>
      <c r="AM1594" s="117">
        <f t="shared" si="360"/>
        <v>0</v>
      </c>
      <c r="AN1594" s="117">
        <f t="shared" si="361"/>
        <v>0</v>
      </c>
      <c r="AO1594" s="117">
        <f t="shared" si="362"/>
        <v>0</v>
      </c>
      <c r="AP1594" s="117">
        <f t="shared" si="363"/>
        <v>0</v>
      </c>
      <c r="AQ1594" s="117">
        <f t="shared" si="364"/>
        <v>0</v>
      </c>
      <c r="AR1594" s="117">
        <f t="shared" si="365"/>
        <v>0</v>
      </c>
      <c r="AS1594" t="str">
        <f t="shared" si="366"/>
        <v>1992CHK</v>
      </c>
    </row>
    <row r="1595" spans="1:45" x14ac:dyDescent="0.25">
      <c r="A1595" t="s">
        <v>662</v>
      </c>
      <c r="B1595" s="64">
        <v>1993</v>
      </c>
      <c r="C1595" t="s">
        <v>40</v>
      </c>
      <c r="E1595" s="63" t="s">
        <v>28</v>
      </c>
      <c r="F1595" s="63" t="s">
        <v>28</v>
      </c>
      <c r="G1595" s="63" t="s">
        <v>28</v>
      </c>
      <c r="H1595" s="63" t="s">
        <v>28</v>
      </c>
      <c r="I1595" s="63" t="s">
        <v>28</v>
      </c>
      <c r="J1595" s="63" t="s">
        <v>28</v>
      </c>
      <c r="K1595" s="63" t="s">
        <v>28</v>
      </c>
      <c r="L1595" s="63" t="s">
        <v>28</v>
      </c>
      <c r="M1595" s="63" t="s">
        <v>28</v>
      </c>
      <c r="N1595" s="63" t="s">
        <v>28</v>
      </c>
      <c r="O1595" s="63" t="s">
        <v>28</v>
      </c>
      <c r="P1595" s="63" t="s">
        <v>28</v>
      </c>
      <c r="Q1595" s="63" t="s">
        <v>28</v>
      </c>
      <c r="R1595" s="63" t="s">
        <v>28</v>
      </c>
      <c r="S1595" s="63" t="s">
        <v>28</v>
      </c>
      <c r="T1595" s="63" t="s">
        <v>28</v>
      </c>
      <c r="U1595" s="63" t="s">
        <v>28</v>
      </c>
      <c r="V1595" s="63" t="s">
        <v>28</v>
      </c>
      <c r="W1595" s="63" t="s">
        <v>28</v>
      </c>
      <c r="X1595" s="63" t="s">
        <v>28</v>
      </c>
      <c r="Y1595" s="63" t="s">
        <v>28</v>
      </c>
      <c r="Z1595" s="63" t="s">
        <v>28</v>
      </c>
      <c r="AA1595" s="63" t="s">
        <v>28</v>
      </c>
      <c r="AB1595" s="93" t="str">
        <f t="shared" si="353"/>
        <v>pre99</v>
      </c>
      <c r="AC1595" s="93" t="str">
        <f t="shared" si="354"/>
        <v>CHK</v>
      </c>
      <c r="AD1595" s="93" t="str">
        <f>"'"&amp;VLOOKUP(A1595,Lookups!B$3:F$48,2,FALSE)&amp;"'"</f>
        <v>'Chilkat River'</v>
      </c>
      <c r="AE1595" s="93">
        <f>VLOOKUP(A1595,Lookups!B$3:F$48,4,FALSE)</f>
        <v>1</v>
      </c>
      <c r="AF1595" s="93" t="str">
        <f>VLOOKUP(A1595,Lookups!B$3:F$48,5,FALSE)</f>
        <v>SEAK</v>
      </c>
      <c r="AG1595" s="93" t="str">
        <f t="shared" si="355"/>
        <v>no</v>
      </c>
      <c r="AH1595" s="93">
        <f>VLOOKUP(A1595,Lookups!B$3:F$48,3,FALSE)</f>
        <v>5</v>
      </c>
      <c r="AI1595" s="117">
        <f t="shared" si="356"/>
        <v>0</v>
      </c>
      <c r="AJ1595" s="117">
        <f t="shared" si="357"/>
        <v>0</v>
      </c>
      <c r="AK1595" s="117">
        <f t="shared" si="358"/>
        <v>0</v>
      </c>
      <c r="AL1595" s="117">
        <f t="shared" si="359"/>
        <v>0</v>
      </c>
      <c r="AM1595" s="117">
        <f t="shared" si="360"/>
        <v>0</v>
      </c>
      <c r="AN1595" s="117">
        <f t="shared" si="361"/>
        <v>0</v>
      </c>
      <c r="AO1595" s="117">
        <f t="shared" si="362"/>
        <v>0</v>
      </c>
      <c r="AP1595" s="117">
        <f t="shared" si="363"/>
        <v>0</v>
      </c>
      <c r="AQ1595" s="117">
        <f t="shared" si="364"/>
        <v>0</v>
      </c>
      <c r="AR1595" s="117">
        <f t="shared" si="365"/>
        <v>0</v>
      </c>
      <c r="AS1595" t="str">
        <f t="shared" si="366"/>
        <v>1993CHK</v>
      </c>
    </row>
    <row r="1596" spans="1:45" x14ac:dyDescent="0.25">
      <c r="A1596" t="s">
        <v>662</v>
      </c>
      <c r="B1596" s="64">
        <v>1994</v>
      </c>
      <c r="C1596" t="s">
        <v>40</v>
      </c>
      <c r="E1596" s="63" t="s">
        <v>28</v>
      </c>
      <c r="F1596" s="63" t="s">
        <v>28</v>
      </c>
      <c r="G1596" s="63" t="s">
        <v>28</v>
      </c>
      <c r="H1596" s="63" t="s">
        <v>28</v>
      </c>
      <c r="I1596" s="63" t="s">
        <v>28</v>
      </c>
      <c r="J1596" s="63" t="s">
        <v>28</v>
      </c>
      <c r="K1596" s="63" t="s">
        <v>28</v>
      </c>
      <c r="L1596" s="63" t="s">
        <v>28</v>
      </c>
      <c r="M1596" s="63" t="s">
        <v>28</v>
      </c>
      <c r="N1596" s="63" t="s">
        <v>28</v>
      </c>
      <c r="O1596" s="63" t="s">
        <v>28</v>
      </c>
      <c r="P1596" s="63" t="s">
        <v>28</v>
      </c>
      <c r="Q1596" s="63" t="s">
        <v>28</v>
      </c>
      <c r="R1596" s="63" t="s">
        <v>28</v>
      </c>
      <c r="S1596" s="63" t="s">
        <v>28</v>
      </c>
      <c r="T1596" s="63" t="s">
        <v>28</v>
      </c>
      <c r="U1596" s="63" t="s">
        <v>28</v>
      </c>
      <c r="V1596" s="63" t="s">
        <v>28</v>
      </c>
      <c r="W1596" s="63" t="s">
        <v>28</v>
      </c>
      <c r="X1596" s="63" t="s">
        <v>28</v>
      </c>
      <c r="Y1596" s="63" t="s">
        <v>28</v>
      </c>
      <c r="Z1596" s="63" t="s">
        <v>28</v>
      </c>
      <c r="AA1596" s="63" t="s">
        <v>28</v>
      </c>
      <c r="AB1596" s="93" t="str">
        <f t="shared" si="353"/>
        <v>pre99</v>
      </c>
      <c r="AC1596" s="93" t="str">
        <f t="shared" si="354"/>
        <v>CHK</v>
      </c>
      <c r="AD1596" s="93" t="str">
        <f>"'"&amp;VLOOKUP(A1596,Lookups!B$3:F$48,2,FALSE)&amp;"'"</f>
        <v>'Chilkat River'</v>
      </c>
      <c r="AE1596" s="93">
        <f>VLOOKUP(A1596,Lookups!B$3:F$48,4,FALSE)</f>
        <v>1</v>
      </c>
      <c r="AF1596" s="93" t="str">
        <f>VLOOKUP(A1596,Lookups!B$3:F$48,5,FALSE)</f>
        <v>SEAK</v>
      </c>
      <c r="AG1596" s="93" t="str">
        <f t="shared" si="355"/>
        <v>no</v>
      </c>
      <c r="AH1596" s="93">
        <f>VLOOKUP(A1596,Lookups!B$3:F$48,3,FALSE)</f>
        <v>5</v>
      </c>
      <c r="AI1596" s="117">
        <f t="shared" si="356"/>
        <v>0</v>
      </c>
      <c r="AJ1596" s="117">
        <f t="shared" si="357"/>
        <v>0</v>
      </c>
      <c r="AK1596" s="117">
        <f t="shared" si="358"/>
        <v>0</v>
      </c>
      <c r="AL1596" s="117">
        <f t="shared" si="359"/>
        <v>0</v>
      </c>
      <c r="AM1596" s="117">
        <f t="shared" si="360"/>
        <v>0</v>
      </c>
      <c r="AN1596" s="117">
        <f t="shared" si="361"/>
        <v>0</v>
      </c>
      <c r="AO1596" s="117">
        <f t="shared" si="362"/>
        <v>0</v>
      </c>
      <c r="AP1596" s="117">
        <f t="shared" si="363"/>
        <v>0</v>
      </c>
      <c r="AQ1596" s="117">
        <f t="shared" si="364"/>
        <v>0</v>
      </c>
      <c r="AR1596" s="117">
        <f t="shared" si="365"/>
        <v>0</v>
      </c>
      <c r="AS1596" t="str">
        <f t="shared" si="366"/>
        <v>1994CHK</v>
      </c>
    </row>
    <row r="1597" spans="1:45" x14ac:dyDescent="0.25">
      <c r="A1597" t="s">
        <v>662</v>
      </c>
      <c r="B1597" s="64">
        <v>1995</v>
      </c>
      <c r="C1597" t="s">
        <v>40</v>
      </c>
      <c r="E1597" s="63" t="s">
        <v>28</v>
      </c>
      <c r="F1597" s="63" t="s">
        <v>28</v>
      </c>
      <c r="G1597" s="63" t="s">
        <v>28</v>
      </c>
      <c r="H1597" s="63" t="s">
        <v>28</v>
      </c>
      <c r="I1597" s="63" t="s">
        <v>28</v>
      </c>
      <c r="J1597" s="63" t="s">
        <v>28</v>
      </c>
      <c r="K1597" s="63" t="s">
        <v>28</v>
      </c>
      <c r="L1597" s="63" t="s">
        <v>28</v>
      </c>
      <c r="M1597" s="63" t="s">
        <v>28</v>
      </c>
      <c r="N1597" s="63" t="s">
        <v>28</v>
      </c>
      <c r="O1597" s="63" t="s">
        <v>28</v>
      </c>
      <c r="P1597" s="63" t="s">
        <v>28</v>
      </c>
      <c r="Q1597" s="63" t="s">
        <v>28</v>
      </c>
      <c r="R1597" s="63" t="s">
        <v>28</v>
      </c>
      <c r="S1597" s="63" t="s">
        <v>28</v>
      </c>
      <c r="T1597" s="63" t="s">
        <v>28</v>
      </c>
      <c r="U1597" s="63" t="s">
        <v>28</v>
      </c>
      <c r="V1597" s="63" t="s">
        <v>28</v>
      </c>
      <c r="W1597" s="63" t="s">
        <v>28</v>
      </c>
      <c r="X1597" s="63" t="s">
        <v>28</v>
      </c>
      <c r="Y1597" s="63" t="s">
        <v>28</v>
      </c>
      <c r="Z1597" s="63" t="s">
        <v>28</v>
      </c>
      <c r="AA1597" s="63" t="s">
        <v>28</v>
      </c>
      <c r="AB1597" s="93" t="str">
        <f t="shared" si="353"/>
        <v>pre99</v>
      </c>
      <c r="AC1597" s="93" t="str">
        <f t="shared" si="354"/>
        <v>CHK</v>
      </c>
      <c r="AD1597" s="93" t="str">
        <f>"'"&amp;VLOOKUP(A1597,Lookups!B$3:F$48,2,FALSE)&amp;"'"</f>
        <v>'Chilkat River'</v>
      </c>
      <c r="AE1597" s="93">
        <f>VLOOKUP(A1597,Lookups!B$3:F$48,4,FALSE)</f>
        <v>1</v>
      </c>
      <c r="AF1597" s="93" t="str">
        <f>VLOOKUP(A1597,Lookups!B$3:F$48,5,FALSE)</f>
        <v>SEAK</v>
      </c>
      <c r="AG1597" s="93" t="str">
        <f t="shared" si="355"/>
        <v>no</v>
      </c>
      <c r="AH1597" s="93">
        <f>VLOOKUP(A1597,Lookups!B$3:F$48,3,FALSE)</f>
        <v>5</v>
      </c>
      <c r="AI1597" s="117">
        <f t="shared" si="356"/>
        <v>0</v>
      </c>
      <c r="AJ1597" s="117">
        <f t="shared" si="357"/>
        <v>0</v>
      </c>
      <c r="AK1597" s="117">
        <f t="shared" si="358"/>
        <v>0</v>
      </c>
      <c r="AL1597" s="117">
        <f t="shared" si="359"/>
        <v>0</v>
      </c>
      <c r="AM1597" s="117">
        <f t="shared" si="360"/>
        <v>0</v>
      </c>
      <c r="AN1597" s="117">
        <f t="shared" si="361"/>
        <v>0</v>
      </c>
      <c r="AO1597" s="117">
        <f t="shared" si="362"/>
        <v>0</v>
      </c>
      <c r="AP1597" s="117">
        <f t="shared" si="363"/>
        <v>0</v>
      </c>
      <c r="AQ1597" s="117">
        <f t="shared" si="364"/>
        <v>0</v>
      </c>
      <c r="AR1597" s="117">
        <f t="shared" si="365"/>
        <v>0</v>
      </c>
      <c r="AS1597" t="str">
        <f t="shared" si="366"/>
        <v>1995CHK</v>
      </c>
    </row>
    <row r="1598" spans="1:45" x14ac:dyDescent="0.25">
      <c r="A1598" t="s">
        <v>662</v>
      </c>
      <c r="B1598" s="64">
        <v>1996</v>
      </c>
      <c r="C1598" t="s">
        <v>40</v>
      </c>
      <c r="E1598" s="63" t="s">
        <v>28</v>
      </c>
      <c r="F1598" s="63" t="s">
        <v>28</v>
      </c>
      <c r="G1598" s="63" t="s">
        <v>28</v>
      </c>
      <c r="H1598" s="63" t="s">
        <v>28</v>
      </c>
      <c r="I1598" s="63" t="s">
        <v>28</v>
      </c>
      <c r="J1598" s="63" t="s">
        <v>28</v>
      </c>
      <c r="K1598" s="63" t="s">
        <v>28</v>
      </c>
      <c r="L1598" s="63" t="s">
        <v>28</v>
      </c>
      <c r="M1598" s="63" t="s">
        <v>28</v>
      </c>
      <c r="N1598" s="63" t="s">
        <v>28</v>
      </c>
      <c r="O1598" s="63" t="s">
        <v>28</v>
      </c>
      <c r="P1598" s="63" t="s">
        <v>28</v>
      </c>
      <c r="Q1598" s="63" t="s">
        <v>28</v>
      </c>
      <c r="R1598" s="63" t="s">
        <v>28</v>
      </c>
      <c r="S1598" s="63" t="s">
        <v>28</v>
      </c>
      <c r="T1598" s="63" t="s">
        <v>28</v>
      </c>
      <c r="U1598" s="63" t="s">
        <v>28</v>
      </c>
      <c r="V1598" s="63" t="s">
        <v>28</v>
      </c>
      <c r="W1598" s="63" t="s">
        <v>28</v>
      </c>
      <c r="X1598" s="63" t="s">
        <v>28</v>
      </c>
      <c r="Y1598" s="63" t="s">
        <v>28</v>
      </c>
      <c r="Z1598" s="63" t="s">
        <v>28</v>
      </c>
      <c r="AA1598" s="63" t="s">
        <v>28</v>
      </c>
      <c r="AB1598" s="93" t="str">
        <f t="shared" si="353"/>
        <v>pre99</v>
      </c>
      <c r="AC1598" s="93" t="str">
        <f t="shared" si="354"/>
        <v>CHK</v>
      </c>
      <c r="AD1598" s="93" t="str">
        <f>"'"&amp;VLOOKUP(A1598,Lookups!B$3:F$48,2,FALSE)&amp;"'"</f>
        <v>'Chilkat River'</v>
      </c>
      <c r="AE1598" s="93">
        <f>VLOOKUP(A1598,Lookups!B$3:F$48,4,FALSE)</f>
        <v>1</v>
      </c>
      <c r="AF1598" s="93" t="str">
        <f>VLOOKUP(A1598,Lookups!B$3:F$48,5,FALSE)</f>
        <v>SEAK</v>
      </c>
      <c r="AG1598" s="93" t="str">
        <f t="shared" si="355"/>
        <v>no</v>
      </c>
      <c r="AH1598" s="93">
        <f>VLOOKUP(A1598,Lookups!B$3:F$48,3,FALSE)</f>
        <v>5</v>
      </c>
      <c r="AI1598" s="117">
        <f t="shared" si="356"/>
        <v>0</v>
      </c>
      <c r="AJ1598" s="117">
        <f t="shared" si="357"/>
        <v>0</v>
      </c>
      <c r="AK1598" s="117">
        <f t="shared" si="358"/>
        <v>0</v>
      </c>
      <c r="AL1598" s="117">
        <f t="shared" si="359"/>
        <v>0</v>
      </c>
      <c r="AM1598" s="117">
        <f t="shared" si="360"/>
        <v>0</v>
      </c>
      <c r="AN1598" s="117">
        <f t="shared" si="361"/>
        <v>0</v>
      </c>
      <c r="AO1598" s="117">
        <f t="shared" si="362"/>
        <v>0</v>
      </c>
      <c r="AP1598" s="117">
        <f t="shared" si="363"/>
        <v>0</v>
      </c>
      <c r="AQ1598" s="117">
        <f t="shared" si="364"/>
        <v>0</v>
      </c>
      <c r="AR1598" s="117">
        <f t="shared" si="365"/>
        <v>0</v>
      </c>
      <c r="AS1598" t="str">
        <f t="shared" si="366"/>
        <v>1996CHK</v>
      </c>
    </row>
    <row r="1599" spans="1:45" x14ac:dyDescent="0.25">
      <c r="A1599" t="s">
        <v>662</v>
      </c>
      <c r="B1599" s="64">
        <v>1997</v>
      </c>
      <c r="C1599" t="s">
        <v>40</v>
      </c>
      <c r="E1599" s="63" t="s">
        <v>28</v>
      </c>
      <c r="F1599" s="63" t="s">
        <v>28</v>
      </c>
      <c r="G1599" s="63" t="s">
        <v>28</v>
      </c>
      <c r="H1599" s="63" t="s">
        <v>28</v>
      </c>
      <c r="I1599" s="63" t="s">
        <v>28</v>
      </c>
      <c r="J1599" s="63" t="s">
        <v>28</v>
      </c>
      <c r="K1599" s="63" t="s">
        <v>28</v>
      </c>
      <c r="L1599" s="63" t="s">
        <v>28</v>
      </c>
      <c r="M1599" s="63" t="s">
        <v>28</v>
      </c>
      <c r="N1599" s="63" t="s">
        <v>28</v>
      </c>
      <c r="O1599" s="63" t="s">
        <v>28</v>
      </c>
      <c r="P1599" s="63" t="s">
        <v>28</v>
      </c>
      <c r="Q1599" s="63" t="s">
        <v>28</v>
      </c>
      <c r="R1599" s="63" t="s">
        <v>28</v>
      </c>
      <c r="S1599" s="63" t="s">
        <v>28</v>
      </c>
      <c r="T1599" s="63" t="s">
        <v>28</v>
      </c>
      <c r="U1599" s="63" t="s">
        <v>28</v>
      </c>
      <c r="V1599" s="63" t="s">
        <v>28</v>
      </c>
      <c r="W1599" s="63" t="s">
        <v>28</v>
      </c>
      <c r="X1599" s="63" t="s">
        <v>28</v>
      </c>
      <c r="Y1599" s="63" t="s">
        <v>28</v>
      </c>
      <c r="Z1599" s="63" t="s">
        <v>28</v>
      </c>
      <c r="AA1599" s="63" t="s">
        <v>28</v>
      </c>
      <c r="AB1599" s="93" t="str">
        <f t="shared" si="353"/>
        <v>pre99</v>
      </c>
      <c r="AC1599" s="93" t="str">
        <f t="shared" si="354"/>
        <v>CHK</v>
      </c>
      <c r="AD1599" s="93" t="str">
        <f>"'"&amp;VLOOKUP(A1599,Lookups!B$3:F$48,2,FALSE)&amp;"'"</f>
        <v>'Chilkat River'</v>
      </c>
      <c r="AE1599" s="93">
        <f>VLOOKUP(A1599,Lookups!B$3:F$48,4,FALSE)</f>
        <v>1</v>
      </c>
      <c r="AF1599" s="93" t="str">
        <f>VLOOKUP(A1599,Lookups!B$3:F$48,5,FALSE)</f>
        <v>SEAK</v>
      </c>
      <c r="AG1599" s="93" t="str">
        <f t="shared" si="355"/>
        <v>no</v>
      </c>
      <c r="AH1599" s="93">
        <f>VLOOKUP(A1599,Lookups!B$3:F$48,3,FALSE)</f>
        <v>5</v>
      </c>
      <c r="AI1599" s="117">
        <f t="shared" si="356"/>
        <v>0</v>
      </c>
      <c r="AJ1599" s="117">
        <f t="shared" si="357"/>
        <v>0</v>
      </c>
      <c r="AK1599" s="117">
        <f t="shared" si="358"/>
        <v>0</v>
      </c>
      <c r="AL1599" s="117">
        <f t="shared" si="359"/>
        <v>0</v>
      </c>
      <c r="AM1599" s="117">
        <f t="shared" si="360"/>
        <v>0</v>
      </c>
      <c r="AN1599" s="117">
        <f t="shared" si="361"/>
        <v>0</v>
      </c>
      <c r="AO1599" s="117">
        <f t="shared" si="362"/>
        <v>0</v>
      </c>
      <c r="AP1599" s="117">
        <f t="shared" si="363"/>
        <v>0</v>
      </c>
      <c r="AQ1599" s="117">
        <f t="shared" si="364"/>
        <v>0</v>
      </c>
      <c r="AR1599" s="117">
        <f t="shared" si="365"/>
        <v>0</v>
      </c>
      <c r="AS1599" t="str">
        <f t="shared" si="366"/>
        <v>1997CHK</v>
      </c>
    </row>
    <row r="1600" spans="1:45" x14ac:dyDescent="0.25">
      <c r="A1600" t="s">
        <v>662</v>
      </c>
      <c r="B1600" s="64">
        <v>1998</v>
      </c>
      <c r="C1600" t="s">
        <v>40</v>
      </c>
      <c r="E1600" s="63" t="s">
        <v>28</v>
      </c>
      <c r="F1600" s="63" t="s">
        <v>28</v>
      </c>
      <c r="G1600" s="63" t="s">
        <v>28</v>
      </c>
      <c r="H1600" s="63" t="s">
        <v>28</v>
      </c>
      <c r="I1600" s="63" t="s">
        <v>28</v>
      </c>
      <c r="J1600" s="63" t="s">
        <v>28</v>
      </c>
      <c r="K1600" s="63" t="s">
        <v>28</v>
      </c>
      <c r="L1600" s="63" t="s">
        <v>28</v>
      </c>
      <c r="M1600" s="63" t="s">
        <v>28</v>
      </c>
      <c r="N1600" s="63" t="s">
        <v>28</v>
      </c>
      <c r="O1600" s="63" t="s">
        <v>28</v>
      </c>
      <c r="P1600" s="63" t="s">
        <v>28</v>
      </c>
      <c r="Q1600" s="63" t="s">
        <v>28</v>
      </c>
      <c r="R1600" s="63" t="s">
        <v>28</v>
      </c>
      <c r="S1600" s="63" t="s">
        <v>28</v>
      </c>
      <c r="T1600" s="63" t="s">
        <v>28</v>
      </c>
      <c r="U1600" s="63" t="s">
        <v>28</v>
      </c>
      <c r="V1600" s="63" t="s">
        <v>28</v>
      </c>
      <c r="W1600" s="63" t="s">
        <v>28</v>
      </c>
      <c r="X1600" s="63" t="s">
        <v>28</v>
      </c>
      <c r="Y1600" s="63" t="s">
        <v>28</v>
      </c>
      <c r="Z1600" s="63" t="s">
        <v>28</v>
      </c>
      <c r="AA1600" s="63" t="s">
        <v>28</v>
      </c>
      <c r="AB1600" s="93" t="str">
        <f t="shared" si="353"/>
        <v>pre99</v>
      </c>
      <c r="AC1600" s="93" t="str">
        <f t="shared" si="354"/>
        <v>CHK</v>
      </c>
      <c r="AD1600" s="93" t="str">
        <f>"'"&amp;VLOOKUP(A1600,Lookups!B$3:F$48,2,FALSE)&amp;"'"</f>
        <v>'Chilkat River'</v>
      </c>
      <c r="AE1600" s="93">
        <f>VLOOKUP(A1600,Lookups!B$3:F$48,4,FALSE)</f>
        <v>1</v>
      </c>
      <c r="AF1600" s="93" t="str">
        <f>VLOOKUP(A1600,Lookups!B$3:F$48,5,FALSE)</f>
        <v>SEAK</v>
      </c>
      <c r="AG1600" s="93" t="str">
        <f t="shared" si="355"/>
        <v>no</v>
      </c>
      <c r="AH1600" s="93">
        <f>VLOOKUP(A1600,Lookups!B$3:F$48,3,FALSE)</f>
        <v>5</v>
      </c>
      <c r="AI1600" s="117">
        <f t="shared" si="356"/>
        <v>0</v>
      </c>
      <c r="AJ1600" s="117">
        <f t="shared" si="357"/>
        <v>0</v>
      </c>
      <c r="AK1600" s="117">
        <f t="shared" si="358"/>
        <v>0</v>
      </c>
      <c r="AL1600" s="117">
        <f t="shared" si="359"/>
        <v>0</v>
      </c>
      <c r="AM1600" s="117">
        <f t="shared" si="360"/>
        <v>0</v>
      </c>
      <c r="AN1600" s="117">
        <f t="shared" si="361"/>
        <v>0</v>
      </c>
      <c r="AO1600" s="117">
        <f t="shared" si="362"/>
        <v>0</v>
      </c>
      <c r="AP1600" s="117">
        <f t="shared" si="363"/>
        <v>0</v>
      </c>
      <c r="AQ1600" s="117">
        <f t="shared" si="364"/>
        <v>0</v>
      </c>
      <c r="AR1600" s="117">
        <f t="shared" si="365"/>
        <v>0</v>
      </c>
      <c r="AS1600" t="str">
        <f t="shared" si="366"/>
        <v>1998CHK</v>
      </c>
    </row>
    <row r="1601" spans="1:45" x14ac:dyDescent="0.25">
      <c r="A1601" t="s">
        <v>662</v>
      </c>
      <c r="B1601" s="64">
        <v>1999</v>
      </c>
      <c r="C1601" t="s">
        <v>40</v>
      </c>
      <c r="E1601" s="63" t="s">
        <v>28</v>
      </c>
      <c r="F1601" s="63" t="s">
        <v>28</v>
      </c>
      <c r="G1601" s="63" t="s">
        <v>28</v>
      </c>
      <c r="H1601" s="63" t="s">
        <v>28</v>
      </c>
      <c r="I1601" s="63" t="s">
        <v>28</v>
      </c>
      <c r="J1601" s="63" t="s">
        <v>28</v>
      </c>
      <c r="K1601" s="63" t="s">
        <v>28</v>
      </c>
      <c r="L1601" s="63" t="s">
        <v>28</v>
      </c>
      <c r="M1601" s="63" t="s">
        <v>28</v>
      </c>
      <c r="N1601" s="63" t="s">
        <v>28</v>
      </c>
      <c r="O1601" s="63" t="s">
        <v>28</v>
      </c>
      <c r="P1601" s="63" t="s">
        <v>28</v>
      </c>
      <c r="Q1601" s="63" t="s">
        <v>28</v>
      </c>
      <c r="R1601" s="63" t="s">
        <v>28</v>
      </c>
      <c r="S1601" s="63" t="s">
        <v>28</v>
      </c>
      <c r="T1601" s="63" t="s">
        <v>28</v>
      </c>
      <c r="U1601" s="63" t="s">
        <v>28</v>
      </c>
      <c r="V1601" s="63" t="s">
        <v>28</v>
      </c>
      <c r="W1601" s="63" t="s">
        <v>28</v>
      </c>
      <c r="X1601" s="63" t="s">
        <v>28</v>
      </c>
      <c r="Y1601" s="63" t="s">
        <v>28</v>
      </c>
      <c r="Z1601" s="63" t="s">
        <v>28</v>
      </c>
      <c r="AA1601" s="63" t="s">
        <v>28</v>
      </c>
      <c r="AB1601" s="93" t="str">
        <f t="shared" si="353"/>
        <v>a99to08</v>
      </c>
      <c r="AC1601" s="93" t="str">
        <f t="shared" si="354"/>
        <v>CHK</v>
      </c>
      <c r="AD1601" s="93" t="str">
        <f>"'"&amp;VLOOKUP(A1601,Lookups!B$3:F$48,2,FALSE)&amp;"'"</f>
        <v>'Chilkat River'</v>
      </c>
      <c r="AE1601" s="93">
        <f>VLOOKUP(A1601,Lookups!B$3:F$48,4,FALSE)</f>
        <v>1</v>
      </c>
      <c r="AF1601" s="93" t="str">
        <f>VLOOKUP(A1601,Lookups!B$3:F$48,5,FALSE)</f>
        <v>SEAK</v>
      </c>
      <c r="AG1601" s="93" t="str">
        <f t="shared" si="355"/>
        <v>no</v>
      </c>
      <c r="AH1601" s="93">
        <f>VLOOKUP(A1601,Lookups!B$3:F$48,3,FALSE)</f>
        <v>5</v>
      </c>
      <c r="AI1601" s="117">
        <f t="shared" si="356"/>
        <v>0</v>
      </c>
      <c r="AJ1601" s="117">
        <f t="shared" si="357"/>
        <v>0</v>
      </c>
      <c r="AK1601" s="117">
        <f t="shared" si="358"/>
        <v>0</v>
      </c>
      <c r="AL1601" s="117">
        <f t="shared" si="359"/>
        <v>0</v>
      </c>
      <c r="AM1601" s="117">
        <f t="shared" si="360"/>
        <v>0</v>
      </c>
      <c r="AN1601" s="117">
        <f t="shared" si="361"/>
        <v>0</v>
      </c>
      <c r="AO1601" s="117">
        <f t="shared" si="362"/>
        <v>0</v>
      </c>
      <c r="AP1601" s="117">
        <f t="shared" si="363"/>
        <v>0</v>
      </c>
      <c r="AQ1601" s="117">
        <f t="shared" si="364"/>
        <v>0</v>
      </c>
      <c r="AR1601" s="117">
        <f t="shared" si="365"/>
        <v>0</v>
      </c>
      <c r="AS1601" t="str">
        <f t="shared" si="366"/>
        <v>1999CHK</v>
      </c>
    </row>
    <row r="1602" spans="1:45" x14ac:dyDescent="0.25">
      <c r="A1602" t="s">
        <v>662</v>
      </c>
      <c r="B1602" s="64">
        <v>2000</v>
      </c>
      <c r="C1602" t="s">
        <v>40</v>
      </c>
      <c r="E1602" s="63" t="s">
        <v>28</v>
      </c>
      <c r="F1602" s="63" t="s">
        <v>28</v>
      </c>
      <c r="G1602" s="63" t="s">
        <v>28</v>
      </c>
      <c r="H1602" s="63" t="s">
        <v>28</v>
      </c>
      <c r="I1602" s="63" t="s">
        <v>28</v>
      </c>
      <c r="J1602" s="63" t="s">
        <v>28</v>
      </c>
      <c r="K1602" s="63" t="s">
        <v>28</v>
      </c>
      <c r="L1602" s="63" t="s">
        <v>28</v>
      </c>
      <c r="M1602" s="63" t="s">
        <v>28</v>
      </c>
      <c r="N1602" s="63" t="s">
        <v>28</v>
      </c>
      <c r="O1602" s="63" t="s">
        <v>28</v>
      </c>
      <c r="P1602" s="63" t="s">
        <v>28</v>
      </c>
      <c r="Q1602" s="63" t="s">
        <v>28</v>
      </c>
      <c r="R1602" s="63" t="s">
        <v>28</v>
      </c>
      <c r="S1602" s="63" t="s">
        <v>28</v>
      </c>
      <c r="T1602" s="63" t="s">
        <v>28</v>
      </c>
      <c r="U1602" s="63" t="s">
        <v>28</v>
      </c>
      <c r="V1602" s="63" t="s">
        <v>28</v>
      </c>
      <c r="W1602" s="63" t="s">
        <v>28</v>
      </c>
      <c r="X1602" s="63" t="s">
        <v>28</v>
      </c>
      <c r="Y1602" s="63" t="s">
        <v>28</v>
      </c>
      <c r="Z1602" s="63" t="s">
        <v>28</v>
      </c>
      <c r="AA1602" s="63" t="s">
        <v>28</v>
      </c>
      <c r="AB1602" s="93" t="str">
        <f t="shared" si="353"/>
        <v>a99to08</v>
      </c>
      <c r="AC1602" s="93" t="str">
        <f t="shared" si="354"/>
        <v>CHK</v>
      </c>
      <c r="AD1602" s="93" t="str">
        <f>"'"&amp;VLOOKUP(A1602,Lookups!B$3:F$48,2,FALSE)&amp;"'"</f>
        <v>'Chilkat River'</v>
      </c>
      <c r="AE1602" s="93">
        <f>VLOOKUP(A1602,Lookups!B$3:F$48,4,FALSE)</f>
        <v>1</v>
      </c>
      <c r="AF1602" s="93" t="str">
        <f>VLOOKUP(A1602,Lookups!B$3:F$48,5,FALSE)</f>
        <v>SEAK</v>
      </c>
      <c r="AG1602" s="93" t="str">
        <f t="shared" si="355"/>
        <v>no</v>
      </c>
      <c r="AH1602" s="93">
        <f>VLOOKUP(A1602,Lookups!B$3:F$48,3,FALSE)</f>
        <v>5</v>
      </c>
      <c r="AI1602" s="117">
        <f t="shared" si="356"/>
        <v>0</v>
      </c>
      <c r="AJ1602" s="117">
        <f t="shared" si="357"/>
        <v>0</v>
      </c>
      <c r="AK1602" s="117">
        <f t="shared" si="358"/>
        <v>0</v>
      </c>
      <c r="AL1602" s="117">
        <f t="shared" si="359"/>
        <v>0</v>
      </c>
      <c r="AM1602" s="117">
        <f t="shared" si="360"/>
        <v>0</v>
      </c>
      <c r="AN1602" s="117">
        <f t="shared" si="361"/>
        <v>0</v>
      </c>
      <c r="AO1602" s="117">
        <f t="shared" si="362"/>
        <v>0</v>
      </c>
      <c r="AP1602" s="117">
        <f t="shared" si="363"/>
        <v>0</v>
      </c>
      <c r="AQ1602" s="117">
        <f t="shared" si="364"/>
        <v>0</v>
      </c>
      <c r="AR1602" s="117">
        <f t="shared" si="365"/>
        <v>0</v>
      </c>
      <c r="AS1602" t="str">
        <f t="shared" si="366"/>
        <v>2000CHK</v>
      </c>
    </row>
    <row r="1603" spans="1:45" x14ac:dyDescent="0.25">
      <c r="A1603" t="s">
        <v>662</v>
      </c>
      <c r="B1603" s="64">
        <v>2001</v>
      </c>
      <c r="C1603" t="s">
        <v>40</v>
      </c>
      <c r="E1603" s="63" t="s">
        <v>28</v>
      </c>
      <c r="F1603" s="63" t="s">
        <v>28</v>
      </c>
      <c r="G1603" s="63" t="s">
        <v>28</v>
      </c>
      <c r="H1603" s="63" t="s">
        <v>28</v>
      </c>
      <c r="I1603" s="63" t="s">
        <v>28</v>
      </c>
      <c r="J1603" s="63" t="s">
        <v>28</v>
      </c>
      <c r="K1603" s="63" t="s">
        <v>28</v>
      </c>
      <c r="L1603" s="63" t="s">
        <v>28</v>
      </c>
      <c r="M1603" s="63" t="s">
        <v>28</v>
      </c>
      <c r="N1603" s="63" t="s">
        <v>28</v>
      </c>
      <c r="O1603" s="63" t="s">
        <v>28</v>
      </c>
      <c r="P1603" s="63" t="s">
        <v>28</v>
      </c>
      <c r="Q1603" s="63" t="s">
        <v>28</v>
      </c>
      <c r="R1603" s="63" t="s">
        <v>28</v>
      </c>
      <c r="S1603" s="63" t="s">
        <v>28</v>
      </c>
      <c r="T1603" s="63" t="s">
        <v>28</v>
      </c>
      <c r="U1603" s="63" t="s">
        <v>28</v>
      </c>
      <c r="V1603" s="63" t="s">
        <v>28</v>
      </c>
      <c r="W1603" s="63" t="s">
        <v>28</v>
      </c>
      <c r="X1603" s="63" t="s">
        <v>28</v>
      </c>
      <c r="Y1603" s="63" t="s">
        <v>28</v>
      </c>
      <c r="Z1603" s="63" t="s">
        <v>28</v>
      </c>
      <c r="AA1603" s="63" t="s">
        <v>28</v>
      </c>
      <c r="AB1603" s="93" t="str">
        <f t="shared" si="353"/>
        <v>a99to08</v>
      </c>
      <c r="AC1603" s="93" t="str">
        <f t="shared" si="354"/>
        <v>CHK</v>
      </c>
      <c r="AD1603" s="93" t="str">
        <f>"'"&amp;VLOOKUP(A1603,Lookups!B$3:F$48,2,FALSE)&amp;"'"</f>
        <v>'Chilkat River'</v>
      </c>
      <c r="AE1603" s="93">
        <f>VLOOKUP(A1603,Lookups!B$3:F$48,4,FALSE)</f>
        <v>1</v>
      </c>
      <c r="AF1603" s="93" t="str">
        <f>VLOOKUP(A1603,Lookups!B$3:F$48,5,FALSE)</f>
        <v>SEAK</v>
      </c>
      <c r="AG1603" s="93" t="str">
        <f t="shared" si="355"/>
        <v>no</v>
      </c>
      <c r="AH1603" s="93">
        <f>VLOOKUP(A1603,Lookups!B$3:F$48,3,FALSE)</f>
        <v>5</v>
      </c>
      <c r="AI1603" s="117">
        <f t="shared" si="356"/>
        <v>0</v>
      </c>
      <c r="AJ1603" s="117">
        <f t="shared" si="357"/>
        <v>0</v>
      </c>
      <c r="AK1603" s="117">
        <f t="shared" si="358"/>
        <v>0</v>
      </c>
      <c r="AL1603" s="117">
        <f t="shared" si="359"/>
        <v>0</v>
      </c>
      <c r="AM1603" s="117">
        <f t="shared" si="360"/>
        <v>0</v>
      </c>
      <c r="AN1603" s="117">
        <f t="shared" si="361"/>
        <v>0</v>
      </c>
      <c r="AO1603" s="117">
        <f t="shared" si="362"/>
        <v>0</v>
      </c>
      <c r="AP1603" s="117">
        <f t="shared" si="363"/>
        <v>0</v>
      </c>
      <c r="AQ1603" s="117">
        <f t="shared" si="364"/>
        <v>0</v>
      </c>
      <c r="AR1603" s="117">
        <f t="shared" si="365"/>
        <v>0</v>
      </c>
      <c r="AS1603" t="str">
        <f t="shared" si="366"/>
        <v>2001CHK</v>
      </c>
    </row>
    <row r="1604" spans="1:45" x14ac:dyDescent="0.25">
      <c r="A1604" t="s">
        <v>662</v>
      </c>
      <c r="B1604" s="64">
        <v>2002</v>
      </c>
      <c r="C1604">
        <v>63</v>
      </c>
      <c r="D1604" s="116">
        <v>3</v>
      </c>
      <c r="E1604" s="63" t="s">
        <v>26</v>
      </c>
      <c r="F1604" s="63" t="s">
        <v>27</v>
      </c>
      <c r="G1604" s="63" t="s">
        <v>28</v>
      </c>
      <c r="H1604" s="63" t="s">
        <v>28</v>
      </c>
      <c r="I1604" s="63" t="s">
        <v>28</v>
      </c>
      <c r="J1604" s="63" t="s">
        <v>28</v>
      </c>
      <c r="K1604" s="63" t="s">
        <v>28</v>
      </c>
      <c r="L1604" s="63" t="s">
        <v>28</v>
      </c>
      <c r="M1604" s="63" t="s">
        <v>28</v>
      </c>
      <c r="N1604" s="63" t="s">
        <v>28</v>
      </c>
      <c r="O1604" s="63" t="s">
        <v>28</v>
      </c>
      <c r="P1604" s="63" t="s">
        <v>28</v>
      </c>
      <c r="Q1604" s="63" t="s">
        <v>28</v>
      </c>
      <c r="R1604" s="63" t="s">
        <v>28</v>
      </c>
      <c r="S1604" s="63" t="s">
        <v>28</v>
      </c>
      <c r="T1604" s="63" t="s">
        <v>28</v>
      </c>
      <c r="U1604" s="63" t="s">
        <v>28</v>
      </c>
      <c r="V1604" s="63" t="s">
        <v>28</v>
      </c>
      <c r="W1604" s="63" t="s">
        <v>28</v>
      </c>
      <c r="X1604" s="63" t="s">
        <v>28</v>
      </c>
      <c r="Y1604" s="63" t="s">
        <v>28</v>
      </c>
      <c r="Z1604" s="63" t="s">
        <v>28</v>
      </c>
      <c r="AA1604" s="63" t="s">
        <v>28</v>
      </c>
      <c r="AB1604" s="93" t="str">
        <f t="shared" si="353"/>
        <v>a99to08</v>
      </c>
      <c r="AC1604" s="93" t="str">
        <f t="shared" si="354"/>
        <v>CHK</v>
      </c>
      <c r="AD1604" s="93" t="str">
        <f>"'"&amp;VLOOKUP(A1604,Lookups!B$3:F$48,2,FALSE)&amp;"'"</f>
        <v>'Chilkat River'</v>
      </c>
      <c r="AE1604" s="93">
        <f>VLOOKUP(A1604,Lookups!B$3:F$48,4,FALSE)</f>
        <v>1</v>
      </c>
      <c r="AF1604" s="93" t="str">
        <f>VLOOKUP(A1604,Lookups!B$3:F$48,5,FALSE)</f>
        <v>SEAK</v>
      </c>
      <c r="AG1604" s="93" t="str">
        <f t="shared" si="355"/>
        <v>no</v>
      </c>
      <c r="AH1604" s="93">
        <f>VLOOKUP(A1604,Lookups!B$3:F$48,3,FALSE)</f>
        <v>5</v>
      </c>
      <c r="AI1604" s="117">
        <f t="shared" si="356"/>
        <v>0</v>
      </c>
      <c r="AJ1604" s="117">
        <f t="shared" si="357"/>
        <v>0</v>
      </c>
      <c r="AK1604" s="117">
        <f t="shared" si="358"/>
        <v>0</v>
      </c>
      <c r="AL1604" s="117">
        <f t="shared" si="359"/>
        <v>0</v>
      </c>
      <c r="AM1604" s="117">
        <f t="shared" si="360"/>
        <v>0</v>
      </c>
      <c r="AN1604" s="117">
        <f t="shared" si="361"/>
        <v>0</v>
      </c>
      <c r="AO1604" s="117">
        <f t="shared" si="362"/>
        <v>0</v>
      </c>
      <c r="AP1604" s="117">
        <f t="shared" si="363"/>
        <v>0</v>
      </c>
      <c r="AQ1604" s="117">
        <f t="shared" si="364"/>
        <v>0</v>
      </c>
      <c r="AR1604" s="117">
        <f t="shared" si="365"/>
        <v>0</v>
      </c>
      <c r="AS1604" t="str">
        <f t="shared" si="366"/>
        <v>2002CHK</v>
      </c>
    </row>
    <row r="1605" spans="1:45" x14ac:dyDescent="0.25">
      <c r="A1605" t="s">
        <v>662</v>
      </c>
      <c r="B1605" s="64">
        <v>2003</v>
      </c>
      <c r="C1605">
        <v>309</v>
      </c>
      <c r="D1605" s="116" t="s">
        <v>29</v>
      </c>
      <c r="E1605" s="63" t="s">
        <v>26</v>
      </c>
      <c r="F1605" s="63" t="s">
        <v>27</v>
      </c>
      <c r="G1605" s="63" t="s">
        <v>28</v>
      </c>
      <c r="H1605" s="63" t="s">
        <v>28</v>
      </c>
      <c r="I1605" s="63" t="s">
        <v>28</v>
      </c>
      <c r="J1605" s="63" t="s">
        <v>28</v>
      </c>
      <c r="K1605" s="63" t="s">
        <v>28</v>
      </c>
      <c r="L1605" s="63" t="s">
        <v>28</v>
      </c>
      <c r="M1605" s="63" t="s">
        <v>28</v>
      </c>
      <c r="N1605" s="63" t="s">
        <v>28</v>
      </c>
      <c r="O1605" s="63" t="s">
        <v>28</v>
      </c>
      <c r="P1605" s="63" t="s">
        <v>28</v>
      </c>
      <c r="Q1605" s="63" t="s">
        <v>28</v>
      </c>
      <c r="R1605" s="63" t="s">
        <v>28</v>
      </c>
      <c r="S1605" s="63" t="s">
        <v>28</v>
      </c>
      <c r="T1605" s="63" t="s">
        <v>28</v>
      </c>
      <c r="U1605" s="63" t="s">
        <v>28</v>
      </c>
      <c r="V1605" s="63" t="s">
        <v>28</v>
      </c>
      <c r="W1605" s="63" t="s">
        <v>28</v>
      </c>
      <c r="X1605" s="63" t="s">
        <v>28</v>
      </c>
      <c r="Y1605" s="63" t="s">
        <v>28</v>
      </c>
      <c r="Z1605" s="63" t="s">
        <v>28</v>
      </c>
      <c r="AA1605" s="63" t="s">
        <v>28</v>
      </c>
      <c r="AB1605" s="93" t="str">
        <f t="shared" si="353"/>
        <v>a99to08</v>
      </c>
      <c r="AC1605" s="93" t="str">
        <f t="shared" si="354"/>
        <v>CHK</v>
      </c>
      <c r="AD1605" s="93" t="str">
        <f>"'"&amp;VLOOKUP(A1605,Lookups!B$3:F$48,2,FALSE)&amp;"'"</f>
        <v>'Chilkat River'</v>
      </c>
      <c r="AE1605" s="93">
        <f>VLOOKUP(A1605,Lookups!B$3:F$48,4,FALSE)</f>
        <v>1</v>
      </c>
      <c r="AF1605" s="93" t="str">
        <f>VLOOKUP(A1605,Lookups!B$3:F$48,5,FALSE)</f>
        <v>SEAK</v>
      </c>
      <c r="AG1605" s="93" t="str">
        <f t="shared" si="355"/>
        <v>no</v>
      </c>
      <c r="AH1605" s="93">
        <f>VLOOKUP(A1605,Lookups!B$3:F$48,3,FALSE)</f>
        <v>5</v>
      </c>
      <c r="AI1605" s="117">
        <f t="shared" si="356"/>
        <v>0</v>
      </c>
      <c r="AJ1605" s="117">
        <f t="shared" si="357"/>
        <v>0</v>
      </c>
      <c r="AK1605" s="117">
        <f t="shared" si="358"/>
        <v>0</v>
      </c>
      <c r="AL1605" s="117">
        <f t="shared" si="359"/>
        <v>0</v>
      </c>
      <c r="AM1605" s="117">
        <f t="shared" si="360"/>
        <v>0</v>
      </c>
      <c r="AN1605" s="117">
        <f t="shared" si="361"/>
        <v>0</v>
      </c>
      <c r="AO1605" s="117">
        <f t="shared" si="362"/>
        <v>0</v>
      </c>
      <c r="AP1605" s="117">
        <f t="shared" si="363"/>
        <v>0</v>
      </c>
      <c r="AQ1605" s="117">
        <f t="shared" si="364"/>
        <v>0</v>
      </c>
      <c r="AR1605" s="117">
        <f t="shared" si="365"/>
        <v>0</v>
      </c>
      <c r="AS1605" t="str">
        <f t="shared" si="366"/>
        <v>2003CHK</v>
      </c>
    </row>
    <row r="1606" spans="1:45" x14ac:dyDescent="0.25">
      <c r="A1606" t="s">
        <v>662</v>
      </c>
      <c r="B1606" s="64">
        <v>2004</v>
      </c>
      <c r="C1606">
        <v>520</v>
      </c>
      <c r="D1606" s="116" t="s">
        <v>30</v>
      </c>
      <c r="E1606" s="63">
        <v>5.7692307692307696E-2</v>
      </c>
      <c r="F1606" s="63">
        <v>8.8461538461538466E-2</v>
      </c>
      <c r="G1606" s="63">
        <v>6.3461538461538458E-2</v>
      </c>
      <c r="H1606" s="63">
        <v>0</v>
      </c>
      <c r="I1606" s="63">
        <v>0</v>
      </c>
      <c r="J1606" s="63">
        <v>0</v>
      </c>
      <c r="K1606" s="63">
        <v>0</v>
      </c>
      <c r="L1606" s="63">
        <v>0</v>
      </c>
      <c r="M1606" s="63">
        <v>0</v>
      </c>
      <c r="N1606" s="63">
        <v>0</v>
      </c>
      <c r="O1606" s="63">
        <v>0</v>
      </c>
      <c r="P1606" s="63">
        <v>0</v>
      </c>
      <c r="Q1606" s="63">
        <v>0</v>
      </c>
      <c r="R1606" s="63">
        <v>0</v>
      </c>
      <c r="S1606" s="63">
        <v>0</v>
      </c>
      <c r="T1606" s="63">
        <v>0</v>
      </c>
      <c r="U1606" s="63">
        <v>0</v>
      </c>
      <c r="V1606" s="63">
        <v>0</v>
      </c>
      <c r="W1606" s="63">
        <v>0</v>
      </c>
      <c r="X1606" s="63">
        <v>0</v>
      </c>
      <c r="Y1606" s="63">
        <v>0</v>
      </c>
      <c r="Z1606" s="63">
        <v>1.9230769230769232E-3</v>
      </c>
      <c r="AA1606" s="63">
        <v>0.78846153846153844</v>
      </c>
      <c r="AB1606" s="93" t="str">
        <f t="shared" si="353"/>
        <v>a99to08</v>
      </c>
      <c r="AC1606" s="93" t="str">
        <f t="shared" si="354"/>
        <v>CHK</v>
      </c>
      <c r="AD1606" s="93" t="str">
        <f>"'"&amp;VLOOKUP(A1606,Lookups!B$3:F$48,2,FALSE)&amp;"'"</f>
        <v>'Chilkat River'</v>
      </c>
      <c r="AE1606" s="93">
        <f>VLOOKUP(A1606,Lookups!B$3:F$48,4,FALSE)</f>
        <v>1</v>
      </c>
      <c r="AF1606" s="93" t="str">
        <f>VLOOKUP(A1606,Lookups!B$3:F$48,5,FALSE)</f>
        <v>SEAK</v>
      </c>
      <c r="AG1606" s="93" t="str">
        <f t="shared" si="355"/>
        <v>yes</v>
      </c>
      <c r="AH1606" s="93">
        <f>VLOOKUP(A1606,Lookups!B$3:F$48,3,FALSE)</f>
        <v>5</v>
      </c>
      <c r="AI1606" s="117">
        <f t="shared" si="356"/>
        <v>0.20961538461538462</v>
      </c>
      <c r="AJ1606" s="117">
        <f t="shared" si="357"/>
        <v>0</v>
      </c>
      <c r="AK1606" s="117">
        <f t="shared" si="358"/>
        <v>0</v>
      </c>
      <c r="AL1606" s="117">
        <f t="shared" si="359"/>
        <v>0</v>
      </c>
      <c r="AM1606" s="117">
        <f t="shared" si="360"/>
        <v>0</v>
      </c>
      <c r="AN1606" s="117">
        <f t="shared" si="361"/>
        <v>0</v>
      </c>
      <c r="AO1606" s="117">
        <f t="shared" si="362"/>
        <v>0</v>
      </c>
      <c r="AP1606" s="117">
        <f t="shared" si="363"/>
        <v>0</v>
      </c>
      <c r="AQ1606" s="117">
        <f t="shared" si="364"/>
        <v>0.78846153846153844</v>
      </c>
      <c r="AR1606" s="117">
        <f t="shared" si="365"/>
        <v>1.9230769230769232E-3</v>
      </c>
      <c r="AS1606" t="str">
        <f t="shared" si="366"/>
        <v>2004CHK</v>
      </c>
    </row>
    <row r="1607" spans="1:45" x14ac:dyDescent="0.25">
      <c r="A1607" t="s">
        <v>662</v>
      </c>
      <c r="B1607" s="64">
        <v>2005</v>
      </c>
      <c r="C1607">
        <v>561</v>
      </c>
      <c r="D1607" s="116" t="s">
        <v>31</v>
      </c>
      <c r="E1607" s="63">
        <v>5.1693404634581108E-2</v>
      </c>
      <c r="F1607" s="63">
        <v>4.8128342245989303E-2</v>
      </c>
      <c r="G1607" s="63">
        <v>3.9215686274509803E-2</v>
      </c>
      <c r="H1607" s="63">
        <v>0</v>
      </c>
      <c r="I1607" s="63">
        <v>0</v>
      </c>
      <c r="J1607" s="63">
        <v>0</v>
      </c>
      <c r="K1607" s="63">
        <v>0</v>
      </c>
      <c r="L1607" s="63">
        <v>0</v>
      </c>
      <c r="M1607" s="63">
        <v>0</v>
      </c>
      <c r="N1607" s="63">
        <v>0</v>
      </c>
      <c r="O1607" s="63">
        <v>0</v>
      </c>
      <c r="P1607" s="63">
        <v>0</v>
      </c>
      <c r="Q1607" s="63">
        <v>0</v>
      </c>
      <c r="R1607" s="63">
        <v>0</v>
      </c>
      <c r="S1607" s="63">
        <v>0</v>
      </c>
      <c r="T1607" s="63">
        <v>0</v>
      </c>
      <c r="U1607" s="63">
        <v>0</v>
      </c>
      <c r="V1607" s="63">
        <v>0</v>
      </c>
      <c r="W1607" s="63">
        <v>0</v>
      </c>
      <c r="X1607" s="63">
        <v>0</v>
      </c>
      <c r="Y1607" s="63">
        <v>0</v>
      </c>
      <c r="Z1607" s="63">
        <v>0</v>
      </c>
      <c r="AA1607" s="63">
        <v>0.86096256684491979</v>
      </c>
      <c r="AB1607" s="93" t="str">
        <f t="shared" si="353"/>
        <v>a99to08</v>
      </c>
      <c r="AC1607" s="93" t="str">
        <f t="shared" si="354"/>
        <v>CHK</v>
      </c>
      <c r="AD1607" s="93" t="str">
        <f>"'"&amp;VLOOKUP(A1607,Lookups!B$3:F$48,2,FALSE)&amp;"'"</f>
        <v>'Chilkat River'</v>
      </c>
      <c r="AE1607" s="93">
        <f>VLOOKUP(A1607,Lookups!B$3:F$48,4,FALSE)</f>
        <v>1</v>
      </c>
      <c r="AF1607" s="93" t="str">
        <f>VLOOKUP(A1607,Lookups!B$3:F$48,5,FALSE)</f>
        <v>SEAK</v>
      </c>
      <c r="AG1607" s="93" t="str">
        <f t="shared" si="355"/>
        <v>yes</v>
      </c>
      <c r="AH1607" s="93">
        <f>VLOOKUP(A1607,Lookups!B$3:F$48,3,FALSE)</f>
        <v>5</v>
      </c>
      <c r="AI1607" s="117">
        <f t="shared" si="356"/>
        <v>0.13903743315508021</v>
      </c>
      <c r="AJ1607" s="117">
        <f t="shared" si="357"/>
        <v>0</v>
      </c>
      <c r="AK1607" s="117">
        <f t="shared" si="358"/>
        <v>0</v>
      </c>
      <c r="AL1607" s="117">
        <f t="shared" si="359"/>
        <v>0</v>
      </c>
      <c r="AM1607" s="117">
        <f t="shared" si="360"/>
        <v>0</v>
      </c>
      <c r="AN1607" s="117">
        <f t="shared" si="361"/>
        <v>0</v>
      </c>
      <c r="AO1607" s="117">
        <f t="shared" si="362"/>
        <v>0</v>
      </c>
      <c r="AP1607" s="117">
        <f t="shared" si="363"/>
        <v>0</v>
      </c>
      <c r="AQ1607" s="117">
        <f t="shared" si="364"/>
        <v>0.86096256684491979</v>
      </c>
      <c r="AR1607" s="117">
        <f t="shared" si="365"/>
        <v>0</v>
      </c>
      <c r="AS1607" t="str">
        <f t="shared" si="366"/>
        <v>2005CHK</v>
      </c>
    </row>
    <row r="1608" spans="1:45" x14ac:dyDescent="0.25">
      <c r="A1608" t="s">
        <v>662</v>
      </c>
      <c r="B1608" s="64">
        <v>2006</v>
      </c>
      <c r="C1608">
        <v>317</v>
      </c>
      <c r="D1608" s="116" t="s">
        <v>31</v>
      </c>
      <c r="E1608" s="63">
        <v>3.4700315457413249E-2</v>
      </c>
      <c r="F1608" s="63">
        <v>1.2618296529968454E-2</v>
      </c>
      <c r="G1608" s="63">
        <v>3.4700315457413249E-2</v>
      </c>
      <c r="H1608" s="63">
        <v>0</v>
      </c>
      <c r="I1608" s="63">
        <v>0</v>
      </c>
      <c r="J1608" s="63">
        <v>0</v>
      </c>
      <c r="K1608" s="63">
        <v>0</v>
      </c>
      <c r="L1608" s="63">
        <v>0</v>
      </c>
      <c r="M1608" s="63">
        <v>0</v>
      </c>
      <c r="N1608" s="63">
        <v>0</v>
      </c>
      <c r="O1608" s="63">
        <v>0</v>
      </c>
      <c r="P1608" s="63">
        <v>0</v>
      </c>
      <c r="Q1608" s="63">
        <v>0</v>
      </c>
      <c r="R1608" s="63">
        <v>0</v>
      </c>
      <c r="S1608" s="63">
        <v>0</v>
      </c>
      <c r="T1608" s="63">
        <v>0</v>
      </c>
      <c r="U1608" s="63">
        <v>0</v>
      </c>
      <c r="V1608" s="63">
        <v>0</v>
      </c>
      <c r="W1608" s="63">
        <v>0</v>
      </c>
      <c r="X1608" s="63">
        <v>0</v>
      </c>
      <c r="Y1608" s="63">
        <v>0</v>
      </c>
      <c r="Z1608" s="63">
        <v>6.3091482649842269E-3</v>
      </c>
      <c r="AA1608" s="63">
        <v>0.91167192429022081</v>
      </c>
      <c r="AB1608" s="93" t="str">
        <f t="shared" si="353"/>
        <v>a99to08</v>
      </c>
      <c r="AC1608" s="93" t="str">
        <f t="shared" si="354"/>
        <v>CHK</v>
      </c>
      <c r="AD1608" s="93" t="str">
        <f>"'"&amp;VLOOKUP(A1608,Lookups!B$3:F$48,2,FALSE)&amp;"'"</f>
        <v>'Chilkat River'</v>
      </c>
      <c r="AE1608" s="93">
        <f>VLOOKUP(A1608,Lookups!B$3:F$48,4,FALSE)</f>
        <v>1</v>
      </c>
      <c r="AF1608" s="93" t="str">
        <f>VLOOKUP(A1608,Lookups!B$3:F$48,5,FALSE)</f>
        <v>SEAK</v>
      </c>
      <c r="AG1608" s="93" t="str">
        <f t="shared" si="355"/>
        <v>yes</v>
      </c>
      <c r="AH1608" s="93">
        <f>VLOOKUP(A1608,Lookups!B$3:F$48,3,FALSE)</f>
        <v>5</v>
      </c>
      <c r="AI1608" s="117">
        <f t="shared" si="356"/>
        <v>8.2018927444794942E-2</v>
      </c>
      <c r="AJ1608" s="117">
        <f t="shared" si="357"/>
        <v>0</v>
      </c>
      <c r="AK1608" s="117">
        <f t="shared" si="358"/>
        <v>0</v>
      </c>
      <c r="AL1608" s="117">
        <f t="shared" si="359"/>
        <v>0</v>
      </c>
      <c r="AM1608" s="117">
        <f t="shared" si="360"/>
        <v>0</v>
      </c>
      <c r="AN1608" s="117">
        <f t="shared" si="361"/>
        <v>0</v>
      </c>
      <c r="AO1608" s="117">
        <f t="shared" si="362"/>
        <v>0</v>
      </c>
      <c r="AP1608" s="117">
        <f t="shared" si="363"/>
        <v>0</v>
      </c>
      <c r="AQ1608" s="117">
        <f t="shared" si="364"/>
        <v>0.91167192429022081</v>
      </c>
      <c r="AR1608" s="117">
        <f t="shared" si="365"/>
        <v>6.3091482649842269E-3</v>
      </c>
      <c r="AS1608" t="str">
        <f t="shared" si="366"/>
        <v>2006CHK</v>
      </c>
    </row>
    <row r="1609" spans="1:45" x14ac:dyDescent="0.25">
      <c r="A1609" t="s">
        <v>662</v>
      </c>
      <c r="B1609" s="64">
        <v>2007</v>
      </c>
      <c r="C1609">
        <v>296</v>
      </c>
      <c r="D1609" s="116" t="s">
        <v>31</v>
      </c>
      <c r="E1609" s="63">
        <v>6.41891891891892E-2</v>
      </c>
      <c r="F1609" s="63">
        <v>9.7972972972972971E-2</v>
      </c>
      <c r="G1609" s="63">
        <v>9.45945945945946E-2</v>
      </c>
      <c r="H1609" s="63">
        <v>0</v>
      </c>
      <c r="I1609" s="63">
        <v>0</v>
      </c>
      <c r="J1609" s="63">
        <v>0</v>
      </c>
      <c r="K1609" s="63">
        <v>0</v>
      </c>
      <c r="L1609" s="63">
        <v>0</v>
      </c>
      <c r="M1609" s="63">
        <v>0</v>
      </c>
      <c r="N1609" s="63">
        <v>0</v>
      </c>
      <c r="O1609" s="63">
        <v>0</v>
      </c>
      <c r="P1609" s="63">
        <v>0</v>
      </c>
      <c r="Q1609" s="63">
        <v>0</v>
      </c>
      <c r="R1609" s="63">
        <v>0</v>
      </c>
      <c r="S1609" s="63">
        <v>0</v>
      </c>
      <c r="T1609" s="63">
        <v>0</v>
      </c>
      <c r="U1609" s="63">
        <v>0</v>
      </c>
      <c r="V1609" s="63">
        <v>0</v>
      </c>
      <c r="W1609" s="63">
        <v>0</v>
      </c>
      <c r="X1609" s="63">
        <v>0</v>
      </c>
      <c r="Y1609" s="63">
        <v>0</v>
      </c>
      <c r="Z1609" s="63">
        <v>0</v>
      </c>
      <c r="AA1609" s="63">
        <v>0.7432432432432432</v>
      </c>
      <c r="AB1609" s="93" t="str">
        <f t="shared" si="353"/>
        <v>a99to08</v>
      </c>
      <c r="AC1609" s="93" t="str">
        <f t="shared" si="354"/>
        <v>CHK</v>
      </c>
      <c r="AD1609" s="93" t="str">
        <f>"'"&amp;VLOOKUP(A1609,Lookups!B$3:F$48,2,FALSE)&amp;"'"</f>
        <v>'Chilkat River'</v>
      </c>
      <c r="AE1609" s="93">
        <f>VLOOKUP(A1609,Lookups!B$3:F$48,4,FALSE)</f>
        <v>1</v>
      </c>
      <c r="AF1609" s="93" t="str">
        <f>VLOOKUP(A1609,Lookups!B$3:F$48,5,FALSE)</f>
        <v>SEAK</v>
      </c>
      <c r="AG1609" s="93" t="str">
        <f t="shared" si="355"/>
        <v>yes</v>
      </c>
      <c r="AH1609" s="93">
        <f>VLOOKUP(A1609,Lookups!B$3:F$48,3,FALSE)</f>
        <v>5</v>
      </c>
      <c r="AI1609" s="117">
        <f t="shared" si="356"/>
        <v>0.2567567567567568</v>
      </c>
      <c r="AJ1609" s="117">
        <f t="shared" si="357"/>
        <v>0</v>
      </c>
      <c r="AK1609" s="117">
        <f t="shared" si="358"/>
        <v>0</v>
      </c>
      <c r="AL1609" s="117">
        <f t="shared" si="359"/>
        <v>0</v>
      </c>
      <c r="AM1609" s="117">
        <f t="shared" si="360"/>
        <v>0</v>
      </c>
      <c r="AN1609" s="117">
        <f t="shared" si="361"/>
        <v>0</v>
      </c>
      <c r="AO1609" s="117">
        <f t="shared" si="362"/>
        <v>0</v>
      </c>
      <c r="AP1609" s="117">
        <f t="shared" si="363"/>
        <v>0</v>
      </c>
      <c r="AQ1609" s="117">
        <f t="shared" si="364"/>
        <v>0.7432432432432432</v>
      </c>
      <c r="AR1609" s="117">
        <f t="shared" si="365"/>
        <v>0</v>
      </c>
      <c r="AS1609" t="str">
        <f t="shared" si="366"/>
        <v>2007CHK</v>
      </c>
    </row>
    <row r="1610" spans="1:45" x14ac:dyDescent="0.25">
      <c r="A1610" t="s">
        <v>662</v>
      </c>
      <c r="B1610" s="64">
        <v>2008</v>
      </c>
      <c r="C1610">
        <v>435</v>
      </c>
      <c r="D1610" s="116" t="s">
        <v>31</v>
      </c>
      <c r="E1610" s="63">
        <v>3.6781609195402298E-2</v>
      </c>
      <c r="F1610" s="63">
        <v>5.9770114942528735E-2</v>
      </c>
      <c r="G1610" s="63">
        <v>9.1954022988505746E-3</v>
      </c>
      <c r="H1610" s="63">
        <v>0</v>
      </c>
      <c r="I1610" s="63">
        <v>0</v>
      </c>
      <c r="J1610" s="63">
        <v>0</v>
      </c>
      <c r="K1610" s="63">
        <v>0</v>
      </c>
      <c r="L1610" s="63">
        <v>0</v>
      </c>
      <c r="M1610" s="63">
        <v>0</v>
      </c>
      <c r="N1610" s="63">
        <v>0</v>
      </c>
      <c r="O1610" s="63">
        <v>0</v>
      </c>
      <c r="P1610" s="63">
        <v>0</v>
      </c>
      <c r="Q1610" s="63">
        <v>0</v>
      </c>
      <c r="R1610" s="63">
        <v>0</v>
      </c>
      <c r="S1610" s="63">
        <v>0</v>
      </c>
      <c r="T1610" s="63">
        <v>0</v>
      </c>
      <c r="U1610" s="63">
        <v>0</v>
      </c>
      <c r="V1610" s="63">
        <v>0</v>
      </c>
      <c r="W1610" s="63">
        <v>0</v>
      </c>
      <c r="X1610" s="63">
        <v>0</v>
      </c>
      <c r="Y1610" s="63">
        <v>0</v>
      </c>
      <c r="Z1610" s="63">
        <v>0</v>
      </c>
      <c r="AA1610" s="63">
        <v>0.89425287356321836</v>
      </c>
      <c r="AB1610" s="93" t="str">
        <f t="shared" si="353"/>
        <v>a99to08</v>
      </c>
      <c r="AC1610" s="93" t="str">
        <f t="shared" si="354"/>
        <v>CHK</v>
      </c>
      <c r="AD1610" s="93" t="str">
        <f>"'"&amp;VLOOKUP(A1610,Lookups!B$3:F$48,2,FALSE)&amp;"'"</f>
        <v>'Chilkat River'</v>
      </c>
      <c r="AE1610" s="93">
        <f>VLOOKUP(A1610,Lookups!B$3:F$48,4,FALSE)</f>
        <v>1</v>
      </c>
      <c r="AF1610" s="93" t="str">
        <f>VLOOKUP(A1610,Lookups!B$3:F$48,5,FALSE)</f>
        <v>SEAK</v>
      </c>
      <c r="AG1610" s="93" t="str">
        <f t="shared" si="355"/>
        <v>yes</v>
      </c>
      <c r="AH1610" s="93">
        <f>VLOOKUP(A1610,Lookups!B$3:F$48,3,FALSE)</f>
        <v>5</v>
      </c>
      <c r="AI1610" s="117">
        <f t="shared" si="356"/>
        <v>0.10574712643678161</v>
      </c>
      <c r="AJ1610" s="117">
        <f t="shared" si="357"/>
        <v>0</v>
      </c>
      <c r="AK1610" s="117">
        <f t="shared" si="358"/>
        <v>0</v>
      </c>
      <c r="AL1610" s="117">
        <f t="shared" si="359"/>
        <v>0</v>
      </c>
      <c r="AM1610" s="117">
        <f t="shared" si="360"/>
        <v>0</v>
      </c>
      <c r="AN1610" s="117">
        <f t="shared" si="361"/>
        <v>0</v>
      </c>
      <c r="AO1610" s="117">
        <f t="shared" si="362"/>
        <v>0</v>
      </c>
      <c r="AP1610" s="117">
        <f t="shared" si="363"/>
        <v>0</v>
      </c>
      <c r="AQ1610" s="117">
        <f t="shared" si="364"/>
        <v>0.89425287356321836</v>
      </c>
      <c r="AR1610" s="117">
        <f t="shared" si="365"/>
        <v>0</v>
      </c>
      <c r="AS1610" t="str">
        <f t="shared" si="366"/>
        <v>2008CHK</v>
      </c>
    </row>
    <row r="1611" spans="1:45" x14ac:dyDescent="0.25">
      <c r="A1611" t="s">
        <v>662</v>
      </c>
      <c r="B1611" s="64">
        <v>2009</v>
      </c>
      <c r="C1611">
        <v>593</v>
      </c>
      <c r="D1611" s="116" t="s">
        <v>31</v>
      </c>
      <c r="E1611" s="63">
        <v>3.5413153456998317E-2</v>
      </c>
      <c r="F1611" s="63">
        <v>1.8549747048903879E-2</v>
      </c>
      <c r="G1611" s="63">
        <v>3.87858347386172E-2</v>
      </c>
      <c r="H1611" s="63">
        <v>0</v>
      </c>
      <c r="I1611" s="63">
        <v>0</v>
      </c>
      <c r="J1611" s="63">
        <v>0</v>
      </c>
      <c r="K1611" s="63">
        <v>0</v>
      </c>
      <c r="L1611" s="63">
        <v>0</v>
      </c>
      <c r="M1611" s="63">
        <v>0</v>
      </c>
      <c r="N1611" s="63">
        <v>0</v>
      </c>
      <c r="O1611" s="63">
        <v>0</v>
      </c>
      <c r="P1611" s="63">
        <v>0</v>
      </c>
      <c r="Q1611" s="63">
        <v>0</v>
      </c>
      <c r="R1611" s="63">
        <v>0</v>
      </c>
      <c r="S1611" s="63">
        <v>0</v>
      </c>
      <c r="T1611" s="63">
        <v>0</v>
      </c>
      <c r="U1611" s="63">
        <v>0</v>
      </c>
      <c r="V1611" s="63">
        <v>0</v>
      </c>
      <c r="W1611" s="63">
        <v>0</v>
      </c>
      <c r="X1611" s="63">
        <v>0</v>
      </c>
      <c r="Y1611" s="63">
        <v>0</v>
      </c>
      <c r="Z1611" s="63">
        <v>0</v>
      </c>
      <c r="AA1611" s="63">
        <v>0.90725126475548057</v>
      </c>
      <c r="AB1611" s="93" t="str">
        <f t="shared" si="353"/>
        <v>a09on</v>
      </c>
      <c r="AC1611" s="93" t="str">
        <f t="shared" si="354"/>
        <v>CHK</v>
      </c>
      <c r="AD1611" s="93" t="str">
        <f>"'"&amp;VLOOKUP(A1611,Lookups!B$3:F$48,2,FALSE)&amp;"'"</f>
        <v>'Chilkat River'</v>
      </c>
      <c r="AE1611" s="93">
        <f>VLOOKUP(A1611,Lookups!B$3:F$48,4,FALSE)</f>
        <v>1</v>
      </c>
      <c r="AF1611" s="93" t="str">
        <f>VLOOKUP(A1611,Lookups!B$3:F$48,5,FALSE)</f>
        <v>SEAK</v>
      </c>
      <c r="AG1611" s="93" t="str">
        <f t="shared" si="355"/>
        <v>yes</v>
      </c>
      <c r="AH1611" s="93">
        <f>VLOOKUP(A1611,Lookups!B$3:F$48,3,FALSE)</f>
        <v>5</v>
      </c>
      <c r="AI1611" s="117">
        <f t="shared" si="356"/>
        <v>9.2748735244519404E-2</v>
      </c>
      <c r="AJ1611" s="117">
        <f t="shared" si="357"/>
        <v>0</v>
      </c>
      <c r="AK1611" s="117">
        <f t="shared" si="358"/>
        <v>0</v>
      </c>
      <c r="AL1611" s="117">
        <f t="shared" si="359"/>
        <v>0</v>
      </c>
      <c r="AM1611" s="117">
        <f t="shared" si="360"/>
        <v>0</v>
      </c>
      <c r="AN1611" s="117">
        <f t="shared" si="361"/>
        <v>0</v>
      </c>
      <c r="AO1611" s="117">
        <f t="shared" si="362"/>
        <v>0</v>
      </c>
      <c r="AP1611" s="117">
        <f t="shared" si="363"/>
        <v>0</v>
      </c>
      <c r="AQ1611" s="117">
        <f t="shared" si="364"/>
        <v>0.90725126475548057</v>
      </c>
      <c r="AR1611" s="117">
        <f t="shared" si="365"/>
        <v>0</v>
      </c>
      <c r="AS1611" t="str">
        <f t="shared" si="366"/>
        <v>2009CHK</v>
      </c>
    </row>
    <row r="1612" spans="1:45" x14ac:dyDescent="0.25">
      <c r="A1612" t="s">
        <v>662</v>
      </c>
      <c r="B1612" s="64">
        <v>2010</v>
      </c>
      <c r="C1612">
        <v>303</v>
      </c>
      <c r="D1612" s="116" t="s">
        <v>31</v>
      </c>
      <c r="E1612" s="63">
        <v>4.6204620462046202E-2</v>
      </c>
      <c r="F1612" s="63">
        <v>0.10561056105610561</v>
      </c>
      <c r="G1612" s="63">
        <v>8.2508250825082508E-2</v>
      </c>
      <c r="H1612" s="63">
        <v>0</v>
      </c>
      <c r="I1612" s="63">
        <v>0</v>
      </c>
      <c r="J1612" s="63">
        <v>0</v>
      </c>
      <c r="K1612" s="63">
        <v>0</v>
      </c>
      <c r="L1612" s="63">
        <v>0</v>
      </c>
      <c r="M1612" s="63">
        <v>0</v>
      </c>
      <c r="N1612" s="63">
        <v>0</v>
      </c>
      <c r="O1612" s="63">
        <v>0</v>
      </c>
      <c r="P1612" s="63">
        <v>0</v>
      </c>
      <c r="Q1612" s="63">
        <v>0</v>
      </c>
      <c r="R1612" s="63">
        <v>0</v>
      </c>
      <c r="S1612" s="63">
        <v>0</v>
      </c>
      <c r="T1612" s="63">
        <v>0</v>
      </c>
      <c r="U1612" s="63">
        <v>0</v>
      </c>
      <c r="V1612" s="63">
        <v>0</v>
      </c>
      <c r="W1612" s="63">
        <v>0</v>
      </c>
      <c r="X1612" s="63">
        <v>0</v>
      </c>
      <c r="Y1612" s="63">
        <v>0</v>
      </c>
      <c r="Z1612" s="63">
        <v>6.6006600660066007E-3</v>
      </c>
      <c r="AA1612" s="63">
        <v>0.75907590759075905</v>
      </c>
      <c r="AB1612" s="93" t="str">
        <f t="shared" si="353"/>
        <v>a09on</v>
      </c>
      <c r="AC1612" s="93" t="str">
        <f t="shared" si="354"/>
        <v>CHK</v>
      </c>
      <c r="AD1612" s="93" t="str">
        <f>"'"&amp;VLOOKUP(A1612,Lookups!B$3:F$48,2,FALSE)&amp;"'"</f>
        <v>'Chilkat River'</v>
      </c>
      <c r="AE1612" s="93">
        <f>VLOOKUP(A1612,Lookups!B$3:F$48,4,FALSE)</f>
        <v>1</v>
      </c>
      <c r="AF1612" s="93" t="str">
        <f>VLOOKUP(A1612,Lookups!B$3:F$48,5,FALSE)</f>
        <v>SEAK</v>
      </c>
      <c r="AG1612" s="93" t="str">
        <f t="shared" si="355"/>
        <v>yes</v>
      </c>
      <c r="AH1612" s="93">
        <f>VLOOKUP(A1612,Lookups!B$3:F$48,3,FALSE)</f>
        <v>5</v>
      </c>
      <c r="AI1612" s="117">
        <f t="shared" si="356"/>
        <v>0.23432343234323433</v>
      </c>
      <c r="AJ1612" s="117">
        <f t="shared" si="357"/>
        <v>0</v>
      </c>
      <c r="AK1612" s="117">
        <f t="shared" si="358"/>
        <v>0</v>
      </c>
      <c r="AL1612" s="117">
        <f t="shared" si="359"/>
        <v>0</v>
      </c>
      <c r="AM1612" s="117">
        <f t="shared" si="360"/>
        <v>0</v>
      </c>
      <c r="AN1612" s="117">
        <f t="shared" si="361"/>
        <v>0</v>
      </c>
      <c r="AO1612" s="117">
        <f t="shared" si="362"/>
        <v>0</v>
      </c>
      <c r="AP1612" s="117">
        <f t="shared" si="363"/>
        <v>0</v>
      </c>
      <c r="AQ1612" s="117">
        <f t="shared" si="364"/>
        <v>0.75907590759075905</v>
      </c>
      <c r="AR1612" s="117">
        <f t="shared" si="365"/>
        <v>6.6006600660066007E-3</v>
      </c>
      <c r="AS1612" t="str">
        <f t="shared" si="366"/>
        <v>2010CHK</v>
      </c>
    </row>
    <row r="1613" spans="1:45" x14ac:dyDescent="0.25">
      <c r="A1613" t="s">
        <v>662</v>
      </c>
      <c r="B1613" s="64">
        <v>2011</v>
      </c>
      <c r="C1613">
        <v>356</v>
      </c>
      <c r="D1613" s="116" t="s">
        <v>31</v>
      </c>
      <c r="E1613" s="63">
        <v>7.3033707865168537E-2</v>
      </c>
      <c r="F1613" s="63">
        <v>7.02247191011236E-2</v>
      </c>
      <c r="G1613" s="63">
        <v>6.1797752808988762E-2</v>
      </c>
      <c r="H1613" s="63">
        <v>0</v>
      </c>
      <c r="I1613" s="63">
        <v>0</v>
      </c>
      <c r="J1613" s="63">
        <v>0</v>
      </c>
      <c r="K1613" s="63">
        <v>0</v>
      </c>
      <c r="L1613" s="63">
        <v>0</v>
      </c>
      <c r="M1613" s="63">
        <v>0</v>
      </c>
      <c r="N1613" s="63">
        <v>0</v>
      </c>
      <c r="O1613" s="63">
        <v>0</v>
      </c>
      <c r="P1613" s="63">
        <v>0</v>
      </c>
      <c r="Q1613" s="63">
        <v>0</v>
      </c>
      <c r="R1613" s="63">
        <v>0</v>
      </c>
      <c r="S1613" s="63">
        <v>0</v>
      </c>
      <c r="T1613" s="63">
        <v>0</v>
      </c>
      <c r="U1613" s="63">
        <v>0</v>
      </c>
      <c r="V1613" s="63">
        <v>0</v>
      </c>
      <c r="W1613" s="63">
        <v>0</v>
      </c>
      <c r="X1613" s="63">
        <v>0</v>
      </c>
      <c r="Y1613" s="63">
        <v>0</v>
      </c>
      <c r="Z1613" s="63">
        <v>2.8089887640449437E-3</v>
      </c>
      <c r="AA1613" s="63">
        <v>0.7921348314606742</v>
      </c>
      <c r="AB1613" s="93" t="str">
        <f t="shared" si="353"/>
        <v>a09on</v>
      </c>
      <c r="AC1613" s="93" t="str">
        <f t="shared" si="354"/>
        <v>CHK</v>
      </c>
      <c r="AD1613" s="93" t="str">
        <f>"'"&amp;VLOOKUP(A1613,Lookups!B$3:F$48,2,FALSE)&amp;"'"</f>
        <v>'Chilkat River'</v>
      </c>
      <c r="AE1613" s="93">
        <f>VLOOKUP(A1613,Lookups!B$3:F$48,4,FALSE)</f>
        <v>1</v>
      </c>
      <c r="AF1613" s="93" t="str">
        <f>VLOOKUP(A1613,Lookups!B$3:F$48,5,FALSE)</f>
        <v>SEAK</v>
      </c>
      <c r="AG1613" s="93" t="str">
        <f t="shared" si="355"/>
        <v>yes</v>
      </c>
      <c r="AH1613" s="93">
        <f>VLOOKUP(A1613,Lookups!B$3:F$48,3,FALSE)</f>
        <v>5</v>
      </c>
      <c r="AI1613" s="117">
        <f t="shared" si="356"/>
        <v>0.2050561797752809</v>
      </c>
      <c r="AJ1613" s="117">
        <f t="shared" si="357"/>
        <v>0</v>
      </c>
      <c r="AK1613" s="117">
        <f t="shared" si="358"/>
        <v>0</v>
      </c>
      <c r="AL1613" s="117">
        <f t="shared" si="359"/>
        <v>0</v>
      </c>
      <c r="AM1613" s="117">
        <f t="shared" si="360"/>
        <v>0</v>
      </c>
      <c r="AN1613" s="117">
        <f t="shared" si="361"/>
        <v>0</v>
      </c>
      <c r="AO1613" s="117">
        <f t="shared" si="362"/>
        <v>0</v>
      </c>
      <c r="AP1613" s="117">
        <f t="shared" si="363"/>
        <v>0</v>
      </c>
      <c r="AQ1613" s="117">
        <f t="shared" si="364"/>
        <v>0.7921348314606742</v>
      </c>
      <c r="AR1613" s="117">
        <f t="shared" si="365"/>
        <v>2.8089887640449437E-3</v>
      </c>
      <c r="AS1613" t="str">
        <f t="shared" si="366"/>
        <v>2011CHK</v>
      </c>
    </row>
    <row r="1614" spans="1:45" x14ac:dyDescent="0.25">
      <c r="A1614" t="s">
        <v>662</v>
      </c>
      <c r="B1614" s="64">
        <v>2012</v>
      </c>
      <c r="C1614">
        <v>231</v>
      </c>
      <c r="D1614" s="116" t="s">
        <v>31</v>
      </c>
      <c r="E1614" s="63">
        <v>7.792207792207792E-2</v>
      </c>
      <c r="F1614" s="63">
        <v>9.9567099567099568E-2</v>
      </c>
      <c r="G1614" s="63">
        <v>8.6580086580086577E-2</v>
      </c>
      <c r="H1614" s="63">
        <v>0</v>
      </c>
      <c r="I1614" s="63">
        <v>0</v>
      </c>
      <c r="J1614" s="63">
        <v>0</v>
      </c>
      <c r="K1614" s="63">
        <v>0</v>
      </c>
      <c r="L1614" s="63">
        <v>0</v>
      </c>
      <c r="M1614" s="63">
        <v>0</v>
      </c>
      <c r="N1614" s="63">
        <v>0</v>
      </c>
      <c r="O1614" s="63">
        <v>0</v>
      </c>
      <c r="P1614" s="63">
        <v>0</v>
      </c>
      <c r="Q1614" s="63">
        <v>0</v>
      </c>
      <c r="R1614" s="63">
        <v>0</v>
      </c>
      <c r="S1614" s="63">
        <v>0</v>
      </c>
      <c r="T1614" s="63">
        <v>0</v>
      </c>
      <c r="U1614" s="63">
        <v>0</v>
      </c>
      <c r="V1614" s="63">
        <v>0</v>
      </c>
      <c r="W1614" s="63">
        <v>0</v>
      </c>
      <c r="X1614" s="63">
        <v>0</v>
      </c>
      <c r="Y1614" s="63">
        <v>0</v>
      </c>
      <c r="Z1614" s="63">
        <v>1.2987012987012988E-2</v>
      </c>
      <c r="AA1614" s="63">
        <v>0.72294372294372289</v>
      </c>
      <c r="AB1614" s="93" t="str">
        <f t="shared" si="353"/>
        <v>a09on</v>
      </c>
      <c r="AC1614" s="93" t="str">
        <f t="shared" si="354"/>
        <v>CHK</v>
      </c>
      <c r="AD1614" s="93" t="str">
        <f>"'"&amp;VLOOKUP(A1614,Lookups!B$3:F$48,2,FALSE)&amp;"'"</f>
        <v>'Chilkat River'</v>
      </c>
      <c r="AE1614" s="93">
        <f>VLOOKUP(A1614,Lookups!B$3:F$48,4,FALSE)</f>
        <v>1</v>
      </c>
      <c r="AF1614" s="93" t="str">
        <f>VLOOKUP(A1614,Lookups!B$3:F$48,5,FALSE)</f>
        <v>SEAK</v>
      </c>
      <c r="AG1614" s="93" t="str">
        <f t="shared" si="355"/>
        <v>yes</v>
      </c>
      <c r="AH1614" s="93">
        <f>VLOOKUP(A1614,Lookups!B$3:F$48,3,FALSE)</f>
        <v>5</v>
      </c>
      <c r="AI1614" s="117">
        <f t="shared" si="356"/>
        <v>0.26406926406926406</v>
      </c>
      <c r="AJ1614" s="117">
        <f t="shared" si="357"/>
        <v>0</v>
      </c>
      <c r="AK1614" s="117">
        <f t="shared" si="358"/>
        <v>0</v>
      </c>
      <c r="AL1614" s="117">
        <f t="shared" si="359"/>
        <v>0</v>
      </c>
      <c r="AM1614" s="117">
        <f t="shared" si="360"/>
        <v>0</v>
      </c>
      <c r="AN1614" s="117">
        <f t="shared" si="361"/>
        <v>0</v>
      </c>
      <c r="AO1614" s="117">
        <f t="shared" si="362"/>
        <v>0</v>
      </c>
      <c r="AP1614" s="117">
        <f t="shared" si="363"/>
        <v>0</v>
      </c>
      <c r="AQ1614" s="117">
        <f t="shared" si="364"/>
        <v>0.72294372294372289</v>
      </c>
      <c r="AR1614" s="117">
        <f t="shared" si="365"/>
        <v>1.2987012987012988E-2</v>
      </c>
      <c r="AS1614" t="str">
        <f t="shared" si="366"/>
        <v>2012CHK</v>
      </c>
    </row>
    <row r="1615" spans="1:45" x14ac:dyDescent="0.25">
      <c r="A1615" t="s">
        <v>662</v>
      </c>
      <c r="B1615" s="64">
        <v>2013</v>
      </c>
      <c r="C1615">
        <v>262</v>
      </c>
      <c r="D1615" s="116" t="s">
        <v>31</v>
      </c>
      <c r="E1615" s="63">
        <v>1.9083969465648856E-2</v>
      </c>
      <c r="F1615" s="63">
        <v>0.16793893129770993</v>
      </c>
      <c r="G1615" s="63">
        <v>0</v>
      </c>
      <c r="H1615" s="63">
        <v>0</v>
      </c>
      <c r="I1615" s="63">
        <v>0</v>
      </c>
      <c r="J1615" s="63">
        <v>0</v>
      </c>
      <c r="K1615" s="63">
        <v>0</v>
      </c>
      <c r="L1615" s="63">
        <v>0</v>
      </c>
      <c r="M1615" s="63">
        <v>0</v>
      </c>
      <c r="N1615" s="63">
        <v>0</v>
      </c>
      <c r="O1615" s="63">
        <v>0</v>
      </c>
      <c r="P1615" s="63">
        <v>0</v>
      </c>
      <c r="Q1615" s="63">
        <v>0</v>
      </c>
      <c r="R1615" s="63">
        <v>0</v>
      </c>
      <c r="S1615" s="63">
        <v>0</v>
      </c>
      <c r="T1615" s="63">
        <v>0</v>
      </c>
      <c r="U1615" s="63">
        <v>0</v>
      </c>
      <c r="V1615" s="63">
        <v>0</v>
      </c>
      <c r="W1615" s="63">
        <v>0</v>
      </c>
      <c r="X1615" s="63">
        <v>0</v>
      </c>
      <c r="Y1615" s="63">
        <v>0</v>
      </c>
      <c r="Z1615" s="63">
        <v>0</v>
      </c>
      <c r="AA1615" s="63">
        <v>0.81297709923664119</v>
      </c>
      <c r="AB1615" s="93" t="str">
        <f t="shared" si="353"/>
        <v>a09on</v>
      </c>
      <c r="AC1615" s="93" t="str">
        <f t="shared" si="354"/>
        <v>CHK</v>
      </c>
      <c r="AD1615" s="93" t="str">
        <f>"'"&amp;VLOOKUP(A1615,Lookups!B$3:F$48,2,FALSE)&amp;"'"</f>
        <v>'Chilkat River'</v>
      </c>
      <c r="AE1615" s="93">
        <f>VLOOKUP(A1615,Lookups!B$3:F$48,4,FALSE)</f>
        <v>1</v>
      </c>
      <c r="AF1615" s="93" t="str">
        <f>VLOOKUP(A1615,Lookups!B$3:F$48,5,FALSE)</f>
        <v>SEAK</v>
      </c>
      <c r="AG1615" s="93" t="str">
        <f t="shared" si="355"/>
        <v>yes</v>
      </c>
      <c r="AH1615" s="93">
        <f>VLOOKUP(A1615,Lookups!B$3:F$48,3,FALSE)</f>
        <v>5</v>
      </c>
      <c r="AI1615" s="117">
        <f t="shared" si="356"/>
        <v>0.18702290076335878</v>
      </c>
      <c r="AJ1615" s="117">
        <f t="shared" si="357"/>
        <v>0</v>
      </c>
      <c r="AK1615" s="117">
        <f t="shared" si="358"/>
        <v>0</v>
      </c>
      <c r="AL1615" s="117">
        <f t="shared" si="359"/>
        <v>0</v>
      </c>
      <c r="AM1615" s="117">
        <f t="shared" si="360"/>
        <v>0</v>
      </c>
      <c r="AN1615" s="117">
        <f t="shared" si="361"/>
        <v>0</v>
      </c>
      <c r="AO1615" s="117">
        <f t="shared" si="362"/>
        <v>0</v>
      </c>
      <c r="AP1615" s="117">
        <f t="shared" si="363"/>
        <v>0</v>
      </c>
      <c r="AQ1615" s="117">
        <f t="shared" si="364"/>
        <v>0.81297709923664119</v>
      </c>
      <c r="AR1615" s="117">
        <f t="shared" si="365"/>
        <v>0</v>
      </c>
      <c r="AS1615" t="str">
        <f t="shared" si="366"/>
        <v>2013CHK</v>
      </c>
    </row>
    <row r="1616" spans="1:45" x14ac:dyDescent="0.25">
      <c r="A1616" t="s">
        <v>659</v>
      </c>
      <c r="B1616" s="64">
        <v>1979</v>
      </c>
      <c r="C1616" t="s">
        <v>40</v>
      </c>
      <c r="E1616" s="63" t="s">
        <v>28</v>
      </c>
      <c r="F1616" s="63" t="s">
        <v>28</v>
      </c>
      <c r="G1616" s="63" t="s">
        <v>28</v>
      </c>
      <c r="H1616" s="63" t="s">
        <v>28</v>
      </c>
      <c r="I1616" s="63" t="s">
        <v>28</v>
      </c>
      <c r="J1616" s="63" t="s">
        <v>28</v>
      </c>
      <c r="K1616" s="63" t="s">
        <v>28</v>
      </c>
      <c r="L1616" s="63" t="s">
        <v>28</v>
      </c>
      <c r="M1616" s="63" t="s">
        <v>28</v>
      </c>
      <c r="N1616" s="63" t="s">
        <v>28</v>
      </c>
      <c r="O1616" s="63" t="s">
        <v>28</v>
      </c>
      <c r="P1616" s="63" t="s">
        <v>28</v>
      </c>
      <c r="Q1616" s="63" t="s">
        <v>28</v>
      </c>
      <c r="R1616" s="63" t="s">
        <v>28</v>
      </c>
      <c r="S1616" s="63" t="s">
        <v>28</v>
      </c>
      <c r="T1616" s="63" t="s">
        <v>28</v>
      </c>
      <c r="U1616" s="63" t="s">
        <v>28</v>
      </c>
      <c r="V1616" s="63" t="s">
        <v>28</v>
      </c>
      <c r="W1616" s="63" t="s">
        <v>28</v>
      </c>
      <c r="X1616" s="63" t="s">
        <v>28</v>
      </c>
      <c r="Y1616" s="63" t="s">
        <v>28</v>
      </c>
      <c r="Z1616" s="63" t="s">
        <v>28</v>
      </c>
      <c r="AA1616" s="63" t="s">
        <v>28</v>
      </c>
      <c r="AB1616" s="93" t="str">
        <f t="shared" si="353"/>
        <v>pre99</v>
      </c>
      <c r="AC1616" s="93" t="str">
        <f t="shared" si="354"/>
        <v>CHI</v>
      </c>
      <c r="AD1616" s="93" t="str">
        <f>"'"&amp;VLOOKUP(A1616,Lookups!B$3:F$48,2,FALSE)&amp;"'"</f>
        <v>'Chilliwack River Fall'</v>
      </c>
      <c r="AE1616" s="93">
        <f>VLOOKUP(A1616,Lookups!B$3:F$48,4,FALSE)</f>
        <v>5</v>
      </c>
      <c r="AF1616" s="93" t="str">
        <f>VLOOKUP(A1616,Lookups!B$3:F$48,5,FALSE)</f>
        <v>Fra</v>
      </c>
      <c r="AG1616" s="93" t="str">
        <f t="shared" si="355"/>
        <v>no</v>
      </c>
      <c r="AH1616" s="93">
        <f>VLOOKUP(A1616,Lookups!B$3:F$48,3,FALSE)</f>
        <v>4</v>
      </c>
      <c r="AI1616" s="117">
        <f t="shared" si="356"/>
        <v>0</v>
      </c>
      <c r="AJ1616" s="117">
        <f t="shared" si="357"/>
        <v>0</v>
      </c>
      <c r="AK1616" s="117">
        <f t="shared" si="358"/>
        <v>0</v>
      </c>
      <c r="AL1616" s="117">
        <f t="shared" si="359"/>
        <v>0</v>
      </c>
      <c r="AM1616" s="117">
        <f t="shared" si="360"/>
        <v>0</v>
      </c>
      <c r="AN1616" s="117">
        <f t="shared" si="361"/>
        <v>0</v>
      </c>
      <c r="AO1616" s="117">
        <f t="shared" si="362"/>
        <v>0</v>
      </c>
      <c r="AP1616" s="117">
        <f t="shared" si="363"/>
        <v>0</v>
      </c>
      <c r="AQ1616" s="117">
        <f t="shared" si="364"/>
        <v>0</v>
      </c>
      <c r="AR1616" s="117">
        <f t="shared" si="365"/>
        <v>0</v>
      </c>
      <c r="AS1616" t="str">
        <f t="shared" si="366"/>
        <v>1979CHI</v>
      </c>
    </row>
    <row r="1617" spans="1:45" x14ac:dyDescent="0.25">
      <c r="A1617" t="s">
        <v>659</v>
      </c>
      <c r="B1617" s="64">
        <v>1980</v>
      </c>
      <c r="C1617" t="s">
        <v>40</v>
      </c>
      <c r="E1617" s="63" t="s">
        <v>28</v>
      </c>
      <c r="F1617" s="63" t="s">
        <v>28</v>
      </c>
      <c r="G1617" s="63" t="s">
        <v>28</v>
      </c>
      <c r="H1617" s="63" t="s">
        <v>28</v>
      </c>
      <c r="I1617" s="63" t="s">
        <v>28</v>
      </c>
      <c r="J1617" s="63" t="s">
        <v>28</v>
      </c>
      <c r="K1617" s="63" t="s">
        <v>28</v>
      </c>
      <c r="L1617" s="63" t="s">
        <v>28</v>
      </c>
      <c r="M1617" s="63" t="s">
        <v>28</v>
      </c>
      <c r="N1617" s="63" t="s">
        <v>28</v>
      </c>
      <c r="O1617" s="63" t="s">
        <v>28</v>
      </c>
      <c r="P1617" s="63" t="s">
        <v>28</v>
      </c>
      <c r="Q1617" s="63" t="s">
        <v>28</v>
      </c>
      <c r="R1617" s="63" t="s">
        <v>28</v>
      </c>
      <c r="S1617" s="63" t="s">
        <v>28</v>
      </c>
      <c r="T1617" s="63" t="s">
        <v>28</v>
      </c>
      <c r="U1617" s="63" t="s">
        <v>28</v>
      </c>
      <c r="V1617" s="63" t="s">
        <v>28</v>
      </c>
      <c r="W1617" s="63" t="s">
        <v>28</v>
      </c>
      <c r="X1617" s="63" t="s">
        <v>28</v>
      </c>
      <c r="Y1617" s="63" t="s">
        <v>28</v>
      </c>
      <c r="Z1617" s="63" t="s">
        <v>28</v>
      </c>
      <c r="AA1617" s="63" t="s">
        <v>28</v>
      </c>
      <c r="AB1617" s="93" t="str">
        <f t="shared" si="353"/>
        <v>pre99</v>
      </c>
      <c r="AC1617" s="93" t="str">
        <f t="shared" si="354"/>
        <v>CHI</v>
      </c>
      <c r="AD1617" s="93" t="str">
        <f>"'"&amp;VLOOKUP(A1617,Lookups!B$3:F$48,2,FALSE)&amp;"'"</f>
        <v>'Chilliwack River Fall'</v>
      </c>
      <c r="AE1617" s="93">
        <f>VLOOKUP(A1617,Lookups!B$3:F$48,4,FALSE)</f>
        <v>5</v>
      </c>
      <c r="AF1617" s="93" t="str">
        <f>VLOOKUP(A1617,Lookups!B$3:F$48,5,FALSE)</f>
        <v>Fra</v>
      </c>
      <c r="AG1617" s="93" t="str">
        <f t="shared" si="355"/>
        <v>no</v>
      </c>
      <c r="AH1617" s="93">
        <f>VLOOKUP(A1617,Lookups!B$3:F$48,3,FALSE)</f>
        <v>4</v>
      </c>
      <c r="AI1617" s="117">
        <f t="shared" si="356"/>
        <v>0</v>
      </c>
      <c r="AJ1617" s="117">
        <f t="shared" si="357"/>
        <v>0</v>
      </c>
      <c r="AK1617" s="117">
        <f t="shared" si="358"/>
        <v>0</v>
      </c>
      <c r="AL1617" s="117">
        <f t="shared" si="359"/>
        <v>0</v>
      </c>
      <c r="AM1617" s="117">
        <f t="shared" si="360"/>
        <v>0</v>
      </c>
      <c r="AN1617" s="117">
        <f t="shared" si="361"/>
        <v>0</v>
      </c>
      <c r="AO1617" s="117">
        <f t="shared" si="362"/>
        <v>0</v>
      </c>
      <c r="AP1617" s="117">
        <f t="shared" si="363"/>
        <v>0</v>
      </c>
      <c r="AQ1617" s="117">
        <f t="shared" si="364"/>
        <v>0</v>
      </c>
      <c r="AR1617" s="117">
        <f t="shared" si="365"/>
        <v>0</v>
      </c>
      <c r="AS1617" t="str">
        <f t="shared" si="366"/>
        <v>1980CHI</v>
      </c>
    </row>
    <row r="1618" spans="1:45" x14ac:dyDescent="0.25">
      <c r="A1618" t="s">
        <v>659</v>
      </c>
      <c r="B1618" s="64">
        <v>1981</v>
      </c>
      <c r="C1618" t="s">
        <v>40</v>
      </c>
      <c r="E1618" s="63" t="s">
        <v>28</v>
      </c>
      <c r="F1618" s="63" t="s">
        <v>28</v>
      </c>
      <c r="G1618" s="63" t="s">
        <v>28</v>
      </c>
      <c r="H1618" s="63" t="s">
        <v>28</v>
      </c>
      <c r="I1618" s="63" t="s">
        <v>28</v>
      </c>
      <c r="J1618" s="63" t="s">
        <v>28</v>
      </c>
      <c r="K1618" s="63" t="s">
        <v>28</v>
      </c>
      <c r="L1618" s="63" t="s">
        <v>28</v>
      </c>
      <c r="M1618" s="63" t="s">
        <v>28</v>
      </c>
      <c r="N1618" s="63" t="s">
        <v>28</v>
      </c>
      <c r="O1618" s="63" t="s">
        <v>28</v>
      </c>
      <c r="P1618" s="63" t="s">
        <v>28</v>
      </c>
      <c r="Q1618" s="63" t="s">
        <v>28</v>
      </c>
      <c r="R1618" s="63" t="s">
        <v>28</v>
      </c>
      <c r="S1618" s="63" t="s">
        <v>28</v>
      </c>
      <c r="T1618" s="63" t="s">
        <v>28</v>
      </c>
      <c r="U1618" s="63" t="s">
        <v>28</v>
      </c>
      <c r="V1618" s="63" t="s">
        <v>28</v>
      </c>
      <c r="W1618" s="63" t="s">
        <v>28</v>
      </c>
      <c r="X1618" s="63" t="s">
        <v>28</v>
      </c>
      <c r="Y1618" s="63" t="s">
        <v>28</v>
      </c>
      <c r="Z1618" s="63" t="s">
        <v>28</v>
      </c>
      <c r="AA1618" s="63" t="s">
        <v>28</v>
      </c>
      <c r="AB1618" s="93" t="str">
        <f t="shared" si="353"/>
        <v>pre99</v>
      </c>
      <c r="AC1618" s="93" t="str">
        <f t="shared" si="354"/>
        <v>CHI</v>
      </c>
      <c r="AD1618" s="93" t="str">
        <f>"'"&amp;VLOOKUP(A1618,Lookups!B$3:F$48,2,FALSE)&amp;"'"</f>
        <v>'Chilliwack River Fall'</v>
      </c>
      <c r="AE1618" s="93">
        <f>VLOOKUP(A1618,Lookups!B$3:F$48,4,FALSE)</f>
        <v>5</v>
      </c>
      <c r="AF1618" s="93" t="str">
        <f>VLOOKUP(A1618,Lookups!B$3:F$48,5,FALSE)</f>
        <v>Fra</v>
      </c>
      <c r="AG1618" s="93" t="str">
        <f t="shared" si="355"/>
        <v>no</v>
      </c>
      <c r="AH1618" s="93">
        <f>VLOOKUP(A1618,Lookups!B$3:F$48,3,FALSE)</f>
        <v>4</v>
      </c>
      <c r="AI1618" s="117">
        <f t="shared" si="356"/>
        <v>0</v>
      </c>
      <c r="AJ1618" s="117">
        <f t="shared" si="357"/>
        <v>0</v>
      </c>
      <c r="AK1618" s="117">
        <f t="shared" si="358"/>
        <v>0</v>
      </c>
      <c r="AL1618" s="117">
        <f t="shared" si="359"/>
        <v>0</v>
      </c>
      <c r="AM1618" s="117">
        <f t="shared" si="360"/>
        <v>0</v>
      </c>
      <c r="AN1618" s="117">
        <f t="shared" si="361"/>
        <v>0</v>
      </c>
      <c r="AO1618" s="117">
        <f t="shared" si="362"/>
        <v>0</v>
      </c>
      <c r="AP1618" s="117">
        <f t="shared" si="363"/>
        <v>0</v>
      </c>
      <c r="AQ1618" s="117">
        <f t="shared" si="364"/>
        <v>0</v>
      </c>
      <c r="AR1618" s="117">
        <f t="shared" si="365"/>
        <v>0</v>
      </c>
      <c r="AS1618" t="str">
        <f t="shared" si="366"/>
        <v>1981CHI</v>
      </c>
    </row>
    <row r="1619" spans="1:45" x14ac:dyDescent="0.25">
      <c r="A1619" t="s">
        <v>659</v>
      </c>
      <c r="B1619" s="64">
        <v>1982</v>
      </c>
      <c r="C1619" t="s">
        <v>40</v>
      </c>
      <c r="E1619" s="63" t="s">
        <v>28</v>
      </c>
      <c r="F1619" s="63" t="s">
        <v>28</v>
      </c>
      <c r="G1619" s="63" t="s">
        <v>28</v>
      </c>
      <c r="H1619" s="63" t="s">
        <v>28</v>
      </c>
      <c r="I1619" s="63" t="s">
        <v>28</v>
      </c>
      <c r="J1619" s="63" t="s">
        <v>28</v>
      </c>
      <c r="K1619" s="63" t="s">
        <v>28</v>
      </c>
      <c r="L1619" s="63" t="s">
        <v>28</v>
      </c>
      <c r="M1619" s="63" t="s">
        <v>28</v>
      </c>
      <c r="N1619" s="63" t="s">
        <v>28</v>
      </c>
      <c r="O1619" s="63" t="s">
        <v>28</v>
      </c>
      <c r="P1619" s="63" t="s">
        <v>28</v>
      </c>
      <c r="Q1619" s="63" t="s">
        <v>28</v>
      </c>
      <c r="R1619" s="63" t="s">
        <v>28</v>
      </c>
      <c r="S1619" s="63" t="s">
        <v>28</v>
      </c>
      <c r="T1619" s="63" t="s">
        <v>28</v>
      </c>
      <c r="U1619" s="63" t="s">
        <v>28</v>
      </c>
      <c r="V1619" s="63" t="s">
        <v>28</v>
      </c>
      <c r="W1619" s="63" t="s">
        <v>28</v>
      </c>
      <c r="X1619" s="63" t="s">
        <v>28</v>
      </c>
      <c r="Y1619" s="63" t="s">
        <v>28</v>
      </c>
      <c r="Z1619" s="63" t="s">
        <v>28</v>
      </c>
      <c r="AA1619" s="63" t="s">
        <v>28</v>
      </c>
      <c r="AB1619" s="93" t="str">
        <f t="shared" si="353"/>
        <v>pre99</v>
      </c>
      <c r="AC1619" s="93" t="str">
        <f t="shared" si="354"/>
        <v>CHI</v>
      </c>
      <c r="AD1619" s="93" t="str">
        <f>"'"&amp;VLOOKUP(A1619,Lookups!B$3:F$48,2,FALSE)&amp;"'"</f>
        <v>'Chilliwack River Fall'</v>
      </c>
      <c r="AE1619" s="93">
        <f>VLOOKUP(A1619,Lookups!B$3:F$48,4,FALSE)</f>
        <v>5</v>
      </c>
      <c r="AF1619" s="93" t="str">
        <f>VLOOKUP(A1619,Lookups!B$3:F$48,5,FALSE)</f>
        <v>Fra</v>
      </c>
      <c r="AG1619" s="93" t="str">
        <f t="shared" si="355"/>
        <v>no</v>
      </c>
      <c r="AH1619" s="93">
        <f>VLOOKUP(A1619,Lookups!B$3:F$48,3,FALSE)</f>
        <v>4</v>
      </c>
      <c r="AI1619" s="117">
        <f t="shared" si="356"/>
        <v>0</v>
      </c>
      <c r="AJ1619" s="117">
        <f t="shared" si="357"/>
        <v>0</v>
      </c>
      <c r="AK1619" s="117">
        <f t="shared" si="358"/>
        <v>0</v>
      </c>
      <c r="AL1619" s="117">
        <f t="shared" si="359"/>
        <v>0</v>
      </c>
      <c r="AM1619" s="117">
        <f t="shared" si="360"/>
        <v>0</v>
      </c>
      <c r="AN1619" s="117">
        <f t="shared" si="361"/>
        <v>0</v>
      </c>
      <c r="AO1619" s="117">
        <f t="shared" si="362"/>
        <v>0</v>
      </c>
      <c r="AP1619" s="117">
        <f t="shared" si="363"/>
        <v>0</v>
      </c>
      <c r="AQ1619" s="117">
        <f t="shared" si="364"/>
        <v>0</v>
      </c>
      <c r="AR1619" s="117">
        <f t="shared" si="365"/>
        <v>0</v>
      </c>
      <c r="AS1619" t="str">
        <f t="shared" si="366"/>
        <v>1982CHI</v>
      </c>
    </row>
    <row r="1620" spans="1:45" x14ac:dyDescent="0.25">
      <c r="A1620" t="s">
        <v>659</v>
      </c>
      <c r="B1620" s="64">
        <v>1983</v>
      </c>
      <c r="C1620">
        <v>3148</v>
      </c>
      <c r="D1620" s="116">
        <v>2</v>
      </c>
      <c r="E1620" s="63" t="s">
        <v>26</v>
      </c>
      <c r="F1620" s="63" t="s">
        <v>27</v>
      </c>
      <c r="G1620" s="63" t="s">
        <v>28</v>
      </c>
      <c r="H1620" s="63" t="s">
        <v>28</v>
      </c>
      <c r="I1620" s="63" t="s">
        <v>28</v>
      </c>
      <c r="J1620" s="63" t="s">
        <v>28</v>
      </c>
      <c r="K1620" s="63" t="s">
        <v>28</v>
      </c>
      <c r="L1620" s="63" t="s">
        <v>28</v>
      </c>
      <c r="M1620" s="63" t="s">
        <v>28</v>
      </c>
      <c r="N1620" s="63" t="s">
        <v>28</v>
      </c>
      <c r="O1620" s="63" t="s">
        <v>28</v>
      </c>
      <c r="P1620" s="63" t="s">
        <v>28</v>
      </c>
      <c r="Q1620" s="63" t="s">
        <v>28</v>
      </c>
      <c r="R1620" s="63" t="s">
        <v>28</v>
      </c>
      <c r="S1620" s="63" t="s">
        <v>28</v>
      </c>
      <c r="T1620" s="63" t="s">
        <v>28</v>
      </c>
      <c r="U1620" s="63" t="s">
        <v>28</v>
      </c>
      <c r="V1620" s="63" t="s">
        <v>28</v>
      </c>
      <c r="W1620" s="63" t="s">
        <v>28</v>
      </c>
      <c r="X1620" s="63" t="s">
        <v>28</v>
      </c>
      <c r="Y1620" s="63" t="s">
        <v>28</v>
      </c>
      <c r="Z1620" s="63" t="s">
        <v>28</v>
      </c>
      <c r="AA1620" s="63" t="s">
        <v>28</v>
      </c>
      <c r="AB1620" s="93" t="str">
        <f t="shared" si="353"/>
        <v>pre99</v>
      </c>
      <c r="AC1620" s="93" t="str">
        <f t="shared" si="354"/>
        <v>CHI</v>
      </c>
      <c r="AD1620" s="93" t="str">
        <f>"'"&amp;VLOOKUP(A1620,Lookups!B$3:F$48,2,FALSE)&amp;"'"</f>
        <v>'Chilliwack River Fall'</v>
      </c>
      <c r="AE1620" s="93">
        <f>VLOOKUP(A1620,Lookups!B$3:F$48,4,FALSE)</f>
        <v>5</v>
      </c>
      <c r="AF1620" s="93" t="str">
        <f>VLOOKUP(A1620,Lookups!B$3:F$48,5,FALSE)</f>
        <v>Fra</v>
      </c>
      <c r="AG1620" s="93" t="str">
        <f t="shared" si="355"/>
        <v>no</v>
      </c>
      <c r="AH1620" s="93">
        <f>VLOOKUP(A1620,Lookups!B$3:F$48,3,FALSE)</f>
        <v>4</v>
      </c>
      <c r="AI1620" s="117">
        <f t="shared" si="356"/>
        <v>0</v>
      </c>
      <c r="AJ1620" s="117">
        <f t="shared" si="357"/>
        <v>0</v>
      </c>
      <c r="AK1620" s="117">
        <f t="shared" si="358"/>
        <v>0</v>
      </c>
      <c r="AL1620" s="117">
        <f t="shared" si="359"/>
        <v>0</v>
      </c>
      <c r="AM1620" s="117">
        <f t="shared" si="360"/>
        <v>0</v>
      </c>
      <c r="AN1620" s="117">
        <f t="shared" si="361"/>
        <v>0</v>
      </c>
      <c r="AO1620" s="117">
        <f t="shared" si="362"/>
        <v>0</v>
      </c>
      <c r="AP1620" s="117">
        <f t="shared" si="363"/>
        <v>0</v>
      </c>
      <c r="AQ1620" s="117">
        <f t="shared" si="364"/>
        <v>0</v>
      </c>
      <c r="AR1620" s="117">
        <f t="shared" si="365"/>
        <v>0</v>
      </c>
      <c r="AS1620" t="str">
        <f t="shared" si="366"/>
        <v>1983CHI</v>
      </c>
    </row>
    <row r="1621" spans="1:45" x14ac:dyDescent="0.25">
      <c r="A1621" t="s">
        <v>659</v>
      </c>
      <c r="B1621" s="64">
        <v>1984</v>
      </c>
      <c r="C1621">
        <v>4649</v>
      </c>
      <c r="D1621" s="116" t="s">
        <v>41</v>
      </c>
      <c r="E1621" s="63" t="s">
        <v>26</v>
      </c>
      <c r="F1621" s="63" t="s">
        <v>27</v>
      </c>
      <c r="G1621" s="63" t="s">
        <v>28</v>
      </c>
      <c r="H1621" s="63" t="s">
        <v>28</v>
      </c>
      <c r="I1621" s="63" t="s">
        <v>28</v>
      </c>
      <c r="J1621" s="63" t="s">
        <v>28</v>
      </c>
      <c r="K1621" s="63" t="s">
        <v>28</v>
      </c>
      <c r="L1621" s="63" t="s">
        <v>28</v>
      </c>
      <c r="M1621" s="63" t="s">
        <v>28</v>
      </c>
      <c r="N1621" s="63" t="s">
        <v>28</v>
      </c>
      <c r="O1621" s="63" t="s">
        <v>28</v>
      </c>
      <c r="P1621" s="63" t="s">
        <v>28</v>
      </c>
      <c r="Q1621" s="63" t="s">
        <v>28</v>
      </c>
      <c r="R1621" s="63" t="s">
        <v>28</v>
      </c>
      <c r="S1621" s="63" t="s">
        <v>28</v>
      </c>
      <c r="T1621" s="63" t="s">
        <v>28</v>
      </c>
      <c r="U1621" s="63" t="s">
        <v>28</v>
      </c>
      <c r="V1621" s="63" t="s">
        <v>28</v>
      </c>
      <c r="W1621" s="63" t="s">
        <v>28</v>
      </c>
      <c r="X1621" s="63" t="s">
        <v>28</v>
      </c>
      <c r="Y1621" s="63" t="s">
        <v>28</v>
      </c>
      <c r="Z1621" s="63" t="s">
        <v>28</v>
      </c>
      <c r="AA1621" s="63" t="s">
        <v>28</v>
      </c>
      <c r="AB1621" s="93" t="str">
        <f t="shared" si="353"/>
        <v>pre99</v>
      </c>
      <c r="AC1621" s="93" t="str">
        <f t="shared" si="354"/>
        <v>CHI</v>
      </c>
      <c r="AD1621" s="93" t="str">
        <f>"'"&amp;VLOOKUP(A1621,Lookups!B$3:F$48,2,FALSE)&amp;"'"</f>
        <v>'Chilliwack River Fall'</v>
      </c>
      <c r="AE1621" s="93">
        <f>VLOOKUP(A1621,Lookups!B$3:F$48,4,FALSE)</f>
        <v>5</v>
      </c>
      <c r="AF1621" s="93" t="str">
        <f>VLOOKUP(A1621,Lookups!B$3:F$48,5,FALSE)</f>
        <v>Fra</v>
      </c>
      <c r="AG1621" s="93" t="str">
        <f t="shared" si="355"/>
        <v>no</v>
      </c>
      <c r="AH1621" s="93">
        <f>VLOOKUP(A1621,Lookups!B$3:F$48,3,FALSE)</f>
        <v>4</v>
      </c>
      <c r="AI1621" s="117">
        <f t="shared" si="356"/>
        <v>0</v>
      </c>
      <c r="AJ1621" s="117">
        <f t="shared" si="357"/>
        <v>0</v>
      </c>
      <c r="AK1621" s="117">
        <f t="shared" si="358"/>
        <v>0</v>
      </c>
      <c r="AL1621" s="117">
        <f t="shared" si="359"/>
        <v>0</v>
      </c>
      <c r="AM1621" s="117">
        <f t="shared" si="360"/>
        <v>0</v>
      </c>
      <c r="AN1621" s="117">
        <f t="shared" si="361"/>
        <v>0</v>
      </c>
      <c r="AO1621" s="117">
        <f t="shared" si="362"/>
        <v>0</v>
      </c>
      <c r="AP1621" s="117">
        <f t="shared" si="363"/>
        <v>0</v>
      </c>
      <c r="AQ1621" s="117">
        <f t="shared" si="364"/>
        <v>0</v>
      </c>
      <c r="AR1621" s="117">
        <f t="shared" si="365"/>
        <v>0</v>
      </c>
      <c r="AS1621" t="str">
        <f t="shared" si="366"/>
        <v>1984CHI</v>
      </c>
    </row>
    <row r="1622" spans="1:45" x14ac:dyDescent="0.25">
      <c r="A1622" t="s">
        <v>659</v>
      </c>
      <c r="B1622" s="64">
        <v>1985</v>
      </c>
      <c r="C1622">
        <v>2376</v>
      </c>
      <c r="D1622" s="116" t="s">
        <v>42</v>
      </c>
      <c r="E1622" s="63">
        <v>1.01010101010101E-2</v>
      </c>
      <c r="F1622" s="63">
        <v>8.4175084175084171E-4</v>
      </c>
      <c r="G1622" s="63">
        <v>0</v>
      </c>
      <c r="H1622" s="63">
        <v>3.3670033670033669E-3</v>
      </c>
      <c r="I1622" s="63">
        <v>0</v>
      </c>
      <c r="J1622" s="63">
        <v>0.32365319865319864</v>
      </c>
      <c r="K1622" s="63">
        <v>0</v>
      </c>
      <c r="L1622" s="63">
        <v>5.9764309764309763E-2</v>
      </c>
      <c r="M1622" s="63">
        <v>0.21254208754208753</v>
      </c>
      <c r="N1622" s="63">
        <v>2.1464646464646464E-2</v>
      </c>
      <c r="O1622" s="63">
        <v>4.2508417508417509E-2</v>
      </c>
      <c r="P1622" s="63">
        <v>0</v>
      </c>
      <c r="Q1622" s="63">
        <v>3.6195286195286197E-2</v>
      </c>
      <c r="R1622" s="63">
        <v>3.787878787878788E-3</v>
      </c>
      <c r="S1622" s="63">
        <v>1.2626262626262627E-3</v>
      </c>
      <c r="T1622" s="63">
        <v>0</v>
      </c>
      <c r="U1622" s="63">
        <v>3.7457912457912454E-2</v>
      </c>
      <c r="V1622" s="63">
        <v>4.1666666666666664E-2</v>
      </c>
      <c r="W1622" s="63">
        <v>0</v>
      </c>
      <c r="X1622" s="63">
        <v>2.4831649831649833E-2</v>
      </c>
      <c r="Y1622" s="63">
        <v>1.0101010101010102E-2</v>
      </c>
      <c r="Z1622" s="63">
        <v>4.7138047138047139E-2</v>
      </c>
      <c r="AA1622" s="63">
        <v>0.12331649831649831</v>
      </c>
      <c r="AB1622" s="93" t="str">
        <f t="shared" si="353"/>
        <v>pre99</v>
      </c>
      <c r="AC1622" s="93" t="str">
        <f t="shared" si="354"/>
        <v>CHI</v>
      </c>
      <c r="AD1622" s="93" t="str">
        <f>"'"&amp;VLOOKUP(A1622,Lookups!B$3:F$48,2,FALSE)&amp;"'"</f>
        <v>'Chilliwack River Fall'</v>
      </c>
      <c r="AE1622" s="93">
        <f>VLOOKUP(A1622,Lookups!B$3:F$48,4,FALSE)</f>
        <v>5</v>
      </c>
      <c r="AF1622" s="93" t="str">
        <f>VLOOKUP(A1622,Lookups!B$3:F$48,5,FALSE)</f>
        <v>Fra</v>
      </c>
      <c r="AG1622" s="93" t="str">
        <f t="shared" si="355"/>
        <v>yes</v>
      </c>
      <c r="AH1622" s="93">
        <f>VLOOKUP(A1622,Lookups!B$3:F$48,3,FALSE)</f>
        <v>4</v>
      </c>
      <c r="AI1622" s="117">
        <f t="shared" si="356"/>
        <v>1.0942760942760942E-2</v>
      </c>
      <c r="AJ1622" s="117">
        <f t="shared" si="357"/>
        <v>3.3670033670033669E-3</v>
      </c>
      <c r="AK1622" s="117">
        <f t="shared" si="358"/>
        <v>0.32365319865319864</v>
      </c>
      <c r="AL1622" s="117">
        <f t="shared" si="359"/>
        <v>0.27230639730639727</v>
      </c>
      <c r="AM1622" s="117">
        <f t="shared" si="360"/>
        <v>6.3973063973063973E-2</v>
      </c>
      <c r="AN1622" s="117">
        <f t="shared" si="361"/>
        <v>4.1245791245791245E-2</v>
      </c>
      <c r="AO1622" s="117">
        <f t="shared" si="362"/>
        <v>7.9124579124579125E-2</v>
      </c>
      <c r="AP1622" s="117">
        <f t="shared" si="363"/>
        <v>3.4932659932659933E-2</v>
      </c>
      <c r="AQ1622" s="117">
        <f t="shared" si="364"/>
        <v>0.12331649831649831</v>
      </c>
      <c r="AR1622" s="117">
        <f t="shared" si="365"/>
        <v>4.7138047138047139E-2</v>
      </c>
      <c r="AS1622" t="str">
        <f t="shared" si="366"/>
        <v>1985CHI</v>
      </c>
    </row>
    <row r="1623" spans="1:45" x14ac:dyDescent="0.25">
      <c r="A1623" t="s">
        <v>659</v>
      </c>
      <c r="B1623" s="64">
        <v>1986</v>
      </c>
      <c r="C1623">
        <v>2177</v>
      </c>
      <c r="D1623" s="116" t="s">
        <v>43</v>
      </c>
      <c r="E1623" s="63">
        <v>0</v>
      </c>
      <c r="F1623" s="63">
        <v>0</v>
      </c>
      <c r="G1623" s="63">
        <v>0</v>
      </c>
      <c r="H1623" s="63">
        <v>7.8089113458888375E-3</v>
      </c>
      <c r="I1623" s="63">
        <v>0</v>
      </c>
      <c r="J1623" s="63">
        <v>0.20027560863573723</v>
      </c>
      <c r="K1623" s="63">
        <v>0</v>
      </c>
      <c r="L1623" s="63">
        <v>9.2788240698208541E-2</v>
      </c>
      <c r="M1623" s="63">
        <v>0.18190169958658706</v>
      </c>
      <c r="N1623" s="63">
        <v>2.5723472668810289E-2</v>
      </c>
      <c r="O1623" s="63">
        <v>6.2471290767110707E-2</v>
      </c>
      <c r="P1623" s="63">
        <v>2.2967386311437757E-3</v>
      </c>
      <c r="Q1623" s="63">
        <v>2.7101515847496555E-2</v>
      </c>
      <c r="R1623" s="63">
        <v>1.8373909049150207E-3</v>
      </c>
      <c r="S1623" s="63">
        <v>0</v>
      </c>
      <c r="T1623" s="63">
        <v>0</v>
      </c>
      <c r="U1623" s="63">
        <v>3.4451079467156635E-2</v>
      </c>
      <c r="V1623" s="63">
        <v>7.5792374827744605E-2</v>
      </c>
      <c r="W1623" s="63">
        <v>0</v>
      </c>
      <c r="X1623" s="63">
        <v>7.9007808911345886E-2</v>
      </c>
      <c r="Y1623" s="63">
        <v>1.240238860817639E-2</v>
      </c>
      <c r="Z1623" s="63">
        <v>1.1024345429490124E-2</v>
      </c>
      <c r="AA1623" s="63">
        <v>0.18511713367018834</v>
      </c>
      <c r="AB1623" s="93" t="str">
        <f t="shared" si="353"/>
        <v>pre99</v>
      </c>
      <c r="AC1623" s="93" t="str">
        <f t="shared" si="354"/>
        <v>CHI</v>
      </c>
      <c r="AD1623" s="93" t="str">
        <f>"'"&amp;VLOOKUP(A1623,Lookups!B$3:F$48,2,FALSE)&amp;"'"</f>
        <v>'Chilliwack River Fall'</v>
      </c>
      <c r="AE1623" s="93">
        <f>VLOOKUP(A1623,Lookups!B$3:F$48,4,FALSE)</f>
        <v>5</v>
      </c>
      <c r="AF1623" s="93" t="str">
        <f>VLOOKUP(A1623,Lookups!B$3:F$48,5,FALSE)</f>
        <v>Fra</v>
      </c>
      <c r="AG1623" s="93" t="str">
        <f t="shared" si="355"/>
        <v>yes</v>
      </c>
      <c r="AH1623" s="93">
        <f>VLOOKUP(A1623,Lookups!B$3:F$48,3,FALSE)</f>
        <v>4</v>
      </c>
      <c r="AI1623" s="117">
        <f t="shared" si="356"/>
        <v>0</v>
      </c>
      <c r="AJ1623" s="117">
        <f t="shared" si="357"/>
        <v>7.8089113458888375E-3</v>
      </c>
      <c r="AK1623" s="117">
        <f t="shared" si="358"/>
        <v>0.20027560863573723</v>
      </c>
      <c r="AL1623" s="117">
        <f t="shared" si="359"/>
        <v>0.2746899402847956</v>
      </c>
      <c r="AM1623" s="117">
        <f t="shared" si="360"/>
        <v>9.0491502067064772E-2</v>
      </c>
      <c r="AN1623" s="117">
        <f t="shared" si="361"/>
        <v>2.8938906752411574E-2</v>
      </c>
      <c r="AO1623" s="117">
        <f t="shared" si="362"/>
        <v>0.11024345429490123</v>
      </c>
      <c r="AP1623" s="117">
        <f t="shared" si="363"/>
        <v>9.1410197519522271E-2</v>
      </c>
      <c r="AQ1623" s="117">
        <f t="shared" si="364"/>
        <v>0.18511713367018834</v>
      </c>
      <c r="AR1623" s="117">
        <f t="shared" si="365"/>
        <v>1.1024345429490124E-2</v>
      </c>
      <c r="AS1623" t="str">
        <f t="shared" si="366"/>
        <v>1986CHI</v>
      </c>
    </row>
    <row r="1624" spans="1:45" x14ac:dyDescent="0.25">
      <c r="A1624" t="s">
        <v>659</v>
      </c>
      <c r="B1624" s="64">
        <v>1987</v>
      </c>
      <c r="C1624">
        <v>2707</v>
      </c>
      <c r="D1624" s="116" t="s">
        <v>43</v>
      </c>
      <c r="E1624" s="63">
        <v>3.6941263391207979E-4</v>
      </c>
      <c r="F1624" s="63">
        <v>0</v>
      </c>
      <c r="G1624" s="63">
        <v>0</v>
      </c>
      <c r="H1624" s="63">
        <v>8.4964905799778355E-3</v>
      </c>
      <c r="I1624" s="63">
        <v>0</v>
      </c>
      <c r="J1624" s="63">
        <v>0.1865533801256003</v>
      </c>
      <c r="K1624" s="63">
        <v>5.1717768747691168E-3</v>
      </c>
      <c r="L1624" s="63">
        <v>0.15663095677872182</v>
      </c>
      <c r="M1624" s="63">
        <v>0.18692279275951237</v>
      </c>
      <c r="N1624" s="63">
        <v>4.0635389730328776E-3</v>
      </c>
      <c r="O1624" s="63">
        <v>1.2190616919098632E-2</v>
      </c>
      <c r="P1624" s="63">
        <v>0</v>
      </c>
      <c r="Q1624" s="63">
        <v>3.7680088659032142E-2</v>
      </c>
      <c r="R1624" s="63">
        <v>1.4776505356483192E-3</v>
      </c>
      <c r="S1624" s="63">
        <v>1.8470631695603991E-3</v>
      </c>
      <c r="T1624" s="63">
        <v>0</v>
      </c>
      <c r="U1624" s="63">
        <v>3.2138899150350946E-2</v>
      </c>
      <c r="V1624" s="63">
        <v>2.7336534909493906E-2</v>
      </c>
      <c r="W1624" s="63">
        <v>0</v>
      </c>
      <c r="X1624" s="63">
        <v>1.5145917990395271E-2</v>
      </c>
      <c r="Y1624" s="63">
        <v>1.1821204285186553E-2</v>
      </c>
      <c r="Z1624" s="63">
        <v>1.920945696342815E-2</v>
      </c>
      <c r="AA1624" s="63">
        <v>0.29294421869227927</v>
      </c>
      <c r="AB1624" s="93" t="str">
        <f t="shared" si="353"/>
        <v>pre99</v>
      </c>
      <c r="AC1624" s="93" t="str">
        <f t="shared" si="354"/>
        <v>CHI</v>
      </c>
      <c r="AD1624" s="93" t="str">
        <f>"'"&amp;VLOOKUP(A1624,Lookups!B$3:F$48,2,FALSE)&amp;"'"</f>
        <v>'Chilliwack River Fall'</v>
      </c>
      <c r="AE1624" s="93">
        <f>VLOOKUP(A1624,Lookups!B$3:F$48,4,FALSE)</f>
        <v>5</v>
      </c>
      <c r="AF1624" s="93" t="str">
        <f>VLOOKUP(A1624,Lookups!B$3:F$48,5,FALSE)</f>
        <v>Fra</v>
      </c>
      <c r="AG1624" s="93" t="str">
        <f t="shared" si="355"/>
        <v>yes</v>
      </c>
      <c r="AH1624" s="93">
        <f>VLOOKUP(A1624,Lookups!B$3:F$48,3,FALSE)</f>
        <v>4</v>
      </c>
      <c r="AI1624" s="117">
        <f t="shared" si="356"/>
        <v>3.6941263391207979E-4</v>
      </c>
      <c r="AJ1624" s="117">
        <f t="shared" si="357"/>
        <v>8.4964905799778355E-3</v>
      </c>
      <c r="AK1624" s="117">
        <f t="shared" si="358"/>
        <v>0.19172515700036941</v>
      </c>
      <c r="AL1624" s="117">
        <f t="shared" si="359"/>
        <v>0.3435537495382342</v>
      </c>
      <c r="AM1624" s="117">
        <f t="shared" si="360"/>
        <v>1.625415589213151E-2</v>
      </c>
      <c r="AN1624" s="117">
        <f t="shared" si="361"/>
        <v>4.100480236424086E-2</v>
      </c>
      <c r="AO1624" s="117">
        <f t="shared" si="362"/>
        <v>5.9475434059844852E-2</v>
      </c>
      <c r="AP1624" s="117">
        <f t="shared" si="363"/>
        <v>2.6967122275581824E-2</v>
      </c>
      <c r="AQ1624" s="117">
        <f t="shared" si="364"/>
        <v>0.29294421869227927</v>
      </c>
      <c r="AR1624" s="117">
        <f t="shared" si="365"/>
        <v>1.920945696342815E-2</v>
      </c>
      <c r="AS1624" t="str">
        <f t="shared" si="366"/>
        <v>1987CHI</v>
      </c>
    </row>
    <row r="1625" spans="1:45" x14ac:dyDescent="0.25">
      <c r="A1625" t="s">
        <v>659</v>
      </c>
      <c r="B1625" s="64">
        <v>1988</v>
      </c>
      <c r="C1625">
        <v>2444</v>
      </c>
      <c r="D1625" s="116" t="s">
        <v>43</v>
      </c>
      <c r="E1625" s="63">
        <v>3.6824877250409165E-3</v>
      </c>
      <c r="F1625" s="63">
        <v>1.2274959083469722E-3</v>
      </c>
      <c r="G1625" s="63">
        <v>0</v>
      </c>
      <c r="H1625" s="63">
        <v>1.6366612111292963E-3</v>
      </c>
      <c r="I1625" s="63">
        <v>0</v>
      </c>
      <c r="J1625" s="63">
        <v>0.176759410801964</v>
      </c>
      <c r="K1625" s="63">
        <v>0</v>
      </c>
      <c r="L1625" s="63">
        <v>6.3011456628477902E-2</v>
      </c>
      <c r="M1625" s="63">
        <v>0.12929623567921442</v>
      </c>
      <c r="N1625" s="63">
        <v>0</v>
      </c>
      <c r="O1625" s="63">
        <v>7.3649754500818331E-3</v>
      </c>
      <c r="P1625" s="63">
        <v>0</v>
      </c>
      <c r="Q1625" s="63">
        <v>4.0507364975450079E-2</v>
      </c>
      <c r="R1625" s="63">
        <v>8.1833060556464816E-4</v>
      </c>
      <c r="S1625" s="63">
        <v>8.1833060556464816E-4</v>
      </c>
      <c r="T1625" s="63">
        <v>0</v>
      </c>
      <c r="U1625" s="63">
        <v>3.8870703764320787E-2</v>
      </c>
      <c r="V1625" s="63">
        <v>2.7414075286415714E-2</v>
      </c>
      <c r="W1625" s="63">
        <v>0</v>
      </c>
      <c r="X1625" s="63">
        <v>1.4729950900163666E-2</v>
      </c>
      <c r="Y1625" s="63">
        <v>2.4959083469721768E-2</v>
      </c>
      <c r="Z1625" s="63">
        <v>2.2913256955810146E-2</v>
      </c>
      <c r="AA1625" s="63">
        <v>0.44599018003273322</v>
      </c>
      <c r="AB1625" s="93" t="str">
        <f t="shared" si="353"/>
        <v>pre99</v>
      </c>
      <c r="AC1625" s="93" t="str">
        <f t="shared" si="354"/>
        <v>CHI</v>
      </c>
      <c r="AD1625" s="93" t="str">
        <f>"'"&amp;VLOOKUP(A1625,Lookups!B$3:F$48,2,FALSE)&amp;"'"</f>
        <v>'Chilliwack River Fall'</v>
      </c>
      <c r="AE1625" s="93">
        <f>VLOOKUP(A1625,Lookups!B$3:F$48,4,FALSE)</f>
        <v>5</v>
      </c>
      <c r="AF1625" s="93" t="str">
        <f>VLOOKUP(A1625,Lookups!B$3:F$48,5,FALSE)</f>
        <v>Fra</v>
      </c>
      <c r="AG1625" s="93" t="str">
        <f t="shared" si="355"/>
        <v>yes</v>
      </c>
      <c r="AH1625" s="93">
        <f>VLOOKUP(A1625,Lookups!B$3:F$48,3,FALSE)</f>
        <v>4</v>
      </c>
      <c r="AI1625" s="117">
        <f t="shared" si="356"/>
        <v>4.9099836333878887E-3</v>
      </c>
      <c r="AJ1625" s="117">
        <f t="shared" si="357"/>
        <v>1.6366612111292963E-3</v>
      </c>
      <c r="AK1625" s="117">
        <f t="shared" si="358"/>
        <v>0.176759410801964</v>
      </c>
      <c r="AL1625" s="117">
        <f t="shared" si="359"/>
        <v>0.19230769230769232</v>
      </c>
      <c r="AM1625" s="117">
        <f t="shared" si="360"/>
        <v>7.3649754500818331E-3</v>
      </c>
      <c r="AN1625" s="117">
        <f t="shared" si="361"/>
        <v>4.2144026186579371E-2</v>
      </c>
      <c r="AO1625" s="117">
        <f t="shared" si="362"/>
        <v>6.62847790507365E-2</v>
      </c>
      <c r="AP1625" s="117">
        <f t="shared" si="363"/>
        <v>3.9689034369885433E-2</v>
      </c>
      <c r="AQ1625" s="117">
        <f t="shared" si="364"/>
        <v>0.44599018003273322</v>
      </c>
      <c r="AR1625" s="117">
        <f t="shared" si="365"/>
        <v>2.2913256955810146E-2</v>
      </c>
      <c r="AS1625" t="str">
        <f t="shared" si="366"/>
        <v>1988CHI</v>
      </c>
    </row>
    <row r="1626" spans="1:45" x14ac:dyDescent="0.25">
      <c r="A1626" t="s">
        <v>659</v>
      </c>
      <c r="B1626" s="64">
        <v>1989</v>
      </c>
      <c r="C1626">
        <v>1313</v>
      </c>
      <c r="D1626" s="116" t="s">
        <v>43</v>
      </c>
      <c r="E1626" s="63">
        <v>2.284843869002285E-3</v>
      </c>
      <c r="F1626" s="63">
        <v>0</v>
      </c>
      <c r="G1626" s="63">
        <v>0</v>
      </c>
      <c r="H1626" s="63">
        <v>0</v>
      </c>
      <c r="I1626" s="63">
        <v>0</v>
      </c>
      <c r="J1626" s="63">
        <v>0.22924600152322924</v>
      </c>
      <c r="K1626" s="63">
        <v>0</v>
      </c>
      <c r="L1626" s="63">
        <v>1.6755521706016754E-2</v>
      </c>
      <c r="M1626" s="63">
        <v>0.20487433358720489</v>
      </c>
      <c r="N1626" s="63">
        <v>0</v>
      </c>
      <c r="O1626" s="63">
        <v>2.4371667936024372E-2</v>
      </c>
      <c r="P1626" s="63">
        <v>0</v>
      </c>
      <c r="Q1626" s="63">
        <v>4.3412033511043412E-2</v>
      </c>
      <c r="R1626" s="63">
        <v>1.5232292460015233E-3</v>
      </c>
      <c r="S1626" s="63">
        <v>1.2947448591012947E-2</v>
      </c>
      <c r="T1626" s="63">
        <v>0</v>
      </c>
      <c r="U1626" s="63">
        <v>3.3511043412033509E-2</v>
      </c>
      <c r="V1626" s="63">
        <v>1.2947448591012947E-2</v>
      </c>
      <c r="W1626" s="63">
        <v>0</v>
      </c>
      <c r="X1626" s="63">
        <v>1.0662604722010662E-2</v>
      </c>
      <c r="Y1626" s="63">
        <v>6.0929169840060931E-3</v>
      </c>
      <c r="Z1626" s="63">
        <v>2.0563594821020565E-2</v>
      </c>
      <c r="AA1626" s="63">
        <v>0.38080731150038083</v>
      </c>
      <c r="AB1626" s="93" t="str">
        <f t="shared" si="353"/>
        <v>pre99</v>
      </c>
      <c r="AC1626" s="93" t="str">
        <f t="shared" si="354"/>
        <v>CHI</v>
      </c>
      <c r="AD1626" s="93" t="str">
        <f>"'"&amp;VLOOKUP(A1626,Lookups!B$3:F$48,2,FALSE)&amp;"'"</f>
        <v>'Chilliwack River Fall'</v>
      </c>
      <c r="AE1626" s="93">
        <f>VLOOKUP(A1626,Lookups!B$3:F$48,4,FALSE)</f>
        <v>5</v>
      </c>
      <c r="AF1626" s="93" t="str">
        <f>VLOOKUP(A1626,Lookups!B$3:F$48,5,FALSE)</f>
        <v>Fra</v>
      </c>
      <c r="AG1626" s="93" t="str">
        <f t="shared" si="355"/>
        <v>yes</v>
      </c>
      <c r="AH1626" s="93">
        <f>VLOOKUP(A1626,Lookups!B$3:F$48,3,FALSE)</f>
        <v>4</v>
      </c>
      <c r="AI1626" s="117">
        <f t="shared" si="356"/>
        <v>2.284843869002285E-3</v>
      </c>
      <c r="AJ1626" s="117">
        <f t="shared" si="357"/>
        <v>0</v>
      </c>
      <c r="AK1626" s="117">
        <f t="shared" si="358"/>
        <v>0.22924600152322924</v>
      </c>
      <c r="AL1626" s="117">
        <f t="shared" si="359"/>
        <v>0.22162985529322166</v>
      </c>
      <c r="AM1626" s="117">
        <f t="shared" si="360"/>
        <v>2.4371667936024372E-2</v>
      </c>
      <c r="AN1626" s="117">
        <f t="shared" si="361"/>
        <v>5.7882711348057884E-2</v>
      </c>
      <c r="AO1626" s="117">
        <f t="shared" si="362"/>
        <v>4.6458492003046456E-2</v>
      </c>
      <c r="AP1626" s="117">
        <f t="shared" si="363"/>
        <v>1.6755521706016754E-2</v>
      </c>
      <c r="AQ1626" s="117">
        <f t="shared" si="364"/>
        <v>0.38080731150038083</v>
      </c>
      <c r="AR1626" s="117">
        <f t="shared" si="365"/>
        <v>2.0563594821020565E-2</v>
      </c>
      <c r="AS1626" t="str">
        <f t="shared" si="366"/>
        <v>1989CHI</v>
      </c>
    </row>
    <row r="1627" spans="1:45" x14ac:dyDescent="0.25">
      <c r="A1627" t="s">
        <v>659</v>
      </c>
      <c r="B1627" s="64">
        <v>1990</v>
      </c>
      <c r="C1627">
        <v>1857</v>
      </c>
      <c r="D1627" s="116" t="s">
        <v>43</v>
      </c>
      <c r="E1627" s="63">
        <v>8.6160473882606354E-3</v>
      </c>
      <c r="F1627" s="63">
        <v>0</v>
      </c>
      <c r="G1627" s="63">
        <v>0</v>
      </c>
      <c r="H1627" s="63">
        <v>0</v>
      </c>
      <c r="I1627" s="63">
        <v>0</v>
      </c>
      <c r="J1627" s="63">
        <v>0.10070005385029618</v>
      </c>
      <c r="K1627" s="63">
        <v>1.9386106623586429E-2</v>
      </c>
      <c r="L1627" s="63">
        <v>3.3387183629509959E-2</v>
      </c>
      <c r="M1627" s="63">
        <v>0.16316639741518579</v>
      </c>
      <c r="N1627" s="63">
        <v>1.0770059235325794E-3</v>
      </c>
      <c r="O1627" s="63">
        <v>2.9617662897145933E-2</v>
      </c>
      <c r="P1627" s="63">
        <v>0</v>
      </c>
      <c r="Q1627" s="63">
        <v>5.9235325794291867E-2</v>
      </c>
      <c r="R1627" s="63">
        <v>4.8465266558966073E-3</v>
      </c>
      <c r="S1627" s="63">
        <v>0</v>
      </c>
      <c r="T1627" s="63">
        <v>0</v>
      </c>
      <c r="U1627" s="63">
        <v>0.14916532040926225</v>
      </c>
      <c r="V1627" s="63">
        <v>7.1620893914916536E-2</v>
      </c>
      <c r="W1627" s="63">
        <v>0</v>
      </c>
      <c r="X1627" s="63">
        <v>1.7770597738287562E-2</v>
      </c>
      <c r="Y1627" s="63">
        <v>1.0231556273559504E-2</v>
      </c>
      <c r="Z1627" s="63">
        <v>3.9310716208939146E-2</v>
      </c>
      <c r="AA1627" s="63">
        <v>0.29186860527732905</v>
      </c>
      <c r="AB1627" s="93" t="str">
        <f t="shared" si="353"/>
        <v>pre99</v>
      </c>
      <c r="AC1627" s="93" t="str">
        <f t="shared" si="354"/>
        <v>CHI</v>
      </c>
      <c r="AD1627" s="93" t="str">
        <f>"'"&amp;VLOOKUP(A1627,Lookups!B$3:F$48,2,FALSE)&amp;"'"</f>
        <v>'Chilliwack River Fall'</v>
      </c>
      <c r="AE1627" s="93">
        <f>VLOOKUP(A1627,Lookups!B$3:F$48,4,FALSE)</f>
        <v>5</v>
      </c>
      <c r="AF1627" s="93" t="str">
        <f>VLOOKUP(A1627,Lookups!B$3:F$48,5,FALSE)</f>
        <v>Fra</v>
      </c>
      <c r="AG1627" s="93" t="str">
        <f t="shared" si="355"/>
        <v>yes</v>
      </c>
      <c r="AH1627" s="93">
        <f>VLOOKUP(A1627,Lookups!B$3:F$48,3,FALSE)</f>
        <v>4</v>
      </c>
      <c r="AI1627" s="117">
        <f t="shared" si="356"/>
        <v>8.6160473882606354E-3</v>
      </c>
      <c r="AJ1627" s="117">
        <f t="shared" si="357"/>
        <v>0</v>
      </c>
      <c r="AK1627" s="117">
        <f t="shared" si="358"/>
        <v>0.12008616047388261</v>
      </c>
      <c r="AL1627" s="117">
        <f t="shared" si="359"/>
        <v>0.19655358104469575</v>
      </c>
      <c r="AM1627" s="117">
        <f t="shared" si="360"/>
        <v>3.0694668820678513E-2</v>
      </c>
      <c r="AN1627" s="117">
        <f t="shared" si="361"/>
        <v>6.4081852450188478E-2</v>
      </c>
      <c r="AO1627" s="117">
        <f t="shared" si="362"/>
        <v>0.22078621432417878</v>
      </c>
      <c r="AP1627" s="117">
        <f t="shared" si="363"/>
        <v>2.8002154011847066E-2</v>
      </c>
      <c r="AQ1627" s="117">
        <f t="shared" si="364"/>
        <v>0.29186860527732905</v>
      </c>
      <c r="AR1627" s="117">
        <f t="shared" si="365"/>
        <v>3.9310716208939146E-2</v>
      </c>
      <c r="AS1627" t="str">
        <f t="shared" si="366"/>
        <v>1990CHI</v>
      </c>
    </row>
    <row r="1628" spans="1:45" x14ac:dyDescent="0.25">
      <c r="A1628" t="s">
        <v>659</v>
      </c>
      <c r="B1628" s="64">
        <v>1991</v>
      </c>
      <c r="C1628">
        <v>3164</v>
      </c>
      <c r="D1628" s="116" t="s">
        <v>43</v>
      </c>
      <c r="E1628" s="63">
        <v>1.8963337547408345E-3</v>
      </c>
      <c r="F1628" s="63">
        <v>1.2642225031605564E-3</v>
      </c>
      <c r="G1628" s="63">
        <v>0</v>
      </c>
      <c r="H1628" s="63">
        <v>3.7926675094816687E-3</v>
      </c>
      <c r="I1628" s="63">
        <v>0</v>
      </c>
      <c r="J1628" s="63">
        <v>0.18994943109987356</v>
      </c>
      <c r="K1628" s="63">
        <v>6.321112515802781E-3</v>
      </c>
      <c r="L1628" s="63">
        <v>8.9127686472819212E-2</v>
      </c>
      <c r="M1628" s="63">
        <v>0.15834386852085966</v>
      </c>
      <c r="N1628" s="63">
        <v>2.2123893805309734E-3</v>
      </c>
      <c r="O1628" s="63">
        <v>2.5916561314791402E-2</v>
      </c>
      <c r="P1628" s="63">
        <v>0</v>
      </c>
      <c r="Q1628" s="63">
        <v>0.12705436156763592</v>
      </c>
      <c r="R1628" s="63">
        <v>1.8963337547408343E-3</v>
      </c>
      <c r="S1628" s="63">
        <v>3.7926675094816687E-3</v>
      </c>
      <c r="T1628" s="63">
        <v>0</v>
      </c>
      <c r="U1628" s="63">
        <v>5.7206068268015164E-2</v>
      </c>
      <c r="V1628" s="63">
        <v>5.120101137800253E-2</v>
      </c>
      <c r="W1628" s="63">
        <v>0</v>
      </c>
      <c r="X1628" s="63">
        <v>2.5284450063211124E-2</v>
      </c>
      <c r="Y1628" s="63">
        <v>1.4538558786346398E-2</v>
      </c>
      <c r="Z1628" s="63">
        <v>9.4816687737041723E-3</v>
      </c>
      <c r="AA1628" s="63">
        <v>0.23072060682680151</v>
      </c>
      <c r="AB1628" s="93" t="str">
        <f t="shared" si="353"/>
        <v>pre99</v>
      </c>
      <c r="AC1628" s="93" t="str">
        <f t="shared" si="354"/>
        <v>CHI</v>
      </c>
      <c r="AD1628" s="93" t="str">
        <f>"'"&amp;VLOOKUP(A1628,Lookups!B$3:F$48,2,FALSE)&amp;"'"</f>
        <v>'Chilliwack River Fall'</v>
      </c>
      <c r="AE1628" s="93">
        <f>VLOOKUP(A1628,Lookups!B$3:F$48,4,FALSE)</f>
        <v>5</v>
      </c>
      <c r="AF1628" s="93" t="str">
        <f>VLOOKUP(A1628,Lookups!B$3:F$48,5,FALSE)</f>
        <v>Fra</v>
      </c>
      <c r="AG1628" s="93" t="str">
        <f t="shared" si="355"/>
        <v>yes</v>
      </c>
      <c r="AH1628" s="93">
        <f>VLOOKUP(A1628,Lookups!B$3:F$48,3,FALSE)</f>
        <v>4</v>
      </c>
      <c r="AI1628" s="117">
        <f t="shared" si="356"/>
        <v>3.1605562579013909E-3</v>
      </c>
      <c r="AJ1628" s="117">
        <f t="shared" si="357"/>
        <v>3.7926675094816687E-3</v>
      </c>
      <c r="AK1628" s="117">
        <f t="shared" si="358"/>
        <v>0.19627054361567634</v>
      </c>
      <c r="AL1628" s="117">
        <f t="shared" si="359"/>
        <v>0.24747155499367887</v>
      </c>
      <c r="AM1628" s="117">
        <f t="shared" si="360"/>
        <v>2.8128950695322376E-2</v>
      </c>
      <c r="AN1628" s="117">
        <f t="shared" si="361"/>
        <v>0.13274336283185842</v>
      </c>
      <c r="AO1628" s="117">
        <f t="shared" si="362"/>
        <v>0.1084070796460177</v>
      </c>
      <c r="AP1628" s="117">
        <f t="shared" si="363"/>
        <v>3.9823008849557522E-2</v>
      </c>
      <c r="AQ1628" s="117">
        <f t="shared" si="364"/>
        <v>0.23072060682680151</v>
      </c>
      <c r="AR1628" s="117">
        <f t="shared" si="365"/>
        <v>9.4816687737041723E-3</v>
      </c>
      <c r="AS1628" t="str">
        <f t="shared" si="366"/>
        <v>1991CHI</v>
      </c>
    </row>
    <row r="1629" spans="1:45" x14ac:dyDescent="0.25">
      <c r="A1629" t="s">
        <v>659</v>
      </c>
      <c r="B1629" s="64">
        <v>1992</v>
      </c>
      <c r="C1629">
        <v>4231</v>
      </c>
      <c r="D1629" s="116" t="s">
        <v>43</v>
      </c>
      <c r="E1629" s="63">
        <v>3.0725596785629878E-3</v>
      </c>
      <c r="F1629" s="63">
        <v>0</v>
      </c>
      <c r="G1629" s="63">
        <v>0</v>
      </c>
      <c r="H1629" s="63">
        <v>9.4540297801938079E-4</v>
      </c>
      <c r="I1629" s="63">
        <v>0</v>
      </c>
      <c r="J1629" s="63">
        <v>0.19735287166154575</v>
      </c>
      <c r="K1629" s="63">
        <v>1.181753722524226E-3</v>
      </c>
      <c r="L1629" s="63">
        <v>6.4996454738832421E-2</v>
      </c>
      <c r="M1629" s="63">
        <v>0.10753958874970457</v>
      </c>
      <c r="N1629" s="63">
        <v>6.8541715906405105E-3</v>
      </c>
      <c r="O1629" s="63">
        <v>1.0635783502718033E-2</v>
      </c>
      <c r="P1629" s="63">
        <v>0</v>
      </c>
      <c r="Q1629" s="63">
        <v>8.6031670999763651E-2</v>
      </c>
      <c r="R1629" s="63">
        <v>1.181753722524226E-3</v>
      </c>
      <c r="S1629" s="63">
        <v>0</v>
      </c>
      <c r="T1629" s="63">
        <v>0</v>
      </c>
      <c r="U1629" s="63">
        <v>9.2176790356889617E-3</v>
      </c>
      <c r="V1629" s="63">
        <v>3.4979910186717089E-2</v>
      </c>
      <c r="W1629" s="63">
        <v>0</v>
      </c>
      <c r="X1629" s="63">
        <v>4.9633656346017487E-3</v>
      </c>
      <c r="Y1629" s="63">
        <v>1.1344835736232569E-2</v>
      </c>
      <c r="Z1629" s="63">
        <v>1.4890096903805246E-2</v>
      </c>
      <c r="AA1629" s="63">
        <v>0.44481210115811864</v>
      </c>
      <c r="AB1629" s="93" t="str">
        <f t="shared" si="353"/>
        <v>pre99</v>
      </c>
      <c r="AC1629" s="93" t="str">
        <f t="shared" si="354"/>
        <v>CHI</v>
      </c>
      <c r="AD1629" s="93" t="str">
        <f>"'"&amp;VLOOKUP(A1629,Lookups!B$3:F$48,2,FALSE)&amp;"'"</f>
        <v>'Chilliwack River Fall'</v>
      </c>
      <c r="AE1629" s="93">
        <f>VLOOKUP(A1629,Lookups!B$3:F$48,4,FALSE)</f>
        <v>5</v>
      </c>
      <c r="AF1629" s="93" t="str">
        <f>VLOOKUP(A1629,Lookups!B$3:F$48,5,FALSE)</f>
        <v>Fra</v>
      </c>
      <c r="AG1629" s="93" t="str">
        <f t="shared" si="355"/>
        <v>yes</v>
      </c>
      <c r="AH1629" s="93">
        <f>VLOOKUP(A1629,Lookups!B$3:F$48,3,FALSE)</f>
        <v>4</v>
      </c>
      <c r="AI1629" s="117">
        <f t="shared" si="356"/>
        <v>3.0725596785629878E-3</v>
      </c>
      <c r="AJ1629" s="117">
        <f t="shared" si="357"/>
        <v>9.4540297801938079E-4</v>
      </c>
      <c r="AK1629" s="117">
        <f t="shared" si="358"/>
        <v>0.19853462538406996</v>
      </c>
      <c r="AL1629" s="117">
        <f t="shared" si="359"/>
        <v>0.17253604348853699</v>
      </c>
      <c r="AM1629" s="117">
        <f t="shared" si="360"/>
        <v>1.7489955093358545E-2</v>
      </c>
      <c r="AN1629" s="117">
        <f t="shared" si="361"/>
        <v>8.721342472228788E-2</v>
      </c>
      <c r="AO1629" s="117">
        <f t="shared" si="362"/>
        <v>4.4197589222406047E-2</v>
      </c>
      <c r="AP1629" s="117">
        <f t="shared" si="363"/>
        <v>1.6308201370834316E-2</v>
      </c>
      <c r="AQ1629" s="117">
        <f t="shared" si="364"/>
        <v>0.44481210115811864</v>
      </c>
      <c r="AR1629" s="117">
        <f t="shared" si="365"/>
        <v>1.4890096903805246E-2</v>
      </c>
      <c r="AS1629" t="str">
        <f t="shared" si="366"/>
        <v>1992CHI</v>
      </c>
    </row>
    <row r="1630" spans="1:45" x14ac:dyDescent="0.25">
      <c r="A1630" t="s">
        <v>659</v>
      </c>
      <c r="B1630" s="64">
        <v>1993</v>
      </c>
      <c r="C1630">
        <v>2028</v>
      </c>
      <c r="D1630" s="116" t="s">
        <v>43</v>
      </c>
      <c r="E1630" s="63">
        <v>1.9723865877712033E-3</v>
      </c>
      <c r="F1630" s="63">
        <v>0</v>
      </c>
      <c r="G1630" s="63">
        <v>0</v>
      </c>
      <c r="H1630" s="63">
        <v>0</v>
      </c>
      <c r="I1630" s="63">
        <v>0</v>
      </c>
      <c r="J1630" s="63">
        <v>0.13067061143984221</v>
      </c>
      <c r="K1630" s="63">
        <v>3.4516765285996054E-3</v>
      </c>
      <c r="L1630" s="63">
        <v>7.9881656804733733E-2</v>
      </c>
      <c r="M1630" s="63">
        <v>7.1992110453648908E-2</v>
      </c>
      <c r="N1630" s="63">
        <v>0</v>
      </c>
      <c r="O1630" s="63">
        <v>9.8619329388560163E-4</v>
      </c>
      <c r="P1630" s="63">
        <v>0</v>
      </c>
      <c r="Q1630" s="63">
        <v>7.1499013806706119E-2</v>
      </c>
      <c r="R1630" s="63">
        <v>0</v>
      </c>
      <c r="S1630" s="63">
        <v>2.465483234714004E-3</v>
      </c>
      <c r="T1630" s="63">
        <v>0</v>
      </c>
      <c r="U1630" s="63">
        <v>0</v>
      </c>
      <c r="V1630" s="63">
        <v>1.0848126232741617E-2</v>
      </c>
      <c r="W1630" s="63">
        <v>0</v>
      </c>
      <c r="X1630" s="63">
        <v>1.282051282051282E-2</v>
      </c>
      <c r="Y1630" s="63">
        <v>1.7258382642998029E-2</v>
      </c>
      <c r="Z1630" s="63">
        <v>2.2682445759368838E-2</v>
      </c>
      <c r="AA1630" s="63">
        <v>0.5734714003944773</v>
      </c>
      <c r="AB1630" s="93" t="str">
        <f t="shared" si="353"/>
        <v>pre99</v>
      </c>
      <c r="AC1630" s="93" t="str">
        <f t="shared" si="354"/>
        <v>CHI</v>
      </c>
      <c r="AD1630" s="93" t="str">
        <f>"'"&amp;VLOOKUP(A1630,Lookups!B$3:F$48,2,FALSE)&amp;"'"</f>
        <v>'Chilliwack River Fall'</v>
      </c>
      <c r="AE1630" s="93">
        <f>VLOOKUP(A1630,Lookups!B$3:F$48,4,FALSE)</f>
        <v>5</v>
      </c>
      <c r="AF1630" s="93" t="str">
        <f>VLOOKUP(A1630,Lookups!B$3:F$48,5,FALSE)</f>
        <v>Fra</v>
      </c>
      <c r="AG1630" s="93" t="str">
        <f t="shared" si="355"/>
        <v>yes</v>
      </c>
      <c r="AH1630" s="93">
        <f>VLOOKUP(A1630,Lookups!B$3:F$48,3,FALSE)</f>
        <v>4</v>
      </c>
      <c r="AI1630" s="117">
        <f t="shared" si="356"/>
        <v>1.9723865877712033E-3</v>
      </c>
      <c r="AJ1630" s="117">
        <f t="shared" si="357"/>
        <v>0</v>
      </c>
      <c r="AK1630" s="117">
        <f t="shared" si="358"/>
        <v>0.13412228796844181</v>
      </c>
      <c r="AL1630" s="117">
        <f t="shared" si="359"/>
        <v>0.15187376725838264</v>
      </c>
      <c r="AM1630" s="117">
        <f t="shared" si="360"/>
        <v>9.8619329388560163E-4</v>
      </c>
      <c r="AN1630" s="117">
        <f t="shared" si="361"/>
        <v>7.3964497041420121E-2</v>
      </c>
      <c r="AO1630" s="117">
        <f t="shared" si="362"/>
        <v>1.0848126232741617E-2</v>
      </c>
      <c r="AP1630" s="117">
        <f t="shared" si="363"/>
        <v>3.0078895463510849E-2</v>
      </c>
      <c r="AQ1630" s="117">
        <f t="shared" si="364"/>
        <v>0.5734714003944773</v>
      </c>
      <c r="AR1630" s="117">
        <f t="shared" si="365"/>
        <v>2.2682445759368838E-2</v>
      </c>
      <c r="AS1630" t="str">
        <f t="shared" si="366"/>
        <v>1993CHI</v>
      </c>
    </row>
    <row r="1631" spans="1:45" x14ac:dyDescent="0.25">
      <c r="A1631" t="s">
        <v>659</v>
      </c>
      <c r="B1631" s="64">
        <v>1994</v>
      </c>
      <c r="C1631">
        <v>739</v>
      </c>
      <c r="D1631" s="116" t="s">
        <v>43</v>
      </c>
      <c r="E1631" s="63">
        <v>4.0595399188092015E-3</v>
      </c>
      <c r="F1631" s="63">
        <v>2.7063599458728013E-3</v>
      </c>
      <c r="G1631" s="63">
        <v>0</v>
      </c>
      <c r="H1631" s="63">
        <v>8.119079837618403E-3</v>
      </c>
      <c r="I1631" s="63">
        <v>0</v>
      </c>
      <c r="J1631" s="63">
        <v>8.2543978349120431E-2</v>
      </c>
      <c r="K1631" s="63">
        <v>2.571041948579161E-2</v>
      </c>
      <c r="L1631" s="63">
        <v>3.2476319350473612E-2</v>
      </c>
      <c r="M1631" s="63">
        <v>7.7131258457374841E-2</v>
      </c>
      <c r="N1631" s="63">
        <v>4.0595399188092015E-3</v>
      </c>
      <c r="O1631" s="63">
        <v>5.6833558863328824E-2</v>
      </c>
      <c r="P1631" s="63">
        <v>0</v>
      </c>
      <c r="Q1631" s="63">
        <v>1.4884979702300407E-2</v>
      </c>
      <c r="R1631" s="63">
        <v>0</v>
      </c>
      <c r="S1631" s="63">
        <v>0</v>
      </c>
      <c r="T1631" s="63">
        <v>0</v>
      </c>
      <c r="U1631" s="63">
        <v>5.142083897158322E-2</v>
      </c>
      <c r="V1631" s="63">
        <v>5.953991880920162E-2</v>
      </c>
      <c r="W1631" s="63">
        <v>0</v>
      </c>
      <c r="X1631" s="63">
        <v>1.6238159675236806E-2</v>
      </c>
      <c r="Y1631" s="63">
        <v>5.8186738836265225E-2</v>
      </c>
      <c r="Z1631" s="63">
        <v>0</v>
      </c>
      <c r="AA1631" s="63">
        <v>0.50608930987821377</v>
      </c>
      <c r="AB1631" s="93" t="str">
        <f t="shared" si="353"/>
        <v>pre99</v>
      </c>
      <c r="AC1631" s="93" t="str">
        <f t="shared" si="354"/>
        <v>CHI</v>
      </c>
      <c r="AD1631" s="93" t="str">
        <f>"'"&amp;VLOOKUP(A1631,Lookups!B$3:F$48,2,FALSE)&amp;"'"</f>
        <v>'Chilliwack River Fall'</v>
      </c>
      <c r="AE1631" s="93">
        <f>VLOOKUP(A1631,Lookups!B$3:F$48,4,FALSE)</f>
        <v>5</v>
      </c>
      <c r="AF1631" s="93" t="str">
        <f>VLOOKUP(A1631,Lookups!B$3:F$48,5,FALSE)</f>
        <v>Fra</v>
      </c>
      <c r="AG1631" s="93" t="str">
        <f t="shared" si="355"/>
        <v>yes</v>
      </c>
      <c r="AH1631" s="93">
        <f>VLOOKUP(A1631,Lookups!B$3:F$48,3,FALSE)</f>
        <v>4</v>
      </c>
      <c r="AI1631" s="117">
        <f t="shared" si="356"/>
        <v>6.7658998646820028E-3</v>
      </c>
      <c r="AJ1631" s="117">
        <f t="shared" si="357"/>
        <v>8.119079837618403E-3</v>
      </c>
      <c r="AK1631" s="117">
        <f t="shared" si="358"/>
        <v>0.10825439783491204</v>
      </c>
      <c r="AL1631" s="117">
        <f t="shared" si="359"/>
        <v>0.10960757780784845</v>
      </c>
      <c r="AM1631" s="117">
        <f t="shared" si="360"/>
        <v>6.0893098782138028E-2</v>
      </c>
      <c r="AN1631" s="117">
        <f t="shared" si="361"/>
        <v>1.4884979702300407E-2</v>
      </c>
      <c r="AO1631" s="117">
        <f t="shared" si="362"/>
        <v>0.11096075778078485</v>
      </c>
      <c r="AP1631" s="117">
        <f t="shared" si="363"/>
        <v>7.4424898511502025E-2</v>
      </c>
      <c r="AQ1631" s="117">
        <f t="shared" si="364"/>
        <v>0.50608930987821377</v>
      </c>
      <c r="AR1631" s="117">
        <f t="shared" si="365"/>
        <v>0</v>
      </c>
      <c r="AS1631" t="str">
        <f t="shared" si="366"/>
        <v>1994CHI</v>
      </c>
    </row>
    <row r="1632" spans="1:45" x14ac:dyDescent="0.25">
      <c r="A1632" t="s">
        <v>659</v>
      </c>
      <c r="B1632" s="64">
        <v>1995</v>
      </c>
      <c r="C1632">
        <v>2223</v>
      </c>
      <c r="D1632" s="116" t="s">
        <v>43</v>
      </c>
      <c r="E1632" s="63">
        <v>0</v>
      </c>
      <c r="F1632" s="63">
        <v>0</v>
      </c>
      <c r="G1632" s="63">
        <v>0</v>
      </c>
      <c r="H1632" s="63">
        <v>0</v>
      </c>
      <c r="I1632" s="63">
        <v>0</v>
      </c>
      <c r="J1632" s="63">
        <v>0.12685560053981107</v>
      </c>
      <c r="K1632" s="63">
        <v>4.49842555105713E-3</v>
      </c>
      <c r="L1632" s="63">
        <v>0</v>
      </c>
      <c r="M1632" s="63">
        <v>8.0521817363922624E-2</v>
      </c>
      <c r="N1632" s="63">
        <v>0</v>
      </c>
      <c r="O1632" s="63">
        <v>1.1695906432748537E-2</v>
      </c>
      <c r="P1632" s="63">
        <v>0</v>
      </c>
      <c r="Q1632" s="63">
        <v>1.0796221322537112E-2</v>
      </c>
      <c r="R1632" s="63">
        <v>0</v>
      </c>
      <c r="S1632" s="63">
        <v>0</v>
      </c>
      <c r="T1632" s="63">
        <v>0</v>
      </c>
      <c r="U1632" s="63">
        <v>1.3945119208277103E-2</v>
      </c>
      <c r="V1632" s="63">
        <v>2.4741340530814216E-2</v>
      </c>
      <c r="W1632" s="63">
        <v>0</v>
      </c>
      <c r="X1632" s="63">
        <v>1.9343229869545658E-2</v>
      </c>
      <c r="Y1632" s="63">
        <v>8.5470085470085479E-3</v>
      </c>
      <c r="Z1632" s="63">
        <v>1.7993702204228521E-3</v>
      </c>
      <c r="AA1632" s="63">
        <v>0.69725596041385518</v>
      </c>
      <c r="AB1632" s="93" t="str">
        <f t="shared" si="353"/>
        <v>pre99</v>
      </c>
      <c r="AC1632" s="93" t="str">
        <f t="shared" si="354"/>
        <v>CHI</v>
      </c>
      <c r="AD1632" s="93" t="str">
        <f>"'"&amp;VLOOKUP(A1632,Lookups!B$3:F$48,2,FALSE)&amp;"'"</f>
        <v>'Chilliwack River Fall'</v>
      </c>
      <c r="AE1632" s="93">
        <f>VLOOKUP(A1632,Lookups!B$3:F$48,4,FALSE)</f>
        <v>5</v>
      </c>
      <c r="AF1632" s="93" t="str">
        <f>VLOOKUP(A1632,Lookups!B$3:F$48,5,FALSE)</f>
        <v>Fra</v>
      </c>
      <c r="AG1632" s="93" t="str">
        <f t="shared" si="355"/>
        <v>yes</v>
      </c>
      <c r="AH1632" s="93">
        <f>VLOOKUP(A1632,Lookups!B$3:F$48,3,FALSE)</f>
        <v>4</v>
      </c>
      <c r="AI1632" s="117">
        <f t="shared" si="356"/>
        <v>0</v>
      </c>
      <c r="AJ1632" s="117">
        <f t="shared" si="357"/>
        <v>0</v>
      </c>
      <c r="AK1632" s="117">
        <f t="shared" si="358"/>
        <v>0.13135402609086819</v>
      </c>
      <c r="AL1632" s="117">
        <f t="shared" si="359"/>
        <v>8.0521817363922624E-2</v>
      </c>
      <c r="AM1632" s="117">
        <f t="shared" si="360"/>
        <v>1.1695906432748537E-2</v>
      </c>
      <c r="AN1632" s="117">
        <f t="shared" si="361"/>
        <v>1.0796221322537112E-2</v>
      </c>
      <c r="AO1632" s="117">
        <f t="shared" si="362"/>
        <v>3.8686459739091322E-2</v>
      </c>
      <c r="AP1632" s="117">
        <f t="shared" si="363"/>
        <v>2.7890238416554206E-2</v>
      </c>
      <c r="AQ1632" s="117">
        <f t="shared" si="364"/>
        <v>0.69725596041385518</v>
      </c>
      <c r="AR1632" s="117">
        <f t="shared" si="365"/>
        <v>1.7993702204228521E-3</v>
      </c>
      <c r="AS1632" t="str">
        <f t="shared" si="366"/>
        <v>1995CHI</v>
      </c>
    </row>
    <row r="1633" spans="1:45" x14ac:dyDescent="0.25">
      <c r="A1633" t="s">
        <v>659</v>
      </c>
      <c r="B1633" s="64">
        <v>1996</v>
      </c>
      <c r="C1633">
        <v>1792</v>
      </c>
      <c r="D1633" s="116" t="s">
        <v>43</v>
      </c>
      <c r="E1633" s="63">
        <v>2.232142857142857E-3</v>
      </c>
      <c r="F1633" s="63">
        <v>0</v>
      </c>
      <c r="G1633" s="63">
        <v>0</v>
      </c>
      <c r="H1633" s="63">
        <v>0</v>
      </c>
      <c r="I1633" s="63">
        <v>0</v>
      </c>
      <c r="J1633" s="63">
        <v>2.0089285714285716E-2</v>
      </c>
      <c r="K1633" s="63">
        <v>3.90625E-3</v>
      </c>
      <c r="L1633" s="63">
        <v>0</v>
      </c>
      <c r="M1633" s="63">
        <v>0.2271205357142857</v>
      </c>
      <c r="N1633" s="63">
        <v>0</v>
      </c>
      <c r="O1633" s="63">
        <v>1.2834821428571428E-2</v>
      </c>
      <c r="P1633" s="63">
        <v>0</v>
      </c>
      <c r="Q1633" s="63">
        <v>2.8459821428571428E-2</v>
      </c>
      <c r="R1633" s="63">
        <v>0</v>
      </c>
      <c r="S1633" s="63">
        <v>1.1160714285714286E-2</v>
      </c>
      <c r="T1633" s="63">
        <v>0</v>
      </c>
      <c r="U1633" s="63">
        <v>1.1160714285714286E-2</v>
      </c>
      <c r="V1633" s="63">
        <v>4.3526785714285712E-2</v>
      </c>
      <c r="W1633" s="63">
        <v>0</v>
      </c>
      <c r="X1633" s="63">
        <v>8.9285714285714281E-3</v>
      </c>
      <c r="Y1633" s="63">
        <v>2.511160714285714E-2</v>
      </c>
      <c r="Z1633" s="63">
        <v>5.5803571428571425E-4</v>
      </c>
      <c r="AA1633" s="63">
        <v>0.6049107142857143</v>
      </c>
      <c r="AB1633" s="93" t="str">
        <f t="shared" si="353"/>
        <v>pre99</v>
      </c>
      <c r="AC1633" s="93" t="str">
        <f t="shared" si="354"/>
        <v>CHI</v>
      </c>
      <c r="AD1633" s="93" t="str">
        <f>"'"&amp;VLOOKUP(A1633,Lookups!B$3:F$48,2,FALSE)&amp;"'"</f>
        <v>'Chilliwack River Fall'</v>
      </c>
      <c r="AE1633" s="93">
        <f>VLOOKUP(A1633,Lookups!B$3:F$48,4,FALSE)</f>
        <v>5</v>
      </c>
      <c r="AF1633" s="93" t="str">
        <f>VLOOKUP(A1633,Lookups!B$3:F$48,5,FALSE)</f>
        <v>Fra</v>
      </c>
      <c r="AG1633" s="93" t="str">
        <f t="shared" si="355"/>
        <v>yes</v>
      </c>
      <c r="AH1633" s="93">
        <f>VLOOKUP(A1633,Lookups!B$3:F$48,3,FALSE)</f>
        <v>4</v>
      </c>
      <c r="AI1633" s="117">
        <f t="shared" si="356"/>
        <v>2.232142857142857E-3</v>
      </c>
      <c r="AJ1633" s="117">
        <f t="shared" si="357"/>
        <v>0</v>
      </c>
      <c r="AK1633" s="117">
        <f t="shared" si="358"/>
        <v>2.3995535714285716E-2</v>
      </c>
      <c r="AL1633" s="117">
        <f t="shared" si="359"/>
        <v>0.2271205357142857</v>
      </c>
      <c r="AM1633" s="117">
        <f t="shared" si="360"/>
        <v>1.2834821428571428E-2</v>
      </c>
      <c r="AN1633" s="117">
        <f t="shared" si="361"/>
        <v>3.9620535714285712E-2</v>
      </c>
      <c r="AO1633" s="117">
        <f t="shared" si="362"/>
        <v>5.46875E-2</v>
      </c>
      <c r="AP1633" s="117">
        <f t="shared" si="363"/>
        <v>3.4040178571428568E-2</v>
      </c>
      <c r="AQ1633" s="117">
        <f t="shared" si="364"/>
        <v>0.6049107142857143</v>
      </c>
      <c r="AR1633" s="117">
        <f t="shared" si="365"/>
        <v>5.5803571428571425E-4</v>
      </c>
      <c r="AS1633" t="str">
        <f t="shared" si="366"/>
        <v>1996CHI</v>
      </c>
    </row>
    <row r="1634" spans="1:45" x14ac:dyDescent="0.25">
      <c r="A1634" t="s">
        <v>659</v>
      </c>
      <c r="B1634" s="64">
        <v>1997</v>
      </c>
      <c r="C1634">
        <v>2413</v>
      </c>
      <c r="D1634" s="116" t="s">
        <v>43</v>
      </c>
      <c r="E1634" s="63">
        <v>6.2163282221301287E-3</v>
      </c>
      <c r="F1634" s="63">
        <v>0</v>
      </c>
      <c r="G1634" s="63">
        <v>0</v>
      </c>
      <c r="H1634" s="63">
        <v>1.2432656444260257E-3</v>
      </c>
      <c r="I1634" s="63">
        <v>0</v>
      </c>
      <c r="J1634" s="63">
        <v>0.12722751761292997</v>
      </c>
      <c r="K1634" s="63">
        <v>1.9063406547865726E-2</v>
      </c>
      <c r="L1634" s="63">
        <v>0</v>
      </c>
      <c r="M1634" s="63">
        <v>0.15167840861997511</v>
      </c>
      <c r="N1634" s="63">
        <v>2.9009531703273932E-3</v>
      </c>
      <c r="O1634" s="63">
        <v>1.2018234562784913E-2</v>
      </c>
      <c r="P1634" s="63">
        <v>0</v>
      </c>
      <c r="Q1634" s="63">
        <v>3.3153750518027353E-2</v>
      </c>
      <c r="R1634" s="63">
        <v>8.2884376295068376E-4</v>
      </c>
      <c r="S1634" s="63">
        <v>1.2432656444260257E-2</v>
      </c>
      <c r="T1634" s="63">
        <v>8.2884376295068376E-4</v>
      </c>
      <c r="U1634" s="63">
        <v>2.4865312888520515E-2</v>
      </c>
      <c r="V1634" s="63">
        <v>3.937007874015748E-2</v>
      </c>
      <c r="W1634" s="63">
        <v>0</v>
      </c>
      <c r="X1634" s="63">
        <v>2.652300041442188E-2</v>
      </c>
      <c r="Y1634" s="63">
        <v>2.5279734769995857E-2</v>
      </c>
      <c r="Z1634" s="63">
        <v>0</v>
      </c>
      <c r="AA1634" s="63">
        <v>0.51636966431827602</v>
      </c>
      <c r="AB1634" s="93" t="str">
        <f t="shared" si="353"/>
        <v>pre99</v>
      </c>
      <c r="AC1634" s="93" t="str">
        <f t="shared" si="354"/>
        <v>CHI</v>
      </c>
      <c r="AD1634" s="93" t="str">
        <f>"'"&amp;VLOOKUP(A1634,Lookups!B$3:F$48,2,FALSE)&amp;"'"</f>
        <v>'Chilliwack River Fall'</v>
      </c>
      <c r="AE1634" s="93">
        <f>VLOOKUP(A1634,Lookups!B$3:F$48,4,FALSE)</f>
        <v>5</v>
      </c>
      <c r="AF1634" s="93" t="str">
        <f>VLOOKUP(A1634,Lookups!B$3:F$48,5,FALSE)</f>
        <v>Fra</v>
      </c>
      <c r="AG1634" s="93" t="str">
        <f t="shared" si="355"/>
        <v>yes</v>
      </c>
      <c r="AH1634" s="93">
        <f>VLOOKUP(A1634,Lookups!B$3:F$48,3,FALSE)</f>
        <v>4</v>
      </c>
      <c r="AI1634" s="117">
        <f t="shared" si="356"/>
        <v>6.2163282221301287E-3</v>
      </c>
      <c r="AJ1634" s="117">
        <f t="shared" si="357"/>
        <v>1.2432656444260257E-3</v>
      </c>
      <c r="AK1634" s="117">
        <f t="shared" si="358"/>
        <v>0.1462909241607957</v>
      </c>
      <c r="AL1634" s="117">
        <f t="shared" si="359"/>
        <v>0.15167840861997511</v>
      </c>
      <c r="AM1634" s="117">
        <f t="shared" si="360"/>
        <v>1.4919187733112307E-2</v>
      </c>
      <c r="AN1634" s="117">
        <f t="shared" si="361"/>
        <v>4.7244094488188976E-2</v>
      </c>
      <c r="AO1634" s="117">
        <f t="shared" si="362"/>
        <v>6.4235391628678001E-2</v>
      </c>
      <c r="AP1634" s="117">
        <f t="shared" si="363"/>
        <v>5.1802735184417734E-2</v>
      </c>
      <c r="AQ1634" s="117">
        <f t="shared" si="364"/>
        <v>0.51636966431827602</v>
      </c>
      <c r="AR1634" s="117">
        <f t="shared" si="365"/>
        <v>0</v>
      </c>
      <c r="AS1634" t="str">
        <f t="shared" si="366"/>
        <v>1997CHI</v>
      </c>
    </row>
    <row r="1635" spans="1:45" x14ac:dyDescent="0.25">
      <c r="A1635" t="s">
        <v>659</v>
      </c>
      <c r="B1635" s="64">
        <v>1998</v>
      </c>
      <c r="C1635">
        <v>3196</v>
      </c>
      <c r="D1635" s="116" t="s">
        <v>43</v>
      </c>
      <c r="E1635" s="63">
        <v>5.0062578222778466E-3</v>
      </c>
      <c r="F1635" s="63">
        <v>0</v>
      </c>
      <c r="G1635" s="63">
        <v>0</v>
      </c>
      <c r="H1635" s="63">
        <v>0</v>
      </c>
      <c r="I1635" s="63">
        <v>0</v>
      </c>
      <c r="J1635" s="63">
        <v>2.1902377972465581E-3</v>
      </c>
      <c r="K1635" s="63">
        <v>3.1289111389236545E-3</v>
      </c>
      <c r="L1635" s="63">
        <v>0</v>
      </c>
      <c r="M1635" s="63">
        <v>4.0050062578222773E-2</v>
      </c>
      <c r="N1635" s="63">
        <v>0</v>
      </c>
      <c r="O1635" s="63">
        <v>3.1289111389236547E-4</v>
      </c>
      <c r="P1635" s="63">
        <v>2.5031289111389237E-3</v>
      </c>
      <c r="Q1635" s="63">
        <v>2.0963704630788487E-2</v>
      </c>
      <c r="R1635" s="63">
        <v>0</v>
      </c>
      <c r="S1635" s="63">
        <v>1.0638297872340425E-2</v>
      </c>
      <c r="T1635" s="63">
        <v>0</v>
      </c>
      <c r="U1635" s="63">
        <v>3.4418022528160197E-3</v>
      </c>
      <c r="V1635" s="63">
        <v>8.7609511889862324E-3</v>
      </c>
      <c r="W1635" s="63">
        <v>0</v>
      </c>
      <c r="X1635" s="63">
        <v>1.8773466833541927E-3</v>
      </c>
      <c r="Y1635" s="63">
        <v>1.2515644555694618E-2</v>
      </c>
      <c r="Z1635" s="63">
        <v>4.6933667083854822E-3</v>
      </c>
      <c r="AA1635" s="63">
        <v>0.88391739674593239</v>
      </c>
      <c r="AB1635" s="93" t="str">
        <f t="shared" si="353"/>
        <v>pre99</v>
      </c>
      <c r="AC1635" s="93" t="str">
        <f t="shared" si="354"/>
        <v>CHI</v>
      </c>
      <c r="AD1635" s="93" t="str">
        <f>"'"&amp;VLOOKUP(A1635,Lookups!B$3:F$48,2,FALSE)&amp;"'"</f>
        <v>'Chilliwack River Fall'</v>
      </c>
      <c r="AE1635" s="93">
        <f>VLOOKUP(A1635,Lookups!B$3:F$48,4,FALSE)</f>
        <v>5</v>
      </c>
      <c r="AF1635" s="93" t="str">
        <f>VLOOKUP(A1635,Lookups!B$3:F$48,5,FALSE)</f>
        <v>Fra</v>
      </c>
      <c r="AG1635" s="93" t="str">
        <f t="shared" si="355"/>
        <v>yes</v>
      </c>
      <c r="AH1635" s="93">
        <f>VLOOKUP(A1635,Lookups!B$3:F$48,3,FALSE)</f>
        <v>4</v>
      </c>
      <c r="AI1635" s="117">
        <f t="shared" si="356"/>
        <v>5.0062578222778466E-3</v>
      </c>
      <c r="AJ1635" s="117">
        <f t="shared" si="357"/>
        <v>0</v>
      </c>
      <c r="AK1635" s="117">
        <f t="shared" si="358"/>
        <v>5.3191489361702126E-3</v>
      </c>
      <c r="AL1635" s="117">
        <f t="shared" si="359"/>
        <v>4.0050062578222773E-2</v>
      </c>
      <c r="AM1635" s="117">
        <f t="shared" si="360"/>
        <v>2.8160200250312893E-3</v>
      </c>
      <c r="AN1635" s="117">
        <f t="shared" si="361"/>
        <v>3.1602002503128911E-2</v>
      </c>
      <c r="AO1635" s="117">
        <f t="shared" si="362"/>
        <v>1.2202753441802251E-2</v>
      </c>
      <c r="AP1635" s="117">
        <f t="shared" si="363"/>
        <v>1.4392991239048811E-2</v>
      </c>
      <c r="AQ1635" s="117">
        <f t="shared" si="364"/>
        <v>0.88391739674593239</v>
      </c>
      <c r="AR1635" s="117">
        <f t="shared" si="365"/>
        <v>4.6933667083854822E-3</v>
      </c>
      <c r="AS1635" t="str">
        <f t="shared" si="366"/>
        <v>1998CHI</v>
      </c>
    </row>
    <row r="1636" spans="1:45" x14ac:dyDescent="0.25">
      <c r="A1636" t="s">
        <v>659</v>
      </c>
      <c r="B1636" s="64">
        <v>1999</v>
      </c>
      <c r="C1636">
        <v>3392</v>
      </c>
      <c r="D1636" s="116" t="s">
        <v>43</v>
      </c>
      <c r="E1636" s="63">
        <v>1.1792452830188679E-3</v>
      </c>
      <c r="F1636" s="63">
        <v>0</v>
      </c>
      <c r="G1636" s="63">
        <v>0</v>
      </c>
      <c r="H1636" s="63">
        <v>1.7688679245283019E-3</v>
      </c>
      <c r="I1636" s="63">
        <v>0</v>
      </c>
      <c r="J1636" s="63">
        <v>3.2429245283018869E-3</v>
      </c>
      <c r="K1636" s="63">
        <v>1.8867924528301886E-2</v>
      </c>
      <c r="L1636" s="63">
        <v>0</v>
      </c>
      <c r="M1636" s="63">
        <v>0.11143867924528301</v>
      </c>
      <c r="N1636" s="63">
        <v>0</v>
      </c>
      <c r="O1636" s="63">
        <v>0</v>
      </c>
      <c r="P1636" s="63">
        <v>0</v>
      </c>
      <c r="Q1636" s="63">
        <v>0.12942216981132076</v>
      </c>
      <c r="R1636" s="63">
        <v>5.0117924528301884E-3</v>
      </c>
      <c r="S1636" s="63">
        <v>5.3066037735849053E-3</v>
      </c>
      <c r="T1636" s="63">
        <v>0</v>
      </c>
      <c r="U1636" s="63">
        <v>7.0754716981132077E-3</v>
      </c>
      <c r="V1636" s="63">
        <v>5.3066037735849053E-3</v>
      </c>
      <c r="W1636" s="63">
        <v>0</v>
      </c>
      <c r="X1636" s="63">
        <v>4.4221698113207546E-3</v>
      </c>
      <c r="Y1636" s="63">
        <v>1.5625E-2</v>
      </c>
      <c r="Z1636" s="63">
        <v>2.94811320754717E-3</v>
      </c>
      <c r="AA1636" s="63">
        <v>0.68838443396226412</v>
      </c>
      <c r="AB1636" s="93" t="str">
        <f t="shared" si="353"/>
        <v>a99to08</v>
      </c>
      <c r="AC1636" s="93" t="str">
        <f t="shared" si="354"/>
        <v>CHI</v>
      </c>
      <c r="AD1636" s="93" t="str">
        <f>"'"&amp;VLOOKUP(A1636,Lookups!B$3:F$48,2,FALSE)&amp;"'"</f>
        <v>'Chilliwack River Fall'</v>
      </c>
      <c r="AE1636" s="93">
        <f>VLOOKUP(A1636,Lookups!B$3:F$48,4,FALSE)</f>
        <v>5</v>
      </c>
      <c r="AF1636" s="93" t="str">
        <f>VLOOKUP(A1636,Lookups!B$3:F$48,5,FALSE)</f>
        <v>Fra</v>
      </c>
      <c r="AG1636" s="93" t="str">
        <f t="shared" si="355"/>
        <v>yes</v>
      </c>
      <c r="AH1636" s="93">
        <f>VLOOKUP(A1636,Lookups!B$3:F$48,3,FALSE)</f>
        <v>4</v>
      </c>
      <c r="AI1636" s="117">
        <f t="shared" si="356"/>
        <v>1.1792452830188679E-3</v>
      </c>
      <c r="AJ1636" s="117">
        <f t="shared" si="357"/>
        <v>1.7688679245283019E-3</v>
      </c>
      <c r="AK1636" s="117">
        <f t="shared" si="358"/>
        <v>2.2110849056603772E-2</v>
      </c>
      <c r="AL1636" s="117">
        <f t="shared" si="359"/>
        <v>0.11143867924528301</v>
      </c>
      <c r="AM1636" s="117">
        <f t="shared" si="360"/>
        <v>0</v>
      </c>
      <c r="AN1636" s="117">
        <f t="shared" si="361"/>
        <v>0.13974056603773585</v>
      </c>
      <c r="AO1636" s="117">
        <f t="shared" si="362"/>
        <v>1.2382075471698114E-2</v>
      </c>
      <c r="AP1636" s="117">
        <f t="shared" si="363"/>
        <v>2.0047169811320754E-2</v>
      </c>
      <c r="AQ1636" s="117">
        <f t="shared" si="364"/>
        <v>0.68838443396226412</v>
      </c>
      <c r="AR1636" s="117">
        <f t="shared" si="365"/>
        <v>2.94811320754717E-3</v>
      </c>
      <c r="AS1636" t="str">
        <f t="shared" si="366"/>
        <v>1999CHI</v>
      </c>
    </row>
    <row r="1637" spans="1:45" x14ac:dyDescent="0.25">
      <c r="A1637" t="s">
        <v>659</v>
      </c>
      <c r="B1637" s="64">
        <v>2000</v>
      </c>
      <c r="C1637">
        <v>2717</v>
      </c>
      <c r="D1637" s="116" t="s">
        <v>43</v>
      </c>
      <c r="E1637" s="63">
        <v>1.1041589988958411E-3</v>
      </c>
      <c r="F1637" s="63">
        <v>0</v>
      </c>
      <c r="G1637" s="63">
        <v>0</v>
      </c>
      <c r="H1637" s="63">
        <v>0</v>
      </c>
      <c r="I1637" s="63">
        <v>0</v>
      </c>
      <c r="J1637" s="63">
        <v>5.8520426941479575E-2</v>
      </c>
      <c r="K1637" s="63">
        <v>2.686786897313213E-2</v>
      </c>
      <c r="L1637" s="63">
        <v>0</v>
      </c>
      <c r="M1637" s="63">
        <v>5.1527419948472583E-2</v>
      </c>
      <c r="N1637" s="63">
        <v>0</v>
      </c>
      <c r="O1637" s="63">
        <v>0</v>
      </c>
      <c r="P1637" s="63">
        <v>4.048582995951417E-3</v>
      </c>
      <c r="Q1637" s="63">
        <v>4.4166359955833637E-2</v>
      </c>
      <c r="R1637" s="63">
        <v>7.3610599926389399E-4</v>
      </c>
      <c r="S1637" s="63">
        <v>0</v>
      </c>
      <c r="T1637" s="63">
        <v>0</v>
      </c>
      <c r="U1637" s="63">
        <v>7.7291129922708868E-3</v>
      </c>
      <c r="V1637" s="63">
        <v>1.0305483989694516E-2</v>
      </c>
      <c r="W1637" s="63">
        <v>0</v>
      </c>
      <c r="X1637" s="63">
        <v>0</v>
      </c>
      <c r="Y1637" s="63">
        <v>2.465955097534045E-2</v>
      </c>
      <c r="Z1637" s="63">
        <v>3.6805299963194699E-4</v>
      </c>
      <c r="AA1637" s="63">
        <v>0.76996687523003315</v>
      </c>
      <c r="AB1637" s="93" t="str">
        <f t="shared" si="353"/>
        <v>a99to08</v>
      </c>
      <c r="AC1637" s="93" t="str">
        <f t="shared" si="354"/>
        <v>CHI</v>
      </c>
      <c r="AD1637" s="93" t="str">
        <f>"'"&amp;VLOOKUP(A1637,Lookups!B$3:F$48,2,FALSE)&amp;"'"</f>
        <v>'Chilliwack River Fall'</v>
      </c>
      <c r="AE1637" s="93">
        <f>VLOOKUP(A1637,Lookups!B$3:F$48,4,FALSE)</f>
        <v>5</v>
      </c>
      <c r="AF1637" s="93" t="str">
        <f>VLOOKUP(A1637,Lookups!B$3:F$48,5,FALSE)</f>
        <v>Fra</v>
      </c>
      <c r="AG1637" s="93" t="str">
        <f t="shared" si="355"/>
        <v>yes</v>
      </c>
      <c r="AH1637" s="93">
        <f>VLOOKUP(A1637,Lookups!B$3:F$48,3,FALSE)</f>
        <v>4</v>
      </c>
      <c r="AI1637" s="117">
        <f t="shared" si="356"/>
        <v>1.1041589988958411E-3</v>
      </c>
      <c r="AJ1637" s="117">
        <f t="shared" si="357"/>
        <v>0</v>
      </c>
      <c r="AK1637" s="117">
        <f t="shared" si="358"/>
        <v>8.5388295914611709E-2</v>
      </c>
      <c r="AL1637" s="117">
        <f t="shared" si="359"/>
        <v>5.1527419948472583E-2</v>
      </c>
      <c r="AM1637" s="117">
        <f t="shared" si="360"/>
        <v>4.048582995951417E-3</v>
      </c>
      <c r="AN1637" s="117">
        <f t="shared" si="361"/>
        <v>4.4902465955097531E-2</v>
      </c>
      <c r="AO1637" s="117">
        <f t="shared" si="362"/>
        <v>1.8034596981965405E-2</v>
      </c>
      <c r="AP1637" s="117">
        <f t="shared" si="363"/>
        <v>2.465955097534045E-2</v>
      </c>
      <c r="AQ1637" s="117">
        <f t="shared" si="364"/>
        <v>0.76996687523003315</v>
      </c>
      <c r="AR1637" s="117">
        <f t="shared" si="365"/>
        <v>3.6805299963194699E-4</v>
      </c>
      <c r="AS1637" t="str">
        <f t="shared" si="366"/>
        <v>2000CHI</v>
      </c>
    </row>
    <row r="1638" spans="1:45" x14ac:dyDescent="0.25">
      <c r="A1638" t="s">
        <v>659</v>
      </c>
      <c r="B1638" s="64">
        <v>2001</v>
      </c>
      <c r="C1638">
        <v>4265</v>
      </c>
      <c r="D1638" s="116" t="s">
        <v>43</v>
      </c>
      <c r="E1638" s="63">
        <v>4.6893317702227433E-4</v>
      </c>
      <c r="F1638" s="63">
        <v>4.6893317702227433E-4</v>
      </c>
      <c r="G1638" s="63">
        <v>0</v>
      </c>
      <c r="H1638" s="63">
        <v>0</v>
      </c>
      <c r="I1638" s="63">
        <v>0</v>
      </c>
      <c r="J1638" s="63">
        <v>3.6342321219226259E-2</v>
      </c>
      <c r="K1638" s="63">
        <v>1.5709261430246192E-2</v>
      </c>
      <c r="L1638" s="63">
        <v>0</v>
      </c>
      <c r="M1638" s="63">
        <v>9.1910902696365773E-2</v>
      </c>
      <c r="N1638" s="63">
        <v>0</v>
      </c>
      <c r="O1638" s="63">
        <v>0</v>
      </c>
      <c r="P1638" s="63">
        <v>1.6412661195779601E-3</v>
      </c>
      <c r="Q1638" s="63">
        <v>5.5803048065650646E-2</v>
      </c>
      <c r="R1638" s="63">
        <v>3.5169988276670576E-3</v>
      </c>
      <c r="S1638" s="63">
        <v>6.330597889800703E-3</v>
      </c>
      <c r="T1638" s="63">
        <v>0</v>
      </c>
      <c r="U1638" s="63">
        <v>1.0550996483001174E-2</v>
      </c>
      <c r="V1638" s="63">
        <v>4.8065650644783117E-2</v>
      </c>
      <c r="W1638" s="63">
        <v>0</v>
      </c>
      <c r="X1638" s="63">
        <v>1.8757327080890973E-3</v>
      </c>
      <c r="Y1638" s="63">
        <v>0.12895662368112543</v>
      </c>
      <c r="Z1638" s="63">
        <v>2.3446658851113716E-4</v>
      </c>
      <c r="AA1638" s="63">
        <v>0.59812426729191093</v>
      </c>
      <c r="AB1638" s="93" t="str">
        <f t="shared" si="353"/>
        <v>a99to08</v>
      </c>
      <c r="AC1638" s="93" t="str">
        <f t="shared" si="354"/>
        <v>CHI</v>
      </c>
      <c r="AD1638" s="93" t="str">
        <f>"'"&amp;VLOOKUP(A1638,Lookups!B$3:F$48,2,FALSE)&amp;"'"</f>
        <v>'Chilliwack River Fall'</v>
      </c>
      <c r="AE1638" s="93">
        <f>VLOOKUP(A1638,Lookups!B$3:F$48,4,FALSE)</f>
        <v>5</v>
      </c>
      <c r="AF1638" s="93" t="str">
        <f>VLOOKUP(A1638,Lookups!B$3:F$48,5,FALSE)</f>
        <v>Fra</v>
      </c>
      <c r="AG1638" s="93" t="str">
        <f t="shared" si="355"/>
        <v>yes</v>
      </c>
      <c r="AH1638" s="93">
        <f>VLOOKUP(A1638,Lookups!B$3:F$48,3,FALSE)</f>
        <v>4</v>
      </c>
      <c r="AI1638" s="117">
        <f t="shared" si="356"/>
        <v>9.3786635404454865E-4</v>
      </c>
      <c r="AJ1638" s="117">
        <f t="shared" si="357"/>
        <v>0</v>
      </c>
      <c r="AK1638" s="117">
        <f t="shared" si="358"/>
        <v>5.2051582649472447E-2</v>
      </c>
      <c r="AL1638" s="117">
        <f t="shared" si="359"/>
        <v>9.1910902696365773E-2</v>
      </c>
      <c r="AM1638" s="117">
        <f t="shared" si="360"/>
        <v>1.6412661195779601E-3</v>
      </c>
      <c r="AN1638" s="117">
        <f t="shared" si="361"/>
        <v>6.5650644783118411E-2</v>
      </c>
      <c r="AO1638" s="117">
        <f t="shared" si="362"/>
        <v>5.8616647127784291E-2</v>
      </c>
      <c r="AP1638" s="117">
        <f t="shared" si="363"/>
        <v>0.13083235638921453</v>
      </c>
      <c r="AQ1638" s="117">
        <f t="shared" si="364"/>
        <v>0.59812426729191093</v>
      </c>
      <c r="AR1638" s="117">
        <f t="shared" si="365"/>
        <v>2.3446658851113716E-4</v>
      </c>
      <c r="AS1638" t="str">
        <f t="shared" si="366"/>
        <v>2001CHI</v>
      </c>
    </row>
    <row r="1639" spans="1:45" x14ac:dyDescent="0.25">
      <c r="A1639" t="s">
        <v>659</v>
      </c>
      <c r="B1639" s="64">
        <v>2002</v>
      </c>
      <c r="C1639">
        <v>5147</v>
      </c>
      <c r="D1639" s="116" t="s">
        <v>43</v>
      </c>
      <c r="E1639" s="63">
        <v>2.7200310860695551E-3</v>
      </c>
      <c r="F1639" s="63">
        <v>0</v>
      </c>
      <c r="G1639" s="63">
        <v>0</v>
      </c>
      <c r="H1639" s="63">
        <v>1.3600155430347775E-3</v>
      </c>
      <c r="I1639" s="63">
        <v>0</v>
      </c>
      <c r="J1639" s="63">
        <v>8.1600932582086644E-2</v>
      </c>
      <c r="K1639" s="63">
        <v>4.8766271614532737E-2</v>
      </c>
      <c r="L1639" s="63">
        <v>0</v>
      </c>
      <c r="M1639" s="63">
        <v>4.2937633572955124E-2</v>
      </c>
      <c r="N1639" s="63">
        <v>0</v>
      </c>
      <c r="O1639" s="63">
        <v>1.1657276083155237E-3</v>
      </c>
      <c r="P1639" s="63">
        <v>2.3314552166310474E-3</v>
      </c>
      <c r="Q1639" s="63">
        <v>7.3829415193316497E-2</v>
      </c>
      <c r="R1639" s="63">
        <v>1.2045851952593743E-2</v>
      </c>
      <c r="S1639" s="63">
        <v>6.0229259762968716E-3</v>
      </c>
      <c r="T1639" s="63">
        <v>0</v>
      </c>
      <c r="U1639" s="63">
        <v>3.4971828249465708E-3</v>
      </c>
      <c r="V1639" s="63">
        <v>1.9623081406644649E-2</v>
      </c>
      <c r="W1639" s="63">
        <v>0</v>
      </c>
      <c r="X1639" s="63">
        <v>6.0229259762968716E-3</v>
      </c>
      <c r="Y1639" s="63">
        <v>5.2652030308917817E-2</v>
      </c>
      <c r="Z1639" s="63">
        <v>0</v>
      </c>
      <c r="AA1639" s="63">
        <v>0.64542451913736154</v>
      </c>
      <c r="AB1639" s="93" t="str">
        <f t="shared" si="353"/>
        <v>a99to08</v>
      </c>
      <c r="AC1639" s="93" t="str">
        <f t="shared" si="354"/>
        <v>CHI</v>
      </c>
      <c r="AD1639" s="93" t="str">
        <f>"'"&amp;VLOOKUP(A1639,Lookups!B$3:F$48,2,FALSE)&amp;"'"</f>
        <v>'Chilliwack River Fall'</v>
      </c>
      <c r="AE1639" s="93">
        <f>VLOOKUP(A1639,Lookups!B$3:F$48,4,FALSE)</f>
        <v>5</v>
      </c>
      <c r="AF1639" s="93" t="str">
        <f>VLOOKUP(A1639,Lookups!B$3:F$48,5,FALSE)</f>
        <v>Fra</v>
      </c>
      <c r="AG1639" s="93" t="str">
        <f t="shared" si="355"/>
        <v>yes</v>
      </c>
      <c r="AH1639" s="93">
        <f>VLOOKUP(A1639,Lookups!B$3:F$48,3,FALSE)</f>
        <v>4</v>
      </c>
      <c r="AI1639" s="117">
        <f t="shared" si="356"/>
        <v>2.7200310860695551E-3</v>
      </c>
      <c r="AJ1639" s="117">
        <f t="shared" si="357"/>
        <v>1.3600155430347775E-3</v>
      </c>
      <c r="AK1639" s="117">
        <f t="shared" si="358"/>
        <v>0.13036720419661937</v>
      </c>
      <c r="AL1639" s="117">
        <f t="shared" si="359"/>
        <v>4.2937633572955124E-2</v>
      </c>
      <c r="AM1639" s="117">
        <f t="shared" si="360"/>
        <v>3.4971828249465708E-3</v>
      </c>
      <c r="AN1639" s="117">
        <f t="shared" si="361"/>
        <v>9.1898193122207109E-2</v>
      </c>
      <c r="AO1639" s="117">
        <f t="shared" si="362"/>
        <v>2.312026423159122E-2</v>
      </c>
      <c r="AP1639" s="117">
        <f t="shared" si="363"/>
        <v>5.8674956285214686E-2</v>
      </c>
      <c r="AQ1639" s="117">
        <f t="shared" si="364"/>
        <v>0.64542451913736154</v>
      </c>
      <c r="AR1639" s="117">
        <f t="shared" si="365"/>
        <v>0</v>
      </c>
      <c r="AS1639" t="str">
        <f t="shared" si="366"/>
        <v>2002CHI</v>
      </c>
    </row>
    <row r="1640" spans="1:45" x14ac:dyDescent="0.25">
      <c r="A1640" t="s">
        <v>659</v>
      </c>
      <c r="B1640" s="64">
        <v>2003</v>
      </c>
      <c r="C1640">
        <v>4956</v>
      </c>
      <c r="D1640" s="116" t="s">
        <v>43</v>
      </c>
      <c r="E1640" s="63">
        <v>1.4124293785310734E-3</v>
      </c>
      <c r="F1640" s="63">
        <v>0</v>
      </c>
      <c r="G1640" s="63">
        <v>0</v>
      </c>
      <c r="H1640" s="63">
        <v>0</v>
      </c>
      <c r="I1640" s="63">
        <v>0</v>
      </c>
      <c r="J1640" s="63">
        <v>5.3470540758676355E-2</v>
      </c>
      <c r="K1640" s="63">
        <v>2.6432606941081516E-2</v>
      </c>
      <c r="L1640" s="63">
        <v>0</v>
      </c>
      <c r="M1640" s="63">
        <v>3.1275221953188055E-2</v>
      </c>
      <c r="N1640" s="63">
        <v>0</v>
      </c>
      <c r="O1640" s="63">
        <v>0</v>
      </c>
      <c r="P1640" s="63">
        <v>1.6142050040355124E-3</v>
      </c>
      <c r="Q1640" s="63">
        <v>7.5665859564164648E-2</v>
      </c>
      <c r="R1640" s="63">
        <v>4.4390637610976598E-3</v>
      </c>
      <c r="S1640" s="63">
        <v>4.8426150121065378E-3</v>
      </c>
      <c r="T1640" s="63">
        <v>0</v>
      </c>
      <c r="U1640" s="63">
        <v>3.2284100080710249E-3</v>
      </c>
      <c r="V1640" s="63">
        <v>1.1904761904761904E-2</v>
      </c>
      <c r="W1640" s="63">
        <v>0</v>
      </c>
      <c r="X1640" s="63">
        <v>2.8248587570621469E-3</v>
      </c>
      <c r="Y1640" s="63">
        <v>6.0936238902340595E-2</v>
      </c>
      <c r="Z1640" s="63">
        <v>5.6295399515738496E-2</v>
      </c>
      <c r="AA1640" s="63">
        <v>0.66565778853914448</v>
      </c>
      <c r="AB1640" s="93" t="str">
        <f t="shared" si="353"/>
        <v>a99to08</v>
      </c>
      <c r="AC1640" s="93" t="str">
        <f t="shared" si="354"/>
        <v>CHI</v>
      </c>
      <c r="AD1640" s="93" t="str">
        <f>"'"&amp;VLOOKUP(A1640,Lookups!B$3:F$48,2,FALSE)&amp;"'"</f>
        <v>'Chilliwack River Fall'</v>
      </c>
      <c r="AE1640" s="93">
        <f>VLOOKUP(A1640,Lookups!B$3:F$48,4,FALSE)</f>
        <v>5</v>
      </c>
      <c r="AF1640" s="93" t="str">
        <f>VLOOKUP(A1640,Lookups!B$3:F$48,5,FALSE)</f>
        <v>Fra</v>
      </c>
      <c r="AG1640" s="93" t="str">
        <f t="shared" si="355"/>
        <v>yes</v>
      </c>
      <c r="AH1640" s="93">
        <f>VLOOKUP(A1640,Lookups!B$3:F$48,3,FALSE)</f>
        <v>4</v>
      </c>
      <c r="AI1640" s="117">
        <f t="shared" si="356"/>
        <v>1.4124293785310734E-3</v>
      </c>
      <c r="AJ1640" s="117">
        <f t="shared" si="357"/>
        <v>0</v>
      </c>
      <c r="AK1640" s="117">
        <f t="shared" si="358"/>
        <v>7.990314769975787E-2</v>
      </c>
      <c r="AL1640" s="117">
        <f t="shared" si="359"/>
        <v>3.1275221953188055E-2</v>
      </c>
      <c r="AM1640" s="117">
        <f t="shared" si="360"/>
        <v>1.6142050040355124E-3</v>
      </c>
      <c r="AN1640" s="117">
        <f t="shared" si="361"/>
        <v>8.4947538337368844E-2</v>
      </c>
      <c r="AO1640" s="117">
        <f t="shared" si="362"/>
        <v>1.5133171912832928E-2</v>
      </c>
      <c r="AP1640" s="117">
        <f t="shared" si="363"/>
        <v>6.3761097659402743E-2</v>
      </c>
      <c r="AQ1640" s="117">
        <f t="shared" si="364"/>
        <v>0.66565778853914448</v>
      </c>
      <c r="AR1640" s="117">
        <f t="shared" si="365"/>
        <v>5.6295399515738496E-2</v>
      </c>
      <c r="AS1640" t="str">
        <f t="shared" si="366"/>
        <v>2003CHI</v>
      </c>
    </row>
    <row r="1641" spans="1:45" x14ac:dyDescent="0.25">
      <c r="A1641" t="s">
        <v>659</v>
      </c>
      <c r="B1641" s="64">
        <v>2004</v>
      </c>
      <c r="C1641">
        <v>6792</v>
      </c>
      <c r="D1641" s="116" t="s">
        <v>43</v>
      </c>
      <c r="E1641" s="63">
        <v>1.3250883392226147E-3</v>
      </c>
      <c r="F1641" s="63">
        <v>0</v>
      </c>
      <c r="G1641" s="63">
        <v>0</v>
      </c>
      <c r="H1641" s="63">
        <v>1.6195524146054182E-3</v>
      </c>
      <c r="I1641" s="63">
        <v>0</v>
      </c>
      <c r="J1641" s="63">
        <v>5.2561837455830394E-2</v>
      </c>
      <c r="K1641" s="63">
        <v>2.3557126030624265E-2</v>
      </c>
      <c r="L1641" s="63">
        <v>0</v>
      </c>
      <c r="M1641" s="63">
        <v>8.097762073027091E-3</v>
      </c>
      <c r="N1641" s="63">
        <v>0</v>
      </c>
      <c r="O1641" s="63">
        <v>0</v>
      </c>
      <c r="P1641" s="63">
        <v>0</v>
      </c>
      <c r="Q1641" s="63">
        <v>6.7432273262661949E-2</v>
      </c>
      <c r="R1641" s="63">
        <v>2.061248527679623E-3</v>
      </c>
      <c r="S1641" s="63">
        <v>7.3616018845700827E-4</v>
      </c>
      <c r="T1641" s="63">
        <v>0</v>
      </c>
      <c r="U1641" s="63">
        <v>1.0306242638398115E-3</v>
      </c>
      <c r="V1641" s="63">
        <v>1.074793875147232E-2</v>
      </c>
      <c r="W1641" s="63">
        <v>0</v>
      </c>
      <c r="X1641" s="63">
        <v>6.9199057714958772E-3</v>
      </c>
      <c r="Y1641" s="63">
        <v>4.7850412249705536E-2</v>
      </c>
      <c r="Z1641" s="63">
        <v>3.6808009422850414E-3</v>
      </c>
      <c r="AA1641" s="63">
        <v>0.7723792697290931</v>
      </c>
      <c r="AB1641" s="93" t="str">
        <f t="shared" si="353"/>
        <v>a99to08</v>
      </c>
      <c r="AC1641" s="93" t="str">
        <f t="shared" si="354"/>
        <v>CHI</v>
      </c>
      <c r="AD1641" s="93" t="str">
        <f>"'"&amp;VLOOKUP(A1641,Lookups!B$3:F$48,2,FALSE)&amp;"'"</f>
        <v>'Chilliwack River Fall'</v>
      </c>
      <c r="AE1641" s="93">
        <f>VLOOKUP(A1641,Lookups!B$3:F$48,4,FALSE)</f>
        <v>5</v>
      </c>
      <c r="AF1641" s="93" t="str">
        <f>VLOOKUP(A1641,Lookups!B$3:F$48,5,FALSE)</f>
        <v>Fra</v>
      </c>
      <c r="AG1641" s="93" t="str">
        <f t="shared" si="355"/>
        <v>yes</v>
      </c>
      <c r="AH1641" s="93">
        <f>VLOOKUP(A1641,Lookups!B$3:F$48,3,FALSE)</f>
        <v>4</v>
      </c>
      <c r="AI1641" s="117">
        <f t="shared" si="356"/>
        <v>1.3250883392226147E-3</v>
      </c>
      <c r="AJ1641" s="117">
        <f t="shared" si="357"/>
        <v>1.6195524146054182E-3</v>
      </c>
      <c r="AK1641" s="117">
        <f t="shared" si="358"/>
        <v>7.6118963486454666E-2</v>
      </c>
      <c r="AL1641" s="117">
        <f t="shared" si="359"/>
        <v>8.097762073027091E-3</v>
      </c>
      <c r="AM1641" s="117">
        <f t="shared" si="360"/>
        <v>0</v>
      </c>
      <c r="AN1641" s="117">
        <f t="shared" si="361"/>
        <v>7.0229681978798586E-2</v>
      </c>
      <c r="AO1641" s="117">
        <f t="shared" si="362"/>
        <v>1.1778563015312132E-2</v>
      </c>
      <c r="AP1641" s="117">
        <f t="shared" si="363"/>
        <v>5.4770318021201414E-2</v>
      </c>
      <c r="AQ1641" s="117">
        <f t="shared" si="364"/>
        <v>0.7723792697290931</v>
      </c>
      <c r="AR1641" s="117">
        <f t="shared" si="365"/>
        <v>3.6808009422850414E-3</v>
      </c>
      <c r="AS1641" t="str">
        <f t="shared" si="366"/>
        <v>2004CHI</v>
      </c>
    </row>
    <row r="1642" spans="1:45" x14ac:dyDescent="0.25">
      <c r="A1642" t="s">
        <v>659</v>
      </c>
      <c r="B1642" s="64">
        <v>2005</v>
      </c>
      <c r="C1642">
        <v>4057</v>
      </c>
      <c r="D1642" s="116" t="s">
        <v>43</v>
      </c>
      <c r="E1642" s="63">
        <v>2.4648755237860487E-4</v>
      </c>
      <c r="F1642" s="63">
        <v>0</v>
      </c>
      <c r="G1642" s="63">
        <v>0</v>
      </c>
      <c r="H1642" s="63">
        <v>9.8595020951441946E-4</v>
      </c>
      <c r="I1642" s="63">
        <v>0</v>
      </c>
      <c r="J1642" s="63">
        <v>7.4685728370717269E-2</v>
      </c>
      <c r="K1642" s="63">
        <v>4.2395859009120039E-2</v>
      </c>
      <c r="L1642" s="63">
        <v>0</v>
      </c>
      <c r="M1642" s="63">
        <v>3.7219620409169332E-2</v>
      </c>
      <c r="N1642" s="63">
        <v>0</v>
      </c>
      <c r="O1642" s="63">
        <v>1.2324377618930244E-3</v>
      </c>
      <c r="P1642" s="63">
        <v>1.9719004190288389E-3</v>
      </c>
      <c r="Q1642" s="63">
        <v>3.7466107961547944E-2</v>
      </c>
      <c r="R1642" s="63">
        <v>8.62706433325117E-3</v>
      </c>
      <c r="S1642" s="63">
        <v>0</v>
      </c>
      <c r="T1642" s="63">
        <v>0</v>
      </c>
      <c r="U1642" s="63">
        <v>8.8735518856297747E-3</v>
      </c>
      <c r="V1642" s="63">
        <v>9.8595020951441955E-3</v>
      </c>
      <c r="W1642" s="63">
        <v>0</v>
      </c>
      <c r="X1642" s="63">
        <v>3.4754744885383292E-2</v>
      </c>
      <c r="Y1642" s="63">
        <v>5.9649987675622379E-2</v>
      </c>
      <c r="Z1642" s="63">
        <v>0</v>
      </c>
      <c r="AA1642" s="63">
        <v>0.68203105743159975</v>
      </c>
      <c r="AB1642" s="93" t="str">
        <f t="shared" ref="AB1642:AB1705" si="367">IF(B1642&gt;=2009,"a09on",IF(B1642&gt;=1999,"a99to08","pre99"))</f>
        <v>a99to08</v>
      </c>
      <c r="AC1642" s="93" t="str">
        <f t="shared" ref="AC1642:AC1705" si="368">A1642</f>
        <v>CHI</v>
      </c>
      <c r="AD1642" s="93" t="str">
        <f>"'"&amp;VLOOKUP(A1642,Lookups!B$3:F$48,2,FALSE)&amp;"'"</f>
        <v>'Chilliwack River Fall'</v>
      </c>
      <c r="AE1642" s="93">
        <f>VLOOKUP(A1642,Lookups!B$3:F$48,4,FALSE)</f>
        <v>5</v>
      </c>
      <c r="AF1642" s="93" t="str">
        <f>VLOOKUP(A1642,Lookups!B$3:F$48,5,FALSE)</f>
        <v>Fra</v>
      </c>
      <c r="AG1642" s="93" t="str">
        <f t="shared" ref="AG1642:AG1705" si="369">IF(SUM(AI1642:AR1642)=0,"no","yes")</f>
        <v>yes</v>
      </c>
      <c r="AH1642" s="93">
        <f>VLOOKUP(A1642,Lookups!B$3:F$48,3,FALSE)</f>
        <v>4</v>
      </c>
      <c r="AI1642" s="117">
        <f t="shared" ref="AI1642:AI1705" si="370">SUM(E1642:G1642)</f>
        <v>2.4648755237860487E-4</v>
      </c>
      <c r="AJ1642" s="117">
        <f t="shared" ref="AJ1642:AJ1705" si="371">SUM(H1642:I1642)</f>
        <v>9.8595020951441946E-4</v>
      </c>
      <c r="AK1642" s="117">
        <f t="shared" ref="AK1642:AK1705" si="372">SUM(J1642:K1642)</f>
        <v>0.11708158737983732</v>
      </c>
      <c r="AL1642" s="117">
        <f t="shared" ref="AL1642:AL1705" si="373">SUM(L1642:M1642)</f>
        <v>3.7219620409169332E-2</v>
      </c>
      <c r="AM1642" s="117">
        <f t="shared" ref="AM1642:AM1705" si="374">SUM(N1642:P1642)</f>
        <v>3.2043381809218636E-3</v>
      </c>
      <c r="AN1642" s="117">
        <f t="shared" ref="AN1642:AN1705" si="375">SUM(Q1642:T1642)</f>
        <v>4.6093172294799117E-2</v>
      </c>
      <c r="AO1642" s="117">
        <f t="shared" ref="AO1642:AO1705" si="376">SUM(U1642:V1642)</f>
        <v>1.8733053980773968E-2</v>
      </c>
      <c r="AP1642" s="117">
        <f t="shared" ref="AP1642:AP1705" si="377">SUM(W1642:Y1642)</f>
        <v>9.4404732561005678E-2</v>
      </c>
      <c r="AQ1642" s="117">
        <f t="shared" ref="AQ1642:AQ1705" si="378">SUM(AA1642)</f>
        <v>0.68203105743159975</v>
      </c>
      <c r="AR1642" s="117">
        <f t="shared" ref="AR1642:AR1705" si="379">SUM(Z1642)</f>
        <v>0</v>
      </c>
      <c r="AS1642" t="str">
        <f t="shared" ref="AS1642:AS1705" si="380">B1642&amp;A1642</f>
        <v>2005CHI</v>
      </c>
    </row>
    <row r="1643" spans="1:45" x14ac:dyDescent="0.25">
      <c r="A1643" t="s">
        <v>659</v>
      </c>
      <c r="B1643" s="64">
        <v>2006</v>
      </c>
      <c r="C1643">
        <v>3037</v>
      </c>
      <c r="D1643" s="116" t="s">
        <v>43</v>
      </c>
      <c r="E1643" s="63">
        <v>0</v>
      </c>
      <c r="F1643" s="63">
        <v>0</v>
      </c>
      <c r="G1643" s="63">
        <v>0</v>
      </c>
      <c r="H1643" s="63">
        <v>4.6098123147843267E-3</v>
      </c>
      <c r="I1643" s="63">
        <v>0</v>
      </c>
      <c r="J1643" s="63">
        <v>7.3427724728350338E-2</v>
      </c>
      <c r="K1643" s="63">
        <v>2.1402700032927231E-2</v>
      </c>
      <c r="L1643" s="63">
        <v>0</v>
      </c>
      <c r="M1643" s="63">
        <v>2.3378333882120513E-2</v>
      </c>
      <c r="N1643" s="63">
        <v>0</v>
      </c>
      <c r="O1643" s="63">
        <v>0</v>
      </c>
      <c r="P1643" s="63">
        <v>0</v>
      </c>
      <c r="Q1643" s="63">
        <v>2.7329601580507078E-2</v>
      </c>
      <c r="R1643" s="63">
        <v>2.9634507737899243E-3</v>
      </c>
      <c r="S1643" s="63">
        <v>6.5854461639776091E-4</v>
      </c>
      <c r="T1643" s="63">
        <v>0</v>
      </c>
      <c r="U1643" s="63">
        <v>2.6341784655910441E-3</v>
      </c>
      <c r="V1643" s="63">
        <v>1.6792887718142906E-2</v>
      </c>
      <c r="W1643" s="63">
        <v>0</v>
      </c>
      <c r="X1643" s="63">
        <v>5.9269015475798487E-3</v>
      </c>
      <c r="Y1643" s="63">
        <v>4.4451761606848862E-2</v>
      </c>
      <c r="Z1643" s="63">
        <v>8.8903523213697735E-3</v>
      </c>
      <c r="AA1643" s="63">
        <v>0.76753375041159033</v>
      </c>
      <c r="AB1643" s="93" t="str">
        <f t="shared" si="367"/>
        <v>a99to08</v>
      </c>
      <c r="AC1643" s="93" t="str">
        <f t="shared" si="368"/>
        <v>CHI</v>
      </c>
      <c r="AD1643" s="93" t="str">
        <f>"'"&amp;VLOOKUP(A1643,Lookups!B$3:F$48,2,FALSE)&amp;"'"</f>
        <v>'Chilliwack River Fall'</v>
      </c>
      <c r="AE1643" s="93">
        <f>VLOOKUP(A1643,Lookups!B$3:F$48,4,FALSE)</f>
        <v>5</v>
      </c>
      <c r="AF1643" s="93" t="str">
        <f>VLOOKUP(A1643,Lookups!B$3:F$48,5,FALSE)</f>
        <v>Fra</v>
      </c>
      <c r="AG1643" s="93" t="str">
        <f t="shared" si="369"/>
        <v>yes</v>
      </c>
      <c r="AH1643" s="93">
        <f>VLOOKUP(A1643,Lookups!B$3:F$48,3,FALSE)</f>
        <v>4</v>
      </c>
      <c r="AI1643" s="117">
        <f t="shared" si="370"/>
        <v>0</v>
      </c>
      <c r="AJ1643" s="117">
        <f t="shared" si="371"/>
        <v>4.6098123147843267E-3</v>
      </c>
      <c r="AK1643" s="117">
        <f t="shared" si="372"/>
        <v>9.4830424761277565E-2</v>
      </c>
      <c r="AL1643" s="117">
        <f t="shared" si="373"/>
        <v>2.3378333882120513E-2</v>
      </c>
      <c r="AM1643" s="117">
        <f t="shared" si="374"/>
        <v>0</v>
      </c>
      <c r="AN1643" s="117">
        <f t="shared" si="375"/>
        <v>3.0951596970694762E-2</v>
      </c>
      <c r="AO1643" s="117">
        <f t="shared" si="376"/>
        <v>1.9427066183733951E-2</v>
      </c>
      <c r="AP1643" s="117">
        <f t="shared" si="377"/>
        <v>5.037866315442871E-2</v>
      </c>
      <c r="AQ1643" s="117">
        <f t="shared" si="378"/>
        <v>0.76753375041159033</v>
      </c>
      <c r="AR1643" s="117">
        <f t="shared" si="379"/>
        <v>8.8903523213697735E-3</v>
      </c>
      <c r="AS1643" t="str">
        <f t="shared" si="380"/>
        <v>2006CHI</v>
      </c>
    </row>
    <row r="1644" spans="1:45" x14ac:dyDescent="0.25">
      <c r="A1644" t="s">
        <v>659</v>
      </c>
      <c r="B1644" s="64">
        <v>2007</v>
      </c>
      <c r="C1644">
        <v>1826</v>
      </c>
      <c r="D1644" s="116" t="s">
        <v>43</v>
      </c>
      <c r="E1644" s="63">
        <v>0</v>
      </c>
      <c r="F1644" s="63">
        <v>0</v>
      </c>
      <c r="G1644" s="63">
        <v>0</v>
      </c>
      <c r="H1644" s="63">
        <v>2.7382256297918948E-3</v>
      </c>
      <c r="I1644" s="63">
        <v>0</v>
      </c>
      <c r="J1644" s="63">
        <v>8.3242059145673605E-2</v>
      </c>
      <c r="K1644" s="63">
        <v>3.2311062431544357E-2</v>
      </c>
      <c r="L1644" s="63">
        <v>0</v>
      </c>
      <c r="M1644" s="63">
        <v>2.3001095290251915E-2</v>
      </c>
      <c r="N1644" s="63">
        <v>0</v>
      </c>
      <c r="O1644" s="63">
        <v>0</v>
      </c>
      <c r="P1644" s="63">
        <v>0</v>
      </c>
      <c r="Q1644" s="63">
        <v>2.6834611171960569E-2</v>
      </c>
      <c r="R1644" s="63">
        <v>1.6429353778751369E-3</v>
      </c>
      <c r="S1644" s="63">
        <v>0</v>
      </c>
      <c r="T1644" s="63">
        <v>0</v>
      </c>
      <c r="U1644" s="63">
        <v>7.119386637458926E-3</v>
      </c>
      <c r="V1644" s="63">
        <v>1.8072289156626509E-2</v>
      </c>
      <c r="W1644" s="63">
        <v>0</v>
      </c>
      <c r="X1644" s="63">
        <v>3.1763417305585982E-2</v>
      </c>
      <c r="Y1644" s="63">
        <v>6.6812705366922229E-2</v>
      </c>
      <c r="Z1644" s="63">
        <v>2.1905805038335158E-3</v>
      </c>
      <c r="AA1644" s="63">
        <v>0.70427163198247533</v>
      </c>
      <c r="AB1644" s="93" t="str">
        <f t="shared" si="367"/>
        <v>a99to08</v>
      </c>
      <c r="AC1644" s="93" t="str">
        <f t="shared" si="368"/>
        <v>CHI</v>
      </c>
      <c r="AD1644" s="93" t="str">
        <f>"'"&amp;VLOOKUP(A1644,Lookups!B$3:F$48,2,FALSE)&amp;"'"</f>
        <v>'Chilliwack River Fall'</v>
      </c>
      <c r="AE1644" s="93">
        <f>VLOOKUP(A1644,Lookups!B$3:F$48,4,FALSE)</f>
        <v>5</v>
      </c>
      <c r="AF1644" s="93" t="str">
        <f>VLOOKUP(A1644,Lookups!B$3:F$48,5,FALSE)</f>
        <v>Fra</v>
      </c>
      <c r="AG1644" s="93" t="str">
        <f t="shared" si="369"/>
        <v>yes</v>
      </c>
      <c r="AH1644" s="93">
        <f>VLOOKUP(A1644,Lookups!B$3:F$48,3,FALSE)</f>
        <v>4</v>
      </c>
      <c r="AI1644" s="117">
        <f t="shared" si="370"/>
        <v>0</v>
      </c>
      <c r="AJ1644" s="117">
        <f t="shared" si="371"/>
        <v>2.7382256297918948E-3</v>
      </c>
      <c r="AK1644" s="117">
        <f t="shared" si="372"/>
        <v>0.11555312157721796</v>
      </c>
      <c r="AL1644" s="117">
        <f t="shared" si="373"/>
        <v>2.3001095290251915E-2</v>
      </c>
      <c r="AM1644" s="117">
        <f t="shared" si="374"/>
        <v>0</v>
      </c>
      <c r="AN1644" s="117">
        <f t="shared" si="375"/>
        <v>2.8477546549835704E-2</v>
      </c>
      <c r="AO1644" s="117">
        <f t="shared" si="376"/>
        <v>2.5191675794085433E-2</v>
      </c>
      <c r="AP1644" s="117">
        <f t="shared" si="377"/>
        <v>9.8576122672508204E-2</v>
      </c>
      <c r="AQ1644" s="117">
        <f t="shared" si="378"/>
        <v>0.70427163198247533</v>
      </c>
      <c r="AR1644" s="117">
        <f t="shared" si="379"/>
        <v>2.1905805038335158E-3</v>
      </c>
      <c r="AS1644" t="str">
        <f t="shared" si="380"/>
        <v>2007CHI</v>
      </c>
    </row>
    <row r="1645" spans="1:45" x14ac:dyDescent="0.25">
      <c r="A1645" t="s">
        <v>659</v>
      </c>
      <c r="B1645" s="64">
        <v>2008</v>
      </c>
      <c r="C1645">
        <v>2867</v>
      </c>
      <c r="D1645" s="116" t="s">
        <v>43</v>
      </c>
      <c r="E1645" s="63">
        <v>3.1391698639693056E-3</v>
      </c>
      <c r="F1645" s="63">
        <v>0</v>
      </c>
      <c r="G1645" s="63">
        <v>0</v>
      </c>
      <c r="H1645" s="63">
        <v>0</v>
      </c>
      <c r="I1645" s="63">
        <v>0</v>
      </c>
      <c r="J1645" s="63">
        <v>0.10882455528426926</v>
      </c>
      <c r="K1645" s="63">
        <v>4.848273456574817E-2</v>
      </c>
      <c r="L1645" s="63">
        <v>0</v>
      </c>
      <c r="M1645" s="63">
        <v>2.0927799093128707E-2</v>
      </c>
      <c r="N1645" s="63">
        <v>0</v>
      </c>
      <c r="O1645" s="63">
        <v>6.9759330310429019E-4</v>
      </c>
      <c r="P1645" s="63">
        <v>0</v>
      </c>
      <c r="Q1645" s="63">
        <v>4.6738751307987443E-2</v>
      </c>
      <c r="R1645" s="63">
        <v>1.6393442622950821E-2</v>
      </c>
      <c r="S1645" s="63">
        <v>0</v>
      </c>
      <c r="T1645" s="63">
        <v>6.9759330310429019E-4</v>
      </c>
      <c r="U1645" s="63">
        <v>8.719916288803628E-3</v>
      </c>
      <c r="V1645" s="63">
        <v>2.0230205790024415E-2</v>
      </c>
      <c r="W1645" s="63">
        <v>0</v>
      </c>
      <c r="X1645" s="63">
        <v>9.7663062434600635E-3</v>
      </c>
      <c r="Y1645" s="63">
        <v>9.7314265783048484E-2</v>
      </c>
      <c r="Z1645" s="63">
        <v>5.9295430763864664E-3</v>
      </c>
      <c r="AA1645" s="63">
        <v>0.61213812347401464</v>
      </c>
      <c r="AB1645" s="93" t="str">
        <f t="shared" si="367"/>
        <v>a99to08</v>
      </c>
      <c r="AC1645" s="93" t="str">
        <f t="shared" si="368"/>
        <v>CHI</v>
      </c>
      <c r="AD1645" s="93" t="str">
        <f>"'"&amp;VLOOKUP(A1645,Lookups!B$3:F$48,2,FALSE)&amp;"'"</f>
        <v>'Chilliwack River Fall'</v>
      </c>
      <c r="AE1645" s="93">
        <f>VLOOKUP(A1645,Lookups!B$3:F$48,4,FALSE)</f>
        <v>5</v>
      </c>
      <c r="AF1645" s="93" t="str">
        <f>VLOOKUP(A1645,Lookups!B$3:F$48,5,FALSE)</f>
        <v>Fra</v>
      </c>
      <c r="AG1645" s="93" t="str">
        <f t="shared" si="369"/>
        <v>yes</v>
      </c>
      <c r="AH1645" s="93">
        <f>VLOOKUP(A1645,Lookups!B$3:F$48,3,FALSE)</f>
        <v>4</v>
      </c>
      <c r="AI1645" s="117">
        <f t="shared" si="370"/>
        <v>3.1391698639693056E-3</v>
      </c>
      <c r="AJ1645" s="117">
        <f t="shared" si="371"/>
        <v>0</v>
      </c>
      <c r="AK1645" s="117">
        <f t="shared" si="372"/>
        <v>0.15730728985001743</v>
      </c>
      <c r="AL1645" s="117">
        <f t="shared" si="373"/>
        <v>2.0927799093128707E-2</v>
      </c>
      <c r="AM1645" s="117">
        <f t="shared" si="374"/>
        <v>6.9759330310429019E-4</v>
      </c>
      <c r="AN1645" s="117">
        <f t="shared" si="375"/>
        <v>6.3829787234042548E-2</v>
      </c>
      <c r="AO1645" s="117">
        <f t="shared" si="376"/>
        <v>2.8950122078828043E-2</v>
      </c>
      <c r="AP1645" s="117">
        <f t="shared" si="377"/>
        <v>0.10708057202650854</v>
      </c>
      <c r="AQ1645" s="117">
        <f t="shared" si="378"/>
        <v>0.61213812347401464</v>
      </c>
      <c r="AR1645" s="117">
        <f t="shared" si="379"/>
        <v>5.9295430763864664E-3</v>
      </c>
      <c r="AS1645" t="str">
        <f t="shared" si="380"/>
        <v>2008CHI</v>
      </c>
    </row>
    <row r="1646" spans="1:45" x14ac:dyDescent="0.25">
      <c r="A1646" t="s">
        <v>659</v>
      </c>
      <c r="B1646" s="64">
        <v>2009</v>
      </c>
      <c r="C1646">
        <v>3048</v>
      </c>
      <c r="D1646" s="116" t="s">
        <v>43</v>
      </c>
      <c r="E1646" s="63">
        <v>0</v>
      </c>
      <c r="F1646" s="63">
        <v>0</v>
      </c>
      <c r="G1646" s="63">
        <v>0</v>
      </c>
      <c r="H1646" s="63">
        <v>0</v>
      </c>
      <c r="I1646" s="63">
        <v>0</v>
      </c>
      <c r="J1646" s="63">
        <v>1.6404199475065617E-2</v>
      </c>
      <c r="K1646" s="63">
        <v>3.1824146981627298E-2</v>
      </c>
      <c r="L1646" s="63">
        <v>0</v>
      </c>
      <c r="M1646" s="63">
        <v>4.625984251968504E-2</v>
      </c>
      <c r="N1646" s="63">
        <v>0</v>
      </c>
      <c r="O1646" s="63">
        <v>0</v>
      </c>
      <c r="P1646" s="63">
        <v>0</v>
      </c>
      <c r="Q1646" s="63">
        <v>6.2335958005249343E-3</v>
      </c>
      <c r="R1646" s="63">
        <v>3.2808398950131233E-3</v>
      </c>
      <c r="S1646" s="63">
        <v>0</v>
      </c>
      <c r="T1646" s="63">
        <v>0</v>
      </c>
      <c r="U1646" s="63">
        <v>1.2467191601049869E-2</v>
      </c>
      <c r="V1646" s="63">
        <v>3.0183727034120734E-2</v>
      </c>
      <c r="W1646" s="63">
        <v>0</v>
      </c>
      <c r="X1646" s="63">
        <v>3.7401574803149609E-2</v>
      </c>
      <c r="Y1646" s="63">
        <v>0.14304461942257218</v>
      </c>
      <c r="Z1646" s="63">
        <v>1.2467191601049869E-2</v>
      </c>
      <c r="AA1646" s="63">
        <v>0.66043307086614178</v>
      </c>
      <c r="AB1646" s="93" t="str">
        <f t="shared" si="367"/>
        <v>a09on</v>
      </c>
      <c r="AC1646" s="93" t="str">
        <f t="shared" si="368"/>
        <v>CHI</v>
      </c>
      <c r="AD1646" s="93" t="str">
        <f>"'"&amp;VLOOKUP(A1646,Lookups!B$3:F$48,2,FALSE)&amp;"'"</f>
        <v>'Chilliwack River Fall'</v>
      </c>
      <c r="AE1646" s="93">
        <f>VLOOKUP(A1646,Lookups!B$3:F$48,4,FALSE)</f>
        <v>5</v>
      </c>
      <c r="AF1646" s="93" t="str">
        <f>VLOOKUP(A1646,Lookups!B$3:F$48,5,FALSE)</f>
        <v>Fra</v>
      </c>
      <c r="AG1646" s="93" t="str">
        <f t="shared" si="369"/>
        <v>yes</v>
      </c>
      <c r="AH1646" s="93">
        <f>VLOOKUP(A1646,Lookups!B$3:F$48,3,FALSE)</f>
        <v>4</v>
      </c>
      <c r="AI1646" s="117">
        <f t="shared" si="370"/>
        <v>0</v>
      </c>
      <c r="AJ1646" s="117">
        <f t="shared" si="371"/>
        <v>0</v>
      </c>
      <c r="AK1646" s="117">
        <f t="shared" si="372"/>
        <v>4.8228346456692911E-2</v>
      </c>
      <c r="AL1646" s="117">
        <f t="shared" si="373"/>
        <v>4.625984251968504E-2</v>
      </c>
      <c r="AM1646" s="117">
        <f t="shared" si="374"/>
        <v>0</v>
      </c>
      <c r="AN1646" s="117">
        <f t="shared" si="375"/>
        <v>9.5144356955380576E-3</v>
      </c>
      <c r="AO1646" s="117">
        <f t="shared" si="376"/>
        <v>4.2650918635170607E-2</v>
      </c>
      <c r="AP1646" s="117">
        <f t="shared" si="377"/>
        <v>0.18044619422572178</v>
      </c>
      <c r="AQ1646" s="117">
        <f t="shared" si="378"/>
        <v>0.66043307086614178</v>
      </c>
      <c r="AR1646" s="117">
        <f t="shared" si="379"/>
        <v>1.2467191601049869E-2</v>
      </c>
      <c r="AS1646" t="str">
        <f t="shared" si="380"/>
        <v>2009CHI</v>
      </c>
    </row>
    <row r="1647" spans="1:45" x14ac:dyDescent="0.25">
      <c r="A1647" t="s">
        <v>659</v>
      </c>
      <c r="B1647" s="64">
        <v>2010</v>
      </c>
      <c r="C1647">
        <v>5386</v>
      </c>
      <c r="D1647" s="116" t="s">
        <v>43</v>
      </c>
      <c r="E1647" s="63">
        <v>2.9706646862235424E-3</v>
      </c>
      <c r="F1647" s="63">
        <v>0</v>
      </c>
      <c r="G1647" s="63">
        <v>0</v>
      </c>
      <c r="H1647" s="63">
        <v>5.5699962866691418E-4</v>
      </c>
      <c r="I1647" s="63">
        <v>0</v>
      </c>
      <c r="J1647" s="63">
        <v>3.137764574823617E-2</v>
      </c>
      <c r="K1647" s="63">
        <v>3.0820646119569254E-2</v>
      </c>
      <c r="L1647" s="63">
        <v>0</v>
      </c>
      <c r="M1647" s="63">
        <v>7.575194949870033E-2</v>
      </c>
      <c r="N1647" s="63">
        <v>0</v>
      </c>
      <c r="O1647" s="63">
        <v>0</v>
      </c>
      <c r="P1647" s="63">
        <v>0</v>
      </c>
      <c r="Q1647" s="63">
        <v>3.676197549201634E-2</v>
      </c>
      <c r="R1647" s="63">
        <v>1.1325659116227255E-2</v>
      </c>
      <c r="S1647" s="63">
        <v>4.2703304864463425E-3</v>
      </c>
      <c r="T1647" s="63">
        <v>0</v>
      </c>
      <c r="U1647" s="63">
        <v>1.058299294467137E-2</v>
      </c>
      <c r="V1647" s="63">
        <v>1.7266988488674341E-2</v>
      </c>
      <c r="W1647" s="63">
        <v>0</v>
      </c>
      <c r="X1647" s="63">
        <v>1.8937987374675083E-2</v>
      </c>
      <c r="Y1647" s="63">
        <v>7.018195321203119E-2</v>
      </c>
      <c r="Z1647" s="63">
        <v>7.0553286297809137E-3</v>
      </c>
      <c r="AA1647" s="63">
        <v>0.68213887857408095</v>
      </c>
      <c r="AB1647" s="93" t="str">
        <f t="shared" si="367"/>
        <v>a09on</v>
      </c>
      <c r="AC1647" s="93" t="str">
        <f t="shared" si="368"/>
        <v>CHI</v>
      </c>
      <c r="AD1647" s="93" t="str">
        <f>"'"&amp;VLOOKUP(A1647,Lookups!B$3:F$48,2,FALSE)&amp;"'"</f>
        <v>'Chilliwack River Fall'</v>
      </c>
      <c r="AE1647" s="93">
        <f>VLOOKUP(A1647,Lookups!B$3:F$48,4,FALSE)</f>
        <v>5</v>
      </c>
      <c r="AF1647" s="93" t="str">
        <f>VLOOKUP(A1647,Lookups!B$3:F$48,5,FALSE)</f>
        <v>Fra</v>
      </c>
      <c r="AG1647" s="93" t="str">
        <f t="shared" si="369"/>
        <v>yes</v>
      </c>
      <c r="AH1647" s="93">
        <f>VLOOKUP(A1647,Lookups!B$3:F$48,3,FALSE)</f>
        <v>4</v>
      </c>
      <c r="AI1647" s="117">
        <f t="shared" si="370"/>
        <v>2.9706646862235424E-3</v>
      </c>
      <c r="AJ1647" s="117">
        <f t="shared" si="371"/>
        <v>5.5699962866691418E-4</v>
      </c>
      <c r="AK1647" s="117">
        <f t="shared" si="372"/>
        <v>6.2198291867805428E-2</v>
      </c>
      <c r="AL1647" s="117">
        <f t="shared" si="373"/>
        <v>7.575194949870033E-2</v>
      </c>
      <c r="AM1647" s="117">
        <f t="shared" si="374"/>
        <v>0</v>
      </c>
      <c r="AN1647" s="117">
        <f t="shared" si="375"/>
        <v>5.2357965094689943E-2</v>
      </c>
      <c r="AO1647" s="117">
        <f t="shared" si="376"/>
        <v>2.7849981433345709E-2</v>
      </c>
      <c r="AP1647" s="117">
        <f t="shared" si="377"/>
        <v>8.9119940586706275E-2</v>
      </c>
      <c r="AQ1647" s="117">
        <f t="shared" si="378"/>
        <v>0.68213887857408095</v>
      </c>
      <c r="AR1647" s="117">
        <f t="shared" si="379"/>
        <v>7.0553286297809137E-3</v>
      </c>
      <c r="AS1647" t="str">
        <f t="shared" si="380"/>
        <v>2010CHI</v>
      </c>
    </row>
    <row r="1648" spans="1:45" x14ac:dyDescent="0.25">
      <c r="A1648" t="s">
        <v>659</v>
      </c>
      <c r="B1648" s="64">
        <v>2011</v>
      </c>
      <c r="C1648">
        <v>5001</v>
      </c>
      <c r="D1648" s="116" t="s">
        <v>43</v>
      </c>
      <c r="E1648" s="63">
        <v>0</v>
      </c>
      <c r="F1648" s="63">
        <v>0</v>
      </c>
      <c r="G1648" s="63">
        <v>0</v>
      </c>
      <c r="H1648" s="63">
        <v>9.9980003999200159E-4</v>
      </c>
      <c r="I1648" s="63">
        <v>0</v>
      </c>
      <c r="J1648" s="63">
        <v>4.3991201759648067E-2</v>
      </c>
      <c r="K1648" s="63">
        <v>3.4993001399720058E-2</v>
      </c>
      <c r="L1648" s="63">
        <v>0</v>
      </c>
      <c r="M1648" s="63">
        <v>4.1791641671665672E-2</v>
      </c>
      <c r="N1648" s="63">
        <v>0</v>
      </c>
      <c r="O1648" s="63">
        <v>0</v>
      </c>
      <c r="P1648" s="63">
        <v>1.7996400719856029E-3</v>
      </c>
      <c r="Q1648" s="63">
        <v>1.4797040591881624E-2</v>
      </c>
      <c r="R1648" s="63">
        <v>6.5986802639472104E-3</v>
      </c>
      <c r="S1648" s="63">
        <v>1.9996000799840031E-4</v>
      </c>
      <c r="T1648" s="63">
        <v>0</v>
      </c>
      <c r="U1648" s="63">
        <v>1.3597280543891222E-2</v>
      </c>
      <c r="V1648" s="63">
        <v>3.2793441311737656E-2</v>
      </c>
      <c r="W1648" s="63">
        <v>0</v>
      </c>
      <c r="X1648" s="63">
        <v>1.9796040791841631E-2</v>
      </c>
      <c r="Y1648" s="63">
        <v>3.5992801439712056E-2</v>
      </c>
      <c r="Z1648" s="63">
        <v>0</v>
      </c>
      <c r="AA1648" s="63">
        <v>0.75264947010597882</v>
      </c>
      <c r="AB1648" s="93" t="str">
        <f t="shared" si="367"/>
        <v>a09on</v>
      </c>
      <c r="AC1648" s="93" t="str">
        <f t="shared" si="368"/>
        <v>CHI</v>
      </c>
      <c r="AD1648" s="93" t="str">
        <f>"'"&amp;VLOOKUP(A1648,Lookups!B$3:F$48,2,FALSE)&amp;"'"</f>
        <v>'Chilliwack River Fall'</v>
      </c>
      <c r="AE1648" s="93">
        <f>VLOOKUP(A1648,Lookups!B$3:F$48,4,FALSE)</f>
        <v>5</v>
      </c>
      <c r="AF1648" s="93" t="str">
        <f>VLOOKUP(A1648,Lookups!B$3:F$48,5,FALSE)</f>
        <v>Fra</v>
      </c>
      <c r="AG1648" s="93" t="str">
        <f t="shared" si="369"/>
        <v>yes</v>
      </c>
      <c r="AH1648" s="93">
        <f>VLOOKUP(A1648,Lookups!B$3:F$48,3,FALSE)</f>
        <v>4</v>
      </c>
      <c r="AI1648" s="117">
        <f t="shared" si="370"/>
        <v>0</v>
      </c>
      <c r="AJ1648" s="117">
        <f t="shared" si="371"/>
        <v>9.9980003999200159E-4</v>
      </c>
      <c r="AK1648" s="117">
        <f t="shared" si="372"/>
        <v>7.8984203159368133E-2</v>
      </c>
      <c r="AL1648" s="117">
        <f t="shared" si="373"/>
        <v>4.1791641671665672E-2</v>
      </c>
      <c r="AM1648" s="117">
        <f t="shared" si="374"/>
        <v>1.7996400719856029E-3</v>
      </c>
      <c r="AN1648" s="117">
        <f t="shared" si="375"/>
        <v>2.1595680863827234E-2</v>
      </c>
      <c r="AO1648" s="117">
        <f t="shared" si="376"/>
        <v>4.6390721855628876E-2</v>
      </c>
      <c r="AP1648" s="117">
        <f t="shared" si="377"/>
        <v>5.5788842231553684E-2</v>
      </c>
      <c r="AQ1648" s="117">
        <f t="shared" si="378"/>
        <v>0.75264947010597882</v>
      </c>
      <c r="AR1648" s="117">
        <f t="shared" si="379"/>
        <v>0</v>
      </c>
      <c r="AS1648" t="str">
        <f t="shared" si="380"/>
        <v>2011CHI</v>
      </c>
    </row>
    <row r="1649" spans="1:45" x14ac:dyDescent="0.25">
      <c r="A1649" t="s">
        <v>659</v>
      </c>
      <c r="B1649" s="64">
        <v>2012</v>
      </c>
      <c r="C1649">
        <v>5600</v>
      </c>
      <c r="D1649" s="116" t="s">
        <v>43</v>
      </c>
      <c r="E1649" s="63">
        <v>0</v>
      </c>
      <c r="F1649" s="63">
        <v>0</v>
      </c>
      <c r="G1649" s="63">
        <v>0</v>
      </c>
      <c r="H1649" s="63">
        <v>0</v>
      </c>
      <c r="I1649" s="63">
        <v>0</v>
      </c>
      <c r="J1649" s="63">
        <v>1.0535714285714285E-2</v>
      </c>
      <c r="K1649" s="63">
        <v>1.607142857142857E-2</v>
      </c>
      <c r="L1649" s="63">
        <v>0</v>
      </c>
      <c r="M1649" s="63">
        <v>0.12553571428571428</v>
      </c>
      <c r="N1649" s="63">
        <v>0</v>
      </c>
      <c r="O1649" s="63">
        <v>0</v>
      </c>
      <c r="P1649" s="63">
        <v>3.5714285714285714E-4</v>
      </c>
      <c r="Q1649" s="63">
        <v>5.1428571428571428E-2</v>
      </c>
      <c r="R1649" s="63">
        <v>7.1428571428571426E-3</v>
      </c>
      <c r="S1649" s="63">
        <v>1.0714285714285715E-3</v>
      </c>
      <c r="T1649" s="63">
        <v>5.3571428571428574E-4</v>
      </c>
      <c r="U1649" s="63">
        <v>7.1428571428571426E-3</v>
      </c>
      <c r="V1649" s="63">
        <v>7.7499999999999999E-2</v>
      </c>
      <c r="W1649" s="63">
        <v>0</v>
      </c>
      <c r="X1649" s="63">
        <v>5.0000000000000001E-3</v>
      </c>
      <c r="Y1649" s="63">
        <v>6.5178571428571433E-2</v>
      </c>
      <c r="Z1649" s="63">
        <v>0</v>
      </c>
      <c r="AA1649" s="63">
        <v>0.63249999999999995</v>
      </c>
      <c r="AB1649" s="93" t="str">
        <f t="shared" si="367"/>
        <v>a09on</v>
      </c>
      <c r="AC1649" s="93" t="str">
        <f t="shared" si="368"/>
        <v>CHI</v>
      </c>
      <c r="AD1649" s="93" t="str">
        <f>"'"&amp;VLOOKUP(A1649,Lookups!B$3:F$48,2,FALSE)&amp;"'"</f>
        <v>'Chilliwack River Fall'</v>
      </c>
      <c r="AE1649" s="93">
        <f>VLOOKUP(A1649,Lookups!B$3:F$48,4,FALSE)</f>
        <v>5</v>
      </c>
      <c r="AF1649" s="93" t="str">
        <f>VLOOKUP(A1649,Lookups!B$3:F$48,5,FALSE)</f>
        <v>Fra</v>
      </c>
      <c r="AG1649" s="93" t="str">
        <f t="shared" si="369"/>
        <v>yes</v>
      </c>
      <c r="AH1649" s="93">
        <f>VLOOKUP(A1649,Lookups!B$3:F$48,3,FALSE)</f>
        <v>4</v>
      </c>
      <c r="AI1649" s="117">
        <f t="shared" si="370"/>
        <v>0</v>
      </c>
      <c r="AJ1649" s="117">
        <f t="shared" si="371"/>
        <v>0</v>
      </c>
      <c r="AK1649" s="117">
        <f t="shared" si="372"/>
        <v>2.6607142857142857E-2</v>
      </c>
      <c r="AL1649" s="117">
        <f t="shared" si="373"/>
        <v>0.12553571428571428</v>
      </c>
      <c r="AM1649" s="117">
        <f t="shared" si="374"/>
        <v>3.5714285714285714E-4</v>
      </c>
      <c r="AN1649" s="117">
        <f t="shared" si="375"/>
        <v>6.0178571428571428E-2</v>
      </c>
      <c r="AO1649" s="117">
        <f t="shared" si="376"/>
        <v>8.4642857142857145E-2</v>
      </c>
      <c r="AP1649" s="117">
        <f t="shared" si="377"/>
        <v>7.0178571428571437E-2</v>
      </c>
      <c r="AQ1649" s="117">
        <f t="shared" si="378"/>
        <v>0.63249999999999995</v>
      </c>
      <c r="AR1649" s="117">
        <f t="shared" si="379"/>
        <v>0</v>
      </c>
      <c r="AS1649" t="str">
        <f t="shared" si="380"/>
        <v>2012CHI</v>
      </c>
    </row>
    <row r="1650" spans="1:45" x14ac:dyDescent="0.25">
      <c r="A1650" t="s">
        <v>659</v>
      </c>
      <c r="B1650" s="64">
        <v>2013</v>
      </c>
      <c r="C1650">
        <v>13451</v>
      </c>
      <c r="D1650" s="116" t="s">
        <v>43</v>
      </c>
      <c r="E1650" s="63">
        <v>2.2303174485168388E-4</v>
      </c>
      <c r="F1650" s="63">
        <v>2.2303174485168388E-4</v>
      </c>
      <c r="G1650" s="63">
        <v>0</v>
      </c>
      <c r="H1650" s="63">
        <v>9.6647089435729686E-4</v>
      </c>
      <c r="I1650" s="63">
        <v>7.4343914950561295E-5</v>
      </c>
      <c r="J1650" s="63">
        <v>2.2749237974871755E-2</v>
      </c>
      <c r="K1650" s="63">
        <v>2.1559735335662775E-2</v>
      </c>
      <c r="L1650" s="63">
        <v>0</v>
      </c>
      <c r="M1650" s="63">
        <v>8.6461973087502794E-2</v>
      </c>
      <c r="N1650" s="63">
        <v>0</v>
      </c>
      <c r="O1650" s="63">
        <v>3.717195747528065E-4</v>
      </c>
      <c r="P1650" s="63">
        <v>7.43439149505613E-4</v>
      </c>
      <c r="Q1650" s="63">
        <v>8.7651475726711767E-2</v>
      </c>
      <c r="R1650" s="63">
        <v>9.8133967734740906E-3</v>
      </c>
      <c r="S1650" s="63">
        <v>8.9212697940673554E-4</v>
      </c>
      <c r="T1650" s="63">
        <v>0</v>
      </c>
      <c r="U1650" s="63">
        <v>7.5830793249572516E-3</v>
      </c>
      <c r="V1650" s="63">
        <v>2.8845439000817784E-2</v>
      </c>
      <c r="W1650" s="63">
        <v>0</v>
      </c>
      <c r="X1650" s="63">
        <v>2.8845439000817784E-2</v>
      </c>
      <c r="Y1650" s="63">
        <v>5.7096126682031074E-2</v>
      </c>
      <c r="Z1650" s="63">
        <v>2.6763809382202067E-3</v>
      </c>
      <c r="AA1650" s="63">
        <v>0.64322355215225635</v>
      </c>
      <c r="AB1650" s="93" t="str">
        <f t="shared" si="367"/>
        <v>a09on</v>
      </c>
      <c r="AC1650" s="93" t="str">
        <f t="shared" si="368"/>
        <v>CHI</v>
      </c>
      <c r="AD1650" s="93" t="str">
        <f>"'"&amp;VLOOKUP(A1650,Lookups!B$3:F$48,2,FALSE)&amp;"'"</f>
        <v>'Chilliwack River Fall'</v>
      </c>
      <c r="AE1650" s="93">
        <f>VLOOKUP(A1650,Lookups!B$3:F$48,4,FALSE)</f>
        <v>5</v>
      </c>
      <c r="AF1650" s="93" t="str">
        <f>VLOOKUP(A1650,Lookups!B$3:F$48,5,FALSE)</f>
        <v>Fra</v>
      </c>
      <c r="AG1650" s="93" t="str">
        <f t="shared" si="369"/>
        <v>yes</v>
      </c>
      <c r="AH1650" s="93">
        <f>VLOOKUP(A1650,Lookups!B$3:F$48,3,FALSE)</f>
        <v>4</v>
      </c>
      <c r="AI1650" s="117">
        <f t="shared" si="370"/>
        <v>4.4606348970336777E-4</v>
      </c>
      <c r="AJ1650" s="117">
        <f t="shared" si="371"/>
        <v>1.0408148093078581E-3</v>
      </c>
      <c r="AK1650" s="117">
        <f t="shared" si="372"/>
        <v>4.430897331053453E-2</v>
      </c>
      <c r="AL1650" s="117">
        <f t="shared" si="373"/>
        <v>8.6461973087502794E-2</v>
      </c>
      <c r="AM1650" s="117">
        <f t="shared" si="374"/>
        <v>1.1151587242584195E-3</v>
      </c>
      <c r="AN1650" s="117">
        <f t="shared" si="375"/>
        <v>9.8356999479592588E-2</v>
      </c>
      <c r="AO1650" s="117">
        <f t="shared" si="376"/>
        <v>3.6428518325775039E-2</v>
      </c>
      <c r="AP1650" s="117">
        <f t="shared" si="377"/>
        <v>8.5941565682848858E-2</v>
      </c>
      <c r="AQ1650" s="117">
        <f t="shared" si="378"/>
        <v>0.64322355215225635</v>
      </c>
      <c r="AR1650" s="117">
        <f t="shared" si="379"/>
        <v>2.6763809382202067E-3</v>
      </c>
      <c r="AS1650" t="str">
        <f t="shared" si="380"/>
        <v>2013CHI</v>
      </c>
    </row>
    <row r="1651" spans="1:45" x14ac:dyDescent="0.25">
      <c r="A1651" t="s">
        <v>656</v>
      </c>
      <c r="B1651" s="64">
        <v>1979</v>
      </c>
      <c r="C1651">
        <v>5090</v>
      </c>
      <c r="D1651" s="116" t="s">
        <v>43</v>
      </c>
      <c r="E1651" s="63">
        <v>4.4007858546168954E-2</v>
      </c>
      <c r="F1651" s="63">
        <v>7.4656188605108052E-3</v>
      </c>
      <c r="G1651" s="63">
        <v>4.3222003929273087E-3</v>
      </c>
      <c r="H1651" s="63">
        <v>1.905697445972495E-2</v>
      </c>
      <c r="I1651" s="63">
        <v>0</v>
      </c>
      <c r="J1651" s="63">
        <v>2.475442043222004E-2</v>
      </c>
      <c r="K1651" s="63">
        <v>7.8585461689587423E-4</v>
      </c>
      <c r="L1651" s="63">
        <v>0.20943025540275048</v>
      </c>
      <c r="M1651" s="63">
        <v>0.18231827111984283</v>
      </c>
      <c r="N1651" s="63">
        <v>0.10530451866404715</v>
      </c>
      <c r="O1651" s="63">
        <v>0.11905697445972495</v>
      </c>
      <c r="P1651" s="63">
        <v>1.37524557956778E-3</v>
      </c>
      <c r="Q1651" s="63">
        <v>0</v>
      </c>
      <c r="R1651" s="63">
        <v>7.8585461689587423E-4</v>
      </c>
      <c r="S1651" s="63">
        <v>0</v>
      </c>
      <c r="T1651" s="63">
        <v>0</v>
      </c>
      <c r="U1651" s="63">
        <v>1.37524557956778E-3</v>
      </c>
      <c r="V1651" s="63">
        <v>0</v>
      </c>
      <c r="W1651" s="63">
        <v>0</v>
      </c>
      <c r="X1651" s="63">
        <v>1.37524557956778E-3</v>
      </c>
      <c r="Y1651" s="63">
        <v>0</v>
      </c>
      <c r="Z1651" s="63">
        <v>0</v>
      </c>
      <c r="AA1651" s="63">
        <v>0.27858546168958742</v>
      </c>
      <c r="AB1651" s="93" t="str">
        <f t="shared" si="367"/>
        <v>pre99</v>
      </c>
      <c r="AC1651" s="93" t="str">
        <f t="shared" si="368"/>
        <v>BQR</v>
      </c>
      <c r="AD1651" s="93" t="str">
        <f>"'"&amp;VLOOKUP(A1651,Lookups!B$3:F$48,2,FALSE)&amp;"'"</f>
        <v>'Big Qualicum River Fall'</v>
      </c>
      <c r="AE1651" s="93">
        <f>VLOOKUP(A1651,Lookups!B$3:F$48,4,FALSE)</f>
        <v>4</v>
      </c>
      <c r="AF1651" s="93" t="str">
        <f>VLOOKUP(A1651,Lookups!B$3:F$48,5,FALSE)</f>
        <v>GS</v>
      </c>
      <c r="AG1651" s="93" t="str">
        <f t="shared" si="369"/>
        <v>yes</v>
      </c>
      <c r="AH1651" s="93">
        <f>VLOOKUP(A1651,Lookups!B$3:F$48,3,FALSE)</f>
        <v>3</v>
      </c>
      <c r="AI1651" s="117">
        <f t="shared" si="370"/>
        <v>5.579567779960707E-2</v>
      </c>
      <c r="AJ1651" s="117">
        <f t="shared" si="371"/>
        <v>1.905697445972495E-2</v>
      </c>
      <c r="AK1651" s="117">
        <f t="shared" si="372"/>
        <v>2.5540275049115914E-2</v>
      </c>
      <c r="AL1651" s="117">
        <f t="shared" si="373"/>
        <v>0.39174852652259329</v>
      </c>
      <c r="AM1651" s="117">
        <f t="shared" si="374"/>
        <v>0.22573673870333988</v>
      </c>
      <c r="AN1651" s="117">
        <f t="shared" si="375"/>
        <v>7.8585461689587423E-4</v>
      </c>
      <c r="AO1651" s="117">
        <f t="shared" si="376"/>
        <v>1.37524557956778E-3</v>
      </c>
      <c r="AP1651" s="117">
        <f t="shared" si="377"/>
        <v>1.37524557956778E-3</v>
      </c>
      <c r="AQ1651" s="117">
        <f t="shared" si="378"/>
        <v>0.27858546168958742</v>
      </c>
      <c r="AR1651" s="117">
        <f t="shared" si="379"/>
        <v>0</v>
      </c>
      <c r="AS1651" t="str">
        <f t="shared" si="380"/>
        <v>1979BQR</v>
      </c>
    </row>
    <row r="1652" spans="1:45" x14ac:dyDescent="0.25">
      <c r="A1652" t="s">
        <v>656</v>
      </c>
      <c r="B1652" s="64">
        <v>1980</v>
      </c>
      <c r="C1652">
        <v>2925</v>
      </c>
      <c r="D1652" s="116" t="s">
        <v>43</v>
      </c>
      <c r="E1652" s="63">
        <v>1.5726495726495728E-2</v>
      </c>
      <c r="F1652" s="63">
        <v>1.7777777777777778E-2</v>
      </c>
      <c r="G1652" s="63">
        <v>3.7606837606837607E-3</v>
      </c>
      <c r="H1652" s="63">
        <v>4.6495726495726496E-2</v>
      </c>
      <c r="I1652" s="63">
        <v>0</v>
      </c>
      <c r="J1652" s="63">
        <v>4.6495726495726489E-2</v>
      </c>
      <c r="K1652" s="63">
        <v>0</v>
      </c>
      <c r="L1652" s="63">
        <v>0.15179487179487181</v>
      </c>
      <c r="M1652" s="63">
        <v>0.24888888888888888</v>
      </c>
      <c r="N1652" s="63">
        <v>7.1452991452991457E-2</v>
      </c>
      <c r="O1652" s="63">
        <v>0.12820512820512822</v>
      </c>
      <c r="P1652" s="63">
        <v>3.0769230769230769E-3</v>
      </c>
      <c r="Q1652" s="63">
        <v>1.3675213675213675E-3</v>
      </c>
      <c r="R1652" s="63">
        <v>0</v>
      </c>
      <c r="S1652" s="63">
        <v>0</v>
      </c>
      <c r="T1652" s="63">
        <v>0</v>
      </c>
      <c r="U1652" s="63">
        <v>3.0769230769230769E-3</v>
      </c>
      <c r="V1652" s="63">
        <v>2.3931623931623932E-3</v>
      </c>
      <c r="W1652" s="63">
        <v>0</v>
      </c>
      <c r="X1652" s="63">
        <v>6.8376068376068376E-4</v>
      </c>
      <c r="Y1652" s="63">
        <v>0</v>
      </c>
      <c r="Z1652" s="63">
        <v>0</v>
      </c>
      <c r="AA1652" s="63">
        <v>0.25880341880341878</v>
      </c>
      <c r="AB1652" s="93" t="str">
        <f t="shared" si="367"/>
        <v>pre99</v>
      </c>
      <c r="AC1652" s="93" t="str">
        <f t="shared" si="368"/>
        <v>BQR</v>
      </c>
      <c r="AD1652" s="93" t="str">
        <f>"'"&amp;VLOOKUP(A1652,Lookups!B$3:F$48,2,FALSE)&amp;"'"</f>
        <v>'Big Qualicum River Fall'</v>
      </c>
      <c r="AE1652" s="93">
        <f>VLOOKUP(A1652,Lookups!B$3:F$48,4,FALSE)</f>
        <v>4</v>
      </c>
      <c r="AF1652" s="93" t="str">
        <f>VLOOKUP(A1652,Lookups!B$3:F$48,5,FALSE)</f>
        <v>GS</v>
      </c>
      <c r="AG1652" s="93" t="str">
        <f t="shared" si="369"/>
        <v>yes</v>
      </c>
      <c r="AH1652" s="93">
        <f>VLOOKUP(A1652,Lookups!B$3:F$48,3,FALSE)</f>
        <v>3</v>
      </c>
      <c r="AI1652" s="117">
        <f t="shared" si="370"/>
        <v>3.7264957264957266E-2</v>
      </c>
      <c r="AJ1652" s="117">
        <f t="shared" si="371"/>
        <v>4.6495726495726496E-2</v>
      </c>
      <c r="AK1652" s="117">
        <f t="shared" si="372"/>
        <v>4.6495726495726489E-2</v>
      </c>
      <c r="AL1652" s="117">
        <f t="shared" si="373"/>
        <v>0.40068376068376066</v>
      </c>
      <c r="AM1652" s="117">
        <f t="shared" si="374"/>
        <v>0.20273504273504278</v>
      </c>
      <c r="AN1652" s="117">
        <f t="shared" si="375"/>
        <v>1.3675213675213675E-3</v>
      </c>
      <c r="AO1652" s="117">
        <f t="shared" si="376"/>
        <v>5.4700854700854701E-3</v>
      </c>
      <c r="AP1652" s="117">
        <f t="shared" si="377"/>
        <v>6.8376068376068376E-4</v>
      </c>
      <c r="AQ1652" s="117">
        <f t="shared" si="378"/>
        <v>0.25880341880341878</v>
      </c>
      <c r="AR1652" s="117">
        <f t="shared" si="379"/>
        <v>0</v>
      </c>
      <c r="AS1652" t="str">
        <f t="shared" si="380"/>
        <v>1980BQR</v>
      </c>
    </row>
    <row r="1653" spans="1:45" x14ac:dyDescent="0.25">
      <c r="A1653" t="s">
        <v>656</v>
      </c>
      <c r="B1653" s="64">
        <v>1981</v>
      </c>
      <c r="C1653">
        <v>1539</v>
      </c>
      <c r="D1653" s="116" t="s">
        <v>43</v>
      </c>
      <c r="E1653" s="63">
        <v>2.3391812865497075E-2</v>
      </c>
      <c r="F1653" s="63">
        <v>1.2995451591942819E-3</v>
      </c>
      <c r="G1653" s="63">
        <v>4.5484080571799868E-3</v>
      </c>
      <c r="H1653" s="63">
        <v>1.4294996751137101E-2</v>
      </c>
      <c r="I1653" s="63">
        <v>0</v>
      </c>
      <c r="J1653" s="63">
        <v>1.6244314489928524E-2</v>
      </c>
      <c r="K1653" s="63">
        <v>2.5990903183885639E-3</v>
      </c>
      <c r="L1653" s="63">
        <v>0.17478882391163092</v>
      </c>
      <c r="M1653" s="63">
        <v>0.37946718648473032</v>
      </c>
      <c r="N1653" s="63">
        <v>0.12345679012345678</v>
      </c>
      <c r="O1653" s="63">
        <v>0.13970110461338531</v>
      </c>
      <c r="P1653" s="63">
        <v>0</v>
      </c>
      <c r="Q1653" s="63">
        <v>0</v>
      </c>
      <c r="R1653" s="63">
        <v>0</v>
      </c>
      <c r="S1653" s="63">
        <v>0</v>
      </c>
      <c r="T1653" s="63">
        <v>0</v>
      </c>
      <c r="U1653" s="63">
        <v>1.2995451591942819E-3</v>
      </c>
      <c r="V1653" s="63">
        <v>6.4977257959714096E-3</v>
      </c>
      <c r="W1653" s="63">
        <v>0</v>
      </c>
      <c r="X1653" s="63">
        <v>0</v>
      </c>
      <c r="Y1653" s="63">
        <v>0</v>
      </c>
      <c r="Z1653" s="63">
        <v>0</v>
      </c>
      <c r="AA1653" s="63">
        <v>0.11241065627030539</v>
      </c>
      <c r="AB1653" s="93" t="str">
        <f t="shared" si="367"/>
        <v>pre99</v>
      </c>
      <c r="AC1653" s="93" t="str">
        <f t="shared" si="368"/>
        <v>BQR</v>
      </c>
      <c r="AD1653" s="93" t="str">
        <f>"'"&amp;VLOOKUP(A1653,Lookups!B$3:F$48,2,FALSE)&amp;"'"</f>
        <v>'Big Qualicum River Fall'</v>
      </c>
      <c r="AE1653" s="93">
        <f>VLOOKUP(A1653,Lookups!B$3:F$48,4,FALSE)</f>
        <v>4</v>
      </c>
      <c r="AF1653" s="93" t="str">
        <f>VLOOKUP(A1653,Lookups!B$3:F$48,5,FALSE)</f>
        <v>GS</v>
      </c>
      <c r="AG1653" s="93" t="str">
        <f t="shared" si="369"/>
        <v>yes</v>
      </c>
      <c r="AH1653" s="93">
        <f>VLOOKUP(A1653,Lookups!B$3:F$48,3,FALSE)</f>
        <v>3</v>
      </c>
      <c r="AI1653" s="117">
        <f t="shared" si="370"/>
        <v>2.9239766081871343E-2</v>
      </c>
      <c r="AJ1653" s="117">
        <f t="shared" si="371"/>
        <v>1.4294996751137101E-2</v>
      </c>
      <c r="AK1653" s="117">
        <f t="shared" si="372"/>
        <v>1.8843404808317088E-2</v>
      </c>
      <c r="AL1653" s="117">
        <f t="shared" si="373"/>
        <v>0.55425601039636119</v>
      </c>
      <c r="AM1653" s="117">
        <f t="shared" si="374"/>
        <v>0.26315789473684209</v>
      </c>
      <c r="AN1653" s="117">
        <f t="shared" si="375"/>
        <v>0</v>
      </c>
      <c r="AO1653" s="117">
        <f t="shared" si="376"/>
        <v>7.7972709551656916E-3</v>
      </c>
      <c r="AP1653" s="117">
        <f t="shared" si="377"/>
        <v>0</v>
      </c>
      <c r="AQ1653" s="117">
        <f t="shared" si="378"/>
        <v>0.11241065627030539</v>
      </c>
      <c r="AR1653" s="117">
        <f t="shared" si="379"/>
        <v>0</v>
      </c>
      <c r="AS1653" t="str">
        <f t="shared" si="380"/>
        <v>1981BQR</v>
      </c>
    </row>
    <row r="1654" spans="1:45" x14ac:dyDescent="0.25">
      <c r="A1654" t="s">
        <v>656</v>
      </c>
      <c r="B1654" s="64">
        <v>1982</v>
      </c>
      <c r="C1654">
        <v>791</v>
      </c>
      <c r="D1654" s="116" t="s">
        <v>43</v>
      </c>
      <c r="E1654" s="63">
        <v>5.5625790139064477E-2</v>
      </c>
      <c r="F1654" s="63">
        <v>7.5853350189633373E-3</v>
      </c>
      <c r="G1654" s="63">
        <v>1.2642225031605562E-2</v>
      </c>
      <c r="H1654" s="63">
        <v>4.6776232616940583E-2</v>
      </c>
      <c r="I1654" s="63">
        <v>0</v>
      </c>
      <c r="J1654" s="63">
        <v>4.5512010113780026E-2</v>
      </c>
      <c r="K1654" s="63">
        <v>0</v>
      </c>
      <c r="L1654" s="63">
        <v>0.12515802781289506</v>
      </c>
      <c r="M1654" s="63">
        <v>0.13147914032869784</v>
      </c>
      <c r="N1654" s="63">
        <v>6.0682680151706699E-2</v>
      </c>
      <c r="O1654" s="63">
        <v>0.20353982300884954</v>
      </c>
      <c r="P1654" s="63">
        <v>2.5284450063211127E-3</v>
      </c>
      <c r="Q1654" s="63">
        <v>0</v>
      </c>
      <c r="R1654" s="63">
        <v>0</v>
      </c>
      <c r="S1654" s="63">
        <v>0</v>
      </c>
      <c r="T1654" s="63">
        <v>0</v>
      </c>
      <c r="U1654" s="63">
        <v>1.1378002528445006E-2</v>
      </c>
      <c r="V1654" s="63">
        <v>7.5853350189633373E-3</v>
      </c>
      <c r="W1654" s="63">
        <v>0</v>
      </c>
      <c r="X1654" s="63">
        <v>0</v>
      </c>
      <c r="Y1654" s="63">
        <v>0</v>
      </c>
      <c r="Z1654" s="63">
        <v>1.2642225031605564E-3</v>
      </c>
      <c r="AA1654" s="63">
        <v>0.28824273072060685</v>
      </c>
      <c r="AB1654" s="93" t="str">
        <f t="shared" si="367"/>
        <v>pre99</v>
      </c>
      <c r="AC1654" s="93" t="str">
        <f t="shared" si="368"/>
        <v>BQR</v>
      </c>
      <c r="AD1654" s="93" t="str">
        <f>"'"&amp;VLOOKUP(A1654,Lookups!B$3:F$48,2,FALSE)&amp;"'"</f>
        <v>'Big Qualicum River Fall'</v>
      </c>
      <c r="AE1654" s="93">
        <f>VLOOKUP(A1654,Lookups!B$3:F$48,4,FALSE)</f>
        <v>4</v>
      </c>
      <c r="AF1654" s="93" t="str">
        <f>VLOOKUP(A1654,Lookups!B$3:F$48,5,FALSE)</f>
        <v>GS</v>
      </c>
      <c r="AG1654" s="93" t="str">
        <f t="shared" si="369"/>
        <v>yes</v>
      </c>
      <c r="AH1654" s="93">
        <f>VLOOKUP(A1654,Lookups!B$3:F$48,3,FALSE)</f>
        <v>3</v>
      </c>
      <c r="AI1654" s="117">
        <f t="shared" si="370"/>
        <v>7.5853350189633378E-2</v>
      </c>
      <c r="AJ1654" s="117">
        <f t="shared" si="371"/>
        <v>4.6776232616940583E-2</v>
      </c>
      <c r="AK1654" s="117">
        <f t="shared" si="372"/>
        <v>4.5512010113780026E-2</v>
      </c>
      <c r="AL1654" s="117">
        <f t="shared" si="373"/>
        <v>0.25663716814159288</v>
      </c>
      <c r="AM1654" s="117">
        <f t="shared" si="374"/>
        <v>0.26675094816687733</v>
      </c>
      <c r="AN1654" s="117">
        <f t="shared" si="375"/>
        <v>0</v>
      </c>
      <c r="AO1654" s="117">
        <f t="shared" si="376"/>
        <v>1.8963337547408345E-2</v>
      </c>
      <c r="AP1654" s="117">
        <f t="shared" si="377"/>
        <v>0</v>
      </c>
      <c r="AQ1654" s="117">
        <f t="shared" si="378"/>
        <v>0.28824273072060685</v>
      </c>
      <c r="AR1654" s="117">
        <f t="shared" si="379"/>
        <v>1.2642225031605564E-3</v>
      </c>
      <c r="AS1654" t="str">
        <f t="shared" si="380"/>
        <v>1982BQR</v>
      </c>
    </row>
    <row r="1655" spans="1:45" x14ac:dyDescent="0.25">
      <c r="A1655" t="s">
        <v>656</v>
      </c>
      <c r="B1655" s="64">
        <v>1983</v>
      </c>
      <c r="C1655">
        <v>696</v>
      </c>
      <c r="D1655" s="116" t="s">
        <v>43</v>
      </c>
      <c r="E1655" s="63">
        <v>5.459770114942529E-2</v>
      </c>
      <c r="F1655" s="63">
        <v>2.8735632183908046E-3</v>
      </c>
      <c r="G1655" s="63">
        <v>8.6206896551724137E-3</v>
      </c>
      <c r="H1655" s="63">
        <v>5.0287356321839081E-2</v>
      </c>
      <c r="I1655" s="63">
        <v>0</v>
      </c>
      <c r="J1655" s="63">
        <v>1.1494252873563218E-2</v>
      </c>
      <c r="K1655" s="63">
        <v>0</v>
      </c>
      <c r="L1655" s="63">
        <v>0.14511494252873564</v>
      </c>
      <c r="M1655" s="63">
        <v>0.2413793103448276</v>
      </c>
      <c r="N1655" s="63">
        <v>7.183908045977011E-2</v>
      </c>
      <c r="O1655" s="63">
        <v>0.18678160919540229</v>
      </c>
      <c r="P1655" s="63">
        <v>2.8735632183908046E-3</v>
      </c>
      <c r="Q1655" s="63">
        <v>0</v>
      </c>
      <c r="R1655" s="63">
        <v>0</v>
      </c>
      <c r="S1655" s="63">
        <v>0</v>
      </c>
      <c r="T1655" s="63">
        <v>0</v>
      </c>
      <c r="U1655" s="63">
        <v>0</v>
      </c>
      <c r="V1655" s="63">
        <v>1.0057471264367816E-2</v>
      </c>
      <c r="W1655" s="63">
        <v>0</v>
      </c>
      <c r="X1655" s="63">
        <v>0</v>
      </c>
      <c r="Y1655" s="63">
        <v>0</v>
      </c>
      <c r="Z1655" s="63">
        <v>0</v>
      </c>
      <c r="AA1655" s="63">
        <v>0.21408045977011494</v>
      </c>
      <c r="AB1655" s="93" t="str">
        <f t="shared" si="367"/>
        <v>pre99</v>
      </c>
      <c r="AC1655" s="93" t="str">
        <f t="shared" si="368"/>
        <v>BQR</v>
      </c>
      <c r="AD1655" s="93" t="str">
        <f>"'"&amp;VLOOKUP(A1655,Lookups!B$3:F$48,2,FALSE)&amp;"'"</f>
        <v>'Big Qualicum River Fall'</v>
      </c>
      <c r="AE1655" s="93">
        <f>VLOOKUP(A1655,Lookups!B$3:F$48,4,FALSE)</f>
        <v>4</v>
      </c>
      <c r="AF1655" s="93" t="str">
        <f>VLOOKUP(A1655,Lookups!B$3:F$48,5,FALSE)</f>
        <v>GS</v>
      </c>
      <c r="AG1655" s="93" t="str">
        <f t="shared" si="369"/>
        <v>yes</v>
      </c>
      <c r="AH1655" s="93">
        <f>VLOOKUP(A1655,Lookups!B$3:F$48,3,FALSE)</f>
        <v>3</v>
      </c>
      <c r="AI1655" s="117">
        <f t="shared" si="370"/>
        <v>6.6091954022988508E-2</v>
      </c>
      <c r="AJ1655" s="117">
        <f t="shared" si="371"/>
        <v>5.0287356321839081E-2</v>
      </c>
      <c r="AK1655" s="117">
        <f t="shared" si="372"/>
        <v>1.1494252873563218E-2</v>
      </c>
      <c r="AL1655" s="117">
        <f t="shared" si="373"/>
        <v>0.3864942528735632</v>
      </c>
      <c r="AM1655" s="117">
        <f t="shared" si="374"/>
        <v>0.2614942528735632</v>
      </c>
      <c r="AN1655" s="117">
        <f t="shared" si="375"/>
        <v>0</v>
      </c>
      <c r="AO1655" s="117">
        <f t="shared" si="376"/>
        <v>1.0057471264367816E-2</v>
      </c>
      <c r="AP1655" s="117">
        <f t="shared" si="377"/>
        <v>0</v>
      </c>
      <c r="AQ1655" s="117">
        <f t="shared" si="378"/>
        <v>0.21408045977011494</v>
      </c>
      <c r="AR1655" s="117">
        <f t="shared" si="379"/>
        <v>0</v>
      </c>
      <c r="AS1655" t="str">
        <f t="shared" si="380"/>
        <v>1983BQR</v>
      </c>
    </row>
    <row r="1656" spans="1:45" x14ac:dyDescent="0.25">
      <c r="A1656" t="s">
        <v>656</v>
      </c>
      <c r="B1656" s="64">
        <v>1984</v>
      </c>
      <c r="C1656">
        <v>556</v>
      </c>
      <c r="D1656" s="116" t="s">
        <v>43</v>
      </c>
      <c r="E1656" s="63">
        <v>2.1582733812949638E-2</v>
      </c>
      <c r="F1656" s="63">
        <v>3.5971223021582736E-3</v>
      </c>
      <c r="G1656" s="63">
        <v>0</v>
      </c>
      <c r="H1656" s="63">
        <v>1.4388489208633094E-2</v>
      </c>
      <c r="I1656" s="63">
        <v>0</v>
      </c>
      <c r="J1656" s="63">
        <v>1.618705035971223E-2</v>
      </c>
      <c r="K1656" s="63">
        <v>0</v>
      </c>
      <c r="L1656" s="63">
        <v>8.9928057553956831E-2</v>
      </c>
      <c r="M1656" s="63">
        <v>0.48920863309352514</v>
      </c>
      <c r="N1656" s="63">
        <v>7.0143884892086325E-2</v>
      </c>
      <c r="O1656" s="63">
        <v>9.8920863309352527E-2</v>
      </c>
      <c r="P1656" s="63">
        <v>1.0791366906474821E-2</v>
      </c>
      <c r="Q1656" s="63">
        <v>0</v>
      </c>
      <c r="R1656" s="63">
        <v>0</v>
      </c>
      <c r="S1656" s="63">
        <v>0</v>
      </c>
      <c r="T1656" s="63">
        <v>0</v>
      </c>
      <c r="U1656" s="63">
        <v>0</v>
      </c>
      <c r="V1656" s="63">
        <v>0</v>
      </c>
      <c r="W1656" s="63">
        <v>0</v>
      </c>
      <c r="X1656" s="63">
        <v>0</v>
      </c>
      <c r="Y1656" s="63">
        <v>0</v>
      </c>
      <c r="Z1656" s="63">
        <v>0</v>
      </c>
      <c r="AA1656" s="63">
        <v>0.18525179856115107</v>
      </c>
      <c r="AB1656" s="93" t="str">
        <f t="shared" si="367"/>
        <v>pre99</v>
      </c>
      <c r="AC1656" s="93" t="str">
        <f t="shared" si="368"/>
        <v>BQR</v>
      </c>
      <c r="AD1656" s="93" t="str">
        <f>"'"&amp;VLOOKUP(A1656,Lookups!B$3:F$48,2,FALSE)&amp;"'"</f>
        <v>'Big Qualicum River Fall'</v>
      </c>
      <c r="AE1656" s="93">
        <f>VLOOKUP(A1656,Lookups!B$3:F$48,4,FALSE)</f>
        <v>4</v>
      </c>
      <c r="AF1656" s="93" t="str">
        <f>VLOOKUP(A1656,Lookups!B$3:F$48,5,FALSE)</f>
        <v>GS</v>
      </c>
      <c r="AG1656" s="93" t="str">
        <f t="shared" si="369"/>
        <v>yes</v>
      </c>
      <c r="AH1656" s="93">
        <f>VLOOKUP(A1656,Lookups!B$3:F$48,3,FALSE)</f>
        <v>3</v>
      </c>
      <c r="AI1656" s="117">
        <f t="shared" si="370"/>
        <v>2.517985611510791E-2</v>
      </c>
      <c r="AJ1656" s="117">
        <f t="shared" si="371"/>
        <v>1.4388489208633094E-2</v>
      </c>
      <c r="AK1656" s="117">
        <f t="shared" si="372"/>
        <v>1.618705035971223E-2</v>
      </c>
      <c r="AL1656" s="117">
        <f t="shared" si="373"/>
        <v>0.57913669064748197</v>
      </c>
      <c r="AM1656" s="117">
        <f t="shared" si="374"/>
        <v>0.17985611510791366</v>
      </c>
      <c r="AN1656" s="117">
        <f t="shared" si="375"/>
        <v>0</v>
      </c>
      <c r="AO1656" s="117">
        <f t="shared" si="376"/>
        <v>0</v>
      </c>
      <c r="AP1656" s="117">
        <f t="shared" si="377"/>
        <v>0</v>
      </c>
      <c r="AQ1656" s="117">
        <f t="shared" si="378"/>
        <v>0.18525179856115107</v>
      </c>
      <c r="AR1656" s="117">
        <f t="shared" si="379"/>
        <v>0</v>
      </c>
      <c r="AS1656" t="str">
        <f t="shared" si="380"/>
        <v>1984BQR</v>
      </c>
    </row>
    <row r="1657" spans="1:45" x14ac:dyDescent="0.25">
      <c r="A1657" t="s">
        <v>656</v>
      </c>
      <c r="B1657" s="64">
        <v>1985</v>
      </c>
      <c r="C1657">
        <v>821</v>
      </c>
      <c r="D1657" s="116" t="s">
        <v>43</v>
      </c>
      <c r="E1657" s="63">
        <v>6.6991473812423874E-2</v>
      </c>
      <c r="F1657" s="63">
        <v>1.3398294762484775E-2</v>
      </c>
      <c r="G1657" s="63">
        <v>0</v>
      </c>
      <c r="H1657" s="63">
        <v>2.0706455542021926E-2</v>
      </c>
      <c r="I1657" s="63">
        <v>0</v>
      </c>
      <c r="J1657" s="63">
        <v>1.5834348355663823E-2</v>
      </c>
      <c r="K1657" s="63">
        <v>0</v>
      </c>
      <c r="L1657" s="63">
        <v>2.3142509135200974E-2</v>
      </c>
      <c r="M1657" s="63">
        <v>0.34470158343483559</v>
      </c>
      <c r="N1657" s="63">
        <v>4.2630937880633372E-2</v>
      </c>
      <c r="O1657" s="63">
        <v>0.18026796589524971</v>
      </c>
      <c r="P1657" s="63">
        <v>6.0901339829476245E-3</v>
      </c>
      <c r="Q1657" s="63">
        <v>0</v>
      </c>
      <c r="R1657" s="63">
        <v>0</v>
      </c>
      <c r="S1657" s="63">
        <v>0</v>
      </c>
      <c r="T1657" s="63">
        <v>0</v>
      </c>
      <c r="U1657" s="63">
        <v>3.0450669914738125E-2</v>
      </c>
      <c r="V1657" s="63">
        <v>0</v>
      </c>
      <c r="W1657" s="63">
        <v>0</v>
      </c>
      <c r="X1657" s="63">
        <v>6.0901339829476245E-3</v>
      </c>
      <c r="Y1657" s="63">
        <v>0</v>
      </c>
      <c r="Z1657" s="63">
        <v>2.4360535931790498E-3</v>
      </c>
      <c r="AA1657" s="63">
        <v>0.24725943970767356</v>
      </c>
      <c r="AB1657" s="93" t="str">
        <f t="shared" si="367"/>
        <v>pre99</v>
      </c>
      <c r="AC1657" s="93" t="str">
        <f t="shared" si="368"/>
        <v>BQR</v>
      </c>
      <c r="AD1657" s="93" t="str">
        <f>"'"&amp;VLOOKUP(A1657,Lookups!B$3:F$48,2,FALSE)&amp;"'"</f>
        <v>'Big Qualicum River Fall'</v>
      </c>
      <c r="AE1657" s="93">
        <f>VLOOKUP(A1657,Lookups!B$3:F$48,4,FALSE)</f>
        <v>4</v>
      </c>
      <c r="AF1657" s="93" t="str">
        <f>VLOOKUP(A1657,Lookups!B$3:F$48,5,FALSE)</f>
        <v>GS</v>
      </c>
      <c r="AG1657" s="93" t="str">
        <f t="shared" si="369"/>
        <v>yes</v>
      </c>
      <c r="AH1657" s="93">
        <f>VLOOKUP(A1657,Lookups!B$3:F$48,3,FALSE)</f>
        <v>3</v>
      </c>
      <c r="AI1657" s="117">
        <f t="shared" si="370"/>
        <v>8.0389768574908649E-2</v>
      </c>
      <c r="AJ1657" s="117">
        <f t="shared" si="371"/>
        <v>2.0706455542021926E-2</v>
      </c>
      <c r="AK1657" s="117">
        <f t="shared" si="372"/>
        <v>1.5834348355663823E-2</v>
      </c>
      <c r="AL1657" s="117">
        <f t="shared" si="373"/>
        <v>0.36784409257003658</v>
      </c>
      <c r="AM1657" s="117">
        <f t="shared" si="374"/>
        <v>0.22898903775883073</v>
      </c>
      <c r="AN1657" s="117">
        <f t="shared" si="375"/>
        <v>0</v>
      </c>
      <c r="AO1657" s="117">
        <f t="shared" si="376"/>
        <v>3.0450669914738125E-2</v>
      </c>
      <c r="AP1657" s="117">
        <f t="shared" si="377"/>
        <v>6.0901339829476245E-3</v>
      </c>
      <c r="AQ1657" s="117">
        <f t="shared" si="378"/>
        <v>0.24725943970767356</v>
      </c>
      <c r="AR1657" s="117">
        <f t="shared" si="379"/>
        <v>2.4360535931790498E-3</v>
      </c>
      <c r="AS1657" t="str">
        <f t="shared" si="380"/>
        <v>1985BQR</v>
      </c>
    </row>
    <row r="1658" spans="1:45" x14ac:dyDescent="0.25">
      <c r="A1658" t="s">
        <v>656</v>
      </c>
      <c r="B1658" s="64">
        <v>1986</v>
      </c>
      <c r="C1658">
        <v>1346</v>
      </c>
      <c r="D1658" s="116" t="s">
        <v>43</v>
      </c>
      <c r="E1658" s="63">
        <v>2.9717682020802376E-2</v>
      </c>
      <c r="F1658" s="63">
        <v>4.4576523031203564E-3</v>
      </c>
      <c r="G1658" s="63">
        <v>0</v>
      </c>
      <c r="H1658" s="63">
        <v>7.429420505200594E-3</v>
      </c>
      <c r="I1658" s="63">
        <v>0</v>
      </c>
      <c r="J1658" s="63">
        <v>1.4115898959881129E-2</v>
      </c>
      <c r="K1658" s="63">
        <v>0</v>
      </c>
      <c r="L1658" s="63">
        <v>9.9554234769687958E-2</v>
      </c>
      <c r="M1658" s="63">
        <v>0.36701337295690933</v>
      </c>
      <c r="N1658" s="63">
        <v>0.13595839524517087</v>
      </c>
      <c r="O1658" s="63">
        <v>0.14710252600297177</v>
      </c>
      <c r="P1658" s="63">
        <v>8.1723625557206542E-3</v>
      </c>
      <c r="Q1658" s="63">
        <v>0</v>
      </c>
      <c r="R1658" s="63">
        <v>0</v>
      </c>
      <c r="S1658" s="63">
        <v>0</v>
      </c>
      <c r="T1658" s="63">
        <v>0</v>
      </c>
      <c r="U1658" s="63">
        <v>0</v>
      </c>
      <c r="V1658" s="63">
        <v>0</v>
      </c>
      <c r="W1658" s="63">
        <v>0</v>
      </c>
      <c r="X1658" s="63">
        <v>0</v>
      </c>
      <c r="Y1658" s="63">
        <v>0</v>
      </c>
      <c r="Z1658" s="63">
        <v>6.6864784546805346E-3</v>
      </c>
      <c r="AA1658" s="63">
        <v>0.17979197622585438</v>
      </c>
      <c r="AB1658" s="93" t="str">
        <f t="shared" si="367"/>
        <v>pre99</v>
      </c>
      <c r="AC1658" s="93" t="str">
        <f t="shared" si="368"/>
        <v>BQR</v>
      </c>
      <c r="AD1658" s="93" t="str">
        <f>"'"&amp;VLOOKUP(A1658,Lookups!B$3:F$48,2,FALSE)&amp;"'"</f>
        <v>'Big Qualicum River Fall'</v>
      </c>
      <c r="AE1658" s="93">
        <f>VLOOKUP(A1658,Lookups!B$3:F$48,4,FALSE)</f>
        <v>4</v>
      </c>
      <c r="AF1658" s="93" t="str">
        <f>VLOOKUP(A1658,Lookups!B$3:F$48,5,FALSE)</f>
        <v>GS</v>
      </c>
      <c r="AG1658" s="93" t="str">
        <f t="shared" si="369"/>
        <v>yes</v>
      </c>
      <c r="AH1658" s="93">
        <f>VLOOKUP(A1658,Lookups!B$3:F$48,3,FALSE)</f>
        <v>3</v>
      </c>
      <c r="AI1658" s="117">
        <f t="shared" si="370"/>
        <v>3.4175334323922731E-2</v>
      </c>
      <c r="AJ1658" s="117">
        <f t="shared" si="371"/>
        <v>7.429420505200594E-3</v>
      </c>
      <c r="AK1658" s="117">
        <f t="shared" si="372"/>
        <v>1.4115898959881129E-2</v>
      </c>
      <c r="AL1658" s="117">
        <f t="shared" si="373"/>
        <v>0.46656760772659728</v>
      </c>
      <c r="AM1658" s="117">
        <f t="shared" si="374"/>
        <v>0.29123328380386332</v>
      </c>
      <c r="AN1658" s="117">
        <f t="shared" si="375"/>
        <v>0</v>
      </c>
      <c r="AO1658" s="117">
        <f t="shared" si="376"/>
        <v>0</v>
      </c>
      <c r="AP1658" s="117">
        <f t="shared" si="377"/>
        <v>0</v>
      </c>
      <c r="AQ1658" s="117">
        <f t="shared" si="378"/>
        <v>0.17979197622585438</v>
      </c>
      <c r="AR1658" s="117">
        <f t="shared" si="379"/>
        <v>6.6864784546805346E-3</v>
      </c>
      <c r="AS1658" t="str">
        <f t="shared" si="380"/>
        <v>1986BQR</v>
      </c>
    </row>
    <row r="1659" spans="1:45" x14ac:dyDescent="0.25">
      <c r="A1659" t="s">
        <v>656</v>
      </c>
      <c r="B1659" s="64">
        <v>1987</v>
      </c>
      <c r="C1659">
        <v>797</v>
      </c>
      <c r="D1659" s="116" t="s">
        <v>43</v>
      </c>
      <c r="E1659" s="63">
        <v>0.10037641154328734</v>
      </c>
      <c r="F1659" s="63">
        <v>0</v>
      </c>
      <c r="G1659" s="63">
        <v>8.7829360100376407E-3</v>
      </c>
      <c r="H1659" s="63">
        <v>4.2659974905897118E-2</v>
      </c>
      <c r="I1659" s="63">
        <v>0</v>
      </c>
      <c r="J1659" s="63">
        <v>4.6424090338770388E-2</v>
      </c>
      <c r="K1659" s="63">
        <v>0</v>
      </c>
      <c r="L1659" s="63">
        <v>2.1329987452948559E-2</v>
      </c>
      <c r="M1659" s="63">
        <v>0.32371392722710163</v>
      </c>
      <c r="N1659" s="63">
        <v>2.7603513174404015E-2</v>
      </c>
      <c r="O1659" s="63">
        <v>7.5282308657465491E-2</v>
      </c>
      <c r="P1659" s="63">
        <v>0</v>
      </c>
      <c r="Q1659" s="63">
        <v>7.5282308657465494E-3</v>
      </c>
      <c r="R1659" s="63">
        <v>0</v>
      </c>
      <c r="S1659" s="63">
        <v>0</v>
      </c>
      <c r="T1659" s="63">
        <v>0</v>
      </c>
      <c r="U1659" s="63">
        <v>7.5282308657465494E-3</v>
      </c>
      <c r="V1659" s="63">
        <v>0</v>
      </c>
      <c r="W1659" s="63">
        <v>0</v>
      </c>
      <c r="X1659" s="63">
        <v>0</v>
      </c>
      <c r="Y1659" s="63">
        <v>0</v>
      </c>
      <c r="Z1659" s="63">
        <v>0</v>
      </c>
      <c r="AA1659" s="63">
        <v>0.33877038895859474</v>
      </c>
      <c r="AB1659" s="93" t="str">
        <f t="shared" si="367"/>
        <v>pre99</v>
      </c>
      <c r="AC1659" s="93" t="str">
        <f t="shared" si="368"/>
        <v>BQR</v>
      </c>
      <c r="AD1659" s="93" t="str">
        <f>"'"&amp;VLOOKUP(A1659,Lookups!B$3:F$48,2,FALSE)&amp;"'"</f>
        <v>'Big Qualicum River Fall'</v>
      </c>
      <c r="AE1659" s="93">
        <f>VLOOKUP(A1659,Lookups!B$3:F$48,4,FALSE)</f>
        <v>4</v>
      </c>
      <c r="AF1659" s="93" t="str">
        <f>VLOOKUP(A1659,Lookups!B$3:F$48,5,FALSE)</f>
        <v>GS</v>
      </c>
      <c r="AG1659" s="93" t="str">
        <f t="shared" si="369"/>
        <v>yes</v>
      </c>
      <c r="AH1659" s="93">
        <f>VLOOKUP(A1659,Lookups!B$3:F$48,3,FALSE)</f>
        <v>3</v>
      </c>
      <c r="AI1659" s="117">
        <f t="shared" si="370"/>
        <v>0.10915934755332499</v>
      </c>
      <c r="AJ1659" s="117">
        <f t="shared" si="371"/>
        <v>4.2659974905897118E-2</v>
      </c>
      <c r="AK1659" s="117">
        <f t="shared" si="372"/>
        <v>4.6424090338770388E-2</v>
      </c>
      <c r="AL1659" s="117">
        <f t="shared" si="373"/>
        <v>0.34504391468005019</v>
      </c>
      <c r="AM1659" s="117">
        <f t="shared" si="374"/>
        <v>0.10288582183186951</v>
      </c>
      <c r="AN1659" s="117">
        <f t="shared" si="375"/>
        <v>7.5282308657465494E-3</v>
      </c>
      <c r="AO1659" s="117">
        <f t="shared" si="376"/>
        <v>7.5282308657465494E-3</v>
      </c>
      <c r="AP1659" s="117">
        <f t="shared" si="377"/>
        <v>0</v>
      </c>
      <c r="AQ1659" s="117">
        <f t="shared" si="378"/>
        <v>0.33877038895859474</v>
      </c>
      <c r="AR1659" s="117">
        <f t="shared" si="379"/>
        <v>0</v>
      </c>
      <c r="AS1659" t="str">
        <f t="shared" si="380"/>
        <v>1987BQR</v>
      </c>
    </row>
    <row r="1660" spans="1:45" x14ac:dyDescent="0.25">
      <c r="A1660" t="s">
        <v>656</v>
      </c>
      <c r="B1660" s="64">
        <v>1988</v>
      </c>
      <c r="C1660">
        <v>551</v>
      </c>
      <c r="D1660" s="116" t="s">
        <v>43</v>
      </c>
      <c r="E1660" s="63">
        <v>2.3593466424682394E-2</v>
      </c>
      <c r="F1660" s="63">
        <v>1.8148820326678767E-2</v>
      </c>
      <c r="G1660" s="63">
        <v>0</v>
      </c>
      <c r="H1660" s="63">
        <v>2.1778584392014518E-2</v>
      </c>
      <c r="I1660" s="63">
        <v>0</v>
      </c>
      <c r="J1660" s="63">
        <v>2.7223230490018149E-2</v>
      </c>
      <c r="K1660" s="63">
        <v>1.6333938294010888E-2</v>
      </c>
      <c r="L1660" s="63">
        <v>1.6333938294010888E-2</v>
      </c>
      <c r="M1660" s="63">
        <v>0.44827586206896552</v>
      </c>
      <c r="N1660" s="63">
        <v>1.0889292196007259E-2</v>
      </c>
      <c r="O1660" s="63">
        <v>0.12159709618874771</v>
      </c>
      <c r="P1660" s="63">
        <v>0</v>
      </c>
      <c r="Q1660" s="63">
        <v>0</v>
      </c>
      <c r="R1660" s="63">
        <v>0</v>
      </c>
      <c r="S1660" s="63">
        <v>0</v>
      </c>
      <c r="T1660" s="63">
        <v>0</v>
      </c>
      <c r="U1660" s="63">
        <v>1.2704174228675136E-2</v>
      </c>
      <c r="V1660" s="63">
        <v>0</v>
      </c>
      <c r="W1660" s="63">
        <v>0</v>
      </c>
      <c r="X1660" s="63">
        <v>0</v>
      </c>
      <c r="Y1660" s="63">
        <v>0</v>
      </c>
      <c r="Z1660" s="63">
        <v>3.629764065335753E-3</v>
      </c>
      <c r="AA1660" s="63">
        <v>0.27949183303085301</v>
      </c>
      <c r="AB1660" s="93" t="str">
        <f t="shared" si="367"/>
        <v>pre99</v>
      </c>
      <c r="AC1660" s="93" t="str">
        <f t="shared" si="368"/>
        <v>BQR</v>
      </c>
      <c r="AD1660" s="93" t="str">
        <f>"'"&amp;VLOOKUP(A1660,Lookups!B$3:F$48,2,FALSE)&amp;"'"</f>
        <v>'Big Qualicum River Fall'</v>
      </c>
      <c r="AE1660" s="93">
        <f>VLOOKUP(A1660,Lookups!B$3:F$48,4,FALSE)</f>
        <v>4</v>
      </c>
      <c r="AF1660" s="93" t="str">
        <f>VLOOKUP(A1660,Lookups!B$3:F$48,5,FALSE)</f>
        <v>GS</v>
      </c>
      <c r="AG1660" s="93" t="str">
        <f t="shared" si="369"/>
        <v>yes</v>
      </c>
      <c r="AH1660" s="93">
        <f>VLOOKUP(A1660,Lookups!B$3:F$48,3,FALSE)</f>
        <v>3</v>
      </c>
      <c r="AI1660" s="117">
        <f t="shared" si="370"/>
        <v>4.1742286751361157E-2</v>
      </c>
      <c r="AJ1660" s="117">
        <f t="shared" si="371"/>
        <v>2.1778584392014518E-2</v>
      </c>
      <c r="AK1660" s="117">
        <f t="shared" si="372"/>
        <v>4.3557168784029036E-2</v>
      </c>
      <c r="AL1660" s="117">
        <f t="shared" si="373"/>
        <v>0.46460980036297639</v>
      </c>
      <c r="AM1660" s="117">
        <f t="shared" si="374"/>
        <v>0.13248638838475496</v>
      </c>
      <c r="AN1660" s="117">
        <f t="shared" si="375"/>
        <v>0</v>
      </c>
      <c r="AO1660" s="117">
        <f t="shared" si="376"/>
        <v>1.2704174228675136E-2</v>
      </c>
      <c r="AP1660" s="117">
        <f t="shared" si="377"/>
        <v>0</v>
      </c>
      <c r="AQ1660" s="117">
        <f t="shared" si="378"/>
        <v>0.27949183303085301</v>
      </c>
      <c r="AR1660" s="117">
        <f t="shared" si="379"/>
        <v>3.629764065335753E-3</v>
      </c>
      <c r="AS1660" t="str">
        <f t="shared" si="380"/>
        <v>1988BQR</v>
      </c>
    </row>
    <row r="1661" spans="1:45" x14ac:dyDescent="0.25">
      <c r="A1661" t="s">
        <v>656</v>
      </c>
      <c r="B1661" s="64">
        <v>1989</v>
      </c>
      <c r="C1661">
        <v>631</v>
      </c>
      <c r="D1661" s="116" t="s">
        <v>43</v>
      </c>
      <c r="E1661" s="63">
        <v>3.6450079239302699E-2</v>
      </c>
      <c r="F1661" s="63">
        <v>4.9128367670364499E-2</v>
      </c>
      <c r="G1661" s="63">
        <v>7.9239302694136295E-3</v>
      </c>
      <c r="H1661" s="63">
        <v>3.486529318541997E-2</v>
      </c>
      <c r="I1661" s="63">
        <v>0</v>
      </c>
      <c r="J1661" s="63">
        <v>4.9128367670364499E-2</v>
      </c>
      <c r="K1661" s="63">
        <v>0</v>
      </c>
      <c r="L1661" s="63">
        <v>1.9017432646592711E-2</v>
      </c>
      <c r="M1661" s="63">
        <v>0.42313787638668782</v>
      </c>
      <c r="N1661" s="63">
        <v>4.7543581616481777E-3</v>
      </c>
      <c r="O1661" s="63">
        <v>7.7654516640253565E-2</v>
      </c>
      <c r="P1661" s="63">
        <v>0</v>
      </c>
      <c r="Q1661" s="63">
        <v>3.1695721077654518E-3</v>
      </c>
      <c r="R1661" s="63">
        <v>0</v>
      </c>
      <c r="S1661" s="63">
        <v>0</v>
      </c>
      <c r="T1661" s="63">
        <v>0</v>
      </c>
      <c r="U1661" s="63">
        <v>0</v>
      </c>
      <c r="V1661" s="63">
        <v>1.1093502377179081E-2</v>
      </c>
      <c r="W1661" s="63">
        <v>0</v>
      </c>
      <c r="X1661" s="63">
        <v>0</v>
      </c>
      <c r="Y1661" s="63">
        <v>0</v>
      </c>
      <c r="Z1661" s="63">
        <v>1.5847860538827259E-2</v>
      </c>
      <c r="AA1661" s="63">
        <v>0.26782884310618066</v>
      </c>
      <c r="AB1661" s="93" t="str">
        <f t="shared" si="367"/>
        <v>pre99</v>
      </c>
      <c r="AC1661" s="93" t="str">
        <f t="shared" si="368"/>
        <v>BQR</v>
      </c>
      <c r="AD1661" s="93" t="str">
        <f>"'"&amp;VLOOKUP(A1661,Lookups!B$3:F$48,2,FALSE)&amp;"'"</f>
        <v>'Big Qualicum River Fall'</v>
      </c>
      <c r="AE1661" s="93">
        <f>VLOOKUP(A1661,Lookups!B$3:F$48,4,FALSE)</f>
        <v>4</v>
      </c>
      <c r="AF1661" s="93" t="str">
        <f>VLOOKUP(A1661,Lookups!B$3:F$48,5,FALSE)</f>
        <v>GS</v>
      </c>
      <c r="AG1661" s="93" t="str">
        <f t="shared" si="369"/>
        <v>yes</v>
      </c>
      <c r="AH1661" s="93">
        <f>VLOOKUP(A1661,Lookups!B$3:F$48,3,FALSE)</f>
        <v>3</v>
      </c>
      <c r="AI1661" s="117">
        <f t="shared" si="370"/>
        <v>9.3502377179080831E-2</v>
      </c>
      <c r="AJ1661" s="117">
        <f t="shared" si="371"/>
        <v>3.486529318541997E-2</v>
      </c>
      <c r="AK1661" s="117">
        <f t="shared" si="372"/>
        <v>4.9128367670364499E-2</v>
      </c>
      <c r="AL1661" s="117">
        <f t="shared" si="373"/>
        <v>0.44215530903328054</v>
      </c>
      <c r="AM1661" s="117">
        <f t="shared" si="374"/>
        <v>8.2408874801901746E-2</v>
      </c>
      <c r="AN1661" s="117">
        <f t="shared" si="375"/>
        <v>3.1695721077654518E-3</v>
      </c>
      <c r="AO1661" s="117">
        <f t="shared" si="376"/>
        <v>1.1093502377179081E-2</v>
      </c>
      <c r="AP1661" s="117">
        <f t="shared" si="377"/>
        <v>0</v>
      </c>
      <c r="AQ1661" s="117">
        <f t="shared" si="378"/>
        <v>0.26782884310618066</v>
      </c>
      <c r="AR1661" s="117">
        <f t="shared" si="379"/>
        <v>1.5847860538827259E-2</v>
      </c>
      <c r="AS1661" t="str">
        <f t="shared" si="380"/>
        <v>1989BQR</v>
      </c>
    </row>
    <row r="1662" spans="1:45" x14ac:dyDescent="0.25">
      <c r="A1662" t="s">
        <v>656</v>
      </c>
      <c r="B1662" s="64">
        <v>1990</v>
      </c>
      <c r="C1662">
        <v>781</v>
      </c>
      <c r="D1662" s="116" t="s">
        <v>43</v>
      </c>
      <c r="E1662" s="63">
        <v>4.4814340588988477E-2</v>
      </c>
      <c r="F1662" s="63">
        <v>4.353393085787452E-2</v>
      </c>
      <c r="G1662" s="63">
        <v>0</v>
      </c>
      <c r="H1662" s="63">
        <v>6.530089628681178E-2</v>
      </c>
      <c r="I1662" s="63">
        <v>1.6645326504481434E-2</v>
      </c>
      <c r="J1662" s="63">
        <v>2.9449423815621E-2</v>
      </c>
      <c r="K1662" s="63">
        <v>0</v>
      </c>
      <c r="L1662" s="63">
        <v>3.5851472471190783E-2</v>
      </c>
      <c r="M1662" s="63">
        <v>0.24839948783610757</v>
      </c>
      <c r="N1662" s="63">
        <v>1.5364916773367477E-2</v>
      </c>
      <c r="O1662" s="63">
        <v>0.15877080665813059</v>
      </c>
      <c r="P1662" s="63">
        <v>0</v>
      </c>
      <c r="Q1662" s="63">
        <v>1.2804097311139564E-3</v>
      </c>
      <c r="R1662" s="63">
        <v>0</v>
      </c>
      <c r="S1662" s="63">
        <v>0</v>
      </c>
      <c r="T1662" s="63">
        <v>0</v>
      </c>
      <c r="U1662" s="63">
        <v>0</v>
      </c>
      <c r="V1662" s="63">
        <v>2.5608194622279128E-2</v>
      </c>
      <c r="W1662" s="63">
        <v>0</v>
      </c>
      <c r="X1662" s="63">
        <v>3.8412291933418692E-3</v>
      </c>
      <c r="Y1662" s="63">
        <v>0</v>
      </c>
      <c r="Z1662" s="63">
        <v>5.1216389244558257E-3</v>
      </c>
      <c r="AA1662" s="63">
        <v>0.3060179257362356</v>
      </c>
      <c r="AB1662" s="93" t="str">
        <f t="shared" si="367"/>
        <v>pre99</v>
      </c>
      <c r="AC1662" s="93" t="str">
        <f t="shared" si="368"/>
        <v>BQR</v>
      </c>
      <c r="AD1662" s="93" t="str">
        <f>"'"&amp;VLOOKUP(A1662,Lookups!B$3:F$48,2,FALSE)&amp;"'"</f>
        <v>'Big Qualicum River Fall'</v>
      </c>
      <c r="AE1662" s="93">
        <f>VLOOKUP(A1662,Lookups!B$3:F$48,4,FALSE)</f>
        <v>4</v>
      </c>
      <c r="AF1662" s="93" t="str">
        <f>VLOOKUP(A1662,Lookups!B$3:F$48,5,FALSE)</f>
        <v>GS</v>
      </c>
      <c r="AG1662" s="93" t="str">
        <f t="shared" si="369"/>
        <v>yes</v>
      </c>
      <c r="AH1662" s="93">
        <f>VLOOKUP(A1662,Lookups!B$3:F$48,3,FALSE)</f>
        <v>3</v>
      </c>
      <c r="AI1662" s="117">
        <f t="shared" si="370"/>
        <v>8.8348271446862997E-2</v>
      </c>
      <c r="AJ1662" s="117">
        <f t="shared" si="371"/>
        <v>8.1946222791293211E-2</v>
      </c>
      <c r="AK1662" s="117">
        <f t="shared" si="372"/>
        <v>2.9449423815621E-2</v>
      </c>
      <c r="AL1662" s="117">
        <f t="shared" si="373"/>
        <v>0.28425096030729835</v>
      </c>
      <c r="AM1662" s="117">
        <f t="shared" si="374"/>
        <v>0.17413572343149808</v>
      </c>
      <c r="AN1662" s="117">
        <f t="shared" si="375"/>
        <v>1.2804097311139564E-3</v>
      </c>
      <c r="AO1662" s="117">
        <f t="shared" si="376"/>
        <v>2.5608194622279128E-2</v>
      </c>
      <c r="AP1662" s="117">
        <f t="shared" si="377"/>
        <v>3.8412291933418692E-3</v>
      </c>
      <c r="AQ1662" s="117">
        <f t="shared" si="378"/>
        <v>0.3060179257362356</v>
      </c>
      <c r="AR1662" s="117">
        <f t="shared" si="379"/>
        <v>5.1216389244558257E-3</v>
      </c>
      <c r="AS1662" t="str">
        <f t="shared" si="380"/>
        <v>1990BQR</v>
      </c>
    </row>
    <row r="1663" spans="1:45" x14ac:dyDescent="0.25">
      <c r="A1663" t="s">
        <v>656</v>
      </c>
      <c r="B1663" s="64">
        <v>1991</v>
      </c>
      <c r="C1663">
        <v>799</v>
      </c>
      <c r="D1663" s="116" t="s">
        <v>43</v>
      </c>
      <c r="E1663" s="63">
        <v>2.7534418022528158E-2</v>
      </c>
      <c r="F1663" s="63">
        <v>3.3792240300375469E-2</v>
      </c>
      <c r="G1663" s="63">
        <v>0</v>
      </c>
      <c r="H1663" s="63">
        <v>2.2528160200250311E-2</v>
      </c>
      <c r="I1663" s="63">
        <v>0</v>
      </c>
      <c r="J1663" s="63">
        <v>1.8773466833541929E-2</v>
      </c>
      <c r="K1663" s="63">
        <v>0</v>
      </c>
      <c r="L1663" s="63">
        <v>5.8823529411764705E-2</v>
      </c>
      <c r="M1663" s="63">
        <v>0.44806007509386736</v>
      </c>
      <c r="N1663" s="63">
        <v>1.2515644555694618E-2</v>
      </c>
      <c r="O1663" s="63">
        <v>7.1339173967459313E-2</v>
      </c>
      <c r="P1663" s="63">
        <v>6.2578222778473091E-3</v>
      </c>
      <c r="Q1663" s="63">
        <v>5.0062578222778474E-3</v>
      </c>
      <c r="R1663" s="63">
        <v>0</v>
      </c>
      <c r="S1663" s="63">
        <v>0</v>
      </c>
      <c r="T1663" s="63">
        <v>0</v>
      </c>
      <c r="U1663" s="63">
        <v>5.0062578222778474E-3</v>
      </c>
      <c r="V1663" s="63">
        <v>0</v>
      </c>
      <c r="W1663" s="63">
        <v>0</v>
      </c>
      <c r="X1663" s="63">
        <v>0</v>
      </c>
      <c r="Y1663" s="63">
        <v>0</v>
      </c>
      <c r="Z1663" s="63">
        <v>1.3767209011264081E-2</v>
      </c>
      <c r="AA1663" s="63">
        <v>0.27659574468085107</v>
      </c>
      <c r="AB1663" s="93" t="str">
        <f t="shared" si="367"/>
        <v>pre99</v>
      </c>
      <c r="AC1663" s="93" t="str">
        <f t="shared" si="368"/>
        <v>BQR</v>
      </c>
      <c r="AD1663" s="93" t="str">
        <f>"'"&amp;VLOOKUP(A1663,Lookups!B$3:F$48,2,FALSE)&amp;"'"</f>
        <v>'Big Qualicum River Fall'</v>
      </c>
      <c r="AE1663" s="93">
        <f>VLOOKUP(A1663,Lookups!B$3:F$48,4,FALSE)</f>
        <v>4</v>
      </c>
      <c r="AF1663" s="93" t="str">
        <f>VLOOKUP(A1663,Lookups!B$3:F$48,5,FALSE)</f>
        <v>GS</v>
      </c>
      <c r="AG1663" s="93" t="str">
        <f t="shared" si="369"/>
        <v>yes</v>
      </c>
      <c r="AH1663" s="93">
        <f>VLOOKUP(A1663,Lookups!B$3:F$48,3,FALSE)</f>
        <v>3</v>
      </c>
      <c r="AI1663" s="117">
        <f t="shared" si="370"/>
        <v>6.1326658322903627E-2</v>
      </c>
      <c r="AJ1663" s="117">
        <f t="shared" si="371"/>
        <v>2.2528160200250311E-2</v>
      </c>
      <c r="AK1663" s="117">
        <f t="shared" si="372"/>
        <v>1.8773466833541929E-2</v>
      </c>
      <c r="AL1663" s="117">
        <f t="shared" si="373"/>
        <v>0.50688360450563208</v>
      </c>
      <c r="AM1663" s="117">
        <f t="shared" si="374"/>
        <v>9.0112640801001245E-2</v>
      </c>
      <c r="AN1663" s="117">
        <f t="shared" si="375"/>
        <v>5.0062578222778474E-3</v>
      </c>
      <c r="AO1663" s="117">
        <f t="shared" si="376"/>
        <v>5.0062578222778474E-3</v>
      </c>
      <c r="AP1663" s="117">
        <f t="shared" si="377"/>
        <v>0</v>
      </c>
      <c r="AQ1663" s="117">
        <f t="shared" si="378"/>
        <v>0.27659574468085107</v>
      </c>
      <c r="AR1663" s="117">
        <f t="shared" si="379"/>
        <v>1.3767209011264081E-2</v>
      </c>
      <c r="AS1663" t="str">
        <f t="shared" si="380"/>
        <v>1991BQR</v>
      </c>
    </row>
    <row r="1664" spans="1:45" x14ac:dyDescent="0.25">
      <c r="A1664" t="s">
        <v>656</v>
      </c>
      <c r="B1664" s="64">
        <v>1992</v>
      </c>
      <c r="C1664">
        <v>770</v>
      </c>
      <c r="D1664" s="116" t="s">
        <v>43</v>
      </c>
      <c r="E1664" s="63">
        <v>3.1168831168831172E-2</v>
      </c>
      <c r="F1664" s="63">
        <v>5.1948051948051951E-2</v>
      </c>
      <c r="G1664" s="63">
        <v>2.3376623376623377E-2</v>
      </c>
      <c r="H1664" s="63">
        <v>5.3246753246753244E-2</v>
      </c>
      <c r="I1664" s="63">
        <v>0</v>
      </c>
      <c r="J1664" s="63">
        <v>3.1168831168831169E-2</v>
      </c>
      <c r="K1664" s="63">
        <v>0</v>
      </c>
      <c r="L1664" s="63">
        <v>9.6103896103896108E-2</v>
      </c>
      <c r="M1664" s="63">
        <v>0.40389610389610386</v>
      </c>
      <c r="N1664" s="63">
        <v>5.4545454545454543E-2</v>
      </c>
      <c r="O1664" s="63">
        <v>4.2857142857142858E-2</v>
      </c>
      <c r="P1664" s="63">
        <v>1.1688311688311689E-2</v>
      </c>
      <c r="Q1664" s="63">
        <v>0</v>
      </c>
      <c r="R1664" s="63">
        <v>0</v>
      </c>
      <c r="S1664" s="63">
        <v>0</v>
      </c>
      <c r="T1664" s="63">
        <v>0</v>
      </c>
      <c r="U1664" s="63">
        <v>3.8961038961038961E-3</v>
      </c>
      <c r="V1664" s="63">
        <v>0</v>
      </c>
      <c r="W1664" s="63">
        <v>0</v>
      </c>
      <c r="X1664" s="63">
        <v>0</v>
      </c>
      <c r="Y1664" s="63">
        <v>0</v>
      </c>
      <c r="Z1664" s="63">
        <v>1.038961038961039E-2</v>
      </c>
      <c r="AA1664" s="63">
        <v>0.18571428571428572</v>
      </c>
      <c r="AB1664" s="93" t="str">
        <f t="shared" si="367"/>
        <v>pre99</v>
      </c>
      <c r="AC1664" s="93" t="str">
        <f t="shared" si="368"/>
        <v>BQR</v>
      </c>
      <c r="AD1664" s="93" t="str">
        <f>"'"&amp;VLOOKUP(A1664,Lookups!B$3:F$48,2,FALSE)&amp;"'"</f>
        <v>'Big Qualicum River Fall'</v>
      </c>
      <c r="AE1664" s="93">
        <f>VLOOKUP(A1664,Lookups!B$3:F$48,4,FALSE)</f>
        <v>4</v>
      </c>
      <c r="AF1664" s="93" t="str">
        <f>VLOOKUP(A1664,Lookups!B$3:F$48,5,FALSE)</f>
        <v>GS</v>
      </c>
      <c r="AG1664" s="93" t="str">
        <f t="shared" si="369"/>
        <v>yes</v>
      </c>
      <c r="AH1664" s="93">
        <f>VLOOKUP(A1664,Lookups!B$3:F$48,3,FALSE)</f>
        <v>3</v>
      </c>
      <c r="AI1664" s="117">
        <f t="shared" si="370"/>
        <v>0.1064935064935065</v>
      </c>
      <c r="AJ1664" s="117">
        <f t="shared" si="371"/>
        <v>5.3246753246753244E-2</v>
      </c>
      <c r="AK1664" s="117">
        <f t="shared" si="372"/>
        <v>3.1168831168831169E-2</v>
      </c>
      <c r="AL1664" s="117">
        <f t="shared" si="373"/>
        <v>0.5</v>
      </c>
      <c r="AM1664" s="117">
        <f t="shared" si="374"/>
        <v>0.1090909090909091</v>
      </c>
      <c r="AN1664" s="117">
        <f t="shared" si="375"/>
        <v>0</v>
      </c>
      <c r="AO1664" s="117">
        <f t="shared" si="376"/>
        <v>3.8961038961038961E-3</v>
      </c>
      <c r="AP1664" s="117">
        <f t="shared" si="377"/>
        <v>0</v>
      </c>
      <c r="AQ1664" s="117">
        <f t="shared" si="378"/>
        <v>0.18571428571428572</v>
      </c>
      <c r="AR1664" s="117">
        <f t="shared" si="379"/>
        <v>1.038961038961039E-2</v>
      </c>
      <c r="AS1664" t="str">
        <f t="shared" si="380"/>
        <v>1992BQR</v>
      </c>
    </row>
    <row r="1665" spans="1:45" x14ac:dyDescent="0.25">
      <c r="A1665" t="s">
        <v>656</v>
      </c>
      <c r="B1665" s="64">
        <v>1993</v>
      </c>
      <c r="C1665">
        <v>523</v>
      </c>
      <c r="D1665" s="116" t="s">
        <v>43</v>
      </c>
      <c r="E1665" s="63">
        <v>1.3384321223709368E-2</v>
      </c>
      <c r="F1665" s="63">
        <v>2.2944550669216062E-2</v>
      </c>
      <c r="G1665" s="63">
        <v>0</v>
      </c>
      <c r="H1665" s="63">
        <v>1.7208413001912046E-2</v>
      </c>
      <c r="I1665" s="63">
        <v>0</v>
      </c>
      <c r="J1665" s="63">
        <v>1.7208413001912046E-2</v>
      </c>
      <c r="K1665" s="63">
        <v>0</v>
      </c>
      <c r="L1665" s="63">
        <v>4.2065009560229447E-2</v>
      </c>
      <c r="M1665" s="63">
        <v>0.5047801147227533</v>
      </c>
      <c r="N1665" s="63">
        <v>4.2065009560229447E-2</v>
      </c>
      <c r="O1665" s="63">
        <v>8.0305927342256209E-2</v>
      </c>
      <c r="P1665" s="63">
        <v>0</v>
      </c>
      <c r="Q1665" s="63">
        <v>0</v>
      </c>
      <c r="R1665" s="63">
        <v>0</v>
      </c>
      <c r="S1665" s="63">
        <v>0</v>
      </c>
      <c r="T1665" s="63">
        <v>0</v>
      </c>
      <c r="U1665" s="63">
        <v>0</v>
      </c>
      <c r="V1665" s="63">
        <v>1.1472275334608031E-2</v>
      </c>
      <c r="W1665" s="63">
        <v>0</v>
      </c>
      <c r="X1665" s="63">
        <v>0</v>
      </c>
      <c r="Y1665" s="63">
        <v>0</v>
      </c>
      <c r="Z1665" s="63">
        <v>1.9120458891013384E-3</v>
      </c>
      <c r="AA1665" s="63">
        <v>0.24665391969407266</v>
      </c>
      <c r="AB1665" s="93" t="str">
        <f t="shared" si="367"/>
        <v>pre99</v>
      </c>
      <c r="AC1665" s="93" t="str">
        <f t="shared" si="368"/>
        <v>BQR</v>
      </c>
      <c r="AD1665" s="93" t="str">
        <f>"'"&amp;VLOOKUP(A1665,Lookups!B$3:F$48,2,FALSE)&amp;"'"</f>
        <v>'Big Qualicum River Fall'</v>
      </c>
      <c r="AE1665" s="93">
        <f>VLOOKUP(A1665,Lookups!B$3:F$48,4,FALSE)</f>
        <v>4</v>
      </c>
      <c r="AF1665" s="93" t="str">
        <f>VLOOKUP(A1665,Lookups!B$3:F$48,5,FALSE)</f>
        <v>GS</v>
      </c>
      <c r="AG1665" s="93" t="str">
        <f t="shared" si="369"/>
        <v>yes</v>
      </c>
      <c r="AH1665" s="93">
        <f>VLOOKUP(A1665,Lookups!B$3:F$48,3,FALSE)</f>
        <v>3</v>
      </c>
      <c r="AI1665" s="117">
        <f t="shared" si="370"/>
        <v>3.6328871892925427E-2</v>
      </c>
      <c r="AJ1665" s="117">
        <f t="shared" si="371"/>
        <v>1.7208413001912046E-2</v>
      </c>
      <c r="AK1665" s="117">
        <f t="shared" si="372"/>
        <v>1.7208413001912046E-2</v>
      </c>
      <c r="AL1665" s="117">
        <f t="shared" si="373"/>
        <v>0.54684512428298271</v>
      </c>
      <c r="AM1665" s="117">
        <f t="shared" si="374"/>
        <v>0.12237093690248566</v>
      </c>
      <c r="AN1665" s="117">
        <f t="shared" si="375"/>
        <v>0</v>
      </c>
      <c r="AO1665" s="117">
        <f t="shared" si="376"/>
        <v>1.1472275334608031E-2</v>
      </c>
      <c r="AP1665" s="117">
        <f t="shared" si="377"/>
        <v>0</v>
      </c>
      <c r="AQ1665" s="117">
        <f t="shared" si="378"/>
        <v>0.24665391969407266</v>
      </c>
      <c r="AR1665" s="117">
        <f t="shared" si="379"/>
        <v>1.9120458891013384E-3</v>
      </c>
      <c r="AS1665" t="str">
        <f t="shared" si="380"/>
        <v>1993BQR</v>
      </c>
    </row>
    <row r="1666" spans="1:45" x14ac:dyDescent="0.25">
      <c r="A1666" t="s">
        <v>656</v>
      </c>
      <c r="B1666" s="64">
        <v>1994</v>
      </c>
      <c r="C1666">
        <v>279</v>
      </c>
      <c r="D1666" s="116" t="s">
        <v>43</v>
      </c>
      <c r="E1666" s="63">
        <v>5.0179211469534052E-2</v>
      </c>
      <c r="F1666" s="63">
        <v>0</v>
      </c>
      <c r="G1666" s="63">
        <v>0</v>
      </c>
      <c r="H1666" s="63">
        <v>1.4336917562724014E-2</v>
      </c>
      <c r="I1666" s="63">
        <v>1.7921146953405017E-2</v>
      </c>
      <c r="J1666" s="63">
        <v>2.8673835125448029E-2</v>
      </c>
      <c r="K1666" s="63">
        <v>0</v>
      </c>
      <c r="L1666" s="63">
        <v>5.0179211469534052E-2</v>
      </c>
      <c r="M1666" s="63">
        <v>0.32616487455197135</v>
      </c>
      <c r="N1666" s="63">
        <v>1.4336917562724014E-2</v>
      </c>
      <c r="O1666" s="63">
        <v>4.6594982078853042E-2</v>
      </c>
      <c r="P1666" s="63">
        <v>0</v>
      </c>
      <c r="Q1666" s="63">
        <v>0</v>
      </c>
      <c r="R1666" s="63">
        <v>0</v>
      </c>
      <c r="S1666" s="63">
        <v>0</v>
      </c>
      <c r="T1666" s="63">
        <v>0</v>
      </c>
      <c r="U1666" s="63">
        <v>2.8673835125448029E-2</v>
      </c>
      <c r="V1666" s="63">
        <v>0</v>
      </c>
      <c r="W1666" s="63">
        <v>0</v>
      </c>
      <c r="X1666" s="63">
        <v>1.0752688172043012E-2</v>
      </c>
      <c r="Y1666" s="63">
        <v>0</v>
      </c>
      <c r="Z1666" s="63">
        <v>3.5842293906810036E-3</v>
      </c>
      <c r="AA1666" s="63">
        <v>0.40860215053763443</v>
      </c>
      <c r="AB1666" s="93" t="str">
        <f t="shared" si="367"/>
        <v>pre99</v>
      </c>
      <c r="AC1666" s="93" t="str">
        <f t="shared" si="368"/>
        <v>BQR</v>
      </c>
      <c r="AD1666" s="93" t="str">
        <f>"'"&amp;VLOOKUP(A1666,Lookups!B$3:F$48,2,FALSE)&amp;"'"</f>
        <v>'Big Qualicum River Fall'</v>
      </c>
      <c r="AE1666" s="93">
        <f>VLOOKUP(A1666,Lookups!B$3:F$48,4,FALSE)</f>
        <v>4</v>
      </c>
      <c r="AF1666" s="93" t="str">
        <f>VLOOKUP(A1666,Lookups!B$3:F$48,5,FALSE)</f>
        <v>GS</v>
      </c>
      <c r="AG1666" s="93" t="str">
        <f t="shared" si="369"/>
        <v>yes</v>
      </c>
      <c r="AH1666" s="93">
        <f>VLOOKUP(A1666,Lookups!B$3:F$48,3,FALSE)</f>
        <v>3</v>
      </c>
      <c r="AI1666" s="117">
        <f t="shared" si="370"/>
        <v>5.0179211469534052E-2</v>
      </c>
      <c r="AJ1666" s="117">
        <f t="shared" si="371"/>
        <v>3.2258064516129031E-2</v>
      </c>
      <c r="AK1666" s="117">
        <f t="shared" si="372"/>
        <v>2.8673835125448029E-2</v>
      </c>
      <c r="AL1666" s="117">
        <f t="shared" si="373"/>
        <v>0.37634408602150538</v>
      </c>
      <c r="AM1666" s="117">
        <f t="shared" si="374"/>
        <v>6.0931899641577053E-2</v>
      </c>
      <c r="AN1666" s="117">
        <f t="shared" si="375"/>
        <v>0</v>
      </c>
      <c r="AO1666" s="117">
        <f t="shared" si="376"/>
        <v>2.8673835125448029E-2</v>
      </c>
      <c r="AP1666" s="117">
        <f t="shared" si="377"/>
        <v>1.0752688172043012E-2</v>
      </c>
      <c r="AQ1666" s="117">
        <f t="shared" si="378"/>
        <v>0.40860215053763443</v>
      </c>
      <c r="AR1666" s="117">
        <f t="shared" si="379"/>
        <v>3.5842293906810036E-3</v>
      </c>
      <c r="AS1666" t="str">
        <f t="shared" si="380"/>
        <v>1994BQR</v>
      </c>
    </row>
    <row r="1667" spans="1:45" x14ac:dyDescent="0.25">
      <c r="A1667" t="s">
        <v>656</v>
      </c>
      <c r="B1667" s="64">
        <v>1995</v>
      </c>
      <c r="C1667">
        <v>248</v>
      </c>
      <c r="D1667" s="116" t="s">
        <v>43</v>
      </c>
      <c r="E1667" s="63">
        <v>6.8548387096774188E-2</v>
      </c>
      <c r="F1667" s="63">
        <v>0</v>
      </c>
      <c r="G1667" s="63">
        <v>0</v>
      </c>
      <c r="H1667" s="63">
        <v>1.6129032258064516E-2</v>
      </c>
      <c r="I1667" s="63">
        <v>0</v>
      </c>
      <c r="J1667" s="63">
        <v>0</v>
      </c>
      <c r="K1667" s="63">
        <v>0</v>
      </c>
      <c r="L1667" s="63">
        <v>0</v>
      </c>
      <c r="M1667" s="63">
        <v>0.31048387096774194</v>
      </c>
      <c r="N1667" s="63">
        <v>0</v>
      </c>
      <c r="O1667" s="63">
        <v>0.10887096774193548</v>
      </c>
      <c r="P1667" s="63">
        <v>0</v>
      </c>
      <c r="Q1667" s="63">
        <v>0</v>
      </c>
      <c r="R1667" s="63">
        <v>0</v>
      </c>
      <c r="S1667" s="63">
        <v>0</v>
      </c>
      <c r="T1667" s="63">
        <v>0</v>
      </c>
      <c r="U1667" s="63">
        <v>0</v>
      </c>
      <c r="V1667" s="63">
        <v>0</v>
      </c>
      <c r="W1667" s="63">
        <v>0</v>
      </c>
      <c r="X1667" s="63">
        <v>0</v>
      </c>
      <c r="Y1667" s="63">
        <v>0</v>
      </c>
      <c r="Z1667" s="63">
        <v>4.0322580645161289E-3</v>
      </c>
      <c r="AA1667" s="63">
        <v>0.49193548387096775</v>
      </c>
      <c r="AB1667" s="93" t="str">
        <f t="shared" si="367"/>
        <v>pre99</v>
      </c>
      <c r="AC1667" s="93" t="str">
        <f t="shared" si="368"/>
        <v>BQR</v>
      </c>
      <c r="AD1667" s="93" t="str">
        <f>"'"&amp;VLOOKUP(A1667,Lookups!B$3:F$48,2,FALSE)&amp;"'"</f>
        <v>'Big Qualicum River Fall'</v>
      </c>
      <c r="AE1667" s="93">
        <f>VLOOKUP(A1667,Lookups!B$3:F$48,4,FALSE)</f>
        <v>4</v>
      </c>
      <c r="AF1667" s="93" t="str">
        <f>VLOOKUP(A1667,Lookups!B$3:F$48,5,FALSE)</f>
        <v>GS</v>
      </c>
      <c r="AG1667" s="93" t="str">
        <f t="shared" si="369"/>
        <v>yes</v>
      </c>
      <c r="AH1667" s="93">
        <f>VLOOKUP(A1667,Lookups!B$3:F$48,3,FALSE)</f>
        <v>3</v>
      </c>
      <c r="AI1667" s="117">
        <f t="shared" si="370"/>
        <v>6.8548387096774188E-2</v>
      </c>
      <c r="AJ1667" s="117">
        <f t="shared" si="371"/>
        <v>1.6129032258064516E-2</v>
      </c>
      <c r="AK1667" s="117">
        <f t="shared" si="372"/>
        <v>0</v>
      </c>
      <c r="AL1667" s="117">
        <f t="shared" si="373"/>
        <v>0.31048387096774194</v>
      </c>
      <c r="AM1667" s="117">
        <f t="shared" si="374"/>
        <v>0.10887096774193548</v>
      </c>
      <c r="AN1667" s="117">
        <f t="shared" si="375"/>
        <v>0</v>
      </c>
      <c r="AO1667" s="117">
        <f t="shared" si="376"/>
        <v>0</v>
      </c>
      <c r="AP1667" s="117">
        <f t="shared" si="377"/>
        <v>0</v>
      </c>
      <c r="AQ1667" s="117">
        <f t="shared" si="378"/>
        <v>0.49193548387096775</v>
      </c>
      <c r="AR1667" s="117">
        <f t="shared" si="379"/>
        <v>4.0322580645161289E-3</v>
      </c>
      <c r="AS1667" t="str">
        <f t="shared" si="380"/>
        <v>1995BQR</v>
      </c>
    </row>
    <row r="1668" spans="1:45" x14ac:dyDescent="0.25">
      <c r="A1668" t="s">
        <v>656</v>
      </c>
      <c r="B1668" s="64">
        <v>1996</v>
      </c>
      <c r="C1668">
        <v>375</v>
      </c>
      <c r="D1668" s="116" t="s">
        <v>43</v>
      </c>
      <c r="E1668" s="63">
        <v>3.2000000000000001E-2</v>
      </c>
      <c r="F1668" s="63">
        <v>0</v>
      </c>
      <c r="G1668" s="63">
        <v>0</v>
      </c>
      <c r="H1668" s="63">
        <v>5.3333333333333332E-3</v>
      </c>
      <c r="I1668" s="63">
        <v>0</v>
      </c>
      <c r="J1668" s="63">
        <v>2.6666666666666666E-3</v>
      </c>
      <c r="K1668" s="63">
        <v>0</v>
      </c>
      <c r="L1668" s="63">
        <v>0</v>
      </c>
      <c r="M1668" s="63">
        <v>0.57066666666666654</v>
      </c>
      <c r="N1668" s="63">
        <v>0</v>
      </c>
      <c r="O1668" s="63">
        <v>1.0666666666666666E-2</v>
      </c>
      <c r="P1668" s="63">
        <v>8.0000000000000002E-3</v>
      </c>
      <c r="Q1668" s="63">
        <v>0</v>
      </c>
      <c r="R1668" s="63">
        <v>0</v>
      </c>
      <c r="S1668" s="63">
        <v>0</v>
      </c>
      <c r="T1668" s="63">
        <v>0</v>
      </c>
      <c r="U1668" s="63">
        <v>0</v>
      </c>
      <c r="V1668" s="63">
        <v>1.0666666666666666E-2</v>
      </c>
      <c r="W1668" s="63">
        <v>0</v>
      </c>
      <c r="X1668" s="63">
        <v>0</v>
      </c>
      <c r="Y1668" s="63">
        <v>0</v>
      </c>
      <c r="Z1668" s="63">
        <v>2.6666666666666666E-3</v>
      </c>
      <c r="AA1668" s="63">
        <v>0.35733333333333334</v>
      </c>
      <c r="AB1668" s="93" t="str">
        <f t="shared" si="367"/>
        <v>pre99</v>
      </c>
      <c r="AC1668" s="93" t="str">
        <f t="shared" si="368"/>
        <v>BQR</v>
      </c>
      <c r="AD1668" s="93" t="str">
        <f>"'"&amp;VLOOKUP(A1668,Lookups!B$3:F$48,2,FALSE)&amp;"'"</f>
        <v>'Big Qualicum River Fall'</v>
      </c>
      <c r="AE1668" s="93">
        <f>VLOOKUP(A1668,Lookups!B$3:F$48,4,FALSE)</f>
        <v>4</v>
      </c>
      <c r="AF1668" s="93" t="str">
        <f>VLOOKUP(A1668,Lookups!B$3:F$48,5,FALSE)</f>
        <v>GS</v>
      </c>
      <c r="AG1668" s="93" t="str">
        <f t="shared" si="369"/>
        <v>yes</v>
      </c>
      <c r="AH1668" s="93">
        <f>VLOOKUP(A1668,Lookups!B$3:F$48,3,FALSE)</f>
        <v>3</v>
      </c>
      <c r="AI1668" s="117">
        <f t="shared" si="370"/>
        <v>3.2000000000000001E-2</v>
      </c>
      <c r="AJ1668" s="117">
        <f t="shared" si="371"/>
        <v>5.3333333333333332E-3</v>
      </c>
      <c r="AK1668" s="117">
        <f t="shared" si="372"/>
        <v>2.6666666666666666E-3</v>
      </c>
      <c r="AL1668" s="117">
        <f t="shared" si="373"/>
        <v>0.57066666666666654</v>
      </c>
      <c r="AM1668" s="117">
        <f t="shared" si="374"/>
        <v>1.8666666666666665E-2</v>
      </c>
      <c r="AN1668" s="117">
        <f t="shared" si="375"/>
        <v>0</v>
      </c>
      <c r="AO1668" s="117">
        <f t="shared" si="376"/>
        <v>1.0666666666666666E-2</v>
      </c>
      <c r="AP1668" s="117">
        <f t="shared" si="377"/>
        <v>0</v>
      </c>
      <c r="AQ1668" s="117">
        <f t="shared" si="378"/>
        <v>0.35733333333333334</v>
      </c>
      <c r="AR1668" s="117">
        <f t="shared" si="379"/>
        <v>2.6666666666666666E-3</v>
      </c>
      <c r="AS1668" t="str">
        <f t="shared" si="380"/>
        <v>1996BQR</v>
      </c>
    </row>
    <row r="1669" spans="1:45" x14ac:dyDescent="0.25">
      <c r="A1669" t="s">
        <v>656</v>
      </c>
      <c r="B1669" s="64">
        <v>1997</v>
      </c>
      <c r="C1669">
        <v>234</v>
      </c>
      <c r="D1669" s="116" t="s">
        <v>43</v>
      </c>
      <c r="E1669" s="63">
        <v>4.2735042735042736E-2</v>
      </c>
      <c r="F1669" s="63">
        <v>0</v>
      </c>
      <c r="G1669" s="63">
        <v>0</v>
      </c>
      <c r="H1669" s="63">
        <v>3.4188034188034191E-2</v>
      </c>
      <c r="I1669" s="63">
        <v>0</v>
      </c>
      <c r="J1669" s="63">
        <v>0</v>
      </c>
      <c r="K1669" s="63">
        <v>4.2735042735042736E-2</v>
      </c>
      <c r="L1669" s="63">
        <v>8.5470085470085479E-3</v>
      </c>
      <c r="M1669" s="63">
        <v>0.3247863247863248</v>
      </c>
      <c r="N1669" s="63">
        <v>3.4188034188034191E-2</v>
      </c>
      <c r="O1669" s="63">
        <v>4.7008547008547008E-2</v>
      </c>
      <c r="P1669" s="63">
        <v>1.7094017094017096E-2</v>
      </c>
      <c r="Q1669" s="63">
        <v>0</v>
      </c>
      <c r="R1669" s="63">
        <v>0</v>
      </c>
      <c r="S1669" s="63">
        <v>0</v>
      </c>
      <c r="T1669" s="63">
        <v>0</v>
      </c>
      <c r="U1669" s="63">
        <v>0</v>
      </c>
      <c r="V1669" s="63">
        <v>0</v>
      </c>
      <c r="W1669" s="63">
        <v>0</v>
      </c>
      <c r="X1669" s="63">
        <v>0</v>
      </c>
      <c r="Y1669" s="63">
        <v>0</v>
      </c>
      <c r="Z1669" s="63">
        <v>4.2735042735042739E-3</v>
      </c>
      <c r="AA1669" s="63">
        <v>0.44444444444444442</v>
      </c>
      <c r="AB1669" s="93" t="str">
        <f t="shared" si="367"/>
        <v>pre99</v>
      </c>
      <c r="AC1669" s="93" t="str">
        <f t="shared" si="368"/>
        <v>BQR</v>
      </c>
      <c r="AD1669" s="93" t="str">
        <f>"'"&amp;VLOOKUP(A1669,Lookups!B$3:F$48,2,FALSE)&amp;"'"</f>
        <v>'Big Qualicum River Fall'</v>
      </c>
      <c r="AE1669" s="93">
        <f>VLOOKUP(A1669,Lookups!B$3:F$48,4,FALSE)</f>
        <v>4</v>
      </c>
      <c r="AF1669" s="93" t="str">
        <f>VLOOKUP(A1669,Lookups!B$3:F$48,5,FALSE)</f>
        <v>GS</v>
      </c>
      <c r="AG1669" s="93" t="str">
        <f t="shared" si="369"/>
        <v>yes</v>
      </c>
      <c r="AH1669" s="93">
        <f>VLOOKUP(A1669,Lookups!B$3:F$48,3,FALSE)</f>
        <v>3</v>
      </c>
      <c r="AI1669" s="117">
        <f t="shared" si="370"/>
        <v>4.2735042735042736E-2</v>
      </c>
      <c r="AJ1669" s="117">
        <f t="shared" si="371"/>
        <v>3.4188034188034191E-2</v>
      </c>
      <c r="AK1669" s="117">
        <f t="shared" si="372"/>
        <v>4.2735042735042736E-2</v>
      </c>
      <c r="AL1669" s="117">
        <f t="shared" si="373"/>
        <v>0.33333333333333337</v>
      </c>
      <c r="AM1669" s="117">
        <f t="shared" si="374"/>
        <v>9.8290598290598302E-2</v>
      </c>
      <c r="AN1669" s="117">
        <f t="shared" si="375"/>
        <v>0</v>
      </c>
      <c r="AO1669" s="117">
        <f t="shared" si="376"/>
        <v>0</v>
      </c>
      <c r="AP1669" s="117">
        <f t="shared" si="377"/>
        <v>0</v>
      </c>
      <c r="AQ1669" s="117">
        <f t="shared" si="378"/>
        <v>0.44444444444444442</v>
      </c>
      <c r="AR1669" s="117">
        <f t="shared" si="379"/>
        <v>4.2735042735042739E-3</v>
      </c>
      <c r="AS1669" t="str">
        <f t="shared" si="380"/>
        <v>1997BQR</v>
      </c>
    </row>
    <row r="1670" spans="1:45" x14ac:dyDescent="0.25">
      <c r="A1670" t="s">
        <v>656</v>
      </c>
      <c r="B1670" s="64">
        <v>1998</v>
      </c>
      <c r="C1670">
        <v>209</v>
      </c>
      <c r="D1670" s="116" t="s">
        <v>43</v>
      </c>
      <c r="E1670" s="63">
        <v>7.1770334928229665E-2</v>
      </c>
      <c r="F1670" s="63">
        <v>4.7846889952153108E-3</v>
      </c>
      <c r="G1670" s="63">
        <v>0</v>
      </c>
      <c r="H1670" s="63">
        <v>0</v>
      </c>
      <c r="I1670" s="63">
        <v>0</v>
      </c>
      <c r="J1670" s="63">
        <v>0</v>
      </c>
      <c r="K1670" s="63">
        <v>0</v>
      </c>
      <c r="L1670" s="63">
        <v>0</v>
      </c>
      <c r="M1670" s="63">
        <v>0.28708133971291866</v>
      </c>
      <c r="N1670" s="63">
        <v>0</v>
      </c>
      <c r="O1670" s="63">
        <v>0</v>
      </c>
      <c r="P1670" s="63">
        <v>1.9138755980861243E-2</v>
      </c>
      <c r="Q1670" s="63">
        <v>0</v>
      </c>
      <c r="R1670" s="63">
        <v>0</v>
      </c>
      <c r="S1670" s="63">
        <v>0</v>
      </c>
      <c r="T1670" s="63">
        <v>0</v>
      </c>
      <c r="U1670" s="63">
        <v>0</v>
      </c>
      <c r="V1670" s="63">
        <v>0</v>
      </c>
      <c r="W1670" s="63">
        <v>0</v>
      </c>
      <c r="X1670" s="63">
        <v>0</v>
      </c>
      <c r="Y1670" s="63">
        <v>0</v>
      </c>
      <c r="Z1670" s="63">
        <v>2.3923444976076555E-2</v>
      </c>
      <c r="AA1670" s="63">
        <v>0.59330143540669855</v>
      </c>
      <c r="AB1670" s="93" t="str">
        <f t="shared" si="367"/>
        <v>pre99</v>
      </c>
      <c r="AC1670" s="93" t="str">
        <f t="shared" si="368"/>
        <v>BQR</v>
      </c>
      <c r="AD1670" s="93" t="str">
        <f>"'"&amp;VLOOKUP(A1670,Lookups!B$3:F$48,2,FALSE)&amp;"'"</f>
        <v>'Big Qualicum River Fall'</v>
      </c>
      <c r="AE1670" s="93">
        <f>VLOOKUP(A1670,Lookups!B$3:F$48,4,FALSE)</f>
        <v>4</v>
      </c>
      <c r="AF1670" s="93" t="str">
        <f>VLOOKUP(A1670,Lookups!B$3:F$48,5,FALSE)</f>
        <v>GS</v>
      </c>
      <c r="AG1670" s="93" t="str">
        <f t="shared" si="369"/>
        <v>yes</v>
      </c>
      <c r="AH1670" s="93">
        <f>VLOOKUP(A1670,Lookups!B$3:F$48,3,FALSE)</f>
        <v>3</v>
      </c>
      <c r="AI1670" s="117">
        <f t="shared" si="370"/>
        <v>7.6555023923444973E-2</v>
      </c>
      <c r="AJ1670" s="117">
        <f t="shared" si="371"/>
        <v>0</v>
      </c>
      <c r="AK1670" s="117">
        <f t="shared" si="372"/>
        <v>0</v>
      </c>
      <c r="AL1670" s="117">
        <f t="shared" si="373"/>
        <v>0.28708133971291866</v>
      </c>
      <c r="AM1670" s="117">
        <f t="shared" si="374"/>
        <v>1.9138755980861243E-2</v>
      </c>
      <c r="AN1670" s="117">
        <f t="shared" si="375"/>
        <v>0</v>
      </c>
      <c r="AO1670" s="117">
        <f t="shared" si="376"/>
        <v>0</v>
      </c>
      <c r="AP1670" s="117">
        <f t="shared" si="377"/>
        <v>0</v>
      </c>
      <c r="AQ1670" s="117">
        <f t="shared" si="378"/>
        <v>0.59330143540669855</v>
      </c>
      <c r="AR1670" s="117">
        <f t="shared" si="379"/>
        <v>2.3923444976076555E-2</v>
      </c>
      <c r="AS1670" t="str">
        <f t="shared" si="380"/>
        <v>1998BQR</v>
      </c>
    </row>
    <row r="1671" spans="1:45" x14ac:dyDescent="0.25">
      <c r="A1671" t="s">
        <v>656</v>
      </c>
      <c r="B1671" s="64">
        <v>1999</v>
      </c>
      <c r="C1671">
        <v>298</v>
      </c>
      <c r="D1671" s="116" t="s">
        <v>43</v>
      </c>
      <c r="E1671" s="63">
        <v>6.0402684563758385E-2</v>
      </c>
      <c r="F1671" s="63">
        <v>2.0134228187919462E-2</v>
      </c>
      <c r="G1671" s="63">
        <v>0</v>
      </c>
      <c r="H1671" s="63">
        <v>3.6912751677852351E-2</v>
      </c>
      <c r="I1671" s="63">
        <v>2.3489932885906041E-2</v>
      </c>
      <c r="J1671" s="63">
        <v>0</v>
      </c>
      <c r="K1671" s="63">
        <v>3.6912751677852351E-2</v>
      </c>
      <c r="L1671" s="63">
        <v>0</v>
      </c>
      <c r="M1671" s="63">
        <v>0.17114093959731544</v>
      </c>
      <c r="N1671" s="63">
        <v>3.6912751677852351E-2</v>
      </c>
      <c r="O1671" s="63">
        <v>0</v>
      </c>
      <c r="P1671" s="63">
        <v>0</v>
      </c>
      <c r="Q1671" s="63">
        <v>0</v>
      </c>
      <c r="R1671" s="63">
        <v>0</v>
      </c>
      <c r="S1671" s="63">
        <v>0</v>
      </c>
      <c r="T1671" s="63">
        <v>0</v>
      </c>
      <c r="U1671" s="63">
        <v>1.0067114093959731E-2</v>
      </c>
      <c r="V1671" s="63">
        <v>0</v>
      </c>
      <c r="W1671" s="63">
        <v>0</v>
      </c>
      <c r="X1671" s="63">
        <v>0</v>
      </c>
      <c r="Y1671" s="63">
        <v>0</v>
      </c>
      <c r="Z1671" s="63">
        <v>1.6778523489932886E-2</v>
      </c>
      <c r="AA1671" s="63">
        <v>0.58724832214765099</v>
      </c>
      <c r="AB1671" s="93" t="str">
        <f t="shared" si="367"/>
        <v>a99to08</v>
      </c>
      <c r="AC1671" s="93" t="str">
        <f t="shared" si="368"/>
        <v>BQR</v>
      </c>
      <c r="AD1671" s="93" t="str">
        <f>"'"&amp;VLOOKUP(A1671,Lookups!B$3:F$48,2,FALSE)&amp;"'"</f>
        <v>'Big Qualicum River Fall'</v>
      </c>
      <c r="AE1671" s="93">
        <f>VLOOKUP(A1671,Lookups!B$3:F$48,4,FALSE)</f>
        <v>4</v>
      </c>
      <c r="AF1671" s="93" t="str">
        <f>VLOOKUP(A1671,Lookups!B$3:F$48,5,FALSE)</f>
        <v>GS</v>
      </c>
      <c r="AG1671" s="93" t="str">
        <f t="shared" si="369"/>
        <v>yes</v>
      </c>
      <c r="AH1671" s="93">
        <f>VLOOKUP(A1671,Lookups!B$3:F$48,3,FALSE)</f>
        <v>3</v>
      </c>
      <c r="AI1671" s="117">
        <f t="shared" si="370"/>
        <v>8.0536912751677847E-2</v>
      </c>
      <c r="AJ1671" s="117">
        <f t="shared" si="371"/>
        <v>6.0402684563758392E-2</v>
      </c>
      <c r="AK1671" s="117">
        <f t="shared" si="372"/>
        <v>3.6912751677852351E-2</v>
      </c>
      <c r="AL1671" s="117">
        <f t="shared" si="373"/>
        <v>0.17114093959731544</v>
      </c>
      <c r="AM1671" s="117">
        <f t="shared" si="374"/>
        <v>3.6912751677852351E-2</v>
      </c>
      <c r="AN1671" s="117">
        <f t="shared" si="375"/>
        <v>0</v>
      </c>
      <c r="AO1671" s="117">
        <f t="shared" si="376"/>
        <v>1.0067114093959731E-2</v>
      </c>
      <c r="AP1671" s="117">
        <f t="shared" si="377"/>
        <v>0</v>
      </c>
      <c r="AQ1671" s="117">
        <f t="shared" si="378"/>
        <v>0.58724832214765099</v>
      </c>
      <c r="AR1671" s="117">
        <f t="shared" si="379"/>
        <v>1.6778523489932886E-2</v>
      </c>
      <c r="AS1671" t="str">
        <f t="shared" si="380"/>
        <v>1999BQR</v>
      </c>
    </row>
    <row r="1672" spans="1:45" x14ac:dyDescent="0.25">
      <c r="A1672" t="s">
        <v>656</v>
      </c>
      <c r="B1672" s="64">
        <v>2000</v>
      </c>
      <c r="C1672">
        <v>249</v>
      </c>
      <c r="D1672" s="116" t="s">
        <v>43</v>
      </c>
      <c r="E1672" s="63">
        <v>0.1646586345381526</v>
      </c>
      <c r="F1672" s="63">
        <v>1.6064257028112448E-2</v>
      </c>
      <c r="G1672" s="63">
        <v>0</v>
      </c>
      <c r="H1672" s="63">
        <v>0</v>
      </c>
      <c r="I1672" s="63">
        <v>0</v>
      </c>
      <c r="J1672" s="63">
        <v>0</v>
      </c>
      <c r="K1672" s="63">
        <v>0</v>
      </c>
      <c r="L1672" s="63">
        <v>0</v>
      </c>
      <c r="M1672" s="63">
        <v>0.17269076305220882</v>
      </c>
      <c r="N1672" s="63">
        <v>0</v>
      </c>
      <c r="O1672" s="63">
        <v>4.0160642570281121E-3</v>
      </c>
      <c r="P1672" s="63">
        <v>0</v>
      </c>
      <c r="Q1672" s="63">
        <v>0</v>
      </c>
      <c r="R1672" s="63">
        <v>0</v>
      </c>
      <c r="S1672" s="63">
        <v>0</v>
      </c>
      <c r="T1672" s="63">
        <v>0</v>
      </c>
      <c r="U1672" s="63">
        <v>3.614457831325301E-2</v>
      </c>
      <c r="V1672" s="63">
        <v>0</v>
      </c>
      <c r="W1672" s="63">
        <v>0</v>
      </c>
      <c r="X1672" s="63">
        <v>0</v>
      </c>
      <c r="Y1672" s="63">
        <v>0</v>
      </c>
      <c r="Z1672" s="63">
        <v>0</v>
      </c>
      <c r="AA1672" s="63">
        <v>0.60642570281124497</v>
      </c>
      <c r="AB1672" s="93" t="str">
        <f t="shared" si="367"/>
        <v>a99to08</v>
      </c>
      <c r="AC1672" s="93" t="str">
        <f t="shared" si="368"/>
        <v>BQR</v>
      </c>
      <c r="AD1672" s="93" t="str">
        <f>"'"&amp;VLOOKUP(A1672,Lookups!B$3:F$48,2,FALSE)&amp;"'"</f>
        <v>'Big Qualicum River Fall'</v>
      </c>
      <c r="AE1672" s="93">
        <f>VLOOKUP(A1672,Lookups!B$3:F$48,4,FALSE)</f>
        <v>4</v>
      </c>
      <c r="AF1672" s="93" t="str">
        <f>VLOOKUP(A1672,Lookups!B$3:F$48,5,FALSE)</f>
        <v>GS</v>
      </c>
      <c r="AG1672" s="93" t="str">
        <f t="shared" si="369"/>
        <v>yes</v>
      </c>
      <c r="AH1672" s="93">
        <f>VLOOKUP(A1672,Lookups!B$3:F$48,3,FALSE)</f>
        <v>3</v>
      </c>
      <c r="AI1672" s="117">
        <f t="shared" si="370"/>
        <v>0.18072289156626506</v>
      </c>
      <c r="AJ1672" s="117">
        <f t="shared" si="371"/>
        <v>0</v>
      </c>
      <c r="AK1672" s="117">
        <f t="shared" si="372"/>
        <v>0</v>
      </c>
      <c r="AL1672" s="117">
        <f t="shared" si="373"/>
        <v>0.17269076305220882</v>
      </c>
      <c r="AM1672" s="117">
        <f t="shared" si="374"/>
        <v>4.0160642570281121E-3</v>
      </c>
      <c r="AN1672" s="117">
        <f t="shared" si="375"/>
        <v>0</v>
      </c>
      <c r="AO1672" s="117">
        <f t="shared" si="376"/>
        <v>3.614457831325301E-2</v>
      </c>
      <c r="AP1672" s="117">
        <f t="shared" si="377"/>
        <v>0</v>
      </c>
      <c r="AQ1672" s="117">
        <f t="shared" si="378"/>
        <v>0.60642570281124497</v>
      </c>
      <c r="AR1672" s="117">
        <f t="shared" si="379"/>
        <v>0</v>
      </c>
      <c r="AS1672" t="str">
        <f t="shared" si="380"/>
        <v>2000BQR</v>
      </c>
    </row>
    <row r="1673" spans="1:45" x14ac:dyDescent="0.25">
      <c r="A1673" t="s">
        <v>656</v>
      </c>
      <c r="B1673" s="64">
        <v>2001</v>
      </c>
      <c r="C1673">
        <v>534</v>
      </c>
      <c r="D1673" s="116" t="s">
        <v>43</v>
      </c>
      <c r="E1673" s="63">
        <v>5.2434456928838954E-2</v>
      </c>
      <c r="F1673" s="63">
        <v>0.10486891385767791</v>
      </c>
      <c r="G1673" s="63">
        <v>0</v>
      </c>
      <c r="H1673" s="63">
        <v>0</v>
      </c>
      <c r="I1673" s="63">
        <v>9.1760299625468167E-2</v>
      </c>
      <c r="J1673" s="63">
        <v>5.6179775280898875E-3</v>
      </c>
      <c r="K1673" s="63">
        <v>0</v>
      </c>
      <c r="L1673" s="63">
        <v>0</v>
      </c>
      <c r="M1673" s="63">
        <v>0.12546816479400749</v>
      </c>
      <c r="N1673" s="63">
        <v>0</v>
      </c>
      <c r="O1673" s="63">
        <v>0</v>
      </c>
      <c r="P1673" s="63">
        <v>9.3632958801498131E-3</v>
      </c>
      <c r="Q1673" s="63">
        <v>0</v>
      </c>
      <c r="R1673" s="63">
        <v>0</v>
      </c>
      <c r="S1673" s="63">
        <v>0</v>
      </c>
      <c r="T1673" s="63">
        <v>0</v>
      </c>
      <c r="U1673" s="63">
        <v>1.8726591760299626E-2</v>
      </c>
      <c r="V1673" s="63">
        <v>0</v>
      </c>
      <c r="W1673" s="63">
        <v>0</v>
      </c>
      <c r="X1673" s="63">
        <v>0</v>
      </c>
      <c r="Y1673" s="63">
        <v>0</v>
      </c>
      <c r="Z1673" s="63">
        <v>1.6853932584269662E-2</v>
      </c>
      <c r="AA1673" s="63">
        <v>0.57490636704119846</v>
      </c>
      <c r="AB1673" s="93" t="str">
        <f t="shared" si="367"/>
        <v>a99to08</v>
      </c>
      <c r="AC1673" s="93" t="str">
        <f t="shared" si="368"/>
        <v>BQR</v>
      </c>
      <c r="AD1673" s="93" t="str">
        <f>"'"&amp;VLOOKUP(A1673,Lookups!B$3:F$48,2,FALSE)&amp;"'"</f>
        <v>'Big Qualicum River Fall'</v>
      </c>
      <c r="AE1673" s="93">
        <f>VLOOKUP(A1673,Lookups!B$3:F$48,4,FALSE)</f>
        <v>4</v>
      </c>
      <c r="AF1673" s="93" t="str">
        <f>VLOOKUP(A1673,Lookups!B$3:F$48,5,FALSE)</f>
        <v>GS</v>
      </c>
      <c r="AG1673" s="93" t="str">
        <f t="shared" si="369"/>
        <v>yes</v>
      </c>
      <c r="AH1673" s="93">
        <f>VLOOKUP(A1673,Lookups!B$3:F$48,3,FALSE)</f>
        <v>3</v>
      </c>
      <c r="AI1673" s="117">
        <f t="shared" si="370"/>
        <v>0.15730337078651685</v>
      </c>
      <c r="AJ1673" s="117">
        <f t="shared" si="371"/>
        <v>9.1760299625468167E-2</v>
      </c>
      <c r="AK1673" s="117">
        <f t="shared" si="372"/>
        <v>5.6179775280898875E-3</v>
      </c>
      <c r="AL1673" s="117">
        <f t="shared" si="373"/>
        <v>0.12546816479400749</v>
      </c>
      <c r="AM1673" s="117">
        <f t="shared" si="374"/>
        <v>9.3632958801498131E-3</v>
      </c>
      <c r="AN1673" s="117">
        <f t="shared" si="375"/>
        <v>0</v>
      </c>
      <c r="AO1673" s="117">
        <f t="shared" si="376"/>
        <v>1.8726591760299626E-2</v>
      </c>
      <c r="AP1673" s="117">
        <f t="shared" si="377"/>
        <v>0</v>
      </c>
      <c r="AQ1673" s="117">
        <f t="shared" si="378"/>
        <v>0.57490636704119846</v>
      </c>
      <c r="AR1673" s="117">
        <f t="shared" si="379"/>
        <v>1.6853932584269662E-2</v>
      </c>
      <c r="AS1673" t="str">
        <f t="shared" si="380"/>
        <v>2001BQR</v>
      </c>
    </row>
    <row r="1674" spans="1:45" x14ac:dyDescent="0.25">
      <c r="A1674" t="s">
        <v>656</v>
      </c>
      <c r="B1674" s="64">
        <v>2002</v>
      </c>
      <c r="C1674">
        <v>342</v>
      </c>
      <c r="D1674" s="116" t="s">
        <v>43</v>
      </c>
      <c r="E1674" s="63">
        <v>0.10526315789473684</v>
      </c>
      <c r="F1674" s="63">
        <v>0</v>
      </c>
      <c r="G1674" s="63">
        <v>3.2163742690058478E-2</v>
      </c>
      <c r="H1674" s="63">
        <v>3.5087719298245612E-2</v>
      </c>
      <c r="I1674" s="63">
        <v>0</v>
      </c>
      <c r="J1674" s="63">
        <v>1.7543859649122806E-2</v>
      </c>
      <c r="K1674" s="63">
        <v>3.2163742690058478E-2</v>
      </c>
      <c r="L1674" s="63">
        <v>0</v>
      </c>
      <c r="M1674" s="63">
        <v>0.12865497076023391</v>
      </c>
      <c r="N1674" s="63">
        <v>0</v>
      </c>
      <c r="O1674" s="63">
        <v>4.9707602339181284E-2</v>
      </c>
      <c r="P1674" s="63">
        <v>3.2163742690058478E-2</v>
      </c>
      <c r="Q1674" s="63">
        <v>0</v>
      </c>
      <c r="R1674" s="63">
        <v>8.771929824561403E-3</v>
      </c>
      <c r="S1674" s="63">
        <v>0</v>
      </c>
      <c r="T1674" s="63">
        <v>0</v>
      </c>
      <c r="U1674" s="63">
        <v>2.046783625730994E-2</v>
      </c>
      <c r="V1674" s="63">
        <v>0</v>
      </c>
      <c r="W1674" s="63">
        <v>0</v>
      </c>
      <c r="X1674" s="63">
        <v>0</v>
      </c>
      <c r="Y1674" s="63">
        <v>0</v>
      </c>
      <c r="Z1674" s="63">
        <v>2.3391812865497075E-2</v>
      </c>
      <c r="AA1674" s="63">
        <v>0.51461988304093564</v>
      </c>
      <c r="AB1674" s="93" t="str">
        <f t="shared" si="367"/>
        <v>a99to08</v>
      </c>
      <c r="AC1674" s="93" t="str">
        <f t="shared" si="368"/>
        <v>BQR</v>
      </c>
      <c r="AD1674" s="93" t="str">
        <f>"'"&amp;VLOOKUP(A1674,Lookups!B$3:F$48,2,FALSE)&amp;"'"</f>
        <v>'Big Qualicum River Fall'</v>
      </c>
      <c r="AE1674" s="93">
        <f>VLOOKUP(A1674,Lookups!B$3:F$48,4,FALSE)</f>
        <v>4</v>
      </c>
      <c r="AF1674" s="93" t="str">
        <f>VLOOKUP(A1674,Lookups!B$3:F$48,5,FALSE)</f>
        <v>GS</v>
      </c>
      <c r="AG1674" s="93" t="str">
        <f t="shared" si="369"/>
        <v>yes</v>
      </c>
      <c r="AH1674" s="93">
        <f>VLOOKUP(A1674,Lookups!B$3:F$48,3,FALSE)</f>
        <v>3</v>
      </c>
      <c r="AI1674" s="117">
        <f t="shared" si="370"/>
        <v>0.13742690058479531</v>
      </c>
      <c r="AJ1674" s="117">
        <f t="shared" si="371"/>
        <v>3.5087719298245612E-2</v>
      </c>
      <c r="AK1674" s="117">
        <f t="shared" si="372"/>
        <v>4.9707602339181284E-2</v>
      </c>
      <c r="AL1674" s="117">
        <f t="shared" si="373"/>
        <v>0.12865497076023391</v>
      </c>
      <c r="AM1674" s="117">
        <f t="shared" si="374"/>
        <v>8.1871345029239762E-2</v>
      </c>
      <c r="AN1674" s="117">
        <f t="shared" si="375"/>
        <v>8.771929824561403E-3</v>
      </c>
      <c r="AO1674" s="117">
        <f t="shared" si="376"/>
        <v>2.046783625730994E-2</v>
      </c>
      <c r="AP1674" s="117">
        <f t="shared" si="377"/>
        <v>0</v>
      </c>
      <c r="AQ1674" s="117">
        <f t="shared" si="378"/>
        <v>0.51461988304093564</v>
      </c>
      <c r="AR1674" s="117">
        <f t="shared" si="379"/>
        <v>2.3391812865497075E-2</v>
      </c>
      <c r="AS1674" t="str">
        <f t="shared" si="380"/>
        <v>2002BQR</v>
      </c>
    </row>
    <row r="1675" spans="1:45" x14ac:dyDescent="0.25">
      <c r="A1675" t="s">
        <v>656</v>
      </c>
      <c r="B1675" s="64">
        <v>2003</v>
      </c>
      <c r="C1675">
        <v>262</v>
      </c>
      <c r="D1675" s="116" t="s">
        <v>43</v>
      </c>
      <c r="E1675" s="63">
        <v>8.3969465648854963E-2</v>
      </c>
      <c r="F1675" s="63">
        <v>3.8167938931297708E-3</v>
      </c>
      <c r="G1675" s="63">
        <v>1.9083969465648856E-2</v>
      </c>
      <c r="H1675" s="63">
        <v>0</v>
      </c>
      <c r="I1675" s="63">
        <v>0</v>
      </c>
      <c r="J1675" s="63">
        <v>3.4351145038167941E-2</v>
      </c>
      <c r="K1675" s="63">
        <v>0</v>
      </c>
      <c r="L1675" s="63">
        <v>0</v>
      </c>
      <c r="M1675" s="63">
        <v>0.18320610687022901</v>
      </c>
      <c r="N1675" s="63">
        <v>0</v>
      </c>
      <c r="O1675" s="63">
        <v>0</v>
      </c>
      <c r="P1675" s="63">
        <v>9.9236641221374045E-2</v>
      </c>
      <c r="Q1675" s="63">
        <v>0</v>
      </c>
      <c r="R1675" s="63">
        <v>0</v>
      </c>
      <c r="S1675" s="63">
        <v>0</v>
      </c>
      <c r="T1675" s="63">
        <v>0</v>
      </c>
      <c r="U1675" s="63">
        <v>0</v>
      </c>
      <c r="V1675" s="63">
        <v>0</v>
      </c>
      <c r="W1675" s="63">
        <v>0</v>
      </c>
      <c r="X1675" s="63">
        <v>0</v>
      </c>
      <c r="Y1675" s="63">
        <v>0</v>
      </c>
      <c r="Z1675" s="63">
        <v>2.2900763358778626E-2</v>
      </c>
      <c r="AA1675" s="63">
        <v>0.55343511450381677</v>
      </c>
      <c r="AB1675" s="93" t="str">
        <f t="shared" si="367"/>
        <v>a99to08</v>
      </c>
      <c r="AC1675" s="93" t="str">
        <f t="shared" si="368"/>
        <v>BQR</v>
      </c>
      <c r="AD1675" s="93" t="str">
        <f>"'"&amp;VLOOKUP(A1675,Lookups!B$3:F$48,2,FALSE)&amp;"'"</f>
        <v>'Big Qualicum River Fall'</v>
      </c>
      <c r="AE1675" s="93">
        <f>VLOOKUP(A1675,Lookups!B$3:F$48,4,FALSE)</f>
        <v>4</v>
      </c>
      <c r="AF1675" s="93" t="str">
        <f>VLOOKUP(A1675,Lookups!B$3:F$48,5,FALSE)</f>
        <v>GS</v>
      </c>
      <c r="AG1675" s="93" t="str">
        <f t="shared" si="369"/>
        <v>yes</v>
      </c>
      <c r="AH1675" s="93">
        <f>VLOOKUP(A1675,Lookups!B$3:F$48,3,FALSE)</f>
        <v>3</v>
      </c>
      <c r="AI1675" s="117">
        <f t="shared" si="370"/>
        <v>0.1068702290076336</v>
      </c>
      <c r="AJ1675" s="117">
        <f t="shared" si="371"/>
        <v>0</v>
      </c>
      <c r="AK1675" s="117">
        <f t="shared" si="372"/>
        <v>3.4351145038167941E-2</v>
      </c>
      <c r="AL1675" s="117">
        <f t="shared" si="373"/>
        <v>0.18320610687022901</v>
      </c>
      <c r="AM1675" s="117">
        <f t="shared" si="374"/>
        <v>9.9236641221374045E-2</v>
      </c>
      <c r="AN1675" s="117">
        <f t="shared" si="375"/>
        <v>0</v>
      </c>
      <c r="AO1675" s="117">
        <f t="shared" si="376"/>
        <v>0</v>
      </c>
      <c r="AP1675" s="117">
        <f t="shared" si="377"/>
        <v>0</v>
      </c>
      <c r="AQ1675" s="117">
        <f t="shared" si="378"/>
        <v>0.55343511450381677</v>
      </c>
      <c r="AR1675" s="117">
        <f t="shared" si="379"/>
        <v>2.2900763358778626E-2</v>
      </c>
      <c r="AS1675" t="str">
        <f t="shared" si="380"/>
        <v>2003BQR</v>
      </c>
    </row>
    <row r="1676" spans="1:45" x14ac:dyDescent="0.25">
      <c r="A1676" t="s">
        <v>656</v>
      </c>
      <c r="B1676" s="64">
        <v>2004</v>
      </c>
      <c r="C1676">
        <v>395</v>
      </c>
      <c r="D1676" s="116" t="s">
        <v>43</v>
      </c>
      <c r="E1676" s="63">
        <v>8.8607594936708861E-2</v>
      </c>
      <c r="F1676" s="63">
        <v>0</v>
      </c>
      <c r="G1676" s="63">
        <v>2.5316455696202532E-3</v>
      </c>
      <c r="H1676" s="63">
        <v>5.5696202531645568E-2</v>
      </c>
      <c r="I1676" s="63">
        <v>0</v>
      </c>
      <c r="J1676" s="63">
        <v>1.5189873417721518E-2</v>
      </c>
      <c r="K1676" s="63">
        <v>0</v>
      </c>
      <c r="L1676" s="63">
        <v>0</v>
      </c>
      <c r="M1676" s="63">
        <v>0.1240506329113924</v>
      </c>
      <c r="N1676" s="63">
        <v>0</v>
      </c>
      <c r="O1676" s="63">
        <v>0</v>
      </c>
      <c r="P1676" s="63">
        <v>0</v>
      </c>
      <c r="Q1676" s="63">
        <v>5.0632911392405064E-3</v>
      </c>
      <c r="R1676" s="63">
        <v>0</v>
      </c>
      <c r="S1676" s="63">
        <v>0</v>
      </c>
      <c r="T1676" s="63">
        <v>0</v>
      </c>
      <c r="U1676" s="63">
        <v>1.5189873417721518E-2</v>
      </c>
      <c r="V1676" s="63">
        <v>0</v>
      </c>
      <c r="W1676" s="63">
        <v>0</v>
      </c>
      <c r="X1676" s="63">
        <v>0</v>
      </c>
      <c r="Y1676" s="63">
        <v>0</v>
      </c>
      <c r="Z1676" s="63">
        <v>2.0253164556962026E-2</v>
      </c>
      <c r="AA1676" s="63">
        <v>0.67341772151898738</v>
      </c>
      <c r="AB1676" s="93" t="str">
        <f t="shared" si="367"/>
        <v>a99to08</v>
      </c>
      <c r="AC1676" s="93" t="str">
        <f t="shared" si="368"/>
        <v>BQR</v>
      </c>
      <c r="AD1676" s="93" t="str">
        <f>"'"&amp;VLOOKUP(A1676,Lookups!B$3:F$48,2,FALSE)&amp;"'"</f>
        <v>'Big Qualicum River Fall'</v>
      </c>
      <c r="AE1676" s="93">
        <f>VLOOKUP(A1676,Lookups!B$3:F$48,4,FALSE)</f>
        <v>4</v>
      </c>
      <c r="AF1676" s="93" t="str">
        <f>VLOOKUP(A1676,Lookups!B$3:F$48,5,FALSE)</f>
        <v>GS</v>
      </c>
      <c r="AG1676" s="93" t="str">
        <f t="shared" si="369"/>
        <v>yes</v>
      </c>
      <c r="AH1676" s="93">
        <f>VLOOKUP(A1676,Lookups!B$3:F$48,3,FALSE)</f>
        <v>3</v>
      </c>
      <c r="AI1676" s="117">
        <f t="shared" si="370"/>
        <v>9.1139240506329114E-2</v>
      </c>
      <c r="AJ1676" s="117">
        <f t="shared" si="371"/>
        <v>5.5696202531645568E-2</v>
      </c>
      <c r="AK1676" s="117">
        <f t="shared" si="372"/>
        <v>1.5189873417721518E-2</v>
      </c>
      <c r="AL1676" s="117">
        <f t="shared" si="373"/>
        <v>0.1240506329113924</v>
      </c>
      <c r="AM1676" s="117">
        <f t="shared" si="374"/>
        <v>0</v>
      </c>
      <c r="AN1676" s="117">
        <f t="shared" si="375"/>
        <v>5.0632911392405064E-3</v>
      </c>
      <c r="AO1676" s="117">
        <f t="shared" si="376"/>
        <v>1.5189873417721518E-2</v>
      </c>
      <c r="AP1676" s="117">
        <f t="shared" si="377"/>
        <v>0</v>
      </c>
      <c r="AQ1676" s="117">
        <f t="shared" si="378"/>
        <v>0.67341772151898738</v>
      </c>
      <c r="AR1676" s="117">
        <f t="shared" si="379"/>
        <v>2.0253164556962026E-2</v>
      </c>
      <c r="AS1676" t="str">
        <f t="shared" si="380"/>
        <v>2004BQR</v>
      </c>
    </row>
    <row r="1677" spans="1:45" x14ac:dyDescent="0.25">
      <c r="A1677" t="s">
        <v>656</v>
      </c>
      <c r="B1677" s="64">
        <v>2005</v>
      </c>
      <c r="C1677">
        <v>609</v>
      </c>
      <c r="D1677" s="116" t="s">
        <v>43</v>
      </c>
      <c r="E1677" s="63">
        <v>9.5238095238095233E-2</v>
      </c>
      <c r="F1677" s="63">
        <v>3.2840722495894909E-3</v>
      </c>
      <c r="G1677" s="63">
        <v>0</v>
      </c>
      <c r="H1677" s="63">
        <v>1.9704433497536946E-2</v>
      </c>
      <c r="I1677" s="63">
        <v>0</v>
      </c>
      <c r="J1677" s="63">
        <v>5.2545155993431854E-2</v>
      </c>
      <c r="K1677" s="63">
        <v>2.7914614121510674E-2</v>
      </c>
      <c r="L1677" s="63">
        <v>0</v>
      </c>
      <c r="M1677" s="63">
        <v>0.22331691297208539</v>
      </c>
      <c r="N1677" s="63">
        <v>0</v>
      </c>
      <c r="O1677" s="63">
        <v>9.852216748768473E-3</v>
      </c>
      <c r="P1677" s="63">
        <v>2.6272577996715927E-2</v>
      </c>
      <c r="Q1677" s="63">
        <v>4.9261083743842365E-3</v>
      </c>
      <c r="R1677" s="63">
        <v>6.5681444991789817E-3</v>
      </c>
      <c r="S1677" s="63">
        <v>0</v>
      </c>
      <c r="T1677" s="63">
        <v>0</v>
      </c>
      <c r="U1677" s="63">
        <v>3.4482758620689655E-2</v>
      </c>
      <c r="V1677" s="63">
        <v>0</v>
      </c>
      <c r="W1677" s="63">
        <v>0</v>
      </c>
      <c r="X1677" s="63">
        <v>0</v>
      </c>
      <c r="Y1677" s="63">
        <v>0</v>
      </c>
      <c r="Z1677" s="63">
        <v>1.1494252873563218E-2</v>
      </c>
      <c r="AA1677" s="63">
        <v>0.48440065681444994</v>
      </c>
      <c r="AB1677" s="93" t="str">
        <f t="shared" si="367"/>
        <v>a99to08</v>
      </c>
      <c r="AC1677" s="93" t="str">
        <f t="shared" si="368"/>
        <v>BQR</v>
      </c>
      <c r="AD1677" s="93" t="str">
        <f>"'"&amp;VLOOKUP(A1677,Lookups!B$3:F$48,2,FALSE)&amp;"'"</f>
        <v>'Big Qualicum River Fall'</v>
      </c>
      <c r="AE1677" s="93">
        <f>VLOOKUP(A1677,Lookups!B$3:F$48,4,FALSE)</f>
        <v>4</v>
      </c>
      <c r="AF1677" s="93" t="str">
        <f>VLOOKUP(A1677,Lookups!B$3:F$48,5,FALSE)</f>
        <v>GS</v>
      </c>
      <c r="AG1677" s="93" t="str">
        <f t="shared" si="369"/>
        <v>yes</v>
      </c>
      <c r="AH1677" s="93">
        <f>VLOOKUP(A1677,Lookups!B$3:F$48,3,FALSE)</f>
        <v>3</v>
      </c>
      <c r="AI1677" s="117">
        <f t="shared" si="370"/>
        <v>9.852216748768472E-2</v>
      </c>
      <c r="AJ1677" s="117">
        <f t="shared" si="371"/>
        <v>1.9704433497536946E-2</v>
      </c>
      <c r="AK1677" s="117">
        <f t="shared" si="372"/>
        <v>8.0459770114942528E-2</v>
      </c>
      <c r="AL1677" s="117">
        <f t="shared" si="373"/>
        <v>0.22331691297208539</v>
      </c>
      <c r="AM1677" s="117">
        <f t="shared" si="374"/>
        <v>3.6124794745484398E-2</v>
      </c>
      <c r="AN1677" s="117">
        <f t="shared" si="375"/>
        <v>1.1494252873563218E-2</v>
      </c>
      <c r="AO1677" s="117">
        <f t="shared" si="376"/>
        <v>3.4482758620689655E-2</v>
      </c>
      <c r="AP1677" s="117">
        <f t="shared" si="377"/>
        <v>0</v>
      </c>
      <c r="AQ1677" s="117">
        <f t="shared" si="378"/>
        <v>0.48440065681444994</v>
      </c>
      <c r="AR1677" s="117">
        <f t="shared" si="379"/>
        <v>1.1494252873563218E-2</v>
      </c>
      <c r="AS1677" t="str">
        <f t="shared" si="380"/>
        <v>2005BQR</v>
      </c>
    </row>
    <row r="1678" spans="1:45" x14ac:dyDescent="0.25">
      <c r="A1678" t="s">
        <v>656</v>
      </c>
      <c r="B1678" s="64">
        <v>2006</v>
      </c>
      <c r="C1678">
        <v>624</v>
      </c>
      <c r="D1678" s="116" t="s">
        <v>43</v>
      </c>
      <c r="E1678" s="63">
        <v>5.2884615384615377E-2</v>
      </c>
      <c r="F1678" s="63">
        <v>3.8461538461538464E-2</v>
      </c>
      <c r="G1678" s="63">
        <v>9.6153846153846159E-3</v>
      </c>
      <c r="H1678" s="63">
        <v>1.6025641025641024E-2</v>
      </c>
      <c r="I1678" s="63">
        <v>0</v>
      </c>
      <c r="J1678" s="63">
        <v>6.41025641025641E-3</v>
      </c>
      <c r="K1678" s="63">
        <v>0</v>
      </c>
      <c r="L1678" s="63">
        <v>0</v>
      </c>
      <c r="M1678" s="63">
        <v>9.6153846153846145E-2</v>
      </c>
      <c r="N1678" s="63">
        <v>0</v>
      </c>
      <c r="O1678" s="63">
        <v>0</v>
      </c>
      <c r="P1678" s="63">
        <v>2.8846153846153848E-2</v>
      </c>
      <c r="Q1678" s="63">
        <v>0</v>
      </c>
      <c r="R1678" s="63">
        <v>4.807692307692308E-3</v>
      </c>
      <c r="S1678" s="63">
        <v>0</v>
      </c>
      <c r="T1678" s="63">
        <v>0</v>
      </c>
      <c r="U1678" s="63">
        <v>1.6025641025641025E-3</v>
      </c>
      <c r="V1678" s="63">
        <v>0</v>
      </c>
      <c r="W1678" s="63">
        <v>0</v>
      </c>
      <c r="X1678" s="63">
        <v>0</v>
      </c>
      <c r="Y1678" s="63">
        <v>0</v>
      </c>
      <c r="Z1678" s="63">
        <v>4.807692307692308E-3</v>
      </c>
      <c r="AA1678" s="63">
        <v>0.74038461538461542</v>
      </c>
      <c r="AB1678" s="93" t="str">
        <f t="shared" si="367"/>
        <v>a99to08</v>
      </c>
      <c r="AC1678" s="93" t="str">
        <f t="shared" si="368"/>
        <v>BQR</v>
      </c>
      <c r="AD1678" s="93" t="str">
        <f>"'"&amp;VLOOKUP(A1678,Lookups!B$3:F$48,2,FALSE)&amp;"'"</f>
        <v>'Big Qualicum River Fall'</v>
      </c>
      <c r="AE1678" s="93">
        <f>VLOOKUP(A1678,Lookups!B$3:F$48,4,FALSE)</f>
        <v>4</v>
      </c>
      <c r="AF1678" s="93" t="str">
        <f>VLOOKUP(A1678,Lookups!B$3:F$48,5,FALSE)</f>
        <v>GS</v>
      </c>
      <c r="AG1678" s="93" t="str">
        <f t="shared" si="369"/>
        <v>yes</v>
      </c>
      <c r="AH1678" s="93">
        <f>VLOOKUP(A1678,Lookups!B$3:F$48,3,FALSE)</f>
        <v>3</v>
      </c>
      <c r="AI1678" s="117">
        <f t="shared" si="370"/>
        <v>0.10096153846153846</v>
      </c>
      <c r="AJ1678" s="117">
        <f t="shared" si="371"/>
        <v>1.6025641025641024E-2</v>
      </c>
      <c r="AK1678" s="117">
        <f t="shared" si="372"/>
        <v>6.41025641025641E-3</v>
      </c>
      <c r="AL1678" s="117">
        <f t="shared" si="373"/>
        <v>9.6153846153846145E-2</v>
      </c>
      <c r="AM1678" s="117">
        <f t="shared" si="374"/>
        <v>2.8846153846153848E-2</v>
      </c>
      <c r="AN1678" s="117">
        <f t="shared" si="375"/>
        <v>4.807692307692308E-3</v>
      </c>
      <c r="AO1678" s="117">
        <f t="shared" si="376"/>
        <v>1.6025641025641025E-3</v>
      </c>
      <c r="AP1678" s="117">
        <f t="shared" si="377"/>
        <v>0</v>
      </c>
      <c r="AQ1678" s="117">
        <f t="shared" si="378"/>
        <v>0.74038461538461542</v>
      </c>
      <c r="AR1678" s="117">
        <f t="shared" si="379"/>
        <v>4.807692307692308E-3</v>
      </c>
      <c r="AS1678" t="str">
        <f t="shared" si="380"/>
        <v>2006BQR</v>
      </c>
    </row>
    <row r="1679" spans="1:45" x14ac:dyDescent="0.25">
      <c r="A1679" t="s">
        <v>656</v>
      </c>
      <c r="B1679" s="64">
        <v>2007</v>
      </c>
      <c r="C1679">
        <v>624</v>
      </c>
      <c r="D1679" s="116" t="s">
        <v>43</v>
      </c>
      <c r="E1679" s="63">
        <v>0.1233974358974359</v>
      </c>
      <c r="F1679" s="63">
        <v>6.41025641025641E-3</v>
      </c>
      <c r="G1679" s="63">
        <v>3.205128205128205E-3</v>
      </c>
      <c r="H1679" s="63">
        <v>5.2884615384615384E-2</v>
      </c>
      <c r="I1679" s="63">
        <v>3.2051282051282048E-2</v>
      </c>
      <c r="J1679" s="63">
        <v>6.41025641025641E-3</v>
      </c>
      <c r="K1679" s="63">
        <v>2.2435897435897436E-2</v>
      </c>
      <c r="L1679" s="63">
        <v>0</v>
      </c>
      <c r="M1679" s="63">
        <v>0.15865384615384615</v>
      </c>
      <c r="N1679" s="63">
        <v>0</v>
      </c>
      <c r="O1679" s="63">
        <v>9.6153846153846159E-3</v>
      </c>
      <c r="P1679" s="63">
        <v>1.282051282051282E-2</v>
      </c>
      <c r="Q1679" s="63">
        <v>0</v>
      </c>
      <c r="R1679" s="63">
        <v>0</v>
      </c>
      <c r="S1679" s="63">
        <v>0</v>
      </c>
      <c r="T1679" s="63">
        <v>0</v>
      </c>
      <c r="U1679" s="63">
        <v>1.4423076923076924E-2</v>
      </c>
      <c r="V1679" s="63">
        <v>0</v>
      </c>
      <c r="W1679" s="63">
        <v>0</v>
      </c>
      <c r="X1679" s="63">
        <v>0</v>
      </c>
      <c r="Y1679" s="63">
        <v>0</v>
      </c>
      <c r="Z1679" s="63">
        <v>4.807692307692308E-3</v>
      </c>
      <c r="AA1679" s="63">
        <v>0.55288461538461542</v>
      </c>
      <c r="AB1679" s="93" t="str">
        <f t="shared" si="367"/>
        <v>a99to08</v>
      </c>
      <c r="AC1679" s="93" t="str">
        <f t="shared" si="368"/>
        <v>BQR</v>
      </c>
      <c r="AD1679" s="93" t="str">
        <f>"'"&amp;VLOOKUP(A1679,Lookups!B$3:F$48,2,FALSE)&amp;"'"</f>
        <v>'Big Qualicum River Fall'</v>
      </c>
      <c r="AE1679" s="93">
        <f>VLOOKUP(A1679,Lookups!B$3:F$48,4,FALSE)</f>
        <v>4</v>
      </c>
      <c r="AF1679" s="93" t="str">
        <f>VLOOKUP(A1679,Lookups!B$3:F$48,5,FALSE)</f>
        <v>GS</v>
      </c>
      <c r="AG1679" s="93" t="str">
        <f t="shared" si="369"/>
        <v>yes</v>
      </c>
      <c r="AH1679" s="93">
        <f>VLOOKUP(A1679,Lookups!B$3:F$48,3,FALSE)</f>
        <v>3</v>
      </c>
      <c r="AI1679" s="117">
        <f t="shared" si="370"/>
        <v>0.13301282051282051</v>
      </c>
      <c r="AJ1679" s="117">
        <f t="shared" si="371"/>
        <v>8.4935897435897439E-2</v>
      </c>
      <c r="AK1679" s="117">
        <f t="shared" si="372"/>
        <v>2.8846153846153848E-2</v>
      </c>
      <c r="AL1679" s="117">
        <f t="shared" si="373"/>
        <v>0.15865384615384615</v>
      </c>
      <c r="AM1679" s="117">
        <f t="shared" si="374"/>
        <v>2.2435897435897436E-2</v>
      </c>
      <c r="AN1679" s="117">
        <f t="shared" si="375"/>
        <v>0</v>
      </c>
      <c r="AO1679" s="117">
        <f t="shared" si="376"/>
        <v>1.4423076923076924E-2</v>
      </c>
      <c r="AP1679" s="117">
        <f t="shared" si="377"/>
        <v>0</v>
      </c>
      <c r="AQ1679" s="117">
        <f t="shared" si="378"/>
        <v>0.55288461538461542</v>
      </c>
      <c r="AR1679" s="117">
        <f t="shared" si="379"/>
        <v>4.807692307692308E-3</v>
      </c>
      <c r="AS1679" t="str">
        <f t="shared" si="380"/>
        <v>2007BQR</v>
      </c>
    </row>
    <row r="1680" spans="1:45" x14ac:dyDescent="0.25">
      <c r="A1680" t="s">
        <v>656</v>
      </c>
      <c r="B1680" s="64">
        <v>2008</v>
      </c>
      <c r="C1680">
        <v>439</v>
      </c>
      <c r="D1680" s="116" t="s">
        <v>43</v>
      </c>
      <c r="E1680" s="63">
        <v>5.2391799544419138E-2</v>
      </c>
      <c r="F1680" s="63">
        <v>9.1116173120728925E-3</v>
      </c>
      <c r="G1680" s="63">
        <v>2.2779043280182231E-3</v>
      </c>
      <c r="H1680" s="63">
        <v>1.8223234624145785E-2</v>
      </c>
      <c r="I1680" s="63">
        <v>0</v>
      </c>
      <c r="J1680" s="63">
        <v>9.1116173120728925E-3</v>
      </c>
      <c r="K1680" s="63">
        <v>7.0615034168564919E-2</v>
      </c>
      <c r="L1680" s="63">
        <v>0</v>
      </c>
      <c r="M1680" s="63">
        <v>0.15261958997722097</v>
      </c>
      <c r="N1680" s="63">
        <v>0</v>
      </c>
      <c r="O1680" s="63">
        <v>4.5558086560364463E-3</v>
      </c>
      <c r="P1680" s="63">
        <v>4.1002277904328019E-2</v>
      </c>
      <c r="Q1680" s="63">
        <v>0</v>
      </c>
      <c r="R1680" s="63">
        <v>0</v>
      </c>
      <c r="S1680" s="63">
        <v>0</v>
      </c>
      <c r="T1680" s="63">
        <v>0</v>
      </c>
      <c r="U1680" s="63">
        <v>2.0501138952164009E-2</v>
      </c>
      <c r="V1680" s="63">
        <v>4.7835990888382689E-2</v>
      </c>
      <c r="W1680" s="63">
        <v>0</v>
      </c>
      <c r="X1680" s="63">
        <v>0</v>
      </c>
      <c r="Y1680" s="63">
        <v>0</v>
      </c>
      <c r="Z1680" s="63">
        <v>2.2779043280182231E-3</v>
      </c>
      <c r="AA1680" s="63">
        <v>0.56947608200455579</v>
      </c>
      <c r="AB1680" s="93" t="str">
        <f t="shared" si="367"/>
        <v>a99to08</v>
      </c>
      <c r="AC1680" s="93" t="str">
        <f t="shared" si="368"/>
        <v>BQR</v>
      </c>
      <c r="AD1680" s="93" t="str">
        <f>"'"&amp;VLOOKUP(A1680,Lookups!B$3:F$48,2,FALSE)&amp;"'"</f>
        <v>'Big Qualicum River Fall'</v>
      </c>
      <c r="AE1680" s="93">
        <f>VLOOKUP(A1680,Lookups!B$3:F$48,4,FALSE)</f>
        <v>4</v>
      </c>
      <c r="AF1680" s="93" t="str">
        <f>VLOOKUP(A1680,Lookups!B$3:F$48,5,FALSE)</f>
        <v>GS</v>
      </c>
      <c r="AG1680" s="93" t="str">
        <f t="shared" si="369"/>
        <v>yes</v>
      </c>
      <c r="AH1680" s="93">
        <f>VLOOKUP(A1680,Lookups!B$3:F$48,3,FALSE)</f>
        <v>3</v>
      </c>
      <c r="AI1680" s="117">
        <f t="shared" si="370"/>
        <v>6.3781321184510256E-2</v>
      </c>
      <c r="AJ1680" s="117">
        <f t="shared" si="371"/>
        <v>1.8223234624145785E-2</v>
      </c>
      <c r="AK1680" s="117">
        <f t="shared" si="372"/>
        <v>7.9726651480637817E-2</v>
      </c>
      <c r="AL1680" s="117">
        <f t="shared" si="373"/>
        <v>0.15261958997722097</v>
      </c>
      <c r="AM1680" s="117">
        <f t="shared" si="374"/>
        <v>4.5558086560364468E-2</v>
      </c>
      <c r="AN1680" s="117">
        <f t="shared" si="375"/>
        <v>0</v>
      </c>
      <c r="AO1680" s="117">
        <f t="shared" si="376"/>
        <v>6.8337129840546698E-2</v>
      </c>
      <c r="AP1680" s="117">
        <f t="shared" si="377"/>
        <v>0</v>
      </c>
      <c r="AQ1680" s="117">
        <f t="shared" si="378"/>
        <v>0.56947608200455579</v>
      </c>
      <c r="AR1680" s="117">
        <f t="shared" si="379"/>
        <v>2.2779043280182231E-3</v>
      </c>
      <c r="AS1680" t="str">
        <f t="shared" si="380"/>
        <v>2008BQR</v>
      </c>
    </row>
    <row r="1681" spans="1:45" x14ac:dyDescent="0.25">
      <c r="A1681" t="s">
        <v>656</v>
      </c>
      <c r="B1681" s="64">
        <v>2009</v>
      </c>
      <c r="C1681">
        <v>558</v>
      </c>
      <c r="D1681" s="116" t="s">
        <v>43</v>
      </c>
      <c r="E1681" s="63">
        <v>4.6594982078853042E-2</v>
      </c>
      <c r="F1681" s="63">
        <v>5.5555555555555552E-2</v>
      </c>
      <c r="G1681" s="63">
        <v>0</v>
      </c>
      <c r="H1681" s="63">
        <v>1.9713261648745518E-2</v>
      </c>
      <c r="I1681" s="63">
        <v>0</v>
      </c>
      <c r="J1681" s="63">
        <v>1.4336917562724014E-2</v>
      </c>
      <c r="K1681" s="63">
        <v>4.8387096774193547E-2</v>
      </c>
      <c r="L1681" s="63">
        <v>0</v>
      </c>
      <c r="M1681" s="63">
        <v>0.13799283154121864</v>
      </c>
      <c r="N1681" s="63">
        <v>0</v>
      </c>
      <c r="O1681" s="63">
        <v>0</v>
      </c>
      <c r="P1681" s="63">
        <v>1.6129032258064516E-2</v>
      </c>
      <c r="Q1681" s="63">
        <v>5.3763440860215058E-3</v>
      </c>
      <c r="R1681" s="63">
        <v>0</v>
      </c>
      <c r="S1681" s="63">
        <v>0</v>
      </c>
      <c r="T1681" s="63">
        <v>0</v>
      </c>
      <c r="U1681" s="63">
        <v>1.0752688172043012E-2</v>
      </c>
      <c r="V1681" s="63">
        <v>7.1684587813620072E-3</v>
      </c>
      <c r="W1681" s="63">
        <v>0</v>
      </c>
      <c r="X1681" s="63">
        <v>0</v>
      </c>
      <c r="Y1681" s="63">
        <v>0</v>
      </c>
      <c r="Z1681" s="63">
        <v>1.6129032258064516E-2</v>
      </c>
      <c r="AA1681" s="63">
        <v>0.62186379928315416</v>
      </c>
      <c r="AB1681" s="93" t="str">
        <f t="shared" si="367"/>
        <v>a09on</v>
      </c>
      <c r="AC1681" s="93" t="str">
        <f t="shared" si="368"/>
        <v>BQR</v>
      </c>
      <c r="AD1681" s="93" t="str">
        <f>"'"&amp;VLOOKUP(A1681,Lookups!B$3:F$48,2,FALSE)&amp;"'"</f>
        <v>'Big Qualicum River Fall'</v>
      </c>
      <c r="AE1681" s="93">
        <f>VLOOKUP(A1681,Lookups!B$3:F$48,4,FALSE)</f>
        <v>4</v>
      </c>
      <c r="AF1681" s="93" t="str">
        <f>VLOOKUP(A1681,Lookups!B$3:F$48,5,FALSE)</f>
        <v>GS</v>
      </c>
      <c r="AG1681" s="93" t="str">
        <f t="shared" si="369"/>
        <v>yes</v>
      </c>
      <c r="AH1681" s="93">
        <f>VLOOKUP(A1681,Lookups!B$3:F$48,3,FALSE)</f>
        <v>3</v>
      </c>
      <c r="AI1681" s="117">
        <f t="shared" si="370"/>
        <v>0.10215053763440859</v>
      </c>
      <c r="AJ1681" s="117">
        <f t="shared" si="371"/>
        <v>1.9713261648745518E-2</v>
      </c>
      <c r="AK1681" s="117">
        <f t="shared" si="372"/>
        <v>6.2724014336917558E-2</v>
      </c>
      <c r="AL1681" s="117">
        <f t="shared" si="373"/>
        <v>0.13799283154121864</v>
      </c>
      <c r="AM1681" s="117">
        <f t="shared" si="374"/>
        <v>1.6129032258064516E-2</v>
      </c>
      <c r="AN1681" s="117">
        <f t="shared" si="375"/>
        <v>5.3763440860215058E-3</v>
      </c>
      <c r="AO1681" s="117">
        <f t="shared" si="376"/>
        <v>1.7921146953405021E-2</v>
      </c>
      <c r="AP1681" s="117">
        <f t="shared" si="377"/>
        <v>0</v>
      </c>
      <c r="AQ1681" s="117">
        <f t="shared" si="378"/>
        <v>0.62186379928315416</v>
      </c>
      <c r="AR1681" s="117">
        <f t="shared" si="379"/>
        <v>1.6129032258064516E-2</v>
      </c>
      <c r="AS1681" t="str">
        <f t="shared" si="380"/>
        <v>2009BQR</v>
      </c>
    </row>
    <row r="1682" spans="1:45" x14ac:dyDescent="0.25">
      <c r="A1682" t="s">
        <v>656</v>
      </c>
      <c r="B1682" s="64">
        <v>2010</v>
      </c>
      <c r="C1682">
        <v>477</v>
      </c>
      <c r="D1682" s="116" t="s">
        <v>43</v>
      </c>
      <c r="E1682" s="63">
        <v>6.2893081761006289E-2</v>
      </c>
      <c r="F1682" s="63">
        <v>2.0964360587002098E-3</v>
      </c>
      <c r="G1682" s="63">
        <v>1.4675052410901468E-2</v>
      </c>
      <c r="H1682" s="63">
        <v>1.6771488469601678E-2</v>
      </c>
      <c r="I1682" s="63">
        <v>0</v>
      </c>
      <c r="J1682" s="63">
        <v>1.0482180293501049E-2</v>
      </c>
      <c r="K1682" s="63">
        <v>3.7735849056603772E-2</v>
      </c>
      <c r="L1682" s="63">
        <v>0</v>
      </c>
      <c r="M1682" s="63">
        <v>0.20335429769392033</v>
      </c>
      <c r="N1682" s="63">
        <v>0</v>
      </c>
      <c r="O1682" s="63">
        <v>0</v>
      </c>
      <c r="P1682" s="63">
        <v>1.4675052410901468E-2</v>
      </c>
      <c r="Q1682" s="63">
        <v>1.8867924528301886E-2</v>
      </c>
      <c r="R1682" s="63">
        <v>0</v>
      </c>
      <c r="S1682" s="63">
        <v>0</v>
      </c>
      <c r="T1682" s="63">
        <v>0</v>
      </c>
      <c r="U1682" s="63">
        <v>1.8867924528301886E-2</v>
      </c>
      <c r="V1682" s="63">
        <v>0</v>
      </c>
      <c r="W1682" s="63">
        <v>0</v>
      </c>
      <c r="X1682" s="63">
        <v>0</v>
      </c>
      <c r="Y1682" s="63">
        <v>0</v>
      </c>
      <c r="Z1682" s="63">
        <v>8.385744234800839E-3</v>
      </c>
      <c r="AA1682" s="63">
        <v>0.5911949685534591</v>
      </c>
      <c r="AB1682" s="93" t="str">
        <f t="shared" si="367"/>
        <v>a09on</v>
      </c>
      <c r="AC1682" s="93" t="str">
        <f t="shared" si="368"/>
        <v>BQR</v>
      </c>
      <c r="AD1682" s="93" t="str">
        <f>"'"&amp;VLOOKUP(A1682,Lookups!B$3:F$48,2,FALSE)&amp;"'"</f>
        <v>'Big Qualicum River Fall'</v>
      </c>
      <c r="AE1682" s="93">
        <f>VLOOKUP(A1682,Lookups!B$3:F$48,4,FALSE)</f>
        <v>4</v>
      </c>
      <c r="AF1682" s="93" t="str">
        <f>VLOOKUP(A1682,Lookups!B$3:F$48,5,FALSE)</f>
        <v>GS</v>
      </c>
      <c r="AG1682" s="93" t="str">
        <f t="shared" si="369"/>
        <v>yes</v>
      </c>
      <c r="AH1682" s="93">
        <f>VLOOKUP(A1682,Lookups!B$3:F$48,3,FALSE)</f>
        <v>3</v>
      </c>
      <c r="AI1682" s="117">
        <f t="shared" si="370"/>
        <v>7.9664570230607967E-2</v>
      </c>
      <c r="AJ1682" s="117">
        <f t="shared" si="371"/>
        <v>1.6771488469601678E-2</v>
      </c>
      <c r="AK1682" s="117">
        <f t="shared" si="372"/>
        <v>4.8218029350104823E-2</v>
      </c>
      <c r="AL1682" s="117">
        <f t="shared" si="373"/>
        <v>0.20335429769392033</v>
      </c>
      <c r="AM1682" s="117">
        <f t="shared" si="374"/>
        <v>1.4675052410901468E-2</v>
      </c>
      <c r="AN1682" s="117">
        <f t="shared" si="375"/>
        <v>1.8867924528301886E-2</v>
      </c>
      <c r="AO1682" s="117">
        <f t="shared" si="376"/>
        <v>1.8867924528301886E-2</v>
      </c>
      <c r="AP1682" s="117">
        <f t="shared" si="377"/>
        <v>0</v>
      </c>
      <c r="AQ1682" s="117">
        <f t="shared" si="378"/>
        <v>0.5911949685534591</v>
      </c>
      <c r="AR1682" s="117">
        <f t="shared" si="379"/>
        <v>8.385744234800839E-3</v>
      </c>
      <c r="AS1682" t="str">
        <f t="shared" si="380"/>
        <v>2010BQR</v>
      </c>
    </row>
    <row r="1683" spans="1:45" x14ac:dyDescent="0.25">
      <c r="A1683" t="s">
        <v>656</v>
      </c>
      <c r="B1683" s="64">
        <v>2011</v>
      </c>
      <c r="C1683">
        <v>528</v>
      </c>
      <c r="D1683" s="116" t="s">
        <v>43</v>
      </c>
      <c r="E1683" s="63">
        <v>7.9545454545454558E-2</v>
      </c>
      <c r="F1683" s="63">
        <v>1.7045454545454544E-2</v>
      </c>
      <c r="G1683" s="63">
        <v>1.3257575757575758E-2</v>
      </c>
      <c r="H1683" s="63">
        <v>0</v>
      </c>
      <c r="I1683" s="63">
        <v>1.3257575757575758E-2</v>
      </c>
      <c r="J1683" s="63">
        <v>1.1363636363636364E-2</v>
      </c>
      <c r="K1683" s="63">
        <v>1.3257575757575758E-2</v>
      </c>
      <c r="L1683" s="63">
        <v>0</v>
      </c>
      <c r="M1683" s="63">
        <v>0.12310606060606061</v>
      </c>
      <c r="N1683" s="63">
        <v>0</v>
      </c>
      <c r="O1683" s="63">
        <v>0</v>
      </c>
      <c r="P1683" s="63">
        <v>3.787878787878788E-2</v>
      </c>
      <c r="Q1683" s="63">
        <v>0</v>
      </c>
      <c r="R1683" s="63">
        <v>0</v>
      </c>
      <c r="S1683" s="63">
        <v>0</v>
      </c>
      <c r="T1683" s="63">
        <v>0</v>
      </c>
      <c r="U1683" s="63">
        <v>1.7045454545454544E-2</v>
      </c>
      <c r="V1683" s="63">
        <v>0</v>
      </c>
      <c r="W1683" s="63">
        <v>0</v>
      </c>
      <c r="X1683" s="63">
        <v>0</v>
      </c>
      <c r="Y1683" s="63">
        <v>0</v>
      </c>
      <c r="Z1683" s="63">
        <v>2.462121212121212E-2</v>
      </c>
      <c r="AA1683" s="63">
        <v>0.64962121212121215</v>
      </c>
      <c r="AB1683" s="93" t="str">
        <f t="shared" si="367"/>
        <v>a09on</v>
      </c>
      <c r="AC1683" s="93" t="str">
        <f t="shared" si="368"/>
        <v>BQR</v>
      </c>
      <c r="AD1683" s="93" t="str">
        <f>"'"&amp;VLOOKUP(A1683,Lookups!B$3:F$48,2,FALSE)&amp;"'"</f>
        <v>'Big Qualicum River Fall'</v>
      </c>
      <c r="AE1683" s="93">
        <f>VLOOKUP(A1683,Lookups!B$3:F$48,4,FALSE)</f>
        <v>4</v>
      </c>
      <c r="AF1683" s="93" t="str">
        <f>VLOOKUP(A1683,Lookups!B$3:F$48,5,FALSE)</f>
        <v>GS</v>
      </c>
      <c r="AG1683" s="93" t="str">
        <f t="shared" si="369"/>
        <v>yes</v>
      </c>
      <c r="AH1683" s="93">
        <f>VLOOKUP(A1683,Lookups!B$3:F$48,3,FALSE)</f>
        <v>3</v>
      </c>
      <c r="AI1683" s="117">
        <f t="shared" si="370"/>
        <v>0.10984848484848486</v>
      </c>
      <c r="AJ1683" s="117">
        <f t="shared" si="371"/>
        <v>1.3257575757575758E-2</v>
      </c>
      <c r="AK1683" s="117">
        <f t="shared" si="372"/>
        <v>2.462121212121212E-2</v>
      </c>
      <c r="AL1683" s="117">
        <f t="shared" si="373"/>
        <v>0.12310606060606061</v>
      </c>
      <c r="AM1683" s="117">
        <f t="shared" si="374"/>
        <v>3.787878787878788E-2</v>
      </c>
      <c r="AN1683" s="117">
        <f t="shared" si="375"/>
        <v>0</v>
      </c>
      <c r="AO1683" s="117">
        <f t="shared" si="376"/>
        <v>1.7045454545454544E-2</v>
      </c>
      <c r="AP1683" s="117">
        <f t="shared" si="377"/>
        <v>0</v>
      </c>
      <c r="AQ1683" s="117">
        <f t="shared" si="378"/>
        <v>0.64962121212121215</v>
      </c>
      <c r="AR1683" s="117">
        <f t="shared" si="379"/>
        <v>2.462121212121212E-2</v>
      </c>
      <c r="AS1683" t="str">
        <f t="shared" si="380"/>
        <v>2011BQR</v>
      </c>
    </row>
    <row r="1684" spans="1:45" x14ac:dyDescent="0.25">
      <c r="A1684" t="s">
        <v>656</v>
      </c>
      <c r="B1684" s="64">
        <v>2012</v>
      </c>
      <c r="C1684">
        <v>554</v>
      </c>
      <c r="D1684" s="116" t="s">
        <v>43</v>
      </c>
      <c r="E1684" s="63">
        <v>7.5812274368231042E-2</v>
      </c>
      <c r="F1684" s="63">
        <v>1.8050541516245487E-2</v>
      </c>
      <c r="G1684" s="63">
        <v>0</v>
      </c>
      <c r="H1684" s="63">
        <v>3.2490974729241874E-2</v>
      </c>
      <c r="I1684" s="63">
        <v>1.444043321299639E-2</v>
      </c>
      <c r="J1684" s="63">
        <v>2.8880866425992781E-2</v>
      </c>
      <c r="K1684" s="63">
        <v>0</v>
      </c>
      <c r="L1684" s="63">
        <v>0</v>
      </c>
      <c r="M1684" s="63">
        <v>0.27256317689530685</v>
      </c>
      <c r="N1684" s="63">
        <v>0</v>
      </c>
      <c r="O1684" s="63">
        <v>0</v>
      </c>
      <c r="P1684" s="63">
        <v>4.1516245487364621E-2</v>
      </c>
      <c r="Q1684" s="63">
        <v>5.415162454873646E-3</v>
      </c>
      <c r="R1684" s="63">
        <v>0</v>
      </c>
      <c r="S1684" s="63">
        <v>0</v>
      </c>
      <c r="T1684" s="63">
        <v>0</v>
      </c>
      <c r="U1684" s="63">
        <v>0</v>
      </c>
      <c r="V1684" s="63">
        <v>1.263537906137184E-2</v>
      </c>
      <c r="W1684" s="63">
        <v>0</v>
      </c>
      <c r="X1684" s="63">
        <v>0</v>
      </c>
      <c r="Y1684" s="63">
        <v>0</v>
      </c>
      <c r="Z1684" s="63">
        <v>7.2202166064981952E-3</v>
      </c>
      <c r="AA1684" s="63">
        <v>0.49097472924187724</v>
      </c>
      <c r="AB1684" s="93" t="str">
        <f t="shared" si="367"/>
        <v>a09on</v>
      </c>
      <c r="AC1684" s="93" t="str">
        <f t="shared" si="368"/>
        <v>BQR</v>
      </c>
      <c r="AD1684" s="93" t="str">
        <f>"'"&amp;VLOOKUP(A1684,Lookups!B$3:F$48,2,FALSE)&amp;"'"</f>
        <v>'Big Qualicum River Fall'</v>
      </c>
      <c r="AE1684" s="93">
        <f>VLOOKUP(A1684,Lookups!B$3:F$48,4,FALSE)</f>
        <v>4</v>
      </c>
      <c r="AF1684" s="93" t="str">
        <f>VLOOKUP(A1684,Lookups!B$3:F$48,5,FALSE)</f>
        <v>GS</v>
      </c>
      <c r="AG1684" s="93" t="str">
        <f t="shared" si="369"/>
        <v>yes</v>
      </c>
      <c r="AH1684" s="93">
        <f>VLOOKUP(A1684,Lookups!B$3:F$48,3,FALSE)</f>
        <v>3</v>
      </c>
      <c r="AI1684" s="117">
        <f t="shared" si="370"/>
        <v>9.3862815884476536E-2</v>
      </c>
      <c r="AJ1684" s="117">
        <f t="shared" si="371"/>
        <v>4.6931407942238268E-2</v>
      </c>
      <c r="AK1684" s="117">
        <f t="shared" si="372"/>
        <v>2.8880866425992781E-2</v>
      </c>
      <c r="AL1684" s="117">
        <f t="shared" si="373"/>
        <v>0.27256317689530685</v>
      </c>
      <c r="AM1684" s="117">
        <f t="shared" si="374"/>
        <v>4.1516245487364621E-2</v>
      </c>
      <c r="AN1684" s="117">
        <f t="shared" si="375"/>
        <v>5.415162454873646E-3</v>
      </c>
      <c r="AO1684" s="117">
        <f t="shared" si="376"/>
        <v>1.263537906137184E-2</v>
      </c>
      <c r="AP1684" s="117">
        <f t="shared" si="377"/>
        <v>0</v>
      </c>
      <c r="AQ1684" s="117">
        <f t="shared" si="378"/>
        <v>0.49097472924187724</v>
      </c>
      <c r="AR1684" s="117">
        <f t="shared" si="379"/>
        <v>7.2202166064981952E-3</v>
      </c>
      <c r="AS1684" t="str">
        <f t="shared" si="380"/>
        <v>2012BQR</v>
      </c>
    </row>
    <row r="1685" spans="1:45" x14ac:dyDescent="0.25">
      <c r="A1685" t="s">
        <v>656</v>
      </c>
      <c r="B1685" s="64">
        <v>2013</v>
      </c>
      <c r="C1685">
        <v>950</v>
      </c>
      <c r="D1685" s="116" t="s">
        <v>43</v>
      </c>
      <c r="E1685" s="63">
        <v>1.7894736842105262E-2</v>
      </c>
      <c r="F1685" s="63">
        <v>1.5789473684210527E-2</v>
      </c>
      <c r="G1685" s="63">
        <v>0</v>
      </c>
      <c r="H1685" s="63">
        <v>1.2631578947368421E-2</v>
      </c>
      <c r="I1685" s="63">
        <v>5.263157894736842E-3</v>
      </c>
      <c r="J1685" s="63">
        <v>4.2105263157894736E-3</v>
      </c>
      <c r="K1685" s="63">
        <v>1.8947368421052633E-2</v>
      </c>
      <c r="L1685" s="63">
        <v>0</v>
      </c>
      <c r="M1685" s="63">
        <v>0.28210526315789469</v>
      </c>
      <c r="N1685" s="63">
        <v>0</v>
      </c>
      <c r="O1685" s="63">
        <v>0</v>
      </c>
      <c r="P1685" s="63">
        <v>1.7894736842105262E-2</v>
      </c>
      <c r="Q1685" s="63">
        <v>2.1052631578947368E-3</v>
      </c>
      <c r="R1685" s="63">
        <v>0</v>
      </c>
      <c r="S1685" s="63">
        <v>0</v>
      </c>
      <c r="T1685" s="63">
        <v>0</v>
      </c>
      <c r="U1685" s="63">
        <v>1.4736842105263158E-2</v>
      </c>
      <c r="V1685" s="63">
        <v>2.8421052631578948E-2</v>
      </c>
      <c r="W1685" s="63">
        <v>0</v>
      </c>
      <c r="X1685" s="63">
        <v>0</v>
      </c>
      <c r="Y1685" s="63">
        <v>0</v>
      </c>
      <c r="Z1685" s="63">
        <v>2.1052631578947368E-3</v>
      </c>
      <c r="AA1685" s="63">
        <v>0.57789473684210524</v>
      </c>
      <c r="AB1685" s="93" t="str">
        <f t="shared" si="367"/>
        <v>a09on</v>
      </c>
      <c r="AC1685" s="93" t="str">
        <f t="shared" si="368"/>
        <v>BQR</v>
      </c>
      <c r="AD1685" s="93" t="str">
        <f>"'"&amp;VLOOKUP(A1685,Lookups!B$3:F$48,2,FALSE)&amp;"'"</f>
        <v>'Big Qualicum River Fall'</v>
      </c>
      <c r="AE1685" s="93">
        <f>VLOOKUP(A1685,Lookups!B$3:F$48,4,FALSE)</f>
        <v>4</v>
      </c>
      <c r="AF1685" s="93" t="str">
        <f>VLOOKUP(A1685,Lookups!B$3:F$48,5,FALSE)</f>
        <v>GS</v>
      </c>
      <c r="AG1685" s="93" t="str">
        <f t="shared" si="369"/>
        <v>yes</v>
      </c>
      <c r="AH1685" s="93">
        <f>VLOOKUP(A1685,Lookups!B$3:F$48,3,FALSE)</f>
        <v>3</v>
      </c>
      <c r="AI1685" s="117">
        <f t="shared" si="370"/>
        <v>3.3684210526315789E-2</v>
      </c>
      <c r="AJ1685" s="117">
        <f t="shared" si="371"/>
        <v>1.7894736842105262E-2</v>
      </c>
      <c r="AK1685" s="117">
        <f t="shared" si="372"/>
        <v>2.3157894736842106E-2</v>
      </c>
      <c r="AL1685" s="117">
        <f t="shared" si="373"/>
        <v>0.28210526315789469</v>
      </c>
      <c r="AM1685" s="117">
        <f t="shared" si="374"/>
        <v>1.7894736842105262E-2</v>
      </c>
      <c r="AN1685" s="117">
        <f t="shared" si="375"/>
        <v>2.1052631578947368E-3</v>
      </c>
      <c r="AO1685" s="117">
        <f t="shared" si="376"/>
        <v>4.3157894736842103E-2</v>
      </c>
      <c r="AP1685" s="117">
        <f t="shared" si="377"/>
        <v>0</v>
      </c>
      <c r="AQ1685" s="117">
        <f t="shared" si="378"/>
        <v>0.57789473684210524</v>
      </c>
      <c r="AR1685" s="117">
        <f t="shared" si="379"/>
        <v>2.1052631578947368E-3</v>
      </c>
      <c r="AS1685" t="str">
        <f t="shared" si="380"/>
        <v>2013BQR</v>
      </c>
    </row>
    <row r="1686" spans="1:45" x14ac:dyDescent="0.25">
      <c r="A1686" t="s">
        <v>654</v>
      </c>
      <c r="B1686" s="64">
        <v>1979</v>
      </c>
      <c r="C1686" t="s">
        <v>40</v>
      </c>
      <c r="E1686" s="63" t="s">
        <v>28</v>
      </c>
      <c r="F1686" s="63" t="s">
        <v>28</v>
      </c>
      <c r="G1686" s="63" t="s">
        <v>28</v>
      </c>
      <c r="H1686" s="63" t="s">
        <v>28</v>
      </c>
      <c r="I1686" s="63" t="s">
        <v>28</v>
      </c>
      <c r="J1686" s="63" t="s">
        <v>28</v>
      </c>
      <c r="K1686" s="63" t="s">
        <v>28</v>
      </c>
      <c r="L1686" s="63" t="s">
        <v>28</v>
      </c>
      <c r="M1686" s="63" t="s">
        <v>28</v>
      </c>
      <c r="N1686" s="63" t="s">
        <v>28</v>
      </c>
      <c r="O1686" s="63" t="s">
        <v>28</v>
      </c>
      <c r="P1686" s="63" t="s">
        <v>28</v>
      </c>
      <c r="Q1686" s="63" t="s">
        <v>28</v>
      </c>
      <c r="R1686" s="63" t="s">
        <v>28</v>
      </c>
      <c r="S1686" s="63" t="s">
        <v>28</v>
      </c>
      <c r="T1686" s="63" t="s">
        <v>28</v>
      </c>
      <c r="U1686" s="63" t="s">
        <v>28</v>
      </c>
      <c r="V1686" s="63" t="s">
        <v>28</v>
      </c>
      <c r="W1686" s="63" t="s">
        <v>28</v>
      </c>
      <c r="X1686" s="63" t="s">
        <v>28</v>
      </c>
      <c r="Y1686" s="63" t="s">
        <v>28</v>
      </c>
      <c r="Z1686" s="63" t="s">
        <v>28</v>
      </c>
      <c r="AA1686" s="63" t="s">
        <v>28</v>
      </c>
      <c r="AB1686" s="93" t="str">
        <f t="shared" si="367"/>
        <v>pre99</v>
      </c>
      <c r="AC1686" s="93" t="str">
        <f t="shared" si="368"/>
        <v>ATN</v>
      </c>
      <c r="AD1686" s="93" t="str">
        <f>"'"&amp;VLOOKUP(A1686,Lookups!B$3:F$48,2,FALSE)&amp;"'"</f>
        <v>'Atnarko River'</v>
      </c>
      <c r="AE1686" s="93">
        <f>VLOOKUP(A1686,Lookups!B$3:F$48,4,FALSE)</f>
        <v>2</v>
      </c>
      <c r="AF1686" s="93" t="str">
        <f>VLOOKUP(A1686,Lookups!B$3:F$48,5,FALSE)</f>
        <v>NBC</v>
      </c>
      <c r="AG1686" s="93" t="str">
        <f t="shared" si="369"/>
        <v>no</v>
      </c>
      <c r="AH1686" s="93">
        <f>VLOOKUP(A1686,Lookups!B$3:F$48,3,FALSE)</f>
        <v>2</v>
      </c>
      <c r="AI1686" s="117">
        <f t="shared" si="370"/>
        <v>0</v>
      </c>
      <c r="AJ1686" s="117">
        <f t="shared" si="371"/>
        <v>0</v>
      </c>
      <c r="AK1686" s="117">
        <f t="shared" si="372"/>
        <v>0</v>
      </c>
      <c r="AL1686" s="117">
        <f t="shared" si="373"/>
        <v>0</v>
      </c>
      <c r="AM1686" s="117">
        <f t="shared" si="374"/>
        <v>0</v>
      </c>
      <c r="AN1686" s="117">
        <f t="shared" si="375"/>
        <v>0</v>
      </c>
      <c r="AO1686" s="117">
        <f t="shared" si="376"/>
        <v>0</v>
      </c>
      <c r="AP1686" s="117">
        <f t="shared" si="377"/>
        <v>0</v>
      </c>
      <c r="AQ1686" s="117">
        <f t="shared" si="378"/>
        <v>0</v>
      </c>
      <c r="AR1686" s="117">
        <f t="shared" si="379"/>
        <v>0</v>
      </c>
      <c r="AS1686" t="str">
        <f t="shared" si="380"/>
        <v>1979ATN</v>
      </c>
    </row>
    <row r="1687" spans="1:45" x14ac:dyDescent="0.25">
      <c r="A1687" t="s">
        <v>654</v>
      </c>
      <c r="B1687" s="64">
        <v>1980</v>
      </c>
      <c r="C1687" t="s">
        <v>40</v>
      </c>
      <c r="E1687" s="63" t="s">
        <v>28</v>
      </c>
      <c r="F1687" s="63" t="s">
        <v>28</v>
      </c>
      <c r="G1687" s="63" t="s">
        <v>28</v>
      </c>
      <c r="H1687" s="63" t="s">
        <v>28</v>
      </c>
      <c r="I1687" s="63" t="s">
        <v>28</v>
      </c>
      <c r="J1687" s="63" t="s">
        <v>28</v>
      </c>
      <c r="K1687" s="63" t="s">
        <v>28</v>
      </c>
      <c r="L1687" s="63" t="s">
        <v>28</v>
      </c>
      <c r="M1687" s="63" t="s">
        <v>28</v>
      </c>
      <c r="N1687" s="63" t="s">
        <v>28</v>
      </c>
      <c r="O1687" s="63" t="s">
        <v>28</v>
      </c>
      <c r="P1687" s="63" t="s">
        <v>28</v>
      </c>
      <c r="Q1687" s="63" t="s">
        <v>28</v>
      </c>
      <c r="R1687" s="63" t="s">
        <v>28</v>
      </c>
      <c r="S1687" s="63" t="s">
        <v>28</v>
      </c>
      <c r="T1687" s="63" t="s">
        <v>28</v>
      </c>
      <c r="U1687" s="63" t="s">
        <v>28</v>
      </c>
      <c r="V1687" s="63" t="s">
        <v>28</v>
      </c>
      <c r="W1687" s="63" t="s">
        <v>28</v>
      </c>
      <c r="X1687" s="63" t="s">
        <v>28</v>
      </c>
      <c r="Y1687" s="63" t="s">
        <v>28</v>
      </c>
      <c r="Z1687" s="63" t="s">
        <v>28</v>
      </c>
      <c r="AA1687" s="63" t="s">
        <v>28</v>
      </c>
      <c r="AB1687" s="93" t="str">
        <f t="shared" si="367"/>
        <v>pre99</v>
      </c>
      <c r="AC1687" s="93" t="str">
        <f t="shared" si="368"/>
        <v>ATN</v>
      </c>
      <c r="AD1687" s="93" t="str">
        <f>"'"&amp;VLOOKUP(A1687,Lookups!B$3:F$48,2,FALSE)&amp;"'"</f>
        <v>'Atnarko River'</v>
      </c>
      <c r="AE1687" s="93">
        <f>VLOOKUP(A1687,Lookups!B$3:F$48,4,FALSE)</f>
        <v>2</v>
      </c>
      <c r="AF1687" s="93" t="str">
        <f>VLOOKUP(A1687,Lookups!B$3:F$48,5,FALSE)</f>
        <v>NBC</v>
      </c>
      <c r="AG1687" s="93" t="str">
        <f t="shared" si="369"/>
        <v>no</v>
      </c>
      <c r="AH1687" s="93">
        <f>VLOOKUP(A1687,Lookups!B$3:F$48,3,FALSE)</f>
        <v>2</v>
      </c>
      <c r="AI1687" s="117">
        <f t="shared" si="370"/>
        <v>0</v>
      </c>
      <c r="AJ1687" s="117">
        <f t="shared" si="371"/>
        <v>0</v>
      </c>
      <c r="AK1687" s="117">
        <f t="shared" si="372"/>
        <v>0</v>
      </c>
      <c r="AL1687" s="117">
        <f t="shared" si="373"/>
        <v>0</v>
      </c>
      <c r="AM1687" s="117">
        <f t="shared" si="374"/>
        <v>0</v>
      </c>
      <c r="AN1687" s="117">
        <f t="shared" si="375"/>
        <v>0</v>
      </c>
      <c r="AO1687" s="117">
        <f t="shared" si="376"/>
        <v>0</v>
      </c>
      <c r="AP1687" s="117">
        <f t="shared" si="377"/>
        <v>0</v>
      </c>
      <c r="AQ1687" s="117">
        <f t="shared" si="378"/>
        <v>0</v>
      </c>
      <c r="AR1687" s="117">
        <f t="shared" si="379"/>
        <v>0</v>
      </c>
      <c r="AS1687" t="str">
        <f t="shared" si="380"/>
        <v>1980ATN</v>
      </c>
    </row>
    <row r="1688" spans="1:45" x14ac:dyDescent="0.25">
      <c r="A1688" t="s">
        <v>654</v>
      </c>
      <c r="B1688" s="64">
        <v>1981</v>
      </c>
      <c r="C1688" t="s">
        <v>40</v>
      </c>
      <c r="E1688" s="63" t="s">
        <v>28</v>
      </c>
      <c r="F1688" s="63" t="s">
        <v>28</v>
      </c>
      <c r="G1688" s="63" t="s">
        <v>28</v>
      </c>
      <c r="H1688" s="63" t="s">
        <v>28</v>
      </c>
      <c r="I1688" s="63" t="s">
        <v>28</v>
      </c>
      <c r="J1688" s="63" t="s">
        <v>28</v>
      </c>
      <c r="K1688" s="63" t="s">
        <v>28</v>
      </c>
      <c r="L1688" s="63" t="s">
        <v>28</v>
      </c>
      <c r="M1688" s="63" t="s">
        <v>28</v>
      </c>
      <c r="N1688" s="63" t="s">
        <v>28</v>
      </c>
      <c r="O1688" s="63" t="s">
        <v>28</v>
      </c>
      <c r="P1688" s="63" t="s">
        <v>28</v>
      </c>
      <c r="Q1688" s="63" t="s">
        <v>28</v>
      </c>
      <c r="R1688" s="63" t="s">
        <v>28</v>
      </c>
      <c r="S1688" s="63" t="s">
        <v>28</v>
      </c>
      <c r="T1688" s="63" t="s">
        <v>28</v>
      </c>
      <c r="U1688" s="63" t="s">
        <v>28</v>
      </c>
      <c r="V1688" s="63" t="s">
        <v>28</v>
      </c>
      <c r="W1688" s="63" t="s">
        <v>28</v>
      </c>
      <c r="X1688" s="63" t="s">
        <v>28</v>
      </c>
      <c r="Y1688" s="63" t="s">
        <v>28</v>
      </c>
      <c r="Z1688" s="63" t="s">
        <v>28</v>
      </c>
      <c r="AA1688" s="63" t="s">
        <v>28</v>
      </c>
      <c r="AB1688" s="93" t="str">
        <f t="shared" si="367"/>
        <v>pre99</v>
      </c>
      <c r="AC1688" s="93" t="str">
        <f t="shared" si="368"/>
        <v>ATN</v>
      </c>
      <c r="AD1688" s="93" t="str">
        <f>"'"&amp;VLOOKUP(A1688,Lookups!B$3:F$48,2,FALSE)&amp;"'"</f>
        <v>'Atnarko River'</v>
      </c>
      <c r="AE1688" s="93">
        <f>VLOOKUP(A1688,Lookups!B$3:F$48,4,FALSE)</f>
        <v>2</v>
      </c>
      <c r="AF1688" s="93" t="str">
        <f>VLOOKUP(A1688,Lookups!B$3:F$48,5,FALSE)</f>
        <v>NBC</v>
      </c>
      <c r="AG1688" s="93" t="str">
        <f t="shared" si="369"/>
        <v>no</v>
      </c>
      <c r="AH1688" s="93">
        <f>VLOOKUP(A1688,Lookups!B$3:F$48,3,FALSE)</f>
        <v>2</v>
      </c>
      <c r="AI1688" s="117">
        <f t="shared" si="370"/>
        <v>0</v>
      </c>
      <c r="AJ1688" s="117">
        <f t="shared" si="371"/>
        <v>0</v>
      </c>
      <c r="AK1688" s="117">
        <f t="shared" si="372"/>
        <v>0</v>
      </c>
      <c r="AL1688" s="117">
        <f t="shared" si="373"/>
        <v>0</v>
      </c>
      <c r="AM1688" s="117">
        <f t="shared" si="374"/>
        <v>0</v>
      </c>
      <c r="AN1688" s="117">
        <f t="shared" si="375"/>
        <v>0</v>
      </c>
      <c r="AO1688" s="117">
        <f t="shared" si="376"/>
        <v>0</v>
      </c>
      <c r="AP1688" s="117">
        <f t="shared" si="377"/>
        <v>0</v>
      </c>
      <c r="AQ1688" s="117">
        <f t="shared" si="378"/>
        <v>0</v>
      </c>
      <c r="AR1688" s="117">
        <f t="shared" si="379"/>
        <v>0</v>
      </c>
      <c r="AS1688" t="str">
        <f t="shared" si="380"/>
        <v>1981ATN</v>
      </c>
    </row>
    <row r="1689" spans="1:45" x14ac:dyDescent="0.25">
      <c r="A1689" t="s">
        <v>654</v>
      </c>
      <c r="B1689" s="64">
        <v>1982</v>
      </c>
      <c r="C1689" t="s">
        <v>40</v>
      </c>
      <c r="E1689" s="63" t="s">
        <v>28</v>
      </c>
      <c r="F1689" s="63" t="s">
        <v>28</v>
      </c>
      <c r="G1689" s="63" t="s">
        <v>28</v>
      </c>
      <c r="H1689" s="63" t="s">
        <v>28</v>
      </c>
      <c r="I1689" s="63" t="s">
        <v>28</v>
      </c>
      <c r="J1689" s="63" t="s">
        <v>28</v>
      </c>
      <c r="K1689" s="63" t="s">
        <v>28</v>
      </c>
      <c r="L1689" s="63" t="s">
        <v>28</v>
      </c>
      <c r="M1689" s="63" t="s">
        <v>28</v>
      </c>
      <c r="N1689" s="63" t="s">
        <v>28</v>
      </c>
      <c r="O1689" s="63" t="s">
        <v>28</v>
      </c>
      <c r="P1689" s="63" t="s">
        <v>28</v>
      </c>
      <c r="Q1689" s="63" t="s">
        <v>28</v>
      </c>
      <c r="R1689" s="63" t="s">
        <v>28</v>
      </c>
      <c r="S1689" s="63" t="s">
        <v>28</v>
      </c>
      <c r="T1689" s="63" t="s">
        <v>28</v>
      </c>
      <c r="U1689" s="63" t="s">
        <v>28</v>
      </c>
      <c r="V1689" s="63" t="s">
        <v>28</v>
      </c>
      <c r="W1689" s="63" t="s">
        <v>28</v>
      </c>
      <c r="X1689" s="63" t="s">
        <v>28</v>
      </c>
      <c r="Y1689" s="63" t="s">
        <v>28</v>
      </c>
      <c r="Z1689" s="63" t="s">
        <v>28</v>
      </c>
      <c r="AA1689" s="63" t="s">
        <v>28</v>
      </c>
      <c r="AB1689" s="93" t="str">
        <f t="shared" si="367"/>
        <v>pre99</v>
      </c>
      <c r="AC1689" s="93" t="str">
        <f t="shared" si="368"/>
        <v>ATN</v>
      </c>
      <c r="AD1689" s="93" t="str">
        <f>"'"&amp;VLOOKUP(A1689,Lookups!B$3:F$48,2,FALSE)&amp;"'"</f>
        <v>'Atnarko River'</v>
      </c>
      <c r="AE1689" s="93">
        <f>VLOOKUP(A1689,Lookups!B$3:F$48,4,FALSE)</f>
        <v>2</v>
      </c>
      <c r="AF1689" s="93" t="str">
        <f>VLOOKUP(A1689,Lookups!B$3:F$48,5,FALSE)</f>
        <v>NBC</v>
      </c>
      <c r="AG1689" s="93" t="str">
        <f t="shared" si="369"/>
        <v>no</v>
      </c>
      <c r="AH1689" s="93">
        <f>VLOOKUP(A1689,Lookups!B$3:F$48,3,FALSE)</f>
        <v>2</v>
      </c>
      <c r="AI1689" s="117">
        <f t="shared" si="370"/>
        <v>0</v>
      </c>
      <c r="AJ1689" s="117">
        <f t="shared" si="371"/>
        <v>0</v>
      </c>
      <c r="AK1689" s="117">
        <f t="shared" si="372"/>
        <v>0</v>
      </c>
      <c r="AL1689" s="117">
        <f t="shared" si="373"/>
        <v>0</v>
      </c>
      <c r="AM1689" s="117">
        <f t="shared" si="374"/>
        <v>0</v>
      </c>
      <c r="AN1689" s="117">
        <f t="shared" si="375"/>
        <v>0</v>
      </c>
      <c r="AO1689" s="117">
        <f t="shared" si="376"/>
        <v>0</v>
      </c>
      <c r="AP1689" s="117">
        <f t="shared" si="377"/>
        <v>0</v>
      </c>
      <c r="AQ1689" s="117">
        <f t="shared" si="378"/>
        <v>0</v>
      </c>
      <c r="AR1689" s="117">
        <f t="shared" si="379"/>
        <v>0</v>
      </c>
      <c r="AS1689" t="str">
        <f t="shared" si="380"/>
        <v>1982ATN</v>
      </c>
    </row>
    <row r="1690" spans="1:45" x14ac:dyDescent="0.25">
      <c r="A1690" t="s">
        <v>654</v>
      </c>
      <c r="B1690" s="64">
        <v>1983</v>
      </c>
      <c r="C1690" t="s">
        <v>40</v>
      </c>
      <c r="E1690" s="63" t="s">
        <v>28</v>
      </c>
      <c r="F1690" s="63" t="s">
        <v>28</v>
      </c>
      <c r="G1690" s="63" t="s">
        <v>28</v>
      </c>
      <c r="H1690" s="63" t="s">
        <v>28</v>
      </c>
      <c r="I1690" s="63" t="s">
        <v>28</v>
      </c>
      <c r="J1690" s="63" t="s">
        <v>28</v>
      </c>
      <c r="K1690" s="63" t="s">
        <v>28</v>
      </c>
      <c r="L1690" s="63" t="s">
        <v>28</v>
      </c>
      <c r="M1690" s="63" t="s">
        <v>28</v>
      </c>
      <c r="N1690" s="63" t="s">
        <v>28</v>
      </c>
      <c r="O1690" s="63" t="s">
        <v>28</v>
      </c>
      <c r="P1690" s="63" t="s">
        <v>28</v>
      </c>
      <c r="Q1690" s="63" t="s">
        <v>28</v>
      </c>
      <c r="R1690" s="63" t="s">
        <v>28</v>
      </c>
      <c r="S1690" s="63" t="s">
        <v>28</v>
      </c>
      <c r="T1690" s="63" t="s">
        <v>28</v>
      </c>
      <c r="U1690" s="63" t="s">
        <v>28</v>
      </c>
      <c r="V1690" s="63" t="s">
        <v>28</v>
      </c>
      <c r="W1690" s="63" t="s">
        <v>28</v>
      </c>
      <c r="X1690" s="63" t="s">
        <v>28</v>
      </c>
      <c r="Y1690" s="63" t="s">
        <v>28</v>
      </c>
      <c r="Z1690" s="63" t="s">
        <v>28</v>
      </c>
      <c r="AA1690" s="63" t="s">
        <v>28</v>
      </c>
      <c r="AB1690" s="93" t="str">
        <f t="shared" si="367"/>
        <v>pre99</v>
      </c>
      <c r="AC1690" s="93" t="str">
        <f t="shared" si="368"/>
        <v>ATN</v>
      </c>
      <c r="AD1690" s="93" t="str">
        <f>"'"&amp;VLOOKUP(A1690,Lookups!B$3:F$48,2,FALSE)&amp;"'"</f>
        <v>'Atnarko River'</v>
      </c>
      <c r="AE1690" s="93">
        <f>VLOOKUP(A1690,Lookups!B$3:F$48,4,FALSE)</f>
        <v>2</v>
      </c>
      <c r="AF1690" s="93" t="str">
        <f>VLOOKUP(A1690,Lookups!B$3:F$48,5,FALSE)</f>
        <v>NBC</v>
      </c>
      <c r="AG1690" s="93" t="str">
        <f t="shared" si="369"/>
        <v>no</v>
      </c>
      <c r="AH1690" s="93">
        <f>VLOOKUP(A1690,Lookups!B$3:F$48,3,FALSE)</f>
        <v>2</v>
      </c>
      <c r="AI1690" s="117">
        <f t="shared" si="370"/>
        <v>0</v>
      </c>
      <c r="AJ1690" s="117">
        <f t="shared" si="371"/>
        <v>0</v>
      </c>
      <c r="AK1690" s="117">
        <f t="shared" si="372"/>
        <v>0</v>
      </c>
      <c r="AL1690" s="117">
        <f t="shared" si="373"/>
        <v>0</v>
      </c>
      <c r="AM1690" s="117">
        <f t="shared" si="374"/>
        <v>0</v>
      </c>
      <c r="AN1690" s="117">
        <f t="shared" si="375"/>
        <v>0</v>
      </c>
      <c r="AO1690" s="117">
        <f t="shared" si="376"/>
        <v>0</v>
      </c>
      <c r="AP1690" s="117">
        <f t="shared" si="377"/>
        <v>0</v>
      </c>
      <c r="AQ1690" s="117">
        <f t="shared" si="378"/>
        <v>0</v>
      </c>
      <c r="AR1690" s="117">
        <f t="shared" si="379"/>
        <v>0</v>
      </c>
      <c r="AS1690" t="str">
        <f t="shared" si="380"/>
        <v>1983ATN</v>
      </c>
    </row>
    <row r="1691" spans="1:45" x14ac:dyDescent="0.25">
      <c r="A1691" t="s">
        <v>654</v>
      </c>
      <c r="B1691" s="64">
        <v>1984</v>
      </c>
      <c r="C1691" t="s">
        <v>40</v>
      </c>
      <c r="E1691" s="63" t="s">
        <v>28</v>
      </c>
      <c r="F1691" s="63" t="s">
        <v>28</v>
      </c>
      <c r="G1691" s="63" t="s">
        <v>28</v>
      </c>
      <c r="H1691" s="63" t="s">
        <v>28</v>
      </c>
      <c r="I1691" s="63" t="s">
        <v>28</v>
      </c>
      <c r="J1691" s="63" t="s">
        <v>28</v>
      </c>
      <c r="K1691" s="63" t="s">
        <v>28</v>
      </c>
      <c r="L1691" s="63" t="s">
        <v>28</v>
      </c>
      <c r="M1691" s="63" t="s">
        <v>28</v>
      </c>
      <c r="N1691" s="63" t="s">
        <v>28</v>
      </c>
      <c r="O1691" s="63" t="s">
        <v>28</v>
      </c>
      <c r="P1691" s="63" t="s">
        <v>28</v>
      </c>
      <c r="Q1691" s="63" t="s">
        <v>28</v>
      </c>
      <c r="R1691" s="63" t="s">
        <v>28</v>
      </c>
      <c r="S1691" s="63" t="s">
        <v>28</v>
      </c>
      <c r="T1691" s="63" t="s">
        <v>28</v>
      </c>
      <c r="U1691" s="63" t="s">
        <v>28</v>
      </c>
      <c r="V1691" s="63" t="s">
        <v>28</v>
      </c>
      <c r="W1691" s="63" t="s">
        <v>28</v>
      </c>
      <c r="X1691" s="63" t="s">
        <v>28</v>
      </c>
      <c r="Y1691" s="63" t="s">
        <v>28</v>
      </c>
      <c r="Z1691" s="63" t="s">
        <v>28</v>
      </c>
      <c r="AA1691" s="63" t="s">
        <v>28</v>
      </c>
      <c r="AB1691" s="93" t="str">
        <f t="shared" si="367"/>
        <v>pre99</v>
      </c>
      <c r="AC1691" s="93" t="str">
        <f t="shared" si="368"/>
        <v>ATN</v>
      </c>
      <c r="AD1691" s="93" t="str">
        <f>"'"&amp;VLOOKUP(A1691,Lookups!B$3:F$48,2,FALSE)&amp;"'"</f>
        <v>'Atnarko River'</v>
      </c>
      <c r="AE1691" s="93">
        <f>VLOOKUP(A1691,Lookups!B$3:F$48,4,FALSE)</f>
        <v>2</v>
      </c>
      <c r="AF1691" s="93" t="str">
        <f>VLOOKUP(A1691,Lookups!B$3:F$48,5,FALSE)</f>
        <v>NBC</v>
      </c>
      <c r="AG1691" s="93" t="str">
        <f t="shared" si="369"/>
        <v>no</v>
      </c>
      <c r="AH1691" s="93">
        <f>VLOOKUP(A1691,Lookups!B$3:F$48,3,FALSE)</f>
        <v>2</v>
      </c>
      <c r="AI1691" s="117">
        <f t="shared" si="370"/>
        <v>0</v>
      </c>
      <c r="AJ1691" s="117">
        <f t="shared" si="371"/>
        <v>0</v>
      </c>
      <c r="AK1691" s="117">
        <f t="shared" si="372"/>
        <v>0</v>
      </c>
      <c r="AL1691" s="117">
        <f t="shared" si="373"/>
        <v>0</v>
      </c>
      <c r="AM1691" s="117">
        <f t="shared" si="374"/>
        <v>0</v>
      </c>
      <c r="AN1691" s="117">
        <f t="shared" si="375"/>
        <v>0</v>
      </c>
      <c r="AO1691" s="117">
        <f t="shared" si="376"/>
        <v>0</v>
      </c>
      <c r="AP1691" s="117">
        <f t="shared" si="377"/>
        <v>0</v>
      </c>
      <c r="AQ1691" s="117">
        <f t="shared" si="378"/>
        <v>0</v>
      </c>
      <c r="AR1691" s="117">
        <f t="shared" si="379"/>
        <v>0</v>
      </c>
      <c r="AS1691" t="str">
        <f t="shared" si="380"/>
        <v>1984ATN</v>
      </c>
    </row>
    <row r="1692" spans="1:45" x14ac:dyDescent="0.25">
      <c r="A1692" t="s">
        <v>654</v>
      </c>
      <c r="B1692" s="64">
        <v>1985</v>
      </c>
      <c r="C1692" t="s">
        <v>40</v>
      </c>
      <c r="E1692" s="63" t="s">
        <v>28</v>
      </c>
      <c r="F1692" s="63" t="s">
        <v>28</v>
      </c>
      <c r="G1692" s="63" t="s">
        <v>28</v>
      </c>
      <c r="H1692" s="63" t="s">
        <v>28</v>
      </c>
      <c r="I1692" s="63" t="s">
        <v>28</v>
      </c>
      <c r="J1692" s="63" t="s">
        <v>28</v>
      </c>
      <c r="K1692" s="63" t="s">
        <v>28</v>
      </c>
      <c r="L1692" s="63" t="s">
        <v>28</v>
      </c>
      <c r="M1692" s="63" t="s">
        <v>28</v>
      </c>
      <c r="N1692" s="63" t="s">
        <v>28</v>
      </c>
      <c r="O1692" s="63" t="s">
        <v>28</v>
      </c>
      <c r="P1692" s="63" t="s">
        <v>28</v>
      </c>
      <c r="Q1692" s="63" t="s">
        <v>28</v>
      </c>
      <c r="R1692" s="63" t="s">
        <v>28</v>
      </c>
      <c r="S1692" s="63" t="s">
        <v>28</v>
      </c>
      <c r="T1692" s="63" t="s">
        <v>28</v>
      </c>
      <c r="U1692" s="63" t="s">
        <v>28</v>
      </c>
      <c r="V1692" s="63" t="s">
        <v>28</v>
      </c>
      <c r="W1692" s="63" t="s">
        <v>28</v>
      </c>
      <c r="X1692" s="63" t="s">
        <v>28</v>
      </c>
      <c r="Y1692" s="63" t="s">
        <v>28</v>
      </c>
      <c r="Z1692" s="63" t="s">
        <v>28</v>
      </c>
      <c r="AA1692" s="63" t="s">
        <v>28</v>
      </c>
      <c r="AB1692" s="93" t="str">
        <f t="shared" si="367"/>
        <v>pre99</v>
      </c>
      <c r="AC1692" s="93" t="str">
        <f t="shared" si="368"/>
        <v>ATN</v>
      </c>
      <c r="AD1692" s="93" t="str">
        <f>"'"&amp;VLOOKUP(A1692,Lookups!B$3:F$48,2,FALSE)&amp;"'"</f>
        <v>'Atnarko River'</v>
      </c>
      <c r="AE1692" s="93">
        <f>VLOOKUP(A1692,Lookups!B$3:F$48,4,FALSE)</f>
        <v>2</v>
      </c>
      <c r="AF1692" s="93" t="str">
        <f>VLOOKUP(A1692,Lookups!B$3:F$48,5,FALSE)</f>
        <v>NBC</v>
      </c>
      <c r="AG1692" s="93" t="str">
        <f t="shared" si="369"/>
        <v>no</v>
      </c>
      <c r="AH1692" s="93">
        <f>VLOOKUP(A1692,Lookups!B$3:F$48,3,FALSE)</f>
        <v>2</v>
      </c>
      <c r="AI1692" s="117">
        <f t="shared" si="370"/>
        <v>0</v>
      </c>
      <c r="AJ1692" s="117">
        <f t="shared" si="371"/>
        <v>0</v>
      </c>
      <c r="AK1692" s="117">
        <f t="shared" si="372"/>
        <v>0</v>
      </c>
      <c r="AL1692" s="117">
        <f t="shared" si="373"/>
        <v>0</v>
      </c>
      <c r="AM1692" s="117">
        <f t="shared" si="374"/>
        <v>0</v>
      </c>
      <c r="AN1692" s="117">
        <f t="shared" si="375"/>
        <v>0</v>
      </c>
      <c r="AO1692" s="117">
        <f t="shared" si="376"/>
        <v>0</v>
      </c>
      <c r="AP1692" s="117">
        <f t="shared" si="377"/>
        <v>0</v>
      </c>
      <c r="AQ1692" s="117">
        <f t="shared" si="378"/>
        <v>0</v>
      </c>
      <c r="AR1692" s="117">
        <f t="shared" si="379"/>
        <v>0</v>
      </c>
      <c r="AS1692" t="str">
        <f t="shared" si="380"/>
        <v>1985ATN</v>
      </c>
    </row>
    <row r="1693" spans="1:45" x14ac:dyDescent="0.25">
      <c r="A1693" t="s">
        <v>654</v>
      </c>
      <c r="B1693" s="64">
        <v>1986</v>
      </c>
      <c r="C1693" t="s">
        <v>40</v>
      </c>
      <c r="E1693" s="63" t="s">
        <v>28</v>
      </c>
      <c r="F1693" s="63" t="s">
        <v>28</v>
      </c>
      <c r="G1693" s="63" t="s">
        <v>28</v>
      </c>
      <c r="H1693" s="63" t="s">
        <v>28</v>
      </c>
      <c r="I1693" s="63" t="s">
        <v>28</v>
      </c>
      <c r="J1693" s="63" t="s">
        <v>28</v>
      </c>
      <c r="K1693" s="63" t="s">
        <v>28</v>
      </c>
      <c r="L1693" s="63" t="s">
        <v>28</v>
      </c>
      <c r="M1693" s="63" t="s">
        <v>28</v>
      </c>
      <c r="N1693" s="63" t="s">
        <v>28</v>
      </c>
      <c r="O1693" s="63" t="s">
        <v>28</v>
      </c>
      <c r="P1693" s="63" t="s">
        <v>28</v>
      </c>
      <c r="Q1693" s="63" t="s">
        <v>28</v>
      </c>
      <c r="R1693" s="63" t="s">
        <v>28</v>
      </c>
      <c r="S1693" s="63" t="s">
        <v>28</v>
      </c>
      <c r="T1693" s="63" t="s">
        <v>28</v>
      </c>
      <c r="U1693" s="63" t="s">
        <v>28</v>
      </c>
      <c r="V1693" s="63" t="s">
        <v>28</v>
      </c>
      <c r="W1693" s="63" t="s">
        <v>28</v>
      </c>
      <c r="X1693" s="63" t="s">
        <v>28</v>
      </c>
      <c r="Y1693" s="63" t="s">
        <v>28</v>
      </c>
      <c r="Z1693" s="63" t="s">
        <v>28</v>
      </c>
      <c r="AA1693" s="63" t="s">
        <v>28</v>
      </c>
      <c r="AB1693" s="93" t="str">
        <f t="shared" si="367"/>
        <v>pre99</v>
      </c>
      <c r="AC1693" s="93" t="str">
        <f t="shared" si="368"/>
        <v>ATN</v>
      </c>
      <c r="AD1693" s="93" t="str">
        <f>"'"&amp;VLOOKUP(A1693,Lookups!B$3:F$48,2,FALSE)&amp;"'"</f>
        <v>'Atnarko River'</v>
      </c>
      <c r="AE1693" s="93">
        <f>VLOOKUP(A1693,Lookups!B$3:F$48,4,FALSE)</f>
        <v>2</v>
      </c>
      <c r="AF1693" s="93" t="str">
        <f>VLOOKUP(A1693,Lookups!B$3:F$48,5,FALSE)</f>
        <v>NBC</v>
      </c>
      <c r="AG1693" s="93" t="str">
        <f t="shared" si="369"/>
        <v>no</v>
      </c>
      <c r="AH1693" s="93">
        <f>VLOOKUP(A1693,Lookups!B$3:F$48,3,FALSE)</f>
        <v>2</v>
      </c>
      <c r="AI1693" s="117">
        <f t="shared" si="370"/>
        <v>0</v>
      </c>
      <c r="AJ1693" s="117">
        <f t="shared" si="371"/>
        <v>0</v>
      </c>
      <c r="AK1693" s="117">
        <f t="shared" si="372"/>
        <v>0</v>
      </c>
      <c r="AL1693" s="117">
        <f t="shared" si="373"/>
        <v>0</v>
      </c>
      <c r="AM1693" s="117">
        <f t="shared" si="374"/>
        <v>0</v>
      </c>
      <c r="AN1693" s="117">
        <f t="shared" si="375"/>
        <v>0</v>
      </c>
      <c r="AO1693" s="117">
        <f t="shared" si="376"/>
        <v>0</v>
      </c>
      <c r="AP1693" s="117">
        <f t="shared" si="377"/>
        <v>0</v>
      </c>
      <c r="AQ1693" s="117">
        <f t="shared" si="378"/>
        <v>0</v>
      </c>
      <c r="AR1693" s="117">
        <f t="shared" si="379"/>
        <v>0</v>
      </c>
      <c r="AS1693" t="str">
        <f t="shared" si="380"/>
        <v>1986ATN</v>
      </c>
    </row>
    <row r="1694" spans="1:45" x14ac:dyDescent="0.25">
      <c r="A1694" t="s">
        <v>654</v>
      </c>
      <c r="B1694" s="64">
        <v>1987</v>
      </c>
      <c r="C1694" t="s">
        <v>40</v>
      </c>
      <c r="E1694" s="63" t="s">
        <v>28</v>
      </c>
      <c r="F1694" s="63" t="s">
        <v>28</v>
      </c>
      <c r="G1694" s="63" t="s">
        <v>28</v>
      </c>
      <c r="H1694" s="63" t="s">
        <v>28</v>
      </c>
      <c r="I1694" s="63" t="s">
        <v>28</v>
      </c>
      <c r="J1694" s="63" t="s">
        <v>28</v>
      </c>
      <c r="K1694" s="63" t="s">
        <v>28</v>
      </c>
      <c r="L1694" s="63" t="s">
        <v>28</v>
      </c>
      <c r="M1694" s="63" t="s">
        <v>28</v>
      </c>
      <c r="N1694" s="63" t="s">
        <v>28</v>
      </c>
      <c r="O1694" s="63" t="s">
        <v>28</v>
      </c>
      <c r="P1694" s="63" t="s">
        <v>28</v>
      </c>
      <c r="Q1694" s="63" t="s">
        <v>28</v>
      </c>
      <c r="R1694" s="63" t="s">
        <v>28</v>
      </c>
      <c r="S1694" s="63" t="s">
        <v>28</v>
      </c>
      <c r="T1694" s="63" t="s">
        <v>28</v>
      </c>
      <c r="U1694" s="63" t="s">
        <v>28</v>
      </c>
      <c r="V1694" s="63" t="s">
        <v>28</v>
      </c>
      <c r="W1694" s="63" t="s">
        <v>28</v>
      </c>
      <c r="X1694" s="63" t="s">
        <v>28</v>
      </c>
      <c r="Y1694" s="63" t="s">
        <v>28</v>
      </c>
      <c r="Z1694" s="63" t="s">
        <v>28</v>
      </c>
      <c r="AA1694" s="63" t="s">
        <v>28</v>
      </c>
      <c r="AB1694" s="93" t="str">
        <f t="shared" si="367"/>
        <v>pre99</v>
      </c>
      <c r="AC1694" s="93" t="str">
        <f t="shared" si="368"/>
        <v>ATN</v>
      </c>
      <c r="AD1694" s="93" t="str">
        <f>"'"&amp;VLOOKUP(A1694,Lookups!B$3:F$48,2,FALSE)&amp;"'"</f>
        <v>'Atnarko River'</v>
      </c>
      <c r="AE1694" s="93">
        <f>VLOOKUP(A1694,Lookups!B$3:F$48,4,FALSE)</f>
        <v>2</v>
      </c>
      <c r="AF1694" s="93" t="str">
        <f>VLOOKUP(A1694,Lookups!B$3:F$48,5,FALSE)</f>
        <v>NBC</v>
      </c>
      <c r="AG1694" s="93" t="str">
        <f t="shared" si="369"/>
        <v>no</v>
      </c>
      <c r="AH1694" s="93">
        <f>VLOOKUP(A1694,Lookups!B$3:F$48,3,FALSE)</f>
        <v>2</v>
      </c>
      <c r="AI1694" s="117">
        <f t="shared" si="370"/>
        <v>0</v>
      </c>
      <c r="AJ1694" s="117">
        <f t="shared" si="371"/>
        <v>0</v>
      </c>
      <c r="AK1694" s="117">
        <f t="shared" si="372"/>
        <v>0</v>
      </c>
      <c r="AL1694" s="117">
        <f t="shared" si="373"/>
        <v>0</v>
      </c>
      <c r="AM1694" s="117">
        <f t="shared" si="374"/>
        <v>0</v>
      </c>
      <c r="AN1694" s="117">
        <f t="shared" si="375"/>
        <v>0</v>
      </c>
      <c r="AO1694" s="117">
        <f t="shared" si="376"/>
        <v>0</v>
      </c>
      <c r="AP1694" s="117">
        <f t="shared" si="377"/>
        <v>0</v>
      </c>
      <c r="AQ1694" s="117">
        <f t="shared" si="378"/>
        <v>0</v>
      </c>
      <c r="AR1694" s="117">
        <f t="shared" si="379"/>
        <v>0</v>
      </c>
      <c r="AS1694" t="str">
        <f t="shared" si="380"/>
        <v>1987ATN</v>
      </c>
    </row>
    <row r="1695" spans="1:45" x14ac:dyDescent="0.25">
      <c r="A1695" t="s">
        <v>654</v>
      </c>
      <c r="B1695" s="64">
        <v>1988</v>
      </c>
      <c r="C1695">
        <v>5</v>
      </c>
      <c r="D1695" s="116">
        <v>2</v>
      </c>
      <c r="E1695" s="63" t="s">
        <v>26</v>
      </c>
      <c r="F1695" s="63" t="s">
        <v>27</v>
      </c>
      <c r="G1695" s="63" t="s">
        <v>28</v>
      </c>
      <c r="H1695" s="63" t="s">
        <v>28</v>
      </c>
      <c r="I1695" s="63" t="s">
        <v>28</v>
      </c>
      <c r="J1695" s="63" t="s">
        <v>28</v>
      </c>
      <c r="K1695" s="63" t="s">
        <v>28</v>
      </c>
      <c r="L1695" s="63" t="s">
        <v>28</v>
      </c>
      <c r="M1695" s="63" t="s">
        <v>28</v>
      </c>
      <c r="N1695" s="63" t="s">
        <v>28</v>
      </c>
      <c r="O1695" s="63" t="s">
        <v>28</v>
      </c>
      <c r="P1695" s="63" t="s">
        <v>28</v>
      </c>
      <c r="Q1695" s="63" t="s">
        <v>28</v>
      </c>
      <c r="R1695" s="63" t="s">
        <v>28</v>
      </c>
      <c r="S1695" s="63" t="s">
        <v>28</v>
      </c>
      <c r="T1695" s="63" t="s">
        <v>28</v>
      </c>
      <c r="U1695" s="63" t="s">
        <v>28</v>
      </c>
      <c r="V1695" s="63" t="s">
        <v>28</v>
      </c>
      <c r="W1695" s="63" t="s">
        <v>28</v>
      </c>
      <c r="X1695" s="63" t="s">
        <v>28</v>
      </c>
      <c r="Y1695" s="63" t="s">
        <v>28</v>
      </c>
      <c r="Z1695" s="63" t="s">
        <v>28</v>
      </c>
      <c r="AA1695" s="63" t="s">
        <v>28</v>
      </c>
      <c r="AB1695" s="93" t="str">
        <f t="shared" si="367"/>
        <v>pre99</v>
      </c>
      <c r="AC1695" s="93" t="str">
        <f t="shared" si="368"/>
        <v>ATN</v>
      </c>
      <c r="AD1695" s="93" t="str">
        <f>"'"&amp;VLOOKUP(A1695,Lookups!B$3:F$48,2,FALSE)&amp;"'"</f>
        <v>'Atnarko River'</v>
      </c>
      <c r="AE1695" s="93">
        <f>VLOOKUP(A1695,Lookups!B$3:F$48,4,FALSE)</f>
        <v>2</v>
      </c>
      <c r="AF1695" s="93" t="str">
        <f>VLOOKUP(A1695,Lookups!B$3:F$48,5,FALSE)</f>
        <v>NBC</v>
      </c>
      <c r="AG1695" s="93" t="str">
        <f t="shared" si="369"/>
        <v>no</v>
      </c>
      <c r="AH1695" s="93">
        <f>VLOOKUP(A1695,Lookups!B$3:F$48,3,FALSE)</f>
        <v>2</v>
      </c>
      <c r="AI1695" s="117">
        <f t="shared" si="370"/>
        <v>0</v>
      </c>
      <c r="AJ1695" s="117">
        <f t="shared" si="371"/>
        <v>0</v>
      </c>
      <c r="AK1695" s="117">
        <f t="shared" si="372"/>
        <v>0</v>
      </c>
      <c r="AL1695" s="117">
        <f t="shared" si="373"/>
        <v>0</v>
      </c>
      <c r="AM1695" s="117">
        <f t="shared" si="374"/>
        <v>0</v>
      </c>
      <c r="AN1695" s="117">
        <f t="shared" si="375"/>
        <v>0</v>
      </c>
      <c r="AO1695" s="117">
        <f t="shared" si="376"/>
        <v>0</v>
      </c>
      <c r="AP1695" s="117">
        <f t="shared" si="377"/>
        <v>0</v>
      </c>
      <c r="AQ1695" s="117">
        <f t="shared" si="378"/>
        <v>0</v>
      </c>
      <c r="AR1695" s="117">
        <f t="shared" si="379"/>
        <v>0</v>
      </c>
      <c r="AS1695" t="str">
        <f t="shared" si="380"/>
        <v>1988ATN</v>
      </c>
    </row>
    <row r="1696" spans="1:45" x14ac:dyDescent="0.25">
      <c r="A1696" t="s">
        <v>654</v>
      </c>
      <c r="B1696" s="64">
        <v>1989</v>
      </c>
      <c r="C1696">
        <v>36</v>
      </c>
      <c r="D1696" s="116" t="s">
        <v>41</v>
      </c>
      <c r="E1696" s="63" t="s">
        <v>26</v>
      </c>
      <c r="F1696" s="63" t="s">
        <v>27</v>
      </c>
      <c r="G1696" s="63" t="s">
        <v>28</v>
      </c>
      <c r="H1696" s="63" t="s">
        <v>28</v>
      </c>
      <c r="I1696" s="63" t="s">
        <v>28</v>
      </c>
      <c r="J1696" s="63" t="s">
        <v>28</v>
      </c>
      <c r="K1696" s="63" t="s">
        <v>28</v>
      </c>
      <c r="L1696" s="63" t="s">
        <v>28</v>
      </c>
      <c r="M1696" s="63" t="s">
        <v>28</v>
      </c>
      <c r="N1696" s="63" t="s">
        <v>28</v>
      </c>
      <c r="O1696" s="63" t="s">
        <v>28</v>
      </c>
      <c r="P1696" s="63" t="s">
        <v>28</v>
      </c>
      <c r="Q1696" s="63" t="s">
        <v>28</v>
      </c>
      <c r="R1696" s="63" t="s">
        <v>28</v>
      </c>
      <c r="S1696" s="63" t="s">
        <v>28</v>
      </c>
      <c r="T1696" s="63" t="s">
        <v>28</v>
      </c>
      <c r="U1696" s="63" t="s">
        <v>28</v>
      </c>
      <c r="V1696" s="63" t="s">
        <v>28</v>
      </c>
      <c r="W1696" s="63" t="s">
        <v>28</v>
      </c>
      <c r="X1696" s="63" t="s">
        <v>28</v>
      </c>
      <c r="Y1696" s="63" t="s">
        <v>28</v>
      </c>
      <c r="Z1696" s="63" t="s">
        <v>28</v>
      </c>
      <c r="AA1696" s="63" t="s">
        <v>28</v>
      </c>
      <c r="AB1696" s="93" t="str">
        <f t="shared" si="367"/>
        <v>pre99</v>
      </c>
      <c r="AC1696" s="93" t="str">
        <f t="shared" si="368"/>
        <v>ATN</v>
      </c>
      <c r="AD1696" s="93" t="str">
        <f>"'"&amp;VLOOKUP(A1696,Lookups!B$3:F$48,2,FALSE)&amp;"'"</f>
        <v>'Atnarko River'</v>
      </c>
      <c r="AE1696" s="93">
        <f>VLOOKUP(A1696,Lookups!B$3:F$48,4,FALSE)</f>
        <v>2</v>
      </c>
      <c r="AF1696" s="93" t="str">
        <f>VLOOKUP(A1696,Lookups!B$3:F$48,5,FALSE)</f>
        <v>NBC</v>
      </c>
      <c r="AG1696" s="93" t="str">
        <f t="shared" si="369"/>
        <v>no</v>
      </c>
      <c r="AH1696" s="93">
        <f>VLOOKUP(A1696,Lookups!B$3:F$48,3,FALSE)</f>
        <v>2</v>
      </c>
      <c r="AI1696" s="117">
        <f t="shared" si="370"/>
        <v>0</v>
      </c>
      <c r="AJ1696" s="117">
        <f t="shared" si="371"/>
        <v>0</v>
      </c>
      <c r="AK1696" s="117">
        <f t="shared" si="372"/>
        <v>0</v>
      </c>
      <c r="AL1696" s="117">
        <f t="shared" si="373"/>
        <v>0</v>
      </c>
      <c r="AM1696" s="117">
        <f t="shared" si="374"/>
        <v>0</v>
      </c>
      <c r="AN1696" s="117">
        <f t="shared" si="375"/>
        <v>0</v>
      </c>
      <c r="AO1696" s="117">
        <f t="shared" si="376"/>
        <v>0</v>
      </c>
      <c r="AP1696" s="117">
        <f t="shared" si="377"/>
        <v>0</v>
      </c>
      <c r="AQ1696" s="117">
        <f t="shared" si="378"/>
        <v>0</v>
      </c>
      <c r="AR1696" s="117">
        <f t="shared" si="379"/>
        <v>0</v>
      </c>
      <c r="AS1696" t="str">
        <f t="shared" si="380"/>
        <v>1989ATN</v>
      </c>
    </row>
    <row r="1697" spans="1:45" x14ac:dyDescent="0.25">
      <c r="A1697" t="s">
        <v>654</v>
      </c>
      <c r="B1697" s="64">
        <v>1990</v>
      </c>
      <c r="C1697">
        <v>145</v>
      </c>
      <c r="D1697" s="116" t="s">
        <v>42</v>
      </c>
      <c r="E1697" s="63">
        <v>0.20689655172413793</v>
      </c>
      <c r="F1697" s="63">
        <v>3.4482758620689655E-2</v>
      </c>
      <c r="G1697" s="63">
        <v>0</v>
      </c>
      <c r="H1697" s="63">
        <v>2.0689655172413793E-2</v>
      </c>
      <c r="I1697" s="63">
        <v>6.8965517241379309E-3</v>
      </c>
      <c r="J1697" s="63">
        <v>6.8965517241379309E-3</v>
      </c>
      <c r="K1697" s="63">
        <v>0</v>
      </c>
      <c r="L1697" s="63">
        <v>0</v>
      </c>
      <c r="M1697" s="63">
        <v>0</v>
      </c>
      <c r="N1697" s="63">
        <v>4.8275862068965517E-2</v>
      </c>
      <c r="O1697" s="63">
        <v>0</v>
      </c>
      <c r="P1697" s="63">
        <v>0</v>
      </c>
      <c r="Q1697" s="63">
        <v>0</v>
      </c>
      <c r="R1697" s="63">
        <v>0</v>
      </c>
      <c r="S1697" s="63">
        <v>0</v>
      </c>
      <c r="T1697" s="63">
        <v>0</v>
      </c>
      <c r="U1697" s="63">
        <v>0</v>
      </c>
      <c r="V1697" s="63">
        <v>0</v>
      </c>
      <c r="W1697" s="63">
        <v>0</v>
      </c>
      <c r="X1697" s="63">
        <v>0.17241379310344829</v>
      </c>
      <c r="Y1697" s="63">
        <v>0</v>
      </c>
      <c r="Z1697" s="63">
        <v>0</v>
      </c>
      <c r="AA1697" s="63">
        <v>0.50344827586206897</v>
      </c>
      <c r="AB1697" s="93" t="str">
        <f t="shared" si="367"/>
        <v>pre99</v>
      </c>
      <c r="AC1697" s="93" t="str">
        <f t="shared" si="368"/>
        <v>ATN</v>
      </c>
      <c r="AD1697" s="93" t="str">
        <f>"'"&amp;VLOOKUP(A1697,Lookups!B$3:F$48,2,FALSE)&amp;"'"</f>
        <v>'Atnarko River'</v>
      </c>
      <c r="AE1697" s="93">
        <f>VLOOKUP(A1697,Lookups!B$3:F$48,4,FALSE)</f>
        <v>2</v>
      </c>
      <c r="AF1697" s="93" t="str">
        <f>VLOOKUP(A1697,Lookups!B$3:F$48,5,FALSE)</f>
        <v>NBC</v>
      </c>
      <c r="AG1697" s="93" t="str">
        <f t="shared" si="369"/>
        <v>yes</v>
      </c>
      <c r="AH1697" s="93">
        <f>VLOOKUP(A1697,Lookups!B$3:F$48,3,FALSE)</f>
        <v>2</v>
      </c>
      <c r="AI1697" s="117">
        <f t="shared" si="370"/>
        <v>0.24137931034482757</v>
      </c>
      <c r="AJ1697" s="117">
        <f t="shared" si="371"/>
        <v>2.7586206896551724E-2</v>
      </c>
      <c r="AK1697" s="117">
        <f t="shared" si="372"/>
        <v>6.8965517241379309E-3</v>
      </c>
      <c r="AL1697" s="117">
        <f t="shared" si="373"/>
        <v>0</v>
      </c>
      <c r="AM1697" s="117">
        <f t="shared" si="374"/>
        <v>4.8275862068965517E-2</v>
      </c>
      <c r="AN1697" s="117">
        <f t="shared" si="375"/>
        <v>0</v>
      </c>
      <c r="AO1697" s="117">
        <f t="shared" si="376"/>
        <v>0</v>
      </c>
      <c r="AP1697" s="117">
        <f t="shared" si="377"/>
        <v>0.17241379310344829</v>
      </c>
      <c r="AQ1697" s="117">
        <f t="shared" si="378"/>
        <v>0.50344827586206897</v>
      </c>
      <c r="AR1697" s="117">
        <f t="shared" si="379"/>
        <v>0</v>
      </c>
      <c r="AS1697" t="str">
        <f t="shared" si="380"/>
        <v>1990ATN</v>
      </c>
    </row>
    <row r="1698" spans="1:45" x14ac:dyDescent="0.25">
      <c r="A1698" t="s">
        <v>654</v>
      </c>
      <c r="B1698" s="64">
        <v>1991</v>
      </c>
      <c r="C1698">
        <v>772</v>
      </c>
      <c r="D1698" s="116" t="s">
        <v>43</v>
      </c>
      <c r="E1698" s="63">
        <v>7.512953367875648E-2</v>
      </c>
      <c r="F1698" s="63">
        <v>1.2953367875647669E-3</v>
      </c>
      <c r="G1698" s="63">
        <v>0</v>
      </c>
      <c r="H1698" s="63">
        <v>1.683937823834197E-2</v>
      </c>
      <c r="I1698" s="63">
        <v>1.2953367875647668E-2</v>
      </c>
      <c r="J1698" s="63">
        <v>5.1813471502590676E-3</v>
      </c>
      <c r="K1698" s="63">
        <v>0</v>
      </c>
      <c r="L1698" s="63">
        <v>0</v>
      </c>
      <c r="M1698" s="63">
        <v>0</v>
      </c>
      <c r="N1698" s="63">
        <v>1.0362694300518135E-2</v>
      </c>
      <c r="O1698" s="63">
        <v>2.5906735751295338E-3</v>
      </c>
      <c r="P1698" s="63">
        <v>6.4766839378238338E-3</v>
      </c>
      <c r="Q1698" s="63">
        <v>0</v>
      </c>
      <c r="R1698" s="63">
        <v>0</v>
      </c>
      <c r="S1698" s="63">
        <v>0</v>
      </c>
      <c r="T1698" s="63">
        <v>0</v>
      </c>
      <c r="U1698" s="63">
        <v>0</v>
      </c>
      <c r="V1698" s="63">
        <v>0</v>
      </c>
      <c r="W1698" s="63">
        <v>0</v>
      </c>
      <c r="X1698" s="63">
        <v>0.23056994818652848</v>
      </c>
      <c r="Y1698" s="63">
        <v>3.4974093264248704E-2</v>
      </c>
      <c r="Z1698" s="63">
        <v>0</v>
      </c>
      <c r="AA1698" s="63">
        <v>0.60362694300518138</v>
      </c>
      <c r="AB1698" s="93" t="str">
        <f t="shared" si="367"/>
        <v>pre99</v>
      </c>
      <c r="AC1698" s="93" t="str">
        <f t="shared" si="368"/>
        <v>ATN</v>
      </c>
      <c r="AD1698" s="93" t="str">
        <f>"'"&amp;VLOOKUP(A1698,Lookups!B$3:F$48,2,FALSE)&amp;"'"</f>
        <v>'Atnarko River'</v>
      </c>
      <c r="AE1698" s="93">
        <f>VLOOKUP(A1698,Lookups!B$3:F$48,4,FALSE)</f>
        <v>2</v>
      </c>
      <c r="AF1698" s="93" t="str">
        <f>VLOOKUP(A1698,Lookups!B$3:F$48,5,FALSE)</f>
        <v>NBC</v>
      </c>
      <c r="AG1698" s="93" t="str">
        <f t="shared" si="369"/>
        <v>yes</v>
      </c>
      <c r="AH1698" s="93">
        <f>VLOOKUP(A1698,Lookups!B$3:F$48,3,FALSE)</f>
        <v>2</v>
      </c>
      <c r="AI1698" s="117">
        <f t="shared" si="370"/>
        <v>7.6424870466321251E-2</v>
      </c>
      <c r="AJ1698" s="117">
        <f t="shared" si="371"/>
        <v>2.9792746113989639E-2</v>
      </c>
      <c r="AK1698" s="117">
        <f t="shared" si="372"/>
        <v>5.1813471502590676E-3</v>
      </c>
      <c r="AL1698" s="117">
        <f t="shared" si="373"/>
        <v>0</v>
      </c>
      <c r="AM1698" s="117">
        <f t="shared" si="374"/>
        <v>1.9430051813471502E-2</v>
      </c>
      <c r="AN1698" s="117">
        <f t="shared" si="375"/>
        <v>0</v>
      </c>
      <c r="AO1698" s="117">
        <f t="shared" si="376"/>
        <v>0</v>
      </c>
      <c r="AP1698" s="117">
        <f t="shared" si="377"/>
        <v>0.2655440414507772</v>
      </c>
      <c r="AQ1698" s="117">
        <f t="shared" si="378"/>
        <v>0.60362694300518138</v>
      </c>
      <c r="AR1698" s="117">
        <f t="shared" si="379"/>
        <v>0</v>
      </c>
      <c r="AS1698" t="str">
        <f t="shared" si="380"/>
        <v>1991ATN</v>
      </c>
    </row>
    <row r="1699" spans="1:45" x14ac:dyDescent="0.25">
      <c r="A1699" t="s">
        <v>654</v>
      </c>
      <c r="B1699" s="64">
        <v>1992</v>
      </c>
      <c r="C1699">
        <v>984</v>
      </c>
      <c r="D1699" s="116" t="s">
        <v>44</v>
      </c>
      <c r="E1699" s="63">
        <v>8.943089430894309E-2</v>
      </c>
      <c r="F1699" s="63">
        <v>0</v>
      </c>
      <c r="G1699" s="63">
        <v>0</v>
      </c>
      <c r="H1699" s="63">
        <v>1.8292682926829267E-2</v>
      </c>
      <c r="I1699" s="63">
        <v>1.8292682926829267E-2</v>
      </c>
      <c r="J1699" s="63">
        <v>3.0487804878048782E-3</v>
      </c>
      <c r="K1699" s="63">
        <v>0</v>
      </c>
      <c r="L1699" s="63">
        <v>0</v>
      </c>
      <c r="M1699" s="63">
        <v>0</v>
      </c>
      <c r="N1699" s="63">
        <v>5.2845528455284556E-2</v>
      </c>
      <c r="O1699" s="63">
        <v>0</v>
      </c>
      <c r="P1699" s="63">
        <v>1.3211382113821137E-2</v>
      </c>
      <c r="Q1699" s="63">
        <v>0</v>
      </c>
      <c r="R1699" s="63">
        <v>0</v>
      </c>
      <c r="S1699" s="63">
        <v>0</v>
      </c>
      <c r="T1699" s="63">
        <v>2.0325203252032522E-3</v>
      </c>
      <c r="U1699" s="63">
        <v>0</v>
      </c>
      <c r="V1699" s="63">
        <v>0</v>
      </c>
      <c r="W1699" s="63">
        <v>0</v>
      </c>
      <c r="X1699" s="63">
        <v>0.2184959349593496</v>
      </c>
      <c r="Y1699" s="63">
        <v>2.2357723577235773E-2</v>
      </c>
      <c r="Z1699" s="63">
        <v>0</v>
      </c>
      <c r="AA1699" s="63">
        <v>0.56199186991869921</v>
      </c>
      <c r="AB1699" s="93" t="str">
        <f t="shared" si="367"/>
        <v>pre99</v>
      </c>
      <c r="AC1699" s="93" t="str">
        <f t="shared" si="368"/>
        <v>ATN</v>
      </c>
      <c r="AD1699" s="93" t="str">
        <f>"'"&amp;VLOOKUP(A1699,Lookups!B$3:F$48,2,FALSE)&amp;"'"</f>
        <v>'Atnarko River'</v>
      </c>
      <c r="AE1699" s="93">
        <f>VLOOKUP(A1699,Lookups!B$3:F$48,4,FALSE)</f>
        <v>2</v>
      </c>
      <c r="AF1699" s="93" t="str">
        <f>VLOOKUP(A1699,Lookups!B$3:F$48,5,FALSE)</f>
        <v>NBC</v>
      </c>
      <c r="AG1699" s="93" t="str">
        <f t="shared" si="369"/>
        <v>yes</v>
      </c>
      <c r="AH1699" s="93">
        <f>VLOOKUP(A1699,Lookups!B$3:F$48,3,FALSE)</f>
        <v>2</v>
      </c>
      <c r="AI1699" s="117">
        <f t="shared" si="370"/>
        <v>8.943089430894309E-2</v>
      </c>
      <c r="AJ1699" s="117">
        <f t="shared" si="371"/>
        <v>3.6585365853658534E-2</v>
      </c>
      <c r="AK1699" s="117">
        <f t="shared" si="372"/>
        <v>3.0487804878048782E-3</v>
      </c>
      <c r="AL1699" s="117">
        <f t="shared" si="373"/>
        <v>0</v>
      </c>
      <c r="AM1699" s="117">
        <f t="shared" si="374"/>
        <v>6.605691056910569E-2</v>
      </c>
      <c r="AN1699" s="117">
        <f t="shared" si="375"/>
        <v>2.0325203252032522E-3</v>
      </c>
      <c r="AO1699" s="117">
        <f t="shared" si="376"/>
        <v>0</v>
      </c>
      <c r="AP1699" s="117">
        <f t="shared" si="377"/>
        <v>0.24085365853658539</v>
      </c>
      <c r="AQ1699" s="117">
        <f t="shared" si="378"/>
        <v>0.56199186991869921</v>
      </c>
      <c r="AR1699" s="117">
        <f t="shared" si="379"/>
        <v>0</v>
      </c>
      <c r="AS1699" t="str">
        <f t="shared" si="380"/>
        <v>1992ATN</v>
      </c>
    </row>
    <row r="1700" spans="1:45" x14ac:dyDescent="0.25">
      <c r="A1700" t="s">
        <v>654</v>
      </c>
      <c r="B1700" s="64">
        <v>1993</v>
      </c>
      <c r="C1700">
        <v>1357</v>
      </c>
      <c r="D1700" s="116" t="s">
        <v>44</v>
      </c>
      <c r="E1700" s="63">
        <v>0.10390567428150331</v>
      </c>
      <c r="F1700" s="63">
        <v>4.4215180545320561E-3</v>
      </c>
      <c r="G1700" s="63">
        <v>5.8953574060427415E-3</v>
      </c>
      <c r="H1700" s="63">
        <v>4.4952100221075902E-2</v>
      </c>
      <c r="I1700" s="63">
        <v>2.0633750921149593E-2</v>
      </c>
      <c r="J1700" s="63">
        <v>4.4215180545320561E-3</v>
      </c>
      <c r="K1700" s="63">
        <v>0</v>
      </c>
      <c r="L1700" s="63">
        <v>0</v>
      </c>
      <c r="M1700" s="63">
        <v>0</v>
      </c>
      <c r="N1700" s="63">
        <v>1.1790714812085483E-2</v>
      </c>
      <c r="O1700" s="63">
        <v>1.4738393515106854E-3</v>
      </c>
      <c r="P1700" s="63">
        <v>1.105379513633014E-2</v>
      </c>
      <c r="Q1700" s="63">
        <v>0</v>
      </c>
      <c r="R1700" s="63">
        <v>0</v>
      </c>
      <c r="S1700" s="63">
        <v>0</v>
      </c>
      <c r="T1700" s="63">
        <v>0</v>
      </c>
      <c r="U1700" s="63">
        <v>0</v>
      </c>
      <c r="V1700" s="63">
        <v>0</v>
      </c>
      <c r="W1700" s="63">
        <v>0</v>
      </c>
      <c r="X1700" s="63">
        <v>0.15106853352984526</v>
      </c>
      <c r="Y1700" s="63">
        <v>2.5792188651436992E-2</v>
      </c>
      <c r="Z1700" s="63">
        <v>2.9476787030213707E-3</v>
      </c>
      <c r="AA1700" s="63">
        <v>0.61164333087693445</v>
      </c>
      <c r="AB1700" s="93" t="str">
        <f t="shared" si="367"/>
        <v>pre99</v>
      </c>
      <c r="AC1700" s="93" t="str">
        <f t="shared" si="368"/>
        <v>ATN</v>
      </c>
      <c r="AD1700" s="93" t="str">
        <f>"'"&amp;VLOOKUP(A1700,Lookups!B$3:F$48,2,FALSE)&amp;"'"</f>
        <v>'Atnarko River'</v>
      </c>
      <c r="AE1700" s="93">
        <f>VLOOKUP(A1700,Lookups!B$3:F$48,4,FALSE)</f>
        <v>2</v>
      </c>
      <c r="AF1700" s="93" t="str">
        <f>VLOOKUP(A1700,Lookups!B$3:F$48,5,FALSE)</f>
        <v>NBC</v>
      </c>
      <c r="AG1700" s="93" t="str">
        <f t="shared" si="369"/>
        <v>yes</v>
      </c>
      <c r="AH1700" s="93">
        <f>VLOOKUP(A1700,Lookups!B$3:F$48,3,FALSE)</f>
        <v>2</v>
      </c>
      <c r="AI1700" s="117">
        <f t="shared" si="370"/>
        <v>0.11422254974207811</v>
      </c>
      <c r="AJ1700" s="117">
        <f t="shared" si="371"/>
        <v>6.5585851142225496E-2</v>
      </c>
      <c r="AK1700" s="117">
        <f t="shared" si="372"/>
        <v>4.4215180545320561E-3</v>
      </c>
      <c r="AL1700" s="117">
        <f t="shared" si="373"/>
        <v>0</v>
      </c>
      <c r="AM1700" s="117">
        <f t="shared" si="374"/>
        <v>2.4318349299926309E-2</v>
      </c>
      <c r="AN1700" s="117">
        <f t="shared" si="375"/>
        <v>0</v>
      </c>
      <c r="AO1700" s="117">
        <f t="shared" si="376"/>
        <v>0</v>
      </c>
      <c r="AP1700" s="117">
        <f t="shared" si="377"/>
        <v>0.17686072218128224</v>
      </c>
      <c r="AQ1700" s="117">
        <f t="shared" si="378"/>
        <v>0.61164333087693445</v>
      </c>
      <c r="AR1700" s="117">
        <f t="shared" si="379"/>
        <v>2.9476787030213707E-3</v>
      </c>
      <c r="AS1700" t="str">
        <f t="shared" si="380"/>
        <v>1993ATN</v>
      </c>
    </row>
    <row r="1701" spans="1:45" x14ac:dyDescent="0.25">
      <c r="A1701" t="s">
        <v>654</v>
      </c>
      <c r="B1701" s="64">
        <v>1994</v>
      </c>
      <c r="C1701">
        <v>1701</v>
      </c>
      <c r="D1701" s="116" t="s">
        <v>44</v>
      </c>
      <c r="E1701" s="63">
        <v>7.7601410934744264E-2</v>
      </c>
      <c r="F1701" s="63">
        <v>1.7636684303350969E-3</v>
      </c>
      <c r="G1701" s="63">
        <v>2.3515579071134627E-3</v>
      </c>
      <c r="H1701" s="63">
        <v>1.5285126396237508E-2</v>
      </c>
      <c r="I1701" s="63">
        <v>1.8224573780129337E-2</v>
      </c>
      <c r="J1701" s="63">
        <v>0</v>
      </c>
      <c r="K1701" s="63">
        <v>0</v>
      </c>
      <c r="L1701" s="63">
        <v>0</v>
      </c>
      <c r="M1701" s="63">
        <v>0</v>
      </c>
      <c r="N1701" s="63">
        <v>2.5279247501469725E-2</v>
      </c>
      <c r="O1701" s="63">
        <v>1.1757789535567313E-3</v>
      </c>
      <c r="P1701" s="63">
        <v>4.7031158142269254E-3</v>
      </c>
      <c r="Q1701" s="63">
        <v>0</v>
      </c>
      <c r="R1701" s="63">
        <v>0</v>
      </c>
      <c r="S1701" s="63">
        <v>0</v>
      </c>
      <c r="T1701" s="63">
        <v>0</v>
      </c>
      <c r="U1701" s="63">
        <v>0</v>
      </c>
      <c r="V1701" s="63">
        <v>0</v>
      </c>
      <c r="W1701" s="63">
        <v>0</v>
      </c>
      <c r="X1701" s="63">
        <v>0.2004703115814227</v>
      </c>
      <c r="Y1701" s="63">
        <v>8.23045267489712E-3</v>
      </c>
      <c r="Z1701" s="63">
        <v>0</v>
      </c>
      <c r="AA1701" s="63">
        <v>0.64491475602586712</v>
      </c>
      <c r="AB1701" s="93" t="str">
        <f t="shared" si="367"/>
        <v>pre99</v>
      </c>
      <c r="AC1701" s="93" t="str">
        <f t="shared" si="368"/>
        <v>ATN</v>
      </c>
      <c r="AD1701" s="93" t="str">
        <f>"'"&amp;VLOOKUP(A1701,Lookups!B$3:F$48,2,FALSE)&amp;"'"</f>
        <v>'Atnarko River'</v>
      </c>
      <c r="AE1701" s="93">
        <f>VLOOKUP(A1701,Lookups!B$3:F$48,4,FALSE)</f>
        <v>2</v>
      </c>
      <c r="AF1701" s="93" t="str">
        <f>VLOOKUP(A1701,Lookups!B$3:F$48,5,FALSE)</f>
        <v>NBC</v>
      </c>
      <c r="AG1701" s="93" t="str">
        <f t="shared" si="369"/>
        <v>yes</v>
      </c>
      <c r="AH1701" s="93">
        <f>VLOOKUP(A1701,Lookups!B$3:F$48,3,FALSE)</f>
        <v>2</v>
      </c>
      <c r="AI1701" s="117">
        <f t="shared" si="370"/>
        <v>8.1716637272192819E-2</v>
      </c>
      <c r="AJ1701" s="117">
        <f t="shared" si="371"/>
        <v>3.3509700176366841E-2</v>
      </c>
      <c r="AK1701" s="117">
        <f t="shared" si="372"/>
        <v>0</v>
      </c>
      <c r="AL1701" s="117">
        <f t="shared" si="373"/>
        <v>0</v>
      </c>
      <c r="AM1701" s="117">
        <f t="shared" si="374"/>
        <v>3.1158142269253383E-2</v>
      </c>
      <c r="AN1701" s="117">
        <f t="shared" si="375"/>
        <v>0</v>
      </c>
      <c r="AO1701" s="117">
        <f t="shared" si="376"/>
        <v>0</v>
      </c>
      <c r="AP1701" s="117">
        <f t="shared" si="377"/>
        <v>0.20870076425631981</v>
      </c>
      <c r="AQ1701" s="117">
        <f t="shared" si="378"/>
        <v>0.64491475602586712</v>
      </c>
      <c r="AR1701" s="117">
        <f t="shared" si="379"/>
        <v>0</v>
      </c>
      <c r="AS1701" t="str">
        <f t="shared" si="380"/>
        <v>1994ATN</v>
      </c>
    </row>
    <row r="1702" spans="1:45" x14ac:dyDescent="0.25">
      <c r="A1702" t="s">
        <v>654</v>
      </c>
      <c r="B1702" s="64">
        <v>1995</v>
      </c>
      <c r="C1702">
        <v>2340</v>
      </c>
      <c r="D1702" s="116" t="s">
        <v>44</v>
      </c>
      <c r="E1702" s="63">
        <v>4.5726495726495731E-2</v>
      </c>
      <c r="F1702" s="63">
        <v>8.547008547008547E-4</v>
      </c>
      <c r="G1702" s="63">
        <v>1.1538461538461539E-2</v>
      </c>
      <c r="H1702" s="63">
        <v>1.1111111111111112E-2</v>
      </c>
      <c r="I1702" s="63">
        <v>2.735042735042735E-2</v>
      </c>
      <c r="J1702" s="63">
        <v>0</v>
      </c>
      <c r="K1702" s="63">
        <v>0</v>
      </c>
      <c r="L1702" s="63">
        <v>0</v>
      </c>
      <c r="M1702" s="63">
        <v>0</v>
      </c>
      <c r="N1702" s="63">
        <v>3.4188034188034188E-3</v>
      </c>
      <c r="O1702" s="63">
        <v>2.5641025641025641E-3</v>
      </c>
      <c r="P1702" s="63">
        <v>6.8376068376068376E-3</v>
      </c>
      <c r="Q1702" s="63">
        <v>0</v>
      </c>
      <c r="R1702" s="63">
        <v>0</v>
      </c>
      <c r="S1702" s="63">
        <v>0</v>
      </c>
      <c r="T1702" s="63">
        <v>0</v>
      </c>
      <c r="U1702" s="63">
        <v>0</v>
      </c>
      <c r="V1702" s="63">
        <v>0</v>
      </c>
      <c r="W1702" s="63">
        <v>0</v>
      </c>
      <c r="X1702" s="63">
        <v>0.20128205128205129</v>
      </c>
      <c r="Y1702" s="63">
        <v>3.5470085470085469E-2</v>
      </c>
      <c r="Z1702" s="63">
        <v>0</v>
      </c>
      <c r="AA1702" s="63">
        <v>0.65384615384615385</v>
      </c>
      <c r="AB1702" s="93" t="str">
        <f t="shared" si="367"/>
        <v>pre99</v>
      </c>
      <c r="AC1702" s="93" t="str">
        <f t="shared" si="368"/>
        <v>ATN</v>
      </c>
      <c r="AD1702" s="93" t="str">
        <f>"'"&amp;VLOOKUP(A1702,Lookups!B$3:F$48,2,FALSE)&amp;"'"</f>
        <v>'Atnarko River'</v>
      </c>
      <c r="AE1702" s="93">
        <f>VLOOKUP(A1702,Lookups!B$3:F$48,4,FALSE)</f>
        <v>2</v>
      </c>
      <c r="AF1702" s="93" t="str">
        <f>VLOOKUP(A1702,Lookups!B$3:F$48,5,FALSE)</f>
        <v>NBC</v>
      </c>
      <c r="AG1702" s="93" t="str">
        <f t="shared" si="369"/>
        <v>yes</v>
      </c>
      <c r="AH1702" s="93">
        <f>VLOOKUP(A1702,Lookups!B$3:F$48,3,FALSE)</f>
        <v>2</v>
      </c>
      <c r="AI1702" s="117">
        <f t="shared" si="370"/>
        <v>5.8119658119658121E-2</v>
      </c>
      <c r="AJ1702" s="117">
        <f t="shared" si="371"/>
        <v>3.8461538461538464E-2</v>
      </c>
      <c r="AK1702" s="117">
        <f t="shared" si="372"/>
        <v>0</v>
      </c>
      <c r="AL1702" s="117">
        <f t="shared" si="373"/>
        <v>0</v>
      </c>
      <c r="AM1702" s="117">
        <f t="shared" si="374"/>
        <v>1.282051282051282E-2</v>
      </c>
      <c r="AN1702" s="117">
        <f t="shared" si="375"/>
        <v>0</v>
      </c>
      <c r="AO1702" s="117">
        <f t="shared" si="376"/>
        <v>0</v>
      </c>
      <c r="AP1702" s="117">
        <f t="shared" si="377"/>
        <v>0.23675213675213674</v>
      </c>
      <c r="AQ1702" s="117">
        <f t="shared" si="378"/>
        <v>0.65384615384615385</v>
      </c>
      <c r="AR1702" s="117">
        <f t="shared" si="379"/>
        <v>0</v>
      </c>
      <c r="AS1702" t="str">
        <f t="shared" si="380"/>
        <v>1995ATN</v>
      </c>
    </row>
    <row r="1703" spans="1:45" x14ac:dyDescent="0.25">
      <c r="A1703" t="s">
        <v>654</v>
      </c>
      <c r="B1703" s="64">
        <v>1996</v>
      </c>
      <c r="C1703">
        <v>2057</v>
      </c>
      <c r="D1703" s="116" t="s">
        <v>44</v>
      </c>
      <c r="E1703" s="63">
        <v>2.5765678172095283E-2</v>
      </c>
      <c r="F1703" s="63">
        <v>0</v>
      </c>
      <c r="G1703" s="63">
        <v>5.3475935828877002E-3</v>
      </c>
      <c r="H1703" s="63">
        <v>2.4307243558580457E-3</v>
      </c>
      <c r="I1703" s="63">
        <v>5.8337384540593099E-3</v>
      </c>
      <c r="J1703" s="63">
        <v>0</v>
      </c>
      <c r="K1703" s="63">
        <v>0</v>
      </c>
      <c r="L1703" s="63">
        <v>0</v>
      </c>
      <c r="M1703" s="63">
        <v>0</v>
      </c>
      <c r="N1703" s="63">
        <v>0</v>
      </c>
      <c r="O1703" s="63">
        <v>0</v>
      </c>
      <c r="P1703" s="63">
        <v>1.2153621779290228E-2</v>
      </c>
      <c r="Q1703" s="63">
        <v>0</v>
      </c>
      <c r="R1703" s="63">
        <v>0</v>
      </c>
      <c r="S1703" s="63">
        <v>0</v>
      </c>
      <c r="T1703" s="63">
        <v>0</v>
      </c>
      <c r="U1703" s="63">
        <v>0</v>
      </c>
      <c r="V1703" s="63">
        <v>0</v>
      </c>
      <c r="W1703" s="63">
        <v>0</v>
      </c>
      <c r="X1703" s="63">
        <v>0.16771998055420514</v>
      </c>
      <c r="Y1703" s="63">
        <v>5.7851239669421489E-2</v>
      </c>
      <c r="Z1703" s="63">
        <v>0</v>
      </c>
      <c r="AA1703" s="63">
        <v>0.72289742343218277</v>
      </c>
      <c r="AB1703" s="93" t="str">
        <f t="shared" si="367"/>
        <v>pre99</v>
      </c>
      <c r="AC1703" s="93" t="str">
        <f t="shared" si="368"/>
        <v>ATN</v>
      </c>
      <c r="AD1703" s="93" t="str">
        <f>"'"&amp;VLOOKUP(A1703,Lookups!B$3:F$48,2,FALSE)&amp;"'"</f>
        <v>'Atnarko River'</v>
      </c>
      <c r="AE1703" s="93">
        <f>VLOOKUP(A1703,Lookups!B$3:F$48,4,FALSE)</f>
        <v>2</v>
      </c>
      <c r="AF1703" s="93" t="str">
        <f>VLOOKUP(A1703,Lookups!B$3:F$48,5,FALSE)</f>
        <v>NBC</v>
      </c>
      <c r="AG1703" s="93" t="str">
        <f t="shared" si="369"/>
        <v>yes</v>
      </c>
      <c r="AH1703" s="93">
        <f>VLOOKUP(A1703,Lookups!B$3:F$48,3,FALSE)</f>
        <v>2</v>
      </c>
      <c r="AI1703" s="117">
        <f t="shared" si="370"/>
        <v>3.1113271754982984E-2</v>
      </c>
      <c r="AJ1703" s="117">
        <f t="shared" si="371"/>
        <v>8.2644628099173556E-3</v>
      </c>
      <c r="AK1703" s="117">
        <f t="shared" si="372"/>
        <v>0</v>
      </c>
      <c r="AL1703" s="117">
        <f t="shared" si="373"/>
        <v>0</v>
      </c>
      <c r="AM1703" s="117">
        <f t="shared" si="374"/>
        <v>1.2153621779290228E-2</v>
      </c>
      <c r="AN1703" s="117">
        <f t="shared" si="375"/>
        <v>0</v>
      </c>
      <c r="AO1703" s="117">
        <f t="shared" si="376"/>
        <v>0</v>
      </c>
      <c r="AP1703" s="117">
        <f t="shared" si="377"/>
        <v>0.22557122022362663</v>
      </c>
      <c r="AQ1703" s="117">
        <f t="shared" si="378"/>
        <v>0.72289742343218277</v>
      </c>
      <c r="AR1703" s="117">
        <f t="shared" si="379"/>
        <v>0</v>
      </c>
      <c r="AS1703" t="str">
        <f t="shared" si="380"/>
        <v>1996ATN</v>
      </c>
    </row>
    <row r="1704" spans="1:45" x14ac:dyDescent="0.25">
      <c r="A1704" t="s">
        <v>654</v>
      </c>
      <c r="B1704" s="64">
        <v>1997</v>
      </c>
      <c r="C1704">
        <v>1170</v>
      </c>
      <c r="D1704" s="116" t="s">
        <v>44</v>
      </c>
      <c r="E1704" s="63">
        <v>4.5299145299145298E-2</v>
      </c>
      <c r="F1704" s="63">
        <v>0</v>
      </c>
      <c r="G1704" s="63">
        <v>1.5384615384615385E-2</v>
      </c>
      <c r="H1704" s="63">
        <v>1.7094017094017094E-3</v>
      </c>
      <c r="I1704" s="63">
        <v>3.0769230769230771E-2</v>
      </c>
      <c r="J1704" s="63">
        <v>0</v>
      </c>
      <c r="K1704" s="63">
        <v>0</v>
      </c>
      <c r="L1704" s="63">
        <v>0</v>
      </c>
      <c r="M1704" s="63">
        <v>0</v>
      </c>
      <c r="N1704" s="63">
        <v>4.2735042735042739E-3</v>
      </c>
      <c r="O1704" s="63">
        <v>9.4017094017094013E-3</v>
      </c>
      <c r="P1704" s="63">
        <v>6.8376068376068376E-3</v>
      </c>
      <c r="Q1704" s="63">
        <v>0</v>
      </c>
      <c r="R1704" s="63">
        <v>0</v>
      </c>
      <c r="S1704" s="63">
        <v>0</v>
      </c>
      <c r="T1704" s="63">
        <v>0</v>
      </c>
      <c r="U1704" s="63">
        <v>0</v>
      </c>
      <c r="V1704" s="63">
        <v>0</v>
      </c>
      <c r="W1704" s="63">
        <v>0</v>
      </c>
      <c r="X1704" s="63">
        <v>0.16752136752136751</v>
      </c>
      <c r="Y1704" s="63">
        <v>4.3589743589743588E-2</v>
      </c>
      <c r="Z1704" s="63">
        <v>0</v>
      </c>
      <c r="AA1704" s="63">
        <v>0.67521367521367526</v>
      </c>
      <c r="AB1704" s="93" t="str">
        <f t="shared" si="367"/>
        <v>pre99</v>
      </c>
      <c r="AC1704" s="93" t="str">
        <f t="shared" si="368"/>
        <v>ATN</v>
      </c>
      <c r="AD1704" s="93" t="str">
        <f>"'"&amp;VLOOKUP(A1704,Lookups!B$3:F$48,2,FALSE)&amp;"'"</f>
        <v>'Atnarko River'</v>
      </c>
      <c r="AE1704" s="93">
        <f>VLOOKUP(A1704,Lookups!B$3:F$48,4,FALSE)</f>
        <v>2</v>
      </c>
      <c r="AF1704" s="93" t="str">
        <f>VLOOKUP(A1704,Lookups!B$3:F$48,5,FALSE)</f>
        <v>NBC</v>
      </c>
      <c r="AG1704" s="93" t="str">
        <f t="shared" si="369"/>
        <v>yes</v>
      </c>
      <c r="AH1704" s="93">
        <f>VLOOKUP(A1704,Lookups!B$3:F$48,3,FALSE)</f>
        <v>2</v>
      </c>
      <c r="AI1704" s="117">
        <f t="shared" si="370"/>
        <v>6.0683760683760683E-2</v>
      </c>
      <c r="AJ1704" s="117">
        <f t="shared" si="371"/>
        <v>3.2478632478632481E-2</v>
      </c>
      <c r="AK1704" s="117">
        <f t="shared" si="372"/>
        <v>0</v>
      </c>
      <c r="AL1704" s="117">
        <f t="shared" si="373"/>
        <v>0</v>
      </c>
      <c r="AM1704" s="117">
        <f t="shared" si="374"/>
        <v>2.0512820512820513E-2</v>
      </c>
      <c r="AN1704" s="117">
        <f t="shared" si="375"/>
        <v>0</v>
      </c>
      <c r="AO1704" s="117">
        <f t="shared" si="376"/>
        <v>0</v>
      </c>
      <c r="AP1704" s="117">
        <f t="shared" si="377"/>
        <v>0.21111111111111108</v>
      </c>
      <c r="AQ1704" s="117">
        <f t="shared" si="378"/>
        <v>0.67521367521367526</v>
      </c>
      <c r="AR1704" s="117">
        <f t="shared" si="379"/>
        <v>0</v>
      </c>
      <c r="AS1704" t="str">
        <f t="shared" si="380"/>
        <v>1997ATN</v>
      </c>
    </row>
    <row r="1705" spans="1:45" x14ac:dyDescent="0.25">
      <c r="A1705" t="s">
        <v>654</v>
      </c>
      <c r="B1705" s="64">
        <v>1998</v>
      </c>
      <c r="C1705">
        <v>1061</v>
      </c>
      <c r="D1705" s="116" t="s">
        <v>44</v>
      </c>
      <c r="E1705" s="63">
        <v>7.4458058435438276E-2</v>
      </c>
      <c r="F1705" s="63">
        <v>0</v>
      </c>
      <c r="G1705" s="63">
        <v>3.770028275212064E-3</v>
      </c>
      <c r="H1705" s="63">
        <v>0</v>
      </c>
      <c r="I1705" s="63">
        <v>4.9010367577756835E-2</v>
      </c>
      <c r="J1705" s="63">
        <v>0</v>
      </c>
      <c r="K1705" s="63">
        <v>0</v>
      </c>
      <c r="L1705" s="63">
        <v>0</v>
      </c>
      <c r="M1705" s="63">
        <v>1.885014137606032E-3</v>
      </c>
      <c r="N1705" s="63">
        <v>0</v>
      </c>
      <c r="O1705" s="63">
        <v>0</v>
      </c>
      <c r="P1705" s="63">
        <v>1.1310084825636193E-2</v>
      </c>
      <c r="Q1705" s="63">
        <v>0</v>
      </c>
      <c r="R1705" s="63">
        <v>0</v>
      </c>
      <c r="S1705" s="63">
        <v>0</v>
      </c>
      <c r="T1705" s="63">
        <v>0</v>
      </c>
      <c r="U1705" s="63">
        <v>0</v>
      </c>
      <c r="V1705" s="63">
        <v>0</v>
      </c>
      <c r="W1705" s="63">
        <v>0</v>
      </c>
      <c r="X1705" s="63">
        <v>0.23374175306314798</v>
      </c>
      <c r="Y1705" s="63">
        <v>3.3930254476908575E-2</v>
      </c>
      <c r="Z1705" s="63">
        <v>0</v>
      </c>
      <c r="AA1705" s="63">
        <v>0.5918944392082941</v>
      </c>
      <c r="AB1705" s="93" t="str">
        <f t="shared" si="367"/>
        <v>pre99</v>
      </c>
      <c r="AC1705" s="93" t="str">
        <f t="shared" si="368"/>
        <v>ATN</v>
      </c>
      <c r="AD1705" s="93" t="str">
        <f>"'"&amp;VLOOKUP(A1705,Lookups!B$3:F$48,2,FALSE)&amp;"'"</f>
        <v>'Atnarko River'</v>
      </c>
      <c r="AE1705" s="93">
        <f>VLOOKUP(A1705,Lookups!B$3:F$48,4,FALSE)</f>
        <v>2</v>
      </c>
      <c r="AF1705" s="93" t="str">
        <f>VLOOKUP(A1705,Lookups!B$3:F$48,5,FALSE)</f>
        <v>NBC</v>
      </c>
      <c r="AG1705" s="93" t="str">
        <f t="shared" si="369"/>
        <v>yes</v>
      </c>
      <c r="AH1705" s="93">
        <f>VLOOKUP(A1705,Lookups!B$3:F$48,3,FALSE)</f>
        <v>2</v>
      </c>
      <c r="AI1705" s="117">
        <f t="shared" si="370"/>
        <v>7.8228086710650346E-2</v>
      </c>
      <c r="AJ1705" s="117">
        <f t="shared" si="371"/>
        <v>4.9010367577756835E-2</v>
      </c>
      <c r="AK1705" s="117">
        <f t="shared" si="372"/>
        <v>0</v>
      </c>
      <c r="AL1705" s="117">
        <f t="shared" si="373"/>
        <v>1.885014137606032E-3</v>
      </c>
      <c r="AM1705" s="117">
        <f t="shared" si="374"/>
        <v>1.1310084825636193E-2</v>
      </c>
      <c r="AN1705" s="117">
        <f t="shared" si="375"/>
        <v>0</v>
      </c>
      <c r="AO1705" s="117">
        <f t="shared" si="376"/>
        <v>0</v>
      </c>
      <c r="AP1705" s="117">
        <f t="shared" si="377"/>
        <v>0.26767200754005654</v>
      </c>
      <c r="AQ1705" s="117">
        <f t="shared" si="378"/>
        <v>0.5918944392082941</v>
      </c>
      <c r="AR1705" s="117">
        <f t="shared" si="379"/>
        <v>0</v>
      </c>
      <c r="AS1705" t="str">
        <f t="shared" si="380"/>
        <v>1998ATN</v>
      </c>
    </row>
    <row r="1706" spans="1:45" x14ac:dyDescent="0.25">
      <c r="A1706" t="s">
        <v>654</v>
      </c>
      <c r="B1706" s="64">
        <v>1999</v>
      </c>
      <c r="C1706">
        <v>1444</v>
      </c>
      <c r="D1706" s="116" t="s">
        <v>44</v>
      </c>
      <c r="E1706" s="63">
        <v>5.7479224376731308E-2</v>
      </c>
      <c r="F1706" s="63">
        <v>0</v>
      </c>
      <c r="G1706" s="63">
        <v>2.5623268698060944E-2</v>
      </c>
      <c r="H1706" s="63">
        <v>0</v>
      </c>
      <c r="I1706" s="63">
        <v>2.9085872576177285E-2</v>
      </c>
      <c r="J1706" s="63">
        <v>0</v>
      </c>
      <c r="K1706" s="63">
        <v>0</v>
      </c>
      <c r="L1706" s="63">
        <v>0</v>
      </c>
      <c r="M1706" s="63">
        <v>0</v>
      </c>
      <c r="N1706" s="63">
        <v>0</v>
      </c>
      <c r="O1706" s="63">
        <v>0</v>
      </c>
      <c r="P1706" s="63">
        <v>1.1772853185595568E-2</v>
      </c>
      <c r="Q1706" s="63">
        <v>2.0775623268698062E-3</v>
      </c>
      <c r="R1706" s="63">
        <v>0</v>
      </c>
      <c r="S1706" s="63">
        <v>0</v>
      </c>
      <c r="T1706" s="63">
        <v>0</v>
      </c>
      <c r="U1706" s="63">
        <v>0</v>
      </c>
      <c r="V1706" s="63">
        <v>0</v>
      </c>
      <c r="W1706" s="63">
        <v>0</v>
      </c>
      <c r="X1706" s="63">
        <v>0.11218836565096953</v>
      </c>
      <c r="Y1706" s="63">
        <v>3.8088642659279776E-2</v>
      </c>
      <c r="Z1706" s="63">
        <v>0</v>
      </c>
      <c r="AA1706" s="63">
        <v>0.72368421052631582</v>
      </c>
      <c r="AB1706" s="93" t="str">
        <f t="shared" ref="AB1706:AB1755" si="381">IF(B1706&gt;=2009,"a09on",IF(B1706&gt;=1999,"a99to08","pre99"))</f>
        <v>a99to08</v>
      </c>
      <c r="AC1706" s="93" t="str">
        <f t="shared" ref="AC1706:AC1720" si="382">A1706</f>
        <v>ATN</v>
      </c>
      <c r="AD1706" s="93" t="str">
        <f>"'"&amp;VLOOKUP(A1706,Lookups!B$3:F$48,2,FALSE)&amp;"'"</f>
        <v>'Atnarko River'</v>
      </c>
      <c r="AE1706" s="93">
        <f>VLOOKUP(A1706,Lookups!B$3:F$48,4,FALSE)</f>
        <v>2</v>
      </c>
      <c r="AF1706" s="93" t="str">
        <f>VLOOKUP(A1706,Lookups!B$3:F$48,5,FALSE)</f>
        <v>NBC</v>
      </c>
      <c r="AG1706" s="93" t="str">
        <f t="shared" ref="AG1706:AG1720" si="383">IF(SUM(AI1706:AR1706)=0,"no","yes")</f>
        <v>yes</v>
      </c>
      <c r="AH1706" s="93">
        <f>VLOOKUP(A1706,Lookups!B$3:F$48,3,FALSE)</f>
        <v>2</v>
      </c>
      <c r="AI1706" s="117">
        <f t="shared" ref="AI1706:AI1720" si="384">SUM(E1706:G1706)</f>
        <v>8.3102493074792255E-2</v>
      </c>
      <c r="AJ1706" s="117">
        <f t="shared" ref="AJ1706:AJ1720" si="385">SUM(H1706:I1706)</f>
        <v>2.9085872576177285E-2</v>
      </c>
      <c r="AK1706" s="117">
        <f t="shared" ref="AK1706:AK1720" si="386">SUM(J1706:K1706)</f>
        <v>0</v>
      </c>
      <c r="AL1706" s="117">
        <f t="shared" ref="AL1706:AL1720" si="387">SUM(L1706:M1706)</f>
        <v>0</v>
      </c>
      <c r="AM1706" s="117">
        <f t="shared" ref="AM1706:AM1720" si="388">SUM(N1706:P1706)</f>
        <v>1.1772853185595568E-2</v>
      </c>
      <c r="AN1706" s="117">
        <f t="shared" ref="AN1706:AN1720" si="389">SUM(Q1706:T1706)</f>
        <v>2.0775623268698062E-3</v>
      </c>
      <c r="AO1706" s="117">
        <f t="shared" ref="AO1706:AO1720" si="390">SUM(U1706:V1706)</f>
        <v>0</v>
      </c>
      <c r="AP1706" s="117">
        <f t="shared" ref="AP1706:AP1720" si="391">SUM(W1706:Y1706)</f>
        <v>0.15027700831024932</v>
      </c>
      <c r="AQ1706" s="117">
        <f t="shared" ref="AQ1706:AQ1720" si="392">SUM(AA1706)</f>
        <v>0.72368421052631582</v>
      </c>
      <c r="AR1706" s="117">
        <f t="shared" ref="AR1706:AR1720" si="393">SUM(Z1706)</f>
        <v>0</v>
      </c>
      <c r="AS1706" t="str">
        <f t="shared" ref="AS1706:AS1720" si="394">B1706&amp;A1706</f>
        <v>1999ATN</v>
      </c>
    </row>
    <row r="1707" spans="1:45" x14ac:dyDescent="0.25">
      <c r="A1707" t="s">
        <v>654</v>
      </c>
      <c r="B1707" s="64">
        <v>2000</v>
      </c>
      <c r="C1707">
        <v>1045</v>
      </c>
      <c r="D1707" s="116" t="s">
        <v>44</v>
      </c>
      <c r="E1707" s="63">
        <v>6.4114832535885166E-2</v>
      </c>
      <c r="F1707" s="63">
        <v>9.5693779904306223E-4</v>
      </c>
      <c r="G1707" s="63">
        <v>0</v>
      </c>
      <c r="H1707" s="63">
        <v>0</v>
      </c>
      <c r="I1707" s="63">
        <v>3.5406698564593303E-2</v>
      </c>
      <c r="J1707" s="63">
        <v>0</v>
      </c>
      <c r="K1707" s="63">
        <v>0</v>
      </c>
      <c r="L1707" s="63">
        <v>0</v>
      </c>
      <c r="M1707" s="63">
        <v>0</v>
      </c>
      <c r="N1707" s="63">
        <v>0</v>
      </c>
      <c r="O1707" s="63">
        <v>0</v>
      </c>
      <c r="P1707" s="63">
        <v>0</v>
      </c>
      <c r="Q1707" s="63">
        <v>0</v>
      </c>
      <c r="R1707" s="63">
        <v>0</v>
      </c>
      <c r="S1707" s="63">
        <v>0</v>
      </c>
      <c r="T1707" s="63">
        <v>0</v>
      </c>
      <c r="U1707" s="63">
        <v>0</v>
      </c>
      <c r="V1707" s="63">
        <v>0</v>
      </c>
      <c r="W1707" s="63">
        <v>0</v>
      </c>
      <c r="X1707" s="63">
        <v>0.15023923444976076</v>
      </c>
      <c r="Y1707" s="63">
        <v>4.1148325358851677E-2</v>
      </c>
      <c r="Z1707" s="63">
        <v>0</v>
      </c>
      <c r="AA1707" s="63">
        <v>0.70813397129186606</v>
      </c>
      <c r="AB1707" s="93" t="str">
        <f t="shared" si="381"/>
        <v>a99to08</v>
      </c>
      <c r="AC1707" s="93" t="str">
        <f t="shared" si="382"/>
        <v>ATN</v>
      </c>
      <c r="AD1707" s="93" t="str">
        <f>"'"&amp;VLOOKUP(A1707,Lookups!B$3:F$48,2,FALSE)&amp;"'"</f>
        <v>'Atnarko River'</v>
      </c>
      <c r="AE1707" s="93">
        <f>VLOOKUP(A1707,Lookups!B$3:F$48,4,FALSE)</f>
        <v>2</v>
      </c>
      <c r="AF1707" s="93" t="str">
        <f>VLOOKUP(A1707,Lookups!B$3:F$48,5,FALSE)</f>
        <v>NBC</v>
      </c>
      <c r="AG1707" s="93" t="str">
        <f t="shared" si="383"/>
        <v>yes</v>
      </c>
      <c r="AH1707" s="93">
        <f>VLOOKUP(A1707,Lookups!B$3:F$48,3,FALSE)</f>
        <v>2</v>
      </c>
      <c r="AI1707" s="117">
        <f t="shared" si="384"/>
        <v>6.5071770334928225E-2</v>
      </c>
      <c r="AJ1707" s="117">
        <f t="shared" si="385"/>
        <v>3.5406698564593303E-2</v>
      </c>
      <c r="AK1707" s="117">
        <f t="shared" si="386"/>
        <v>0</v>
      </c>
      <c r="AL1707" s="117">
        <f t="shared" si="387"/>
        <v>0</v>
      </c>
      <c r="AM1707" s="117">
        <f t="shared" si="388"/>
        <v>0</v>
      </c>
      <c r="AN1707" s="117">
        <f t="shared" si="389"/>
        <v>0</v>
      </c>
      <c r="AO1707" s="117">
        <f t="shared" si="390"/>
        <v>0</v>
      </c>
      <c r="AP1707" s="117">
        <f t="shared" si="391"/>
        <v>0.19138755980861244</v>
      </c>
      <c r="AQ1707" s="117">
        <f t="shared" si="392"/>
        <v>0.70813397129186606</v>
      </c>
      <c r="AR1707" s="117">
        <f t="shared" si="393"/>
        <v>0</v>
      </c>
      <c r="AS1707" t="str">
        <f t="shared" si="394"/>
        <v>2000ATN</v>
      </c>
    </row>
    <row r="1708" spans="1:45" x14ac:dyDescent="0.25">
      <c r="A1708" t="s">
        <v>654</v>
      </c>
      <c r="B1708" s="64">
        <v>2001</v>
      </c>
      <c r="C1708">
        <v>679</v>
      </c>
      <c r="D1708" s="116" t="s">
        <v>44</v>
      </c>
      <c r="E1708" s="63">
        <v>6.774668630338733E-2</v>
      </c>
      <c r="F1708" s="63">
        <v>0</v>
      </c>
      <c r="G1708" s="63">
        <v>1.6200294550810016E-2</v>
      </c>
      <c r="H1708" s="63">
        <v>0</v>
      </c>
      <c r="I1708" s="63">
        <v>2.2091310751104567E-2</v>
      </c>
      <c r="J1708" s="63">
        <v>2.9455081001472753E-3</v>
      </c>
      <c r="K1708" s="63">
        <v>0</v>
      </c>
      <c r="L1708" s="63">
        <v>0</v>
      </c>
      <c r="M1708" s="63">
        <v>0</v>
      </c>
      <c r="N1708" s="63">
        <v>0</v>
      </c>
      <c r="O1708" s="63">
        <v>0</v>
      </c>
      <c r="P1708" s="63">
        <v>8.836524300441826E-3</v>
      </c>
      <c r="Q1708" s="63">
        <v>0</v>
      </c>
      <c r="R1708" s="63">
        <v>1.4727540500736377E-3</v>
      </c>
      <c r="S1708" s="63">
        <v>0</v>
      </c>
      <c r="T1708" s="63">
        <v>0</v>
      </c>
      <c r="U1708" s="63">
        <v>0</v>
      </c>
      <c r="V1708" s="63">
        <v>0</v>
      </c>
      <c r="W1708" s="63">
        <v>0</v>
      </c>
      <c r="X1708" s="63">
        <v>0.21796759941089838</v>
      </c>
      <c r="Y1708" s="63">
        <v>4.1237113402061855E-2</v>
      </c>
      <c r="Z1708" s="63">
        <v>0</v>
      </c>
      <c r="AA1708" s="63">
        <v>0.62150220913107512</v>
      </c>
      <c r="AB1708" s="93" t="str">
        <f t="shared" si="381"/>
        <v>a99to08</v>
      </c>
      <c r="AC1708" s="93" t="str">
        <f t="shared" si="382"/>
        <v>ATN</v>
      </c>
      <c r="AD1708" s="93" t="str">
        <f>"'"&amp;VLOOKUP(A1708,Lookups!B$3:F$48,2,FALSE)&amp;"'"</f>
        <v>'Atnarko River'</v>
      </c>
      <c r="AE1708" s="93">
        <f>VLOOKUP(A1708,Lookups!B$3:F$48,4,FALSE)</f>
        <v>2</v>
      </c>
      <c r="AF1708" s="93" t="str">
        <f>VLOOKUP(A1708,Lookups!B$3:F$48,5,FALSE)</f>
        <v>NBC</v>
      </c>
      <c r="AG1708" s="93" t="str">
        <f t="shared" si="383"/>
        <v>yes</v>
      </c>
      <c r="AH1708" s="93">
        <f>VLOOKUP(A1708,Lookups!B$3:F$48,3,FALSE)</f>
        <v>2</v>
      </c>
      <c r="AI1708" s="117">
        <f t="shared" si="384"/>
        <v>8.3946980854197342E-2</v>
      </c>
      <c r="AJ1708" s="117">
        <f t="shared" si="385"/>
        <v>2.2091310751104567E-2</v>
      </c>
      <c r="AK1708" s="117">
        <f t="shared" si="386"/>
        <v>2.9455081001472753E-3</v>
      </c>
      <c r="AL1708" s="117">
        <f t="shared" si="387"/>
        <v>0</v>
      </c>
      <c r="AM1708" s="117">
        <f t="shared" si="388"/>
        <v>8.836524300441826E-3</v>
      </c>
      <c r="AN1708" s="117">
        <f t="shared" si="389"/>
        <v>1.4727540500736377E-3</v>
      </c>
      <c r="AO1708" s="117">
        <f t="shared" si="390"/>
        <v>0</v>
      </c>
      <c r="AP1708" s="117">
        <f t="shared" si="391"/>
        <v>0.25920471281296026</v>
      </c>
      <c r="AQ1708" s="117">
        <f t="shared" si="392"/>
        <v>0.62150220913107512</v>
      </c>
      <c r="AR1708" s="117">
        <f t="shared" si="393"/>
        <v>0</v>
      </c>
      <c r="AS1708" t="str">
        <f t="shared" si="394"/>
        <v>2001ATN</v>
      </c>
    </row>
    <row r="1709" spans="1:45" x14ac:dyDescent="0.25">
      <c r="A1709" t="s">
        <v>654</v>
      </c>
      <c r="B1709" s="64">
        <v>2002</v>
      </c>
      <c r="C1709">
        <v>743</v>
      </c>
      <c r="D1709" s="116" t="s">
        <v>44</v>
      </c>
      <c r="E1709" s="63">
        <v>4.9798115746971738E-2</v>
      </c>
      <c r="F1709" s="63">
        <v>1.3458950201884253E-3</v>
      </c>
      <c r="G1709" s="63">
        <v>5.3835800807537013E-3</v>
      </c>
      <c r="H1709" s="63">
        <v>9.0174966352624494E-2</v>
      </c>
      <c r="I1709" s="63">
        <v>4.0376850605652756E-2</v>
      </c>
      <c r="J1709" s="63">
        <v>8.0753701211305519E-3</v>
      </c>
      <c r="K1709" s="63">
        <v>0</v>
      </c>
      <c r="L1709" s="63">
        <v>0</v>
      </c>
      <c r="M1709" s="63">
        <v>0</v>
      </c>
      <c r="N1709" s="63">
        <v>0</v>
      </c>
      <c r="O1709" s="63">
        <v>0</v>
      </c>
      <c r="P1709" s="63">
        <v>2.6917900403768506E-3</v>
      </c>
      <c r="Q1709" s="63">
        <v>0</v>
      </c>
      <c r="R1709" s="63">
        <v>0</v>
      </c>
      <c r="S1709" s="63">
        <v>0</v>
      </c>
      <c r="T1709" s="63">
        <v>0</v>
      </c>
      <c r="U1709" s="63">
        <v>0</v>
      </c>
      <c r="V1709" s="63">
        <v>0</v>
      </c>
      <c r="W1709" s="63">
        <v>0</v>
      </c>
      <c r="X1709" s="63">
        <v>0.23014804845222073</v>
      </c>
      <c r="Y1709" s="63">
        <v>3.9030955585464336E-2</v>
      </c>
      <c r="Z1709" s="63">
        <v>0</v>
      </c>
      <c r="AA1709" s="63">
        <v>0.53297442799461647</v>
      </c>
      <c r="AB1709" s="93" t="str">
        <f t="shared" si="381"/>
        <v>a99to08</v>
      </c>
      <c r="AC1709" s="93" t="str">
        <f t="shared" si="382"/>
        <v>ATN</v>
      </c>
      <c r="AD1709" s="93" t="str">
        <f>"'"&amp;VLOOKUP(A1709,Lookups!B$3:F$48,2,FALSE)&amp;"'"</f>
        <v>'Atnarko River'</v>
      </c>
      <c r="AE1709" s="93">
        <f>VLOOKUP(A1709,Lookups!B$3:F$48,4,FALSE)</f>
        <v>2</v>
      </c>
      <c r="AF1709" s="93" t="str">
        <f>VLOOKUP(A1709,Lookups!B$3:F$48,5,FALSE)</f>
        <v>NBC</v>
      </c>
      <c r="AG1709" s="93" t="str">
        <f t="shared" si="383"/>
        <v>yes</v>
      </c>
      <c r="AH1709" s="93">
        <f>VLOOKUP(A1709,Lookups!B$3:F$48,3,FALSE)</f>
        <v>2</v>
      </c>
      <c r="AI1709" s="117">
        <f t="shared" si="384"/>
        <v>5.6527590847913867E-2</v>
      </c>
      <c r="AJ1709" s="117">
        <f t="shared" si="385"/>
        <v>0.13055181695827725</v>
      </c>
      <c r="AK1709" s="117">
        <f t="shared" si="386"/>
        <v>8.0753701211305519E-3</v>
      </c>
      <c r="AL1709" s="117">
        <f t="shared" si="387"/>
        <v>0</v>
      </c>
      <c r="AM1709" s="117">
        <f t="shared" si="388"/>
        <v>2.6917900403768506E-3</v>
      </c>
      <c r="AN1709" s="117">
        <f t="shared" si="389"/>
        <v>0</v>
      </c>
      <c r="AO1709" s="117">
        <f t="shared" si="390"/>
        <v>0</v>
      </c>
      <c r="AP1709" s="117">
        <f t="shared" si="391"/>
        <v>0.26917900403768508</v>
      </c>
      <c r="AQ1709" s="117">
        <f t="shared" si="392"/>
        <v>0.53297442799461647</v>
      </c>
      <c r="AR1709" s="117">
        <f t="shared" si="393"/>
        <v>0</v>
      </c>
      <c r="AS1709" t="str">
        <f t="shared" si="394"/>
        <v>2002ATN</v>
      </c>
    </row>
    <row r="1710" spans="1:45" x14ac:dyDescent="0.25">
      <c r="A1710" t="s">
        <v>654</v>
      </c>
      <c r="B1710" s="64">
        <v>2003</v>
      </c>
      <c r="C1710">
        <v>636</v>
      </c>
      <c r="D1710" s="116" t="s">
        <v>44</v>
      </c>
      <c r="E1710" s="63">
        <v>4.8742138364779877E-2</v>
      </c>
      <c r="F1710" s="63">
        <v>1.5723270440251573E-3</v>
      </c>
      <c r="G1710" s="63">
        <v>0</v>
      </c>
      <c r="H1710" s="63">
        <v>2.8301886792452831E-2</v>
      </c>
      <c r="I1710" s="63">
        <v>5.6603773584905662E-2</v>
      </c>
      <c r="J1710" s="63">
        <v>0</v>
      </c>
      <c r="K1710" s="63">
        <v>0</v>
      </c>
      <c r="L1710" s="63">
        <v>0</v>
      </c>
      <c r="M1710" s="63">
        <v>0</v>
      </c>
      <c r="N1710" s="63">
        <v>0</v>
      </c>
      <c r="O1710" s="63">
        <v>0</v>
      </c>
      <c r="P1710" s="63">
        <v>0.10062893081761007</v>
      </c>
      <c r="Q1710" s="63">
        <v>0</v>
      </c>
      <c r="R1710" s="63">
        <v>0</v>
      </c>
      <c r="S1710" s="63">
        <v>0</v>
      </c>
      <c r="T1710" s="63">
        <v>0</v>
      </c>
      <c r="U1710" s="63">
        <v>0</v>
      </c>
      <c r="V1710" s="63">
        <v>0</v>
      </c>
      <c r="W1710" s="63">
        <v>0</v>
      </c>
      <c r="X1710" s="63">
        <v>0.30974842767295596</v>
      </c>
      <c r="Y1710" s="63">
        <v>2.358490566037736E-2</v>
      </c>
      <c r="Z1710" s="63">
        <v>1.4150943396226415E-2</v>
      </c>
      <c r="AA1710" s="63">
        <v>0.41666666666666669</v>
      </c>
      <c r="AB1710" s="93" t="str">
        <f t="shared" si="381"/>
        <v>a99to08</v>
      </c>
      <c r="AC1710" s="93" t="str">
        <f t="shared" si="382"/>
        <v>ATN</v>
      </c>
      <c r="AD1710" s="93" t="str">
        <f>"'"&amp;VLOOKUP(A1710,Lookups!B$3:F$48,2,FALSE)&amp;"'"</f>
        <v>'Atnarko River'</v>
      </c>
      <c r="AE1710" s="93">
        <f>VLOOKUP(A1710,Lookups!B$3:F$48,4,FALSE)</f>
        <v>2</v>
      </c>
      <c r="AF1710" s="93" t="str">
        <f>VLOOKUP(A1710,Lookups!B$3:F$48,5,FALSE)</f>
        <v>NBC</v>
      </c>
      <c r="AG1710" s="93" t="str">
        <f t="shared" si="383"/>
        <v>yes</v>
      </c>
      <c r="AH1710" s="93">
        <f>VLOOKUP(A1710,Lookups!B$3:F$48,3,FALSE)</f>
        <v>2</v>
      </c>
      <c r="AI1710" s="117">
        <f t="shared" si="384"/>
        <v>5.0314465408805034E-2</v>
      </c>
      <c r="AJ1710" s="117">
        <f t="shared" si="385"/>
        <v>8.4905660377358499E-2</v>
      </c>
      <c r="AK1710" s="117">
        <f t="shared" si="386"/>
        <v>0</v>
      </c>
      <c r="AL1710" s="117">
        <f t="shared" si="387"/>
        <v>0</v>
      </c>
      <c r="AM1710" s="117">
        <f t="shared" si="388"/>
        <v>0.10062893081761007</v>
      </c>
      <c r="AN1710" s="117">
        <f t="shared" si="389"/>
        <v>0</v>
      </c>
      <c r="AO1710" s="117">
        <f t="shared" si="390"/>
        <v>0</v>
      </c>
      <c r="AP1710" s="117">
        <f t="shared" si="391"/>
        <v>0.33333333333333331</v>
      </c>
      <c r="AQ1710" s="117">
        <f t="shared" si="392"/>
        <v>0.41666666666666669</v>
      </c>
      <c r="AR1710" s="117">
        <f t="shared" si="393"/>
        <v>1.4150943396226415E-2</v>
      </c>
      <c r="AS1710" t="str">
        <f t="shared" si="394"/>
        <v>2003ATN</v>
      </c>
    </row>
    <row r="1711" spans="1:45" x14ac:dyDescent="0.25">
      <c r="A1711" t="s">
        <v>654</v>
      </c>
      <c r="B1711" s="64">
        <v>2004</v>
      </c>
      <c r="C1711">
        <v>684</v>
      </c>
      <c r="D1711" s="116" t="s">
        <v>44</v>
      </c>
      <c r="E1711" s="63">
        <v>0.10380116959064327</v>
      </c>
      <c r="F1711" s="63">
        <v>0</v>
      </c>
      <c r="G1711" s="63">
        <v>0</v>
      </c>
      <c r="H1711" s="63">
        <v>3.5087719298245612E-2</v>
      </c>
      <c r="I1711" s="63">
        <v>5.8479532163742687E-2</v>
      </c>
      <c r="J1711" s="63">
        <v>0</v>
      </c>
      <c r="K1711" s="63">
        <v>0</v>
      </c>
      <c r="L1711" s="63">
        <v>0</v>
      </c>
      <c r="M1711" s="63">
        <v>0</v>
      </c>
      <c r="N1711" s="63">
        <v>0</v>
      </c>
      <c r="O1711" s="63">
        <v>0</v>
      </c>
      <c r="P1711" s="63">
        <v>1.4619883040935672E-2</v>
      </c>
      <c r="Q1711" s="63">
        <v>0</v>
      </c>
      <c r="R1711" s="63">
        <v>0</v>
      </c>
      <c r="S1711" s="63">
        <v>0</v>
      </c>
      <c r="T1711" s="63">
        <v>0</v>
      </c>
      <c r="U1711" s="63">
        <v>0</v>
      </c>
      <c r="V1711" s="63">
        <v>0</v>
      </c>
      <c r="W1711" s="63">
        <v>0</v>
      </c>
      <c r="X1711" s="63">
        <v>0.29093567251461988</v>
      </c>
      <c r="Y1711" s="63">
        <v>4.9707602339181284E-2</v>
      </c>
      <c r="Z1711" s="63">
        <v>0</v>
      </c>
      <c r="AA1711" s="63">
        <v>0.44736842105263158</v>
      </c>
      <c r="AB1711" s="93" t="str">
        <f t="shared" si="381"/>
        <v>a99to08</v>
      </c>
      <c r="AC1711" s="93" t="str">
        <f t="shared" si="382"/>
        <v>ATN</v>
      </c>
      <c r="AD1711" s="93" t="str">
        <f>"'"&amp;VLOOKUP(A1711,Lookups!B$3:F$48,2,FALSE)&amp;"'"</f>
        <v>'Atnarko River'</v>
      </c>
      <c r="AE1711" s="93">
        <f>VLOOKUP(A1711,Lookups!B$3:F$48,4,FALSE)</f>
        <v>2</v>
      </c>
      <c r="AF1711" s="93" t="str">
        <f>VLOOKUP(A1711,Lookups!B$3:F$48,5,FALSE)</f>
        <v>NBC</v>
      </c>
      <c r="AG1711" s="93" t="str">
        <f t="shared" si="383"/>
        <v>yes</v>
      </c>
      <c r="AH1711" s="93">
        <f>VLOOKUP(A1711,Lookups!B$3:F$48,3,FALSE)</f>
        <v>2</v>
      </c>
      <c r="AI1711" s="117">
        <f t="shared" si="384"/>
        <v>0.10380116959064327</v>
      </c>
      <c r="AJ1711" s="117">
        <f t="shared" si="385"/>
        <v>9.3567251461988299E-2</v>
      </c>
      <c r="AK1711" s="117">
        <f t="shared" si="386"/>
        <v>0</v>
      </c>
      <c r="AL1711" s="117">
        <f t="shared" si="387"/>
        <v>0</v>
      </c>
      <c r="AM1711" s="117">
        <f t="shared" si="388"/>
        <v>1.4619883040935672E-2</v>
      </c>
      <c r="AN1711" s="117">
        <f t="shared" si="389"/>
        <v>0</v>
      </c>
      <c r="AO1711" s="117">
        <f t="shared" si="390"/>
        <v>0</v>
      </c>
      <c r="AP1711" s="117">
        <f t="shared" si="391"/>
        <v>0.34064327485380119</v>
      </c>
      <c r="AQ1711" s="117">
        <f t="shared" si="392"/>
        <v>0.44736842105263158</v>
      </c>
      <c r="AR1711" s="117">
        <f t="shared" si="393"/>
        <v>0</v>
      </c>
      <c r="AS1711" t="str">
        <f t="shared" si="394"/>
        <v>2004ATN</v>
      </c>
    </row>
    <row r="1712" spans="1:45" x14ac:dyDescent="0.25">
      <c r="A1712" t="s">
        <v>654</v>
      </c>
      <c r="B1712" s="64">
        <v>2005</v>
      </c>
      <c r="C1712">
        <v>933</v>
      </c>
      <c r="D1712" s="116" t="s">
        <v>31</v>
      </c>
      <c r="E1712" s="63">
        <v>0.13076098606645231</v>
      </c>
      <c r="F1712" s="63">
        <v>1.0718113612004287E-3</v>
      </c>
      <c r="G1712" s="63">
        <v>7.502679528403001E-3</v>
      </c>
      <c r="H1712" s="63">
        <v>4.5016077170418008E-2</v>
      </c>
      <c r="I1712" s="63">
        <v>6.0021436227224008E-2</v>
      </c>
      <c r="J1712" s="63">
        <v>0</v>
      </c>
      <c r="K1712" s="63">
        <v>0</v>
      </c>
      <c r="L1712" s="63">
        <v>0</v>
      </c>
      <c r="M1712" s="63">
        <v>0</v>
      </c>
      <c r="N1712" s="63">
        <v>0</v>
      </c>
      <c r="O1712" s="63">
        <v>0</v>
      </c>
      <c r="P1712" s="63">
        <v>7.6098606645230438E-2</v>
      </c>
      <c r="Q1712" s="63">
        <v>0</v>
      </c>
      <c r="R1712" s="63">
        <v>0</v>
      </c>
      <c r="S1712" s="63">
        <v>0</v>
      </c>
      <c r="T1712" s="63">
        <v>0</v>
      </c>
      <c r="U1712" s="63">
        <v>0</v>
      </c>
      <c r="V1712" s="63">
        <v>0</v>
      </c>
      <c r="W1712" s="63">
        <v>0</v>
      </c>
      <c r="X1712" s="63">
        <v>0.22829581993569131</v>
      </c>
      <c r="Y1712" s="63">
        <v>4.0728831725616289E-2</v>
      </c>
      <c r="Z1712" s="63">
        <v>1.0718113612004287E-3</v>
      </c>
      <c r="AA1712" s="63">
        <v>0.40943193997856375</v>
      </c>
      <c r="AB1712" s="93" t="str">
        <f t="shared" si="381"/>
        <v>a99to08</v>
      </c>
      <c r="AC1712" s="93" t="str">
        <f t="shared" si="382"/>
        <v>ATN</v>
      </c>
      <c r="AD1712" s="93" t="str">
        <f>"'"&amp;VLOOKUP(A1712,Lookups!B$3:F$48,2,FALSE)&amp;"'"</f>
        <v>'Atnarko River'</v>
      </c>
      <c r="AE1712" s="93">
        <f>VLOOKUP(A1712,Lookups!B$3:F$48,4,FALSE)</f>
        <v>2</v>
      </c>
      <c r="AF1712" s="93" t="str">
        <f>VLOOKUP(A1712,Lookups!B$3:F$48,5,FALSE)</f>
        <v>NBC</v>
      </c>
      <c r="AG1712" s="93" t="str">
        <f t="shared" si="383"/>
        <v>yes</v>
      </c>
      <c r="AH1712" s="93">
        <f>VLOOKUP(A1712,Lookups!B$3:F$48,3,FALSE)</f>
        <v>2</v>
      </c>
      <c r="AI1712" s="117">
        <f t="shared" si="384"/>
        <v>0.13933547695605575</v>
      </c>
      <c r="AJ1712" s="117">
        <f t="shared" si="385"/>
        <v>0.10503751339764202</v>
      </c>
      <c r="AK1712" s="117">
        <f t="shared" si="386"/>
        <v>0</v>
      </c>
      <c r="AL1712" s="117">
        <f t="shared" si="387"/>
        <v>0</v>
      </c>
      <c r="AM1712" s="117">
        <f t="shared" si="388"/>
        <v>7.6098606645230438E-2</v>
      </c>
      <c r="AN1712" s="117">
        <f t="shared" si="389"/>
        <v>0</v>
      </c>
      <c r="AO1712" s="117">
        <f t="shared" si="390"/>
        <v>0</v>
      </c>
      <c r="AP1712" s="117">
        <f t="shared" si="391"/>
        <v>0.26902465166130762</v>
      </c>
      <c r="AQ1712" s="117">
        <f t="shared" si="392"/>
        <v>0.40943193997856375</v>
      </c>
      <c r="AR1712" s="117">
        <f t="shared" si="393"/>
        <v>1.0718113612004287E-3</v>
      </c>
      <c r="AS1712" t="str">
        <f t="shared" si="394"/>
        <v>2005ATN</v>
      </c>
    </row>
    <row r="1713" spans="1:45" x14ac:dyDescent="0.25">
      <c r="A1713" t="s">
        <v>654</v>
      </c>
      <c r="B1713" s="64">
        <v>2006</v>
      </c>
      <c r="C1713">
        <v>1423</v>
      </c>
      <c r="D1713" s="116" t="s">
        <v>45</v>
      </c>
      <c r="E1713" s="63">
        <v>8.6437104708362605E-2</v>
      </c>
      <c r="F1713" s="63">
        <v>0</v>
      </c>
      <c r="G1713" s="63">
        <v>1.1243851018973999E-2</v>
      </c>
      <c r="H1713" s="63">
        <v>2.2487702037947997E-2</v>
      </c>
      <c r="I1713" s="63">
        <v>2.3893183415319746E-2</v>
      </c>
      <c r="J1713" s="63">
        <v>0</v>
      </c>
      <c r="K1713" s="63">
        <v>0</v>
      </c>
      <c r="L1713" s="63">
        <v>0</v>
      </c>
      <c r="M1713" s="63">
        <v>0</v>
      </c>
      <c r="N1713" s="63">
        <v>0</v>
      </c>
      <c r="O1713" s="63">
        <v>0</v>
      </c>
      <c r="P1713" s="63">
        <v>5.0597329585382989E-2</v>
      </c>
      <c r="Q1713" s="63">
        <v>0</v>
      </c>
      <c r="R1713" s="63">
        <v>0</v>
      </c>
      <c r="S1713" s="63">
        <v>0</v>
      </c>
      <c r="T1713" s="63">
        <v>0</v>
      </c>
      <c r="U1713" s="63">
        <v>0</v>
      </c>
      <c r="V1713" s="63">
        <v>0</v>
      </c>
      <c r="W1713" s="63">
        <v>0</v>
      </c>
      <c r="X1713" s="63">
        <v>0.13211524947294448</v>
      </c>
      <c r="Y1713" s="63">
        <v>2.4595924104005622E-2</v>
      </c>
      <c r="Z1713" s="63">
        <v>0</v>
      </c>
      <c r="AA1713" s="63">
        <v>0.64862965565706254</v>
      </c>
      <c r="AB1713" s="93" t="str">
        <f t="shared" si="381"/>
        <v>a99to08</v>
      </c>
      <c r="AC1713" s="93" t="str">
        <f t="shared" si="382"/>
        <v>ATN</v>
      </c>
      <c r="AD1713" s="93" t="str">
        <f>"'"&amp;VLOOKUP(A1713,Lookups!B$3:F$48,2,FALSE)&amp;"'"</f>
        <v>'Atnarko River'</v>
      </c>
      <c r="AE1713" s="93">
        <f>VLOOKUP(A1713,Lookups!B$3:F$48,4,FALSE)</f>
        <v>2</v>
      </c>
      <c r="AF1713" s="93" t="str">
        <f>VLOOKUP(A1713,Lookups!B$3:F$48,5,FALSE)</f>
        <v>NBC</v>
      </c>
      <c r="AG1713" s="93" t="str">
        <f t="shared" si="383"/>
        <v>yes</v>
      </c>
      <c r="AH1713" s="93">
        <f>VLOOKUP(A1713,Lookups!B$3:F$48,3,FALSE)</f>
        <v>2</v>
      </c>
      <c r="AI1713" s="117">
        <f t="shared" si="384"/>
        <v>9.7680955727336607E-2</v>
      </c>
      <c r="AJ1713" s="117">
        <f t="shared" si="385"/>
        <v>4.6380885453267739E-2</v>
      </c>
      <c r="AK1713" s="117">
        <f t="shared" si="386"/>
        <v>0</v>
      </c>
      <c r="AL1713" s="117">
        <f t="shared" si="387"/>
        <v>0</v>
      </c>
      <c r="AM1713" s="117">
        <f t="shared" si="388"/>
        <v>5.0597329585382989E-2</v>
      </c>
      <c r="AN1713" s="117">
        <f t="shared" si="389"/>
        <v>0</v>
      </c>
      <c r="AO1713" s="117">
        <f t="shared" si="390"/>
        <v>0</v>
      </c>
      <c r="AP1713" s="117">
        <f t="shared" si="391"/>
        <v>0.15671117357695011</v>
      </c>
      <c r="AQ1713" s="117">
        <f t="shared" si="392"/>
        <v>0.64862965565706254</v>
      </c>
      <c r="AR1713" s="117">
        <f t="shared" si="393"/>
        <v>0</v>
      </c>
      <c r="AS1713" t="str">
        <f t="shared" si="394"/>
        <v>2006ATN</v>
      </c>
    </row>
    <row r="1714" spans="1:45" x14ac:dyDescent="0.25">
      <c r="A1714" t="s">
        <v>654</v>
      </c>
      <c r="B1714" s="64">
        <v>2007</v>
      </c>
      <c r="C1714">
        <v>407</v>
      </c>
      <c r="D1714" s="116" t="s">
        <v>46</v>
      </c>
      <c r="E1714" s="63">
        <v>0.11793611793611794</v>
      </c>
      <c r="F1714" s="63">
        <v>0</v>
      </c>
      <c r="G1714" s="63">
        <v>2.2113022113022112E-2</v>
      </c>
      <c r="H1714" s="63">
        <v>1.2285012285012284E-2</v>
      </c>
      <c r="I1714" s="63">
        <v>3.6855036855036855E-2</v>
      </c>
      <c r="J1714" s="63">
        <v>4.9140049140049139E-3</v>
      </c>
      <c r="K1714" s="63">
        <v>0</v>
      </c>
      <c r="L1714" s="63">
        <v>0</v>
      </c>
      <c r="M1714" s="63">
        <v>2.4570024570024569E-3</v>
      </c>
      <c r="N1714" s="63">
        <v>0</v>
      </c>
      <c r="O1714" s="63">
        <v>0</v>
      </c>
      <c r="P1714" s="63">
        <v>1.9656019656019656E-2</v>
      </c>
      <c r="Q1714" s="63">
        <v>0</v>
      </c>
      <c r="R1714" s="63">
        <v>0</v>
      </c>
      <c r="S1714" s="63">
        <v>0</v>
      </c>
      <c r="T1714" s="63">
        <v>0</v>
      </c>
      <c r="U1714" s="63">
        <v>0</v>
      </c>
      <c r="V1714" s="63">
        <v>0</v>
      </c>
      <c r="W1714" s="63">
        <v>0</v>
      </c>
      <c r="X1714" s="63">
        <v>0.22604422604422605</v>
      </c>
      <c r="Y1714" s="63">
        <v>5.4054054054054057E-2</v>
      </c>
      <c r="Z1714" s="63">
        <v>0</v>
      </c>
      <c r="AA1714" s="63">
        <v>0.50368550368550369</v>
      </c>
      <c r="AB1714" s="93" t="str">
        <f t="shared" si="381"/>
        <v>a99to08</v>
      </c>
      <c r="AC1714" s="93" t="str">
        <f t="shared" si="382"/>
        <v>ATN</v>
      </c>
      <c r="AD1714" s="93" t="str">
        <f>"'"&amp;VLOOKUP(A1714,Lookups!B$3:F$48,2,FALSE)&amp;"'"</f>
        <v>'Atnarko River'</v>
      </c>
      <c r="AE1714" s="93">
        <f>VLOOKUP(A1714,Lookups!B$3:F$48,4,FALSE)</f>
        <v>2</v>
      </c>
      <c r="AF1714" s="93" t="str">
        <f>VLOOKUP(A1714,Lookups!B$3:F$48,5,FALSE)</f>
        <v>NBC</v>
      </c>
      <c r="AG1714" s="93" t="str">
        <f t="shared" si="383"/>
        <v>yes</v>
      </c>
      <c r="AH1714" s="93">
        <f>VLOOKUP(A1714,Lookups!B$3:F$48,3,FALSE)</f>
        <v>2</v>
      </c>
      <c r="AI1714" s="117">
        <f t="shared" si="384"/>
        <v>0.14004914004914004</v>
      </c>
      <c r="AJ1714" s="117">
        <f t="shared" si="385"/>
        <v>4.9140049140049137E-2</v>
      </c>
      <c r="AK1714" s="117">
        <f t="shared" si="386"/>
        <v>4.9140049140049139E-3</v>
      </c>
      <c r="AL1714" s="117">
        <f t="shared" si="387"/>
        <v>2.4570024570024569E-3</v>
      </c>
      <c r="AM1714" s="117">
        <f t="shared" si="388"/>
        <v>1.9656019656019656E-2</v>
      </c>
      <c r="AN1714" s="117">
        <f t="shared" si="389"/>
        <v>0</v>
      </c>
      <c r="AO1714" s="117">
        <f t="shared" si="390"/>
        <v>0</v>
      </c>
      <c r="AP1714" s="117">
        <f t="shared" si="391"/>
        <v>0.28009828009828008</v>
      </c>
      <c r="AQ1714" s="117">
        <f t="shared" si="392"/>
        <v>0.50368550368550369</v>
      </c>
      <c r="AR1714" s="117">
        <f t="shared" si="393"/>
        <v>0</v>
      </c>
      <c r="AS1714" t="str">
        <f t="shared" si="394"/>
        <v>2007ATN</v>
      </c>
    </row>
    <row r="1715" spans="1:45" x14ac:dyDescent="0.25">
      <c r="A1715" t="s">
        <v>654</v>
      </c>
      <c r="B1715" s="64">
        <v>2008</v>
      </c>
      <c r="C1715">
        <v>153</v>
      </c>
      <c r="D1715" s="116" t="s">
        <v>47</v>
      </c>
      <c r="E1715" s="63">
        <v>7.1895424836601302E-2</v>
      </c>
      <c r="F1715" s="63">
        <v>0</v>
      </c>
      <c r="G1715" s="63">
        <v>6.5359477124183009E-3</v>
      </c>
      <c r="H1715" s="63">
        <v>1.9607843137254902E-2</v>
      </c>
      <c r="I1715" s="63">
        <v>0</v>
      </c>
      <c r="J1715" s="63">
        <v>0</v>
      </c>
      <c r="K1715" s="63">
        <v>0</v>
      </c>
      <c r="L1715" s="63">
        <v>0</v>
      </c>
      <c r="M1715" s="63">
        <v>0</v>
      </c>
      <c r="N1715" s="63">
        <v>0</v>
      </c>
      <c r="O1715" s="63">
        <v>0</v>
      </c>
      <c r="P1715" s="63">
        <v>1.9607843137254902E-2</v>
      </c>
      <c r="Q1715" s="63">
        <v>0</v>
      </c>
      <c r="R1715" s="63">
        <v>0</v>
      </c>
      <c r="S1715" s="63">
        <v>0</v>
      </c>
      <c r="T1715" s="63">
        <v>0</v>
      </c>
      <c r="U1715" s="63">
        <v>0</v>
      </c>
      <c r="V1715" s="63">
        <v>0</v>
      </c>
      <c r="W1715" s="63">
        <v>0</v>
      </c>
      <c r="X1715" s="63">
        <v>0.13725490196078433</v>
      </c>
      <c r="Y1715" s="63">
        <v>0</v>
      </c>
      <c r="Z1715" s="63">
        <v>0</v>
      </c>
      <c r="AA1715" s="63">
        <v>0.74509803921568629</v>
      </c>
      <c r="AB1715" s="93" t="str">
        <f t="shared" si="381"/>
        <v>a99to08</v>
      </c>
      <c r="AC1715" s="93" t="str">
        <f t="shared" si="382"/>
        <v>ATN</v>
      </c>
      <c r="AD1715" s="93" t="str">
        <f>"'"&amp;VLOOKUP(A1715,Lookups!B$3:F$48,2,FALSE)&amp;"'"</f>
        <v>'Atnarko River'</v>
      </c>
      <c r="AE1715" s="93">
        <f>VLOOKUP(A1715,Lookups!B$3:F$48,4,FALSE)</f>
        <v>2</v>
      </c>
      <c r="AF1715" s="93" t="str">
        <f>VLOOKUP(A1715,Lookups!B$3:F$48,5,FALSE)</f>
        <v>NBC</v>
      </c>
      <c r="AG1715" s="93" t="str">
        <f t="shared" si="383"/>
        <v>yes</v>
      </c>
      <c r="AH1715" s="93">
        <f>VLOOKUP(A1715,Lookups!B$3:F$48,3,FALSE)</f>
        <v>2</v>
      </c>
      <c r="AI1715" s="117">
        <f t="shared" si="384"/>
        <v>7.8431372549019607E-2</v>
      </c>
      <c r="AJ1715" s="117">
        <f t="shared" si="385"/>
        <v>1.9607843137254902E-2</v>
      </c>
      <c r="AK1715" s="117">
        <f t="shared" si="386"/>
        <v>0</v>
      </c>
      <c r="AL1715" s="117">
        <f t="shared" si="387"/>
        <v>0</v>
      </c>
      <c r="AM1715" s="117">
        <f t="shared" si="388"/>
        <v>1.9607843137254902E-2</v>
      </c>
      <c r="AN1715" s="117">
        <f t="shared" si="389"/>
        <v>0</v>
      </c>
      <c r="AO1715" s="117">
        <f t="shared" si="390"/>
        <v>0</v>
      </c>
      <c r="AP1715" s="117">
        <f t="shared" si="391"/>
        <v>0.13725490196078433</v>
      </c>
      <c r="AQ1715" s="117">
        <f t="shared" si="392"/>
        <v>0.74509803921568629</v>
      </c>
      <c r="AR1715" s="117">
        <f t="shared" si="393"/>
        <v>0</v>
      </c>
      <c r="AS1715" t="str">
        <f t="shared" si="394"/>
        <v>2008ATN</v>
      </c>
    </row>
    <row r="1716" spans="1:45" x14ac:dyDescent="0.25">
      <c r="A1716" t="s">
        <v>654</v>
      </c>
      <c r="B1716" s="64">
        <v>2009</v>
      </c>
      <c r="C1716">
        <v>684</v>
      </c>
      <c r="D1716" s="116" t="s">
        <v>42</v>
      </c>
      <c r="E1716" s="63">
        <v>9.5029239766081866E-2</v>
      </c>
      <c r="F1716" s="63">
        <v>0</v>
      </c>
      <c r="G1716" s="63">
        <v>0</v>
      </c>
      <c r="H1716" s="63">
        <v>3.2163742690058478E-2</v>
      </c>
      <c r="I1716" s="63">
        <v>3.3625730994152045E-2</v>
      </c>
      <c r="J1716" s="63">
        <v>0</v>
      </c>
      <c r="K1716" s="63">
        <v>0</v>
      </c>
      <c r="L1716" s="63">
        <v>0</v>
      </c>
      <c r="M1716" s="63">
        <v>0</v>
      </c>
      <c r="N1716" s="63">
        <v>0</v>
      </c>
      <c r="O1716" s="63">
        <v>0</v>
      </c>
      <c r="P1716" s="63">
        <v>1.7543859649122806E-2</v>
      </c>
      <c r="Q1716" s="63">
        <v>0</v>
      </c>
      <c r="R1716" s="63">
        <v>0</v>
      </c>
      <c r="S1716" s="63">
        <v>0</v>
      </c>
      <c r="T1716" s="63">
        <v>0</v>
      </c>
      <c r="U1716" s="63">
        <v>0</v>
      </c>
      <c r="V1716" s="63">
        <v>0</v>
      </c>
      <c r="W1716" s="63">
        <v>0</v>
      </c>
      <c r="X1716" s="63">
        <v>0.32163742690058478</v>
      </c>
      <c r="Y1716" s="63">
        <v>4.3859649122807015E-2</v>
      </c>
      <c r="Z1716" s="63">
        <v>0</v>
      </c>
      <c r="AA1716" s="63">
        <v>0.45614035087719296</v>
      </c>
      <c r="AB1716" s="93" t="str">
        <f t="shared" si="381"/>
        <v>a09on</v>
      </c>
      <c r="AC1716" s="93" t="str">
        <f t="shared" si="382"/>
        <v>ATN</v>
      </c>
      <c r="AD1716" s="93" t="str">
        <f>"'"&amp;VLOOKUP(A1716,Lookups!B$3:F$48,2,FALSE)&amp;"'"</f>
        <v>'Atnarko River'</v>
      </c>
      <c r="AE1716" s="93">
        <f>VLOOKUP(A1716,Lookups!B$3:F$48,4,FALSE)</f>
        <v>2</v>
      </c>
      <c r="AF1716" s="93" t="str">
        <f>VLOOKUP(A1716,Lookups!B$3:F$48,5,FALSE)</f>
        <v>NBC</v>
      </c>
      <c r="AG1716" s="93" t="str">
        <f t="shared" si="383"/>
        <v>yes</v>
      </c>
      <c r="AH1716" s="93">
        <f>VLOOKUP(A1716,Lookups!B$3:F$48,3,FALSE)</f>
        <v>2</v>
      </c>
      <c r="AI1716" s="117">
        <f t="shared" si="384"/>
        <v>9.5029239766081866E-2</v>
      </c>
      <c r="AJ1716" s="117">
        <f t="shared" si="385"/>
        <v>6.5789473684210523E-2</v>
      </c>
      <c r="AK1716" s="117">
        <f t="shared" si="386"/>
        <v>0</v>
      </c>
      <c r="AL1716" s="117">
        <f t="shared" si="387"/>
        <v>0</v>
      </c>
      <c r="AM1716" s="117">
        <f t="shared" si="388"/>
        <v>1.7543859649122806E-2</v>
      </c>
      <c r="AN1716" s="117">
        <f t="shared" si="389"/>
        <v>0</v>
      </c>
      <c r="AO1716" s="117">
        <f t="shared" si="390"/>
        <v>0</v>
      </c>
      <c r="AP1716" s="117">
        <f t="shared" si="391"/>
        <v>0.36549707602339176</v>
      </c>
      <c r="AQ1716" s="117">
        <f t="shared" si="392"/>
        <v>0.45614035087719296</v>
      </c>
      <c r="AR1716" s="117">
        <f t="shared" si="393"/>
        <v>0</v>
      </c>
      <c r="AS1716" t="str">
        <f t="shared" si="394"/>
        <v>2009ATN</v>
      </c>
    </row>
    <row r="1717" spans="1:45" x14ac:dyDescent="0.25">
      <c r="A1717" t="s">
        <v>654</v>
      </c>
      <c r="B1717" s="64">
        <v>2010</v>
      </c>
      <c r="C1717">
        <v>822</v>
      </c>
      <c r="D1717" s="116" t="s">
        <v>43</v>
      </c>
      <c r="E1717" s="63">
        <v>0.1094890510948905</v>
      </c>
      <c r="F1717" s="63">
        <v>1.2165450121654502E-3</v>
      </c>
      <c r="G1717" s="63">
        <v>6.082725060827251E-3</v>
      </c>
      <c r="H1717" s="63">
        <v>3.0413625304136254E-2</v>
      </c>
      <c r="I1717" s="63">
        <v>1.7031630170316302E-2</v>
      </c>
      <c r="J1717" s="63">
        <v>0</v>
      </c>
      <c r="K1717" s="63">
        <v>0</v>
      </c>
      <c r="L1717" s="63">
        <v>0</v>
      </c>
      <c r="M1717" s="63">
        <v>7.2992700729927005E-3</v>
      </c>
      <c r="N1717" s="63">
        <v>0</v>
      </c>
      <c r="O1717" s="63">
        <v>0</v>
      </c>
      <c r="P1717" s="63">
        <v>5.9610705596107053E-2</v>
      </c>
      <c r="Q1717" s="63">
        <v>0</v>
      </c>
      <c r="R1717" s="63">
        <v>0</v>
      </c>
      <c r="S1717" s="63">
        <v>0</v>
      </c>
      <c r="T1717" s="63">
        <v>0</v>
      </c>
      <c r="U1717" s="63">
        <v>0</v>
      </c>
      <c r="V1717" s="63">
        <v>0</v>
      </c>
      <c r="W1717" s="63">
        <v>0</v>
      </c>
      <c r="X1717" s="63">
        <v>0.24209245742092458</v>
      </c>
      <c r="Y1717" s="63">
        <v>1.9464720194647202E-2</v>
      </c>
      <c r="Z1717" s="63">
        <v>0</v>
      </c>
      <c r="AA1717" s="63">
        <v>0.50729927007299269</v>
      </c>
      <c r="AB1717" s="93" t="str">
        <f t="shared" si="381"/>
        <v>a09on</v>
      </c>
      <c r="AC1717" s="93" t="str">
        <f t="shared" si="382"/>
        <v>ATN</v>
      </c>
      <c r="AD1717" s="93" t="str">
        <f>"'"&amp;VLOOKUP(A1717,Lookups!B$3:F$48,2,FALSE)&amp;"'"</f>
        <v>'Atnarko River'</v>
      </c>
      <c r="AE1717" s="93">
        <f>VLOOKUP(A1717,Lookups!B$3:F$48,4,FALSE)</f>
        <v>2</v>
      </c>
      <c r="AF1717" s="93" t="str">
        <f>VLOOKUP(A1717,Lookups!B$3:F$48,5,FALSE)</f>
        <v>NBC</v>
      </c>
      <c r="AG1717" s="93" t="str">
        <f t="shared" si="383"/>
        <v>yes</v>
      </c>
      <c r="AH1717" s="93">
        <f>VLOOKUP(A1717,Lookups!B$3:F$48,3,FALSE)</f>
        <v>2</v>
      </c>
      <c r="AI1717" s="117">
        <f t="shared" si="384"/>
        <v>0.11678832116788321</v>
      </c>
      <c r="AJ1717" s="117">
        <f t="shared" si="385"/>
        <v>4.7445255474452552E-2</v>
      </c>
      <c r="AK1717" s="117">
        <f t="shared" si="386"/>
        <v>0</v>
      </c>
      <c r="AL1717" s="117">
        <f t="shared" si="387"/>
        <v>7.2992700729927005E-3</v>
      </c>
      <c r="AM1717" s="117">
        <f t="shared" si="388"/>
        <v>5.9610705596107053E-2</v>
      </c>
      <c r="AN1717" s="117">
        <f t="shared" si="389"/>
        <v>0</v>
      </c>
      <c r="AO1717" s="117">
        <f t="shared" si="390"/>
        <v>0</v>
      </c>
      <c r="AP1717" s="117">
        <f t="shared" si="391"/>
        <v>0.26155717761557179</v>
      </c>
      <c r="AQ1717" s="117">
        <f t="shared" si="392"/>
        <v>0.50729927007299269</v>
      </c>
      <c r="AR1717" s="117">
        <f t="shared" si="393"/>
        <v>0</v>
      </c>
      <c r="AS1717" t="str">
        <f t="shared" si="394"/>
        <v>2010ATN</v>
      </c>
    </row>
    <row r="1718" spans="1:45" x14ac:dyDescent="0.25">
      <c r="A1718" t="s">
        <v>654</v>
      </c>
      <c r="B1718" s="64">
        <v>2011</v>
      </c>
      <c r="C1718">
        <v>574</v>
      </c>
      <c r="D1718" s="116" t="s">
        <v>44</v>
      </c>
      <c r="E1718" s="63">
        <v>0.13240418118466898</v>
      </c>
      <c r="F1718" s="63">
        <v>0</v>
      </c>
      <c r="G1718" s="63">
        <v>5.2264808362369342E-3</v>
      </c>
      <c r="H1718" s="63">
        <v>8.0139372822299645E-2</v>
      </c>
      <c r="I1718" s="63">
        <v>3.1358885017421602E-2</v>
      </c>
      <c r="J1718" s="63">
        <v>0</v>
      </c>
      <c r="K1718" s="63">
        <v>0</v>
      </c>
      <c r="L1718" s="63">
        <v>0</v>
      </c>
      <c r="M1718" s="63">
        <v>0</v>
      </c>
      <c r="N1718" s="63">
        <v>0</v>
      </c>
      <c r="O1718" s="63">
        <v>0</v>
      </c>
      <c r="P1718" s="63">
        <v>6.6202090592334492E-2</v>
      </c>
      <c r="Q1718" s="63">
        <v>0</v>
      </c>
      <c r="R1718" s="63">
        <v>0</v>
      </c>
      <c r="S1718" s="63">
        <v>0</v>
      </c>
      <c r="T1718" s="63">
        <v>0</v>
      </c>
      <c r="U1718" s="63">
        <v>0</v>
      </c>
      <c r="V1718" s="63">
        <v>0</v>
      </c>
      <c r="W1718" s="63">
        <v>0</v>
      </c>
      <c r="X1718" s="63">
        <v>0.28745644599303138</v>
      </c>
      <c r="Y1718" s="63">
        <v>3.484320557491289E-2</v>
      </c>
      <c r="Z1718" s="63">
        <v>0</v>
      </c>
      <c r="AA1718" s="63">
        <v>0.3623693379790941</v>
      </c>
      <c r="AB1718" s="93" t="str">
        <f t="shared" si="381"/>
        <v>a09on</v>
      </c>
      <c r="AC1718" s="93" t="str">
        <f t="shared" si="382"/>
        <v>ATN</v>
      </c>
      <c r="AD1718" s="93" t="str">
        <f>"'"&amp;VLOOKUP(A1718,Lookups!B$3:F$48,2,FALSE)&amp;"'"</f>
        <v>'Atnarko River'</v>
      </c>
      <c r="AE1718" s="93">
        <f>VLOOKUP(A1718,Lookups!B$3:F$48,4,FALSE)</f>
        <v>2</v>
      </c>
      <c r="AF1718" s="93" t="str">
        <f>VLOOKUP(A1718,Lookups!B$3:F$48,5,FALSE)</f>
        <v>NBC</v>
      </c>
      <c r="AG1718" s="93" t="str">
        <f t="shared" si="383"/>
        <v>yes</v>
      </c>
      <c r="AH1718" s="93">
        <f>VLOOKUP(A1718,Lookups!B$3:F$48,3,FALSE)</f>
        <v>2</v>
      </c>
      <c r="AI1718" s="117">
        <f t="shared" si="384"/>
        <v>0.13763066202090593</v>
      </c>
      <c r="AJ1718" s="117">
        <f t="shared" si="385"/>
        <v>0.11149825783972125</v>
      </c>
      <c r="AK1718" s="117">
        <f t="shared" si="386"/>
        <v>0</v>
      </c>
      <c r="AL1718" s="117">
        <f t="shared" si="387"/>
        <v>0</v>
      </c>
      <c r="AM1718" s="117">
        <f t="shared" si="388"/>
        <v>6.6202090592334492E-2</v>
      </c>
      <c r="AN1718" s="117">
        <f t="shared" si="389"/>
        <v>0</v>
      </c>
      <c r="AO1718" s="117">
        <f t="shared" si="390"/>
        <v>0</v>
      </c>
      <c r="AP1718" s="117">
        <f t="shared" si="391"/>
        <v>0.32229965156794427</v>
      </c>
      <c r="AQ1718" s="117">
        <f t="shared" si="392"/>
        <v>0.3623693379790941</v>
      </c>
      <c r="AR1718" s="117">
        <f t="shared" si="393"/>
        <v>0</v>
      </c>
      <c r="AS1718" t="str">
        <f t="shared" si="394"/>
        <v>2011ATN</v>
      </c>
    </row>
    <row r="1719" spans="1:45" x14ac:dyDescent="0.25">
      <c r="A1719" t="s">
        <v>654</v>
      </c>
      <c r="B1719" s="64">
        <v>2012</v>
      </c>
      <c r="C1719">
        <v>835</v>
      </c>
      <c r="D1719" s="116" t="s">
        <v>44</v>
      </c>
      <c r="E1719" s="63">
        <v>0.10778443113772455</v>
      </c>
      <c r="F1719" s="63">
        <v>4.7904191616766467E-3</v>
      </c>
      <c r="G1719" s="63">
        <v>3.592814371257485E-3</v>
      </c>
      <c r="H1719" s="63">
        <v>1.9161676646706587E-2</v>
      </c>
      <c r="I1719" s="63">
        <v>1.7964071856287425E-2</v>
      </c>
      <c r="J1719" s="63">
        <v>0</v>
      </c>
      <c r="K1719" s="63">
        <v>0</v>
      </c>
      <c r="L1719" s="63">
        <v>0</v>
      </c>
      <c r="M1719" s="63">
        <v>0</v>
      </c>
      <c r="N1719" s="63">
        <v>0</v>
      </c>
      <c r="O1719" s="63">
        <v>0</v>
      </c>
      <c r="P1719" s="63">
        <v>2.1556886227544911E-2</v>
      </c>
      <c r="Q1719" s="63">
        <v>0</v>
      </c>
      <c r="R1719" s="63">
        <v>0</v>
      </c>
      <c r="S1719" s="63">
        <v>0</v>
      </c>
      <c r="T1719" s="63">
        <v>0</v>
      </c>
      <c r="U1719" s="63">
        <v>0</v>
      </c>
      <c r="V1719" s="63">
        <v>0</v>
      </c>
      <c r="W1719" s="63">
        <v>0</v>
      </c>
      <c r="X1719" s="63">
        <v>0.30658682634730539</v>
      </c>
      <c r="Y1719" s="63">
        <v>0</v>
      </c>
      <c r="Z1719" s="63">
        <v>3.592814371257485E-3</v>
      </c>
      <c r="AA1719" s="63">
        <v>0.51497005988023947</v>
      </c>
      <c r="AB1719" s="93" t="str">
        <f t="shared" si="381"/>
        <v>a09on</v>
      </c>
      <c r="AC1719" s="93" t="str">
        <f t="shared" si="382"/>
        <v>ATN</v>
      </c>
      <c r="AD1719" s="93" t="str">
        <f>"'"&amp;VLOOKUP(A1719,Lookups!B$3:F$48,2,FALSE)&amp;"'"</f>
        <v>'Atnarko River'</v>
      </c>
      <c r="AE1719" s="93">
        <f>VLOOKUP(A1719,Lookups!B$3:F$48,4,FALSE)</f>
        <v>2</v>
      </c>
      <c r="AF1719" s="93" t="str">
        <f>VLOOKUP(A1719,Lookups!B$3:F$48,5,FALSE)</f>
        <v>NBC</v>
      </c>
      <c r="AG1719" s="93" t="str">
        <f t="shared" si="383"/>
        <v>yes</v>
      </c>
      <c r="AH1719" s="93">
        <f>VLOOKUP(A1719,Lookups!B$3:F$48,3,FALSE)</f>
        <v>2</v>
      </c>
      <c r="AI1719" s="117">
        <f t="shared" si="384"/>
        <v>0.11616766467065869</v>
      </c>
      <c r="AJ1719" s="117">
        <f t="shared" si="385"/>
        <v>3.7125748502994008E-2</v>
      </c>
      <c r="AK1719" s="117">
        <f t="shared" si="386"/>
        <v>0</v>
      </c>
      <c r="AL1719" s="117">
        <f t="shared" si="387"/>
        <v>0</v>
      </c>
      <c r="AM1719" s="117">
        <f t="shared" si="388"/>
        <v>2.1556886227544911E-2</v>
      </c>
      <c r="AN1719" s="117">
        <f t="shared" si="389"/>
        <v>0</v>
      </c>
      <c r="AO1719" s="117">
        <f t="shared" si="390"/>
        <v>0</v>
      </c>
      <c r="AP1719" s="117">
        <f t="shared" si="391"/>
        <v>0.30658682634730539</v>
      </c>
      <c r="AQ1719" s="117">
        <f t="shared" si="392"/>
        <v>0.51497005988023947</v>
      </c>
      <c r="AR1719" s="117">
        <f t="shared" si="393"/>
        <v>3.592814371257485E-3</v>
      </c>
      <c r="AS1719" t="str">
        <f t="shared" si="394"/>
        <v>2012ATN</v>
      </c>
    </row>
    <row r="1720" spans="1:45" x14ac:dyDescent="0.25">
      <c r="A1720" t="s">
        <v>654</v>
      </c>
      <c r="B1720" s="64">
        <v>2013</v>
      </c>
      <c r="C1720">
        <v>2937</v>
      </c>
      <c r="D1720" s="116" t="s">
        <v>31</v>
      </c>
      <c r="E1720" s="63">
        <v>2.6217228464419477E-2</v>
      </c>
      <c r="F1720" s="63">
        <v>2.0429009193054137E-3</v>
      </c>
      <c r="G1720" s="63">
        <v>2.0429009193054137E-3</v>
      </c>
      <c r="H1720" s="63">
        <v>9.5335376234252645E-3</v>
      </c>
      <c r="I1720" s="63">
        <v>9.1930541368743617E-3</v>
      </c>
      <c r="J1720" s="63">
        <v>0</v>
      </c>
      <c r="K1720" s="63">
        <v>0</v>
      </c>
      <c r="L1720" s="63">
        <v>0</v>
      </c>
      <c r="M1720" s="63">
        <v>3.4048348655090226E-4</v>
      </c>
      <c r="N1720" s="63">
        <v>0</v>
      </c>
      <c r="O1720" s="63">
        <v>0</v>
      </c>
      <c r="P1720" s="63">
        <v>1.5321756894790603E-2</v>
      </c>
      <c r="Q1720" s="63">
        <v>0</v>
      </c>
      <c r="R1720" s="63">
        <v>0</v>
      </c>
      <c r="S1720" s="63">
        <v>0</v>
      </c>
      <c r="T1720" s="63">
        <v>0</v>
      </c>
      <c r="U1720" s="63">
        <v>0</v>
      </c>
      <c r="V1720" s="63">
        <v>0</v>
      </c>
      <c r="W1720" s="63">
        <v>0</v>
      </c>
      <c r="X1720" s="63">
        <v>0.18522301668369084</v>
      </c>
      <c r="Y1720" s="63">
        <v>5.4136874361593465E-2</v>
      </c>
      <c r="Z1720" s="63">
        <v>6.8096697310180451E-4</v>
      </c>
      <c r="AA1720" s="63">
        <v>0.69526727953694245</v>
      </c>
      <c r="AB1720" s="93" t="str">
        <f t="shared" si="381"/>
        <v>a09on</v>
      </c>
      <c r="AC1720" s="93" t="str">
        <f t="shared" si="382"/>
        <v>ATN</v>
      </c>
      <c r="AD1720" s="93" t="str">
        <f>"'"&amp;VLOOKUP(A1720,Lookups!B$3:F$48,2,FALSE)&amp;"'"</f>
        <v>'Atnarko River'</v>
      </c>
      <c r="AE1720" s="93">
        <f>VLOOKUP(A1720,Lookups!B$3:F$48,4,FALSE)</f>
        <v>2</v>
      </c>
      <c r="AF1720" s="93" t="str">
        <f>VLOOKUP(A1720,Lookups!B$3:F$48,5,FALSE)</f>
        <v>NBC</v>
      </c>
      <c r="AG1720" s="93" t="str">
        <f t="shared" si="383"/>
        <v>yes</v>
      </c>
      <c r="AH1720" s="93">
        <f>VLOOKUP(A1720,Lookups!B$3:F$48,3,FALSE)</f>
        <v>2</v>
      </c>
      <c r="AI1720" s="117">
        <f t="shared" si="384"/>
        <v>3.0303030303030304E-2</v>
      </c>
      <c r="AJ1720" s="117">
        <f t="shared" si="385"/>
        <v>1.8726591760299626E-2</v>
      </c>
      <c r="AK1720" s="117">
        <f t="shared" si="386"/>
        <v>0</v>
      </c>
      <c r="AL1720" s="117">
        <f t="shared" si="387"/>
        <v>3.4048348655090226E-4</v>
      </c>
      <c r="AM1720" s="117">
        <f t="shared" si="388"/>
        <v>1.5321756894790603E-2</v>
      </c>
      <c r="AN1720" s="117">
        <f t="shared" si="389"/>
        <v>0</v>
      </c>
      <c r="AO1720" s="117">
        <f t="shared" si="390"/>
        <v>0</v>
      </c>
      <c r="AP1720" s="117">
        <f t="shared" si="391"/>
        <v>0.23935989104528432</v>
      </c>
      <c r="AQ1720" s="117">
        <f t="shared" si="392"/>
        <v>0.69526727953694245</v>
      </c>
      <c r="AR1720" s="117">
        <f t="shared" si="393"/>
        <v>6.8096697310180451E-4</v>
      </c>
      <c r="AS1720" t="str">
        <f t="shared" si="394"/>
        <v>2013ATN</v>
      </c>
    </row>
    <row r="1721" spans="1:45" x14ac:dyDescent="0.25">
      <c r="A1721" t="s">
        <v>652</v>
      </c>
      <c r="B1721" s="64">
        <v>1979</v>
      </c>
      <c r="C1721">
        <v>264</v>
      </c>
      <c r="D1721" s="116">
        <v>3</v>
      </c>
      <c r="E1721" s="63" t="s">
        <v>26</v>
      </c>
      <c r="F1721" s="63" t="s">
        <v>27</v>
      </c>
      <c r="G1721" s="63" t="s">
        <v>28</v>
      </c>
      <c r="H1721" s="63" t="s">
        <v>28</v>
      </c>
      <c r="I1721" s="63" t="s">
        <v>28</v>
      </c>
      <c r="J1721" s="63" t="s">
        <v>28</v>
      </c>
      <c r="K1721" s="63" t="s">
        <v>28</v>
      </c>
      <c r="L1721" s="63" t="s">
        <v>28</v>
      </c>
      <c r="M1721" s="63" t="s">
        <v>28</v>
      </c>
      <c r="N1721" s="63" t="s">
        <v>28</v>
      </c>
      <c r="O1721" s="63" t="s">
        <v>28</v>
      </c>
      <c r="P1721" s="63" t="s">
        <v>28</v>
      </c>
      <c r="Q1721" s="63" t="s">
        <v>28</v>
      </c>
      <c r="R1721" s="63" t="s">
        <v>28</v>
      </c>
      <c r="S1721" s="63" t="s">
        <v>28</v>
      </c>
      <c r="T1721" s="63" t="s">
        <v>28</v>
      </c>
      <c r="U1721" s="63" t="s">
        <v>28</v>
      </c>
      <c r="V1721" s="63" t="s">
        <v>28</v>
      </c>
      <c r="W1721" s="63" t="s">
        <v>28</v>
      </c>
      <c r="X1721" s="63" t="s">
        <v>28</v>
      </c>
      <c r="Y1721" s="63" t="s">
        <v>28</v>
      </c>
      <c r="Z1721" s="63" t="s">
        <v>28</v>
      </c>
      <c r="AA1721" s="63" t="s">
        <v>28</v>
      </c>
      <c r="AB1721" s="93" t="str">
        <f t="shared" si="381"/>
        <v>pre99</v>
      </c>
      <c r="AC1721" s="93" t="str">
        <f t="shared" ref="AC1721:AC1755" si="395">A1721</f>
        <v>AKS</v>
      </c>
      <c r="AD1721" s="93" t="str">
        <f>"'"&amp;VLOOKUP(A1721,Lookups!B$3:F$48,2,FALSE)&amp;"'"</f>
        <v>'Alaska Spring'</v>
      </c>
      <c r="AE1721" s="93">
        <f>VLOOKUP(A1721,Lookups!B$3:F$48,4,FALSE)</f>
        <v>1</v>
      </c>
      <c r="AF1721" s="93" t="str">
        <f>VLOOKUP(A1721,Lookups!B$3:F$48,5,FALSE)</f>
        <v>SEAK</v>
      </c>
      <c r="AG1721" s="93" t="str">
        <f t="shared" ref="AG1721:AG1755" si="396">IF(SUM(AI1721:AR1721)=0,"no","yes")</f>
        <v>no</v>
      </c>
      <c r="AH1721" s="93">
        <f>VLOOKUP(A1721,Lookups!B$3:F$48,3,FALSE)</f>
        <v>1</v>
      </c>
      <c r="AI1721" s="117">
        <f t="shared" ref="AI1721:AI1755" si="397">SUM(E1721:G1721)</f>
        <v>0</v>
      </c>
      <c r="AJ1721" s="117">
        <f t="shared" ref="AJ1721:AJ1755" si="398">SUM(H1721:I1721)</f>
        <v>0</v>
      </c>
      <c r="AK1721" s="117">
        <f t="shared" ref="AK1721:AK1755" si="399">SUM(J1721:K1721)</f>
        <v>0</v>
      </c>
      <c r="AL1721" s="117">
        <f t="shared" ref="AL1721:AL1755" si="400">SUM(L1721:M1721)</f>
        <v>0</v>
      </c>
      <c r="AM1721" s="117">
        <f t="shared" ref="AM1721:AM1755" si="401">SUM(N1721:P1721)</f>
        <v>0</v>
      </c>
      <c r="AN1721" s="117">
        <f t="shared" ref="AN1721:AN1755" si="402">SUM(Q1721:T1721)</f>
        <v>0</v>
      </c>
      <c r="AO1721" s="117">
        <f t="shared" ref="AO1721:AO1755" si="403">SUM(U1721:V1721)</f>
        <v>0</v>
      </c>
      <c r="AP1721" s="117">
        <f t="shared" ref="AP1721:AP1755" si="404">SUM(W1721:Y1721)</f>
        <v>0</v>
      </c>
      <c r="AQ1721" s="117">
        <f t="shared" ref="AQ1721:AQ1755" si="405">SUM(AA1721)</f>
        <v>0</v>
      </c>
      <c r="AR1721" s="117">
        <f t="shared" ref="AR1721:AR1755" si="406">SUM(Z1721)</f>
        <v>0</v>
      </c>
      <c r="AS1721" t="str">
        <f t="shared" ref="AS1721:AS1755" si="407">B1721&amp;A1721</f>
        <v>1979AKS</v>
      </c>
    </row>
    <row r="1722" spans="1:45" x14ac:dyDescent="0.25">
      <c r="A1722" t="s">
        <v>652</v>
      </c>
      <c r="B1722" s="64">
        <v>1980</v>
      </c>
      <c r="C1722">
        <v>2086</v>
      </c>
      <c r="D1722" s="116" t="s">
        <v>29</v>
      </c>
      <c r="E1722" s="63" t="s">
        <v>26</v>
      </c>
      <c r="F1722" s="63" t="s">
        <v>27</v>
      </c>
      <c r="G1722" s="63" t="s">
        <v>28</v>
      </c>
      <c r="H1722" s="63" t="s">
        <v>28</v>
      </c>
      <c r="I1722" s="63" t="s">
        <v>28</v>
      </c>
      <c r="J1722" s="63" t="s">
        <v>28</v>
      </c>
      <c r="K1722" s="63" t="s">
        <v>28</v>
      </c>
      <c r="L1722" s="63" t="s">
        <v>28</v>
      </c>
      <c r="M1722" s="63" t="s">
        <v>28</v>
      </c>
      <c r="N1722" s="63" t="s">
        <v>28</v>
      </c>
      <c r="O1722" s="63" t="s">
        <v>28</v>
      </c>
      <c r="P1722" s="63" t="s">
        <v>28</v>
      </c>
      <c r="Q1722" s="63" t="s">
        <v>28</v>
      </c>
      <c r="R1722" s="63" t="s">
        <v>28</v>
      </c>
      <c r="S1722" s="63" t="s">
        <v>28</v>
      </c>
      <c r="T1722" s="63" t="s">
        <v>28</v>
      </c>
      <c r="U1722" s="63" t="s">
        <v>28</v>
      </c>
      <c r="V1722" s="63" t="s">
        <v>28</v>
      </c>
      <c r="W1722" s="63" t="s">
        <v>28</v>
      </c>
      <c r="X1722" s="63" t="s">
        <v>28</v>
      </c>
      <c r="Y1722" s="63" t="s">
        <v>28</v>
      </c>
      <c r="Z1722" s="63" t="s">
        <v>28</v>
      </c>
      <c r="AA1722" s="63" t="s">
        <v>28</v>
      </c>
      <c r="AB1722" s="93" t="str">
        <f t="shared" si="381"/>
        <v>pre99</v>
      </c>
      <c r="AC1722" s="93" t="str">
        <f t="shared" si="395"/>
        <v>AKS</v>
      </c>
      <c r="AD1722" s="93" t="str">
        <f>"'"&amp;VLOOKUP(A1722,Lookups!B$3:F$48,2,FALSE)&amp;"'"</f>
        <v>'Alaska Spring'</v>
      </c>
      <c r="AE1722" s="93">
        <f>VLOOKUP(A1722,Lookups!B$3:F$48,4,FALSE)</f>
        <v>1</v>
      </c>
      <c r="AF1722" s="93" t="str">
        <f>VLOOKUP(A1722,Lookups!B$3:F$48,5,FALSE)</f>
        <v>SEAK</v>
      </c>
      <c r="AG1722" s="93" t="str">
        <f t="shared" si="396"/>
        <v>no</v>
      </c>
      <c r="AH1722" s="93">
        <f>VLOOKUP(A1722,Lookups!B$3:F$48,3,FALSE)</f>
        <v>1</v>
      </c>
      <c r="AI1722" s="117">
        <f t="shared" si="397"/>
        <v>0</v>
      </c>
      <c r="AJ1722" s="117">
        <f t="shared" si="398"/>
        <v>0</v>
      </c>
      <c r="AK1722" s="117">
        <f t="shared" si="399"/>
        <v>0</v>
      </c>
      <c r="AL1722" s="117">
        <f t="shared" si="400"/>
        <v>0</v>
      </c>
      <c r="AM1722" s="117">
        <f t="shared" si="401"/>
        <v>0</v>
      </c>
      <c r="AN1722" s="117">
        <f t="shared" si="402"/>
        <v>0</v>
      </c>
      <c r="AO1722" s="117">
        <f t="shared" si="403"/>
        <v>0</v>
      </c>
      <c r="AP1722" s="117">
        <f t="shared" si="404"/>
        <v>0</v>
      </c>
      <c r="AQ1722" s="117">
        <f t="shared" si="405"/>
        <v>0</v>
      </c>
      <c r="AR1722" s="117">
        <f t="shared" si="406"/>
        <v>0</v>
      </c>
      <c r="AS1722" t="str">
        <f t="shared" si="407"/>
        <v>1980AKS</v>
      </c>
    </row>
    <row r="1723" spans="1:45" x14ac:dyDescent="0.25">
      <c r="A1723" t="s">
        <v>652</v>
      </c>
      <c r="B1723" s="64">
        <v>1981</v>
      </c>
      <c r="C1723">
        <v>1128</v>
      </c>
      <c r="D1723" s="116" t="s">
        <v>30</v>
      </c>
      <c r="E1723" s="63">
        <v>0.44769503546099282</v>
      </c>
      <c r="F1723" s="63">
        <v>3.2801418439716311E-2</v>
      </c>
      <c r="G1723" s="63">
        <v>0.10372340425531915</v>
      </c>
      <c r="H1723" s="63">
        <v>4.4326241134751776E-3</v>
      </c>
      <c r="I1723" s="63">
        <v>0</v>
      </c>
      <c r="J1723" s="63">
        <v>0</v>
      </c>
      <c r="K1723" s="63">
        <v>0</v>
      </c>
      <c r="L1723" s="63">
        <v>0</v>
      </c>
      <c r="M1723" s="63">
        <v>0</v>
      </c>
      <c r="N1723" s="63">
        <v>0</v>
      </c>
      <c r="O1723" s="63">
        <v>3.5460992907801418E-3</v>
      </c>
      <c r="P1723" s="63">
        <v>0</v>
      </c>
      <c r="Q1723" s="63">
        <v>0</v>
      </c>
      <c r="R1723" s="63">
        <v>0</v>
      </c>
      <c r="S1723" s="63">
        <v>0</v>
      </c>
      <c r="T1723" s="63">
        <v>0</v>
      </c>
      <c r="U1723" s="63">
        <v>0</v>
      </c>
      <c r="V1723" s="63">
        <v>0</v>
      </c>
      <c r="W1723" s="63">
        <v>8.9539007092198586E-2</v>
      </c>
      <c r="X1723" s="63">
        <v>0</v>
      </c>
      <c r="Y1723" s="63">
        <v>7.0921985815602835E-3</v>
      </c>
      <c r="Z1723" s="63">
        <v>0</v>
      </c>
      <c r="AA1723" s="63">
        <v>0.31117021276595747</v>
      </c>
      <c r="AB1723" s="93" t="str">
        <f t="shared" si="381"/>
        <v>pre99</v>
      </c>
      <c r="AC1723" s="93" t="str">
        <f t="shared" si="395"/>
        <v>AKS</v>
      </c>
      <c r="AD1723" s="93" t="str">
        <f>"'"&amp;VLOOKUP(A1723,Lookups!B$3:F$48,2,FALSE)&amp;"'"</f>
        <v>'Alaska Spring'</v>
      </c>
      <c r="AE1723" s="93">
        <f>VLOOKUP(A1723,Lookups!B$3:F$48,4,FALSE)</f>
        <v>1</v>
      </c>
      <c r="AF1723" s="93" t="str">
        <f>VLOOKUP(A1723,Lookups!B$3:F$48,5,FALSE)</f>
        <v>SEAK</v>
      </c>
      <c r="AG1723" s="93" t="str">
        <f t="shared" si="396"/>
        <v>yes</v>
      </c>
      <c r="AH1723" s="93">
        <f>VLOOKUP(A1723,Lookups!B$3:F$48,3,FALSE)</f>
        <v>1</v>
      </c>
      <c r="AI1723" s="117">
        <f t="shared" si="397"/>
        <v>0.58421985815602828</v>
      </c>
      <c r="AJ1723" s="117">
        <f t="shared" si="398"/>
        <v>4.4326241134751776E-3</v>
      </c>
      <c r="AK1723" s="117">
        <f t="shared" si="399"/>
        <v>0</v>
      </c>
      <c r="AL1723" s="117">
        <f t="shared" si="400"/>
        <v>0</v>
      </c>
      <c r="AM1723" s="117">
        <f t="shared" si="401"/>
        <v>3.5460992907801418E-3</v>
      </c>
      <c r="AN1723" s="117">
        <f t="shared" si="402"/>
        <v>0</v>
      </c>
      <c r="AO1723" s="117">
        <f t="shared" si="403"/>
        <v>0</v>
      </c>
      <c r="AP1723" s="117">
        <f t="shared" si="404"/>
        <v>9.6631205673758866E-2</v>
      </c>
      <c r="AQ1723" s="117">
        <f t="shared" si="405"/>
        <v>0.31117021276595747</v>
      </c>
      <c r="AR1723" s="117">
        <f t="shared" si="406"/>
        <v>0</v>
      </c>
      <c r="AS1723" t="str">
        <f t="shared" si="407"/>
        <v>1981AKS</v>
      </c>
    </row>
    <row r="1724" spans="1:45" x14ac:dyDescent="0.25">
      <c r="A1724" t="s">
        <v>652</v>
      </c>
      <c r="B1724" s="64">
        <v>1982</v>
      </c>
      <c r="C1724">
        <v>3060</v>
      </c>
      <c r="D1724" s="116" t="s">
        <v>31</v>
      </c>
      <c r="E1724" s="63">
        <v>0.26960784313725494</v>
      </c>
      <c r="F1724" s="63">
        <v>5.2287581699346407E-2</v>
      </c>
      <c r="G1724" s="63">
        <v>5.0326797385620917E-2</v>
      </c>
      <c r="H1724" s="63">
        <v>1.1111111111111112E-2</v>
      </c>
      <c r="I1724" s="63">
        <v>0</v>
      </c>
      <c r="J1724" s="63">
        <v>0</v>
      </c>
      <c r="K1724" s="63">
        <v>0</v>
      </c>
      <c r="L1724" s="63">
        <v>0</v>
      </c>
      <c r="M1724" s="63">
        <v>0</v>
      </c>
      <c r="N1724" s="63">
        <v>0</v>
      </c>
      <c r="O1724" s="63">
        <v>5.8823529411764705E-3</v>
      </c>
      <c r="P1724" s="63">
        <v>0</v>
      </c>
      <c r="Q1724" s="63">
        <v>0</v>
      </c>
      <c r="R1724" s="63">
        <v>0</v>
      </c>
      <c r="S1724" s="63">
        <v>0</v>
      </c>
      <c r="T1724" s="63">
        <v>0</v>
      </c>
      <c r="U1724" s="63">
        <v>0</v>
      </c>
      <c r="V1724" s="63">
        <v>0</v>
      </c>
      <c r="W1724" s="63">
        <v>3.6601307189542485E-2</v>
      </c>
      <c r="X1724" s="63">
        <v>0</v>
      </c>
      <c r="Y1724" s="63">
        <v>5.2287581699346402E-3</v>
      </c>
      <c r="Z1724" s="63">
        <v>1.6339869281045752E-3</v>
      </c>
      <c r="AA1724" s="63">
        <v>0.56732026143790848</v>
      </c>
      <c r="AB1724" s="93" t="str">
        <f t="shared" si="381"/>
        <v>pre99</v>
      </c>
      <c r="AC1724" s="93" t="str">
        <f t="shared" si="395"/>
        <v>AKS</v>
      </c>
      <c r="AD1724" s="93" t="str">
        <f>"'"&amp;VLOOKUP(A1724,Lookups!B$3:F$48,2,FALSE)&amp;"'"</f>
        <v>'Alaska Spring'</v>
      </c>
      <c r="AE1724" s="93">
        <f>VLOOKUP(A1724,Lookups!B$3:F$48,4,FALSE)</f>
        <v>1</v>
      </c>
      <c r="AF1724" s="93" t="str">
        <f>VLOOKUP(A1724,Lookups!B$3:F$48,5,FALSE)</f>
        <v>SEAK</v>
      </c>
      <c r="AG1724" s="93" t="str">
        <f t="shared" si="396"/>
        <v>yes</v>
      </c>
      <c r="AH1724" s="93">
        <f>VLOOKUP(A1724,Lookups!B$3:F$48,3,FALSE)</f>
        <v>1</v>
      </c>
      <c r="AI1724" s="117">
        <f t="shared" si="397"/>
        <v>0.37222222222222223</v>
      </c>
      <c r="AJ1724" s="117">
        <f t="shared" si="398"/>
        <v>1.1111111111111112E-2</v>
      </c>
      <c r="AK1724" s="117">
        <f t="shared" si="399"/>
        <v>0</v>
      </c>
      <c r="AL1724" s="117">
        <f t="shared" si="400"/>
        <v>0</v>
      </c>
      <c r="AM1724" s="117">
        <f t="shared" si="401"/>
        <v>5.8823529411764705E-3</v>
      </c>
      <c r="AN1724" s="117">
        <f t="shared" si="402"/>
        <v>0</v>
      </c>
      <c r="AO1724" s="117">
        <f t="shared" si="403"/>
        <v>0</v>
      </c>
      <c r="AP1724" s="117">
        <f t="shared" si="404"/>
        <v>4.1830065359477128E-2</v>
      </c>
      <c r="AQ1724" s="117">
        <f t="shared" si="405"/>
        <v>0.56732026143790848</v>
      </c>
      <c r="AR1724" s="117">
        <f t="shared" si="406"/>
        <v>1.6339869281045752E-3</v>
      </c>
      <c r="AS1724" t="str">
        <f t="shared" si="407"/>
        <v>1982AKS</v>
      </c>
    </row>
    <row r="1725" spans="1:45" x14ac:dyDescent="0.25">
      <c r="A1725" t="s">
        <v>652</v>
      </c>
      <c r="B1725" s="64">
        <v>1983</v>
      </c>
      <c r="C1725">
        <v>6569</v>
      </c>
      <c r="D1725" s="116" t="s">
        <v>31</v>
      </c>
      <c r="E1725" s="63">
        <v>0.33825544222864978</v>
      </c>
      <c r="F1725" s="63">
        <v>1.2026183589587456E-2</v>
      </c>
      <c r="G1725" s="63">
        <v>8.3117673922971536E-2</v>
      </c>
      <c r="H1725" s="63">
        <v>1.8724311158471608E-2</v>
      </c>
      <c r="I1725" s="63">
        <v>0</v>
      </c>
      <c r="J1725" s="63">
        <v>0</v>
      </c>
      <c r="K1725" s="63">
        <v>0</v>
      </c>
      <c r="L1725" s="63">
        <v>0</v>
      </c>
      <c r="M1725" s="63">
        <v>0</v>
      </c>
      <c r="N1725" s="63">
        <v>0</v>
      </c>
      <c r="O1725" s="63">
        <v>1.9789922362612269E-3</v>
      </c>
      <c r="P1725" s="63">
        <v>0</v>
      </c>
      <c r="Q1725" s="63">
        <v>0</v>
      </c>
      <c r="R1725" s="63">
        <v>0</v>
      </c>
      <c r="S1725" s="63">
        <v>0</v>
      </c>
      <c r="T1725" s="63">
        <v>0</v>
      </c>
      <c r="U1725" s="63">
        <v>0</v>
      </c>
      <c r="V1725" s="63">
        <v>0</v>
      </c>
      <c r="W1725" s="63">
        <v>3.1816105952199726E-2</v>
      </c>
      <c r="X1725" s="63">
        <v>0</v>
      </c>
      <c r="Y1725" s="63">
        <v>0</v>
      </c>
      <c r="Z1725" s="63">
        <v>3.3490637844420766E-3</v>
      </c>
      <c r="AA1725" s="63">
        <v>0.51073222712741662</v>
      </c>
      <c r="AB1725" s="93" t="str">
        <f t="shared" si="381"/>
        <v>pre99</v>
      </c>
      <c r="AC1725" s="93" t="str">
        <f t="shared" si="395"/>
        <v>AKS</v>
      </c>
      <c r="AD1725" s="93" t="str">
        <f>"'"&amp;VLOOKUP(A1725,Lookups!B$3:F$48,2,FALSE)&amp;"'"</f>
        <v>'Alaska Spring'</v>
      </c>
      <c r="AE1725" s="93">
        <f>VLOOKUP(A1725,Lookups!B$3:F$48,4,FALSE)</f>
        <v>1</v>
      </c>
      <c r="AF1725" s="93" t="str">
        <f>VLOOKUP(A1725,Lookups!B$3:F$48,5,FALSE)</f>
        <v>SEAK</v>
      </c>
      <c r="AG1725" s="93" t="str">
        <f t="shared" si="396"/>
        <v>yes</v>
      </c>
      <c r="AH1725" s="93">
        <f>VLOOKUP(A1725,Lookups!B$3:F$48,3,FALSE)</f>
        <v>1</v>
      </c>
      <c r="AI1725" s="117">
        <f t="shared" si="397"/>
        <v>0.43339929974120878</v>
      </c>
      <c r="AJ1725" s="117">
        <f t="shared" si="398"/>
        <v>1.8724311158471608E-2</v>
      </c>
      <c r="AK1725" s="117">
        <f t="shared" si="399"/>
        <v>0</v>
      </c>
      <c r="AL1725" s="117">
        <f t="shared" si="400"/>
        <v>0</v>
      </c>
      <c r="AM1725" s="117">
        <f t="shared" si="401"/>
        <v>1.9789922362612269E-3</v>
      </c>
      <c r="AN1725" s="117">
        <f t="shared" si="402"/>
        <v>0</v>
      </c>
      <c r="AO1725" s="117">
        <f t="shared" si="403"/>
        <v>0</v>
      </c>
      <c r="AP1725" s="117">
        <f t="shared" si="404"/>
        <v>3.1816105952199726E-2</v>
      </c>
      <c r="AQ1725" s="117">
        <f t="shared" si="405"/>
        <v>0.51073222712741662</v>
      </c>
      <c r="AR1725" s="117">
        <f t="shared" si="406"/>
        <v>3.3490637844420766E-3</v>
      </c>
      <c r="AS1725" t="str">
        <f t="shared" si="407"/>
        <v>1983AKS</v>
      </c>
    </row>
    <row r="1726" spans="1:45" x14ac:dyDescent="0.25">
      <c r="A1726" t="s">
        <v>652</v>
      </c>
      <c r="B1726" s="64">
        <v>1984</v>
      </c>
      <c r="C1726">
        <v>12158</v>
      </c>
      <c r="D1726" s="116" t="s">
        <v>31</v>
      </c>
      <c r="E1726" s="63">
        <v>0.27257772659976964</v>
      </c>
      <c r="F1726" s="63">
        <v>2.4592860667873005E-2</v>
      </c>
      <c r="G1726" s="63">
        <v>0.16310248396117782</v>
      </c>
      <c r="H1726" s="63">
        <v>9.3765421944398755E-3</v>
      </c>
      <c r="I1726" s="63">
        <v>0</v>
      </c>
      <c r="J1726" s="63">
        <v>0</v>
      </c>
      <c r="K1726" s="63">
        <v>0</v>
      </c>
      <c r="L1726" s="63">
        <v>0</v>
      </c>
      <c r="M1726" s="63">
        <v>0</v>
      </c>
      <c r="N1726" s="63">
        <v>0</v>
      </c>
      <c r="O1726" s="63">
        <v>3.2077644349399574E-3</v>
      </c>
      <c r="P1726" s="63">
        <v>0</v>
      </c>
      <c r="Q1726" s="63">
        <v>0</v>
      </c>
      <c r="R1726" s="63">
        <v>0</v>
      </c>
      <c r="S1726" s="63">
        <v>0</v>
      </c>
      <c r="T1726" s="63">
        <v>0</v>
      </c>
      <c r="U1726" s="63">
        <v>0</v>
      </c>
      <c r="V1726" s="63">
        <v>4.9350222075999345E-4</v>
      </c>
      <c r="W1726" s="63">
        <v>1.74370784668531E-2</v>
      </c>
      <c r="X1726" s="63">
        <v>0</v>
      </c>
      <c r="Y1726" s="63">
        <v>2.9610133245599607E-3</v>
      </c>
      <c r="Z1726" s="63">
        <v>1.3160059220266491E-3</v>
      </c>
      <c r="AA1726" s="63">
        <v>0.50493502220759989</v>
      </c>
      <c r="AB1726" s="93" t="str">
        <f t="shared" si="381"/>
        <v>pre99</v>
      </c>
      <c r="AC1726" s="93" t="str">
        <f t="shared" si="395"/>
        <v>AKS</v>
      </c>
      <c r="AD1726" s="93" t="str">
        <f>"'"&amp;VLOOKUP(A1726,Lookups!B$3:F$48,2,FALSE)&amp;"'"</f>
        <v>'Alaska Spring'</v>
      </c>
      <c r="AE1726" s="93">
        <f>VLOOKUP(A1726,Lookups!B$3:F$48,4,FALSE)</f>
        <v>1</v>
      </c>
      <c r="AF1726" s="93" t="str">
        <f>VLOOKUP(A1726,Lookups!B$3:F$48,5,FALSE)</f>
        <v>SEAK</v>
      </c>
      <c r="AG1726" s="93" t="str">
        <f t="shared" si="396"/>
        <v>yes</v>
      </c>
      <c r="AH1726" s="93">
        <f>VLOOKUP(A1726,Lookups!B$3:F$48,3,FALSE)</f>
        <v>1</v>
      </c>
      <c r="AI1726" s="117">
        <f t="shared" si="397"/>
        <v>0.4602730712288205</v>
      </c>
      <c r="AJ1726" s="117">
        <f t="shared" si="398"/>
        <v>9.3765421944398755E-3</v>
      </c>
      <c r="AK1726" s="117">
        <f t="shared" si="399"/>
        <v>0</v>
      </c>
      <c r="AL1726" s="117">
        <f t="shared" si="400"/>
        <v>0</v>
      </c>
      <c r="AM1726" s="117">
        <f t="shared" si="401"/>
        <v>3.2077644349399574E-3</v>
      </c>
      <c r="AN1726" s="117">
        <f t="shared" si="402"/>
        <v>0</v>
      </c>
      <c r="AO1726" s="117">
        <f t="shared" si="403"/>
        <v>4.9350222075999345E-4</v>
      </c>
      <c r="AP1726" s="117">
        <f t="shared" si="404"/>
        <v>2.039809179141306E-2</v>
      </c>
      <c r="AQ1726" s="117">
        <f t="shared" si="405"/>
        <v>0.50493502220759989</v>
      </c>
      <c r="AR1726" s="117">
        <f t="shared" si="406"/>
        <v>1.3160059220266491E-3</v>
      </c>
      <c r="AS1726" t="str">
        <f t="shared" si="407"/>
        <v>1984AKS</v>
      </c>
    </row>
    <row r="1727" spans="1:45" x14ac:dyDescent="0.25">
      <c r="A1727" t="s">
        <v>652</v>
      </c>
      <c r="B1727" s="64">
        <v>1985</v>
      </c>
      <c r="C1727">
        <v>19157</v>
      </c>
      <c r="D1727" s="116" t="s">
        <v>31</v>
      </c>
      <c r="E1727" s="63">
        <v>0.28282090097614448</v>
      </c>
      <c r="F1727" s="63">
        <v>9.8919455029493134E-2</v>
      </c>
      <c r="G1727" s="63">
        <v>0.12976979694106594</v>
      </c>
      <c r="H1727" s="63">
        <v>9.5526439421621343E-3</v>
      </c>
      <c r="I1727" s="63">
        <v>0</v>
      </c>
      <c r="J1727" s="63">
        <v>0</v>
      </c>
      <c r="K1727" s="63">
        <v>0</v>
      </c>
      <c r="L1727" s="63">
        <v>0</v>
      </c>
      <c r="M1727" s="63">
        <v>1.5660072036331366E-4</v>
      </c>
      <c r="N1727" s="63">
        <v>4.6980216108994099E-4</v>
      </c>
      <c r="O1727" s="63">
        <v>5.2200240121104554E-4</v>
      </c>
      <c r="P1727" s="63">
        <v>0</v>
      </c>
      <c r="Q1727" s="63">
        <v>0</v>
      </c>
      <c r="R1727" s="63">
        <v>0</v>
      </c>
      <c r="S1727" s="63">
        <v>0</v>
      </c>
      <c r="T1727" s="63">
        <v>0</v>
      </c>
      <c r="U1727" s="63">
        <v>0</v>
      </c>
      <c r="V1727" s="63">
        <v>0</v>
      </c>
      <c r="W1727" s="63">
        <v>1.2736858589549512E-2</v>
      </c>
      <c r="X1727" s="63">
        <v>0</v>
      </c>
      <c r="Y1727" s="63">
        <v>8.1954376990134147E-3</v>
      </c>
      <c r="Z1727" s="63">
        <v>4.4892206504149922E-3</v>
      </c>
      <c r="AA1727" s="63">
        <v>0.45236728088949207</v>
      </c>
      <c r="AB1727" s="93" t="str">
        <f t="shared" si="381"/>
        <v>pre99</v>
      </c>
      <c r="AC1727" s="93" t="str">
        <f t="shared" si="395"/>
        <v>AKS</v>
      </c>
      <c r="AD1727" s="93" t="str">
        <f>"'"&amp;VLOOKUP(A1727,Lookups!B$3:F$48,2,FALSE)&amp;"'"</f>
        <v>'Alaska Spring'</v>
      </c>
      <c r="AE1727" s="93">
        <f>VLOOKUP(A1727,Lookups!B$3:F$48,4,FALSE)</f>
        <v>1</v>
      </c>
      <c r="AF1727" s="93" t="str">
        <f>VLOOKUP(A1727,Lookups!B$3:F$48,5,FALSE)</f>
        <v>SEAK</v>
      </c>
      <c r="AG1727" s="93" t="str">
        <f t="shared" si="396"/>
        <v>yes</v>
      </c>
      <c r="AH1727" s="93">
        <f>VLOOKUP(A1727,Lookups!B$3:F$48,3,FALSE)</f>
        <v>1</v>
      </c>
      <c r="AI1727" s="117">
        <f t="shared" si="397"/>
        <v>0.51151015294670354</v>
      </c>
      <c r="AJ1727" s="117">
        <f t="shared" si="398"/>
        <v>9.5526439421621343E-3</v>
      </c>
      <c r="AK1727" s="117">
        <f t="shared" si="399"/>
        <v>0</v>
      </c>
      <c r="AL1727" s="117">
        <f t="shared" si="400"/>
        <v>1.5660072036331366E-4</v>
      </c>
      <c r="AM1727" s="117">
        <f t="shared" si="401"/>
        <v>9.9180456230098658E-4</v>
      </c>
      <c r="AN1727" s="117">
        <f t="shared" si="402"/>
        <v>0</v>
      </c>
      <c r="AO1727" s="117">
        <f t="shared" si="403"/>
        <v>0</v>
      </c>
      <c r="AP1727" s="117">
        <f t="shared" si="404"/>
        <v>2.0932296288562927E-2</v>
      </c>
      <c r="AQ1727" s="117">
        <f t="shared" si="405"/>
        <v>0.45236728088949207</v>
      </c>
      <c r="AR1727" s="117">
        <f t="shared" si="406"/>
        <v>4.4892206504149922E-3</v>
      </c>
      <c r="AS1727" t="str">
        <f t="shared" si="407"/>
        <v>1985AKS</v>
      </c>
    </row>
    <row r="1728" spans="1:45" x14ac:dyDescent="0.25">
      <c r="A1728" t="s">
        <v>652</v>
      </c>
      <c r="B1728" s="64">
        <v>1986</v>
      </c>
      <c r="C1728">
        <v>19753</v>
      </c>
      <c r="D1728" s="116" t="s">
        <v>31</v>
      </c>
      <c r="E1728" s="63">
        <v>0.26522553536171722</v>
      </c>
      <c r="F1728" s="63">
        <v>0.11937427226244114</v>
      </c>
      <c r="G1728" s="63">
        <v>0.12398116741760745</v>
      </c>
      <c r="H1728" s="63">
        <v>5.7712752493292154E-3</v>
      </c>
      <c r="I1728" s="63">
        <v>0</v>
      </c>
      <c r="J1728" s="63">
        <v>0</v>
      </c>
      <c r="K1728" s="63">
        <v>0</v>
      </c>
      <c r="L1728" s="63">
        <v>0</v>
      </c>
      <c r="M1728" s="63">
        <v>0</v>
      </c>
      <c r="N1728" s="63">
        <v>0</v>
      </c>
      <c r="O1728" s="63">
        <v>1.4175062015896319E-3</v>
      </c>
      <c r="P1728" s="63">
        <v>0</v>
      </c>
      <c r="Q1728" s="63">
        <v>0</v>
      </c>
      <c r="R1728" s="63">
        <v>0</v>
      </c>
      <c r="S1728" s="63">
        <v>0</v>
      </c>
      <c r="T1728" s="63">
        <v>0</v>
      </c>
      <c r="U1728" s="63">
        <v>0</v>
      </c>
      <c r="V1728" s="63">
        <v>0</v>
      </c>
      <c r="W1728" s="63">
        <v>3.6348909026476993E-2</v>
      </c>
      <c r="X1728" s="63">
        <v>0</v>
      </c>
      <c r="Y1728" s="63">
        <v>0</v>
      </c>
      <c r="Z1728" s="63">
        <v>2.0250088594137598E-3</v>
      </c>
      <c r="AA1728" s="63">
        <v>0.44585632562142458</v>
      </c>
      <c r="AB1728" s="93" t="str">
        <f t="shared" si="381"/>
        <v>pre99</v>
      </c>
      <c r="AC1728" s="93" t="str">
        <f t="shared" si="395"/>
        <v>AKS</v>
      </c>
      <c r="AD1728" s="93" t="str">
        <f>"'"&amp;VLOOKUP(A1728,Lookups!B$3:F$48,2,FALSE)&amp;"'"</f>
        <v>'Alaska Spring'</v>
      </c>
      <c r="AE1728" s="93">
        <f>VLOOKUP(A1728,Lookups!B$3:F$48,4,FALSE)</f>
        <v>1</v>
      </c>
      <c r="AF1728" s="93" t="str">
        <f>VLOOKUP(A1728,Lookups!B$3:F$48,5,FALSE)</f>
        <v>SEAK</v>
      </c>
      <c r="AG1728" s="93" t="str">
        <f t="shared" si="396"/>
        <v>yes</v>
      </c>
      <c r="AH1728" s="93">
        <f>VLOOKUP(A1728,Lookups!B$3:F$48,3,FALSE)</f>
        <v>1</v>
      </c>
      <c r="AI1728" s="117">
        <f t="shared" si="397"/>
        <v>0.5085809750417658</v>
      </c>
      <c r="AJ1728" s="117">
        <f t="shared" si="398"/>
        <v>5.7712752493292154E-3</v>
      </c>
      <c r="AK1728" s="117">
        <f t="shared" si="399"/>
        <v>0</v>
      </c>
      <c r="AL1728" s="117">
        <f t="shared" si="400"/>
        <v>0</v>
      </c>
      <c r="AM1728" s="117">
        <f t="shared" si="401"/>
        <v>1.4175062015896319E-3</v>
      </c>
      <c r="AN1728" s="117">
        <f t="shared" si="402"/>
        <v>0</v>
      </c>
      <c r="AO1728" s="117">
        <f t="shared" si="403"/>
        <v>0</v>
      </c>
      <c r="AP1728" s="117">
        <f t="shared" si="404"/>
        <v>3.6348909026476993E-2</v>
      </c>
      <c r="AQ1728" s="117">
        <f t="shared" si="405"/>
        <v>0.44585632562142458</v>
      </c>
      <c r="AR1728" s="117">
        <f t="shared" si="406"/>
        <v>2.0250088594137598E-3</v>
      </c>
      <c r="AS1728" t="str">
        <f t="shared" si="407"/>
        <v>1986AKS</v>
      </c>
    </row>
    <row r="1729" spans="1:45" x14ac:dyDescent="0.25">
      <c r="A1729" t="s">
        <v>652</v>
      </c>
      <c r="B1729" s="64">
        <v>1987</v>
      </c>
      <c r="C1729">
        <v>18839</v>
      </c>
      <c r="D1729" s="116" t="s">
        <v>31</v>
      </c>
      <c r="E1729" s="63">
        <v>0.3392430596103827</v>
      </c>
      <c r="F1729" s="63">
        <v>4.9684165826211581E-2</v>
      </c>
      <c r="G1729" s="63">
        <v>7.0120494718403314E-2</v>
      </c>
      <c r="H1729" s="63">
        <v>3.9280216572004888E-3</v>
      </c>
      <c r="I1729" s="63">
        <v>0</v>
      </c>
      <c r="J1729" s="63">
        <v>0</v>
      </c>
      <c r="K1729" s="63">
        <v>0</v>
      </c>
      <c r="L1729" s="63">
        <v>0</v>
      </c>
      <c r="M1729" s="63">
        <v>0</v>
      </c>
      <c r="N1729" s="63">
        <v>0</v>
      </c>
      <c r="O1729" s="63">
        <v>4.8834863846276338E-3</v>
      </c>
      <c r="P1729" s="63">
        <v>0</v>
      </c>
      <c r="Q1729" s="63">
        <v>0</v>
      </c>
      <c r="R1729" s="63">
        <v>0</v>
      </c>
      <c r="S1729" s="63">
        <v>0</v>
      </c>
      <c r="T1729" s="63">
        <v>0</v>
      </c>
      <c r="U1729" s="63">
        <v>0</v>
      </c>
      <c r="V1729" s="63">
        <v>0</v>
      </c>
      <c r="W1729" s="63">
        <v>7.1075959445830464E-2</v>
      </c>
      <c r="X1729" s="63">
        <v>3.715696162216678E-4</v>
      </c>
      <c r="Y1729" s="63">
        <v>0</v>
      </c>
      <c r="Z1729" s="63">
        <v>3.025638303519295E-3</v>
      </c>
      <c r="AA1729" s="63">
        <v>0.45766760443760285</v>
      </c>
      <c r="AB1729" s="93" t="str">
        <f t="shared" si="381"/>
        <v>pre99</v>
      </c>
      <c r="AC1729" s="93" t="str">
        <f t="shared" si="395"/>
        <v>AKS</v>
      </c>
      <c r="AD1729" s="93" t="str">
        <f>"'"&amp;VLOOKUP(A1729,Lookups!B$3:F$48,2,FALSE)&amp;"'"</f>
        <v>'Alaska Spring'</v>
      </c>
      <c r="AE1729" s="93">
        <f>VLOOKUP(A1729,Lookups!B$3:F$48,4,FALSE)</f>
        <v>1</v>
      </c>
      <c r="AF1729" s="93" t="str">
        <f>VLOOKUP(A1729,Lookups!B$3:F$48,5,FALSE)</f>
        <v>SEAK</v>
      </c>
      <c r="AG1729" s="93" t="str">
        <f t="shared" si="396"/>
        <v>yes</v>
      </c>
      <c r="AH1729" s="93">
        <f>VLOOKUP(A1729,Lookups!B$3:F$48,3,FALSE)</f>
        <v>1</v>
      </c>
      <c r="AI1729" s="117">
        <f t="shared" si="397"/>
        <v>0.45904772015499762</v>
      </c>
      <c r="AJ1729" s="117">
        <f t="shared" si="398"/>
        <v>3.9280216572004888E-3</v>
      </c>
      <c r="AK1729" s="117">
        <f t="shared" si="399"/>
        <v>0</v>
      </c>
      <c r="AL1729" s="117">
        <f t="shared" si="400"/>
        <v>0</v>
      </c>
      <c r="AM1729" s="117">
        <f t="shared" si="401"/>
        <v>4.8834863846276338E-3</v>
      </c>
      <c r="AN1729" s="117">
        <f t="shared" si="402"/>
        <v>0</v>
      </c>
      <c r="AO1729" s="117">
        <f t="shared" si="403"/>
        <v>0</v>
      </c>
      <c r="AP1729" s="117">
        <f t="shared" si="404"/>
        <v>7.1447529062052137E-2</v>
      </c>
      <c r="AQ1729" s="117">
        <f t="shared" si="405"/>
        <v>0.45766760443760285</v>
      </c>
      <c r="AR1729" s="117">
        <f t="shared" si="406"/>
        <v>3.025638303519295E-3</v>
      </c>
      <c r="AS1729" t="str">
        <f t="shared" si="407"/>
        <v>1987AKS</v>
      </c>
    </row>
    <row r="1730" spans="1:45" x14ac:dyDescent="0.25">
      <c r="A1730" t="s">
        <v>652</v>
      </c>
      <c r="B1730" s="64">
        <v>1988</v>
      </c>
      <c r="C1730">
        <v>17231</v>
      </c>
      <c r="D1730" s="116" t="s">
        <v>31</v>
      </c>
      <c r="E1730" s="63">
        <v>0.3146073936509779</v>
      </c>
      <c r="F1730" s="63">
        <v>4.8401137484765829E-2</v>
      </c>
      <c r="G1730" s="63">
        <v>0.10074865068771401</v>
      </c>
      <c r="H1730" s="63">
        <v>1.2071266902675411E-2</v>
      </c>
      <c r="I1730" s="63">
        <v>3.4820962219255994E-4</v>
      </c>
      <c r="J1730" s="63">
        <v>2.9017468516046659E-4</v>
      </c>
      <c r="K1730" s="63">
        <v>0</v>
      </c>
      <c r="L1730" s="63">
        <v>0</v>
      </c>
      <c r="M1730" s="63">
        <v>0</v>
      </c>
      <c r="N1730" s="63">
        <v>0</v>
      </c>
      <c r="O1730" s="63">
        <v>1.6830131739307063E-3</v>
      </c>
      <c r="P1730" s="63">
        <v>0</v>
      </c>
      <c r="Q1730" s="63">
        <v>0</v>
      </c>
      <c r="R1730" s="63">
        <v>0</v>
      </c>
      <c r="S1730" s="63">
        <v>1.7410481109627997E-4</v>
      </c>
      <c r="T1730" s="63">
        <v>0</v>
      </c>
      <c r="U1730" s="63">
        <v>0</v>
      </c>
      <c r="V1730" s="63">
        <v>0</v>
      </c>
      <c r="W1730" s="63">
        <v>6.7204457083164068E-2</v>
      </c>
      <c r="X1730" s="63">
        <v>1.7410481109627997E-4</v>
      </c>
      <c r="Y1730" s="63">
        <v>3.7142359700539727E-3</v>
      </c>
      <c r="Z1730" s="63">
        <v>3.3079914108293191E-3</v>
      </c>
      <c r="AA1730" s="63">
        <v>0.44727525970634324</v>
      </c>
      <c r="AB1730" s="93" t="str">
        <f t="shared" si="381"/>
        <v>pre99</v>
      </c>
      <c r="AC1730" s="93" t="str">
        <f t="shared" si="395"/>
        <v>AKS</v>
      </c>
      <c r="AD1730" s="93" t="str">
        <f>"'"&amp;VLOOKUP(A1730,Lookups!B$3:F$48,2,FALSE)&amp;"'"</f>
        <v>'Alaska Spring'</v>
      </c>
      <c r="AE1730" s="93">
        <f>VLOOKUP(A1730,Lookups!B$3:F$48,4,FALSE)</f>
        <v>1</v>
      </c>
      <c r="AF1730" s="93" t="str">
        <f>VLOOKUP(A1730,Lookups!B$3:F$48,5,FALSE)</f>
        <v>SEAK</v>
      </c>
      <c r="AG1730" s="93" t="str">
        <f t="shared" si="396"/>
        <v>yes</v>
      </c>
      <c r="AH1730" s="93">
        <f>VLOOKUP(A1730,Lookups!B$3:F$48,3,FALSE)</f>
        <v>1</v>
      </c>
      <c r="AI1730" s="117">
        <f t="shared" si="397"/>
        <v>0.46375718182345771</v>
      </c>
      <c r="AJ1730" s="117">
        <f t="shared" si="398"/>
        <v>1.2419476524867971E-2</v>
      </c>
      <c r="AK1730" s="117">
        <f t="shared" si="399"/>
        <v>2.9017468516046659E-4</v>
      </c>
      <c r="AL1730" s="117">
        <f t="shared" si="400"/>
        <v>0</v>
      </c>
      <c r="AM1730" s="117">
        <f t="shared" si="401"/>
        <v>1.6830131739307063E-3</v>
      </c>
      <c r="AN1730" s="117">
        <f t="shared" si="402"/>
        <v>1.7410481109627997E-4</v>
      </c>
      <c r="AO1730" s="117">
        <f t="shared" si="403"/>
        <v>0</v>
      </c>
      <c r="AP1730" s="117">
        <f t="shared" si="404"/>
        <v>7.1092797864314328E-2</v>
      </c>
      <c r="AQ1730" s="117">
        <f t="shared" si="405"/>
        <v>0.44727525970634324</v>
      </c>
      <c r="AR1730" s="117">
        <f t="shared" si="406"/>
        <v>3.3079914108293191E-3</v>
      </c>
      <c r="AS1730" t="str">
        <f t="shared" si="407"/>
        <v>1988AKS</v>
      </c>
    </row>
    <row r="1731" spans="1:45" x14ac:dyDescent="0.25">
      <c r="A1731" t="s">
        <v>652</v>
      </c>
      <c r="B1731" s="64">
        <v>1989</v>
      </c>
      <c r="C1731">
        <v>14340</v>
      </c>
      <c r="D1731" s="116" t="s">
        <v>31</v>
      </c>
      <c r="E1731" s="63">
        <v>0.23256624825662484</v>
      </c>
      <c r="F1731" s="63">
        <v>0.151255230125523</v>
      </c>
      <c r="G1731" s="63">
        <v>9.518828451882845E-2</v>
      </c>
      <c r="H1731" s="63">
        <v>5.7880055788005575E-3</v>
      </c>
      <c r="I1731" s="63">
        <v>5.5788005578800558E-4</v>
      </c>
      <c r="J1731" s="63">
        <v>0</v>
      </c>
      <c r="K1731" s="63">
        <v>0</v>
      </c>
      <c r="L1731" s="63">
        <v>0</v>
      </c>
      <c r="M1731" s="63">
        <v>0</v>
      </c>
      <c r="N1731" s="63">
        <v>0</v>
      </c>
      <c r="O1731" s="63">
        <v>2.5104602510460251E-3</v>
      </c>
      <c r="P1731" s="63">
        <v>0</v>
      </c>
      <c r="Q1731" s="63">
        <v>0</v>
      </c>
      <c r="R1731" s="63">
        <v>0</v>
      </c>
      <c r="S1731" s="63">
        <v>0</v>
      </c>
      <c r="T1731" s="63">
        <v>0</v>
      </c>
      <c r="U1731" s="63">
        <v>0</v>
      </c>
      <c r="V1731" s="63">
        <v>0</v>
      </c>
      <c r="W1731" s="63">
        <v>5.1743375174337518E-2</v>
      </c>
      <c r="X1731" s="63">
        <v>4.288702928870293E-2</v>
      </c>
      <c r="Y1731" s="63">
        <v>2.7894002789400279E-4</v>
      </c>
      <c r="Z1731" s="63">
        <v>7.6708507670850768E-3</v>
      </c>
      <c r="AA1731" s="63">
        <v>0.40955369595536961</v>
      </c>
      <c r="AB1731" s="93" t="str">
        <f t="shared" si="381"/>
        <v>pre99</v>
      </c>
      <c r="AC1731" s="93" t="str">
        <f t="shared" si="395"/>
        <v>AKS</v>
      </c>
      <c r="AD1731" s="93" t="str">
        <f>"'"&amp;VLOOKUP(A1731,Lookups!B$3:F$48,2,FALSE)&amp;"'"</f>
        <v>'Alaska Spring'</v>
      </c>
      <c r="AE1731" s="93">
        <f>VLOOKUP(A1731,Lookups!B$3:F$48,4,FALSE)</f>
        <v>1</v>
      </c>
      <c r="AF1731" s="93" t="str">
        <f>VLOOKUP(A1731,Lookups!B$3:F$48,5,FALSE)</f>
        <v>SEAK</v>
      </c>
      <c r="AG1731" s="93" t="str">
        <f t="shared" si="396"/>
        <v>yes</v>
      </c>
      <c r="AH1731" s="93">
        <f>VLOOKUP(A1731,Lookups!B$3:F$48,3,FALSE)</f>
        <v>1</v>
      </c>
      <c r="AI1731" s="117">
        <f t="shared" si="397"/>
        <v>0.4790097629009763</v>
      </c>
      <c r="AJ1731" s="117">
        <f t="shared" si="398"/>
        <v>6.345885634588563E-3</v>
      </c>
      <c r="AK1731" s="117">
        <f t="shared" si="399"/>
        <v>0</v>
      </c>
      <c r="AL1731" s="117">
        <f t="shared" si="400"/>
        <v>0</v>
      </c>
      <c r="AM1731" s="117">
        <f t="shared" si="401"/>
        <v>2.5104602510460251E-3</v>
      </c>
      <c r="AN1731" s="117">
        <f t="shared" si="402"/>
        <v>0</v>
      </c>
      <c r="AO1731" s="117">
        <f t="shared" si="403"/>
        <v>0</v>
      </c>
      <c r="AP1731" s="117">
        <f t="shared" si="404"/>
        <v>9.4909344490934439E-2</v>
      </c>
      <c r="AQ1731" s="117">
        <f t="shared" si="405"/>
        <v>0.40955369595536961</v>
      </c>
      <c r="AR1731" s="117">
        <f t="shared" si="406"/>
        <v>7.6708507670850768E-3</v>
      </c>
      <c r="AS1731" t="str">
        <f t="shared" si="407"/>
        <v>1989AKS</v>
      </c>
    </row>
    <row r="1732" spans="1:45" x14ac:dyDescent="0.25">
      <c r="A1732" t="s">
        <v>652</v>
      </c>
      <c r="B1732" s="64">
        <v>1990</v>
      </c>
      <c r="C1732">
        <v>17331</v>
      </c>
      <c r="D1732" s="116" t="s">
        <v>31</v>
      </c>
      <c r="E1732" s="63">
        <v>0.36668397668916969</v>
      </c>
      <c r="F1732" s="63">
        <v>6.2662281460965905E-2</v>
      </c>
      <c r="G1732" s="63">
        <v>9.2724020541226707E-2</v>
      </c>
      <c r="H1732" s="63">
        <v>1.9444925278402862E-2</v>
      </c>
      <c r="I1732" s="63">
        <v>0</v>
      </c>
      <c r="J1732" s="63">
        <v>0</v>
      </c>
      <c r="K1732" s="63">
        <v>0</v>
      </c>
      <c r="L1732" s="63">
        <v>0</v>
      </c>
      <c r="M1732" s="63">
        <v>0</v>
      </c>
      <c r="N1732" s="63">
        <v>4.616006000807801E-4</v>
      </c>
      <c r="O1732" s="63">
        <v>9.8090127517165776E-4</v>
      </c>
      <c r="P1732" s="63">
        <v>1.7310022503029253E-4</v>
      </c>
      <c r="Q1732" s="63">
        <v>0</v>
      </c>
      <c r="R1732" s="63">
        <v>0</v>
      </c>
      <c r="S1732" s="63">
        <v>0</v>
      </c>
      <c r="T1732" s="63">
        <v>0</v>
      </c>
      <c r="U1732" s="63">
        <v>0</v>
      </c>
      <c r="V1732" s="63">
        <v>0</v>
      </c>
      <c r="W1732" s="63">
        <v>9.9936529917488887E-2</v>
      </c>
      <c r="X1732" s="63">
        <v>0</v>
      </c>
      <c r="Y1732" s="63">
        <v>8.3665108764641397E-3</v>
      </c>
      <c r="Z1732" s="63">
        <v>5.0776066008885812E-3</v>
      </c>
      <c r="AA1732" s="63">
        <v>0.34348854653511052</v>
      </c>
      <c r="AB1732" s="93" t="str">
        <f t="shared" si="381"/>
        <v>pre99</v>
      </c>
      <c r="AC1732" s="93" t="str">
        <f t="shared" si="395"/>
        <v>AKS</v>
      </c>
      <c r="AD1732" s="93" t="str">
        <f>"'"&amp;VLOOKUP(A1732,Lookups!B$3:F$48,2,FALSE)&amp;"'"</f>
        <v>'Alaska Spring'</v>
      </c>
      <c r="AE1732" s="93">
        <f>VLOOKUP(A1732,Lookups!B$3:F$48,4,FALSE)</f>
        <v>1</v>
      </c>
      <c r="AF1732" s="93" t="str">
        <f>VLOOKUP(A1732,Lookups!B$3:F$48,5,FALSE)</f>
        <v>SEAK</v>
      </c>
      <c r="AG1732" s="93" t="str">
        <f t="shared" si="396"/>
        <v>yes</v>
      </c>
      <c r="AH1732" s="93">
        <f>VLOOKUP(A1732,Lookups!B$3:F$48,3,FALSE)</f>
        <v>1</v>
      </c>
      <c r="AI1732" s="117">
        <f t="shared" si="397"/>
        <v>0.52207027869136235</v>
      </c>
      <c r="AJ1732" s="117">
        <f t="shared" si="398"/>
        <v>1.9444925278402862E-2</v>
      </c>
      <c r="AK1732" s="117">
        <f t="shared" si="399"/>
        <v>0</v>
      </c>
      <c r="AL1732" s="117">
        <f t="shared" si="400"/>
        <v>0</v>
      </c>
      <c r="AM1732" s="117">
        <f t="shared" si="401"/>
        <v>1.6156021002827305E-3</v>
      </c>
      <c r="AN1732" s="117">
        <f t="shared" si="402"/>
        <v>0</v>
      </c>
      <c r="AO1732" s="117">
        <f t="shared" si="403"/>
        <v>0</v>
      </c>
      <c r="AP1732" s="117">
        <f t="shared" si="404"/>
        <v>0.10830304079395303</v>
      </c>
      <c r="AQ1732" s="117">
        <f t="shared" si="405"/>
        <v>0.34348854653511052</v>
      </c>
      <c r="AR1732" s="117">
        <f t="shared" si="406"/>
        <v>5.0776066008885812E-3</v>
      </c>
      <c r="AS1732" t="str">
        <f t="shared" si="407"/>
        <v>1990AKS</v>
      </c>
    </row>
    <row r="1733" spans="1:45" x14ac:dyDescent="0.25">
      <c r="A1733" t="s">
        <v>652</v>
      </c>
      <c r="B1733" s="64">
        <v>1991</v>
      </c>
      <c r="C1733">
        <v>15957</v>
      </c>
      <c r="D1733" s="116" t="s">
        <v>31</v>
      </c>
      <c r="E1733" s="63">
        <v>0.37225042301184436</v>
      </c>
      <c r="F1733" s="63">
        <v>6.254308453970045E-2</v>
      </c>
      <c r="G1733" s="63">
        <v>0.10083349000438679</v>
      </c>
      <c r="H1733" s="63">
        <v>6.1415052954816064E-3</v>
      </c>
      <c r="I1733" s="63">
        <v>1.8800526414739613E-3</v>
      </c>
      <c r="J1733" s="63">
        <v>0</v>
      </c>
      <c r="K1733" s="63">
        <v>0</v>
      </c>
      <c r="L1733" s="63">
        <v>0</v>
      </c>
      <c r="M1733" s="63">
        <v>0</v>
      </c>
      <c r="N1733" s="63">
        <v>0</v>
      </c>
      <c r="O1733" s="63">
        <v>2.9454158049758727E-3</v>
      </c>
      <c r="P1733" s="63">
        <v>3.133421069123269E-4</v>
      </c>
      <c r="Q1733" s="63">
        <v>0</v>
      </c>
      <c r="R1733" s="63">
        <v>0</v>
      </c>
      <c r="S1733" s="63">
        <v>0</v>
      </c>
      <c r="T1733" s="63">
        <v>0</v>
      </c>
      <c r="U1733" s="63">
        <v>0</v>
      </c>
      <c r="V1733" s="63">
        <v>0</v>
      </c>
      <c r="W1733" s="63">
        <v>0.11142445321802344</v>
      </c>
      <c r="X1733" s="63">
        <v>0</v>
      </c>
      <c r="Y1733" s="63">
        <v>0</v>
      </c>
      <c r="Z1733" s="63">
        <v>5.6401579244218835E-3</v>
      </c>
      <c r="AA1733" s="63">
        <v>0.33602807545277935</v>
      </c>
      <c r="AB1733" s="93" t="str">
        <f t="shared" si="381"/>
        <v>pre99</v>
      </c>
      <c r="AC1733" s="93" t="str">
        <f t="shared" si="395"/>
        <v>AKS</v>
      </c>
      <c r="AD1733" s="93" t="str">
        <f>"'"&amp;VLOOKUP(A1733,Lookups!B$3:F$48,2,FALSE)&amp;"'"</f>
        <v>'Alaska Spring'</v>
      </c>
      <c r="AE1733" s="93">
        <f>VLOOKUP(A1733,Lookups!B$3:F$48,4,FALSE)</f>
        <v>1</v>
      </c>
      <c r="AF1733" s="93" t="str">
        <f>VLOOKUP(A1733,Lookups!B$3:F$48,5,FALSE)</f>
        <v>SEAK</v>
      </c>
      <c r="AG1733" s="93" t="str">
        <f t="shared" si="396"/>
        <v>yes</v>
      </c>
      <c r="AH1733" s="93">
        <f>VLOOKUP(A1733,Lookups!B$3:F$48,3,FALSE)</f>
        <v>1</v>
      </c>
      <c r="AI1733" s="117">
        <f t="shared" si="397"/>
        <v>0.53562699755593157</v>
      </c>
      <c r="AJ1733" s="117">
        <f t="shared" si="398"/>
        <v>8.0215579369555673E-3</v>
      </c>
      <c r="AK1733" s="117">
        <f t="shared" si="399"/>
        <v>0</v>
      </c>
      <c r="AL1733" s="117">
        <f t="shared" si="400"/>
        <v>0</v>
      </c>
      <c r="AM1733" s="117">
        <f t="shared" si="401"/>
        <v>3.2587579118881996E-3</v>
      </c>
      <c r="AN1733" s="117">
        <f t="shared" si="402"/>
        <v>0</v>
      </c>
      <c r="AO1733" s="117">
        <f t="shared" si="403"/>
        <v>0</v>
      </c>
      <c r="AP1733" s="117">
        <f t="shared" si="404"/>
        <v>0.11142445321802344</v>
      </c>
      <c r="AQ1733" s="117">
        <f t="shared" si="405"/>
        <v>0.33602807545277935</v>
      </c>
      <c r="AR1733" s="117">
        <f t="shared" si="406"/>
        <v>5.6401579244218835E-3</v>
      </c>
      <c r="AS1733" t="str">
        <f t="shared" si="407"/>
        <v>1991AKS</v>
      </c>
    </row>
    <row r="1734" spans="1:45" x14ac:dyDescent="0.25">
      <c r="A1734" t="s">
        <v>652</v>
      </c>
      <c r="B1734" s="64">
        <v>1992</v>
      </c>
      <c r="C1734">
        <v>10248</v>
      </c>
      <c r="D1734" s="116" t="s">
        <v>31</v>
      </c>
      <c r="E1734" s="63">
        <v>0.18881733021077285</v>
      </c>
      <c r="F1734" s="63">
        <v>0.32025761124121782</v>
      </c>
      <c r="G1734" s="63">
        <v>8.8309914129586262E-2</v>
      </c>
      <c r="H1734" s="63">
        <v>3.6104605776736925E-3</v>
      </c>
      <c r="I1734" s="63">
        <v>2.9274004683840749E-4</v>
      </c>
      <c r="J1734" s="63">
        <v>0</v>
      </c>
      <c r="K1734" s="63">
        <v>0</v>
      </c>
      <c r="L1734" s="63">
        <v>0</v>
      </c>
      <c r="M1734" s="63">
        <v>0</v>
      </c>
      <c r="N1734" s="63">
        <v>0</v>
      </c>
      <c r="O1734" s="63">
        <v>1.17096018735363E-3</v>
      </c>
      <c r="P1734" s="63">
        <v>0</v>
      </c>
      <c r="Q1734" s="63">
        <v>0</v>
      </c>
      <c r="R1734" s="63">
        <v>0</v>
      </c>
      <c r="S1734" s="63">
        <v>0</v>
      </c>
      <c r="T1734" s="63">
        <v>0</v>
      </c>
      <c r="U1734" s="63">
        <v>0</v>
      </c>
      <c r="V1734" s="63">
        <v>0</v>
      </c>
      <c r="W1734" s="63">
        <v>8.2552693208430908E-2</v>
      </c>
      <c r="X1734" s="63">
        <v>1.366120218579235E-3</v>
      </c>
      <c r="Y1734" s="63">
        <v>0</v>
      </c>
      <c r="Z1734" s="63">
        <v>1.4246682279469165E-2</v>
      </c>
      <c r="AA1734" s="63">
        <v>0.29937548790007806</v>
      </c>
      <c r="AB1734" s="93" t="str">
        <f t="shared" si="381"/>
        <v>pre99</v>
      </c>
      <c r="AC1734" s="93" t="str">
        <f t="shared" si="395"/>
        <v>AKS</v>
      </c>
      <c r="AD1734" s="93" t="str">
        <f>"'"&amp;VLOOKUP(A1734,Lookups!B$3:F$48,2,FALSE)&amp;"'"</f>
        <v>'Alaska Spring'</v>
      </c>
      <c r="AE1734" s="93">
        <f>VLOOKUP(A1734,Lookups!B$3:F$48,4,FALSE)</f>
        <v>1</v>
      </c>
      <c r="AF1734" s="93" t="str">
        <f>VLOOKUP(A1734,Lookups!B$3:F$48,5,FALSE)</f>
        <v>SEAK</v>
      </c>
      <c r="AG1734" s="93" t="str">
        <f t="shared" si="396"/>
        <v>yes</v>
      </c>
      <c r="AH1734" s="93">
        <f>VLOOKUP(A1734,Lookups!B$3:F$48,3,FALSE)</f>
        <v>1</v>
      </c>
      <c r="AI1734" s="117">
        <f t="shared" si="397"/>
        <v>0.59738485558157683</v>
      </c>
      <c r="AJ1734" s="117">
        <f t="shared" si="398"/>
        <v>3.9032006245120999E-3</v>
      </c>
      <c r="AK1734" s="117">
        <f t="shared" si="399"/>
        <v>0</v>
      </c>
      <c r="AL1734" s="117">
        <f t="shared" si="400"/>
        <v>0</v>
      </c>
      <c r="AM1734" s="117">
        <f t="shared" si="401"/>
        <v>1.17096018735363E-3</v>
      </c>
      <c r="AN1734" s="117">
        <f t="shared" si="402"/>
        <v>0</v>
      </c>
      <c r="AO1734" s="117">
        <f t="shared" si="403"/>
        <v>0</v>
      </c>
      <c r="AP1734" s="117">
        <f t="shared" si="404"/>
        <v>8.3918813427010144E-2</v>
      </c>
      <c r="AQ1734" s="117">
        <f t="shared" si="405"/>
        <v>0.29937548790007806</v>
      </c>
      <c r="AR1734" s="117">
        <f t="shared" si="406"/>
        <v>1.4246682279469165E-2</v>
      </c>
      <c r="AS1734" t="str">
        <f t="shared" si="407"/>
        <v>1992AKS</v>
      </c>
    </row>
    <row r="1735" spans="1:45" x14ac:dyDescent="0.25">
      <c r="A1735" t="s">
        <v>652</v>
      </c>
      <c r="B1735" s="64">
        <v>1993</v>
      </c>
      <c r="C1735">
        <v>6801</v>
      </c>
      <c r="D1735" s="116" t="s">
        <v>31</v>
      </c>
      <c r="E1735" s="63">
        <v>0.21482134980149981</v>
      </c>
      <c r="F1735" s="63">
        <v>7.2636377003381852E-2</v>
      </c>
      <c r="G1735" s="63">
        <v>0.1238053227466549</v>
      </c>
      <c r="H1735" s="63">
        <v>1.4703720041170415E-3</v>
      </c>
      <c r="I1735" s="63">
        <v>0</v>
      </c>
      <c r="J1735" s="63">
        <v>0</v>
      </c>
      <c r="K1735" s="63">
        <v>0</v>
      </c>
      <c r="L1735" s="63">
        <v>0</v>
      </c>
      <c r="M1735" s="63">
        <v>0</v>
      </c>
      <c r="N1735" s="63">
        <v>0</v>
      </c>
      <c r="O1735" s="63">
        <v>3.3818556094691956E-3</v>
      </c>
      <c r="P1735" s="63">
        <v>0</v>
      </c>
      <c r="Q1735" s="63">
        <v>0</v>
      </c>
      <c r="R1735" s="63">
        <v>0</v>
      </c>
      <c r="S1735" s="63">
        <v>0</v>
      </c>
      <c r="T1735" s="63">
        <v>0</v>
      </c>
      <c r="U1735" s="63">
        <v>0</v>
      </c>
      <c r="V1735" s="63">
        <v>0</v>
      </c>
      <c r="W1735" s="63">
        <v>8.2487869430966032E-2</v>
      </c>
      <c r="X1735" s="63">
        <v>2.1908542861343919E-2</v>
      </c>
      <c r="Y1735" s="63">
        <v>0</v>
      </c>
      <c r="Z1735" s="63">
        <v>2.0291133656815175E-2</v>
      </c>
      <c r="AA1735" s="63">
        <v>0.45919717688575212</v>
      </c>
      <c r="AB1735" s="93" t="str">
        <f t="shared" si="381"/>
        <v>pre99</v>
      </c>
      <c r="AC1735" s="93" t="str">
        <f t="shared" si="395"/>
        <v>AKS</v>
      </c>
      <c r="AD1735" s="93" t="str">
        <f>"'"&amp;VLOOKUP(A1735,Lookups!B$3:F$48,2,FALSE)&amp;"'"</f>
        <v>'Alaska Spring'</v>
      </c>
      <c r="AE1735" s="93">
        <f>VLOOKUP(A1735,Lookups!B$3:F$48,4,FALSE)</f>
        <v>1</v>
      </c>
      <c r="AF1735" s="93" t="str">
        <f>VLOOKUP(A1735,Lookups!B$3:F$48,5,FALSE)</f>
        <v>SEAK</v>
      </c>
      <c r="AG1735" s="93" t="str">
        <f t="shared" si="396"/>
        <v>yes</v>
      </c>
      <c r="AH1735" s="93">
        <f>VLOOKUP(A1735,Lookups!B$3:F$48,3,FALSE)</f>
        <v>1</v>
      </c>
      <c r="AI1735" s="117">
        <f t="shared" si="397"/>
        <v>0.41126304955153659</v>
      </c>
      <c r="AJ1735" s="117">
        <f t="shared" si="398"/>
        <v>1.4703720041170415E-3</v>
      </c>
      <c r="AK1735" s="117">
        <f t="shared" si="399"/>
        <v>0</v>
      </c>
      <c r="AL1735" s="117">
        <f t="shared" si="400"/>
        <v>0</v>
      </c>
      <c r="AM1735" s="117">
        <f t="shared" si="401"/>
        <v>3.3818556094691956E-3</v>
      </c>
      <c r="AN1735" s="117">
        <f t="shared" si="402"/>
        <v>0</v>
      </c>
      <c r="AO1735" s="117">
        <f t="shared" si="403"/>
        <v>0</v>
      </c>
      <c r="AP1735" s="117">
        <f t="shared" si="404"/>
        <v>0.10439641229230995</v>
      </c>
      <c r="AQ1735" s="117">
        <f t="shared" si="405"/>
        <v>0.45919717688575212</v>
      </c>
      <c r="AR1735" s="117">
        <f t="shared" si="406"/>
        <v>2.0291133656815175E-2</v>
      </c>
      <c r="AS1735" t="str">
        <f t="shared" si="407"/>
        <v>1993AKS</v>
      </c>
    </row>
    <row r="1736" spans="1:45" x14ac:dyDescent="0.25">
      <c r="A1736" t="s">
        <v>652</v>
      </c>
      <c r="B1736" s="64">
        <v>1994</v>
      </c>
      <c r="C1736">
        <v>8338</v>
      </c>
      <c r="D1736" s="116" t="s">
        <v>31</v>
      </c>
      <c r="E1736" s="63">
        <v>0.14595826337251139</v>
      </c>
      <c r="F1736" s="63">
        <v>0.3463660350203886</v>
      </c>
      <c r="G1736" s="63">
        <v>0.10314224034540657</v>
      </c>
      <c r="H1736" s="63">
        <v>3.4780522907171983E-3</v>
      </c>
      <c r="I1736" s="63">
        <v>5.9966418805468941E-4</v>
      </c>
      <c r="J1736" s="63">
        <v>0</v>
      </c>
      <c r="K1736" s="63">
        <v>0</v>
      </c>
      <c r="L1736" s="63">
        <v>0</v>
      </c>
      <c r="M1736" s="63">
        <v>0</v>
      </c>
      <c r="N1736" s="63">
        <v>0</v>
      </c>
      <c r="O1736" s="63">
        <v>2.5185895898296954E-3</v>
      </c>
      <c r="P1736" s="63">
        <v>2.3986567522187575E-4</v>
      </c>
      <c r="Q1736" s="63">
        <v>0</v>
      </c>
      <c r="R1736" s="63">
        <v>0</v>
      </c>
      <c r="S1736" s="63">
        <v>0</v>
      </c>
      <c r="T1736" s="63">
        <v>0</v>
      </c>
      <c r="U1736" s="63">
        <v>0</v>
      </c>
      <c r="V1736" s="63">
        <v>0</v>
      </c>
      <c r="W1736" s="63">
        <v>2.8184216838570402E-2</v>
      </c>
      <c r="X1736" s="63">
        <v>2.7464619812904774E-2</v>
      </c>
      <c r="Y1736" s="63">
        <v>0</v>
      </c>
      <c r="Z1736" s="63">
        <v>1.1153753897817222E-2</v>
      </c>
      <c r="AA1736" s="63">
        <v>0.33089469896857759</v>
      </c>
      <c r="AB1736" s="93" t="str">
        <f t="shared" si="381"/>
        <v>pre99</v>
      </c>
      <c r="AC1736" s="93" t="str">
        <f t="shared" si="395"/>
        <v>AKS</v>
      </c>
      <c r="AD1736" s="93" t="str">
        <f>"'"&amp;VLOOKUP(A1736,Lookups!B$3:F$48,2,FALSE)&amp;"'"</f>
        <v>'Alaska Spring'</v>
      </c>
      <c r="AE1736" s="93">
        <f>VLOOKUP(A1736,Lookups!B$3:F$48,4,FALSE)</f>
        <v>1</v>
      </c>
      <c r="AF1736" s="93" t="str">
        <f>VLOOKUP(A1736,Lookups!B$3:F$48,5,FALSE)</f>
        <v>SEAK</v>
      </c>
      <c r="AG1736" s="93" t="str">
        <f t="shared" si="396"/>
        <v>yes</v>
      </c>
      <c r="AH1736" s="93">
        <f>VLOOKUP(A1736,Lookups!B$3:F$48,3,FALSE)</f>
        <v>1</v>
      </c>
      <c r="AI1736" s="117">
        <f t="shared" si="397"/>
        <v>0.59546653873830657</v>
      </c>
      <c r="AJ1736" s="117">
        <f t="shared" si="398"/>
        <v>4.0777164787718879E-3</v>
      </c>
      <c r="AK1736" s="117">
        <f t="shared" si="399"/>
        <v>0</v>
      </c>
      <c r="AL1736" s="117">
        <f t="shared" si="400"/>
        <v>0</v>
      </c>
      <c r="AM1736" s="117">
        <f t="shared" si="401"/>
        <v>2.7584552650515713E-3</v>
      </c>
      <c r="AN1736" s="117">
        <f t="shared" si="402"/>
        <v>0</v>
      </c>
      <c r="AO1736" s="117">
        <f t="shared" si="403"/>
        <v>0</v>
      </c>
      <c r="AP1736" s="117">
        <f t="shared" si="404"/>
        <v>5.5648836651475173E-2</v>
      </c>
      <c r="AQ1736" s="117">
        <f t="shared" si="405"/>
        <v>0.33089469896857759</v>
      </c>
      <c r="AR1736" s="117">
        <f t="shared" si="406"/>
        <v>1.1153753897817222E-2</v>
      </c>
      <c r="AS1736" t="str">
        <f t="shared" si="407"/>
        <v>1994AKS</v>
      </c>
    </row>
    <row r="1737" spans="1:45" x14ac:dyDescent="0.25">
      <c r="A1737" t="s">
        <v>652</v>
      </c>
      <c r="B1737" s="64">
        <v>1995</v>
      </c>
      <c r="C1737">
        <v>6960</v>
      </c>
      <c r="D1737" s="116" t="s">
        <v>31</v>
      </c>
      <c r="E1737" s="63">
        <v>0.28433908045977013</v>
      </c>
      <c r="F1737" s="63">
        <v>7.7729885057471262E-2</v>
      </c>
      <c r="G1737" s="63">
        <v>0.11997126436781609</v>
      </c>
      <c r="H1737" s="63">
        <v>3.4482758620689655E-3</v>
      </c>
      <c r="I1737" s="63">
        <v>3.0172413793103448E-3</v>
      </c>
      <c r="J1737" s="63">
        <v>0</v>
      </c>
      <c r="K1737" s="63">
        <v>0</v>
      </c>
      <c r="L1737" s="63">
        <v>0</v>
      </c>
      <c r="M1737" s="63">
        <v>0</v>
      </c>
      <c r="N1737" s="63">
        <v>0</v>
      </c>
      <c r="O1737" s="63">
        <v>3.5919540229885057E-3</v>
      </c>
      <c r="P1737" s="63">
        <v>0</v>
      </c>
      <c r="Q1737" s="63">
        <v>0</v>
      </c>
      <c r="R1737" s="63">
        <v>0</v>
      </c>
      <c r="S1737" s="63">
        <v>0</v>
      </c>
      <c r="T1737" s="63">
        <v>0</v>
      </c>
      <c r="U1737" s="63">
        <v>0</v>
      </c>
      <c r="V1737" s="63">
        <v>0</v>
      </c>
      <c r="W1737" s="63">
        <v>6.9109195402298845E-2</v>
      </c>
      <c r="X1737" s="63">
        <v>8.8505747126436787E-2</v>
      </c>
      <c r="Y1737" s="63">
        <v>5.7471264367816091E-4</v>
      </c>
      <c r="Z1737" s="63">
        <v>1.9971264367816093E-2</v>
      </c>
      <c r="AA1737" s="63">
        <v>0.32974137931034481</v>
      </c>
      <c r="AB1737" s="93" t="str">
        <f t="shared" si="381"/>
        <v>pre99</v>
      </c>
      <c r="AC1737" s="93" t="str">
        <f t="shared" si="395"/>
        <v>AKS</v>
      </c>
      <c r="AD1737" s="93" t="str">
        <f>"'"&amp;VLOOKUP(A1737,Lookups!B$3:F$48,2,FALSE)&amp;"'"</f>
        <v>'Alaska Spring'</v>
      </c>
      <c r="AE1737" s="93">
        <f>VLOOKUP(A1737,Lookups!B$3:F$48,4,FALSE)</f>
        <v>1</v>
      </c>
      <c r="AF1737" s="93" t="str">
        <f>VLOOKUP(A1737,Lookups!B$3:F$48,5,FALSE)</f>
        <v>SEAK</v>
      </c>
      <c r="AG1737" s="93" t="str">
        <f t="shared" si="396"/>
        <v>yes</v>
      </c>
      <c r="AH1737" s="93">
        <f>VLOOKUP(A1737,Lookups!B$3:F$48,3,FALSE)</f>
        <v>1</v>
      </c>
      <c r="AI1737" s="117">
        <f t="shared" si="397"/>
        <v>0.48204022988505746</v>
      </c>
      <c r="AJ1737" s="117">
        <f t="shared" si="398"/>
        <v>6.4655172413793103E-3</v>
      </c>
      <c r="AK1737" s="117">
        <f t="shared" si="399"/>
        <v>0</v>
      </c>
      <c r="AL1737" s="117">
        <f t="shared" si="400"/>
        <v>0</v>
      </c>
      <c r="AM1737" s="117">
        <f t="shared" si="401"/>
        <v>3.5919540229885057E-3</v>
      </c>
      <c r="AN1737" s="117">
        <f t="shared" si="402"/>
        <v>0</v>
      </c>
      <c r="AO1737" s="117">
        <f t="shared" si="403"/>
        <v>0</v>
      </c>
      <c r="AP1737" s="117">
        <f t="shared" si="404"/>
        <v>0.15818965517241382</v>
      </c>
      <c r="AQ1737" s="117">
        <f t="shared" si="405"/>
        <v>0.32974137931034481</v>
      </c>
      <c r="AR1737" s="117">
        <f t="shared" si="406"/>
        <v>1.9971264367816093E-2</v>
      </c>
      <c r="AS1737" t="str">
        <f t="shared" si="407"/>
        <v>1995AKS</v>
      </c>
    </row>
    <row r="1738" spans="1:45" x14ac:dyDescent="0.25">
      <c r="A1738" t="s">
        <v>652</v>
      </c>
      <c r="B1738" s="64">
        <v>1996</v>
      </c>
      <c r="C1738">
        <v>6853</v>
      </c>
      <c r="D1738" s="116" t="s">
        <v>31</v>
      </c>
      <c r="E1738" s="63">
        <v>0.24354297388005255</v>
      </c>
      <c r="F1738" s="63">
        <v>5.9827812636801397E-2</v>
      </c>
      <c r="G1738" s="63">
        <v>0.15671968480957246</v>
      </c>
      <c r="H1738" s="63">
        <v>1.0214504596527069E-3</v>
      </c>
      <c r="I1738" s="63">
        <v>1.4592149423610097E-4</v>
      </c>
      <c r="J1738" s="63">
        <v>0</v>
      </c>
      <c r="K1738" s="63">
        <v>0</v>
      </c>
      <c r="L1738" s="63">
        <v>0</v>
      </c>
      <c r="M1738" s="63">
        <v>0</v>
      </c>
      <c r="N1738" s="63">
        <v>0</v>
      </c>
      <c r="O1738" s="63">
        <v>3.5021158616664236E-3</v>
      </c>
      <c r="P1738" s="63">
        <v>2.9184298847220193E-4</v>
      </c>
      <c r="Q1738" s="63">
        <v>0</v>
      </c>
      <c r="R1738" s="63">
        <v>0</v>
      </c>
      <c r="S1738" s="63">
        <v>0</v>
      </c>
      <c r="T1738" s="63">
        <v>0</v>
      </c>
      <c r="U1738" s="63">
        <v>0</v>
      </c>
      <c r="V1738" s="63">
        <v>0</v>
      </c>
      <c r="W1738" s="63">
        <v>0.14606741573033707</v>
      </c>
      <c r="X1738" s="63">
        <v>5.0051072522982638E-2</v>
      </c>
      <c r="Y1738" s="63">
        <v>0</v>
      </c>
      <c r="Z1738" s="63">
        <v>1.619728586020721E-2</v>
      </c>
      <c r="AA1738" s="63">
        <v>0.32263242375601925</v>
      </c>
      <c r="AB1738" s="93" t="str">
        <f t="shared" si="381"/>
        <v>pre99</v>
      </c>
      <c r="AC1738" s="93" t="str">
        <f t="shared" si="395"/>
        <v>AKS</v>
      </c>
      <c r="AD1738" s="93" t="str">
        <f>"'"&amp;VLOOKUP(A1738,Lookups!B$3:F$48,2,FALSE)&amp;"'"</f>
        <v>'Alaska Spring'</v>
      </c>
      <c r="AE1738" s="93">
        <f>VLOOKUP(A1738,Lookups!B$3:F$48,4,FALSE)</f>
        <v>1</v>
      </c>
      <c r="AF1738" s="93" t="str">
        <f>VLOOKUP(A1738,Lookups!B$3:F$48,5,FALSE)</f>
        <v>SEAK</v>
      </c>
      <c r="AG1738" s="93" t="str">
        <f t="shared" si="396"/>
        <v>yes</v>
      </c>
      <c r="AH1738" s="93">
        <f>VLOOKUP(A1738,Lookups!B$3:F$48,3,FALSE)</f>
        <v>1</v>
      </c>
      <c r="AI1738" s="117">
        <f t="shared" si="397"/>
        <v>0.46009047132642644</v>
      </c>
      <c r="AJ1738" s="117">
        <f t="shared" si="398"/>
        <v>1.1673719538888077E-3</v>
      </c>
      <c r="AK1738" s="117">
        <f t="shared" si="399"/>
        <v>0</v>
      </c>
      <c r="AL1738" s="117">
        <f t="shared" si="400"/>
        <v>0</v>
      </c>
      <c r="AM1738" s="117">
        <f t="shared" si="401"/>
        <v>3.7939588501386253E-3</v>
      </c>
      <c r="AN1738" s="117">
        <f t="shared" si="402"/>
        <v>0</v>
      </c>
      <c r="AO1738" s="117">
        <f t="shared" si="403"/>
        <v>0</v>
      </c>
      <c r="AP1738" s="117">
        <f t="shared" si="404"/>
        <v>0.19611848825331971</v>
      </c>
      <c r="AQ1738" s="117">
        <f t="shared" si="405"/>
        <v>0.32263242375601925</v>
      </c>
      <c r="AR1738" s="117">
        <f t="shared" si="406"/>
        <v>1.619728586020721E-2</v>
      </c>
      <c r="AS1738" t="str">
        <f t="shared" si="407"/>
        <v>1996AKS</v>
      </c>
    </row>
    <row r="1739" spans="1:45" x14ac:dyDescent="0.25">
      <c r="A1739" t="s">
        <v>652</v>
      </c>
      <c r="B1739" s="64">
        <v>1997</v>
      </c>
      <c r="C1739">
        <v>6080</v>
      </c>
      <c r="D1739" s="116" t="s">
        <v>31</v>
      </c>
      <c r="E1739" s="63">
        <v>0.24802631578947365</v>
      </c>
      <c r="F1739" s="63">
        <v>5.526315789473684E-2</v>
      </c>
      <c r="G1739" s="63">
        <v>0.14819078947368422</v>
      </c>
      <c r="H1739" s="63">
        <v>0</v>
      </c>
      <c r="I1739" s="63">
        <v>0</v>
      </c>
      <c r="J1739" s="63">
        <v>0</v>
      </c>
      <c r="K1739" s="63">
        <v>0</v>
      </c>
      <c r="L1739" s="63">
        <v>0</v>
      </c>
      <c r="M1739" s="63">
        <v>0</v>
      </c>
      <c r="N1739" s="63">
        <v>0</v>
      </c>
      <c r="O1739" s="63">
        <v>1.6447368421052631E-3</v>
      </c>
      <c r="P1739" s="63">
        <v>6.5789473684210525E-4</v>
      </c>
      <c r="Q1739" s="63">
        <v>0</v>
      </c>
      <c r="R1739" s="63">
        <v>0</v>
      </c>
      <c r="S1739" s="63">
        <v>0</v>
      </c>
      <c r="T1739" s="63">
        <v>0</v>
      </c>
      <c r="U1739" s="63">
        <v>0</v>
      </c>
      <c r="V1739" s="63">
        <v>0</v>
      </c>
      <c r="W1739" s="63">
        <v>0.17532894736842106</v>
      </c>
      <c r="X1739" s="63">
        <v>3.8322368421052633E-2</v>
      </c>
      <c r="Y1739" s="63">
        <v>0</v>
      </c>
      <c r="Z1739" s="63">
        <v>4.9342105263157892E-3</v>
      </c>
      <c r="AA1739" s="63">
        <v>0.32763157894736844</v>
      </c>
      <c r="AB1739" s="93" t="str">
        <f t="shared" si="381"/>
        <v>pre99</v>
      </c>
      <c r="AC1739" s="93" t="str">
        <f t="shared" si="395"/>
        <v>AKS</v>
      </c>
      <c r="AD1739" s="93" t="str">
        <f>"'"&amp;VLOOKUP(A1739,Lookups!B$3:F$48,2,FALSE)&amp;"'"</f>
        <v>'Alaska Spring'</v>
      </c>
      <c r="AE1739" s="93">
        <f>VLOOKUP(A1739,Lookups!B$3:F$48,4,FALSE)</f>
        <v>1</v>
      </c>
      <c r="AF1739" s="93" t="str">
        <f>VLOOKUP(A1739,Lookups!B$3:F$48,5,FALSE)</f>
        <v>SEAK</v>
      </c>
      <c r="AG1739" s="93" t="str">
        <f t="shared" si="396"/>
        <v>yes</v>
      </c>
      <c r="AH1739" s="93">
        <f>VLOOKUP(A1739,Lookups!B$3:F$48,3,FALSE)</f>
        <v>1</v>
      </c>
      <c r="AI1739" s="117">
        <f t="shared" si="397"/>
        <v>0.45148026315789469</v>
      </c>
      <c r="AJ1739" s="117">
        <f t="shared" si="398"/>
        <v>0</v>
      </c>
      <c r="AK1739" s="117">
        <f t="shared" si="399"/>
        <v>0</v>
      </c>
      <c r="AL1739" s="117">
        <f t="shared" si="400"/>
        <v>0</v>
      </c>
      <c r="AM1739" s="117">
        <f t="shared" si="401"/>
        <v>2.3026315789473682E-3</v>
      </c>
      <c r="AN1739" s="117">
        <f t="shared" si="402"/>
        <v>0</v>
      </c>
      <c r="AO1739" s="117">
        <f t="shared" si="403"/>
        <v>0</v>
      </c>
      <c r="AP1739" s="117">
        <f t="shared" si="404"/>
        <v>0.21365131578947369</v>
      </c>
      <c r="AQ1739" s="117">
        <f t="shared" si="405"/>
        <v>0.32763157894736844</v>
      </c>
      <c r="AR1739" s="117">
        <f t="shared" si="406"/>
        <v>4.9342105263157892E-3</v>
      </c>
      <c r="AS1739" t="str">
        <f t="shared" si="407"/>
        <v>1997AKS</v>
      </c>
    </row>
    <row r="1740" spans="1:45" x14ac:dyDescent="0.25">
      <c r="A1740" t="s">
        <v>652</v>
      </c>
      <c r="B1740" s="64">
        <v>1998</v>
      </c>
      <c r="C1740">
        <v>4287</v>
      </c>
      <c r="D1740" s="116" t="s">
        <v>31</v>
      </c>
      <c r="E1740" s="63">
        <v>0.25565663634243058</v>
      </c>
      <c r="F1740" s="63">
        <v>0.1033356659668766</v>
      </c>
      <c r="G1740" s="63">
        <v>0.13995801259622112</v>
      </c>
      <c r="H1740" s="63">
        <v>0</v>
      </c>
      <c r="I1740" s="63">
        <v>1.3062747842313973E-2</v>
      </c>
      <c r="J1740" s="63">
        <v>0</v>
      </c>
      <c r="K1740" s="63">
        <v>0</v>
      </c>
      <c r="L1740" s="63">
        <v>0</v>
      </c>
      <c r="M1740" s="63">
        <v>0</v>
      </c>
      <c r="N1740" s="63">
        <v>0</v>
      </c>
      <c r="O1740" s="63">
        <v>0</v>
      </c>
      <c r="P1740" s="63">
        <v>9.3305341730814094E-4</v>
      </c>
      <c r="Q1740" s="63">
        <v>0</v>
      </c>
      <c r="R1740" s="63">
        <v>0</v>
      </c>
      <c r="S1740" s="63">
        <v>0</v>
      </c>
      <c r="T1740" s="63">
        <v>0</v>
      </c>
      <c r="U1740" s="63">
        <v>0</v>
      </c>
      <c r="V1740" s="63">
        <v>0</v>
      </c>
      <c r="W1740" s="63">
        <v>0.12969442500583159</v>
      </c>
      <c r="X1740" s="63">
        <v>3.4522976440401212E-2</v>
      </c>
      <c r="Y1740" s="63">
        <v>1.3762537905295079E-2</v>
      </c>
      <c r="Z1740" s="63">
        <v>1.1429904362024726E-2</v>
      </c>
      <c r="AA1740" s="63">
        <v>0.29764404012129697</v>
      </c>
      <c r="AB1740" s="93" t="str">
        <f t="shared" si="381"/>
        <v>pre99</v>
      </c>
      <c r="AC1740" s="93" t="str">
        <f t="shared" si="395"/>
        <v>AKS</v>
      </c>
      <c r="AD1740" s="93" t="str">
        <f>"'"&amp;VLOOKUP(A1740,Lookups!B$3:F$48,2,FALSE)&amp;"'"</f>
        <v>'Alaska Spring'</v>
      </c>
      <c r="AE1740" s="93">
        <f>VLOOKUP(A1740,Lookups!B$3:F$48,4,FALSE)</f>
        <v>1</v>
      </c>
      <c r="AF1740" s="93" t="str">
        <f>VLOOKUP(A1740,Lookups!B$3:F$48,5,FALSE)</f>
        <v>SEAK</v>
      </c>
      <c r="AG1740" s="93" t="str">
        <f t="shared" si="396"/>
        <v>yes</v>
      </c>
      <c r="AH1740" s="93">
        <f>VLOOKUP(A1740,Lookups!B$3:F$48,3,FALSE)</f>
        <v>1</v>
      </c>
      <c r="AI1740" s="117">
        <f t="shared" si="397"/>
        <v>0.49895031490552832</v>
      </c>
      <c r="AJ1740" s="117">
        <f t="shared" si="398"/>
        <v>1.3062747842313973E-2</v>
      </c>
      <c r="AK1740" s="117">
        <f t="shared" si="399"/>
        <v>0</v>
      </c>
      <c r="AL1740" s="117">
        <f t="shared" si="400"/>
        <v>0</v>
      </c>
      <c r="AM1740" s="117">
        <f t="shared" si="401"/>
        <v>9.3305341730814094E-4</v>
      </c>
      <c r="AN1740" s="117">
        <f t="shared" si="402"/>
        <v>0</v>
      </c>
      <c r="AO1740" s="117">
        <f t="shared" si="403"/>
        <v>0</v>
      </c>
      <c r="AP1740" s="117">
        <f t="shared" si="404"/>
        <v>0.17797993935152789</v>
      </c>
      <c r="AQ1740" s="117">
        <f t="shared" si="405"/>
        <v>0.29764404012129697</v>
      </c>
      <c r="AR1740" s="117">
        <f t="shared" si="406"/>
        <v>1.1429904362024726E-2</v>
      </c>
      <c r="AS1740" t="str">
        <f t="shared" si="407"/>
        <v>1998AKS</v>
      </c>
    </row>
    <row r="1741" spans="1:45" x14ac:dyDescent="0.25">
      <c r="A1741" t="s">
        <v>652</v>
      </c>
      <c r="B1741" s="64">
        <v>1999</v>
      </c>
      <c r="C1741">
        <v>6662</v>
      </c>
      <c r="D1741" s="116" t="s">
        <v>31</v>
      </c>
      <c r="E1741" s="63">
        <v>0.20939657760432301</v>
      </c>
      <c r="F1741" s="63">
        <v>3.2122485740018011E-2</v>
      </c>
      <c r="G1741" s="63">
        <v>0.17141999399579705</v>
      </c>
      <c r="H1741" s="63">
        <v>0</v>
      </c>
      <c r="I1741" s="63">
        <v>6.3044130891624136E-3</v>
      </c>
      <c r="J1741" s="63">
        <v>0</v>
      </c>
      <c r="K1741" s="63">
        <v>0</v>
      </c>
      <c r="L1741" s="63">
        <v>0</v>
      </c>
      <c r="M1741" s="63">
        <v>0</v>
      </c>
      <c r="N1741" s="63">
        <v>0</v>
      </c>
      <c r="O1741" s="63">
        <v>4.503152206544581E-4</v>
      </c>
      <c r="P1741" s="63">
        <v>4.503152206544581E-4</v>
      </c>
      <c r="Q1741" s="63">
        <v>0</v>
      </c>
      <c r="R1741" s="63">
        <v>0</v>
      </c>
      <c r="S1741" s="63">
        <v>0</v>
      </c>
      <c r="T1741" s="63">
        <v>0</v>
      </c>
      <c r="U1741" s="63">
        <v>0</v>
      </c>
      <c r="V1741" s="63">
        <v>0</v>
      </c>
      <c r="W1741" s="63">
        <v>0.11137796457520265</v>
      </c>
      <c r="X1741" s="63">
        <v>3.0771540078054639E-2</v>
      </c>
      <c r="Y1741" s="63">
        <v>2.5667967577304114E-2</v>
      </c>
      <c r="Z1741" s="63">
        <v>9.3065145601921341E-3</v>
      </c>
      <c r="AA1741" s="63">
        <v>0.40273191233863703</v>
      </c>
      <c r="AB1741" s="93" t="str">
        <f t="shared" si="381"/>
        <v>a99to08</v>
      </c>
      <c r="AC1741" s="93" t="str">
        <f t="shared" si="395"/>
        <v>AKS</v>
      </c>
      <c r="AD1741" s="93" t="str">
        <f>"'"&amp;VLOOKUP(A1741,Lookups!B$3:F$48,2,FALSE)&amp;"'"</f>
        <v>'Alaska Spring'</v>
      </c>
      <c r="AE1741" s="93">
        <f>VLOOKUP(A1741,Lookups!B$3:F$48,4,FALSE)</f>
        <v>1</v>
      </c>
      <c r="AF1741" s="93" t="str">
        <f>VLOOKUP(A1741,Lookups!B$3:F$48,5,FALSE)</f>
        <v>SEAK</v>
      </c>
      <c r="AG1741" s="93" t="str">
        <f t="shared" si="396"/>
        <v>yes</v>
      </c>
      <c r="AH1741" s="93">
        <f>VLOOKUP(A1741,Lookups!B$3:F$48,3,FALSE)</f>
        <v>1</v>
      </c>
      <c r="AI1741" s="117">
        <f t="shared" si="397"/>
        <v>0.41293905734013808</v>
      </c>
      <c r="AJ1741" s="117">
        <f t="shared" si="398"/>
        <v>6.3044130891624136E-3</v>
      </c>
      <c r="AK1741" s="117">
        <f t="shared" si="399"/>
        <v>0</v>
      </c>
      <c r="AL1741" s="117">
        <f t="shared" si="400"/>
        <v>0</v>
      </c>
      <c r="AM1741" s="117">
        <f t="shared" si="401"/>
        <v>9.006304413089162E-4</v>
      </c>
      <c r="AN1741" s="117">
        <f t="shared" si="402"/>
        <v>0</v>
      </c>
      <c r="AO1741" s="117">
        <f t="shared" si="403"/>
        <v>0</v>
      </c>
      <c r="AP1741" s="117">
        <f t="shared" si="404"/>
        <v>0.1678174722305614</v>
      </c>
      <c r="AQ1741" s="117">
        <f t="shared" si="405"/>
        <v>0.40273191233863703</v>
      </c>
      <c r="AR1741" s="117">
        <f t="shared" si="406"/>
        <v>9.3065145601921341E-3</v>
      </c>
      <c r="AS1741" t="str">
        <f t="shared" si="407"/>
        <v>1999AKS</v>
      </c>
    </row>
    <row r="1742" spans="1:45" x14ac:dyDescent="0.25">
      <c r="A1742" t="s">
        <v>652</v>
      </c>
      <c r="B1742" s="64">
        <v>2000</v>
      </c>
      <c r="C1742">
        <v>7208</v>
      </c>
      <c r="D1742" s="116" t="s">
        <v>31</v>
      </c>
      <c r="E1742" s="63">
        <v>0.23598779134295225</v>
      </c>
      <c r="F1742" s="63">
        <v>3.9678135405105439E-2</v>
      </c>
      <c r="G1742" s="63">
        <v>0.13485016648168702</v>
      </c>
      <c r="H1742" s="63">
        <v>0</v>
      </c>
      <c r="I1742" s="63">
        <v>4.8557158712541617E-3</v>
      </c>
      <c r="J1742" s="63">
        <v>0</v>
      </c>
      <c r="K1742" s="63">
        <v>0</v>
      </c>
      <c r="L1742" s="63">
        <v>0</v>
      </c>
      <c r="M1742" s="63">
        <v>0</v>
      </c>
      <c r="N1742" s="63">
        <v>0</v>
      </c>
      <c r="O1742" s="63">
        <v>4.1620421753607101E-4</v>
      </c>
      <c r="P1742" s="63">
        <v>4.1620421753607101E-4</v>
      </c>
      <c r="Q1742" s="63">
        <v>0</v>
      </c>
      <c r="R1742" s="63">
        <v>0</v>
      </c>
      <c r="S1742" s="63">
        <v>0</v>
      </c>
      <c r="T1742" s="63">
        <v>0</v>
      </c>
      <c r="U1742" s="63">
        <v>0</v>
      </c>
      <c r="V1742" s="63">
        <v>0</v>
      </c>
      <c r="W1742" s="63">
        <v>8.1853496115427304E-2</v>
      </c>
      <c r="X1742" s="63">
        <v>2.6914539400665925E-2</v>
      </c>
      <c r="Y1742" s="63">
        <v>3.607103218645949E-2</v>
      </c>
      <c r="Z1742" s="63">
        <v>3.7458379578246392E-3</v>
      </c>
      <c r="AA1742" s="63">
        <v>0.43521087680355158</v>
      </c>
      <c r="AB1742" s="93" t="str">
        <f t="shared" si="381"/>
        <v>a99to08</v>
      </c>
      <c r="AC1742" s="93" t="str">
        <f t="shared" si="395"/>
        <v>AKS</v>
      </c>
      <c r="AD1742" s="93" t="str">
        <f>"'"&amp;VLOOKUP(A1742,Lookups!B$3:F$48,2,FALSE)&amp;"'"</f>
        <v>'Alaska Spring'</v>
      </c>
      <c r="AE1742" s="93">
        <f>VLOOKUP(A1742,Lookups!B$3:F$48,4,FALSE)</f>
        <v>1</v>
      </c>
      <c r="AF1742" s="93" t="str">
        <f>VLOOKUP(A1742,Lookups!B$3:F$48,5,FALSE)</f>
        <v>SEAK</v>
      </c>
      <c r="AG1742" s="93" t="str">
        <f t="shared" si="396"/>
        <v>yes</v>
      </c>
      <c r="AH1742" s="93">
        <f>VLOOKUP(A1742,Lookups!B$3:F$48,3,FALSE)</f>
        <v>1</v>
      </c>
      <c r="AI1742" s="117">
        <f t="shared" si="397"/>
        <v>0.41051609322974469</v>
      </c>
      <c r="AJ1742" s="117">
        <f t="shared" si="398"/>
        <v>4.8557158712541617E-3</v>
      </c>
      <c r="AK1742" s="117">
        <f t="shared" si="399"/>
        <v>0</v>
      </c>
      <c r="AL1742" s="117">
        <f t="shared" si="400"/>
        <v>0</v>
      </c>
      <c r="AM1742" s="117">
        <f t="shared" si="401"/>
        <v>8.3240843507214203E-4</v>
      </c>
      <c r="AN1742" s="117">
        <f t="shared" si="402"/>
        <v>0</v>
      </c>
      <c r="AO1742" s="117">
        <f t="shared" si="403"/>
        <v>0</v>
      </c>
      <c r="AP1742" s="117">
        <f t="shared" si="404"/>
        <v>0.14483906770255273</v>
      </c>
      <c r="AQ1742" s="117">
        <f t="shared" si="405"/>
        <v>0.43521087680355158</v>
      </c>
      <c r="AR1742" s="117">
        <f t="shared" si="406"/>
        <v>3.7458379578246392E-3</v>
      </c>
      <c r="AS1742" t="str">
        <f t="shared" si="407"/>
        <v>2000AKS</v>
      </c>
    </row>
    <row r="1743" spans="1:45" x14ac:dyDescent="0.25">
      <c r="A1743" t="s">
        <v>652</v>
      </c>
      <c r="B1743" s="64">
        <v>2001</v>
      </c>
      <c r="C1743">
        <v>7294</v>
      </c>
      <c r="D1743" s="116" t="s">
        <v>31</v>
      </c>
      <c r="E1743" s="63">
        <v>0.17493830545653963</v>
      </c>
      <c r="F1743" s="63">
        <v>2.6185906224293939E-2</v>
      </c>
      <c r="G1743" s="63">
        <v>5.4976693172470524E-2</v>
      </c>
      <c r="H1743" s="63">
        <v>2.4677817384151355E-3</v>
      </c>
      <c r="I1743" s="63">
        <v>0</v>
      </c>
      <c r="J1743" s="63">
        <v>0</v>
      </c>
      <c r="K1743" s="63">
        <v>0</v>
      </c>
      <c r="L1743" s="63">
        <v>0</v>
      </c>
      <c r="M1743" s="63">
        <v>0</v>
      </c>
      <c r="N1743" s="63">
        <v>0</v>
      </c>
      <c r="O1743" s="63">
        <v>2.056484782012613E-3</v>
      </c>
      <c r="P1743" s="63">
        <v>0</v>
      </c>
      <c r="Q1743" s="63">
        <v>0</v>
      </c>
      <c r="R1743" s="63">
        <v>0</v>
      </c>
      <c r="S1743" s="63">
        <v>0</v>
      </c>
      <c r="T1743" s="63">
        <v>0</v>
      </c>
      <c r="U1743" s="63">
        <v>0</v>
      </c>
      <c r="V1743" s="63">
        <v>0</v>
      </c>
      <c r="W1743" s="63">
        <v>8.4590074033452159E-2</v>
      </c>
      <c r="X1743" s="63">
        <v>1.9330956950918562E-2</v>
      </c>
      <c r="Y1743" s="63">
        <v>5.3742802303262956E-2</v>
      </c>
      <c r="Z1743" s="63">
        <v>2.1935837674801205E-3</v>
      </c>
      <c r="AA1743" s="63">
        <v>0.57951741157115433</v>
      </c>
      <c r="AB1743" s="93" t="str">
        <f t="shared" si="381"/>
        <v>a99to08</v>
      </c>
      <c r="AC1743" s="93" t="str">
        <f t="shared" si="395"/>
        <v>AKS</v>
      </c>
      <c r="AD1743" s="93" t="str">
        <f>"'"&amp;VLOOKUP(A1743,Lookups!B$3:F$48,2,FALSE)&amp;"'"</f>
        <v>'Alaska Spring'</v>
      </c>
      <c r="AE1743" s="93">
        <f>VLOOKUP(A1743,Lookups!B$3:F$48,4,FALSE)</f>
        <v>1</v>
      </c>
      <c r="AF1743" s="93" t="str">
        <f>VLOOKUP(A1743,Lookups!B$3:F$48,5,FALSE)</f>
        <v>SEAK</v>
      </c>
      <c r="AG1743" s="93" t="str">
        <f t="shared" si="396"/>
        <v>yes</v>
      </c>
      <c r="AH1743" s="93">
        <f>VLOOKUP(A1743,Lookups!B$3:F$48,3,FALSE)</f>
        <v>1</v>
      </c>
      <c r="AI1743" s="117">
        <f t="shared" si="397"/>
        <v>0.25610090485330406</v>
      </c>
      <c r="AJ1743" s="117">
        <f t="shared" si="398"/>
        <v>2.4677817384151355E-3</v>
      </c>
      <c r="AK1743" s="117">
        <f t="shared" si="399"/>
        <v>0</v>
      </c>
      <c r="AL1743" s="117">
        <f t="shared" si="400"/>
        <v>0</v>
      </c>
      <c r="AM1743" s="117">
        <f t="shared" si="401"/>
        <v>2.056484782012613E-3</v>
      </c>
      <c r="AN1743" s="117">
        <f t="shared" si="402"/>
        <v>0</v>
      </c>
      <c r="AO1743" s="117">
        <f t="shared" si="403"/>
        <v>0</v>
      </c>
      <c r="AP1743" s="117">
        <f t="shared" si="404"/>
        <v>0.15766383328763367</v>
      </c>
      <c r="AQ1743" s="117">
        <f t="shared" si="405"/>
        <v>0.57951741157115433</v>
      </c>
      <c r="AR1743" s="117">
        <f t="shared" si="406"/>
        <v>2.1935837674801205E-3</v>
      </c>
      <c r="AS1743" t="str">
        <f t="shared" si="407"/>
        <v>2001AKS</v>
      </c>
    </row>
    <row r="1744" spans="1:45" x14ac:dyDescent="0.25">
      <c r="A1744" t="s">
        <v>652</v>
      </c>
      <c r="B1744" s="64">
        <v>2002</v>
      </c>
      <c r="C1744">
        <v>6391</v>
      </c>
      <c r="D1744" s="116" t="s">
        <v>31</v>
      </c>
      <c r="E1744" s="63">
        <v>0.13143483023001096</v>
      </c>
      <c r="F1744" s="63">
        <v>2.3626975434204351E-2</v>
      </c>
      <c r="G1744" s="63">
        <v>5.4295102487873573E-2</v>
      </c>
      <c r="H1744" s="63">
        <v>1.1422312627131904E-2</v>
      </c>
      <c r="I1744" s="63">
        <v>6.7282115474886555E-3</v>
      </c>
      <c r="J1744" s="63">
        <v>9.3882021592864968E-4</v>
      </c>
      <c r="K1744" s="63">
        <v>0</v>
      </c>
      <c r="L1744" s="63">
        <v>0</v>
      </c>
      <c r="M1744" s="63">
        <v>0</v>
      </c>
      <c r="N1744" s="63">
        <v>0</v>
      </c>
      <c r="O1744" s="63">
        <v>4.6941010796432484E-4</v>
      </c>
      <c r="P1744" s="63">
        <v>1.2517602879048662E-3</v>
      </c>
      <c r="Q1744" s="63">
        <v>0</v>
      </c>
      <c r="R1744" s="63">
        <v>0</v>
      </c>
      <c r="S1744" s="63">
        <v>0</v>
      </c>
      <c r="T1744" s="63">
        <v>0</v>
      </c>
      <c r="U1744" s="63">
        <v>0</v>
      </c>
      <c r="V1744" s="63">
        <v>0</v>
      </c>
      <c r="W1744" s="63">
        <v>6.1805664215302772E-2</v>
      </c>
      <c r="X1744" s="63">
        <v>2.4252855578156783E-2</v>
      </c>
      <c r="Y1744" s="63">
        <v>5.9458613675481144E-2</v>
      </c>
      <c r="Z1744" s="63">
        <v>2.0341104678454078E-3</v>
      </c>
      <c r="AA1744" s="63">
        <v>0.62228133312470657</v>
      </c>
      <c r="AB1744" s="93" t="str">
        <f t="shared" si="381"/>
        <v>a99to08</v>
      </c>
      <c r="AC1744" s="93" t="str">
        <f t="shared" si="395"/>
        <v>AKS</v>
      </c>
      <c r="AD1744" s="93" t="str">
        <f>"'"&amp;VLOOKUP(A1744,Lookups!B$3:F$48,2,FALSE)&amp;"'"</f>
        <v>'Alaska Spring'</v>
      </c>
      <c r="AE1744" s="93">
        <f>VLOOKUP(A1744,Lookups!B$3:F$48,4,FALSE)</f>
        <v>1</v>
      </c>
      <c r="AF1744" s="93" t="str">
        <f>VLOOKUP(A1744,Lookups!B$3:F$48,5,FALSE)</f>
        <v>SEAK</v>
      </c>
      <c r="AG1744" s="93" t="str">
        <f t="shared" si="396"/>
        <v>yes</v>
      </c>
      <c r="AH1744" s="93">
        <f>VLOOKUP(A1744,Lookups!B$3:F$48,3,FALSE)</f>
        <v>1</v>
      </c>
      <c r="AI1744" s="117">
        <f t="shared" si="397"/>
        <v>0.20935690815208891</v>
      </c>
      <c r="AJ1744" s="117">
        <f t="shared" si="398"/>
        <v>1.8150524174620559E-2</v>
      </c>
      <c r="AK1744" s="117">
        <f t="shared" si="399"/>
        <v>9.3882021592864968E-4</v>
      </c>
      <c r="AL1744" s="117">
        <f t="shared" si="400"/>
        <v>0</v>
      </c>
      <c r="AM1744" s="117">
        <f t="shared" si="401"/>
        <v>1.7211703958691909E-3</v>
      </c>
      <c r="AN1744" s="117">
        <f t="shared" si="402"/>
        <v>0</v>
      </c>
      <c r="AO1744" s="117">
        <f t="shared" si="403"/>
        <v>0</v>
      </c>
      <c r="AP1744" s="117">
        <f t="shared" si="404"/>
        <v>0.14551713346894068</v>
      </c>
      <c r="AQ1744" s="117">
        <f t="shared" si="405"/>
        <v>0.62228133312470657</v>
      </c>
      <c r="AR1744" s="117">
        <f t="shared" si="406"/>
        <v>2.0341104678454078E-3</v>
      </c>
      <c r="AS1744" t="str">
        <f t="shared" si="407"/>
        <v>2002AKS</v>
      </c>
    </row>
    <row r="1745" spans="1:45" x14ac:dyDescent="0.25">
      <c r="A1745" t="s">
        <v>652</v>
      </c>
      <c r="B1745" s="64">
        <v>2003</v>
      </c>
      <c r="C1745">
        <v>6280</v>
      </c>
      <c r="D1745" s="116" t="s">
        <v>31</v>
      </c>
      <c r="E1745" s="63">
        <v>0.17659235668789808</v>
      </c>
      <c r="F1745" s="63">
        <v>2.1496815286624203E-2</v>
      </c>
      <c r="G1745" s="63">
        <v>5.6687898089171976E-2</v>
      </c>
      <c r="H1745" s="63">
        <v>7.8025477707006369E-3</v>
      </c>
      <c r="I1745" s="63">
        <v>2.3885350318471337E-3</v>
      </c>
      <c r="J1745" s="63">
        <v>0</v>
      </c>
      <c r="K1745" s="63">
        <v>0</v>
      </c>
      <c r="L1745" s="63">
        <v>0</v>
      </c>
      <c r="M1745" s="63">
        <v>0</v>
      </c>
      <c r="N1745" s="63">
        <v>0</v>
      </c>
      <c r="O1745" s="63">
        <v>0</v>
      </c>
      <c r="P1745" s="63">
        <v>6.3694267515923564E-4</v>
      </c>
      <c r="Q1745" s="63">
        <v>0</v>
      </c>
      <c r="R1745" s="63">
        <v>0</v>
      </c>
      <c r="S1745" s="63">
        <v>0</v>
      </c>
      <c r="T1745" s="63">
        <v>0</v>
      </c>
      <c r="U1745" s="63">
        <v>0</v>
      </c>
      <c r="V1745" s="63">
        <v>0</v>
      </c>
      <c r="W1745" s="63">
        <v>9.9203821656050961E-2</v>
      </c>
      <c r="X1745" s="63">
        <v>1.5923566878980891E-4</v>
      </c>
      <c r="Y1745" s="63">
        <v>4.5222929936305729E-2</v>
      </c>
      <c r="Z1745" s="63">
        <v>3.9808917197452229E-3</v>
      </c>
      <c r="AA1745" s="63">
        <v>0.58582802547770696</v>
      </c>
      <c r="AB1745" s="93" t="str">
        <f t="shared" si="381"/>
        <v>a99to08</v>
      </c>
      <c r="AC1745" s="93" t="str">
        <f t="shared" si="395"/>
        <v>AKS</v>
      </c>
      <c r="AD1745" s="93" t="str">
        <f>"'"&amp;VLOOKUP(A1745,Lookups!B$3:F$48,2,FALSE)&amp;"'"</f>
        <v>'Alaska Spring'</v>
      </c>
      <c r="AE1745" s="93">
        <f>VLOOKUP(A1745,Lookups!B$3:F$48,4,FALSE)</f>
        <v>1</v>
      </c>
      <c r="AF1745" s="93" t="str">
        <f>VLOOKUP(A1745,Lookups!B$3:F$48,5,FALSE)</f>
        <v>SEAK</v>
      </c>
      <c r="AG1745" s="93" t="str">
        <f t="shared" si="396"/>
        <v>yes</v>
      </c>
      <c r="AH1745" s="93">
        <f>VLOOKUP(A1745,Lookups!B$3:F$48,3,FALSE)</f>
        <v>1</v>
      </c>
      <c r="AI1745" s="117">
        <f t="shared" si="397"/>
        <v>0.25477707006369427</v>
      </c>
      <c r="AJ1745" s="117">
        <f t="shared" si="398"/>
        <v>1.019108280254777E-2</v>
      </c>
      <c r="AK1745" s="117">
        <f t="shared" si="399"/>
        <v>0</v>
      </c>
      <c r="AL1745" s="117">
        <f t="shared" si="400"/>
        <v>0</v>
      </c>
      <c r="AM1745" s="117">
        <f t="shared" si="401"/>
        <v>6.3694267515923564E-4</v>
      </c>
      <c r="AN1745" s="117">
        <f t="shared" si="402"/>
        <v>0</v>
      </c>
      <c r="AO1745" s="117">
        <f t="shared" si="403"/>
        <v>0</v>
      </c>
      <c r="AP1745" s="117">
        <f t="shared" si="404"/>
        <v>0.14458598726114649</v>
      </c>
      <c r="AQ1745" s="117">
        <f t="shared" si="405"/>
        <v>0.58582802547770696</v>
      </c>
      <c r="AR1745" s="117">
        <f t="shared" si="406"/>
        <v>3.9808917197452229E-3</v>
      </c>
      <c r="AS1745" t="str">
        <f t="shared" si="407"/>
        <v>2003AKS</v>
      </c>
    </row>
    <row r="1746" spans="1:45" x14ac:dyDescent="0.25">
      <c r="A1746" t="s">
        <v>652</v>
      </c>
      <c r="B1746" s="64">
        <v>2004</v>
      </c>
      <c r="C1746">
        <v>9081</v>
      </c>
      <c r="D1746" s="116" t="s">
        <v>31</v>
      </c>
      <c r="E1746" s="63">
        <v>0.18235877106045592</v>
      </c>
      <c r="F1746" s="63">
        <v>7.0036339610175094E-2</v>
      </c>
      <c r="G1746" s="63">
        <v>4.1515251624270458E-2</v>
      </c>
      <c r="H1746" s="63">
        <v>4.9554013875123884E-3</v>
      </c>
      <c r="I1746" s="63">
        <v>5.0655214183459975E-3</v>
      </c>
      <c r="J1746" s="63">
        <v>0</v>
      </c>
      <c r="K1746" s="63">
        <v>0</v>
      </c>
      <c r="L1746" s="63">
        <v>0</v>
      </c>
      <c r="M1746" s="63">
        <v>0</v>
      </c>
      <c r="N1746" s="63">
        <v>0</v>
      </c>
      <c r="O1746" s="63">
        <v>9.9108027750247768E-4</v>
      </c>
      <c r="P1746" s="63">
        <v>1.6518004625041295E-3</v>
      </c>
      <c r="Q1746" s="63">
        <v>0</v>
      </c>
      <c r="R1746" s="63">
        <v>0</v>
      </c>
      <c r="S1746" s="63">
        <v>0</v>
      </c>
      <c r="T1746" s="63">
        <v>0</v>
      </c>
      <c r="U1746" s="63">
        <v>0</v>
      </c>
      <c r="V1746" s="63">
        <v>0</v>
      </c>
      <c r="W1746" s="63">
        <v>8.4682303711045043E-2</v>
      </c>
      <c r="X1746" s="63">
        <v>4.735161325845171E-3</v>
      </c>
      <c r="Y1746" s="63">
        <v>3.2705649157581763E-2</v>
      </c>
      <c r="Z1746" s="63">
        <v>5.1756414491796058E-3</v>
      </c>
      <c r="AA1746" s="63">
        <v>0.56612707851558197</v>
      </c>
      <c r="AB1746" s="93" t="str">
        <f t="shared" si="381"/>
        <v>a99to08</v>
      </c>
      <c r="AC1746" s="93" t="str">
        <f t="shared" si="395"/>
        <v>AKS</v>
      </c>
      <c r="AD1746" s="93" t="str">
        <f>"'"&amp;VLOOKUP(A1746,Lookups!B$3:F$48,2,FALSE)&amp;"'"</f>
        <v>'Alaska Spring'</v>
      </c>
      <c r="AE1746" s="93">
        <f>VLOOKUP(A1746,Lookups!B$3:F$48,4,FALSE)</f>
        <v>1</v>
      </c>
      <c r="AF1746" s="93" t="str">
        <f>VLOOKUP(A1746,Lookups!B$3:F$48,5,FALSE)</f>
        <v>SEAK</v>
      </c>
      <c r="AG1746" s="93" t="str">
        <f t="shared" si="396"/>
        <v>yes</v>
      </c>
      <c r="AH1746" s="93">
        <f>VLOOKUP(A1746,Lookups!B$3:F$48,3,FALSE)</f>
        <v>1</v>
      </c>
      <c r="AI1746" s="117">
        <f t="shared" si="397"/>
        <v>0.29391036229490147</v>
      </c>
      <c r="AJ1746" s="117">
        <f t="shared" si="398"/>
        <v>1.0020922805858385E-2</v>
      </c>
      <c r="AK1746" s="117">
        <f t="shared" si="399"/>
        <v>0</v>
      </c>
      <c r="AL1746" s="117">
        <f t="shared" si="400"/>
        <v>0</v>
      </c>
      <c r="AM1746" s="117">
        <f t="shared" si="401"/>
        <v>2.6428807400066074E-3</v>
      </c>
      <c r="AN1746" s="117">
        <f t="shared" si="402"/>
        <v>0</v>
      </c>
      <c r="AO1746" s="117">
        <f t="shared" si="403"/>
        <v>0</v>
      </c>
      <c r="AP1746" s="117">
        <f t="shared" si="404"/>
        <v>0.12212311419447197</v>
      </c>
      <c r="AQ1746" s="117">
        <f t="shared" si="405"/>
        <v>0.56612707851558197</v>
      </c>
      <c r="AR1746" s="117">
        <f t="shared" si="406"/>
        <v>5.1756414491796058E-3</v>
      </c>
      <c r="AS1746" t="str">
        <f t="shared" si="407"/>
        <v>2004AKS</v>
      </c>
    </row>
    <row r="1747" spans="1:45" x14ac:dyDescent="0.25">
      <c r="A1747" t="s">
        <v>652</v>
      </c>
      <c r="B1747" s="64">
        <v>2005</v>
      </c>
      <c r="C1747">
        <v>9186</v>
      </c>
      <c r="D1747" s="116" t="s">
        <v>31</v>
      </c>
      <c r="E1747" s="63">
        <v>0.26518615284128022</v>
      </c>
      <c r="F1747" s="63">
        <v>7.2283910298279991E-2</v>
      </c>
      <c r="G1747" s="63">
        <v>8.9375136076638356E-2</v>
      </c>
      <c r="H1747" s="63">
        <v>3.810145874156325E-3</v>
      </c>
      <c r="I1747" s="63">
        <v>4.0278684955366859E-3</v>
      </c>
      <c r="J1747" s="63">
        <v>0</v>
      </c>
      <c r="K1747" s="63">
        <v>0</v>
      </c>
      <c r="L1747" s="63">
        <v>0</v>
      </c>
      <c r="M1747" s="63">
        <v>0</v>
      </c>
      <c r="N1747" s="63">
        <v>0</v>
      </c>
      <c r="O1747" s="63">
        <v>0</v>
      </c>
      <c r="P1747" s="63">
        <v>3.1569780100152408E-3</v>
      </c>
      <c r="Q1747" s="63">
        <v>0</v>
      </c>
      <c r="R1747" s="63">
        <v>0</v>
      </c>
      <c r="S1747" s="63">
        <v>0</v>
      </c>
      <c r="T1747" s="63">
        <v>0</v>
      </c>
      <c r="U1747" s="63">
        <v>0</v>
      </c>
      <c r="V1747" s="63">
        <v>0</v>
      </c>
      <c r="W1747" s="63">
        <v>0.19366427171783149</v>
      </c>
      <c r="X1747" s="63">
        <v>8.7089048552144567E-4</v>
      </c>
      <c r="Y1747" s="63">
        <v>3.5924232527759635E-2</v>
      </c>
      <c r="Z1747" s="63">
        <v>1.1974744175919877E-3</v>
      </c>
      <c r="AA1747" s="63">
        <v>0.33050293925538865</v>
      </c>
      <c r="AB1747" s="93" t="str">
        <f t="shared" si="381"/>
        <v>a99to08</v>
      </c>
      <c r="AC1747" s="93" t="str">
        <f t="shared" si="395"/>
        <v>AKS</v>
      </c>
      <c r="AD1747" s="93" t="str">
        <f>"'"&amp;VLOOKUP(A1747,Lookups!B$3:F$48,2,FALSE)&amp;"'"</f>
        <v>'Alaska Spring'</v>
      </c>
      <c r="AE1747" s="93">
        <f>VLOOKUP(A1747,Lookups!B$3:F$48,4,FALSE)</f>
        <v>1</v>
      </c>
      <c r="AF1747" s="93" t="str">
        <f>VLOOKUP(A1747,Lookups!B$3:F$48,5,FALSE)</f>
        <v>SEAK</v>
      </c>
      <c r="AG1747" s="93" t="str">
        <f t="shared" si="396"/>
        <v>yes</v>
      </c>
      <c r="AH1747" s="93">
        <f>VLOOKUP(A1747,Lookups!B$3:F$48,3,FALSE)</f>
        <v>1</v>
      </c>
      <c r="AI1747" s="117">
        <f t="shared" si="397"/>
        <v>0.42684519921619857</v>
      </c>
      <c r="AJ1747" s="117">
        <f t="shared" si="398"/>
        <v>7.8380143696930114E-3</v>
      </c>
      <c r="AK1747" s="117">
        <f t="shared" si="399"/>
        <v>0</v>
      </c>
      <c r="AL1747" s="117">
        <f t="shared" si="400"/>
        <v>0</v>
      </c>
      <c r="AM1747" s="117">
        <f t="shared" si="401"/>
        <v>3.1569780100152408E-3</v>
      </c>
      <c r="AN1747" s="117">
        <f t="shared" si="402"/>
        <v>0</v>
      </c>
      <c r="AO1747" s="117">
        <f t="shared" si="403"/>
        <v>0</v>
      </c>
      <c r="AP1747" s="117">
        <f t="shared" si="404"/>
        <v>0.23045939473111257</v>
      </c>
      <c r="AQ1747" s="117">
        <f t="shared" si="405"/>
        <v>0.33050293925538865</v>
      </c>
      <c r="AR1747" s="117">
        <f t="shared" si="406"/>
        <v>1.1974744175919877E-3</v>
      </c>
      <c r="AS1747" t="str">
        <f t="shared" si="407"/>
        <v>2005AKS</v>
      </c>
    </row>
    <row r="1748" spans="1:45" x14ac:dyDescent="0.25">
      <c r="A1748" t="s">
        <v>652</v>
      </c>
      <c r="B1748" s="64">
        <v>2006</v>
      </c>
      <c r="C1748">
        <v>11510</v>
      </c>
      <c r="D1748" s="116" t="s">
        <v>31</v>
      </c>
      <c r="E1748" s="63">
        <v>0.35056472632493479</v>
      </c>
      <c r="F1748" s="63">
        <v>4.7089487402258906E-2</v>
      </c>
      <c r="G1748" s="63">
        <v>5.1259774109470024E-2</v>
      </c>
      <c r="H1748" s="63">
        <v>6.9504778453518675E-3</v>
      </c>
      <c r="I1748" s="63">
        <v>1.1294526498696784E-3</v>
      </c>
      <c r="J1748" s="63">
        <v>0</v>
      </c>
      <c r="K1748" s="63">
        <v>0</v>
      </c>
      <c r="L1748" s="63">
        <v>0</v>
      </c>
      <c r="M1748" s="63">
        <v>0</v>
      </c>
      <c r="N1748" s="63">
        <v>0</v>
      </c>
      <c r="O1748" s="63">
        <v>2.6064291920069505E-4</v>
      </c>
      <c r="P1748" s="63">
        <v>1.3900955690703736E-3</v>
      </c>
      <c r="Q1748" s="63">
        <v>0</v>
      </c>
      <c r="R1748" s="63">
        <v>0</v>
      </c>
      <c r="S1748" s="63">
        <v>0</v>
      </c>
      <c r="T1748" s="63">
        <v>0</v>
      </c>
      <c r="U1748" s="63">
        <v>0</v>
      </c>
      <c r="V1748" s="63">
        <v>0</v>
      </c>
      <c r="W1748" s="63">
        <v>9.3223284100781928E-2</v>
      </c>
      <c r="X1748" s="63">
        <v>2.1546481320590789E-2</v>
      </c>
      <c r="Y1748" s="63">
        <v>2.0156385751520418E-2</v>
      </c>
      <c r="Z1748" s="63">
        <v>5.5603822762814942E-3</v>
      </c>
      <c r="AA1748" s="63">
        <v>0.40086880973066896</v>
      </c>
      <c r="AB1748" s="93" t="str">
        <f t="shared" si="381"/>
        <v>a99to08</v>
      </c>
      <c r="AC1748" s="93" t="str">
        <f t="shared" si="395"/>
        <v>AKS</v>
      </c>
      <c r="AD1748" s="93" t="str">
        <f>"'"&amp;VLOOKUP(A1748,Lookups!B$3:F$48,2,FALSE)&amp;"'"</f>
        <v>'Alaska Spring'</v>
      </c>
      <c r="AE1748" s="93">
        <f>VLOOKUP(A1748,Lookups!B$3:F$48,4,FALSE)</f>
        <v>1</v>
      </c>
      <c r="AF1748" s="93" t="str">
        <f>VLOOKUP(A1748,Lookups!B$3:F$48,5,FALSE)</f>
        <v>SEAK</v>
      </c>
      <c r="AG1748" s="93" t="str">
        <f t="shared" si="396"/>
        <v>yes</v>
      </c>
      <c r="AH1748" s="93">
        <f>VLOOKUP(A1748,Lookups!B$3:F$48,3,FALSE)</f>
        <v>1</v>
      </c>
      <c r="AI1748" s="117">
        <f t="shared" si="397"/>
        <v>0.4489139878366637</v>
      </c>
      <c r="AJ1748" s="117">
        <f t="shared" si="398"/>
        <v>8.0799304952215469E-3</v>
      </c>
      <c r="AK1748" s="117">
        <f t="shared" si="399"/>
        <v>0</v>
      </c>
      <c r="AL1748" s="117">
        <f t="shared" si="400"/>
        <v>0</v>
      </c>
      <c r="AM1748" s="117">
        <f t="shared" si="401"/>
        <v>1.6507384882710687E-3</v>
      </c>
      <c r="AN1748" s="117">
        <f t="shared" si="402"/>
        <v>0</v>
      </c>
      <c r="AO1748" s="117">
        <f t="shared" si="403"/>
        <v>0</v>
      </c>
      <c r="AP1748" s="117">
        <f t="shared" si="404"/>
        <v>0.13492615117289314</v>
      </c>
      <c r="AQ1748" s="117">
        <f t="shared" si="405"/>
        <v>0.40086880973066896</v>
      </c>
      <c r="AR1748" s="117">
        <f t="shared" si="406"/>
        <v>5.5603822762814942E-3</v>
      </c>
      <c r="AS1748" t="str">
        <f t="shared" si="407"/>
        <v>2006AKS</v>
      </c>
    </row>
    <row r="1749" spans="1:45" x14ac:dyDescent="0.25">
      <c r="A1749" t="s">
        <v>652</v>
      </c>
      <c r="B1749" s="64">
        <v>2007</v>
      </c>
      <c r="C1749">
        <v>11455</v>
      </c>
      <c r="D1749" s="116" t="s">
        <v>31</v>
      </c>
      <c r="E1749" s="63">
        <v>0.31191619380183322</v>
      </c>
      <c r="F1749" s="63">
        <v>7.1409864687909205E-2</v>
      </c>
      <c r="G1749" s="63">
        <v>5.5696202531645568E-2</v>
      </c>
      <c r="H1749" s="63">
        <v>2.0078568310781318E-3</v>
      </c>
      <c r="I1749" s="63">
        <v>2.8808380619816673E-3</v>
      </c>
      <c r="J1749" s="63">
        <v>1.7459624618070712E-4</v>
      </c>
      <c r="K1749" s="63">
        <v>0</v>
      </c>
      <c r="L1749" s="63">
        <v>0</v>
      </c>
      <c r="M1749" s="63">
        <v>0</v>
      </c>
      <c r="N1749" s="63">
        <v>0</v>
      </c>
      <c r="O1749" s="63">
        <v>0</v>
      </c>
      <c r="P1749" s="63">
        <v>0</v>
      </c>
      <c r="Q1749" s="63">
        <v>1.7459624618070712E-4</v>
      </c>
      <c r="R1749" s="63">
        <v>0</v>
      </c>
      <c r="S1749" s="63">
        <v>0</v>
      </c>
      <c r="T1749" s="63">
        <v>0</v>
      </c>
      <c r="U1749" s="63">
        <v>0</v>
      </c>
      <c r="V1749" s="63">
        <v>0</v>
      </c>
      <c r="W1749" s="63">
        <v>9.4631165429943251E-2</v>
      </c>
      <c r="X1749" s="63">
        <v>1.2920122217372326E-2</v>
      </c>
      <c r="Y1749" s="63">
        <v>1.2221737232649499E-2</v>
      </c>
      <c r="Z1749" s="63">
        <v>7.8568310781318203E-3</v>
      </c>
      <c r="AA1749" s="63">
        <v>0.42810999563509383</v>
      </c>
      <c r="AB1749" s="93" t="str">
        <f t="shared" si="381"/>
        <v>a99to08</v>
      </c>
      <c r="AC1749" s="93" t="str">
        <f t="shared" si="395"/>
        <v>AKS</v>
      </c>
      <c r="AD1749" s="93" t="str">
        <f>"'"&amp;VLOOKUP(A1749,Lookups!B$3:F$48,2,FALSE)&amp;"'"</f>
        <v>'Alaska Spring'</v>
      </c>
      <c r="AE1749" s="93">
        <f>VLOOKUP(A1749,Lookups!B$3:F$48,4,FALSE)</f>
        <v>1</v>
      </c>
      <c r="AF1749" s="93" t="str">
        <f>VLOOKUP(A1749,Lookups!B$3:F$48,5,FALSE)</f>
        <v>SEAK</v>
      </c>
      <c r="AG1749" s="93" t="str">
        <f t="shared" si="396"/>
        <v>yes</v>
      </c>
      <c r="AH1749" s="93">
        <f>VLOOKUP(A1749,Lookups!B$3:F$48,3,FALSE)</f>
        <v>1</v>
      </c>
      <c r="AI1749" s="117">
        <f t="shared" si="397"/>
        <v>0.43902226102138803</v>
      </c>
      <c r="AJ1749" s="117">
        <f t="shared" si="398"/>
        <v>4.8886948930597987E-3</v>
      </c>
      <c r="AK1749" s="117">
        <f t="shared" si="399"/>
        <v>1.7459624618070712E-4</v>
      </c>
      <c r="AL1749" s="117">
        <f t="shared" si="400"/>
        <v>0</v>
      </c>
      <c r="AM1749" s="117">
        <f t="shared" si="401"/>
        <v>0</v>
      </c>
      <c r="AN1749" s="117">
        <f t="shared" si="402"/>
        <v>1.7459624618070712E-4</v>
      </c>
      <c r="AO1749" s="117">
        <f t="shared" si="403"/>
        <v>0</v>
      </c>
      <c r="AP1749" s="117">
        <f t="shared" si="404"/>
        <v>0.11977302487996506</v>
      </c>
      <c r="AQ1749" s="117">
        <f t="shared" si="405"/>
        <v>0.42810999563509383</v>
      </c>
      <c r="AR1749" s="117">
        <f t="shared" si="406"/>
        <v>7.8568310781318203E-3</v>
      </c>
      <c r="AS1749" t="str">
        <f t="shared" si="407"/>
        <v>2007AKS</v>
      </c>
    </row>
    <row r="1750" spans="1:45" x14ac:dyDescent="0.25">
      <c r="A1750" t="s">
        <v>652</v>
      </c>
      <c r="B1750" s="64">
        <v>2008</v>
      </c>
      <c r="C1750">
        <v>10494</v>
      </c>
      <c r="D1750" s="116" t="s">
        <v>31</v>
      </c>
      <c r="E1750" s="63">
        <v>0.21240708976558031</v>
      </c>
      <c r="F1750" s="63">
        <v>4.7074518772631982E-2</v>
      </c>
      <c r="G1750" s="63">
        <v>2.5728987993138937E-2</v>
      </c>
      <c r="H1750" s="63">
        <v>2.858776443682104E-4</v>
      </c>
      <c r="I1750" s="63">
        <v>2.9540689918048407E-3</v>
      </c>
      <c r="J1750" s="63">
        <v>0</v>
      </c>
      <c r="K1750" s="63">
        <v>0</v>
      </c>
      <c r="L1750" s="63">
        <v>0</v>
      </c>
      <c r="M1750" s="63">
        <v>0</v>
      </c>
      <c r="N1750" s="63">
        <v>0</v>
      </c>
      <c r="O1750" s="63">
        <v>9.5292548122736804E-4</v>
      </c>
      <c r="P1750" s="63">
        <v>0</v>
      </c>
      <c r="Q1750" s="63">
        <v>0</v>
      </c>
      <c r="R1750" s="63">
        <v>0</v>
      </c>
      <c r="S1750" s="63">
        <v>0</v>
      </c>
      <c r="T1750" s="63">
        <v>0</v>
      </c>
      <c r="U1750" s="63">
        <v>0</v>
      </c>
      <c r="V1750" s="63">
        <v>0</v>
      </c>
      <c r="W1750" s="63">
        <v>0.14131884886601867</v>
      </c>
      <c r="X1750" s="63">
        <v>1.19115685153421E-2</v>
      </c>
      <c r="Y1750" s="63">
        <v>1.7438536306460833E-2</v>
      </c>
      <c r="Z1750" s="63">
        <v>1.7152658662092624E-3</v>
      </c>
      <c r="AA1750" s="63">
        <v>0.53821231179721751</v>
      </c>
      <c r="AB1750" s="93" t="str">
        <f t="shared" si="381"/>
        <v>a99to08</v>
      </c>
      <c r="AC1750" s="93" t="str">
        <f t="shared" si="395"/>
        <v>AKS</v>
      </c>
      <c r="AD1750" s="93" t="str">
        <f>"'"&amp;VLOOKUP(A1750,Lookups!B$3:F$48,2,FALSE)&amp;"'"</f>
        <v>'Alaska Spring'</v>
      </c>
      <c r="AE1750" s="93">
        <f>VLOOKUP(A1750,Lookups!B$3:F$48,4,FALSE)</f>
        <v>1</v>
      </c>
      <c r="AF1750" s="93" t="str">
        <f>VLOOKUP(A1750,Lookups!B$3:F$48,5,FALSE)</f>
        <v>SEAK</v>
      </c>
      <c r="AG1750" s="93" t="str">
        <f t="shared" si="396"/>
        <v>yes</v>
      </c>
      <c r="AH1750" s="93">
        <f>VLOOKUP(A1750,Lookups!B$3:F$48,3,FALSE)</f>
        <v>1</v>
      </c>
      <c r="AI1750" s="117">
        <f t="shared" si="397"/>
        <v>0.28521059653135122</v>
      </c>
      <c r="AJ1750" s="117">
        <f t="shared" si="398"/>
        <v>3.2399466361730514E-3</v>
      </c>
      <c r="AK1750" s="117">
        <f t="shared" si="399"/>
        <v>0</v>
      </c>
      <c r="AL1750" s="117">
        <f t="shared" si="400"/>
        <v>0</v>
      </c>
      <c r="AM1750" s="117">
        <f t="shared" si="401"/>
        <v>9.5292548122736804E-4</v>
      </c>
      <c r="AN1750" s="117">
        <f t="shared" si="402"/>
        <v>0</v>
      </c>
      <c r="AO1750" s="117">
        <f t="shared" si="403"/>
        <v>0</v>
      </c>
      <c r="AP1750" s="117">
        <f t="shared" si="404"/>
        <v>0.17066895368782162</v>
      </c>
      <c r="AQ1750" s="117">
        <f t="shared" si="405"/>
        <v>0.53821231179721751</v>
      </c>
      <c r="AR1750" s="117">
        <f t="shared" si="406"/>
        <v>1.7152658662092624E-3</v>
      </c>
      <c r="AS1750" t="str">
        <f t="shared" si="407"/>
        <v>2008AKS</v>
      </c>
    </row>
    <row r="1751" spans="1:45" x14ac:dyDescent="0.25">
      <c r="A1751" t="s">
        <v>652</v>
      </c>
      <c r="B1751" s="64">
        <v>2009</v>
      </c>
      <c r="C1751">
        <v>8193</v>
      </c>
      <c r="D1751" s="116" t="s">
        <v>31</v>
      </c>
      <c r="E1751" s="63">
        <v>0.17258635420480897</v>
      </c>
      <c r="F1751" s="63">
        <v>4.7113389478823389E-2</v>
      </c>
      <c r="G1751" s="63">
        <v>2.5265470523617724E-2</v>
      </c>
      <c r="H1751" s="63">
        <v>4.5160502868302208E-3</v>
      </c>
      <c r="I1751" s="63">
        <v>2.4411082631514707E-3</v>
      </c>
      <c r="J1751" s="63">
        <v>0</v>
      </c>
      <c r="K1751" s="63">
        <v>0</v>
      </c>
      <c r="L1751" s="63">
        <v>0</v>
      </c>
      <c r="M1751" s="63">
        <v>0</v>
      </c>
      <c r="N1751" s="63">
        <v>0</v>
      </c>
      <c r="O1751" s="63">
        <v>0</v>
      </c>
      <c r="P1751" s="63">
        <v>6.1027706578786766E-4</v>
      </c>
      <c r="Q1751" s="63">
        <v>0</v>
      </c>
      <c r="R1751" s="63">
        <v>0</v>
      </c>
      <c r="S1751" s="63">
        <v>0</v>
      </c>
      <c r="T1751" s="63">
        <v>0</v>
      </c>
      <c r="U1751" s="63">
        <v>0</v>
      </c>
      <c r="V1751" s="63">
        <v>0</v>
      </c>
      <c r="W1751" s="63">
        <v>8.1410960576101546E-2</v>
      </c>
      <c r="X1751" s="63">
        <v>6.0661540339314049E-2</v>
      </c>
      <c r="Y1751" s="63">
        <v>1.7820090321005736E-2</v>
      </c>
      <c r="Z1751" s="63">
        <v>1.0984987184181618E-2</v>
      </c>
      <c r="AA1751" s="63">
        <v>0.57658977175637738</v>
      </c>
      <c r="AB1751" s="93" t="str">
        <f t="shared" si="381"/>
        <v>a09on</v>
      </c>
      <c r="AC1751" s="93" t="str">
        <f t="shared" si="395"/>
        <v>AKS</v>
      </c>
      <c r="AD1751" s="93" t="str">
        <f>"'"&amp;VLOOKUP(A1751,Lookups!B$3:F$48,2,FALSE)&amp;"'"</f>
        <v>'Alaska Spring'</v>
      </c>
      <c r="AE1751" s="93">
        <f>VLOOKUP(A1751,Lookups!B$3:F$48,4,FALSE)</f>
        <v>1</v>
      </c>
      <c r="AF1751" s="93" t="str">
        <f>VLOOKUP(A1751,Lookups!B$3:F$48,5,FALSE)</f>
        <v>SEAK</v>
      </c>
      <c r="AG1751" s="93" t="str">
        <f t="shared" si="396"/>
        <v>yes</v>
      </c>
      <c r="AH1751" s="93">
        <f>VLOOKUP(A1751,Lookups!B$3:F$48,3,FALSE)</f>
        <v>1</v>
      </c>
      <c r="AI1751" s="117">
        <f t="shared" si="397"/>
        <v>0.24496521420725009</v>
      </c>
      <c r="AJ1751" s="117">
        <f t="shared" si="398"/>
        <v>6.9571585499816919E-3</v>
      </c>
      <c r="AK1751" s="117">
        <f t="shared" si="399"/>
        <v>0</v>
      </c>
      <c r="AL1751" s="117">
        <f t="shared" si="400"/>
        <v>0</v>
      </c>
      <c r="AM1751" s="117">
        <f t="shared" si="401"/>
        <v>6.1027706578786766E-4</v>
      </c>
      <c r="AN1751" s="117">
        <f t="shared" si="402"/>
        <v>0</v>
      </c>
      <c r="AO1751" s="117">
        <f t="shared" si="403"/>
        <v>0</v>
      </c>
      <c r="AP1751" s="117">
        <f t="shared" si="404"/>
        <v>0.15989259123642133</v>
      </c>
      <c r="AQ1751" s="117">
        <f t="shared" si="405"/>
        <v>0.57658977175637738</v>
      </c>
      <c r="AR1751" s="117">
        <f t="shared" si="406"/>
        <v>1.0984987184181618E-2</v>
      </c>
      <c r="AS1751" t="str">
        <f t="shared" si="407"/>
        <v>2009AKS</v>
      </c>
    </row>
    <row r="1752" spans="1:45" x14ac:dyDescent="0.25">
      <c r="A1752" t="s">
        <v>652</v>
      </c>
      <c r="B1752" s="64">
        <v>2010</v>
      </c>
      <c r="C1752">
        <v>6173</v>
      </c>
      <c r="D1752" s="116" t="s">
        <v>31</v>
      </c>
      <c r="E1752" s="63">
        <v>0.18305524056374534</v>
      </c>
      <c r="F1752" s="63">
        <v>5.6212538473999679E-2</v>
      </c>
      <c r="G1752" s="63">
        <v>7.176413413251255E-2</v>
      </c>
      <c r="H1752" s="63">
        <v>2.1059452454236191E-3</v>
      </c>
      <c r="I1752" s="63">
        <v>1.7819536692046008E-3</v>
      </c>
      <c r="J1752" s="63">
        <v>0</v>
      </c>
      <c r="K1752" s="63">
        <v>0</v>
      </c>
      <c r="L1752" s="63">
        <v>0</v>
      </c>
      <c r="M1752" s="63">
        <v>0</v>
      </c>
      <c r="N1752" s="63">
        <v>0</v>
      </c>
      <c r="O1752" s="63">
        <v>0</v>
      </c>
      <c r="P1752" s="63">
        <v>0</v>
      </c>
      <c r="Q1752" s="63">
        <v>0</v>
      </c>
      <c r="R1752" s="63">
        <v>0</v>
      </c>
      <c r="S1752" s="63">
        <v>0</v>
      </c>
      <c r="T1752" s="63">
        <v>0</v>
      </c>
      <c r="U1752" s="63">
        <v>0</v>
      </c>
      <c r="V1752" s="63">
        <v>0</v>
      </c>
      <c r="W1752" s="63">
        <v>8.7963712943463473E-2</v>
      </c>
      <c r="X1752" s="63">
        <v>1.5551595658512879E-2</v>
      </c>
      <c r="Y1752" s="63">
        <v>1.522760408229386E-2</v>
      </c>
      <c r="Z1752" s="63">
        <v>1.0043738862789567E-2</v>
      </c>
      <c r="AA1752" s="63">
        <v>0.55629353636805445</v>
      </c>
      <c r="AB1752" s="93" t="str">
        <f t="shared" si="381"/>
        <v>a09on</v>
      </c>
      <c r="AC1752" s="93" t="str">
        <f t="shared" si="395"/>
        <v>AKS</v>
      </c>
      <c r="AD1752" s="93" t="str">
        <f>"'"&amp;VLOOKUP(A1752,Lookups!B$3:F$48,2,FALSE)&amp;"'"</f>
        <v>'Alaska Spring'</v>
      </c>
      <c r="AE1752" s="93">
        <f>VLOOKUP(A1752,Lookups!B$3:F$48,4,FALSE)</f>
        <v>1</v>
      </c>
      <c r="AF1752" s="93" t="str">
        <f>VLOOKUP(A1752,Lookups!B$3:F$48,5,FALSE)</f>
        <v>SEAK</v>
      </c>
      <c r="AG1752" s="93" t="str">
        <f t="shared" si="396"/>
        <v>yes</v>
      </c>
      <c r="AH1752" s="93">
        <f>VLOOKUP(A1752,Lookups!B$3:F$48,3,FALSE)</f>
        <v>1</v>
      </c>
      <c r="AI1752" s="117">
        <f t="shared" si="397"/>
        <v>0.31103191317025758</v>
      </c>
      <c r="AJ1752" s="117">
        <f t="shared" si="398"/>
        <v>3.8878989146282198E-3</v>
      </c>
      <c r="AK1752" s="117">
        <f t="shared" si="399"/>
        <v>0</v>
      </c>
      <c r="AL1752" s="117">
        <f t="shared" si="400"/>
        <v>0</v>
      </c>
      <c r="AM1752" s="117">
        <f t="shared" si="401"/>
        <v>0</v>
      </c>
      <c r="AN1752" s="117">
        <f t="shared" si="402"/>
        <v>0</v>
      </c>
      <c r="AO1752" s="117">
        <f t="shared" si="403"/>
        <v>0</v>
      </c>
      <c r="AP1752" s="117">
        <f t="shared" si="404"/>
        <v>0.11874291268427022</v>
      </c>
      <c r="AQ1752" s="117">
        <f t="shared" si="405"/>
        <v>0.55629353636805445</v>
      </c>
      <c r="AR1752" s="117">
        <f t="shared" si="406"/>
        <v>1.0043738862789567E-2</v>
      </c>
      <c r="AS1752" t="str">
        <f t="shared" si="407"/>
        <v>2010AKS</v>
      </c>
    </row>
    <row r="1753" spans="1:45" x14ac:dyDescent="0.25">
      <c r="A1753" t="s">
        <v>652</v>
      </c>
      <c r="B1753" s="64">
        <v>2011</v>
      </c>
      <c r="C1753">
        <v>6413</v>
      </c>
      <c r="D1753" s="116" t="s">
        <v>31</v>
      </c>
      <c r="E1753" s="63">
        <v>0.13207547169811321</v>
      </c>
      <c r="F1753" s="63">
        <v>9.0753157648526428E-2</v>
      </c>
      <c r="G1753" s="63">
        <v>3.6800249493216905E-2</v>
      </c>
      <c r="H1753" s="63">
        <v>3.8983315141119601E-3</v>
      </c>
      <c r="I1753" s="63">
        <v>1.8711991267737408E-3</v>
      </c>
      <c r="J1753" s="63">
        <v>0</v>
      </c>
      <c r="K1753" s="63">
        <v>0</v>
      </c>
      <c r="L1753" s="63">
        <v>0</v>
      </c>
      <c r="M1753" s="63">
        <v>0</v>
      </c>
      <c r="N1753" s="63">
        <v>0</v>
      </c>
      <c r="O1753" s="63">
        <v>0</v>
      </c>
      <c r="P1753" s="63">
        <v>4.5220645563698739E-3</v>
      </c>
      <c r="Q1753" s="63">
        <v>0</v>
      </c>
      <c r="R1753" s="63">
        <v>0</v>
      </c>
      <c r="S1753" s="63">
        <v>0</v>
      </c>
      <c r="T1753" s="63">
        <v>0</v>
      </c>
      <c r="U1753" s="63">
        <v>0</v>
      </c>
      <c r="V1753" s="63">
        <v>0</v>
      </c>
      <c r="W1753" s="63">
        <v>0.11492281303602059</v>
      </c>
      <c r="X1753" s="63">
        <v>3.1186652112895681E-2</v>
      </c>
      <c r="Y1753" s="63">
        <v>1.6372992359270231E-2</v>
      </c>
      <c r="Z1753" s="63">
        <v>7.328863246530485E-3</v>
      </c>
      <c r="AA1753" s="63">
        <v>0.56026820520817089</v>
      </c>
      <c r="AB1753" s="93" t="str">
        <f t="shared" si="381"/>
        <v>a09on</v>
      </c>
      <c r="AC1753" s="93" t="str">
        <f t="shared" si="395"/>
        <v>AKS</v>
      </c>
      <c r="AD1753" s="93" t="str">
        <f>"'"&amp;VLOOKUP(A1753,Lookups!B$3:F$48,2,FALSE)&amp;"'"</f>
        <v>'Alaska Spring'</v>
      </c>
      <c r="AE1753" s="93">
        <f>VLOOKUP(A1753,Lookups!B$3:F$48,4,FALSE)</f>
        <v>1</v>
      </c>
      <c r="AF1753" s="93" t="str">
        <f>VLOOKUP(A1753,Lookups!B$3:F$48,5,FALSE)</f>
        <v>SEAK</v>
      </c>
      <c r="AG1753" s="93" t="str">
        <f t="shared" si="396"/>
        <v>yes</v>
      </c>
      <c r="AH1753" s="93">
        <f>VLOOKUP(A1753,Lookups!B$3:F$48,3,FALSE)</f>
        <v>1</v>
      </c>
      <c r="AI1753" s="117">
        <f t="shared" si="397"/>
        <v>0.25962887883985653</v>
      </c>
      <c r="AJ1753" s="117">
        <f t="shared" si="398"/>
        <v>5.7695306408857006E-3</v>
      </c>
      <c r="AK1753" s="117">
        <f t="shared" si="399"/>
        <v>0</v>
      </c>
      <c r="AL1753" s="117">
        <f t="shared" si="400"/>
        <v>0</v>
      </c>
      <c r="AM1753" s="117">
        <f t="shared" si="401"/>
        <v>4.5220645563698739E-3</v>
      </c>
      <c r="AN1753" s="117">
        <f t="shared" si="402"/>
        <v>0</v>
      </c>
      <c r="AO1753" s="117">
        <f t="shared" si="403"/>
        <v>0</v>
      </c>
      <c r="AP1753" s="117">
        <f t="shared" si="404"/>
        <v>0.16248245750818649</v>
      </c>
      <c r="AQ1753" s="117">
        <f t="shared" si="405"/>
        <v>0.56026820520817089</v>
      </c>
      <c r="AR1753" s="117">
        <f t="shared" si="406"/>
        <v>7.328863246530485E-3</v>
      </c>
      <c r="AS1753" t="str">
        <f t="shared" si="407"/>
        <v>2011AKS</v>
      </c>
    </row>
    <row r="1754" spans="1:45" x14ac:dyDescent="0.25">
      <c r="A1754" t="s">
        <v>652</v>
      </c>
      <c r="B1754" s="64">
        <v>2012</v>
      </c>
      <c r="C1754">
        <v>4425</v>
      </c>
      <c r="D1754" s="116" t="s">
        <v>31</v>
      </c>
      <c r="E1754" s="63">
        <v>0.25310734463276829</v>
      </c>
      <c r="F1754" s="63">
        <v>0.11661016949152542</v>
      </c>
      <c r="G1754" s="63">
        <v>3.7514124293785311E-2</v>
      </c>
      <c r="H1754" s="63">
        <v>4.2937853107344629E-3</v>
      </c>
      <c r="I1754" s="63">
        <v>2.9378531073446326E-3</v>
      </c>
      <c r="J1754" s="63">
        <v>0</v>
      </c>
      <c r="K1754" s="63">
        <v>0</v>
      </c>
      <c r="L1754" s="63">
        <v>0</v>
      </c>
      <c r="M1754" s="63">
        <v>0</v>
      </c>
      <c r="N1754" s="63">
        <v>0</v>
      </c>
      <c r="O1754" s="63">
        <v>0</v>
      </c>
      <c r="P1754" s="63">
        <v>2.2824858757062146E-2</v>
      </c>
      <c r="Q1754" s="63">
        <v>0</v>
      </c>
      <c r="R1754" s="63">
        <v>0</v>
      </c>
      <c r="S1754" s="63">
        <v>0</v>
      </c>
      <c r="T1754" s="63">
        <v>0</v>
      </c>
      <c r="U1754" s="63">
        <v>0</v>
      </c>
      <c r="V1754" s="63">
        <v>0</v>
      </c>
      <c r="W1754" s="63">
        <v>0.12926553672316385</v>
      </c>
      <c r="X1754" s="63">
        <v>0.15118644067796611</v>
      </c>
      <c r="Y1754" s="63">
        <v>9.4915254237288131E-3</v>
      </c>
      <c r="Z1754" s="63">
        <v>1.9435028248587571E-2</v>
      </c>
      <c r="AA1754" s="63">
        <v>0.25333333333333335</v>
      </c>
      <c r="AB1754" s="93" t="str">
        <f t="shared" si="381"/>
        <v>a09on</v>
      </c>
      <c r="AC1754" s="93" t="str">
        <f t="shared" si="395"/>
        <v>AKS</v>
      </c>
      <c r="AD1754" s="93" t="str">
        <f>"'"&amp;VLOOKUP(A1754,Lookups!B$3:F$48,2,FALSE)&amp;"'"</f>
        <v>'Alaska Spring'</v>
      </c>
      <c r="AE1754" s="93">
        <f>VLOOKUP(A1754,Lookups!B$3:F$48,4,FALSE)</f>
        <v>1</v>
      </c>
      <c r="AF1754" s="93" t="str">
        <f>VLOOKUP(A1754,Lookups!B$3:F$48,5,FALSE)</f>
        <v>SEAK</v>
      </c>
      <c r="AG1754" s="93" t="str">
        <f t="shared" si="396"/>
        <v>yes</v>
      </c>
      <c r="AH1754" s="93">
        <f>VLOOKUP(A1754,Lookups!B$3:F$48,3,FALSE)</f>
        <v>1</v>
      </c>
      <c r="AI1754" s="117">
        <f t="shared" si="397"/>
        <v>0.40723163841807902</v>
      </c>
      <c r="AJ1754" s="117">
        <f t="shared" si="398"/>
        <v>7.231638418079096E-3</v>
      </c>
      <c r="AK1754" s="117">
        <f t="shared" si="399"/>
        <v>0</v>
      </c>
      <c r="AL1754" s="117">
        <f t="shared" si="400"/>
        <v>0</v>
      </c>
      <c r="AM1754" s="117">
        <f t="shared" si="401"/>
        <v>2.2824858757062146E-2</v>
      </c>
      <c r="AN1754" s="117">
        <f t="shared" si="402"/>
        <v>0</v>
      </c>
      <c r="AO1754" s="117">
        <f t="shared" si="403"/>
        <v>0</v>
      </c>
      <c r="AP1754" s="117">
        <f t="shared" si="404"/>
        <v>0.28994350282485876</v>
      </c>
      <c r="AQ1754" s="117">
        <f t="shared" si="405"/>
        <v>0.25333333333333335</v>
      </c>
      <c r="AR1754" s="117">
        <f t="shared" si="406"/>
        <v>1.9435028248587571E-2</v>
      </c>
      <c r="AS1754" t="str">
        <f t="shared" si="407"/>
        <v>2012AKS</v>
      </c>
    </row>
    <row r="1755" spans="1:45" x14ac:dyDescent="0.25">
      <c r="A1755" t="s">
        <v>652</v>
      </c>
      <c r="B1755" s="64">
        <v>2013</v>
      </c>
      <c r="C1755">
        <v>6408</v>
      </c>
      <c r="D1755" s="116" t="s">
        <v>31</v>
      </c>
      <c r="E1755" s="63">
        <v>0.15402621722846443</v>
      </c>
      <c r="F1755" s="63">
        <v>0.14856429463171036</v>
      </c>
      <c r="G1755" s="63">
        <v>2.2315855181023719E-2</v>
      </c>
      <c r="H1755" s="63">
        <v>2.1847690387016231E-3</v>
      </c>
      <c r="I1755" s="63">
        <v>4.8377028714107363E-3</v>
      </c>
      <c r="J1755" s="63">
        <v>0</v>
      </c>
      <c r="K1755" s="63">
        <v>0</v>
      </c>
      <c r="L1755" s="63">
        <v>0</v>
      </c>
      <c r="M1755" s="63">
        <v>0</v>
      </c>
      <c r="N1755" s="63">
        <v>0</v>
      </c>
      <c r="O1755" s="63">
        <v>0</v>
      </c>
      <c r="P1755" s="63">
        <v>7.8027465667915102E-4</v>
      </c>
      <c r="Q1755" s="63">
        <v>0</v>
      </c>
      <c r="R1755" s="63">
        <v>0</v>
      </c>
      <c r="S1755" s="63">
        <v>0</v>
      </c>
      <c r="T1755" s="63">
        <v>0</v>
      </c>
      <c r="U1755" s="63">
        <v>0</v>
      </c>
      <c r="V1755" s="63">
        <v>0</v>
      </c>
      <c r="W1755" s="63">
        <v>0.11470037453183521</v>
      </c>
      <c r="X1755" s="63">
        <v>0.13014981273408241</v>
      </c>
      <c r="Y1755" s="63">
        <v>7.9588014981273412E-3</v>
      </c>
      <c r="Z1755" s="63">
        <v>2.8558052434456929E-2</v>
      </c>
      <c r="AA1755" s="63">
        <v>0.38592384519350814</v>
      </c>
      <c r="AB1755" s="93" t="str">
        <f t="shared" si="381"/>
        <v>a09on</v>
      </c>
      <c r="AC1755" s="93" t="str">
        <f t="shared" si="395"/>
        <v>AKS</v>
      </c>
      <c r="AD1755" s="93" t="str">
        <f>"'"&amp;VLOOKUP(A1755,Lookups!B$3:F$48,2,FALSE)&amp;"'"</f>
        <v>'Alaska Spring'</v>
      </c>
      <c r="AE1755" s="93">
        <f>VLOOKUP(A1755,Lookups!B$3:F$48,4,FALSE)</f>
        <v>1</v>
      </c>
      <c r="AF1755" s="93" t="str">
        <f>VLOOKUP(A1755,Lookups!B$3:F$48,5,FALSE)</f>
        <v>SEAK</v>
      </c>
      <c r="AG1755" s="93" t="str">
        <f t="shared" si="396"/>
        <v>yes</v>
      </c>
      <c r="AH1755" s="93">
        <f>VLOOKUP(A1755,Lookups!B$3:F$48,3,FALSE)</f>
        <v>1</v>
      </c>
      <c r="AI1755" s="117">
        <f t="shared" si="397"/>
        <v>0.32490636704119857</v>
      </c>
      <c r="AJ1755" s="117">
        <f t="shared" si="398"/>
        <v>7.0224719101123594E-3</v>
      </c>
      <c r="AK1755" s="117">
        <f t="shared" si="399"/>
        <v>0</v>
      </c>
      <c r="AL1755" s="117">
        <f t="shared" si="400"/>
        <v>0</v>
      </c>
      <c r="AM1755" s="117">
        <f t="shared" si="401"/>
        <v>7.8027465667915102E-4</v>
      </c>
      <c r="AN1755" s="117">
        <f t="shared" si="402"/>
        <v>0</v>
      </c>
      <c r="AO1755" s="117">
        <f t="shared" si="403"/>
        <v>0</v>
      </c>
      <c r="AP1755" s="117">
        <f t="shared" si="404"/>
        <v>0.25280898876404495</v>
      </c>
      <c r="AQ1755" s="117">
        <f t="shared" si="405"/>
        <v>0.38592384519350814</v>
      </c>
      <c r="AR1755" s="117">
        <f t="shared" si="406"/>
        <v>2.8558052434456929E-2</v>
      </c>
      <c r="AS1755" t="str">
        <f t="shared" si="407"/>
        <v>2013AKS</v>
      </c>
    </row>
  </sheetData>
  <mergeCells count="14">
    <mergeCell ref="BT1:BV1"/>
    <mergeCell ref="BW1:BY1"/>
    <mergeCell ref="BZ1:CA1"/>
    <mergeCell ref="W3:Z3"/>
    <mergeCell ref="E2:K2"/>
    <mergeCell ref="L2:Z2"/>
    <mergeCell ref="E3:G3"/>
    <mergeCell ref="H3:I3"/>
    <mergeCell ref="J3:K3"/>
    <mergeCell ref="L3:M3"/>
    <mergeCell ref="N3:P3"/>
    <mergeCell ref="Q3:R3"/>
    <mergeCell ref="S3:T3"/>
    <mergeCell ref="U3:V3"/>
  </mergeCells>
  <pageMargins left="0.7" right="0.7" top="0.75" bottom="0.75" header="0.3" footer="0.3"/>
  <pageSetup orientation="portrait"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50"/>
  </sheetPr>
  <dimension ref="B2:H52"/>
  <sheetViews>
    <sheetView workbookViewId="0"/>
  </sheetViews>
  <sheetFormatPr defaultRowHeight="15" x14ac:dyDescent="0.25"/>
  <cols>
    <col min="2" max="2" width="7.42578125" bestFit="1" customWidth="1"/>
    <col min="3" max="3" width="36.28515625" bestFit="1" customWidth="1"/>
    <col min="4" max="4" width="8" bestFit="1" customWidth="1"/>
    <col min="5" max="5" width="8" customWidth="1"/>
    <col min="6" max="6" width="6.5703125" bestFit="1" customWidth="1"/>
  </cols>
  <sheetData>
    <row r="2" spans="2:8" x14ac:dyDescent="0.25">
      <c r="B2" s="118" t="s">
        <v>639</v>
      </c>
      <c r="C2" s="30" t="s">
        <v>640</v>
      </c>
      <c r="D2" s="30" t="s">
        <v>641</v>
      </c>
      <c r="E2" s="30" t="s">
        <v>827</v>
      </c>
      <c r="F2" s="30" t="s">
        <v>828</v>
      </c>
    </row>
    <row r="3" spans="2:8" x14ac:dyDescent="0.25">
      <c r="B3" s="119" t="s">
        <v>652</v>
      </c>
      <c r="C3" s="58" t="s">
        <v>0</v>
      </c>
      <c r="D3" s="58">
        <v>1</v>
      </c>
      <c r="E3" s="58">
        <v>1</v>
      </c>
      <c r="F3" s="58" t="s">
        <v>11</v>
      </c>
      <c r="H3" s="58"/>
    </row>
    <row r="4" spans="2:8" x14ac:dyDescent="0.25">
      <c r="B4" s="119" t="s">
        <v>654</v>
      </c>
      <c r="C4" s="58" t="s">
        <v>38</v>
      </c>
      <c r="D4" s="58">
        <v>2</v>
      </c>
      <c r="E4" s="58">
        <v>2</v>
      </c>
      <c r="F4" s="58" t="s">
        <v>12</v>
      </c>
      <c r="H4" s="58"/>
    </row>
    <row r="5" spans="2:8" x14ac:dyDescent="0.25">
      <c r="B5" s="119" t="s">
        <v>656</v>
      </c>
      <c r="C5" s="58" t="s">
        <v>49</v>
      </c>
      <c r="D5" s="58">
        <v>3</v>
      </c>
      <c r="E5" s="58">
        <v>4</v>
      </c>
      <c r="F5" s="58" t="s">
        <v>658</v>
      </c>
      <c r="H5" s="58"/>
    </row>
    <row r="6" spans="2:8" x14ac:dyDescent="0.25">
      <c r="B6" s="119" t="s">
        <v>659</v>
      </c>
      <c r="C6" s="58" t="s">
        <v>52</v>
      </c>
      <c r="D6" s="58">
        <v>4</v>
      </c>
      <c r="E6" s="58">
        <v>5</v>
      </c>
      <c r="F6" s="58" t="s">
        <v>661</v>
      </c>
      <c r="H6" s="58"/>
    </row>
    <row r="7" spans="2:8" x14ac:dyDescent="0.25">
      <c r="B7" s="119" t="s">
        <v>662</v>
      </c>
      <c r="C7" s="58" t="s">
        <v>55</v>
      </c>
      <c r="D7" s="58">
        <v>5</v>
      </c>
      <c r="E7" s="58">
        <v>1</v>
      </c>
      <c r="F7" s="58" t="s">
        <v>11</v>
      </c>
      <c r="H7" s="58"/>
    </row>
    <row r="8" spans="2:8" x14ac:dyDescent="0.25">
      <c r="B8" s="119" t="s">
        <v>664</v>
      </c>
      <c r="C8" s="58" t="s">
        <v>58</v>
      </c>
      <c r="D8" s="58">
        <v>6</v>
      </c>
      <c r="E8" s="58">
        <v>4</v>
      </c>
      <c r="F8" s="58" t="s">
        <v>658</v>
      </c>
      <c r="H8" s="58"/>
    </row>
    <row r="9" spans="2:8" x14ac:dyDescent="0.25">
      <c r="B9" s="119" t="s">
        <v>666</v>
      </c>
      <c r="C9" s="58" t="s">
        <v>64</v>
      </c>
      <c r="D9" s="58">
        <v>7</v>
      </c>
      <c r="E9" s="58">
        <v>8</v>
      </c>
      <c r="F9" s="58" t="s">
        <v>668</v>
      </c>
      <c r="H9" s="58"/>
    </row>
    <row r="10" spans="2:8" x14ac:dyDescent="0.25">
      <c r="B10" s="119" t="s">
        <v>669</v>
      </c>
      <c r="C10" s="58" t="s">
        <v>67</v>
      </c>
      <c r="D10" s="58">
        <v>8</v>
      </c>
      <c r="E10" s="58">
        <v>5</v>
      </c>
      <c r="F10" s="58" t="s">
        <v>661</v>
      </c>
      <c r="H10" s="58"/>
    </row>
    <row r="11" spans="2:8" x14ac:dyDescent="0.25">
      <c r="B11" s="119" t="s">
        <v>671</v>
      </c>
      <c r="C11" s="58" t="s">
        <v>73</v>
      </c>
      <c r="D11" s="58">
        <v>9</v>
      </c>
      <c r="E11" s="58">
        <v>9</v>
      </c>
      <c r="F11" s="58" t="s">
        <v>673</v>
      </c>
    </row>
    <row r="12" spans="2:8" x14ac:dyDescent="0.25">
      <c r="B12" s="119" t="s">
        <v>674</v>
      </c>
      <c r="C12" s="58" t="s">
        <v>80</v>
      </c>
      <c r="D12" s="58">
        <v>11</v>
      </c>
      <c r="E12" s="58">
        <v>7</v>
      </c>
      <c r="F12" s="58" t="s">
        <v>676</v>
      </c>
    </row>
    <row r="13" spans="2:8" x14ac:dyDescent="0.25">
      <c r="B13" s="119" t="s">
        <v>677</v>
      </c>
      <c r="C13" s="58" t="s">
        <v>84</v>
      </c>
      <c r="D13" s="58">
        <v>12</v>
      </c>
      <c r="E13" s="58">
        <v>8</v>
      </c>
      <c r="F13" s="58" t="s">
        <v>668</v>
      </c>
    </row>
    <row r="14" spans="2:8" x14ac:dyDescent="0.25">
      <c r="B14" s="119" t="s">
        <v>679</v>
      </c>
      <c r="C14" s="58" t="s">
        <v>87</v>
      </c>
      <c r="D14" s="58">
        <v>13</v>
      </c>
      <c r="E14" s="58">
        <v>5</v>
      </c>
      <c r="F14" s="58" t="s">
        <v>661</v>
      </c>
    </row>
    <row r="15" spans="2:8" x14ac:dyDescent="0.25">
      <c r="B15" s="119" t="s">
        <v>681</v>
      </c>
      <c r="C15" s="58" t="s">
        <v>90</v>
      </c>
      <c r="D15" s="58">
        <v>14</v>
      </c>
      <c r="E15" s="58">
        <v>6</v>
      </c>
      <c r="F15" s="58" t="s">
        <v>683</v>
      </c>
    </row>
    <row r="16" spans="2:8" x14ac:dyDescent="0.25">
      <c r="B16" s="119" t="s">
        <v>684</v>
      </c>
      <c r="C16" s="58" t="s">
        <v>96</v>
      </c>
      <c r="D16" s="58">
        <v>15</v>
      </c>
      <c r="E16" s="58">
        <v>2</v>
      </c>
      <c r="F16" s="58" t="s">
        <v>12</v>
      </c>
    </row>
    <row r="17" spans="2:6" x14ac:dyDescent="0.25">
      <c r="B17" s="119" t="s">
        <v>686</v>
      </c>
      <c r="C17" s="58" t="s">
        <v>99</v>
      </c>
      <c r="D17" s="58">
        <v>16</v>
      </c>
      <c r="E17" s="58">
        <v>8</v>
      </c>
      <c r="F17" s="58" t="s">
        <v>668</v>
      </c>
    </row>
    <row r="18" spans="2:6" x14ac:dyDescent="0.25">
      <c r="B18" s="119" t="s">
        <v>688</v>
      </c>
      <c r="C18" s="58" t="s">
        <v>102</v>
      </c>
      <c r="D18" s="58">
        <v>17</v>
      </c>
      <c r="E18" s="58">
        <v>8</v>
      </c>
      <c r="F18" s="58" t="s">
        <v>668</v>
      </c>
    </row>
    <row r="19" spans="2:6" x14ac:dyDescent="0.25">
      <c r="B19" s="119" t="s">
        <v>690</v>
      </c>
      <c r="C19" s="58" t="s">
        <v>105</v>
      </c>
      <c r="D19" s="58">
        <v>18</v>
      </c>
      <c r="E19" s="58">
        <v>8</v>
      </c>
      <c r="F19" s="58" t="s">
        <v>668</v>
      </c>
    </row>
    <row r="20" spans="2:6" x14ac:dyDescent="0.25">
      <c r="B20" s="119" t="s">
        <v>692</v>
      </c>
      <c r="C20" s="58" t="s">
        <v>108</v>
      </c>
      <c r="D20" s="58">
        <v>19</v>
      </c>
      <c r="E20" s="58">
        <v>8</v>
      </c>
      <c r="F20" s="58" t="s">
        <v>668</v>
      </c>
    </row>
    <row r="21" spans="2:6" x14ac:dyDescent="0.25">
      <c r="B21" s="119" t="s">
        <v>830</v>
      </c>
      <c r="C21" s="58" t="s">
        <v>831</v>
      </c>
      <c r="D21" s="58">
        <v>20</v>
      </c>
      <c r="E21" s="58">
        <v>5</v>
      </c>
      <c r="F21" s="58" t="s">
        <v>661</v>
      </c>
    </row>
    <row r="22" spans="2:6" x14ac:dyDescent="0.25">
      <c r="B22" s="119" t="s">
        <v>694</v>
      </c>
      <c r="C22" s="58" t="s">
        <v>114</v>
      </c>
      <c r="D22" s="58">
        <v>21</v>
      </c>
      <c r="E22" s="58">
        <v>4</v>
      </c>
      <c r="F22" s="58" t="s">
        <v>658</v>
      </c>
    </row>
    <row r="23" spans="2:6" x14ac:dyDescent="0.25">
      <c r="B23" s="119" t="s">
        <v>696</v>
      </c>
      <c r="C23" s="58" t="s">
        <v>118</v>
      </c>
      <c r="D23" s="58">
        <v>22</v>
      </c>
      <c r="E23" s="58">
        <v>5</v>
      </c>
      <c r="F23" s="58" t="s">
        <v>661</v>
      </c>
    </row>
    <row r="24" spans="2:6" x14ac:dyDescent="0.25">
      <c r="B24" s="119" t="s">
        <v>698</v>
      </c>
      <c r="C24" s="58" t="s">
        <v>121</v>
      </c>
      <c r="D24" s="58">
        <v>23</v>
      </c>
      <c r="E24" s="58">
        <v>7</v>
      </c>
      <c r="F24" s="58" t="s">
        <v>676</v>
      </c>
    </row>
    <row r="25" spans="2:6" x14ac:dyDescent="0.25">
      <c r="B25" s="119" t="s">
        <v>700</v>
      </c>
      <c r="C25" s="58" t="s">
        <v>127</v>
      </c>
      <c r="D25" s="58">
        <v>25</v>
      </c>
      <c r="E25" s="58">
        <v>7</v>
      </c>
      <c r="F25" s="58" t="s">
        <v>676</v>
      </c>
    </row>
    <row r="26" spans="2:6" x14ac:dyDescent="0.25">
      <c r="B26" s="119" t="s">
        <v>702</v>
      </c>
      <c r="C26" s="58" t="s">
        <v>130</v>
      </c>
      <c r="D26" s="58">
        <v>26</v>
      </c>
      <c r="E26" s="58">
        <v>4</v>
      </c>
      <c r="F26" s="58" t="s">
        <v>658</v>
      </c>
    </row>
    <row r="27" spans="2:6" x14ac:dyDescent="0.25">
      <c r="B27" s="119" t="s">
        <v>704</v>
      </c>
      <c r="C27" s="58" t="s">
        <v>133</v>
      </c>
      <c r="D27" s="58">
        <v>27</v>
      </c>
      <c r="E27" s="58">
        <v>6</v>
      </c>
      <c r="F27" s="58" t="s">
        <v>683</v>
      </c>
    </row>
    <row r="28" spans="2:6" x14ac:dyDescent="0.25">
      <c r="B28" s="119" t="s">
        <v>706</v>
      </c>
      <c r="C28" s="58" t="s">
        <v>136</v>
      </c>
      <c r="D28" s="58">
        <v>28</v>
      </c>
      <c r="E28" s="58">
        <v>4</v>
      </c>
      <c r="F28" s="58" t="s">
        <v>658</v>
      </c>
    </row>
    <row r="29" spans="2:6" x14ac:dyDescent="0.25">
      <c r="B29" s="119" t="s">
        <v>708</v>
      </c>
      <c r="C29" s="58" t="s">
        <v>139</v>
      </c>
      <c r="D29" s="58">
        <v>29</v>
      </c>
      <c r="E29" s="58">
        <v>3</v>
      </c>
      <c r="F29" s="58" t="s">
        <v>13</v>
      </c>
    </row>
    <row r="30" spans="2:6" x14ac:dyDescent="0.25">
      <c r="B30" s="119" t="s">
        <v>710</v>
      </c>
      <c r="C30" s="58" t="s">
        <v>142</v>
      </c>
      <c r="D30" s="58">
        <v>30</v>
      </c>
      <c r="E30" s="58">
        <v>7</v>
      </c>
      <c r="F30" s="58" t="s">
        <v>676</v>
      </c>
    </row>
    <row r="31" spans="2:6" x14ac:dyDescent="0.25">
      <c r="B31" s="119" t="s">
        <v>712</v>
      </c>
      <c r="C31" s="58" t="s">
        <v>145</v>
      </c>
      <c r="D31" s="58">
        <v>31</v>
      </c>
      <c r="E31" s="58">
        <v>5</v>
      </c>
      <c r="F31" s="58" t="s">
        <v>661</v>
      </c>
    </row>
    <row r="32" spans="2:6" x14ac:dyDescent="0.25">
      <c r="B32" s="119" t="s">
        <v>714</v>
      </c>
      <c r="C32" s="58" t="s">
        <v>148</v>
      </c>
      <c r="D32" s="58">
        <v>32</v>
      </c>
      <c r="E32" s="58">
        <v>7</v>
      </c>
      <c r="F32" s="58" t="s">
        <v>676</v>
      </c>
    </row>
    <row r="33" spans="2:6" x14ac:dyDescent="0.25">
      <c r="B33" s="119" t="s">
        <v>716</v>
      </c>
      <c r="C33" s="58" t="s">
        <v>151</v>
      </c>
      <c r="D33" s="58">
        <v>33</v>
      </c>
      <c r="E33" s="58">
        <v>7</v>
      </c>
      <c r="F33" s="58" t="s">
        <v>676</v>
      </c>
    </row>
    <row r="34" spans="2:6" x14ac:dyDescent="0.25">
      <c r="B34" s="119" t="s">
        <v>718</v>
      </c>
      <c r="C34" s="58" t="s">
        <v>154</v>
      </c>
      <c r="D34" s="58">
        <v>34</v>
      </c>
      <c r="E34" s="58">
        <v>7</v>
      </c>
      <c r="F34" s="58" t="s">
        <v>676</v>
      </c>
    </row>
    <row r="35" spans="2:6" x14ac:dyDescent="0.25">
      <c r="B35" s="119" t="s">
        <v>720</v>
      </c>
      <c r="C35" s="58" t="s">
        <v>157</v>
      </c>
      <c r="D35" s="58">
        <v>35</v>
      </c>
      <c r="E35" s="58">
        <v>6</v>
      </c>
      <c r="F35" s="58" t="s">
        <v>683</v>
      </c>
    </row>
    <row r="36" spans="2:6" x14ac:dyDescent="0.25">
      <c r="B36" s="119" t="s">
        <v>722</v>
      </c>
      <c r="C36" s="58" t="s">
        <v>160</v>
      </c>
      <c r="D36" s="58">
        <v>36</v>
      </c>
      <c r="E36" s="58">
        <v>8</v>
      </c>
      <c r="F36" s="58" t="s">
        <v>668</v>
      </c>
    </row>
    <row r="37" spans="2:6" x14ac:dyDescent="0.25">
      <c r="B37" s="119" t="s">
        <v>724</v>
      </c>
      <c r="C37" s="58" t="s">
        <v>163</v>
      </c>
      <c r="D37" s="58">
        <v>37</v>
      </c>
      <c r="E37" s="58">
        <v>7</v>
      </c>
      <c r="F37" s="58" t="s">
        <v>676</v>
      </c>
    </row>
    <row r="38" spans="2:6" x14ac:dyDescent="0.25">
      <c r="B38" s="119" t="s">
        <v>726</v>
      </c>
      <c r="C38" s="58" t="s">
        <v>166</v>
      </c>
      <c r="D38" s="58">
        <v>38</v>
      </c>
      <c r="E38" s="58">
        <v>7</v>
      </c>
      <c r="F38" s="58" t="s">
        <v>676</v>
      </c>
    </row>
    <row r="39" spans="2:6" x14ac:dyDescent="0.25">
      <c r="B39" s="119" t="s">
        <v>728</v>
      </c>
      <c r="C39" s="58" t="s">
        <v>172</v>
      </c>
      <c r="D39" s="58">
        <v>40</v>
      </c>
      <c r="E39" s="58">
        <v>9</v>
      </c>
      <c r="F39" s="58" t="s">
        <v>673</v>
      </c>
    </row>
    <row r="40" spans="2:6" x14ac:dyDescent="0.25">
      <c r="B40" s="119" t="s">
        <v>730</v>
      </c>
      <c r="C40" s="58" t="s">
        <v>175</v>
      </c>
      <c r="D40" s="58">
        <v>41</v>
      </c>
      <c r="E40" s="58">
        <v>7</v>
      </c>
      <c r="F40" s="58" t="s">
        <v>676</v>
      </c>
    </row>
    <row r="41" spans="2:6" x14ac:dyDescent="0.25">
      <c r="B41" s="120" t="s">
        <v>836</v>
      </c>
      <c r="C41" t="s">
        <v>833</v>
      </c>
      <c r="D41" s="58">
        <v>42</v>
      </c>
      <c r="E41" s="58">
        <v>1</v>
      </c>
      <c r="F41" t="s">
        <v>11</v>
      </c>
    </row>
    <row r="42" spans="2:6" x14ac:dyDescent="0.25">
      <c r="B42" s="120" t="s">
        <v>732</v>
      </c>
      <c r="C42" t="s">
        <v>178</v>
      </c>
      <c r="D42" s="58">
        <v>43</v>
      </c>
      <c r="E42" s="58">
        <v>7</v>
      </c>
      <c r="F42" t="s">
        <v>676</v>
      </c>
    </row>
    <row r="43" spans="2:6" x14ac:dyDescent="0.25">
      <c r="B43" s="120" t="s">
        <v>734</v>
      </c>
      <c r="C43" t="s">
        <v>181</v>
      </c>
      <c r="D43" s="58">
        <v>44</v>
      </c>
      <c r="E43" s="58">
        <v>8</v>
      </c>
      <c r="F43" t="s">
        <v>668</v>
      </c>
    </row>
    <row r="44" spans="2:6" x14ac:dyDescent="0.25">
      <c r="B44" s="120" t="s">
        <v>736</v>
      </c>
      <c r="C44" t="s">
        <v>184</v>
      </c>
      <c r="D44" s="58">
        <v>45</v>
      </c>
      <c r="E44">
        <v>1</v>
      </c>
      <c r="F44" t="s">
        <v>11</v>
      </c>
    </row>
    <row r="45" spans="2:6" x14ac:dyDescent="0.25">
      <c r="B45" s="120" t="s">
        <v>738</v>
      </c>
      <c r="C45" t="s">
        <v>187</v>
      </c>
      <c r="D45" s="58">
        <v>46</v>
      </c>
      <c r="E45" s="58">
        <v>1</v>
      </c>
      <c r="F45" t="s">
        <v>11</v>
      </c>
    </row>
    <row r="46" spans="2:6" x14ac:dyDescent="0.25">
      <c r="B46" s="120" t="s">
        <v>740</v>
      </c>
      <c r="C46" t="s">
        <v>190</v>
      </c>
      <c r="D46" s="58">
        <v>47</v>
      </c>
      <c r="E46" s="58">
        <v>8</v>
      </c>
      <c r="F46" t="s">
        <v>668</v>
      </c>
    </row>
    <row r="47" spans="2:6" x14ac:dyDescent="0.25">
      <c r="B47" s="120" t="s">
        <v>742</v>
      </c>
      <c r="C47" t="s">
        <v>196</v>
      </c>
      <c r="D47" s="58">
        <v>49</v>
      </c>
      <c r="E47" s="58">
        <v>7</v>
      </c>
      <c r="F47" t="s">
        <v>676</v>
      </c>
    </row>
    <row r="48" spans="2:6" x14ac:dyDescent="0.25">
      <c r="B48" s="120" t="s">
        <v>744</v>
      </c>
      <c r="C48" t="s">
        <v>199</v>
      </c>
      <c r="D48" s="58">
        <v>50</v>
      </c>
      <c r="E48">
        <v>8</v>
      </c>
      <c r="F48" t="s">
        <v>668</v>
      </c>
    </row>
    <row r="49" spans="2:7" x14ac:dyDescent="0.25">
      <c r="B49" s="121" t="s">
        <v>826</v>
      </c>
      <c r="C49" s="122" t="s">
        <v>76</v>
      </c>
      <c r="D49" s="58">
        <v>10</v>
      </c>
      <c r="E49" s="122">
        <v>6</v>
      </c>
      <c r="F49" s="122" t="s">
        <v>683</v>
      </c>
      <c r="G49" s="122" t="s">
        <v>829</v>
      </c>
    </row>
    <row r="50" spans="2:7" x14ac:dyDescent="0.25">
      <c r="B50" s="121" t="s">
        <v>823</v>
      </c>
      <c r="C50" s="122" t="s">
        <v>193</v>
      </c>
      <c r="D50" s="58">
        <v>48</v>
      </c>
      <c r="E50" s="122">
        <v>7</v>
      </c>
      <c r="F50" s="122" t="s">
        <v>676</v>
      </c>
      <c r="G50" s="122" t="s">
        <v>829</v>
      </c>
    </row>
    <row r="51" spans="2:7" x14ac:dyDescent="0.25">
      <c r="B51" s="121" t="s">
        <v>824</v>
      </c>
      <c r="C51" s="122" t="s">
        <v>169</v>
      </c>
      <c r="D51" s="58">
        <v>39</v>
      </c>
      <c r="E51" s="122">
        <v>7</v>
      </c>
      <c r="F51" s="122" t="s">
        <v>676</v>
      </c>
      <c r="G51" s="122" t="s">
        <v>829</v>
      </c>
    </row>
    <row r="52" spans="2:7" x14ac:dyDescent="0.25">
      <c r="B52" s="121" t="s">
        <v>825</v>
      </c>
      <c r="C52" s="122" t="s">
        <v>124</v>
      </c>
      <c r="D52" s="58">
        <v>24</v>
      </c>
      <c r="E52" s="122">
        <v>7</v>
      </c>
      <c r="F52" s="122" t="s">
        <v>676</v>
      </c>
      <c r="G52" s="122" t="s">
        <v>829</v>
      </c>
    </row>
  </sheetData>
  <sortState ref="B3:G53">
    <sortCondition ref="B3:B5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Z46"/>
  <sheetViews>
    <sheetView topLeftCell="A16" workbookViewId="0">
      <selection activeCell="Z40" sqref="Z40"/>
    </sheetView>
  </sheetViews>
  <sheetFormatPr defaultRowHeight="15" x14ac:dyDescent="0.25"/>
  <cols>
    <col min="2" max="2" width="9.85546875" bestFit="1" customWidth="1"/>
    <col min="3" max="3" width="7.85546875" customWidth="1"/>
    <col min="4" max="26" width="7.42578125" customWidth="1"/>
  </cols>
  <sheetData>
    <row r="1" spans="1:26" x14ac:dyDescent="0.25">
      <c r="A1" t="s">
        <v>199</v>
      </c>
    </row>
    <row r="2" spans="1:26" x14ac:dyDescent="0.25">
      <c r="A2" t="s">
        <v>201</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2086</v>
      </c>
      <c r="C7" s="8" t="s">
        <v>29</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5864</v>
      </c>
      <c r="C8" s="8" t="s">
        <v>30</v>
      </c>
      <c r="D8" s="15">
        <v>4.3656207366985E-2</v>
      </c>
      <c r="E8" s="14">
        <v>5.2864938608458388E-3</v>
      </c>
      <c r="F8" s="14">
        <v>1.8758526603001365E-3</v>
      </c>
      <c r="G8" s="14">
        <v>5.9174624829467941E-2</v>
      </c>
      <c r="H8" s="14">
        <v>0</v>
      </c>
      <c r="I8" s="14">
        <v>2.7626193724420191E-2</v>
      </c>
      <c r="J8" s="14">
        <v>0</v>
      </c>
      <c r="K8" s="15">
        <v>0</v>
      </c>
      <c r="L8" s="14">
        <v>0</v>
      </c>
      <c r="M8" s="14">
        <v>1.5347885402455662E-3</v>
      </c>
      <c r="N8" s="14">
        <v>3.9222373806275575E-3</v>
      </c>
      <c r="O8" s="14">
        <v>5.1159618008185536E-4</v>
      </c>
      <c r="P8" s="14">
        <v>5.4570259208731242E-3</v>
      </c>
      <c r="Q8" s="14">
        <v>5.4570259208731242E-3</v>
      </c>
      <c r="R8" s="14">
        <v>5.1159618008185536E-4</v>
      </c>
      <c r="S8" s="14">
        <v>0</v>
      </c>
      <c r="T8" s="14">
        <v>0</v>
      </c>
      <c r="U8" s="14">
        <v>5.1159618008185536E-4</v>
      </c>
      <c r="V8" s="14">
        <v>0</v>
      </c>
      <c r="W8" s="14">
        <v>3.5811732605729877E-3</v>
      </c>
      <c r="X8" s="14">
        <v>8.1173260572987724E-2</v>
      </c>
      <c r="Y8" s="14">
        <v>0</v>
      </c>
      <c r="Z8" s="21">
        <v>0.75972032742155526</v>
      </c>
    </row>
    <row r="9" spans="1:26" x14ac:dyDescent="0.25">
      <c r="A9" s="4">
        <v>1981</v>
      </c>
      <c r="B9" s="8">
        <v>8171</v>
      </c>
      <c r="C9" s="8" t="s">
        <v>31</v>
      </c>
      <c r="D9" s="15">
        <v>5.335944192877249E-2</v>
      </c>
      <c r="E9" s="14">
        <v>3.304369110268021E-3</v>
      </c>
      <c r="F9" s="14">
        <v>1.1014563700893403E-3</v>
      </c>
      <c r="G9" s="14">
        <v>6.0702484396034755E-2</v>
      </c>
      <c r="H9" s="14">
        <v>0</v>
      </c>
      <c r="I9" s="14">
        <v>1.4196548770040387E-2</v>
      </c>
      <c r="J9" s="14">
        <v>0</v>
      </c>
      <c r="K9" s="15">
        <v>0</v>
      </c>
      <c r="L9" s="14">
        <v>0</v>
      </c>
      <c r="M9" s="14">
        <v>3.6715212336311345E-3</v>
      </c>
      <c r="N9" s="14">
        <v>9.7907232896830257E-4</v>
      </c>
      <c r="O9" s="14">
        <v>0</v>
      </c>
      <c r="P9" s="14">
        <v>4.1610573981152857E-3</v>
      </c>
      <c r="Q9" s="14">
        <v>2.0805286990576428E-3</v>
      </c>
      <c r="R9" s="14">
        <v>0</v>
      </c>
      <c r="S9" s="14">
        <v>0</v>
      </c>
      <c r="T9" s="14">
        <v>0</v>
      </c>
      <c r="U9" s="14">
        <v>0</v>
      </c>
      <c r="V9" s="14">
        <v>0</v>
      </c>
      <c r="W9" s="14">
        <v>1.5909925345734915E-2</v>
      </c>
      <c r="X9" s="14">
        <v>0.10769795618651327</v>
      </c>
      <c r="Y9" s="14">
        <v>0</v>
      </c>
      <c r="Z9" s="21">
        <v>0.73283563823277442</v>
      </c>
    </row>
    <row r="10" spans="1:26" x14ac:dyDescent="0.25">
      <c r="A10" s="4">
        <v>1982</v>
      </c>
      <c r="B10" s="8">
        <v>3729</v>
      </c>
      <c r="C10" s="8" t="s">
        <v>31</v>
      </c>
      <c r="D10" s="15">
        <v>5.2829176722982027E-2</v>
      </c>
      <c r="E10" s="14">
        <v>6.9723786537945831E-3</v>
      </c>
      <c r="F10" s="14">
        <v>1.0726736390453205E-3</v>
      </c>
      <c r="G10" s="14">
        <v>5.5779029230356665E-2</v>
      </c>
      <c r="H10" s="14">
        <v>0</v>
      </c>
      <c r="I10" s="14">
        <v>3.8348082595870206E-2</v>
      </c>
      <c r="J10" s="14">
        <v>0</v>
      </c>
      <c r="K10" s="15">
        <v>0</v>
      </c>
      <c r="L10" s="14">
        <v>0</v>
      </c>
      <c r="M10" s="14">
        <v>1.0726736390453205E-3</v>
      </c>
      <c r="N10" s="14">
        <v>2.4135156878519709E-3</v>
      </c>
      <c r="O10" s="14">
        <v>8.045052292839903E-4</v>
      </c>
      <c r="P10" s="14">
        <v>1.0190399570930545E-2</v>
      </c>
      <c r="Q10" s="14">
        <v>1.3676588897827836E-2</v>
      </c>
      <c r="R10" s="14">
        <v>1.0726736390453205E-3</v>
      </c>
      <c r="S10" s="14">
        <v>0</v>
      </c>
      <c r="T10" s="14">
        <v>1.0726736390453205E-3</v>
      </c>
      <c r="U10" s="14">
        <v>1.6090104585679806E-3</v>
      </c>
      <c r="V10" s="14">
        <v>0</v>
      </c>
      <c r="W10" s="14">
        <v>7.3478144274604446E-2</v>
      </c>
      <c r="X10" s="14">
        <v>0.25422365245374096</v>
      </c>
      <c r="Y10" s="14">
        <v>0</v>
      </c>
      <c r="Z10" s="21">
        <v>0.4853848216680075</v>
      </c>
    </row>
    <row r="11" spans="1:26" x14ac:dyDescent="0.25">
      <c r="A11" s="4">
        <v>1983</v>
      </c>
      <c r="B11" s="8">
        <v>2610</v>
      </c>
      <c r="C11" s="8" t="s">
        <v>31</v>
      </c>
      <c r="D11" s="15">
        <v>0.16398467432950192</v>
      </c>
      <c r="E11" s="14">
        <v>7.6628352490421458E-4</v>
      </c>
      <c r="F11" s="14">
        <v>0</v>
      </c>
      <c r="G11" s="14">
        <v>0.10459770114942529</v>
      </c>
      <c r="H11" s="14">
        <v>0</v>
      </c>
      <c r="I11" s="14">
        <v>1.5708812260536397E-2</v>
      </c>
      <c r="J11" s="14">
        <v>0</v>
      </c>
      <c r="K11" s="15">
        <v>3.0651340996168583E-3</v>
      </c>
      <c r="L11" s="14">
        <v>3.8314176245210726E-3</v>
      </c>
      <c r="M11" s="14">
        <v>2.2988505747126436E-3</v>
      </c>
      <c r="N11" s="14">
        <v>0</v>
      </c>
      <c r="O11" s="14">
        <v>0</v>
      </c>
      <c r="P11" s="14">
        <v>1.264367816091954E-2</v>
      </c>
      <c r="Q11" s="14">
        <v>3.0651340996168583E-3</v>
      </c>
      <c r="R11" s="14">
        <v>5.7471264367816091E-3</v>
      </c>
      <c r="S11" s="14">
        <v>3.8314176245210729E-4</v>
      </c>
      <c r="T11" s="14">
        <v>0</v>
      </c>
      <c r="U11" s="14">
        <v>5.3639846743295016E-3</v>
      </c>
      <c r="V11" s="14">
        <v>0</v>
      </c>
      <c r="W11" s="14">
        <v>6.4367816091954022E-2</v>
      </c>
      <c r="X11" s="14">
        <v>0.21992337164750958</v>
      </c>
      <c r="Y11" s="14">
        <v>0</v>
      </c>
      <c r="Z11" s="21">
        <v>0.39425287356321836</v>
      </c>
    </row>
    <row r="12" spans="1:26" x14ac:dyDescent="0.25">
      <c r="A12" s="4">
        <v>1984</v>
      </c>
      <c r="B12" s="8">
        <v>4007</v>
      </c>
      <c r="C12" s="8" t="s">
        <v>31</v>
      </c>
      <c r="D12" s="15">
        <v>4.5420514100324431E-2</v>
      </c>
      <c r="E12" s="14">
        <v>1.7469428500124782E-3</v>
      </c>
      <c r="F12" s="14">
        <v>3.4938857000249564E-3</v>
      </c>
      <c r="G12" s="14">
        <v>2.1212877464437233E-2</v>
      </c>
      <c r="H12" s="14">
        <v>9.9825305714998759E-4</v>
      </c>
      <c r="I12" s="14">
        <v>1.8467681557274768E-2</v>
      </c>
      <c r="J12" s="14">
        <v>0</v>
      </c>
      <c r="K12" s="15">
        <v>0</v>
      </c>
      <c r="L12" s="14">
        <v>7.4868979286249059E-4</v>
      </c>
      <c r="M12" s="14">
        <v>1.2478163214374844E-3</v>
      </c>
      <c r="N12" s="14">
        <v>1.2478163214374844E-3</v>
      </c>
      <c r="O12" s="14">
        <v>0</v>
      </c>
      <c r="P12" s="14">
        <v>9.9825305714998751E-3</v>
      </c>
      <c r="Q12" s="14">
        <v>0</v>
      </c>
      <c r="R12" s="14">
        <v>2.495632642874969E-4</v>
      </c>
      <c r="S12" s="14">
        <v>0</v>
      </c>
      <c r="T12" s="14">
        <v>0</v>
      </c>
      <c r="U12" s="14">
        <v>1.9965061142999752E-3</v>
      </c>
      <c r="V12" s="14">
        <v>0</v>
      </c>
      <c r="W12" s="14">
        <v>6.7382081357624163E-2</v>
      </c>
      <c r="X12" s="14">
        <v>0.24981282755178438</v>
      </c>
      <c r="Y12" s="14">
        <v>0</v>
      </c>
      <c r="Z12" s="21">
        <v>0.57599201397554278</v>
      </c>
    </row>
    <row r="13" spans="1:26" x14ac:dyDescent="0.25">
      <c r="A13" s="4">
        <v>1985</v>
      </c>
      <c r="B13" s="8">
        <v>2563</v>
      </c>
      <c r="C13" s="8" t="s">
        <v>31</v>
      </c>
      <c r="D13" s="15">
        <v>7.0620366757705819E-2</v>
      </c>
      <c r="E13" s="14">
        <v>1.9508388607101053E-3</v>
      </c>
      <c r="F13" s="14">
        <v>0</v>
      </c>
      <c r="G13" s="14">
        <v>4.6820132657042525E-3</v>
      </c>
      <c r="H13" s="14">
        <v>0</v>
      </c>
      <c r="I13" s="14">
        <v>5.0721810378462732E-3</v>
      </c>
      <c r="J13" s="14">
        <v>0</v>
      </c>
      <c r="K13" s="15">
        <v>0</v>
      </c>
      <c r="L13" s="14">
        <v>0</v>
      </c>
      <c r="M13" s="14">
        <v>1.5606710885680843E-3</v>
      </c>
      <c r="N13" s="14">
        <v>0</v>
      </c>
      <c r="O13" s="14">
        <v>0</v>
      </c>
      <c r="P13" s="14">
        <v>3.1213421771361686E-3</v>
      </c>
      <c r="Q13" s="14">
        <v>0</v>
      </c>
      <c r="R13" s="14">
        <v>0</v>
      </c>
      <c r="S13" s="14">
        <v>0</v>
      </c>
      <c r="T13" s="14">
        <v>0</v>
      </c>
      <c r="U13" s="14">
        <v>0</v>
      </c>
      <c r="V13" s="14">
        <v>0</v>
      </c>
      <c r="W13" s="14">
        <v>0.18415918845103393</v>
      </c>
      <c r="X13" s="14">
        <v>0.19664455715957863</v>
      </c>
      <c r="Y13" s="14">
        <v>3.9016777214202108E-4</v>
      </c>
      <c r="Z13" s="21">
        <v>0.53179867342957476</v>
      </c>
    </row>
    <row r="14" spans="1:26" x14ac:dyDescent="0.25">
      <c r="A14" s="4">
        <v>1986</v>
      </c>
      <c r="B14" s="8">
        <v>632</v>
      </c>
      <c r="C14" s="8" t="s">
        <v>31</v>
      </c>
      <c r="D14" s="15">
        <v>3.3227848101265826E-2</v>
      </c>
      <c r="E14" s="14">
        <v>3.1645569620253164E-3</v>
      </c>
      <c r="F14" s="14">
        <v>0</v>
      </c>
      <c r="G14" s="14">
        <v>6.1708860759493674E-2</v>
      </c>
      <c r="H14" s="14">
        <v>0</v>
      </c>
      <c r="I14" s="14">
        <v>4.4303797468354431E-2</v>
      </c>
      <c r="J14" s="14">
        <v>4.7468354430379748E-3</v>
      </c>
      <c r="K14" s="15">
        <v>0</v>
      </c>
      <c r="L14" s="14">
        <v>0</v>
      </c>
      <c r="M14" s="14">
        <v>4.7468354430379748E-3</v>
      </c>
      <c r="N14" s="14">
        <v>1.8987341772151899E-2</v>
      </c>
      <c r="O14" s="14">
        <v>0</v>
      </c>
      <c r="P14" s="14">
        <v>0</v>
      </c>
      <c r="Q14" s="14">
        <v>1.5822784810126582E-3</v>
      </c>
      <c r="R14" s="14">
        <v>0</v>
      </c>
      <c r="S14" s="14">
        <v>3.1645569620253164E-3</v>
      </c>
      <c r="T14" s="14">
        <v>0</v>
      </c>
      <c r="U14" s="14">
        <v>0</v>
      </c>
      <c r="V14" s="14">
        <v>0</v>
      </c>
      <c r="W14" s="14">
        <v>0.10284810126582279</v>
      </c>
      <c r="X14" s="14">
        <v>0.17721518987341772</v>
      </c>
      <c r="Y14" s="14">
        <v>0</v>
      </c>
      <c r="Z14" s="21">
        <v>0.54430379746835444</v>
      </c>
    </row>
    <row r="15" spans="1:26" x14ac:dyDescent="0.25">
      <c r="A15" s="4">
        <v>1987</v>
      </c>
      <c r="B15" s="8">
        <v>689</v>
      </c>
      <c r="C15" s="8" t="s">
        <v>31</v>
      </c>
      <c r="D15" s="15">
        <v>0.15820029027576196</v>
      </c>
      <c r="E15" s="14">
        <v>0</v>
      </c>
      <c r="F15" s="14">
        <v>5.8055152394775036E-3</v>
      </c>
      <c r="G15" s="14">
        <v>0.11901306240928883</v>
      </c>
      <c r="H15" s="14">
        <v>0</v>
      </c>
      <c r="I15" s="14">
        <v>1.3062409288824383E-2</v>
      </c>
      <c r="J15" s="14">
        <v>8.708272859216255E-3</v>
      </c>
      <c r="K15" s="15">
        <v>0</v>
      </c>
      <c r="L15" s="14">
        <v>0</v>
      </c>
      <c r="M15" s="14">
        <v>1.0159651669085631E-2</v>
      </c>
      <c r="N15" s="14">
        <v>7.2568940493468797E-3</v>
      </c>
      <c r="O15" s="14">
        <v>0</v>
      </c>
      <c r="P15" s="14">
        <v>1.741654571843251E-2</v>
      </c>
      <c r="Q15" s="14">
        <v>0</v>
      </c>
      <c r="R15" s="14">
        <v>1.1611030478955007E-2</v>
      </c>
      <c r="S15" s="14">
        <v>0</v>
      </c>
      <c r="T15" s="14">
        <v>0</v>
      </c>
      <c r="U15" s="14">
        <v>5.8055152394775036E-3</v>
      </c>
      <c r="V15" s="14">
        <v>0</v>
      </c>
      <c r="W15" s="14">
        <v>5.0798258345428157E-2</v>
      </c>
      <c r="X15" s="14">
        <v>0.26124818577648767</v>
      </c>
      <c r="Y15" s="14">
        <v>0</v>
      </c>
      <c r="Z15" s="21">
        <v>0.33091436865021773</v>
      </c>
    </row>
    <row r="16" spans="1:26" x14ac:dyDescent="0.25">
      <c r="A16" s="4">
        <v>1988</v>
      </c>
      <c r="B16" s="8">
        <v>2065</v>
      </c>
      <c r="C16" s="8" t="s">
        <v>31</v>
      </c>
      <c r="D16" s="15">
        <v>0.10605326876513317</v>
      </c>
      <c r="E16" s="14">
        <v>2.9055690072639223E-3</v>
      </c>
      <c r="F16" s="14">
        <v>5.3268765133171912E-3</v>
      </c>
      <c r="G16" s="14">
        <v>6.4891041162227603E-2</v>
      </c>
      <c r="H16" s="14">
        <v>0</v>
      </c>
      <c r="I16" s="14">
        <v>3.3898305084745763E-2</v>
      </c>
      <c r="J16" s="14">
        <v>0</v>
      </c>
      <c r="K16" s="15">
        <v>0</v>
      </c>
      <c r="L16" s="14">
        <v>0</v>
      </c>
      <c r="M16" s="14">
        <v>7.2639225181598066E-3</v>
      </c>
      <c r="N16" s="14">
        <v>4.8426150121065375E-4</v>
      </c>
      <c r="O16" s="14">
        <v>0</v>
      </c>
      <c r="P16" s="14">
        <v>1.6949152542372881E-2</v>
      </c>
      <c r="Q16" s="14">
        <v>4.8426150121065375E-4</v>
      </c>
      <c r="R16" s="14">
        <v>3.87409200968523E-3</v>
      </c>
      <c r="S16" s="14">
        <v>9.6852300242130751E-4</v>
      </c>
      <c r="T16" s="14">
        <v>0</v>
      </c>
      <c r="U16" s="14">
        <v>0</v>
      </c>
      <c r="V16" s="14">
        <v>0</v>
      </c>
      <c r="W16" s="14">
        <v>7.2154963680387416E-2</v>
      </c>
      <c r="X16" s="14">
        <v>0.29152542372881357</v>
      </c>
      <c r="Y16" s="14">
        <v>9.6852300242130751E-4</v>
      </c>
      <c r="Z16" s="21">
        <v>0.39225181598062953</v>
      </c>
    </row>
    <row r="17" spans="1:26" x14ac:dyDescent="0.25">
      <c r="A17" s="4">
        <v>1989</v>
      </c>
      <c r="B17" s="8">
        <v>2722</v>
      </c>
      <c r="C17" s="8" t="s">
        <v>31</v>
      </c>
      <c r="D17" s="15">
        <v>5.1065393093313739E-2</v>
      </c>
      <c r="E17" s="14">
        <v>0</v>
      </c>
      <c r="F17" s="14">
        <v>2.204261572373255E-3</v>
      </c>
      <c r="G17" s="14">
        <v>1.8001469507714914E-2</v>
      </c>
      <c r="H17" s="14">
        <v>0</v>
      </c>
      <c r="I17" s="14">
        <v>1.4695077149155033E-2</v>
      </c>
      <c r="J17" s="14">
        <v>3.6737692872887582E-3</v>
      </c>
      <c r="K17" s="15">
        <v>0</v>
      </c>
      <c r="L17" s="14">
        <v>5.5106539309331378E-3</v>
      </c>
      <c r="M17" s="14">
        <v>0</v>
      </c>
      <c r="N17" s="14">
        <v>2.204261572373255E-3</v>
      </c>
      <c r="O17" s="14">
        <v>0</v>
      </c>
      <c r="P17" s="14">
        <v>1.5797207935341659E-2</v>
      </c>
      <c r="Q17" s="14">
        <v>1.1021307861866275E-3</v>
      </c>
      <c r="R17" s="14">
        <v>0</v>
      </c>
      <c r="S17" s="14">
        <v>0</v>
      </c>
      <c r="T17" s="14">
        <v>0</v>
      </c>
      <c r="U17" s="14">
        <v>1.1021307861866275E-3</v>
      </c>
      <c r="V17" s="14">
        <v>0</v>
      </c>
      <c r="W17" s="14">
        <v>0.12711241734019105</v>
      </c>
      <c r="X17" s="14">
        <v>0.20903747244673035</v>
      </c>
      <c r="Y17" s="14">
        <v>3.673769287288758E-4</v>
      </c>
      <c r="Z17" s="21">
        <v>0.54812637766348271</v>
      </c>
    </row>
    <row r="18" spans="1:26" x14ac:dyDescent="0.25">
      <c r="A18" s="4">
        <v>1990</v>
      </c>
      <c r="B18" s="8">
        <v>2712</v>
      </c>
      <c r="C18" s="8" t="s">
        <v>31</v>
      </c>
      <c r="D18" s="15">
        <v>8.4439528023598817E-2</v>
      </c>
      <c r="E18" s="14">
        <v>5.8997050147492625E-3</v>
      </c>
      <c r="F18" s="14">
        <v>2.2123893805309734E-3</v>
      </c>
      <c r="G18" s="14">
        <v>1.5855457227138645E-2</v>
      </c>
      <c r="H18" s="14">
        <v>0</v>
      </c>
      <c r="I18" s="14">
        <v>2.2861356932153392E-2</v>
      </c>
      <c r="J18" s="14">
        <v>6.2684365781710914E-3</v>
      </c>
      <c r="K18" s="15">
        <v>0</v>
      </c>
      <c r="L18" s="14">
        <v>0</v>
      </c>
      <c r="M18" s="14">
        <v>1.8436578171091445E-3</v>
      </c>
      <c r="N18" s="14">
        <v>3.687315634218289E-3</v>
      </c>
      <c r="O18" s="14">
        <v>2.5811209439528023E-3</v>
      </c>
      <c r="P18" s="14">
        <v>1.2905604719764012E-2</v>
      </c>
      <c r="Q18" s="14">
        <v>7.3746312684365781E-4</v>
      </c>
      <c r="R18" s="14">
        <v>0</v>
      </c>
      <c r="S18" s="14">
        <v>0</v>
      </c>
      <c r="T18" s="14">
        <v>0</v>
      </c>
      <c r="U18" s="14">
        <v>0</v>
      </c>
      <c r="V18" s="14">
        <v>0</v>
      </c>
      <c r="W18" s="14">
        <v>0.16629793510324484</v>
      </c>
      <c r="X18" s="14">
        <v>0.27912979351032446</v>
      </c>
      <c r="Y18" s="14">
        <v>0</v>
      </c>
      <c r="Z18" s="21">
        <v>0.39528023598820061</v>
      </c>
    </row>
    <row r="19" spans="1:26" x14ac:dyDescent="0.25">
      <c r="A19" s="4">
        <v>1991</v>
      </c>
      <c r="B19" s="8">
        <v>2949</v>
      </c>
      <c r="C19" s="8" t="s">
        <v>31</v>
      </c>
      <c r="D19" s="15">
        <v>3.6961681926076635E-2</v>
      </c>
      <c r="E19" s="14">
        <v>1.4581213970837573E-2</v>
      </c>
      <c r="F19" s="14">
        <v>6.1037639877924718E-3</v>
      </c>
      <c r="G19" s="14">
        <v>1.69548999660902E-2</v>
      </c>
      <c r="H19" s="14">
        <v>0</v>
      </c>
      <c r="I19" s="14">
        <v>3.0518819938962359E-3</v>
      </c>
      <c r="J19" s="14">
        <v>1.3563919972872161E-3</v>
      </c>
      <c r="K19" s="15">
        <v>0</v>
      </c>
      <c r="L19" s="14">
        <v>2.3736859952526281E-3</v>
      </c>
      <c r="M19" s="14">
        <v>0</v>
      </c>
      <c r="N19" s="14">
        <v>1.3563919972872161E-3</v>
      </c>
      <c r="O19" s="14">
        <v>0</v>
      </c>
      <c r="P19" s="14">
        <v>5.0864699898270603E-3</v>
      </c>
      <c r="Q19" s="14">
        <v>1.017293997965412E-3</v>
      </c>
      <c r="R19" s="14">
        <v>3.3909799932180403E-4</v>
      </c>
      <c r="S19" s="14">
        <v>0</v>
      </c>
      <c r="T19" s="14">
        <v>0</v>
      </c>
      <c r="U19" s="14">
        <v>0</v>
      </c>
      <c r="V19" s="14">
        <v>0</v>
      </c>
      <c r="W19" s="14">
        <v>6.1037639877924724E-2</v>
      </c>
      <c r="X19" s="14">
        <v>0.43845371312309256</v>
      </c>
      <c r="Y19" s="14">
        <v>0</v>
      </c>
      <c r="Z19" s="21">
        <v>0.41132587317734826</v>
      </c>
    </row>
    <row r="20" spans="1:26" x14ac:dyDescent="0.25">
      <c r="A20" s="4">
        <v>1992</v>
      </c>
      <c r="B20" s="8">
        <v>2703</v>
      </c>
      <c r="C20" s="8" t="s">
        <v>31</v>
      </c>
      <c r="D20" s="15">
        <v>6.1783203847576768E-2</v>
      </c>
      <c r="E20" s="14">
        <v>4.5504994450610431E-2</v>
      </c>
      <c r="F20" s="14">
        <v>2.2197558268590455E-3</v>
      </c>
      <c r="G20" s="14">
        <v>1.4428412874583796E-2</v>
      </c>
      <c r="H20" s="14">
        <v>0</v>
      </c>
      <c r="I20" s="14">
        <v>2.293747687754347E-2</v>
      </c>
      <c r="J20" s="14">
        <v>1.4798372179060304E-3</v>
      </c>
      <c r="K20" s="15">
        <v>0</v>
      </c>
      <c r="L20" s="14">
        <v>0</v>
      </c>
      <c r="M20" s="14">
        <v>0</v>
      </c>
      <c r="N20" s="14">
        <v>1.4798372179060304E-3</v>
      </c>
      <c r="O20" s="14">
        <v>1.1098779134295228E-3</v>
      </c>
      <c r="P20" s="14">
        <v>2.2567517573066964E-2</v>
      </c>
      <c r="Q20" s="14">
        <v>1.849796522382538E-3</v>
      </c>
      <c r="R20" s="14">
        <v>0</v>
      </c>
      <c r="S20" s="14">
        <v>7.3991860895301518E-4</v>
      </c>
      <c r="T20" s="14">
        <v>3.6995930447650759E-4</v>
      </c>
      <c r="U20" s="14">
        <v>4.8094709581945989E-3</v>
      </c>
      <c r="V20" s="14">
        <v>0</v>
      </c>
      <c r="W20" s="14">
        <v>5.6973732889382171E-2</v>
      </c>
      <c r="X20" s="14">
        <v>0.3015168331483537</v>
      </c>
      <c r="Y20" s="14">
        <v>3.6995930447650759E-4</v>
      </c>
      <c r="Z20" s="21">
        <v>0.45985941546429893</v>
      </c>
    </row>
    <row r="21" spans="1:26" x14ac:dyDescent="0.25">
      <c r="A21" s="4">
        <v>1993</v>
      </c>
      <c r="B21" s="8">
        <v>5203</v>
      </c>
      <c r="C21" s="8" t="s">
        <v>31</v>
      </c>
      <c r="D21" s="15">
        <v>0.11012877186238709</v>
      </c>
      <c r="E21" s="14">
        <v>3.8439361906592349E-4</v>
      </c>
      <c r="F21" s="14">
        <v>0</v>
      </c>
      <c r="G21" s="14">
        <v>1.2877186238708437E-2</v>
      </c>
      <c r="H21" s="14">
        <v>9.6098404766480875E-4</v>
      </c>
      <c r="I21" s="14">
        <v>1.4030367095906209E-2</v>
      </c>
      <c r="J21" s="14">
        <v>2.1141649048625794E-3</v>
      </c>
      <c r="K21" s="15">
        <v>0</v>
      </c>
      <c r="L21" s="14">
        <v>0</v>
      </c>
      <c r="M21" s="14">
        <v>0</v>
      </c>
      <c r="N21" s="14">
        <v>0</v>
      </c>
      <c r="O21" s="14">
        <v>0</v>
      </c>
      <c r="P21" s="14">
        <v>1.5183547953103978E-2</v>
      </c>
      <c r="Q21" s="14">
        <v>5.7659042859888531E-4</v>
      </c>
      <c r="R21" s="14">
        <v>0</v>
      </c>
      <c r="S21" s="14">
        <v>3.8439361906592349E-4</v>
      </c>
      <c r="T21" s="14">
        <v>0</v>
      </c>
      <c r="U21" s="14">
        <v>0</v>
      </c>
      <c r="V21" s="14">
        <v>0</v>
      </c>
      <c r="W21" s="14">
        <v>8.2644628099173556E-3</v>
      </c>
      <c r="X21" s="14">
        <v>0.43417259273496062</v>
      </c>
      <c r="Y21" s="14">
        <v>0</v>
      </c>
      <c r="Z21" s="21">
        <v>0.40092254468575822</v>
      </c>
    </row>
    <row r="22" spans="1:26" x14ac:dyDescent="0.25">
      <c r="A22" s="4">
        <v>1994</v>
      </c>
      <c r="B22" s="8">
        <v>4953</v>
      </c>
      <c r="C22" s="8" t="s">
        <v>31</v>
      </c>
      <c r="D22" s="15">
        <v>5.4108621037754892E-2</v>
      </c>
      <c r="E22" s="14">
        <v>6.8645265495659198E-3</v>
      </c>
      <c r="F22" s="14">
        <v>7.0664243892590347E-3</v>
      </c>
      <c r="G22" s="14">
        <v>7.4702200686452653E-3</v>
      </c>
      <c r="H22" s="14">
        <v>1.0094891984655764E-3</v>
      </c>
      <c r="I22" s="14">
        <v>7.6721179083383802E-3</v>
      </c>
      <c r="J22" s="14">
        <v>0</v>
      </c>
      <c r="K22" s="15">
        <v>0</v>
      </c>
      <c r="L22" s="14">
        <v>0</v>
      </c>
      <c r="M22" s="14">
        <v>2.220876236624268E-3</v>
      </c>
      <c r="N22" s="14">
        <v>1.2113870381586917E-3</v>
      </c>
      <c r="O22" s="14">
        <v>0</v>
      </c>
      <c r="P22" s="14">
        <v>1.0094891984655764E-3</v>
      </c>
      <c r="Q22" s="14">
        <v>0</v>
      </c>
      <c r="R22" s="14">
        <v>8.0759135877246115E-4</v>
      </c>
      <c r="S22" s="14">
        <v>6.0569351907934583E-4</v>
      </c>
      <c r="T22" s="14">
        <v>0</v>
      </c>
      <c r="U22" s="14">
        <v>6.0569351907934583E-4</v>
      </c>
      <c r="V22" s="14">
        <v>0</v>
      </c>
      <c r="W22" s="14">
        <v>5.0272562083585708E-2</v>
      </c>
      <c r="X22" s="14">
        <v>0.39430648092065412</v>
      </c>
      <c r="Y22" s="14">
        <v>4.6436503129416518E-3</v>
      </c>
      <c r="Z22" s="21">
        <v>0.46012517666060976</v>
      </c>
    </row>
    <row r="23" spans="1:26" x14ac:dyDescent="0.25">
      <c r="A23" s="4">
        <v>1995</v>
      </c>
      <c r="B23" s="8">
        <v>4371</v>
      </c>
      <c r="C23" s="8" t="s">
        <v>31</v>
      </c>
      <c r="D23" s="15">
        <v>4.5298558682223752E-2</v>
      </c>
      <c r="E23" s="14">
        <v>1.3726835964310226E-3</v>
      </c>
      <c r="F23" s="14">
        <v>3.2029283916723862E-3</v>
      </c>
      <c r="G23" s="14">
        <v>1.1667810569663692E-2</v>
      </c>
      <c r="H23" s="14">
        <v>0</v>
      </c>
      <c r="I23" s="14">
        <v>4.5756119881034093E-3</v>
      </c>
      <c r="J23" s="14">
        <v>9.1512239762068181E-4</v>
      </c>
      <c r="K23" s="15">
        <v>0</v>
      </c>
      <c r="L23" s="14">
        <v>0</v>
      </c>
      <c r="M23" s="14">
        <v>0</v>
      </c>
      <c r="N23" s="14">
        <v>3.8892701898878973E-3</v>
      </c>
      <c r="O23" s="14">
        <v>0</v>
      </c>
      <c r="P23" s="14">
        <v>4.575611988103409E-4</v>
      </c>
      <c r="Q23" s="14">
        <v>0</v>
      </c>
      <c r="R23" s="14">
        <v>0</v>
      </c>
      <c r="S23" s="14">
        <v>0</v>
      </c>
      <c r="T23" s="14">
        <v>2.2878059940517045E-4</v>
      </c>
      <c r="U23" s="14">
        <v>2.5165865934568747E-3</v>
      </c>
      <c r="V23" s="14">
        <v>0</v>
      </c>
      <c r="W23" s="14">
        <v>2.7453671928620452E-3</v>
      </c>
      <c r="X23" s="14">
        <v>0.44383436284603067</v>
      </c>
      <c r="Y23" s="14">
        <v>6.863417982155113E-4</v>
      </c>
      <c r="Z23" s="21">
        <v>0.47860901395561656</v>
      </c>
    </row>
    <row r="24" spans="1:26" x14ac:dyDescent="0.25">
      <c r="A24" s="4">
        <v>1996</v>
      </c>
      <c r="B24" s="8">
        <v>3679</v>
      </c>
      <c r="C24" s="8" t="s">
        <v>31</v>
      </c>
      <c r="D24" s="15">
        <v>2.1473226420222886E-2</v>
      </c>
      <c r="E24" s="14">
        <v>0</v>
      </c>
      <c r="F24" s="14">
        <v>0</v>
      </c>
      <c r="G24" s="14">
        <v>2.446316933949443E-3</v>
      </c>
      <c r="H24" s="14">
        <v>0</v>
      </c>
      <c r="I24" s="14">
        <v>5.4362598532209838E-4</v>
      </c>
      <c r="J24" s="14">
        <v>0</v>
      </c>
      <c r="K24" s="15">
        <v>0</v>
      </c>
      <c r="L24" s="14">
        <v>0</v>
      </c>
      <c r="M24" s="14">
        <v>0</v>
      </c>
      <c r="N24" s="14">
        <v>8.1543897798314763E-4</v>
      </c>
      <c r="O24" s="14">
        <v>0</v>
      </c>
      <c r="P24" s="14">
        <v>0</v>
      </c>
      <c r="Q24" s="14">
        <v>0</v>
      </c>
      <c r="R24" s="14">
        <v>5.4362598532209838E-4</v>
      </c>
      <c r="S24" s="14">
        <v>0</v>
      </c>
      <c r="T24" s="14">
        <v>0</v>
      </c>
      <c r="U24" s="14">
        <v>8.1543897798314763E-4</v>
      </c>
      <c r="V24" s="14">
        <v>0</v>
      </c>
      <c r="W24" s="14">
        <v>8.1543897798314752E-3</v>
      </c>
      <c r="X24" s="14">
        <v>0.34819244359880402</v>
      </c>
      <c r="Y24" s="14">
        <v>4.349007882576787E-3</v>
      </c>
      <c r="Z24" s="21">
        <v>0.61266648545800484</v>
      </c>
    </row>
    <row r="25" spans="1:26" x14ac:dyDescent="0.25">
      <c r="A25" s="4">
        <v>1997</v>
      </c>
      <c r="B25" s="8">
        <v>2222</v>
      </c>
      <c r="C25" s="8" t="s">
        <v>31</v>
      </c>
      <c r="D25" s="15">
        <v>4.4104410441044101E-2</v>
      </c>
      <c r="E25" s="14">
        <v>0</v>
      </c>
      <c r="F25" s="14">
        <v>0</v>
      </c>
      <c r="G25" s="14">
        <v>3.1503150315031502E-3</v>
      </c>
      <c r="H25" s="14">
        <v>0</v>
      </c>
      <c r="I25" s="14">
        <v>0</v>
      </c>
      <c r="J25" s="14">
        <v>0</v>
      </c>
      <c r="K25" s="15">
        <v>0</v>
      </c>
      <c r="L25" s="14">
        <v>0</v>
      </c>
      <c r="M25" s="14">
        <v>0</v>
      </c>
      <c r="N25" s="14">
        <v>4.5004500450045003E-4</v>
      </c>
      <c r="O25" s="14">
        <v>0</v>
      </c>
      <c r="P25" s="14">
        <v>9.0009000900090005E-4</v>
      </c>
      <c r="Q25" s="14">
        <v>0</v>
      </c>
      <c r="R25" s="14">
        <v>1.8001800180018001E-3</v>
      </c>
      <c r="S25" s="14">
        <v>0</v>
      </c>
      <c r="T25" s="14">
        <v>0</v>
      </c>
      <c r="U25" s="14">
        <v>0</v>
      </c>
      <c r="V25" s="14">
        <v>0</v>
      </c>
      <c r="W25" s="14">
        <v>8.1008100810081012E-3</v>
      </c>
      <c r="X25" s="14">
        <v>0.1602160216021602</v>
      </c>
      <c r="Y25" s="14">
        <v>9.0009000900090005E-4</v>
      </c>
      <c r="Z25" s="21">
        <v>0.78037803780378034</v>
      </c>
    </row>
    <row r="26" spans="1:26" x14ac:dyDescent="0.25">
      <c r="A26" s="4">
        <v>1998</v>
      </c>
      <c r="B26" s="8">
        <v>1575</v>
      </c>
      <c r="C26" s="8" t="s">
        <v>31</v>
      </c>
      <c r="D26" s="15">
        <v>5.1428571428571428E-2</v>
      </c>
      <c r="E26" s="14">
        <v>0</v>
      </c>
      <c r="F26" s="14">
        <v>2.5396825396825397E-3</v>
      </c>
      <c r="G26" s="14">
        <v>0</v>
      </c>
      <c r="H26" s="14">
        <v>0</v>
      </c>
      <c r="I26" s="14">
        <v>6.3492063492063492E-4</v>
      </c>
      <c r="J26" s="14">
        <v>0</v>
      </c>
      <c r="K26" s="15">
        <v>0</v>
      </c>
      <c r="L26" s="14">
        <v>0</v>
      </c>
      <c r="M26" s="14">
        <v>0</v>
      </c>
      <c r="N26" s="14">
        <v>0</v>
      </c>
      <c r="O26" s="14">
        <v>0</v>
      </c>
      <c r="P26" s="14">
        <v>1.2698412698412698E-3</v>
      </c>
      <c r="Q26" s="14">
        <v>0</v>
      </c>
      <c r="R26" s="14">
        <v>0</v>
      </c>
      <c r="S26" s="14">
        <v>0</v>
      </c>
      <c r="T26" s="14">
        <v>0</v>
      </c>
      <c r="U26" s="14">
        <v>3.8095238095238095E-3</v>
      </c>
      <c r="V26" s="14">
        <v>0</v>
      </c>
      <c r="W26" s="14">
        <v>3.8095238095238095E-3</v>
      </c>
      <c r="X26" s="14">
        <v>0.17269841269841271</v>
      </c>
      <c r="Y26" s="14">
        <v>1.2698412698412698E-3</v>
      </c>
      <c r="Z26" s="21">
        <v>0.76253968253968252</v>
      </c>
    </row>
    <row r="27" spans="1:26" x14ac:dyDescent="0.25">
      <c r="A27" s="4">
        <v>1999</v>
      </c>
      <c r="B27" s="8">
        <v>1802</v>
      </c>
      <c r="C27" s="8" t="s">
        <v>31</v>
      </c>
      <c r="D27" s="15">
        <v>7.4361820199778023E-2</v>
      </c>
      <c r="E27" s="14">
        <v>0</v>
      </c>
      <c r="F27" s="14">
        <v>6.6592674805771362E-3</v>
      </c>
      <c r="G27" s="14">
        <v>0</v>
      </c>
      <c r="H27" s="14">
        <v>0</v>
      </c>
      <c r="I27" s="14">
        <v>0</v>
      </c>
      <c r="J27" s="14">
        <v>7.2142064372918979E-3</v>
      </c>
      <c r="K27" s="15">
        <v>0</v>
      </c>
      <c r="L27" s="14">
        <v>0</v>
      </c>
      <c r="M27" s="14">
        <v>0</v>
      </c>
      <c r="N27" s="14">
        <v>0</v>
      </c>
      <c r="O27" s="14">
        <v>0</v>
      </c>
      <c r="P27" s="14">
        <v>0</v>
      </c>
      <c r="Q27" s="14">
        <v>0</v>
      </c>
      <c r="R27" s="14">
        <v>0</v>
      </c>
      <c r="S27" s="14">
        <v>1.6648168701442841E-3</v>
      </c>
      <c r="T27" s="14">
        <v>0</v>
      </c>
      <c r="U27" s="14">
        <v>0</v>
      </c>
      <c r="V27" s="14">
        <v>0</v>
      </c>
      <c r="W27" s="14">
        <v>8.3240843507214213E-3</v>
      </c>
      <c r="X27" s="14">
        <v>0.15038845726970032</v>
      </c>
      <c r="Y27" s="14">
        <v>1.6648168701442841E-3</v>
      </c>
      <c r="Z27" s="21">
        <v>0.74972253052164262</v>
      </c>
    </row>
    <row r="28" spans="1:26" x14ac:dyDescent="0.25">
      <c r="A28" s="4">
        <v>2000</v>
      </c>
      <c r="B28" s="8">
        <v>6810</v>
      </c>
      <c r="C28" s="8" t="s">
        <v>31</v>
      </c>
      <c r="D28" s="15">
        <v>0.11468428781204111</v>
      </c>
      <c r="E28" s="14">
        <v>8.81057268722467E-4</v>
      </c>
      <c r="F28" s="14">
        <v>7.7826725403817914E-3</v>
      </c>
      <c r="G28" s="14">
        <v>1.4684287812041115E-3</v>
      </c>
      <c r="H28" s="14">
        <v>3.9647577092511016E-3</v>
      </c>
      <c r="I28" s="14">
        <v>3.5242290748898676E-3</v>
      </c>
      <c r="J28" s="14">
        <v>2.7900146842878121E-3</v>
      </c>
      <c r="K28" s="15">
        <v>0</v>
      </c>
      <c r="L28" s="14">
        <v>0</v>
      </c>
      <c r="M28" s="14">
        <v>0</v>
      </c>
      <c r="N28" s="14">
        <v>0</v>
      </c>
      <c r="O28" s="14">
        <v>5.8737151248164463E-4</v>
      </c>
      <c r="P28" s="14">
        <v>8.81057268722467E-4</v>
      </c>
      <c r="Q28" s="14">
        <v>1.762114537444934E-3</v>
      </c>
      <c r="R28" s="14">
        <v>1.3215859030837004E-3</v>
      </c>
      <c r="S28" s="14">
        <v>5.8737151248164463E-4</v>
      </c>
      <c r="T28" s="14">
        <v>0</v>
      </c>
      <c r="U28" s="14">
        <v>0</v>
      </c>
      <c r="V28" s="14">
        <v>0</v>
      </c>
      <c r="W28" s="14">
        <v>2.3641703377386195E-2</v>
      </c>
      <c r="X28" s="14">
        <v>0.30234948604992656</v>
      </c>
      <c r="Y28" s="14">
        <v>0</v>
      </c>
      <c r="Z28" s="21">
        <v>0.53377386196769461</v>
      </c>
    </row>
    <row r="29" spans="1:26" x14ac:dyDescent="0.25">
      <c r="A29" s="4">
        <v>2001</v>
      </c>
      <c r="B29" s="8">
        <v>35531</v>
      </c>
      <c r="C29" s="8" t="s">
        <v>31</v>
      </c>
      <c r="D29" s="15">
        <v>1.5169851678815682E-2</v>
      </c>
      <c r="E29" s="14">
        <v>5.6288874503954291E-5</v>
      </c>
      <c r="F29" s="14">
        <v>6.4732205679547434E-4</v>
      </c>
      <c r="G29" s="14">
        <v>8.4433311755931445E-4</v>
      </c>
      <c r="H29" s="14">
        <v>6.4732205679547434E-4</v>
      </c>
      <c r="I29" s="14">
        <v>4.3342433368044808E-3</v>
      </c>
      <c r="J29" s="14">
        <v>5.0659987053558865E-4</v>
      </c>
      <c r="K29" s="15">
        <v>0</v>
      </c>
      <c r="L29" s="14">
        <v>0</v>
      </c>
      <c r="M29" s="14">
        <v>0</v>
      </c>
      <c r="N29" s="14">
        <v>0</v>
      </c>
      <c r="O29" s="14">
        <v>0</v>
      </c>
      <c r="P29" s="14">
        <v>1.4916551743547888E-3</v>
      </c>
      <c r="Q29" s="14">
        <v>1.4072218625988574E-4</v>
      </c>
      <c r="R29" s="14">
        <v>1.6323773606146746E-3</v>
      </c>
      <c r="S29" s="14">
        <v>1.9701106076384003E-4</v>
      </c>
      <c r="T29" s="14">
        <v>0</v>
      </c>
      <c r="U29" s="14">
        <v>1.5760884861107203E-3</v>
      </c>
      <c r="V29" s="14">
        <v>0</v>
      </c>
      <c r="W29" s="14">
        <v>3.7347668233373675E-2</v>
      </c>
      <c r="X29" s="14">
        <v>0.25800005628887451</v>
      </c>
      <c r="Y29" s="14">
        <v>3.6587768427570291E-4</v>
      </c>
      <c r="Z29" s="21">
        <v>0.6770425825335622</v>
      </c>
    </row>
    <row r="30" spans="1:26" x14ac:dyDescent="0.25">
      <c r="A30" s="4">
        <v>2002</v>
      </c>
      <c r="B30" s="8">
        <v>20239</v>
      </c>
      <c r="C30" s="8" t="s">
        <v>31</v>
      </c>
      <c r="D30" s="15">
        <v>2.0504965660358712E-2</v>
      </c>
      <c r="E30" s="14">
        <v>8.8937200454567908E-4</v>
      </c>
      <c r="F30" s="14">
        <v>8.8937200454567908E-4</v>
      </c>
      <c r="G30" s="14">
        <v>9.5854538267700976E-3</v>
      </c>
      <c r="H30" s="14">
        <v>4.9409555808093287E-4</v>
      </c>
      <c r="I30" s="14">
        <v>5.682098917930728E-3</v>
      </c>
      <c r="J30" s="14">
        <v>4.9409555808093287E-4</v>
      </c>
      <c r="K30" s="15">
        <v>0</v>
      </c>
      <c r="L30" s="14">
        <v>0</v>
      </c>
      <c r="M30" s="14">
        <v>0</v>
      </c>
      <c r="N30" s="14">
        <v>0</v>
      </c>
      <c r="O30" s="14">
        <v>0</v>
      </c>
      <c r="P30" s="14">
        <v>7.1149760363654327E-3</v>
      </c>
      <c r="Q30" s="14">
        <v>2.3222491229803843E-3</v>
      </c>
      <c r="R30" s="14">
        <v>1.5811057858589851E-3</v>
      </c>
      <c r="S30" s="14">
        <v>0</v>
      </c>
      <c r="T30" s="14">
        <v>0</v>
      </c>
      <c r="U30" s="14">
        <v>0</v>
      </c>
      <c r="V30" s="14">
        <v>0</v>
      </c>
      <c r="W30" s="14">
        <v>0.15391076634221057</v>
      </c>
      <c r="X30" s="14">
        <v>0.225109936261673</v>
      </c>
      <c r="Y30" s="14">
        <v>3.4586689065665299E-4</v>
      </c>
      <c r="Z30" s="21">
        <v>0.57107564602994221</v>
      </c>
    </row>
    <row r="31" spans="1:26" x14ac:dyDescent="0.25">
      <c r="A31" s="4">
        <v>2003</v>
      </c>
      <c r="B31" s="8">
        <v>7244</v>
      </c>
      <c r="C31" s="8" t="s">
        <v>31</v>
      </c>
      <c r="D31" s="15">
        <v>5.2319160684704581E-2</v>
      </c>
      <c r="E31" s="14">
        <v>0</v>
      </c>
      <c r="F31" s="14">
        <v>6.9022639425731641E-4</v>
      </c>
      <c r="G31" s="14">
        <v>4.003313086692435E-3</v>
      </c>
      <c r="H31" s="14">
        <v>8.2827167310877965E-4</v>
      </c>
      <c r="I31" s="14">
        <v>2.1949199337382659E-2</v>
      </c>
      <c r="J31" s="14">
        <v>1.5184980673660961E-3</v>
      </c>
      <c r="K31" s="15">
        <v>0</v>
      </c>
      <c r="L31" s="14">
        <v>0</v>
      </c>
      <c r="M31" s="14">
        <v>0</v>
      </c>
      <c r="N31" s="14">
        <v>0</v>
      </c>
      <c r="O31" s="14">
        <v>6.9022639425731641E-4</v>
      </c>
      <c r="P31" s="14">
        <v>1.3804527885146328E-3</v>
      </c>
      <c r="Q31" s="14">
        <v>4.1413583655438983E-4</v>
      </c>
      <c r="R31" s="14">
        <v>1.5184980673660961E-3</v>
      </c>
      <c r="S31" s="14">
        <v>5.5218111540585317E-4</v>
      </c>
      <c r="T31" s="14">
        <v>0</v>
      </c>
      <c r="U31" s="14">
        <v>4.1413583655438983E-4</v>
      </c>
      <c r="V31" s="14">
        <v>0</v>
      </c>
      <c r="W31" s="14">
        <v>1.435670900055218E-2</v>
      </c>
      <c r="X31" s="14">
        <v>0.20430701270016566</v>
      </c>
      <c r="Y31" s="14">
        <v>5.5218111540585317E-4</v>
      </c>
      <c r="Z31" s="21">
        <v>0.69450579790171174</v>
      </c>
    </row>
    <row r="32" spans="1:26" x14ac:dyDescent="0.25">
      <c r="A32" s="4">
        <v>2004</v>
      </c>
      <c r="B32" s="8">
        <v>7328</v>
      </c>
      <c r="C32" s="8" t="s">
        <v>31</v>
      </c>
      <c r="D32" s="15">
        <v>3.4934497816593885E-2</v>
      </c>
      <c r="E32" s="14">
        <v>3.5480349344978166E-3</v>
      </c>
      <c r="F32" s="14">
        <v>9.5524017467248903E-4</v>
      </c>
      <c r="G32" s="14">
        <v>6.6866812227074236E-3</v>
      </c>
      <c r="H32" s="14">
        <v>0</v>
      </c>
      <c r="I32" s="14">
        <v>5.4175764192139729E-2</v>
      </c>
      <c r="J32" s="14">
        <v>0</v>
      </c>
      <c r="K32" s="15">
        <v>0</v>
      </c>
      <c r="L32" s="14">
        <v>0</v>
      </c>
      <c r="M32" s="14">
        <v>0</v>
      </c>
      <c r="N32" s="14">
        <v>0</v>
      </c>
      <c r="O32" s="14">
        <v>0</v>
      </c>
      <c r="P32" s="14">
        <v>7.5054585152838429E-3</v>
      </c>
      <c r="Q32" s="14">
        <v>0</v>
      </c>
      <c r="R32" s="14">
        <v>8.8700873362445413E-3</v>
      </c>
      <c r="S32" s="14">
        <v>0</v>
      </c>
      <c r="T32" s="14">
        <v>0</v>
      </c>
      <c r="U32" s="14">
        <v>0</v>
      </c>
      <c r="V32" s="14">
        <v>0</v>
      </c>
      <c r="W32" s="14">
        <v>6.0998908296943231E-2</v>
      </c>
      <c r="X32" s="14">
        <v>0.24495087336244542</v>
      </c>
      <c r="Y32" s="14">
        <v>0</v>
      </c>
      <c r="Z32" s="21">
        <v>0.57737445414847166</v>
      </c>
    </row>
    <row r="33" spans="1:26" x14ac:dyDescent="0.25">
      <c r="A33" s="4">
        <v>2005</v>
      </c>
      <c r="B33" s="8">
        <v>3222</v>
      </c>
      <c r="C33" s="8" t="s">
        <v>31</v>
      </c>
      <c r="D33" s="15">
        <v>2.7622594661700806E-2</v>
      </c>
      <c r="E33" s="14">
        <v>0</v>
      </c>
      <c r="F33" s="14">
        <v>9.3109869646182495E-4</v>
      </c>
      <c r="G33" s="14">
        <v>2.4829298572315332E-3</v>
      </c>
      <c r="H33" s="14">
        <v>2.4829298572315332E-3</v>
      </c>
      <c r="I33" s="14">
        <v>5.493482309124767E-2</v>
      </c>
      <c r="J33" s="14">
        <v>0</v>
      </c>
      <c r="K33" s="15">
        <v>0</v>
      </c>
      <c r="L33" s="14">
        <v>0</v>
      </c>
      <c r="M33" s="14">
        <v>0</v>
      </c>
      <c r="N33" s="14">
        <v>0</v>
      </c>
      <c r="O33" s="14">
        <v>0</v>
      </c>
      <c r="P33" s="14">
        <v>5.5865921787709499E-3</v>
      </c>
      <c r="Q33" s="14">
        <v>6.207324643078833E-4</v>
      </c>
      <c r="R33" s="14">
        <v>3.1036623215394167E-3</v>
      </c>
      <c r="S33" s="14">
        <v>0</v>
      </c>
      <c r="T33" s="14">
        <v>0</v>
      </c>
      <c r="U33" s="14">
        <v>9.3109869646182495E-4</v>
      </c>
      <c r="V33" s="14">
        <v>0</v>
      </c>
      <c r="W33" s="14">
        <v>4.9348230912476726E-2</v>
      </c>
      <c r="X33" s="14">
        <v>0.21198013656114215</v>
      </c>
      <c r="Y33" s="14">
        <v>0</v>
      </c>
      <c r="Z33" s="21">
        <v>0.63997517070142773</v>
      </c>
    </row>
    <row r="34" spans="1:26" x14ac:dyDescent="0.25">
      <c r="A34" s="4">
        <v>2006</v>
      </c>
      <c r="B34" s="8">
        <v>2027</v>
      </c>
      <c r="C34" s="8" t="s">
        <v>31</v>
      </c>
      <c r="D34" s="15">
        <v>3.7000493339911199E-2</v>
      </c>
      <c r="E34" s="14">
        <v>0</v>
      </c>
      <c r="F34" s="14">
        <v>0</v>
      </c>
      <c r="G34" s="14">
        <v>3.9467192895905282E-3</v>
      </c>
      <c r="H34" s="14">
        <v>6.4134188455846081E-3</v>
      </c>
      <c r="I34" s="14">
        <v>4.1933892451899359E-2</v>
      </c>
      <c r="J34" s="14">
        <v>0</v>
      </c>
      <c r="K34" s="15">
        <v>0</v>
      </c>
      <c r="L34" s="14">
        <v>0</v>
      </c>
      <c r="M34" s="14">
        <v>0</v>
      </c>
      <c r="N34" s="14">
        <v>0</v>
      </c>
      <c r="O34" s="14">
        <v>0</v>
      </c>
      <c r="P34" s="14">
        <v>1.2826837691169216E-2</v>
      </c>
      <c r="Q34" s="14">
        <v>0</v>
      </c>
      <c r="R34" s="14">
        <v>0</v>
      </c>
      <c r="S34" s="14">
        <v>0</v>
      </c>
      <c r="T34" s="14">
        <v>0</v>
      </c>
      <c r="U34" s="14">
        <v>3.453379378391712E-3</v>
      </c>
      <c r="V34" s="14">
        <v>0</v>
      </c>
      <c r="W34" s="14">
        <v>7.8441045880611737E-2</v>
      </c>
      <c r="X34" s="14">
        <v>0.2713369511593488</v>
      </c>
      <c r="Y34" s="14">
        <v>0</v>
      </c>
      <c r="Z34" s="21">
        <v>0.54464726196349289</v>
      </c>
    </row>
    <row r="35" spans="1:26" x14ac:dyDescent="0.25">
      <c r="A35" s="4">
        <v>2007</v>
      </c>
      <c r="B35" s="8">
        <v>1596</v>
      </c>
      <c r="C35" s="8" t="s">
        <v>31</v>
      </c>
      <c r="D35" s="15">
        <v>4.7619047619047616E-2</v>
      </c>
      <c r="E35" s="14">
        <v>1.2531328320802004E-3</v>
      </c>
      <c r="F35" s="14">
        <v>0</v>
      </c>
      <c r="G35" s="14">
        <v>0</v>
      </c>
      <c r="H35" s="14">
        <v>0</v>
      </c>
      <c r="I35" s="14">
        <v>1.3157894736842105E-2</v>
      </c>
      <c r="J35" s="14">
        <v>0</v>
      </c>
      <c r="K35" s="15">
        <v>0</v>
      </c>
      <c r="L35" s="14">
        <v>0</v>
      </c>
      <c r="M35" s="14">
        <v>0</v>
      </c>
      <c r="N35" s="14">
        <v>0</v>
      </c>
      <c r="O35" s="14">
        <v>0</v>
      </c>
      <c r="P35" s="14">
        <v>6.8922305764411024E-3</v>
      </c>
      <c r="Q35" s="14">
        <v>0</v>
      </c>
      <c r="R35" s="14">
        <v>0</v>
      </c>
      <c r="S35" s="14">
        <v>0</v>
      </c>
      <c r="T35" s="14">
        <v>0</v>
      </c>
      <c r="U35" s="14">
        <v>0</v>
      </c>
      <c r="V35" s="14">
        <v>0</v>
      </c>
      <c r="W35" s="14">
        <v>5.0125313283208017E-2</v>
      </c>
      <c r="X35" s="14">
        <v>0.19172932330827067</v>
      </c>
      <c r="Y35" s="14">
        <v>2.5062656641604009E-3</v>
      </c>
      <c r="Z35" s="21">
        <v>0.68671679197994984</v>
      </c>
    </row>
    <row r="36" spans="1:26" x14ac:dyDescent="0.25">
      <c r="A36" s="4">
        <v>2008</v>
      </c>
      <c r="B36" s="8">
        <v>2246</v>
      </c>
      <c r="C36" s="8" t="s">
        <v>31</v>
      </c>
      <c r="D36" s="15">
        <v>1.7809439002671415E-2</v>
      </c>
      <c r="E36" s="14">
        <v>8.9047195013357077E-4</v>
      </c>
      <c r="F36" s="14">
        <v>4.4523597506678539E-4</v>
      </c>
      <c r="G36" s="14">
        <v>4.8975957257346393E-3</v>
      </c>
      <c r="H36" s="14">
        <v>0</v>
      </c>
      <c r="I36" s="14">
        <v>8.9047195013357075E-3</v>
      </c>
      <c r="J36" s="14">
        <v>0</v>
      </c>
      <c r="K36" s="15">
        <v>0</v>
      </c>
      <c r="L36" s="14">
        <v>3.5618878005342831E-3</v>
      </c>
      <c r="M36" s="14">
        <v>0</v>
      </c>
      <c r="N36" s="14">
        <v>0</v>
      </c>
      <c r="O36" s="14">
        <v>0</v>
      </c>
      <c r="P36" s="14">
        <v>1.3357079252003562E-3</v>
      </c>
      <c r="Q36" s="14">
        <v>0</v>
      </c>
      <c r="R36" s="14">
        <v>0</v>
      </c>
      <c r="S36" s="14">
        <v>0</v>
      </c>
      <c r="T36" s="14">
        <v>4.4523597506678539E-4</v>
      </c>
      <c r="U36" s="14">
        <v>0</v>
      </c>
      <c r="V36" s="14">
        <v>0</v>
      </c>
      <c r="W36" s="14">
        <v>0.20480854853072128</v>
      </c>
      <c r="X36" s="14">
        <v>0.13000890471950133</v>
      </c>
      <c r="Y36" s="14">
        <v>3.116651825467498E-3</v>
      </c>
      <c r="Z36" s="21">
        <v>0.62377560106856633</v>
      </c>
    </row>
    <row r="37" spans="1:26" x14ac:dyDescent="0.25">
      <c r="A37" s="4">
        <v>2009</v>
      </c>
      <c r="B37" s="8">
        <v>4111</v>
      </c>
      <c r="C37" s="8" t="s">
        <v>31</v>
      </c>
      <c r="D37" s="15">
        <v>3.3325225006081247E-2</v>
      </c>
      <c r="E37" s="14">
        <v>4.8649963512527365E-4</v>
      </c>
      <c r="F37" s="14">
        <v>0</v>
      </c>
      <c r="G37" s="14">
        <v>2.1892483580637314E-3</v>
      </c>
      <c r="H37" s="14">
        <v>7.2974945268791051E-4</v>
      </c>
      <c r="I37" s="14">
        <v>7.0542447093164687E-3</v>
      </c>
      <c r="J37" s="14">
        <v>2.0919484310386767E-2</v>
      </c>
      <c r="K37" s="15">
        <v>0</v>
      </c>
      <c r="L37" s="14">
        <v>8.2704937971296525E-3</v>
      </c>
      <c r="M37" s="14">
        <v>0</v>
      </c>
      <c r="N37" s="14">
        <v>0</v>
      </c>
      <c r="O37" s="14">
        <v>1.459498905375821E-3</v>
      </c>
      <c r="P37" s="14">
        <v>2.918997810751642E-3</v>
      </c>
      <c r="Q37" s="14">
        <v>1.459498905375821E-3</v>
      </c>
      <c r="R37" s="14">
        <v>0</v>
      </c>
      <c r="S37" s="14">
        <v>0</v>
      </c>
      <c r="T37" s="14">
        <v>0</v>
      </c>
      <c r="U37" s="14">
        <v>2.918997810751642E-3</v>
      </c>
      <c r="V37" s="14">
        <v>0</v>
      </c>
      <c r="W37" s="14">
        <v>9.1461931403551452E-2</v>
      </c>
      <c r="X37" s="14">
        <v>0.22962782777912916</v>
      </c>
      <c r="Y37" s="14">
        <v>4.8649963512527365E-4</v>
      </c>
      <c r="Z37" s="21">
        <v>0.59669180248114817</v>
      </c>
    </row>
    <row r="38" spans="1:26" x14ac:dyDescent="0.25">
      <c r="A38" s="4">
        <v>2010</v>
      </c>
      <c r="B38" s="8">
        <v>11845</v>
      </c>
      <c r="C38" s="8" t="s">
        <v>31</v>
      </c>
      <c r="D38" s="15">
        <v>2.853524693963698E-2</v>
      </c>
      <c r="E38" s="14">
        <v>2.5327142254115659E-4</v>
      </c>
      <c r="F38" s="14">
        <v>1.1819333051920641E-3</v>
      </c>
      <c r="G38" s="14">
        <v>4.6433094132545382E-3</v>
      </c>
      <c r="H38" s="14">
        <v>1.6884761502743773E-3</v>
      </c>
      <c r="I38" s="14">
        <v>5.0654284508231326E-3</v>
      </c>
      <c r="J38" s="14">
        <v>5.0654284508231317E-4</v>
      </c>
      <c r="K38" s="15">
        <v>0</v>
      </c>
      <c r="L38" s="14">
        <v>1.6884761502743774E-4</v>
      </c>
      <c r="M38" s="14">
        <v>0</v>
      </c>
      <c r="N38" s="14">
        <v>0</v>
      </c>
      <c r="O38" s="14">
        <v>5.0654284508231317E-4</v>
      </c>
      <c r="P38" s="14">
        <v>1.8488813845504434E-2</v>
      </c>
      <c r="Q38" s="14">
        <v>1.8573237653018151E-3</v>
      </c>
      <c r="R38" s="14">
        <v>8.4423807513718866E-4</v>
      </c>
      <c r="S38" s="14">
        <v>0</v>
      </c>
      <c r="T38" s="14">
        <v>0</v>
      </c>
      <c r="U38" s="14">
        <v>1.2663571127057829E-3</v>
      </c>
      <c r="V38" s="14">
        <v>0</v>
      </c>
      <c r="W38" s="14">
        <v>3.9257070493879276E-2</v>
      </c>
      <c r="X38" s="14">
        <v>0.3463908822287885</v>
      </c>
      <c r="Y38" s="14">
        <v>5.0654284508231317E-4</v>
      </c>
      <c r="Z38" s="21">
        <v>0.54883917264668636</v>
      </c>
    </row>
    <row r="39" spans="1:26" x14ac:dyDescent="0.25">
      <c r="A39" s="4">
        <v>2011</v>
      </c>
      <c r="B39" s="8">
        <v>7992</v>
      </c>
      <c r="C39" s="8" t="s">
        <v>31</v>
      </c>
      <c r="D39" s="15">
        <v>4.0040040040040047E-2</v>
      </c>
      <c r="E39" s="14">
        <v>0</v>
      </c>
      <c r="F39" s="14">
        <v>2.002002002002002E-3</v>
      </c>
      <c r="G39" s="14">
        <v>7.3823823823823825E-3</v>
      </c>
      <c r="H39" s="14">
        <v>1.7517517517517517E-3</v>
      </c>
      <c r="I39" s="14">
        <v>1.0635635635635635E-2</v>
      </c>
      <c r="J39" s="14">
        <v>8.7587587587587587E-4</v>
      </c>
      <c r="K39" s="15">
        <v>0</v>
      </c>
      <c r="L39" s="14">
        <v>7.5075075075075074E-4</v>
      </c>
      <c r="M39" s="14">
        <v>0</v>
      </c>
      <c r="N39" s="14">
        <v>0</v>
      </c>
      <c r="O39" s="14">
        <v>5.005005005005005E-4</v>
      </c>
      <c r="P39" s="14">
        <v>8.6336336336336333E-3</v>
      </c>
      <c r="Q39" s="14">
        <v>2.2522522522522522E-3</v>
      </c>
      <c r="R39" s="14">
        <v>1.8768768768768769E-3</v>
      </c>
      <c r="S39" s="14">
        <v>3.7537537537537537E-4</v>
      </c>
      <c r="T39" s="14">
        <v>0</v>
      </c>
      <c r="U39" s="14">
        <v>1.5015015015015015E-3</v>
      </c>
      <c r="V39" s="14">
        <v>0</v>
      </c>
      <c r="W39" s="14">
        <v>5.3428428428428432E-2</v>
      </c>
      <c r="X39" s="14">
        <v>0.42655155155155156</v>
      </c>
      <c r="Y39" s="14">
        <v>2.2522522522522522E-3</v>
      </c>
      <c r="Z39" s="21">
        <v>0.4391891891891892</v>
      </c>
    </row>
    <row r="40" spans="1:26" x14ac:dyDescent="0.25">
      <c r="A40" s="4">
        <v>2012</v>
      </c>
      <c r="B40" s="8">
        <v>6007</v>
      </c>
      <c r="C40" s="8" t="s">
        <v>31</v>
      </c>
      <c r="D40" s="15">
        <v>6.3758947894123522E-2</v>
      </c>
      <c r="E40" s="14">
        <v>1.66472448809722E-4</v>
      </c>
      <c r="F40" s="14">
        <v>2.49708673214583E-3</v>
      </c>
      <c r="G40" s="14">
        <v>3.162976527384718E-3</v>
      </c>
      <c r="H40" s="14">
        <v>1.331779590477776E-3</v>
      </c>
      <c r="I40" s="14">
        <v>3.1130347927418013E-2</v>
      </c>
      <c r="J40" s="14">
        <v>9.98834692858332E-4</v>
      </c>
      <c r="K40" s="15">
        <v>0</v>
      </c>
      <c r="L40" s="14">
        <v>0</v>
      </c>
      <c r="M40" s="14">
        <v>0</v>
      </c>
      <c r="N40" s="14">
        <v>0</v>
      </c>
      <c r="O40" s="14">
        <v>0</v>
      </c>
      <c r="P40" s="14">
        <v>1.3983685700016648E-2</v>
      </c>
      <c r="Q40" s="14">
        <v>7.49126019643749E-3</v>
      </c>
      <c r="R40" s="14">
        <v>3.828866322623606E-3</v>
      </c>
      <c r="S40" s="14">
        <v>0</v>
      </c>
      <c r="T40" s="14">
        <v>0</v>
      </c>
      <c r="U40" s="14">
        <v>3.662393873813884E-3</v>
      </c>
      <c r="V40" s="14">
        <v>0</v>
      </c>
      <c r="W40" s="14">
        <v>5.1772931579823538E-2</v>
      </c>
      <c r="X40" s="14">
        <v>0.37706009655402029</v>
      </c>
      <c r="Y40" s="14">
        <v>6.159480605959714E-3</v>
      </c>
      <c r="Z40" s="21">
        <v>0.43299483935408689</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5498</v>
      </c>
      <c r="C42" s="9"/>
      <c r="D42" s="16">
        <v>5.7449374953536581E-2</v>
      </c>
      <c r="E42" s="1">
        <v>3.3069561030922563E-3</v>
      </c>
      <c r="F42" s="1">
        <v>2.0880885931067435E-3</v>
      </c>
      <c r="G42" s="1">
        <v>2.1391125899182111E-2</v>
      </c>
      <c r="H42" s="1">
        <v>7.0609936207650362E-4</v>
      </c>
      <c r="I42" s="1">
        <v>1.7096029385361124E-2</v>
      </c>
      <c r="J42" s="1">
        <v>1.9723328190047336E-3</v>
      </c>
      <c r="K42" s="16">
        <v>9.2882851503541162E-5</v>
      </c>
      <c r="L42" s="1">
        <v>7.6413416081852882E-4</v>
      </c>
      <c r="M42" s="1">
        <v>1.1400383358077897E-3</v>
      </c>
      <c r="N42" s="1">
        <v>1.5268208083002947E-3</v>
      </c>
      <c r="O42" s="1">
        <v>2.6518910377108383E-4</v>
      </c>
      <c r="P42" s="1">
        <v>7.3981563955221466E-3</v>
      </c>
      <c r="Q42" s="1">
        <v>1.5136176281360832E-3</v>
      </c>
      <c r="R42" s="1">
        <v>1.5495113763515081E-3</v>
      </c>
      <c r="S42" s="1">
        <v>2.9160555782327315E-4</v>
      </c>
      <c r="T42" s="1">
        <v>6.4140894484660121E-5</v>
      </c>
      <c r="U42" s="1">
        <v>1.3536184850749297E-3</v>
      </c>
      <c r="V42" s="1">
        <v>0</v>
      </c>
      <c r="W42" s="1">
        <v>6.1959752519834002E-2</v>
      </c>
      <c r="X42" s="1">
        <v>0.26032769840529979</v>
      </c>
      <c r="Y42" s="1">
        <v>9.6670889905681135E-4</v>
      </c>
      <c r="Z42" s="22">
        <v>0.5567761174628556</v>
      </c>
    </row>
    <row r="43" spans="1:26" x14ac:dyDescent="0.25">
      <c r="A43" s="5" t="s">
        <v>33</v>
      </c>
      <c r="B43" s="9">
        <v>4876</v>
      </c>
      <c r="C43" s="9"/>
      <c r="D43" s="16">
        <v>7.1850002889713174E-2</v>
      </c>
      <c r="E43" s="1">
        <v>3.6152935999650268E-3</v>
      </c>
      <c r="F43" s="1">
        <v>1.5087736738919506E-3</v>
      </c>
      <c r="G43" s="1">
        <v>6.0293343413944378E-2</v>
      </c>
      <c r="H43" s="1">
        <v>1.9965061142999751E-4</v>
      </c>
      <c r="I43" s="1">
        <v>2.286946378162839E-2</v>
      </c>
      <c r="J43" s="1">
        <v>0</v>
      </c>
      <c r="K43" s="16">
        <v>6.1302681992337162E-4</v>
      </c>
      <c r="L43" s="1">
        <v>9.1602148347671259E-4</v>
      </c>
      <c r="M43" s="1">
        <v>1.9651300618144301E-3</v>
      </c>
      <c r="N43" s="1">
        <v>1.7125283437770631E-3</v>
      </c>
      <c r="O43" s="1">
        <v>2.6322028187316911E-4</v>
      </c>
      <c r="P43" s="1">
        <v>8.4869383244676744E-3</v>
      </c>
      <c r="Q43" s="1">
        <v>4.8558555234750923E-3</v>
      </c>
      <c r="R43" s="1">
        <v>1.5161919040392563E-3</v>
      </c>
      <c r="S43" s="1">
        <v>7.6628352490421453E-5</v>
      </c>
      <c r="T43" s="1">
        <v>2.145347278090641E-4</v>
      </c>
      <c r="U43" s="1">
        <v>1.8962194854558623E-3</v>
      </c>
      <c r="V43" s="1">
        <v>0</v>
      </c>
      <c r="W43" s="1">
        <v>4.4943828066098104E-2</v>
      </c>
      <c r="X43" s="1">
        <v>0.18256621368250717</v>
      </c>
      <c r="Y43" s="1">
        <v>0</v>
      </c>
      <c r="Z43" s="22">
        <v>0.58963713497221959</v>
      </c>
    </row>
    <row r="44" spans="1:26" x14ac:dyDescent="0.25">
      <c r="A44" s="5" t="s">
        <v>34</v>
      </c>
      <c r="B44" s="9">
        <v>2869</v>
      </c>
      <c r="C44" s="9"/>
      <c r="D44" s="16">
        <v>7.3807957488436216E-2</v>
      </c>
      <c r="E44" s="1">
        <v>7.5116801846599529E-3</v>
      </c>
      <c r="F44" s="1">
        <v>3.1038104819347155E-3</v>
      </c>
      <c r="G44" s="1">
        <v>3.1595494004478121E-2</v>
      </c>
      <c r="H44" s="1">
        <v>1.7913393146639864E-4</v>
      </c>
      <c r="I44" s="1">
        <v>1.6923689347715182E-2</v>
      </c>
      <c r="J44" s="1">
        <v>2.6602573350355081E-3</v>
      </c>
      <c r="K44" s="16">
        <v>0</v>
      </c>
      <c r="L44" s="1">
        <v>7.1675817510779693E-4</v>
      </c>
      <c r="M44" s="1">
        <v>2.5268740702349916E-3</v>
      </c>
      <c r="N44" s="1">
        <v>3.6869964520491651E-3</v>
      </c>
      <c r="O44" s="1">
        <v>3.3554535067112048E-4</v>
      </c>
      <c r="P44" s="1">
        <v>1.0044949000574651E-2</v>
      </c>
      <c r="Q44" s="1">
        <v>6.6816498583640292E-4</v>
      </c>
      <c r="R44" s="1">
        <v>1.5119828951576817E-3</v>
      </c>
      <c r="S44" s="1">
        <v>5.3300779195862796E-4</v>
      </c>
      <c r="T44" s="1">
        <v>5.4430900352879829E-5</v>
      </c>
      <c r="U44" s="1">
        <v>1.3490360996722683E-3</v>
      </c>
      <c r="V44" s="1">
        <v>0</v>
      </c>
      <c r="W44" s="1">
        <v>8.0242239003616364E-2</v>
      </c>
      <c r="X44" s="1">
        <v>0.31155314593349487</v>
      </c>
      <c r="Y44" s="1">
        <v>6.7509264717507955E-4</v>
      </c>
      <c r="Z44" s="22">
        <v>0.45031975392037188</v>
      </c>
    </row>
    <row r="45" spans="1:26" x14ac:dyDescent="0.25">
      <c r="A45" s="5" t="s">
        <v>35</v>
      </c>
      <c r="B45" s="9">
        <v>2492</v>
      </c>
      <c r="C45" s="9"/>
      <c r="D45" s="16">
        <v>3.9002069429946135E-2</v>
      </c>
      <c r="E45" s="1">
        <v>0</v>
      </c>
      <c r="F45" s="1">
        <v>8.465608465608466E-4</v>
      </c>
      <c r="G45" s="1">
        <v>1.8655439884841978E-3</v>
      </c>
      <c r="H45" s="1">
        <v>0</v>
      </c>
      <c r="I45" s="1">
        <v>3.9284887341424447E-4</v>
      </c>
      <c r="J45" s="1">
        <v>0</v>
      </c>
      <c r="K45" s="16">
        <v>0</v>
      </c>
      <c r="L45" s="1">
        <v>0</v>
      </c>
      <c r="M45" s="1">
        <v>0</v>
      </c>
      <c r="N45" s="1">
        <v>4.2182799416119922E-4</v>
      </c>
      <c r="O45" s="1">
        <v>0</v>
      </c>
      <c r="P45" s="1">
        <v>7.233104262807233E-4</v>
      </c>
      <c r="Q45" s="1">
        <v>0</v>
      </c>
      <c r="R45" s="1">
        <v>7.8126866777463279E-4</v>
      </c>
      <c r="S45" s="1">
        <v>0</v>
      </c>
      <c r="T45" s="1">
        <v>0</v>
      </c>
      <c r="U45" s="1">
        <v>1.5416542625023191E-3</v>
      </c>
      <c r="V45" s="1">
        <v>0</v>
      </c>
      <c r="W45" s="1">
        <v>6.6882412234544634E-3</v>
      </c>
      <c r="X45" s="1">
        <v>0.22703562596645896</v>
      </c>
      <c r="Y45" s="1">
        <v>2.1729797204729858E-3</v>
      </c>
      <c r="Z45" s="22">
        <v>0.71852806860048923</v>
      </c>
    </row>
    <row r="46" spans="1:26" ht="15.75" thickBot="1" x14ac:dyDescent="0.3">
      <c r="A46" s="6" t="s">
        <v>36</v>
      </c>
      <c r="B46" s="11">
        <v>8429</v>
      </c>
      <c r="C46" s="11"/>
      <c r="D46" s="17">
        <v>4.3406115596821782E-2</v>
      </c>
      <c r="E46" s="18">
        <v>6.0175724078284567E-4</v>
      </c>
      <c r="F46" s="18">
        <v>1.7629612401498852E-3</v>
      </c>
      <c r="G46" s="18">
        <v>3.6638122563268176E-3</v>
      </c>
      <c r="H46" s="18">
        <v>1.4523251889460174E-3</v>
      </c>
      <c r="I46" s="18">
        <v>1.8748751525976114E-2</v>
      </c>
      <c r="J46" s="18">
        <v>2.5588680244118295E-3</v>
      </c>
      <c r="K46" s="17">
        <v>0</v>
      </c>
      <c r="L46" s="18">
        <v>9.1085571167443739E-4</v>
      </c>
      <c r="M46" s="18">
        <v>0</v>
      </c>
      <c r="N46" s="18">
        <v>0</v>
      </c>
      <c r="O46" s="18">
        <v>2.6743858269268539E-4</v>
      </c>
      <c r="P46" s="18">
        <v>6.3600070817663671E-3</v>
      </c>
      <c r="Q46" s="18">
        <v>1.3085920904939183E-3</v>
      </c>
      <c r="R46" s="18">
        <v>1.7555212892389346E-3</v>
      </c>
      <c r="S46" s="18">
        <v>2.4119685244078557E-4</v>
      </c>
      <c r="T46" s="18">
        <v>3.1802569647627529E-5</v>
      </c>
      <c r="U46" s="18">
        <v>1.1231394783065324E-3</v>
      </c>
      <c r="V46" s="18">
        <v>0</v>
      </c>
      <c r="W46" s="18">
        <v>6.5515952865277699E-2</v>
      </c>
      <c r="X46" s="18">
        <v>0.25498510684246706</v>
      </c>
      <c r="Y46" s="18">
        <v>1.282602527752139E-3</v>
      </c>
      <c r="Z46" s="23">
        <v>0.59402319303482654</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199</v>
      </c>
    </row>
    <row r="2" spans="1:26" x14ac:dyDescent="0.25">
      <c r="A2" t="s">
        <v>200</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1951</v>
      </c>
      <c r="C7" s="8" t="s">
        <v>29</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5631</v>
      </c>
      <c r="C8" s="8" t="s">
        <v>30</v>
      </c>
      <c r="D8" s="15">
        <v>3.1965903036760786E-2</v>
      </c>
      <c r="E8" s="14">
        <v>4.9724738057183452E-3</v>
      </c>
      <c r="F8" s="14">
        <v>1.2431184514295863E-3</v>
      </c>
      <c r="G8" s="14">
        <v>4.759367785473273E-2</v>
      </c>
      <c r="H8" s="14">
        <v>0</v>
      </c>
      <c r="I8" s="14">
        <v>2.3441662226957909E-2</v>
      </c>
      <c r="J8" s="14">
        <v>0</v>
      </c>
      <c r="K8" s="15">
        <v>0</v>
      </c>
      <c r="L8" s="14">
        <v>0</v>
      </c>
      <c r="M8" s="14">
        <v>1.0655301012253596E-3</v>
      </c>
      <c r="N8" s="14">
        <v>3.5517670040845321E-3</v>
      </c>
      <c r="O8" s="14">
        <v>5.3276505061267978E-4</v>
      </c>
      <c r="P8" s="14">
        <v>4.6172971053098913E-3</v>
      </c>
      <c r="Q8" s="14">
        <v>4.7948854555141182E-3</v>
      </c>
      <c r="R8" s="14">
        <v>0</v>
      </c>
      <c r="S8" s="14">
        <v>0</v>
      </c>
      <c r="T8" s="14">
        <v>0</v>
      </c>
      <c r="U8" s="14">
        <v>5.3276505061267978E-4</v>
      </c>
      <c r="V8" s="14">
        <v>0</v>
      </c>
      <c r="W8" s="14">
        <v>3.0190019534718521E-3</v>
      </c>
      <c r="X8" s="14">
        <v>8.1513052743740017E-2</v>
      </c>
      <c r="Y8" s="14">
        <v>0</v>
      </c>
      <c r="Z8" s="21">
        <v>0.79115610015982951</v>
      </c>
    </row>
    <row r="9" spans="1:26" x14ac:dyDescent="0.25">
      <c r="A9" s="4">
        <v>1981</v>
      </c>
      <c r="B9" s="8">
        <v>7911</v>
      </c>
      <c r="C9" s="8" t="s">
        <v>31</v>
      </c>
      <c r="D9" s="15">
        <v>4.1714069017823291E-2</v>
      </c>
      <c r="E9" s="14">
        <v>3.0337504740235114E-3</v>
      </c>
      <c r="F9" s="14">
        <v>8.8484388825685757E-4</v>
      </c>
      <c r="G9" s="14">
        <v>5.2585008216407533E-2</v>
      </c>
      <c r="H9" s="14">
        <v>0</v>
      </c>
      <c r="I9" s="14">
        <v>1.2640626975097966E-2</v>
      </c>
      <c r="J9" s="14">
        <v>0</v>
      </c>
      <c r="K9" s="15">
        <v>0</v>
      </c>
      <c r="L9" s="14">
        <v>0</v>
      </c>
      <c r="M9" s="14">
        <v>3.0337504740235114E-3</v>
      </c>
      <c r="N9" s="14">
        <v>1.0112501580078373E-3</v>
      </c>
      <c r="O9" s="14">
        <v>0</v>
      </c>
      <c r="P9" s="14">
        <v>3.5393755530274303E-3</v>
      </c>
      <c r="Q9" s="14">
        <v>1.8960940462646946E-3</v>
      </c>
      <c r="R9" s="14">
        <v>0</v>
      </c>
      <c r="S9" s="14">
        <v>0</v>
      </c>
      <c r="T9" s="14">
        <v>0</v>
      </c>
      <c r="U9" s="14">
        <v>0</v>
      </c>
      <c r="V9" s="14">
        <v>0</v>
      </c>
      <c r="W9" s="14">
        <v>1.5295158639868538E-2</v>
      </c>
      <c r="X9" s="14">
        <v>0.1074453292883327</v>
      </c>
      <c r="Y9" s="14">
        <v>0</v>
      </c>
      <c r="Z9" s="21">
        <v>0.75692074326886616</v>
      </c>
    </row>
    <row r="10" spans="1:26" x14ac:dyDescent="0.25">
      <c r="A10" s="4">
        <v>1982</v>
      </c>
      <c r="B10" s="8">
        <v>3532</v>
      </c>
      <c r="C10" s="8" t="s">
        <v>31</v>
      </c>
      <c r="D10" s="15">
        <v>3.9354473386183468E-2</v>
      </c>
      <c r="E10" s="14">
        <v>6.5118912797281995E-3</v>
      </c>
      <c r="F10" s="14">
        <v>8.4937712344280861E-4</v>
      </c>
      <c r="G10" s="14">
        <v>4.7281993204983011E-2</v>
      </c>
      <c r="H10" s="14">
        <v>0</v>
      </c>
      <c r="I10" s="14">
        <v>3.3125707814269531E-2</v>
      </c>
      <c r="J10" s="14">
        <v>0</v>
      </c>
      <c r="K10" s="15">
        <v>0</v>
      </c>
      <c r="L10" s="14">
        <v>0</v>
      </c>
      <c r="M10" s="14">
        <v>1.1325028312570782E-3</v>
      </c>
      <c r="N10" s="14">
        <v>2.265005662514156E-3</v>
      </c>
      <c r="O10" s="14">
        <v>5.6625141562853911E-4</v>
      </c>
      <c r="P10" s="14">
        <v>8.2106455266138158E-3</v>
      </c>
      <c r="Q10" s="14">
        <v>1.274065685164213E-2</v>
      </c>
      <c r="R10" s="14">
        <v>8.4937712344280861E-4</v>
      </c>
      <c r="S10" s="14">
        <v>0</v>
      </c>
      <c r="T10" s="14">
        <v>5.6625141562853911E-4</v>
      </c>
      <c r="U10" s="14">
        <v>1.4156285390713476E-3</v>
      </c>
      <c r="V10" s="14">
        <v>0</v>
      </c>
      <c r="W10" s="14">
        <v>7.3329558323895816E-2</v>
      </c>
      <c r="X10" s="14">
        <v>0.25934314835787087</v>
      </c>
      <c r="Y10" s="14">
        <v>0</v>
      </c>
      <c r="Z10" s="21">
        <v>0.51245753114382786</v>
      </c>
    </row>
    <row r="11" spans="1:26" x14ac:dyDescent="0.25">
      <c r="A11" s="4">
        <v>1983</v>
      </c>
      <c r="B11" s="8">
        <v>2331</v>
      </c>
      <c r="C11" s="8" t="s">
        <v>31</v>
      </c>
      <c r="D11" s="15">
        <v>0.11411411411411411</v>
      </c>
      <c r="E11" s="14">
        <v>8.5800085800085801E-4</v>
      </c>
      <c r="F11" s="14">
        <v>0</v>
      </c>
      <c r="G11" s="14">
        <v>9.3093093093093091E-2</v>
      </c>
      <c r="H11" s="14">
        <v>0</v>
      </c>
      <c r="I11" s="14">
        <v>1.3728013728013728E-2</v>
      </c>
      <c r="J11" s="14">
        <v>0</v>
      </c>
      <c r="K11" s="15">
        <v>3.003003003003003E-3</v>
      </c>
      <c r="L11" s="14">
        <v>3.003003003003003E-3</v>
      </c>
      <c r="M11" s="14">
        <v>2.1450021450021449E-3</v>
      </c>
      <c r="N11" s="14">
        <v>0</v>
      </c>
      <c r="O11" s="14">
        <v>0</v>
      </c>
      <c r="P11" s="14">
        <v>1.1154011154011155E-2</v>
      </c>
      <c r="Q11" s="14">
        <v>3.003003003003003E-3</v>
      </c>
      <c r="R11" s="14">
        <v>5.1480051480051478E-3</v>
      </c>
      <c r="S11" s="14">
        <v>4.29000429000429E-4</v>
      </c>
      <c r="T11" s="14">
        <v>0</v>
      </c>
      <c r="U11" s="14">
        <v>3.8610038610038611E-3</v>
      </c>
      <c r="V11" s="14">
        <v>0</v>
      </c>
      <c r="W11" s="14">
        <v>6.6924066924066924E-2</v>
      </c>
      <c r="X11" s="14">
        <v>0.23809523809523808</v>
      </c>
      <c r="Y11" s="14">
        <v>0</v>
      </c>
      <c r="Z11" s="21">
        <v>0.44144144144144143</v>
      </c>
    </row>
    <row r="12" spans="1:26" x14ac:dyDescent="0.25">
      <c r="A12" s="4">
        <v>1984</v>
      </c>
      <c r="B12" s="8">
        <v>3888</v>
      </c>
      <c r="C12" s="8" t="s">
        <v>31</v>
      </c>
      <c r="D12" s="15">
        <v>3.7808641975308643E-2</v>
      </c>
      <c r="E12" s="14">
        <v>1.5432098765432098E-3</v>
      </c>
      <c r="F12" s="14">
        <v>2.8292181069958849E-3</v>
      </c>
      <c r="G12" s="14">
        <v>1.8261316872427984E-2</v>
      </c>
      <c r="H12" s="14">
        <v>1.02880658436214E-3</v>
      </c>
      <c r="I12" s="14">
        <v>1.6718106995884774E-2</v>
      </c>
      <c r="J12" s="14">
        <v>0</v>
      </c>
      <c r="K12" s="15">
        <v>0</v>
      </c>
      <c r="L12" s="14">
        <v>7.716049382716049E-4</v>
      </c>
      <c r="M12" s="14">
        <v>1.2860082304526749E-3</v>
      </c>
      <c r="N12" s="14">
        <v>1.2860082304526749E-3</v>
      </c>
      <c r="O12" s="14">
        <v>0</v>
      </c>
      <c r="P12" s="14">
        <v>8.23045267489712E-3</v>
      </c>
      <c r="Q12" s="14">
        <v>0</v>
      </c>
      <c r="R12" s="14">
        <v>2.57201646090535E-4</v>
      </c>
      <c r="S12" s="14">
        <v>0</v>
      </c>
      <c r="T12" s="14">
        <v>0</v>
      </c>
      <c r="U12" s="14">
        <v>1.8004115226337449E-3</v>
      </c>
      <c r="V12" s="14">
        <v>0</v>
      </c>
      <c r="W12" s="14">
        <v>6.584362139917696E-2</v>
      </c>
      <c r="X12" s="14">
        <v>0.24871399176954734</v>
      </c>
      <c r="Y12" s="14">
        <v>0</v>
      </c>
      <c r="Z12" s="21">
        <v>0.59362139917695478</v>
      </c>
    </row>
    <row r="13" spans="1:26" x14ac:dyDescent="0.25">
      <c r="A13" s="4">
        <v>1985</v>
      </c>
      <c r="B13" s="8">
        <v>2468</v>
      </c>
      <c r="C13" s="8" t="s">
        <v>31</v>
      </c>
      <c r="D13" s="15">
        <v>4.7811993517017828E-2</v>
      </c>
      <c r="E13" s="14">
        <v>8.1037277147487841E-4</v>
      </c>
      <c r="F13" s="14">
        <v>0</v>
      </c>
      <c r="G13" s="14">
        <v>4.4570502431118316E-3</v>
      </c>
      <c r="H13" s="14">
        <v>0</v>
      </c>
      <c r="I13" s="14">
        <v>4.4570502431118316E-3</v>
      </c>
      <c r="J13" s="14">
        <v>0</v>
      </c>
      <c r="K13" s="15">
        <v>0</v>
      </c>
      <c r="L13" s="14">
        <v>0</v>
      </c>
      <c r="M13" s="14">
        <v>1.6207455429497568E-3</v>
      </c>
      <c r="N13" s="14">
        <v>0</v>
      </c>
      <c r="O13" s="14">
        <v>0</v>
      </c>
      <c r="P13" s="14">
        <v>3.2414910858995136E-3</v>
      </c>
      <c r="Q13" s="14">
        <v>0</v>
      </c>
      <c r="R13" s="14">
        <v>0</v>
      </c>
      <c r="S13" s="14">
        <v>0</v>
      </c>
      <c r="T13" s="14">
        <v>0</v>
      </c>
      <c r="U13" s="14">
        <v>0</v>
      </c>
      <c r="V13" s="14">
        <v>0</v>
      </c>
      <c r="W13" s="14">
        <v>0.18800648298217179</v>
      </c>
      <c r="X13" s="14">
        <v>0.19692058346839547</v>
      </c>
      <c r="Y13" s="14">
        <v>4.051863857374392E-4</v>
      </c>
      <c r="Z13" s="21">
        <v>0.55226904376012964</v>
      </c>
    </row>
    <row r="14" spans="1:26" x14ac:dyDescent="0.25">
      <c r="A14" s="4">
        <v>1986</v>
      </c>
      <c r="B14" s="8">
        <v>603</v>
      </c>
      <c r="C14" s="8" t="s">
        <v>31</v>
      </c>
      <c r="D14" s="15">
        <v>2.3217247097844111E-2</v>
      </c>
      <c r="E14" s="14">
        <v>1.658374792703151E-3</v>
      </c>
      <c r="F14" s="14">
        <v>0</v>
      </c>
      <c r="G14" s="14">
        <v>5.306799336650083E-2</v>
      </c>
      <c r="H14" s="14">
        <v>0</v>
      </c>
      <c r="I14" s="14">
        <v>3.9800995024875621E-2</v>
      </c>
      <c r="J14" s="14">
        <v>3.3167495854063019E-3</v>
      </c>
      <c r="K14" s="15">
        <v>0</v>
      </c>
      <c r="L14" s="14">
        <v>0</v>
      </c>
      <c r="M14" s="14">
        <v>3.3167495854063019E-3</v>
      </c>
      <c r="N14" s="14">
        <v>1.658374792703151E-2</v>
      </c>
      <c r="O14" s="14">
        <v>0</v>
      </c>
      <c r="P14" s="14">
        <v>0</v>
      </c>
      <c r="Q14" s="14">
        <v>1.658374792703151E-3</v>
      </c>
      <c r="R14" s="14">
        <v>0</v>
      </c>
      <c r="S14" s="14">
        <v>3.3167495854063019E-3</v>
      </c>
      <c r="T14" s="14">
        <v>0</v>
      </c>
      <c r="U14" s="14">
        <v>0</v>
      </c>
      <c r="V14" s="14">
        <v>0</v>
      </c>
      <c r="W14" s="14">
        <v>0.10281923714759536</v>
      </c>
      <c r="X14" s="14">
        <v>0.18076285240464346</v>
      </c>
      <c r="Y14" s="14">
        <v>0</v>
      </c>
      <c r="Z14" s="21">
        <v>0.57048092868988387</v>
      </c>
    </row>
    <row r="15" spans="1:26" x14ac:dyDescent="0.25">
      <c r="A15" s="4">
        <v>1987</v>
      </c>
      <c r="B15" s="8">
        <v>578</v>
      </c>
      <c r="C15" s="8" t="s">
        <v>31</v>
      </c>
      <c r="D15" s="15">
        <v>9.5155709342560554E-2</v>
      </c>
      <c r="E15" s="14">
        <v>0</v>
      </c>
      <c r="F15" s="14">
        <v>3.4602076124567475E-3</v>
      </c>
      <c r="G15" s="14">
        <v>9.5155709342560554E-2</v>
      </c>
      <c r="H15" s="14">
        <v>0</v>
      </c>
      <c r="I15" s="14">
        <v>8.6505190311418692E-3</v>
      </c>
      <c r="J15" s="14">
        <v>8.6505190311418692E-3</v>
      </c>
      <c r="K15" s="15">
        <v>0</v>
      </c>
      <c r="L15" s="14">
        <v>0</v>
      </c>
      <c r="M15" s="14">
        <v>6.920415224913495E-3</v>
      </c>
      <c r="N15" s="14">
        <v>6.920415224913495E-3</v>
      </c>
      <c r="O15" s="14">
        <v>0</v>
      </c>
      <c r="P15" s="14">
        <v>1.384083044982699E-2</v>
      </c>
      <c r="Q15" s="14">
        <v>0</v>
      </c>
      <c r="R15" s="14">
        <v>8.6505190311418692E-3</v>
      </c>
      <c r="S15" s="14">
        <v>0</v>
      </c>
      <c r="T15" s="14">
        <v>0</v>
      </c>
      <c r="U15" s="14">
        <v>3.4602076124567475E-3</v>
      </c>
      <c r="V15" s="14">
        <v>0</v>
      </c>
      <c r="W15" s="14">
        <v>5.536332179930796E-2</v>
      </c>
      <c r="X15" s="14">
        <v>0.29930795847750863</v>
      </c>
      <c r="Y15" s="14">
        <v>0</v>
      </c>
      <c r="Z15" s="21">
        <v>0.3944636678200692</v>
      </c>
    </row>
    <row r="16" spans="1:26" x14ac:dyDescent="0.25">
      <c r="A16" s="4">
        <v>1988</v>
      </c>
      <c r="B16" s="8">
        <v>1836</v>
      </c>
      <c r="C16" s="8" t="s">
        <v>31</v>
      </c>
      <c r="D16" s="15">
        <v>8.0610021786492375E-2</v>
      </c>
      <c r="E16" s="14">
        <v>1.0893246187363835E-3</v>
      </c>
      <c r="F16" s="14">
        <v>3.8126361655773421E-3</v>
      </c>
      <c r="G16" s="14">
        <v>5.0108932461873638E-2</v>
      </c>
      <c r="H16" s="14">
        <v>0</v>
      </c>
      <c r="I16" s="14">
        <v>2.7233115468409588E-2</v>
      </c>
      <c r="J16" s="14">
        <v>0</v>
      </c>
      <c r="K16" s="15">
        <v>0</v>
      </c>
      <c r="L16" s="14">
        <v>0</v>
      </c>
      <c r="M16" s="14">
        <v>5.9912854030501088E-3</v>
      </c>
      <c r="N16" s="14">
        <v>5.4466230936819177E-4</v>
      </c>
      <c r="O16" s="14">
        <v>0</v>
      </c>
      <c r="P16" s="14">
        <v>1.579520697167756E-2</v>
      </c>
      <c r="Q16" s="14">
        <v>5.4466230936819177E-4</v>
      </c>
      <c r="R16" s="14">
        <v>3.2679738562091504E-3</v>
      </c>
      <c r="S16" s="14">
        <v>1.0893246187363835E-3</v>
      </c>
      <c r="T16" s="14">
        <v>0</v>
      </c>
      <c r="U16" s="14">
        <v>0</v>
      </c>
      <c r="V16" s="14">
        <v>0</v>
      </c>
      <c r="W16" s="14">
        <v>7.1350762527233116E-2</v>
      </c>
      <c r="X16" s="14">
        <v>0.29629629629629628</v>
      </c>
      <c r="Y16" s="14">
        <v>1.0893246187363835E-3</v>
      </c>
      <c r="Z16" s="21">
        <v>0.44117647058823528</v>
      </c>
    </row>
    <row r="17" spans="1:26" x14ac:dyDescent="0.25">
      <c r="A17" s="4">
        <v>1989</v>
      </c>
      <c r="B17" s="8">
        <v>2597</v>
      </c>
      <c r="C17" s="8" t="s">
        <v>31</v>
      </c>
      <c r="D17" s="15">
        <v>4.0431266846361183E-2</v>
      </c>
      <c r="E17" s="14">
        <v>0</v>
      </c>
      <c r="F17" s="14">
        <v>1.5402387370042356E-3</v>
      </c>
      <c r="G17" s="14">
        <v>1.4632268001540239E-2</v>
      </c>
      <c r="H17" s="14">
        <v>0</v>
      </c>
      <c r="I17" s="14">
        <v>1.1936850211782826E-2</v>
      </c>
      <c r="J17" s="14">
        <v>3.0804774740084712E-3</v>
      </c>
      <c r="K17" s="15">
        <v>0</v>
      </c>
      <c r="L17" s="14">
        <v>4.2356565267616482E-3</v>
      </c>
      <c r="M17" s="14">
        <v>0</v>
      </c>
      <c r="N17" s="14">
        <v>1.9252984212552945E-3</v>
      </c>
      <c r="O17" s="14">
        <v>0</v>
      </c>
      <c r="P17" s="14">
        <v>1.424720831728918E-2</v>
      </c>
      <c r="Q17" s="14">
        <v>1.1551790527531767E-3</v>
      </c>
      <c r="R17" s="14">
        <v>0</v>
      </c>
      <c r="S17" s="14">
        <v>0</v>
      </c>
      <c r="T17" s="14">
        <v>0</v>
      </c>
      <c r="U17" s="14">
        <v>1.1551790527531767E-3</v>
      </c>
      <c r="V17" s="14">
        <v>0</v>
      </c>
      <c r="W17" s="14">
        <v>0.1274547554871005</v>
      </c>
      <c r="X17" s="14">
        <v>0.2033115132845591</v>
      </c>
      <c r="Y17" s="14">
        <v>3.850596842510589E-4</v>
      </c>
      <c r="Z17" s="21">
        <v>0.57450904890257992</v>
      </c>
    </row>
    <row r="18" spans="1:26" x14ac:dyDescent="0.25">
      <c r="A18" s="4">
        <v>1990</v>
      </c>
      <c r="B18" s="8">
        <v>2498</v>
      </c>
      <c r="C18" s="8" t="s">
        <v>31</v>
      </c>
      <c r="D18" s="15">
        <v>5.5244195356285032E-2</v>
      </c>
      <c r="E18" s="14">
        <v>2.4019215372297837E-3</v>
      </c>
      <c r="F18" s="14">
        <v>1.6012810248198558E-3</v>
      </c>
      <c r="G18" s="14">
        <v>1.1609287429943955E-2</v>
      </c>
      <c r="H18" s="14">
        <v>0</v>
      </c>
      <c r="I18" s="14">
        <v>1.7614091273018415E-2</v>
      </c>
      <c r="J18" s="14">
        <v>6.0048038430744596E-3</v>
      </c>
      <c r="K18" s="15">
        <v>0</v>
      </c>
      <c r="L18" s="14">
        <v>0</v>
      </c>
      <c r="M18" s="14">
        <v>1.2009607686148918E-3</v>
      </c>
      <c r="N18" s="14">
        <v>4.0032025620496394E-3</v>
      </c>
      <c r="O18" s="14">
        <v>2.4019215372297837E-3</v>
      </c>
      <c r="P18" s="14">
        <v>1.0808646917534028E-2</v>
      </c>
      <c r="Q18" s="14">
        <v>8.0064051240992789E-4</v>
      </c>
      <c r="R18" s="14">
        <v>0</v>
      </c>
      <c r="S18" s="14">
        <v>0</v>
      </c>
      <c r="T18" s="14">
        <v>0</v>
      </c>
      <c r="U18" s="14">
        <v>0</v>
      </c>
      <c r="V18" s="14">
        <v>0</v>
      </c>
      <c r="W18" s="14">
        <v>0.17373899119295436</v>
      </c>
      <c r="X18" s="14">
        <v>0.28342674139311447</v>
      </c>
      <c r="Y18" s="14">
        <v>0</v>
      </c>
      <c r="Z18" s="21">
        <v>0.4291433146517214</v>
      </c>
    </row>
    <row r="19" spans="1:26" x14ac:dyDescent="0.25">
      <c r="A19" s="4">
        <v>1991</v>
      </c>
      <c r="B19" s="8">
        <v>2767</v>
      </c>
      <c r="C19" s="8" t="s">
        <v>31</v>
      </c>
      <c r="D19" s="15">
        <v>2.8550777014817494E-2</v>
      </c>
      <c r="E19" s="14">
        <v>6.5052403324900613E-3</v>
      </c>
      <c r="F19" s="14">
        <v>5.0596313697144919E-3</v>
      </c>
      <c r="G19" s="14">
        <v>1.3733285146367907E-2</v>
      </c>
      <c r="H19" s="14">
        <v>0</v>
      </c>
      <c r="I19" s="14">
        <v>2.5298156848572459E-3</v>
      </c>
      <c r="J19" s="14">
        <v>1.4456089627755693E-3</v>
      </c>
      <c r="K19" s="15">
        <v>0</v>
      </c>
      <c r="L19" s="14">
        <v>1.8070112034694614E-3</v>
      </c>
      <c r="M19" s="14">
        <v>0</v>
      </c>
      <c r="N19" s="14">
        <v>1.4456089627755693E-3</v>
      </c>
      <c r="O19" s="14">
        <v>0</v>
      </c>
      <c r="P19" s="14">
        <v>4.3368268883267076E-3</v>
      </c>
      <c r="Q19" s="14">
        <v>1.0842067220816769E-3</v>
      </c>
      <c r="R19" s="14">
        <v>3.6140224069389231E-4</v>
      </c>
      <c r="S19" s="14">
        <v>0</v>
      </c>
      <c r="T19" s="14">
        <v>0</v>
      </c>
      <c r="U19" s="14">
        <v>0</v>
      </c>
      <c r="V19" s="14">
        <v>0</v>
      </c>
      <c r="W19" s="14">
        <v>6.1076978677267801E-2</v>
      </c>
      <c r="X19" s="14">
        <v>0.43368268883267075</v>
      </c>
      <c r="Y19" s="14">
        <v>0</v>
      </c>
      <c r="Z19" s="21">
        <v>0.43838091796169137</v>
      </c>
    </row>
    <row r="20" spans="1:26" x14ac:dyDescent="0.25">
      <c r="A20" s="4">
        <v>1992</v>
      </c>
      <c r="B20" s="8">
        <v>2392</v>
      </c>
      <c r="C20" s="8" t="s">
        <v>31</v>
      </c>
      <c r="D20" s="15">
        <v>3.4280936454849496E-2</v>
      </c>
      <c r="E20" s="14">
        <v>7.525083612040134E-3</v>
      </c>
      <c r="F20" s="14">
        <v>1.254180602006689E-3</v>
      </c>
      <c r="G20" s="14">
        <v>1.1705685618729096E-2</v>
      </c>
      <c r="H20" s="14">
        <v>0</v>
      </c>
      <c r="I20" s="14">
        <v>1.9648829431438128E-2</v>
      </c>
      <c r="J20" s="14">
        <v>1.6722408026755853E-3</v>
      </c>
      <c r="K20" s="15">
        <v>0</v>
      </c>
      <c r="L20" s="14">
        <v>0</v>
      </c>
      <c r="M20" s="14">
        <v>0</v>
      </c>
      <c r="N20" s="14">
        <v>1.6722408026755853E-3</v>
      </c>
      <c r="O20" s="14">
        <v>1.254180602006689E-3</v>
      </c>
      <c r="P20" s="14">
        <v>1.8812709030100336E-2</v>
      </c>
      <c r="Q20" s="14">
        <v>1.6722408026755853E-3</v>
      </c>
      <c r="R20" s="14">
        <v>0</v>
      </c>
      <c r="S20" s="14">
        <v>8.3612040133779263E-4</v>
      </c>
      <c r="T20" s="14">
        <v>4.1806020066889631E-4</v>
      </c>
      <c r="U20" s="14">
        <v>3.3444816053511705E-3</v>
      </c>
      <c r="V20" s="14">
        <v>0</v>
      </c>
      <c r="W20" s="14">
        <v>5.9782608695652176E-2</v>
      </c>
      <c r="X20" s="14">
        <v>0.31605351170568563</v>
      </c>
      <c r="Y20" s="14">
        <v>4.1806020066889631E-4</v>
      </c>
      <c r="Z20" s="21">
        <v>0.51964882943143809</v>
      </c>
    </row>
    <row r="21" spans="1:26" x14ac:dyDescent="0.25">
      <c r="A21" s="4">
        <v>1993</v>
      </c>
      <c r="B21" s="8">
        <v>4727</v>
      </c>
      <c r="C21" s="8" t="s">
        <v>31</v>
      </c>
      <c r="D21" s="15">
        <v>7.3619631901840482E-2</v>
      </c>
      <c r="E21" s="14">
        <v>2.1155066638459911E-4</v>
      </c>
      <c r="F21" s="14">
        <v>0</v>
      </c>
      <c r="G21" s="14">
        <v>1.0577533319229955E-2</v>
      </c>
      <c r="H21" s="14">
        <v>8.4620266553839642E-4</v>
      </c>
      <c r="I21" s="14">
        <v>1.2269938650306749E-2</v>
      </c>
      <c r="J21" s="14">
        <v>1.9039559974613921E-3</v>
      </c>
      <c r="K21" s="15">
        <v>0</v>
      </c>
      <c r="L21" s="14">
        <v>0</v>
      </c>
      <c r="M21" s="14">
        <v>0</v>
      </c>
      <c r="N21" s="14">
        <v>0</v>
      </c>
      <c r="O21" s="14">
        <v>0</v>
      </c>
      <c r="P21" s="14">
        <v>1.3750793314998943E-2</v>
      </c>
      <c r="Q21" s="14">
        <v>6.3465199915379732E-4</v>
      </c>
      <c r="R21" s="14">
        <v>0</v>
      </c>
      <c r="S21" s="14">
        <v>4.2310133276919821E-4</v>
      </c>
      <c r="T21" s="14">
        <v>0</v>
      </c>
      <c r="U21" s="14">
        <v>0</v>
      </c>
      <c r="V21" s="14">
        <v>0</v>
      </c>
      <c r="W21" s="14">
        <v>8.2504759889993652E-3</v>
      </c>
      <c r="X21" s="14">
        <v>0.43621747408504336</v>
      </c>
      <c r="Y21" s="14">
        <v>0</v>
      </c>
      <c r="Z21" s="21">
        <v>0.44129469007827377</v>
      </c>
    </row>
    <row r="22" spans="1:26" x14ac:dyDescent="0.25">
      <c r="A22" s="4">
        <v>1994</v>
      </c>
      <c r="B22" s="8">
        <v>4678</v>
      </c>
      <c r="C22" s="8" t="s">
        <v>31</v>
      </c>
      <c r="D22" s="15">
        <v>4.0615647712697732E-2</v>
      </c>
      <c r="E22" s="14">
        <v>1.923899102180419E-3</v>
      </c>
      <c r="F22" s="14">
        <v>5.5579307396323215E-3</v>
      </c>
      <c r="G22" s="14">
        <v>5.7716973065412569E-3</v>
      </c>
      <c r="H22" s="14">
        <v>1.0688328345446773E-3</v>
      </c>
      <c r="I22" s="14">
        <v>6.1992304403591277E-3</v>
      </c>
      <c r="J22" s="14">
        <v>0</v>
      </c>
      <c r="K22" s="15">
        <v>0</v>
      </c>
      <c r="L22" s="14">
        <v>0</v>
      </c>
      <c r="M22" s="14">
        <v>1.923899102180419E-3</v>
      </c>
      <c r="N22" s="14">
        <v>1.2825994014536127E-3</v>
      </c>
      <c r="O22" s="14">
        <v>0</v>
      </c>
      <c r="P22" s="14">
        <v>8.5506626763574172E-4</v>
      </c>
      <c r="Q22" s="14">
        <v>0</v>
      </c>
      <c r="R22" s="14">
        <v>8.5506626763574172E-4</v>
      </c>
      <c r="S22" s="14">
        <v>6.4129970072680635E-4</v>
      </c>
      <c r="T22" s="14">
        <v>0</v>
      </c>
      <c r="U22" s="14">
        <v>6.4129970072680635E-4</v>
      </c>
      <c r="V22" s="14">
        <v>0</v>
      </c>
      <c r="W22" s="14">
        <v>5.1090209491235571E-2</v>
      </c>
      <c r="X22" s="14">
        <v>0.38948268490808036</v>
      </c>
      <c r="Y22" s="14">
        <v>4.9166310389055154E-3</v>
      </c>
      <c r="Z22" s="21">
        <v>0.4871740059854639</v>
      </c>
    </row>
    <row r="23" spans="1:26" x14ac:dyDescent="0.25">
      <c r="A23" s="4">
        <v>1995</v>
      </c>
      <c r="B23" s="8">
        <v>4090</v>
      </c>
      <c r="C23" s="8" t="s">
        <v>31</v>
      </c>
      <c r="D23" s="15">
        <v>2.5183374083129585E-2</v>
      </c>
      <c r="E23" s="14">
        <v>7.3349633251833745E-4</v>
      </c>
      <c r="F23" s="14">
        <v>2.9339853300733498E-3</v>
      </c>
      <c r="G23" s="14">
        <v>7.8239608801955983E-3</v>
      </c>
      <c r="H23" s="14">
        <v>0</v>
      </c>
      <c r="I23" s="14">
        <v>3.1784841075794619E-3</v>
      </c>
      <c r="J23" s="14">
        <v>9.7799511002444979E-4</v>
      </c>
      <c r="K23" s="15">
        <v>0</v>
      </c>
      <c r="L23" s="14">
        <v>0</v>
      </c>
      <c r="M23" s="14">
        <v>0</v>
      </c>
      <c r="N23" s="14">
        <v>2.2004889975550121E-3</v>
      </c>
      <c r="O23" s="14">
        <v>0</v>
      </c>
      <c r="P23" s="14">
        <v>4.8899755501222489E-4</v>
      </c>
      <c r="Q23" s="14">
        <v>0</v>
      </c>
      <c r="R23" s="14">
        <v>0</v>
      </c>
      <c r="S23" s="14">
        <v>0</v>
      </c>
      <c r="T23" s="14">
        <v>2.4449877750611245E-4</v>
      </c>
      <c r="U23" s="14">
        <v>1.7114914425427872E-3</v>
      </c>
      <c r="V23" s="14">
        <v>0</v>
      </c>
      <c r="W23" s="14">
        <v>2.9339853300733498E-3</v>
      </c>
      <c r="X23" s="14">
        <v>0.43936430317848413</v>
      </c>
      <c r="Y23" s="14">
        <v>7.3349633251833745E-4</v>
      </c>
      <c r="Z23" s="21">
        <v>0.51149144254278733</v>
      </c>
    </row>
    <row r="24" spans="1:26" x14ac:dyDescent="0.25">
      <c r="A24" s="4">
        <v>1996</v>
      </c>
      <c r="B24" s="8">
        <v>3553</v>
      </c>
      <c r="C24" s="8" t="s">
        <v>31</v>
      </c>
      <c r="D24" s="15">
        <v>1.4916971573318321E-2</v>
      </c>
      <c r="E24" s="14">
        <v>0</v>
      </c>
      <c r="F24" s="14">
        <v>0</v>
      </c>
      <c r="G24" s="14">
        <v>0</v>
      </c>
      <c r="H24" s="14">
        <v>0</v>
      </c>
      <c r="I24" s="14">
        <v>0</v>
      </c>
      <c r="J24" s="14">
        <v>0</v>
      </c>
      <c r="K24" s="15">
        <v>0</v>
      </c>
      <c r="L24" s="14">
        <v>0</v>
      </c>
      <c r="M24" s="14">
        <v>0</v>
      </c>
      <c r="N24" s="14">
        <v>5.6290458767238951E-4</v>
      </c>
      <c r="O24" s="14">
        <v>0</v>
      </c>
      <c r="P24" s="14">
        <v>0</v>
      </c>
      <c r="Q24" s="14">
        <v>0</v>
      </c>
      <c r="R24" s="14">
        <v>5.6290458767238951E-4</v>
      </c>
      <c r="S24" s="14">
        <v>0</v>
      </c>
      <c r="T24" s="14">
        <v>0</v>
      </c>
      <c r="U24" s="14">
        <v>8.4435688150858433E-4</v>
      </c>
      <c r="V24" s="14">
        <v>0</v>
      </c>
      <c r="W24" s="14">
        <v>8.1621165212496481E-3</v>
      </c>
      <c r="X24" s="14">
        <v>0.33605403884041657</v>
      </c>
      <c r="Y24" s="14">
        <v>4.5032367013791161E-3</v>
      </c>
      <c r="Z24" s="21">
        <v>0.63439347030678295</v>
      </c>
    </row>
    <row r="25" spans="1:26" x14ac:dyDescent="0.25">
      <c r="A25" s="4">
        <v>1997</v>
      </c>
      <c r="B25" s="8">
        <v>2181</v>
      </c>
      <c r="C25" s="8" t="s">
        <v>31</v>
      </c>
      <c r="D25" s="15">
        <v>3.6221916552040351E-2</v>
      </c>
      <c r="E25" s="14">
        <v>0</v>
      </c>
      <c r="F25" s="14">
        <v>0</v>
      </c>
      <c r="G25" s="14">
        <v>2.2925263640531865E-3</v>
      </c>
      <c r="H25" s="14">
        <v>0</v>
      </c>
      <c r="I25" s="14">
        <v>0</v>
      </c>
      <c r="J25" s="14">
        <v>0</v>
      </c>
      <c r="K25" s="15">
        <v>0</v>
      </c>
      <c r="L25" s="14">
        <v>0</v>
      </c>
      <c r="M25" s="14">
        <v>0</v>
      </c>
      <c r="N25" s="14">
        <v>4.5850527281063731E-4</v>
      </c>
      <c r="O25" s="14">
        <v>0</v>
      </c>
      <c r="P25" s="14">
        <v>9.1701054562127462E-4</v>
      </c>
      <c r="Q25" s="14">
        <v>0</v>
      </c>
      <c r="R25" s="14">
        <v>1.8340210912425492E-3</v>
      </c>
      <c r="S25" s="14">
        <v>0</v>
      </c>
      <c r="T25" s="14">
        <v>0</v>
      </c>
      <c r="U25" s="14">
        <v>0</v>
      </c>
      <c r="V25" s="14">
        <v>0</v>
      </c>
      <c r="W25" s="14">
        <v>8.253094910591471E-3</v>
      </c>
      <c r="X25" s="14">
        <v>0.15405777166437415</v>
      </c>
      <c r="Y25" s="14">
        <v>9.1701054562127462E-4</v>
      </c>
      <c r="Z25" s="21">
        <v>0.79504814305364513</v>
      </c>
    </row>
    <row r="26" spans="1:26" x14ac:dyDescent="0.25">
      <c r="A26" s="4">
        <v>1998</v>
      </c>
      <c r="B26" s="8">
        <v>1531</v>
      </c>
      <c r="C26" s="8" t="s">
        <v>31</v>
      </c>
      <c r="D26" s="15">
        <v>3.9843239712606143E-2</v>
      </c>
      <c r="E26" s="14">
        <v>0</v>
      </c>
      <c r="F26" s="14">
        <v>1.9595035924232528E-3</v>
      </c>
      <c r="G26" s="14">
        <v>0</v>
      </c>
      <c r="H26" s="14">
        <v>0</v>
      </c>
      <c r="I26" s="14">
        <v>6.5316786414108428E-4</v>
      </c>
      <c r="J26" s="14">
        <v>0</v>
      </c>
      <c r="K26" s="15">
        <v>0</v>
      </c>
      <c r="L26" s="14">
        <v>0</v>
      </c>
      <c r="M26" s="14">
        <v>0</v>
      </c>
      <c r="N26" s="14">
        <v>0</v>
      </c>
      <c r="O26" s="14">
        <v>0</v>
      </c>
      <c r="P26" s="14">
        <v>1.3063357282821686E-3</v>
      </c>
      <c r="Q26" s="14">
        <v>0</v>
      </c>
      <c r="R26" s="14">
        <v>0</v>
      </c>
      <c r="S26" s="14">
        <v>0</v>
      </c>
      <c r="T26" s="14">
        <v>0</v>
      </c>
      <c r="U26" s="14">
        <v>1.9595035924232528E-3</v>
      </c>
      <c r="V26" s="14">
        <v>0</v>
      </c>
      <c r="W26" s="14">
        <v>3.9190071848465057E-3</v>
      </c>
      <c r="X26" s="14">
        <v>0.16459830176355322</v>
      </c>
      <c r="Y26" s="14">
        <v>1.3063357282821686E-3</v>
      </c>
      <c r="Z26" s="21">
        <v>0.7844546048334422</v>
      </c>
    </row>
    <row r="27" spans="1:26" x14ac:dyDescent="0.25">
      <c r="A27" s="4">
        <v>1999</v>
      </c>
      <c r="B27" s="8">
        <v>1700</v>
      </c>
      <c r="C27" s="8" t="s">
        <v>31</v>
      </c>
      <c r="D27" s="15">
        <v>0.04</v>
      </c>
      <c r="E27" s="14">
        <v>0</v>
      </c>
      <c r="F27" s="14">
        <v>2.352941176470588E-3</v>
      </c>
      <c r="G27" s="14">
        <v>0</v>
      </c>
      <c r="H27" s="14">
        <v>0</v>
      </c>
      <c r="I27" s="14">
        <v>0</v>
      </c>
      <c r="J27" s="14">
        <v>5.2941176470588233E-3</v>
      </c>
      <c r="K27" s="15">
        <v>0</v>
      </c>
      <c r="L27" s="14">
        <v>0</v>
      </c>
      <c r="M27" s="14">
        <v>0</v>
      </c>
      <c r="N27" s="14">
        <v>0</v>
      </c>
      <c r="O27" s="14">
        <v>0</v>
      </c>
      <c r="P27" s="14">
        <v>0</v>
      </c>
      <c r="Q27" s="14">
        <v>0</v>
      </c>
      <c r="R27" s="14">
        <v>0</v>
      </c>
      <c r="S27" s="14">
        <v>1.176470588235294E-3</v>
      </c>
      <c r="T27" s="14">
        <v>0</v>
      </c>
      <c r="U27" s="14">
        <v>0</v>
      </c>
      <c r="V27" s="14">
        <v>0</v>
      </c>
      <c r="W27" s="14">
        <v>8.2352941176470594E-3</v>
      </c>
      <c r="X27" s="14">
        <v>0.14647058823529413</v>
      </c>
      <c r="Y27" s="14">
        <v>1.7647058823529412E-3</v>
      </c>
      <c r="Z27" s="21">
        <v>0.79470588235294115</v>
      </c>
    </row>
    <row r="28" spans="1:26" x14ac:dyDescent="0.25">
      <c r="A28" s="4">
        <v>2000</v>
      </c>
      <c r="B28" s="8">
        <v>6159</v>
      </c>
      <c r="C28" s="8" t="s">
        <v>31</v>
      </c>
      <c r="D28" s="15">
        <v>6.7705796395518755E-2</v>
      </c>
      <c r="E28" s="14">
        <v>8.1182010066569246E-4</v>
      </c>
      <c r="F28" s="14">
        <v>3.8967364831953241E-3</v>
      </c>
      <c r="G28" s="14">
        <v>1.1365481409319695E-3</v>
      </c>
      <c r="H28" s="14">
        <v>2.9225523623964927E-3</v>
      </c>
      <c r="I28" s="14">
        <v>3.2472804026627703E-3</v>
      </c>
      <c r="J28" s="14">
        <v>2.597824322130216E-3</v>
      </c>
      <c r="K28" s="15">
        <v>0</v>
      </c>
      <c r="L28" s="14">
        <v>0</v>
      </c>
      <c r="M28" s="14">
        <v>0</v>
      </c>
      <c r="N28" s="14">
        <v>0</v>
      </c>
      <c r="O28" s="14">
        <v>4.8709206039941551E-4</v>
      </c>
      <c r="P28" s="14">
        <v>8.1182010066569246E-4</v>
      </c>
      <c r="Q28" s="14">
        <v>1.6236402013313849E-3</v>
      </c>
      <c r="R28" s="14">
        <v>1.1365481409319695E-3</v>
      </c>
      <c r="S28" s="14">
        <v>4.8709206039941551E-4</v>
      </c>
      <c r="T28" s="14">
        <v>0</v>
      </c>
      <c r="U28" s="14">
        <v>0</v>
      </c>
      <c r="V28" s="14">
        <v>0</v>
      </c>
      <c r="W28" s="14">
        <v>2.3218054879038805E-2</v>
      </c>
      <c r="X28" s="14">
        <v>0.29972398116577365</v>
      </c>
      <c r="Y28" s="14">
        <v>0</v>
      </c>
      <c r="Z28" s="21">
        <v>0.59019321318395845</v>
      </c>
    </row>
    <row r="29" spans="1:26" x14ac:dyDescent="0.25">
      <c r="A29" s="4">
        <v>2001</v>
      </c>
      <c r="B29" s="8">
        <v>34384</v>
      </c>
      <c r="C29" s="8" t="s">
        <v>31</v>
      </c>
      <c r="D29" s="15">
        <v>1.2622149837133549E-2</v>
      </c>
      <c r="E29" s="14">
        <v>2.908329455560726E-5</v>
      </c>
      <c r="F29" s="14">
        <v>5.2349930200093063E-4</v>
      </c>
      <c r="G29" s="14">
        <v>7.5616565844578872E-4</v>
      </c>
      <c r="H29" s="14">
        <v>5.2349930200093063E-4</v>
      </c>
      <c r="I29" s="14">
        <v>4.2461610051186599E-3</v>
      </c>
      <c r="J29" s="14">
        <v>4.6533271288971617E-4</v>
      </c>
      <c r="K29" s="15">
        <v>0</v>
      </c>
      <c r="L29" s="14">
        <v>0</v>
      </c>
      <c r="M29" s="14">
        <v>0</v>
      </c>
      <c r="N29" s="14">
        <v>0</v>
      </c>
      <c r="O29" s="14">
        <v>0</v>
      </c>
      <c r="P29" s="14">
        <v>1.3959981386691485E-3</v>
      </c>
      <c r="Q29" s="14">
        <v>1.454164727780363E-4</v>
      </c>
      <c r="R29" s="14">
        <v>1.5414146114471848E-3</v>
      </c>
      <c r="S29" s="14">
        <v>1.7449976733364356E-4</v>
      </c>
      <c r="T29" s="14">
        <v>0</v>
      </c>
      <c r="U29" s="14">
        <v>6.6891577477896696E-4</v>
      </c>
      <c r="V29" s="14">
        <v>0</v>
      </c>
      <c r="W29" s="14">
        <v>3.48708701721731E-2</v>
      </c>
      <c r="X29" s="14">
        <v>0.2420311772917636</v>
      </c>
      <c r="Y29" s="14">
        <v>3.7808282922289436E-4</v>
      </c>
      <c r="Z29" s="21">
        <v>0.69962773382968824</v>
      </c>
    </row>
    <row r="30" spans="1:26" x14ac:dyDescent="0.25">
      <c r="A30" s="4">
        <v>2002</v>
      </c>
      <c r="B30" s="8">
        <v>19743</v>
      </c>
      <c r="C30" s="8" t="s">
        <v>31</v>
      </c>
      <c r="D30" s="15">
        <v>1.72719444866535E-2</v>
      </c>
      <c r="E30" s="14">
        <v>4.5585777237501897E-4</v>
      </c>
      <c r="F30" s="14">
        <v>6.5846122676391629E-4</v>
      </c>
      <c r="G30" s="14">
        <v>8.2054399027503416E-3</v>
      </c>
      <c r="H30" s="14">
        <v>4.0520690877779469E-4</v>
      </c>
      <c r="I30" s="14">
        <v>5.6222458592919003E-3</v>
      </c>
      <c r="J30" s="14">
        <v>4.5585777237501897E-4</v>
      </c>
      <c r="K30" s="15">
        <v>0</v>
      </c>
      <c r="L30" s="14">
        <v>0</v>
      </c>
      <c r="M30" s="14">
        <v>0</v>
      </c>
      <c r="N30" s="14">
        <v>0</v>
      </c>
      <c r="O30" s="14">
        <v>0</v>
      </c>
      <c r="P30" s="14">
        <v>6.3313579496530412E-3</v>
      </c>
      <c r="Q30" s="14">
        <v>2.1779871346806461E-3</v>
      </c>
      <c r="R30" s="14">
        <v>1.4182241807222814E-3</v>
      </c>
      <c r="S30" s="14">
        <v>0</v>
      </c>
      <c r="T30" s="14">
        <v>0</v>
      </c>
      <c r="U30" s="14">
        <v>0</v>
      </c>
      <c r="V30" s="14">
        <v>0</v>
      </c>
      <c r="W30" s="14">
        <v>0.15524489692549259</v>
      </c>
      <c r="X30" s="14">
        <v>0.21597528237856456</v>
      </c>
      <c r="Y30" s="14">
        <v>3.5455604518057034E-4</v>
      </c>
      <c r="Z30" s="21">
        <v>0.58542268145671883</v>
      </c>
    </row>
    <row r="31" spans="1:26" x14ac:dyDescent="0.25">
      <c r="A31" s="4">
        <v>2003</v>
      </c>
      <c r="B31" s="8">
        <v>7042</v>
      </c>
      <c r="C31" s="8" t="s">
        <v>31</v>
      </c>
      <c r="D31" s="15">
        <v>4.3453564328315819E-2</v>
      </c>
      <c r="E31" s="14">
        <v>0</v>
      </c>
      <c r="F31" s="14">
        <v>5.6802044873615449E-4</v>
      </c>
      <c r="G31" s="14">
        <v>3.4081226924169272E-3</v>
      </c>
      <c r="H31" s="14">
        <v>5.6802044873615449E-4</v>
      </c>
      <c r="I31" s="14">
        <v>2.0874751491053677E-2</v>
      </c>
      <c r="J31" s="14">
        <v>1.2780460096563477E-3</v>
      </c>
      <c r="K31" s="15">
        <v>0</v>
      </c>
      <c r="L31" s="14">
        <v>0</v>
      </c>
      <c r="M31" s="14">
        <v>0</v>
      </c>
      <c r="N31" s="14">
        <v>0</v>
      </c>
      <c r="O31" s="14">
        <v>5.6802044873615449E-4</v>
      </c>
      <c r="P31" s="14">
        <v>1.2780460096563477E-3</v>
      </c>
      <c r="Q31" s="14">
        <v>4.2601533655211589E-4</v>
      </c>
      <c r="R31" s="14">
        <v>1.2780460096563477E-3</v>
      </c>
      <c r="S31" s="14">
        <v>5.6802044873615449E-4</v>
      </c>
      <c r="T31" s="14">
        <v>0</v>
      </c>
      <c r="U31" s="14">
        <v>2.8401022436807724E-4</v>
      </c>
      <c r="V31" s="14">
        <v>0</v>
      </c>
      <c r="W31" s="14">
        <v>1.4200511218403862E-2</v>
      </c>
      <c r="X31" s="14">
        <v>0.19625106503834139</v>
      </c>
      <c r="Y31" s="14">
        <v>5.6802044873615449E-4</v>
      </c>
      <c r="Z31" s="21">
        <v>0.71442771939789829</v>
      </c>
    </row>
    <row r="32" spans="1:26" x14ac:dyDescent="0.25">
      <c r="A32" s="4">
        <v>2004</v>
      </c>
      <c r="B32" s="8">
        <v>7028</v>
      </c>
      <c r="C32" s="8" t="s">
        <v>31</v>
      </c>
      <c r="D32" s="15">
        <v>2.6892430278884459E-2</v>
      </c>
      <c r="E32" s="14">
        <v>1.9920318725099601E-3</v>
      </c>
      <c r="F32" s="14">
        <v>8.5372794536141153E-4</v>
      </c>
      <c r="G32" s="14">
        <v>5.2646556630620376E-3</v>
      </c>
      <c r="H32" s="14">
        <v>0</v>
      </c>
      <c r="I32" s="14">
        <v>5.4069436539556058E-2</v>
      </c>
      <c r="J32" s="14">
        <v>0</v>
      </c>
      <c r="K32" s="15">
        <v>0</v>
      </c>
      <c r="L32" s="14">
        <v>0</v>
      </c>
      <c r="M32" s="14">
        <v>0</v>
      </c>
      <c r="N32" s="14">
        <v>0</v>
      </c>
      <c r="O32" s="14">
        <v>0</v>
      </c>
      <c r="P32" s="14">
        <v>6.5452475811041549E-3</v>
      </c>
      <c r="Q32" s="14">
        <v>0</v>
      </c>
      <c r="R32" s="14">
        <v>7.8258394991462723E-3</v>
      </c>
      <c r="S32" s="14">
        <v>0</v>
      </c>
      <c r="T32" s="14">
        <v>0</v>
      </c>
      <c r="U32" s="14">
        <v>0</v>
      </c>
      <c r="V32" s="14">
        <v>0</v>
      </c>
      <c r="W32" s="14">
        <v>5.9760956175298807E-2</v>
      </c>
      <c r="X32" s="14">
        <v>0.23477518497438815</v>
      </c>
      <c r="Y32" s="14">
        <v>0</v>
      </c>
      <c r="Z32" s="21">
        <v>0.60202048947068865</v>
      </c>
    </row>
    <row r="33" spans="1:26" x14ac:dyDescent="0.25">
      <c r="A33" s="4">
        <v>2005</v>
      </c>
      <c r="B33" s="8">
        <v>3140</v>
      </c>
      <c r="C33" s="8" t="s">
        <v>31</v>
      </c>
      <c r="D33" s="15">
        <v>2.4203821656050957E-2</v>
      </c>
      <c r="E33" s="14">
        <v>0</v>
      </c>
      <c r="F33" s="14">
        <v>9.5541401273885351E-4</v>
      </c>
      <c r="G33" s="14">
        <v>2.2292993630573248E-3</v>
      </c>
      <c r="H33" s="14">
        <v>1.910828025477707E-3</v>
      </c>
      <c r="I33" s="14">
        <v>5.3821656050955409E-2</v>
      </c>
      <c r="J33" s="14">
        <v>0</v>
      </c>
      <c r="K33" s="15">
        <v>0</v>
      </c>
      <c r="L33" s="14">
        <v>0</v>
      </c>
      <c r="M33" s="14">
        <v>0</v>
      </c>
      <c r="N33" s="14">
        <v>0</v>
      </c>
      <c r="O33" s="14">
        <v>0</v>
      </c>
      <c r="P33" s="14">
        <v>5.0955414012738851E-3</v>
      </c>
      <c r="Q33" s="14">
        <v>6.3694267515923564E-4</v>
      </c>
      <c r="R33" s="14">
        <v>2.8662420382165603E-3</v>
      </c>
      <c r="S33" s="14">
        <v>0</v>
      </c>
      <c r="T33" s="14">
        <v>0</v>
      </c>
      <c r="U33" s="14">
        <v>6.3694267515923564E-4</v>
      </c>
      <c r="V33" s="14">
        <v>0</v>
      </c>
      <c r="W33" s="14">
        <v>4.8089171974522296E-2</v>
      </c>
      <c r="X33" s="14">
        <v>0.20286624203821657</v>
      </c>
      <c r="Y33" s="14">
        <v>0</v>
      </c>
      <c r="Z33" s="21">
        <v>0.65668789808917194</v>
      </c>
    </row>
    <row r="34" spans="1:26" x14ac:dyDescent="0.25">
      <c r="A34" s="4">
        <v>2006</v>
      </c>
      <c r="B34" s="8">
        <v>1933</v>
      </c>
      <c r="C34" s="8" t="s">
        <v>31</v>
      </c>
      <c r="D34" s="15">
        <v>2.7418520434557683E-2</v>
      </c>
      <c r="E34" s="14">
        <v>0</v>
      </c>
      <c r="F34" s="14">
        <v>0</v>
      </c>
      <c r="G34" s="14">
        <v>3.1039834454216243E-3</v>
      </c>
      <c r="H34" s="14">
        <v>5.1733057423693739E-3</v>
      </c>
      <c r="I34" s="14">
        <v>4.035178479048112E-2</v>
      </c>
      <c r="J34" s="14">
        <v>0</v>
      </c>
      <c r="K34" s="15">
        <v>0</v>
      </c>
      <c r="L34" s="14">
        <v>0</v>
      </c>
      <c r="M34" s="14">
        <v>0</v>
      </c>
      <c r="N34" s="14">
        <v>0</v>
      </c>
      <c r="O34" s="14">
        <v>0</v>
      </c>
      <c r="P34" s="14">
        <v>1.0863942058975685E-2</v>
      </c>
      <c r="Q34" s="14">
        <v>0</v>
      </c>
      <c r="R34" s="14">
        <v>0</v>
      </c>
      <c r="S34" s="14">
        <v>0</v>
      </c>
      <c r="T34" s="14">
        <v>0</v>
      </c>
      <c r="U34" s="14">
        <v>2.5866528711846869E-3</v>
      </c>
      <c r="V34" s="14">
        <v>0</v>
      </c>
      <c r="W34" s="14">
        <v>7.8116916709777551E-2</v>
      </c>
      <c r="X34" s="14">
        <v>0.2612519399896534</v>
      </c>
      <c r="Y34" s="14">
        <v>0</v>
      </c>
      <c r="Z34" s="21">
        <v>0.5711329539575789</v>
      </c>
    </row>
    <row r="35" spans="1:26" x14ac:dyDescent="0.25">
      <c r="A35" s="4">
        <v>2007</v>
      </c>
      <c r="B35" s="8">
        <v>1536</v>
      </c>
      <c r="C35" s="8" t="s">
        <v>31</v>
      </c>
      <c r="D35" s="15">
        <v>3.6458333333333336E-2</v>
      </c>
      <c r="E35" s="14">
        <v>6.5104166666666663E-4</v>
      </c>
      <c r="F35" s="14">
        <v>0</v>
      </c>
      <c r="G35" s="14">
        <v>0</v>
      </c>
      <c r="H35" s="14">
        <v>0</v>
      </c>
      <c r="I35" s="14">
        <v>1.2369791666666666E-2</v>
      </c>
      <c r="J35" s="14">
        <v>0</v>
      </c>
      <c r="K35" s="15">
        <v>0</v>
      </c>
      <c r="L35" s="14">
        <v>0</v>
      </c>
      <c r="M35" s="14">
        <v>0</v>
      </c>
      <c r="N35" s="14">
        <v>0</v>
      </c>
      <c r="O35" s="14">
        <v>0</v>
      </c>
      <c r="P35" s="14">
        <v>5.859375E-3</v>
      </c>
      <c r="Q35" s="14">
        <v>0</v>
      </c>
      <c r="R35" s="14">
        <v>0</v>
      </c>
      <c r="S35" s="14">
        <v>0</v>
      </c>
      <c r="T35" s="14">
        <v>0</v>
      </c>
      <c r="U35" s="14">
        <v>0</v>
      </c>
      <c r="V35" s="14">
        <v>0</v>
      </c>
      <c r="W35" s="14">
        <v>4.8177083333333336E-2</v>
      </c>
      <c r="X35" s="14">
        <v>0.18033854166666666</v>
      </c>
      <c r="Y35" s="14">
        <v>2.6041666666666665E-3</v>
      </c>
      <c r="Z35" s="21">
        <v>0.71354166666666663</v>
      </c>
    </row>
    <row r="36" spans="1:26" x14ac:dyDescent="0.25">
      <c r="A36" s="4">
        <v>2008</v>
      </c>
      <c r="B36" s="8">
        <v>2160</v>
      </c>
      <c r="C36" s="8" t="s">
        <v>31</v>
      </c>
      <c r="D36" s="15">
        <v>1.2962962962962963E-2</v>
      </c>
      <c r="E36" s="14">
        <v>4.6296296296296298E-4</v>
      </c>
      <c r="F36" s="14">
        <v>4.6296296296296298E-4</v>
      </c>
      <c r="G36" s="14">
        <v>4.1666666666666666E-3</v>
      </c>
      <c r="H36" s="14">
        <v>0</v>
      </c>
      <c r="I36" s="14">
        <v>8.3333333333333332E-3</v>
      </c>
      <c r="J36" s="14">
        <v>0</v>
      </c>
      <c r="K36" s="15">
        <v>0</v>
      </c>
      <c r="L36" s="14">
        <v>2.3148148148148147E-3</v>
      </c>
      <c r="M36" s="14">
        <v>0</v>
      </c>
      <c r="N36" s="14">
        <v>0</v>
      </c>
      <c r="O36" s="14">
        <v>0</v>
      </c>
      <c r="P36" s="14">
        <v>1.3888888888888889E-3</v>
      </c>
      <c r="Q36" s="14">
        <v>0</v>
      </c>
      <c r="R36" s="14">
        <v>0</v>
      </c>
      <c r="S36" s="14">
        <v>0</v>
      </c>
      <c r="T36" s="14">
        <v>4.6296296296296298E-4</v>
      </c>
      <c r="U36" s="14">
        <v>0</v>
      </c>
      <c r="V36" s="14">
        <v>0</v>
      </c>
      <c r="W36" s="14">
        <v>0.19490740740740742</v>
      </c>
      <c r="X36" s="14">
        <v>0.12268518518518519</v>
      </c>
      <c r="Y36" s="14">
        <v>3.2407407407407406E-3</v>
      </c>
      <c r="Z36" s="21">
        <v>0.64861111111111114</v>
      </c>
    </row>
    <row r="37" spans="1:26" x14ac:dyDescent="0.25">
      <c r="A37" s="4">
        <v>2009</v>
      </c>
      <c r="B37" s="8">
        <v>3811</v>
      </c>
      <c r="C37" s="8" t="s">
        <v>31</v>
      </c>
      <c r="D37" s="15">
        <v>2.2303857255313565E-2</v>
      </c>
      <c r="E37" s="14">
        <v>2.6239832065074782E-4</v>
      </c>
      <c r="F37" s="14">
        <v>0</v>
      </c>
      <c r="G37" s="14">
        <v>1.8367882445552348E-3</v>
      </c>
      <c r="H37" s="14">
        <v>5.2479664130149564E-4</v>
      </c>
      <c r="I37" s="14">
        <v>6.2975596956179481E-3</v>
      </c>
      <c r="J37" s="14">
        <v>1.7843085804250852E-2</v>
      </c>
      <c r="K37" s="15">
        <v>0</v>
      </c>
      <c r="L37" s="14">
        <v>4.1983731304119651E-3</v>
      </c>
      <c r="M37" s="14">
        <v>0</v>
      </c>
      <c r="N37" s="14">
        <v>0</v>
      </c>
      <c r="O37" s="14">
        <v>1.0495932826029913E-3</v>
      </c>
      <c r="P37" s="14">
        <v>2.6239832065074785E-3</v>
      </c>
      <c r="Q37" s="14">
        <v>1.3119916032537393E-3</v>
      </c>
      <c r="R37" s="14">
        <v>0</v>
      </c>
      <c r="S37" s="14">
        <v>0</v>
      </c>
      <c r="T37" s="14">
        <v>0</v>
      </c>
      <c r="U37" s="14">
        <v>1.3119916032537393E-3</v>
      </c>
      <c r="V37" s="14">
        <v>0</v>
      </c>
      <c r="W37" s="14">
        <v>8.1343479401731825E-2</v>
      </c>
      <c r="X37" s="14">
        <v>0.21490422461296249</v>
      </c>
      <c r="Y37" s="14">
        <v>5.2479664130149564E-4</v>
      </c>
      <c r="Z37" s="21">
        <v>0.64366308055628441</v>
      </c>
    </row>
    <row r="38" spans="1:26" x14ac:dyDescent="0.25">
      <c r="A38" s="4">
        <v>2010</v>
      </c>
      <c r="B38" s="8">
        <v>11203</v>
      </c>
      <c r="C38" s="8" t="s">
        <v>31</v>
      </c>
      <c r="D38" s="15">
        <v>2.0976524145318216E-2</v>
      </c>
      <c r="E38" s="14">
        <v>1.7852360974738909E-4</v>
      </c>
      <c r="F38" s="14">
        <v>8.9261804873694544E-4</v>
      </c>
      <c r="G38" s="14">
        <v>3.7489958046951709E-3</v>
      </c>
      <c r="H38" s="14">
        <v>1.3389270731054182E-3</v>
      </c>
      <c r="I38" s="14">
        <v>4.9986610729268952E-3</v>
      </c>
      <c r="J38" s="14">
        <v>4.4630902436847272E-4</v>
      </c>
      <c r="K38" s="15">
        <v>0</v>
      </c>
      <c r="L38" s="14">
        <v>1.7852360974738909E-4</v>
      </c>
      <c r="M38" s="14">
        <v>0</v>
      </c>
      <c r="N38" s="14">
        <v>0</v>
      </c>
      <c r="O38" s="14">
        <v>5.3557082924216731E-4</v>
      </c>
      <c r="P38" s="14">
        <v>1.5620815852896545E-2</v>
      </c>
      <c r="Q38" s="14">
        <v>1.6959742926001963E-3</v>
      </c>
      <c r="R38" s="14">
        <v>7.1409443898955637E-4</v>
      </c>
      <c r="S38" s="14">
        <v>0</v>
      </c>
      <c r="T38" s="14">
        <v>0</v>
      </c>
      <c r="U38" s="14">
        <v>8.9261804873694544E-4</v>
      </c>
      <c r="V38" s="14">
        <v>0</v>
      </c>
      <c r="W38" s="14">
        <v>3.8114790681067573E-2</v>
      </c>
      <c r="X38" s="14">
        <v>0.32884048915469072</v>
      </c>
      <c r="Y38" s="14">
        <v>5.3557082924216731E-4</v>
      </c>
      <c r="Z38" s="21">
        <v>0.58029099348388824</v>
      </c>
    </row>
    <row r="39" spans="1:26" x14ac:dyDescent="0.25">
      <c r="A39" s="4">
        <v>2011</v>
      </c>
      <c r="B39" s="8">
        <v>7515</v>
      </c>
      <c r="C39" s="8" t="s">
        <v>31</v>
      </c>
      <c r="D39" s="15">
        <v>3.1270791749833667E-2</v>
      </c>
      <c r="E39" s="14">
        <v>0</v>
      </c>
      <c r="F39" s="14">
        <v>1.3306719893546241E-3</v>
      </c>
      <c r="G39" s="14">
        <v>5.5888223552894214E-3</v>
      </c>
      <c r="H39" s="14">
        <v>1.3306719893546241E-3</v>
      </c>
      <c r="I39" s="14">
        <v>1.0379241516966068E-2</v>
      </c>
      <c r="J39" s="14">
        <v>9.3147039254823686E-4</v>
      </c>
      <c r="K39" s="15">
        <v>0</v>
      </c>
      <c r="L39" s="14">
        <v>5.322687957418496E-4</v>
      </c>
      <c r="M39" s="14">
        <v>0</v>
      </c>
      <c r="N39" s="14">
        <v>0</v>
      </c>
      <c r="O39" s="14">
        <v>5.322687957418496E-4</v>
      </c>
      <c r="P39" s="14">
        <v>7.18562874251497E-3</v>
      </c>
      <c r="Q39" s="14">
        <v>2.1290751829673984E-3</v>
      </c>
      <c r="R39" s="14">
        <v>1.5968063872255488E-3</v>
      </c>
      <c r="S39" s="14">
        <v>3.992015968063872E-4</v>
      </c>
      <c r="T39" s="14">
        <v>0</v>
      </c>
      <c r="U39" s="14">
        <v>1.0645375914836992E-3</v>
      </c>
      <c r="V39" s="14">
        <v>0</v>
      </c>
      <c r="W39" s="14">
        <v>5.2827677977378577E-2</v>
      </c>
      <c r="X39" s="14">
        <v>0.41343978709248169</v>
      </c>
      <c r="Y39" s="14">
        <v>2.3952095808383233E-3</v>
      </c>
      <c r="Z39" s="21">
        <v>0.46706586826347307</v>
      </c>
    </row>
    <row r="40" spans="1:26" x14ac:dyDescent="0.25">
      <c r="A40" s="4">
        <v>2012</v>
      </c>
      <c r="B40" s="8">
        <v>5609</v>
      </c>
      <c r="C40" s="8" t="s">
        <v>31</v>
      </c>
      <c r="D40" s="15">
        <v>4.8136922802638614E-2</v>
      </c>
      <c r="E40" s="14">
        <v>1.7828489926903192E-4</v>
      </c>
      <c r="F40" s="14">
        <v>1.9611338919593509E-3</v>
      </c>
      <c r="G40" s="14">
        <v>2.4959885897664468E-3</v>
      </c>
      <c r="H40" s="14">
        <v>1.2479942948832234E-3</v>
      </c>
      <c r="I40" s="14">
        <v>3.0130147976466393E-2</v>
      </c>
      <c r="J40" s="14">
        <v>8.9142449634515956E-4</v>
      </c>
      <c r="K40" s="15">
        <v>0</v>
      </c>
      <c r="L40" s="14">
        <v>0</v>
      </c>
      <c r="M40" s="14">
        <v>0</v>
      </c>
      <c r="N40" s="14">
        <v>0</v>
      </c>
      <c r="O40" s="14">
        <v>0</v>
      </c>
      <c r="P40" s="14">
        <v>1.1766803351756106E-2</v>
      </c>
      <c r="Q40" s="14">
        <v>7.1313959707612765E-3</v>
      </c>
      <c r="R40" s="14">
        <v>3.3874130861116063E-3</v>
      </c>
      <c r="S40" s="14">
        <v>0</v>
      </c>
      <c r="T40" s="14">
        <v>0</v>
      </c>
      <c r="U40" s="14">
        <v>2.4959885897664468E-3</v>
      </c>
      <c r="V40" s="14">
        <v>0</v>
      </c>
      <c r="W40" s="14">
        <v>5.1346050989481189E-2</v>
      </c>
      <c r="X40" s="14">
        <v>0.36851488678908895</v>
      </c>
      <c r="Y40" s="14">
        <v>6.596541272954181E-3</v>
      </c>
      <c r="Z40" s="21">
        <v>0.46371902299875201</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5235</v>
      </c>
      <c r="C42" s="9"/>
      <c r="D42" s="16">
        <v>4.0373871216623211E-2</v>
      </c>
      <c r="E42" s="1">
        <v>1.3575937745204532E-3</v>
      </c>
      <c r="F42" s="1">
        <v>1.4376466737004386E-3</v>
      </c>
      <c r="G42" s="1">
        <v>1.7627045310586405E-2</v>
      </c>
      <c r="H42" s="1">
        <v>5.7241348099540694E-4</v>
      </c>
      <c r="I42" s="1">
        <v>1.5411159290070992E-2</v>
      </c>
      <c r="J42" s="1">
        <v>1.735024817823968E-3</v>
      </c>
      <c r="K42" s="16">
        <v>9.1000091000090997E-5</v>
      </c>
      <c r="L42" s="1">
        <v>5.1640169764308294E-4</v>
      </c>
      <c r="M42" s="1">
        <v>8.9808634572956789E-4</v>
      </c>
      <c r="N42" s="1">
        <v>1.3852638037763678E-3</v>
      </c>
      <c r="O42" s="1">
        <v>2.4023224309697785E-4</v>
      </c>
      <c r="P42" s="1">
        <v>6.3915258596553316E-3</v>
      </c>
      <c r="Q42" s="1">
        <v>1.4322131641713175E-3</v>
      </c>
      <c r="R42" s="1">
        <v>1.3197302843812547E-3</v>
      </c>
      <c r="S42" s="1">
        <v>2.8911759180266084E-4</v>
      </c>
      <c r="T42" s="1">
        <v>5.1265859295954871E-5</v>
      </c>
      <c r="U42" s="1">
        <v>9.2933291635805926E-4</v>
      </c>
      <c r="V42" s="1">
        <v>0</v>
      </c>
      <c r="W42" s="1">
        <v>6.166868476180342E-2</v>
      </c>
      <c r="X42" s="1">
        <v>0.25735503200517046</v>
      </c>
      <c r="Y42" s="1">
        <v>1.019294914343525E-3</v>
      </c>
      <c r="Z42" s="22">
        <v>0.58789806389745103</v>
      </c>
    </row>
    <row r="43" spans="1:26" x14ac:dyDescent="0.25">
      <c r="A43" s="5" t="s">
        <v>33</v>
      </c>
      <c r="B43" s="9">
        <v>4659</v>
      </c>
      <c r="C43" s="9"/>
      <c r="D43" s="16">
        <v>5.2991440306038071E-2</v>
      </c>
      <c r="E43" s="1">
        <v>3.3838652588028249E-3</v>
      </c>
      <c r="F43" s="1">
        <v>1.1613115140250273E-3</v>
      </c>
      <c r="G43" s="1">
        <v>5.1763017848328874E-2</v>
      </c>
      <c r="H43" s="1">
        <v>2.0576131687242801E-4</v>
      </c>
      <c r="I43" s="1">
        <v>1.9930823548044783E-2</v>
      </c>
      <c r="J43" s="1">
        <v>0</v>
      </c>
      <c r="K43" s="16">
        <v>6.0060060060060057E-4</v>
      </c>
      <c r="L43" s="1">
        <v>7.5492158825492153E-4</v>
      </c>
      <c r="M43" s="1">
        <v>1.7325587563921537E-3</v>
      </c>
      <c r="N43" s="1">
        <v>1.6228062110118402E-3</v>
      </c>
      <c r="O43" s="1">
        <v>2.1980329324824374E-4</v>
      </c>
      <c r="P43" s="1">
        <v>7.1503564027718819E-3</v>
      </c>
      <c r="Q43" s="1">
        <v>4.486927871284789E-3</v>
      </c>
      <c r="R43" s="1">
        <v>1.2509167835076983E-3</v>
      </c>
      <c r="S43" s="1">
        <v>8.5800085800085798E-5</v>
      </c>
      <c r="T43" s="1">
        <v>1.1325028312570782E-4</v>
      </c>
      <c r="U43" s="1">
        <v>1.5219617946643266E-3</v>
      </c>
      <c r="V43" s="1">
        <v>0</v>
      </c>
      <c r="W43" s="1">
        <v>4.4882281448096015E-2</v>
      </c>
      <c r="X43" s="1">
        <v>0.1870221520509458</v>
      </c>
      <c r="Y43" s="1">
        <v>0</v>
      </c>
      <c r="Z43" s="22">
        <v>0.619119443038184</v>
      </c>
    </row>
    <row r="44" spans="1:26" x14ac:dyDescent="0.25">
      <c r="A44" s="5" t="s">
        <v>34</v>
      </c>
      <c r="B44" s="9">
        <v>2658</v>
      </c>
      <c r="C44" s="9"/>
      <c r="D44" s="16">
        <v>4.9520072828535981E-2</v>
      </c>
      <c r="E44" s="1">
        <v>2.0781148877961589E-3</v>
      </c>
      <c r="F44" s="1">
        <v>2.2927355982986395E-3</v>
      </c>
      <c r="G44" s="1">
        <v>2.5331218465144988E-2</v>
      </c>
      <c r="H44" s="1">
        <v>1.7409413637118853E-4</v>
      </c>
      <c r="I44" s="1">
        <v>1.3956265415170987E-2</v>
      </c>
      <c r="J44" s="1">
        <v>2.4593046187789181E-3</v>
      </c>
      <c r="K44" s="16">
        <v>0</v>
      </c>
      <c r="L44" s="1">
        <v>5.4933343002100995E-4</v>
      </c>
      <c r="M44" s="1">
        <v>1.9067323297377247E-3</v>
      </c>
      <c r="N44" s="1">
        <v>3.3252967826434454E-3</v>
      </c>
      <c r="O44" s="1">
        <v>3.3237292174877024E-4</v>
      </c>
      <c r="P44" s="1">
        <v>8.74343425439102E-3</v>
      </c>
      <c r="Q44" s="1">
        <v>6.8635965374050053E-4</v>
      </c>
      <c r="R44" s="1">
        <v>1.1940873996073322E-3</v>
      </c>
      <c r="S44" s="1">
        <v>5.7332687627058938E-4</v>
      </c>
      <c r="T44" s="1">
        <v>6.0232634379546258E-5</v>
      </c>
      <c r="U44" s="1">
        <v>9.3751449216642618E-4</v>
      </c>
      <c r="V44" s="1">
        <v>0</v>
      </c>
      <c r="W44" s="1">
        <v>8.1987982665417403E-2</v>
      </c>
      <c r="X44" s="1">
        <v>0.31589332800313469</v>
      </c>
      <c r="Y44" s="1">
        <v>7.2252347825614821E-4</v>
      </c>
      <c r="Z44" s="22">
        <v>0.4872756691283886</v>
      </c>
    </row>
    <row r="45" spans="1:26" x14ac:dyDescent="0.25">
      <c r="A45" s="5" t="s">
        <v>35</v>
      </c>
      <c r="B45" s="9">
        <v>2422</v>
      </c>
      <c r="C45" s="9"/>
      <c r="D45" s="16">
        <v>3.0327375945988271E-2</v>
      </c>
      <c r="E45" s="1">
        <v>0</v>
      </c>
      <c r="F45" s="1">
        <v>6.5316786414108428E-4</v>
      </c>
      <c r="G45" s="1">
        <v>7.6417545468439546E-4</v>
      </c>
      <c r="H45" s="1">
        <v>0</v>
      </c>
      <c r="I45" s="1">
        <v>2.1772262138036142E-4</v>
      </c>
      <c r="J45" s="1">
        <v>0</v>
      </c>
      <c r="K45" s="16">
        <v>0</v>
      </c>
      <c r="L45" s="1">
        <v>0</v>
      </c>
      <c r="M45" s="1">
        <v>0</v>
      </c>
      <c r="N45" s="1">
        <v>3.4046995349434227E-4</v>
      </c>
      <c r="O45" s="1">
        <v>0</v>
      </c>
      <c r="P45" s="1">
        <v>7.4111542463448099E-4</v>
      </c>
      <c r="Q45" s="1">
        <v>0</v>
      </c>
      <c r="R45" s="1">
        <v>7.9897522630497958E-4</v>
      </c>
      <c r="S45" s="1">
        <v>0</v>
      </c>
      <c r="T45" s="1">
        <v>0</v>
      </c>
      <c r="U45" s="1">
        <v>9.3462015797727909E-4</v>
      </c>
      <c r="V45" s="1">
        <v>0</v>
      </c>
      <c r="W45" s="1">
        <v>6.7780728722292077E-3</v>
      </c>
      <c r="X45" s="1">
        <v>0.21823670408944798</v>
      </c>
      <c r="Y45" s="1">
        <v>2.2421943250941867E-3</v>
      </c>
      <c r="Z45" s="22">
        <v>0.73796540606462335</v>
      </c>
    </row>
    <row r="46" spans="1:26" ht="15.75" thickBot="1" x14ac:dyDescent="0.3">
      <c r="A46" s="6" t="s">
        <v>36</v>
      </c>
      <c r="B46" s="11">
        <v>8069</v>
      </c>
      <c r="C46" s="11"/>
      <c r="D46" s="17">
        <v>3.0834115690465361E-2</v>
      </c>
      <c r="E46" s="18">
        <v>3.5871460710021975E-4</v>
      </c>
      <c r="F46" s="18">
        <v>1.0325848205915045E-3</v>
      </c>
      <c r="G46" s="18">
        <v>2.9958197519327828E-3</v>
      </c>
      <c r="H46" s="18">
        <v>1.1389859134573726E-3</v>
      </c>
      <c r="I46" s="18">
        <v>1.8195860814364063E-2</v>
      </c>
      <c r="J46" s="18">
        <v>2.1573905844016316E-3</v>
      </c>
      <c r="K46" s="17">
        <v>0</v>
      </c>
      <c r="L46" s="18">
        <v>5.159985964797156E-4</v>
      </c>
      <c r="M46" s="18">
        <v>0</v>
      </c>
      <c r="N46" s="18">
        <v>0</v>
      </c>
      <c r="O46" s="18">
        <v>2.2661038690875555E-4</v>
      </c>
      <c r="P46" s="18">
        <v>5.4833891630401378E-3</v>
      </c>
      <c r="Q46" s="18">
        <v>1.2341742050060022E-3</v>
      </c>
      <c r="R46" s="18">
        <v>1.5546163137462375E-3</v>
      </c>
      <c r="S46" s="18">
        <v>2.0037746153649249E-4</v>
      </c>
      <c r="T46" s="18">
        <v>3.3068783068783071E-5</v>
      </c>
      <c r="U46" s="18">
        <v>7.1011838419512833E-4</v>
      </c>
      <c r="V46" s="18">
        <v>0</v>
      </c>
      <c r="W46" s="18">
        <v>6.3460940140196709E-2</v>
      </c>
      <c r="X46" s="18">
        <v>0.24486204111521939</v>
      </c>
      <c r="Y46" s="18">
        <v>1.3544564955168669E-3</v>
      </c>
      <c r="Z46" s="23">
        <v>0.62365073677277294</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196</v>
      </c>
    </row>
    <row r="2" spans="1:26" x14ac:dyDescent="0.25">
      <c r="A2" t="s">
        <v>198</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t="s">
        <v>40</v>
      </c>
      <c r="C24" s="8"/>
      <c r="D24" s="15" t="s">
        <v>28</v>
      </c>
      <c r="E24" s="14" t="s">
        <v>28</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t="s">
        <v>40</v>
      </c>
      <c r="C25" s="8"/>
      <c r="D25" s="15" t="s">
        <v>28</v>
      </c>
      <c r="E25" s="14" t="s">
        <v>28</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t="s">
        <v>40</v>
      </c>
      <c r="C26" s="8"/>
      <c r="D26" s="15" t="s">
        <v>28</v>
      </c>
      <c r="E26" s="14" t="s">
        <v>28</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t="s">
        <v>40</v>
      </c>
      <c r="C27" s="8"/>
      <c r="D27" s="15" t="s">
        <v>28</v>
      </c>
      <c r="E27" s="14" t="s">
        <v>28</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t="s">
        <v>40</v>
      </c>
      <c r="C28" s="8"/>
      <c r="D28" s="15" t="s">
        <v>28</v>
      </c>
      <c r="E28" s="14" t="s">
        <v>28</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t="s">
        <v>40</v>
      </c>
      <c r="C29" s="8"/>
      <c r="D29" s="15" t="s">
        <v>28</v>
      </c>
      <c r="E29" s="14" t="s">
        <v>28</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t="s">
        <v>40</v>
      </c>
      <c r="C30" s="8"/>
      <c r="D30" s="15" t="s">
        <v>28</v>
      </c>
      <c r="E30" s="14" t="s">
        <v>28</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t="s">
        <v>40</v>
      </c>
      <c r="C31" s="8"/>
      <c r="D31" s="15" t="s">
        <v>28</v>
      </c>
      <c r="E31" s="14" t="s">
        <v>28</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v>173</v>
      </c>
      <c r="C32" s="8">
        <v>2</v>
      </c>
      <c r="D32" s="15" t="s">
        <v>26</v>
      </c>
      <c r="E32" s="14" t="s">
        <v>27</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v>1039</v>
      </c>
      <c r="C33" s="8" t="s">
        <v>41</v>
      </c>
      <c r="D33" s="15" t="s">
        <v>26</v>
      </c>
      <c r="E33" s="14" t="s">
        <v>27</v>
      </c>
      <c r="F33" s="14" t="s">
        <v>28</v>
      </c>
      <c r="G33" s="14" t="s">
        <v>28</v>
      </c>
      <c r="H33" s="14" t="s">
        <v>28</v>
      </c>
      <c r="I33" s="14" t="s">
        <v>28</v>
      </c>
      <c r="J33" s="14" t="s">
        <v>28</v>
      </c>
      <c r="K33" s="15" t="s">
        <v>28</v>
      </c>
      <c r="L33" s="14" t="s">
        <v>28</v>
      </c>
      <c r="M33" s="14" t="s">
        <v>28</v>
      </c>
      <c r="N33" s="14" t="s">
        <v>28</v>
      </c>
      <c r="O33" s="14" t="s">
        <v>28</v>
      </c>
      <c r="P33" s="14" t="s">
        <v>28</v>
      </c>
      <c r="Q33" s="14" t="s">
        <v>28</v>
      </c>
      <c r="R33" s="14" t="s">
        <v>28</v>
      </c>
      <c r="S33" s="14" t="s">
        <v>28</v>
      </c>
      <c r="T33" s="14" t="s">
        <v>28</v>
      </c>
      <c r="U33" s="14" t="s">
        <v>28</v>
      </c>
      <c r="V33" s="14" t="s">
        <v>28</v>
      </c>
      <c r="W33" s="14" t="s">
        <v>28</v>
      </c>
      <c r="X33" s="14" t="s">
        <v>28</v>
      </c>
      <c r="Y33" s="14" t="s">
        <v>28</v>
      </c>
      <c r="Z33" s="21" t="s">
        <v>28</v>
      </c>
    </row>
    <row r="34" spans="1:26" x14ac:dyDescent="0.25">
      <c r="A34" s="4">
        <v>2006</v>
      </c>
      <c r="B34" s="8">
        <v>1043</v>
      </c>
      <c r="C34" s="8" t="s">
        <v>42</v>
      </c>
      <c r="D34" s="15">
        <v>0</v>
      </c>
      <c r="E34" s="14">
        <v>0</v>
      </c>
      <c r="F34" s="14">
        <v>0</v>
      </c>
      <c r="G34" s="14">
        <v>0</v>
      </c>
      <c r="H34" s="14">
        <v>0</v>
      </c>
      <c r="I34" s="14">
        <v>2.0134228187919462E-2</v>
      </c>
      <c r="J34" s="14">
        <v>0</v>
      </c>
      <c r="K34" s="15">
        <v>0</v>
      </c>
      <c r="L34" s="14">
        <v>0</v>
      </c>
      <c r="M34" s="14">
        <v>0</v>
      </c>
      <c r="N34" s="14">
        <v>0</v>
      </c>
      <c r="O34" s="14">
        <v>0</v>
      </c>
      <c r="P34" s="14">
        <v>2.6845637583892617E-2</v>
      </c>
      <c r="Q34" s="14">
        <v>9.5877277085330771E-4</v>
      </c>
      <c r="R34" s="14">
        <v>0</v>
      </c>
      <c r="S34" s="14">
        <v>0</v>
      </c>
      <c r="T34" s="14">
        <v>0</v>
      </c>
      <c r="U34" s="14">
        <v>0.17545541706615533</v>
      </c>
      <c r="V34" s="14">
        <v>0</v>
      </c>
      <c r="W34" s="14">
        <v>1.9175455417066154E-3</v>
      </c>
      <c r="X34" s="14">
        <v>0</v>
      </c>
      <c r="Y34" s="14">
        <v>1.725790987535954E-2</v>
      </c>
      <c r="Z34" s="21">
        <v>0.75743048897411314</v>
      </c>
    </row>
    <row r="35" spans="1:26" x14ac:dyDescent="0.25">
      <c r="A35" s="4">
        <v>2007</v>
      </c>
      <c r="B35" s="8">
        <v>773</v>
      </c>
      <c r="C35" s="8" t="s">
        <v>43</v>
      </c>
      <c r="D35" s="15">
        <v>0</v>
      </c>
      <c r="E35" s="14">
        <v>0</v>
      </c>
      <c r="F35" s="14">
        <v>0</v>
      </c>
      <c r="G35" s="14">
        <v>0</v>
      </c>
      <c r="H35" s="14">
        <v>0</v>
      </c>
      <c r="I35" s="14">
        <v>1.2936610608020699E-2</v>
      </c>
      <c r="J35" s="14">
        <v>0</v>
      </c>
      <c r="K35" s="15">
        <v>0</v>
      </c>
      <c r="L35" s="14">
        <v>0</v>
      </c>
      <c r="M35" s="14">
        <v>0</v>
      </c>
      <c r="N35" s="14">
        <v>0</v>
      </c>
      <c r="O35" s="14">
        <v>0</v>
      </c>
      <c r="P35" s="14">
        <v>2.5873221216041399E-3</v>
      </c>
      <c r="Q35" s="14">
        <v>5.1746442432082798E-3</v>
      </c>
      <c r="R35" s="14">
        <v>0</v>
      </c>
      <c r="S35" s="14">
        <v>0</v>
      </c>
      <c r="T35" s="14">
        <v>0</v>
      </c>
      <c r="U35" s="14">
        <v>0.22509702457956016</v>
      </c>
      <c r="V35" s="14">
        <v>0</v>
      </c>
      <c r="W35" s="14">
        <v>0</v>
      </c>
      <c r="X35" s="14">
        <v>0</v>
      </c>
      <c r="Y35" s="14">
        <v>2.5873221216041398E-2</v>
      </c>
      <c r="Z35" s="21">
        <v>0.72833117723156537</v>
      </c>
    </row>
    <row r="36" spans="1:26" x14ac:dyDescent="0.25">
      <c r="A36" s="4">
        <v>2008</v>
      </c>
      <c r="B36" s="8">
        <v>197</v>
      </c>
      <c r="C36" s="8" t="s">
        <v>43</v>
      </c>
      <c r="D36" s="15">
        <v>0</v>
      </c>
      <c r="E36" s="14">
        <v>0</v>
      </c>
      <c r="F36" s="14">
        <v>0</v>
      </c>
      <c r="G36" s="14">
        <v>0</v>
      </c>
      <c r="H36" s="14">
        <v>0</v>
      </c>
      <c r="I36" s="14">
        <v>2.5380710659898477E-2</v>
      </c>
      <c r="J36" s="14">
        <v>0</v>
      </c>
      <c r="K36" s="15">
        <v>0</v>
      </c>
      <c r="L36" s="14">
        <v>0</v>
      </c>
      <c r="M36" s="14">
        <v>0</v>
      </c>
      <c r="N36" s="14">
        <v>0</v>
      </c>
      <c r="O36" s="14">
        <v>0</v>
      </c>
      <c r="P36" s="14">
        <v>0</v>
      </c>
      <c r="Q36" s="14">
        <v>0</v>
      </c>
      <c r="R36" s="14">
        <v>0</v>
      </c>
      <c r="S36" s="14">
        <v>0</v>
      </c>
      <c r="T36" s="14">
        <v>0</v>
      </c>
      <c r="U36" s="14">
        <v>5.5837563451776651E-2</v>
      </c>
      <c r="V36" s="14">
        <v>0</v>
      </c>
      <c r="W36" s="14">
        <v>5.076142131979695E-3</v>
      </c>
      <c r="X36" s="14">
        <v>0</v>
      </c>
      <c r="Y36" s="14">
        <v>6.5989847715736044E-2</v>
      </c>
      <c r="Z36" s="21">
        <v>0.84771573604060912</v>
      </c>
    </row>
    <row r="37" spans="1:26" x14ac:dyDescent="0.25">
      <c r="A37" s="4">
        <v>2009</v>
      </c>
      <c r="B37" s="8">
        <v>209</v>
      </c>
      <c r="C37" s="8" t="s">
        <v>43</v>
      </c>
      <c r="D37" s="15">
        <v>0</v>
      </c>
      <c r="E37" s="14">
        <v>0</v>
      </c>
      <c r="F37" s="14">
        <v>0</v>
      </c>
      <c r="G37" s="14">
        <v>0</v>
      </c>
      <c r="H37" s="14">
        <v>0</v>
      </c>
      <c r="I37" s="14">
        <v>0</v>
      </c>
      <c r="J37" s="14">
        <v>0</v>
      </c>
      <c r="K37" s="15">
        <v>0</v>
      </c>
      <c r="L37" s="14">
        <v>0</v>
      </c>
      <c r="M37" s="14">
        <v>0</v>
      </c>
      <c r="N37" s="14">
        <v>0</v>
      </c>
      <c r="O37" s="14">
        <v>0</v>
      </c>
      <c r="P37" s="14">
        <v>0</v>
      </c>
      <c r="Q37" s="14">
        <v>0</v>
      </c>
      <c r="R37" s="14">
        <v>0</v>
      </c>
      <c r="S37" s="14">
        <v>0</v>
      </c>
      <c r="T37" s="14">
        <v>0</v>
      </c>
      <c r="U37" s="14">
        <v>0.13875598086124402</v>
      </c>
      <c r="V37" s="14">
        <v>0</v>
      </c>
      <c r="W37" s="14">
        <v>0</v>
      </c>
      <c r="X37" s="14">
        <v>0</v>
      </c>
      <c r="Y37" s="14">
        <v>3.3492822966507178E-2</v>
      </c>
      <c r="Z37" s="21">
        <v>0.82775119617224879</v>
      </c>
    </row>
    <row r="38" spans="1:26" x14ac:dyDescent="0.25">
      <c r="A38" s="4">
        <v>2010</v>
      </c>
      <c r="B38" s="8">
        <v>212</v>
      </c>
      <c r="C38" s="8" t="s">
        <v>43</v>
      </c>
      <c r="D38" s="15">
        <v>0</v>
      </c>
      <c r="E38" s="14">
        <v>0</v>
      </c>
      <c r="F38" s="14">
        <v>0</v>
      </c>
      <c r="G38" s="14">
        <v>0</v>
      </c>
      <c r="H38" s="14">
        <v>0</v>
      </c>
      <c r="I38" s="14">
        <v>1.8867924528301886E-2</v>
      </c>
      <c r="J38" s="14">
        <v>0</v>
      </c>
      <c r="K38" s="15">
        <v>0</v>
      </c>
      <c r="L38" s="14">
        <v>0</v>
      </c>
      <c r="M38" s="14">
        <v>0</v>
      </c>
      <c r="N38" s="14">
        <v>0</v>
      </c>
      <c r="O38" s="14">
        <v>0</v>
      </c>
      <c r="P38" s="14">
        <v>0</v>
      </c>
      <c r="Q38" s="14">
        <v>0</v>
      </c>
      <c r="R38" s="14">
        <v>0</v>
      </c>
      <c r="S38" s="14">
        <v>0</v>
      </c>
      <c r="T38" s="14">
        <v>0</v>
      </c>
      <c r="U38" s="14">
        <v>2.358490566037736E-2</v>
      </c>
      <c r="V38" s="14">
        <v>0</v>
      </c>
      <c r="W38" s="14">
        <v>0</v>
      </c>
      <c r="X38" s="14">
        <v>0</v>
      </c>
      <c r="Y38" s="14">
        <v>7.5471698113207544E-2</v>
      </c>
      <c r="Z38" s="21">
        <v>0.88207547169811318</v>
      </c>
    </row>
    <row r="39" spans="1:26" x14ac:dyDescent="0.25">
      <c r="A39" s="4">
        <v>2011</v>
      </c>
      <c r="B39" s="8">
        <v>216</v>
      </c>
      <c r="C39" s="8" t="s">
        <v>43</v>
      </c>
      <c r="D39" s="15">
        <v>0</v>
      </c>
      <c r="E39" s="14">
        <v>0</v>
      </c>
      <c r="F39" s="14">
        <v>0</v>
      </c>
      <c r="G39" s="14">
        <v>0</v>
      </c>
      <c r="H39" s="14">
        <v>0</v>
      </c>
      <c r="I39" s="14">
        <v>0</v>
      </c>
      <c r="J39" s="14">
        <v>0</v>
      </c>
      <c r="K39" s="15">
        <v>0</v>
      </c>
      <c r="L39" s="14">
        <v>0</v>
      </c>
      <c r="M39" s="14">
        <v>0</v>
      </c>
      <c r="N39" s="14">
        <v>0</v>
      </c>
      <c r="O39" s="14">
        <v>0</v>
      </c>
      <c r="P39" s="14">
        <v>0</v>
      </c>
      <c r="Q39" s="14">
        <v>0</v>
      </c>
      <c r="R39" s="14">
        <v>0</v>
      </c>
      <c r="S39" s="14">
        <v>0</v>
      </c>
      <c r="T39" s="14">
        <v>0</v>
      </c>
      <c r="U39" s="14">
        <v>0</v>
      </c>
      <c r="V39" s="14">
        <v>0</v>
      </c>
      <c r="W39" s="14">
        <v>0</v>
      </c>
      <c r="X39" s="14">
        <v>0</v>
      </c>
      <c r="Y39" s="14">
        <v>6.0185185185185182E-2</v>
      </c>
      <c r="Z39" s="21">
        <v>0.93981481481481477</v>
      </c>
    </row>
    <row r="40" spans="1:26" x14ac:dyDescent="0.25">
      <c r="A40" s="4">
        <v>2012</v>
      </c>
      <c r="B40" s="8">
        <v>200</v>
      </c>
      <c r="C40" s="8" t="s">
        <v>30</v>
      </c>
      <c r="D40" s="15">
        <v>0</v>
      </c>
      <c r="E40" s="14">
        <v>0</v>
      </c>
      <c r="F40" s="14">
        <v>0</v>
      </c>
      <c r="G40" s="14">
        <v>0</v>
      </c>
      <c r="H40" s="14">
        <v>0</v>
      </c>
      <c r="I40" s="14">
        <v>0.02</v>
      </c>
      <c r="J40" s="14">
        <v>0</v>
      </c>
      <c r="K40" s="15">
        <v>0</v>
      </c>
      <c r="L40" s="14">
        <v>0</v>
      </c>
      <c r="M40" s="14">
        <v>0</v>
      </c>
      <c r="N40" s="14">
        <v>0</v>
      </c>
      <c r="O40" s="14">
        <v>0</v>
      </c>
      <c r="P40" s="14">
        <v>0.02</v>
      </c>
      <c r="Q40" s="14">
        <v>0</v>
      </c>
      <c r="R40" s="14">
        <v>0</v>
      </c>
      <c r="S40" s="14">
        <v>0</v>
      </c>
      <c r="T40" s="14">
        <v>0</v>
      </c>
      <c r="U40" s="14">
        <v>6.0000000000000005E-2</v>
      </c>
      <c r="V40" s="14">
        <v>0</v>
      </c>
      <c r="W40" s="14">
        <v>0</v>
      </c>
      <c r="X40" s="14">
        <v>0</v>
      </c>
      <c r="Y40" s="14">
        <v>0.16</v>
      </c>
      <c r="Z40" s="21">
        <v>0.74</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407</v>
      </c>
      <c r="C42" s="9"/>
      <c r="D42" s="16">
        <v>0</v>
      </c>
      <c r="E42" s="1">
        <v>0</v>
      </c>
      <c r="F42" s="1">
        <v>0</v>
      </c>
      <c r="G42" s="1">
        <v>0</v>
      </c>
      <c r="H42" s="1">
        <v>0</v>
      </c>
      <c r="I42" s="1">
        <v>1.3902781997734362E-2</v>
      </c>
      <c r="J42" s="1">
        <v>0</v>
      </c>
      <c r="K42" s="16">
        <v>0</v>
      </c>
      <c r="L42" s="1">
        <v>0</v>
      </c>
      <c r="M42" s="1">
        <v>0</v>
      </c>
      <c r="N42" s="1">
        <v>0</v>
      </c>
      <c r="O42" s="1">
        <v>0</v>
      </c>
      <c r="P42" s="1">
        <v>7.0618513864995364E-3</v>
      </c>
      <c r="Q42" s="1">
        <v>8.7620243058022672E-4</v>
      </c>
      <c r="R42" s="1">
        <v>0</v>
      </c>
      <c r="S42" s="1">
        <v>0</v>
      </c>
      <c r="T42" s="1">
        <v>0</v>
      </c>
      <c r="U42" s="1">
        <v>9.6961555945587655E-2</v>
      </c>
      <c r="V42" s="1">
        <v>0</v>
      </c>
      <c r="W42" s="1">
        <v>9.9909823909804423E-4</v>
      </c>
      <c r="X42" s="1">
        <v>0</v>
      </c>
      <c r="Y42" s="1">
        <v>6.261009786743385E-2</v>
      </c>
      <c r="Z42" s="22">
        <v>0.81758841213306632</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0</v>
      </c>
      <c r="C45" s="9"/>
      <c r="D45" s="16">
        <v>0</v>
      </c>
      <c r="E45" s="1">
        <v>0</v>
      </c>
      <c r="F45" s="1">
        <v>0</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0</v>
      </c>
      <c r="Z45" s="22">
        <v>0</v>
      </c>
    </row>
    <row r="46" spans="1:26" ht="15.75" thickBot="1" x14ac:dyDescent="0.3">
      <c r="A46" s="6" t="s">
        <v>36</v>
      </c>
      <c r="B46" s="11">
        <v>407</v>
      </c>
      <c r="C46" s="11"/>
      <c r="D46" s="17">
        <v>0</v>
      </c>
      <c r="E46" s="18">
        <v>0</v>
      </c>
      <c r="F46" s="18">
        <v>0</v>
      </c>
      <c r="G46" s="18">
        <v>0</v>
      </c>
      <c r="H46" s="18">
        <v>0</v>
      </c>
      <c r="I46" s="18">
        <v>1.3902781997734362E-2</v>
      </c>
      <c r="J46" s="18">
        <v>0</v>
      </c>
      <c r="K46" s="17">
        <v>0</v>
      </c>
      <c r="L46" s="18">
        <v>0</v>
      </c>
      <c r="M46" s="18">
        <v>0</v>
      </c>
      <c r="N46" s="18">
        <v>0</v>
      </c>
      <c r="O46" s="18">
        <v>0</v>
      </c>
      <c r="P46" s="18">
        <v>7.0618513864995364E-3</v>
      </c>
      <c r="Q46" s="18">
        <v>8.7620243058022672E-4</v>
      </c>
      <c r="R46" s="18">
        <v>0</v>
      </c>
      <c r="S46" s="18">
        <v>0</v>
      </c>
      <c r="T46" s="18">
        <v>0</v>
      </c>
      <c r="U46" s="18">
        <v>9.6961555945587655E-2</v>
      </c>
      <c r="V46" s="18">
        <v>0</v>
      </c>
      <c r="W46" s="18">
        <v>9.9909823909804423E-4</v>
      </c>
      <c r="X46" s="18">
        <v>0</v>
      </c>
      <c r="Y46" s="18">
        <v>6.261009786743385E-2</v>
      </c>
      <c r="Z46" s="23">
        <v>0.81758841213306632</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196</v>
      </c>
    </row>
    <row r="2" spans="1:26" x14ac:dyDescent="0.25">
      <c r="A2" t="s">
        <v>197</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t="s">
        <v>40</v>
      </c>
      <c r="C24" s="8"/>
      <c r="D24" s="15" t="s">
        <v>28</v>
      </c>
      <c r="E24" s="14" t="s">
        <v>28</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t="s">
        <v>40</v>
      </c>
      <c r="C25" s="8"/>
      <c r="D25" s="15" t="s">
        <v>28</v>
      </c>
      <c r="E25" s="14" t="s">
        <v>28</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t="s">
        <v>40</v>
      </c>
      <c r="C26" s="8"/>
      <c r="D26" s="15" t="s">
        <v>28</v>
      </c>
      <c r="E26" s="14" t="s">
        <v>28</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t="s">
        <v>40</v>
      </c>
      <c r="C27" s="8"/>
      <c r="D27" s="15" t="s">
        <v>28</v>
      </c>
      <c r="E27" s="14" t="s">
        <v>28</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t="s">
        <v>40</v>
      </c>
      <c r="C28" s="8"/>
      <c r="D28" s="15" t="s">
        <v>28</v>
      </c>
      <c r="E28" s="14" t="s">
        <v>28</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t="s">
        <v>40</v>
      </c>
      <c r="C29" s="8"/>
      <c r="D29" s="15" t="s">
        <v>28</v>
      </c>
      <c r="E29" s="14" t="s">
        <v>28</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t="s">
        <v>40</v>
      </c>
      <c r="C30" s="8"/>
      <c r="D30" s="15" t="s">
        <v>28</v>
      </c>
      <c r="E30" s="14" t="s">
        <v>28</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t="s">
        <v>40</v>
      </c>
      <c r="C31" s="8"/>
      <c r="D31" s="15" t="s">
        <v>28</v>
      </c>
      <c r="E31" s="14" t="s">
        <v>28</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v>118</v>
      </c>
      <c r="C32" s="8">
        <v>2</v>
      </c>
      <c r="D32" s="15" t="s">
        <v>26</v>
      </c>
      <c r="E32" s="14" t="s">
        <v>27</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v>999</v>
      </c>
      <c r="C33" s="8" t="s">
        <v>41</v>
      </c>
      <c r="D33" s="15" t="s">
        <v>26</v>
      </c>
      <c r="E33" s="14" t="s">
        <v>27</v>
      </c>
      <c r="F33" s="14" t="s">
        <v>28</v>
      </c>
      <c r="G33" s="14" t="s">
        <v>28</v>
      </c>
      <c r="H33" s="14" t="s">
        <v>28</v>
      </c>
      <c r="I33" s="14" t="s">
        <v>28</v>
      </c>
      <c r="J33" s="14" t="s">
        <v>28</v>
      </c>
      <c r="K33" s="15" t="s">
        <v>28</v>
      </c>
      <c r="L33" s="14" t="s">
        <v>28</v>
      </c>
      <c r="M33" s="14" t="s">
        <v>28</v>
      </c>
      <c r="N33" s="14" t="s">
        <v>28</v>
      </c>
      <c r="O33" s="14" t="s">
        <v>28</v>
      </c>
      <c r="P33" s="14" t="s">
        <v>28</v>
      </c>
      <c r="Q33" s="14" t="s">
        <v>28</v>
      </c>
      <c r="R33" s="14" t="s">
        <v>28</v>
      </c>
      <c r="S33" s="14" t="s">
        <v>28</v>
      </c>
      <c r="T33" s="14" t="s">
        <v>28</v>
      </c>
      <c r="U33" s="14" t="s">
        <v>28</v>
      </c>
      <c r="V33" s="14" t="s">
        <v>28</v>
      </c>
      <c r="W33" s="14" t="s">
        <v>28</v>
      </c>
      <c r="X33" s="14" t="s">
        <v>28</v>
      </c>
      <c r="Y33" s="14" t="s">
        <v>28</v>
      </c>
      <c r="Z33" s="21" t="s">
        <v>28</v>
      </c>
    </row>
    <row r="34" spans="1:26" x14ac:dyDescent="0.25">
      <c r="A34" s="4">
        <v>2006</v>
      </c>
      <c r="B34" s="8">
        <v>946</v>
      </c>
      <c r="C34" s="8" t="s">
        <v>42</v>
      </c>
      <c r="D34" s="15">
        <v>0</v>
      </c>
      <c r="E34" s="14">
        <v>0</v>
      </c>
      <c r="F34" s="14">
        <v>0</v>
      </c>
      <c r="G34" s="14">
        <v>0</v>
      </c>
      <c r="H34" s="14">
        <v>0</v>
      </c>
      <c r="I34" s="14">
        <v>2.2198731501057084E-2</v>
      </c>
      <c r="J34" s="14">
        <v>0</v>
      </c>
      <c r="K34" s="15">
        <v>0</v>
      </c>
      <c r="L34" s="14">
        <v>0</v>
      </c>
      <c r="M34" s="14">
        <v>0</v>
      </c>
      <c r="N34" s="14">
        <v>0</v>
      </c>
      <c r="O34" s="14">
        <v>0</v>
      </c>
      <c r="P34" s="14">
        <v>2.8541226215644821E-2</v>
      </c>
      <c r="Q34" s="14">
        <v>1.0570824524312897E-3</v>
      </c>
      <c r="R34" s="14">
        <v>0</v>
      </c>
      <c r="S34" s="14">
        <v>0</v>
      </c>
      <c r="T34" s="14">
        <v>0</v>
      </c>
      <c r="U34" s="14">
        <v>9.1966173361522199E-2</v>
      </c>
      <c r="V34" s="14">
        <v>0</v>
      </c>
      <c r="W34" s="14">
        <v>2.1141649048625794E-3</v>
      </c>
      <c r="X34" s="14">
        <v>0</v>
      </c>
      <c r="Y34" s="14">
        <v>1.9027484143763214E-2</v>
      </c>
      <c r="Z34" s="21">
        <v>0.83509513742071884</v>
      </c>
    </row>
    <row r="35" spans="1:26" x14ac:dyDescent="0.25">
      <c r="A35" s="4">
        <v>2007</v>
      </c>
      <c r="B35" s="8">
        <v>729</v>
      </c>
      <c r="C35" s="8" t="s">
        <v>43</v>
      </c>
      <c r="D35" s="15">
        <v>0</v>
      </c>
      <c r="E35" s="14">
        <v>0</v>
      </c>
      <c r="F35" s="14">
        <v>0</v>
      </c>
      <c r="G35" s="14">
        <v>0</v>
      </c>
      <c r="H35" s="14">
        <v>0</v>
      </c>
      <c r="I35" s="14">
        <v>1.3717421124828533E-2</v>
      </c>
      <c r="J35" s="14">
        <v>0</v>
      </c>
      <c r="K35" s="15">
        <v>0</v>
      </c>
      <c r="L35" s="14">
        <v>0</v>
      </c>
      <c r="M35" s="14">
        <v>0</v>
      </c>
      <c r="N35" s="14">
        <v>0</v>
      </c>
      <c r="O35" s="14">
        <v>0</v>
      </c>
      <c r="P35" s="14">
        <v>2.7434842249657062E-3</v>
      </c>
      <c r="Q35" s="14">
        <v>5.4869684499314125E-3</v>
      </c>
      <c r="R35" s="14">
        <v>0</v>
      </c>
      <c r="S35" s="14">
        <v>0</v>
      </c>
      <c r="T35" s="14">
        <v>0</v>
      </c>
      <c r="U35" s="14">
        <v>0.17832647462277093</v>
      </c>
      <c r="V35" s="14">
        <v>0</v>
      </c>
      <c r="W35" s="14">
        <v>0</v>
      </c>
      <c r="X35" s="14">
        <v>0</v>
      </c>
      <c r="Y35" s="14">
        <v>2.7434842249657063E-2</v>
      </c>
      <c r="Z35" s="21">
        <v>0.77229080932784633</v>
      </c>
    </row>
    <row r="36" spans="1:26" x14ac:dyDescent="0.25">
      <c r="A36" s="4">
        <v>2008</v>
      </c>
      <c r="B36" s="8">
        <v>193</v>
      </c>
      <c r="C36" s="8" t="s">
        <v>43</v>
      </c>
      <c r="D36" s="15">
        <v>0</v>
      </c>
      <c r="E36" s="14">
        <v>0</v>
      </c>
      <c r="F36" s="14">
        <v>0</v>
      </c>
      <c r="G36" s="14">
        <v>0</v>
      </c>
      <c r="H36" s="14">
        <v>0</v>
      </c>
      <c r="I36" s="14">
        <v>2.5906735751295335E-2</v>
      </c>
      <c r="J36" s="14">
        <v>0</v>
      </c>
      <c r="K36" s="15">
        <v>0</v>
      </c>
      <c r="L36" s="14">
        <v>0</v>
      </c>
      <c r="M36" s="14">
        <v>0</v>
      </c>
      <c r="N36" s="14">
        <v>0</v>
      </c>
      <c r="O36" s="14">
        <v>0</v>
      </c>
      <c r="P36" s="14">
        <v>0</v>
      </c>
      <c r="Q36" s="14">
        <v>0</v>
      </c>
      <c r="R36" s="14">
        <v>0</v>
      </c>
      <c r="S36" s="14">
        <v>0</v>
      </c>
      <c r="T36" s="14">
        <v>0</v>
      </c>
      <c r="U36" s="14">
        <v>3.6269430051813469E-2</v>
      </c>
      <c r="V36" s="14">
        <v>0</v>
      </c>
      <c r="W36" s="14">
        <v>5.1813471502590676E-3</v>
      </c>
      <c r="X36" s="14">
        <v>0</v>
      </c>
      <c r="Y36" s="14">
        <v>6.7357512953367879E-2</v>
      </c>
      <c r="Z36" s="21">
        <v>0.86528497409326421</v>
      </c>
    </row>
    <row r="37" spans="1:26" x14ac:dyDescent="0.25">
      <c r="A37" s="4">
        <v>2009</v>
      </c>
      <c r="B37" s="8">
        <v>201</v>
      </c>
      <c r="C37" s="8" t="s">
        <v>43</v>
      </c>
      <c r="D37" s="15">
        <v>0</v>
      </c>
      <c r="E37" s="14">
        <v>0</v>
      </c>
      <c r="F37" s="14">
        <v>0</v>
      </c>
      <c r="G37" s="14">
        <v>0</v>
      </c>
      <c r="H37" s="14">
        <v>0</v>
      </c>
      <c r="I37" s="14">
        <v>0</v>
      </c>
      <c r="J37" s="14">
        <v>0</v>
      </c>
      <c r="K37" s="15">
        <v>0</v>
      </c>
      <c r="L37" s="14">
        <v>0</v>
      </c>
      <c r="M37" s="14">
        <v>0</v>
      </c>
      <c r="N37" s="14">
        <v>0</v>
      </c>
      <c r="O37" s="14">
        <v>0</v>
      </c>
      <c r="P37" s="14">
        <v>0</v>
      </c>
      <c r="Q37" s="14">
        <v>0</v>
      </c>
      <c r="R37" s="14">
        <v>0</v>
      </c>
      <c r="S37" s="14">
        <v>0</v>
      </c>
      <c r="T37" s="14">
        <v>0</v>
      </c>
      <c r="U37" s="14">
        <v>0.1044776119402985</v>
      </c>
      <c r="V37" s="14">
        <v>0</v>
      </c>
      <c r="W37" s="14">
        <v>0</v>
      </c>
      <c r="X37" s="14">
        <v>0</v>
      </c>
      <c r="Y37" s="14">
        <v>3.482587064676617E-2</v>
      </c>
      <c r="Z37" s="21">
        <v>0.86069651741293529</v>
      </c>
    </row>
    <row r="38" spans="1:26" x14ac:dyDescent="0.25">
      <c r="A38" s="4">
        <v>2010</v>
      </c>
      <c r="B38" s="8">
        <v>210</v>
      </c>
      <c r="C38" s="8" t="s">
        <v>43</v>
      </c>
      <c r="D38" s="15">
        <v>0</v>
      </c>
      <c r="E38" s="14">
        <v>0</v>
      </c>
      <c r="F38" s="14">
        <v>0</v>
      </c>
      <c r="G38" s="14">
        <v>0</v>
      </c>
      <c r="H38" s="14">
        <v>0</v>
      </c>
      <c r="I38" s="14">
        <v>1.9047619047619049E-2</v>
      </c>
      <c r="J38" s="14">
        <v>0</v>
      </c>
      <c r="K38" s="15">
        <v>0</v>
      </c>
      <c r="L38" s="14">
        <v>0</v>
      </c>
      <c r="M38" s="14">
        <v>0</v>
      </c>
      <c r="N38" s="14">
        <v>0</v>
      </c>
      <c r="O38" s="14">
        <v>0</v>
      </c>
      <c r="P38" s="14">
        <v>0</v>
      </c>
      <c r="Q38" s="14">
        <v>0</v>
      </c>
      <c r="R38" s="14">
        <v>0</v>
      </c>
      <c r="S38" s="14">
        <v>0</v>
      </c>
      <c r="T38" s="14">
        <v>0</v>
      </c>
      <c r="U38" s="14">
        <v>1.4285714285714285E-2</v>
      </c>
      <c r="V38" s="14">
        <v>0</v>
      </c>
      <c r="W38" s="14">
        <v>0</v>
      </c>
      <c r="X38" s="14">
        <v>0</v>
      </c>
      <c r="Y38" s="14">
        <v>7.6190476190476197E-2</v>
      </c>
      <c r="Z38" s="21">
        <v>0.89047619047619042</v>
      </c>
    </row>
    <row r="39" spans="1:26" x14ac:dyDescent="0.25">
      <c r="A39" s="4">
        <v>2011</v>
      </c>
      <c r="B39" s="8">
        <v>216</v>
      </c>
      <c r="C39" s="8" t="s">
        <v>43</v>
      </c>
      <c r="D39" s="15">
        <v>0</v>
      </c>
      <c r="E39" s="14">
        <v>0</v>
      </c>
      <c r="F39" s="14">
        <v>0</v>
      </c>
      <c r="G39" s="14">
        <v>0</v>
      </c>
      <c r="H39" s="14">
        <v>0</v>
      </c>
      <c r="I39" s="14">
        <v>0</v>
      </c>
      <c r="J39" s="14">
        <v>0</v>
      </c>
      <c r="K39" s="15">
        <v>0</v>
      </c>
      <c r="L39" s="14">
        <v>0</v>
      </c>
      <c r="M39" s="14">
        <v>0</v>
      </c>
      <c r="N39" s="14">
        <v>0</v>
      </c>
      <c r="O39" s="14">
        <v>0</v>
      </c>
      <c r="P39" s="14">
        <v>0</v>
      </c>
      <c r="Q39" s="14">
        <v>0</v>
      </c>
      <c r="R39" s="14">
        <v>0</v>
      </c>
      <c r="S39" s="14">
        <v>0</v>
      </c>
      <c r="T39" s="14">
        <v>0</v>
      </c>
      <c r="U39" s="14">
        <v>0</v>
      </c>
      <c r="V39" s="14">
        <v>0</v>
      </c>
      <c r="W39" s="14">
        <v>0</v>
      </c>
      <c r="X39" s="14">
        <v>0</v>
      </c>
      <c r="Y39" s="14">
        <v>6.0185185185185182E-2</v>
      </c>
      <c r="Z39" s="21">
        <v>0.93981481481481477</v>
      </c>
    </row>
    <row r="40" spans="1:26" x14ac:dyDescent="0.25">
      <c r="A40" s="4">
        <v>2012</v>
      </c>
      <c r="B40" s="8">
        <v>197</v>
      </c>
      <c r="C40" s="8" t="s">
        <v>30</v>
      </c>
      <c r="D40" s="15">
        <v>0</v>
      </c>
      <c r="E40" s="14">
        <v>0</v>
      </c>
      <c r="F40" s="14">
        <v>0</v>
      </c>
      <c r="G40" s="14">
        <v>0</v>
      </c>
      <c r="H40" s="14">
        <v>0</v>
      </c>
      <c r="I40" s="14">
        <v>2.030456852791878E-2</v>
      </c>
      <c r="J40" s="14">
        <v>0</v>
      </c>
      <c r="K40" s="15">
        <v>0</v>
      </c>
      <c r="L40" s="14">
        <v>0</v>
      </c>
      <c r="M40" s="14">
        <v>0</v>
      </c>
      <c r="N40" s="14">
        <v>0</v>
      </c>
      <c r="O40" s="14">
        <v>0</v>
      </c>
      <c r="P40" s="14">
        <v>2.030456852791878E-2</v>
      </c>
      <c r="Q40" s="14">
        <v>0</v>
      </c>
      <c r="R40" s="14">
        <v>0</v>
      </c>
      <c r="S40" s="14">
        <v>0</v>
      </c>
      <c r="T40" s="14">
        <v>0</v>
      </c>
      <c r="U40" s="14">
        <v>4.5685279187817257E-2</v>
      </c>
      <c r="V40" s="14">
        <v>0</v>
      </c>
      <c r="W40" s="14">
        <v>0</v>
      </c>
      <c r="X40" s="14">
        <v>0</v>
      </c>
      <c r="Y40" s="14">
        <v>0.16243654822335024</v>
      </c>
      <c r="Z40" s="21">
        <v>0.75126903553299496</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385</v>
      </c>
      <c r="C42" s="9"/>
      <c r="D42" s="16">
        <v>0</v>
      </c>
      <c r="E42" s="1">
        <v>0</v>
      </c>
      <c r="F42" s="1">
        <v>0</v>
      </c>
      <c r="G42" s="1">
        <v>0</v>
      </c>
      <c r="H42" s="1">
        <v>0</v>
      </c>
      <c r="I42" s="1">
        <v>1.4453582278959827E-2</v>
      </c>
      <c r="J42" s="1">
        <v>0</v>
      </c>
      <c r="K42" s="16">
        <v>0</v>
      </c>
      <c r="L42" s="1">
        <v>0</v>
      </c>
      <c r="M42" s="1">
        <v>0</v>
      </c>
      <c r="N42" s="1">
        <v>0</v>
      </c>
      <c r="O42" s="1">
        <v>0</v>
      </c>
      <c r="P42" s="1">
        <v>7.3698969955041868E-3</v>
      </c>
      <c r="Q42" s="1">
        <v>9.3486441462324317E-4</v>
      </c>
      <c r="R42" s="1">
        <v>0</v>
      </c>
      <c r="S42" s="1">
        <v>0</v>
      </c>
      <c r="T42" s="1">
        <v>0</v>
      </c>
      <c r="U42" s="1">
        <v>6.7287240492848094E-2</v>
      </c>
      <c r="V42" s="1">
        <v>0</v>
      </c>
      <c r="W42" s="1">
        <v>1.042216007874521E-3</v>
      </c>
      <c r="X42" s="1">
        <v>0</v>
      </c>
      <c r="Y42" s="1">
        <v>6.3922559941795146E-2</v>
      </c>
      <c r="Z42" s="22">
        <v>0.84498963986839504</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0</v>
      </c>
      <c r="C45" s="9"/>
      <c r="D45" s="16">
        <v>0</v>
      </c>
      <c r="E45" s="1">
        <v>0</v>
      </c>
      <c r="F45" s="1">
        <v>0</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0</v>
      </c>
      <c r="Z45" s="22">
        <v>0</v>
      </c>
    </row>
    <row r="46" spans="1:26" ht="15.75" thickBot="1" x14ac:dyDescent="0.3">
      <c r="A46" s="6" t="s">
        <v>36</v>
      </c>
      <c r="B46" s="11">
        <v>385</v>
      </c>
      <c r="C46" s="11"/>
      <c r="D46" s="17">
        <v>0</v>
      </c>
      <c r="E46" s="18">
        <v>0</v>
      </c>
      <c r="F46" s="18">
        <v>0</v>
      </c>
      <c r="G46" s="18">
        <v>0</v>
      </c>
      <c r="H46" s="18">
        <v>0</v>
      </c>
      <c r="I46" s="18">
        <v>1.4453582278959827E-2</v>
      </c>
      <c r="J46" s="18">
        <v>0</v>
      </c>
      <c r="K46" s="17">
        <v>0</v>
      </c>
      <c r="L46" s="18">
        <v>0</v>
      </c>
      <c r="M46" s="18">
        <v>0</v>
      </c>
      <c r="N46" s="18">
        <v>0</v>
      </c>
      <c r="O46" s="18">
        <v>0</v>
      </c>
      <c r="P46" s="18">
        <v>7.3698969955041868E-3</v>
      </c>
      <c r="Q46" s="18">
        <v>9.3486441462324317E-4</v>
      </c>
      <c r="R46" s="18">
        <v>0</v>
      </c>
      <c r="S46" s="18">
        <v>0</v>
      </c>
      <c r="T46" s="18">
        <v>0</v>
      </c>
      <c r="U46" s="18">
        <v>6.7287240492848094E-2</v>
      </c>
      <c r="V46" s="18">
        <v>0</v>
      </c>
      <c r="W46" s="18">
        <v>1.042216007874521E-3</v>
      </c>
      <c r="X46" s="18">
        <v>0</v>
      </c>
      <c r="Y46" s="18">
        <v>6.3922559941795146E-2</v>
      </c>
      <c r="Z46" s="23">
        <v>0.84498963986839504</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193</v>
      </c>
    </row>
    <row r="2" spans="1:26" x14ac:dyDescent="0.25">
      <c r="A2" t="s">
        <v>195</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4296</v>
      </c>
      <c r="C7" s="8" t="s">
        <v>42</v>
      </c>
      <c r="D7" s="15">
        <v>0</v>
      </c>
      <c r="E7" s="14">
        <v>0</v>
      </c>
      <c r="F7" s="14">
        <v>0</v>
      </c>
      <c r="G7" s="14">
        <v>0</v>
      </c>
      <c r="H7" s="14">
        <v>0</v>
      </c>
      <c r="I7" s="14">
        <v>0.14688081936685288</v>
      </c>
      <c r="J7" s="14">
        <v>9.3109869646182495E-4</v>
      </c>
      <c r="K7" s="15">
        <v>1.5595903165735567E-2</v>
      </c>
      <c r="L7" s="14">
        <v>4.189944134078212E-2</v>
      </c>
      <c r="M7" s="14">
        <v>2.5605214152700185E-3</v>
      </c>
      <c r="N7" s="14">
        <v>3.7709497206703912E-2</v>
      </c>
      <c r="O7" s="14">
        <v>0</v>
      </c>
      <c r="P7" s="14">
        <v>1.8389199255121044E-2</v>
      </c>
      <c r="Q7" s="14">
        <v>4.8882681564245811E-3</v>
      </c>
      <c r="R7" s="14">
        <v>0</v>
      </c>
      <c r="S7" s="14">
        <v>0</v>
      </c>
      <c r="T7" s="14">
        <v>0</v>
      </c>
      <c r="U7" s="14">
        <v>0.42085661080074488</v>
      </c>
      <c r="V7" s="14">
        <v>0</v>
      </c>
      <c r="W7" s="14">
        <v>7.0763500931098691E-2</v>
      </c>
      <c r="X7" s="14">
        <v>0</v>
      </c>
      <c r="Y7" s="14">
        <v>0</v>
      </c>
      <c r="Z7" s="21">
        <v>0.23952513966480446</v>
      </c>
    </row>
    <row r="8" spans="1:26" x14ac:dyDescent="0.25">
      <c r="A8" s="4">
        <v>1980</v>
      </c>
      <c r="B8" s="8">
        <v>5890</v>
      </c>
      <c r="C8" s="8" t="s">
        <v>43</v>
      </c>
      <c r="D8" s="15">
        <v>0</v>
      </c>
      <c r="E8" s="14">
        <v>0</v>
      </c>
      <c r="F8" s="14">
        <v>0</v>
      </c>
      <c r="G8" s="14">
        <v>8.4889643463497452E-4</v>
      </c>
      <c r="H8" s="14">
        <v>0</v>
      </c>
      <c r="I8" s="14">
        <v>7.6400679117147707E-2</v>
      </c>
      <c r="J8" s="14">
        <v>1.1884550084889642E-3</v>
      </c>
      <c r="K8" s="15">
        <v>2.5466893039049238E-3</v>
      </c>
      <c r="L8" s="14">
        <v>4.2444821731748725E-2</v>
      </c>
      <c r="M8" s="14">
        <v>2.2071307300509336E-3</v>
      </c>
      <c r="N8" s="14">
        <v>1.2393887945670628E-2</v>
      </c>
      <c r="O8" s="14">
        <v>0</v>
      </c>
      <c r="P8" s="14">
        <v>1.4601018675721562E-2</v>
      </c>
      <c r="Q8" s="14">
        <v>3.3955857385398983E-4</v>
      </c>
      <c r="R8" s="14">
        <v>0</v>
      </c>
      <c r="S8" s="14">
        <v>0</v>
      </c>
      <c r="T8" s="14">
        <v>0</v>
      </c>
      <c r="U8" s="14">
        <v>0.5514431239388794</v>
      </c>
      <c r="V8" s="14">
        <v>0</v>
      </c>
      <c r="W8" s="14">
        <v>0.13056027164685907</v>
      </c>
      <c r="X8" s="14">
        <v>1.697792869269949E-3</v>
      </c>
      <c r="Y8" s="14">
        <v>1.6977928692699492E-4</v>
      </c>
      <c r="Z8" s="21">
        <v>0.16315789473684211</v>
      </c>
    </row>
    <row r="9" spans="1:26" x14ac:dyDescent="0.25">
      <c r="A9" s="4">
        <v>1981</v>
      </c>
      <c r="B9" s="8">
        <v>4296</v>
      </c>
      <c r="C9" s="8" t="s">
        <v>43</v>
      </c>
      <c r="D9" s="15">
        <v>0</v>
      </c>
      <c r="E9" s="14">
        <v>2.3277467411545624E-4</v>
      </c>
      <c r="F9" s="14">
        <v>0</v>
      </c>
      <c r="G9" s="14">
        <v>5.8193668528864059E-3</v>
      </c>
      <c r="H9" s="14">
        <v>0</v>
      </c>
      <c r="I9" s="14">
        <v>0.10032588454376164</v>
      </c>
      <c r="J9" s="14">
        <v>9.3109869646182495E-4</v>
      </c>
      <c r="K9" s="15">
        <v>5.121042830540037E-3</v>
      </c>
      <c r="L9" s="14">
        <v>4.4227188081936687E-2</v>
      </c>
      <c r="M9" s="14">
        <v>0</v>
      </c>
      <c r="N9" s="14">
        <v>3.4916201117318434E-2</v>
      </c>
      <c r="O9" s="14">
        <v>0</v>
      </c>
      <c r="P9" s="14">
        <v>2.2579143389199256E-2</v>
      </c>
      <c r="Q9" s="14">
        <v>2.7932960893854749E-3</v>
      </c>
      <c r="R9" s="14">
        <v>0</v>
      </c>
      <c r="S9" s="14">
        <v>0</v>
      </c>
      <c r="T9" s="14">
        <v>0</v>
      </c>
      <c r="U9" s="14">
        <v>0.51070763500931105</v>
      </c>
      <c r="V9" s="14">
        <v>0</v>
      </c>
      <c r="W9" s="14">
        <v>0.11196461824953445</v>
      </c>
      <c r="X9" s="14">
        <v>0</v>
      </c>
      <c r="Y9" s="14">
        <v>2.3277467411545624E-4</v>
      </c>
      <c r="Z9" s="21">
        <v>0.16014897579143389</v>
      </c>
    </row>
    <row r="10" spans="1:26" x14ac:dyDescent="0.25">
      <c r="A10" s="4">
        <v>1982</v>
      </c>
      <c r="B10" s="8">
        <v>3804</v>
      </c>
      <c r="C10" s="8" t="s">
        <v>43</v>
      </c>
      <c r="D10" s="15">
        <v>0</v>
      </c>
      <c r="E10" s="14">
        <v>7.8864353312302837E-4</v>
      </c>
      <c r="F10" s="14">
        <v>0</v>
      </c>
      <c r="G10" s="14">
        <v>0</v>
      </c>
      <c r="H10" s="14">
        <v>0</v>
      </c>
      <c r="I10" s="14">
        <v>0.16876971608832808</v>
      </c>
      <c r="J10" s="14">
        <v>2.103049421661409E-3</v>
      </c>
      <c r="K10" s="15">
        <v>2.8916929547844372E-3</v>
      </c>
      <c r="L10" s="14">
        <v>3.7329127234490014E-2</v>
      </c>
      <c r="M10" s="14">
        <v>2.6288117770767614E-3</v>
      </c>
      <c r="N10" s="14">
        <v>8.6750788643533121E-3</v>
      </c>
      <c r="O10" s="14">
        <v>0</v>
      </c>
      <c r="P10" s="14">
        <v>2.4973711882229233E-2</v>
      </c>
      <c r="Q10" s="14">
        <v>4.206098843322818E-3</v>
      </c>
      <c r="R10" s="14">
        <v>7.8864353312302837E-4</v>
      </c>
      <c r="S10" s="14">
        <v>0</v>
      </c>
      <c r="T10" s="14">
        <v>0</v>
      </c>
      <c r="U10" s="14">
        <v>0.32176656151419558</v>
      </c>
      <c r="V10" s="14">
        <v>0</v>
      </c>
      <c r="W10" s="14">
        <v>0.14537329127234491</v>
      </c>
      <c r="X10" s="14">
        <v>0</v>
      </c>
      <c r="Y10" s="14">
        <v>2.6288117770767612E-4</v>
      </c>
      <c r="Z10" s="21">
        <v>0.27944269190325971</v>
      </c>
    </row>
    <row r="11" spans="1:26" x14ac:dyDescent="0.25">
      <c r="A11" s="4">
        <v>1983</v>
      </c>
      <c r="B11" s="8">
        <v>3986</v>
      </c>
      <c r="C11" s="8" t="s">
        <v>43</v>
      </c>
      <c r="D11" s="15">
        <v>0</v>
      </c>
      <c r="E11" s="14">
        <v>0</v>
      </c>
      <c r="F11" s="14">
        <v>0</v>
      </c>
      <c r="G11" s="14">
        <v>5.0175614651279475E-4</v>
      </c>
      <c r="H11" s="14">
        <v>0</v>
      </c>
      <c r="I11" s="14">
        <v>9.4330155544405422E-2</v>
      </c>
      <c r="J11" s="14">
        <v>1.0035122930255895E-3</v>
      </c>
      <c r="K11" s="15">
        <v>6.2719518314099344E-3</v>
      </c>
      <c r="L11" s="14">
        <v>3.1108881083793276E-2</v>
      </c>
      <c r="M11" s="14">
        <v>8.5298544907175117E-3</v>
      </c>
      <c r="N11" s="14">
        <v>1.2543903662819869E-2</v>
      </c>
      <c r="O11" s="14">
        <v>0</v>
      </c>
      <c r="P11" s="14">
        <v>1.2042147516307075E-2</v>
      </c>
      <c r="Q11" s="14">
        <v>1.5052684395383843E-3</v>
      </c>
      <c r="R11" s="14">
        <v>0</v>
      </c>
      <c r="S11" s="14">
        <v>0</v>
      </c>
      <c r="T11" s="14">
        <v>0</v>
      </c>
      <c r="U11" s="14">
        <v>0.3855995985950828</v>
      </c>
      <c r="V11" s="14">
        <v>0</v>
      </c>
      <c r="W11" s="14">
        <v>0.24962368289011538</v>
      </c>
      <c r="X11" s="14">
        <v>0</v>
      </c>
      <c r="Y11" s="14">
        <v>1.5052684395383843E-3</v>
      </c>
      <c r="Z11" s="21">
        <v>0.19543401906673358</v>
      </c>
    </row>
    <row r="12" spans="1:26" x14ac:dyDescent="0.25">
      <c r="A12" s="4">
        <v>1984</v>
      </c>
      <c r="B12" s="8">
        <v>2063</v>
      </c>
      <c r="C12" s="8" t="s">
        <v>43</v>
      </c>
      <c r="D12" s="15">
        <v>0</v>
      </c>
      <c r="E12" s="14">
        <v>0</v>
      </c>
      <c r="F12" s="14">
        <v>0</v>
      </c>
      <c r="G12" s="14">
        <v>0</v>
      </c>
      <c r="H12" s="14">
        <v>0</v>
      </c>
      <c r="I12" s="14">
        <v>0.17886572952011634</v>
      </c>
      <c r="J12" s="14">
        <v>1.9389238972370335E-3</v>
      </c>
      <c r="K12" s="15">
        <v>3.8778477944740671E-3</v>
      </c>
      <c r="L12" s="14">
        <v>3.9747939893359188E-2</v>
      </c>
      <c r="M12" s="14">
        <v>5.3320407174018416E-3</v>
      </c>
      <c r="N12" s="14">
        <v>9.2098885118759091E-3</v>
      </c>
      <c r="O12" s="14">
        <v>0</v>
      </c>
      <c r="P12" s="14">
        <v>1.5511391177896268E-2</v>
      </c>
      <c r="Q12" s="14">
        <v>0</v>
      </c>
      <c r="R12" s="14">
        <v>1.454192922927775E-3</v>
      </c>
      <c r="S12" s="14">
        <v>0</v>
      </c>
      <c r="T12" s="14">
        <v>0</v>
      </c>
      <c r="U12" s="14">
        <v>0.30489578284052354</v>
      </c>
      <c r="V12" s="14">
        <v>0</v>
      </c>
      <c r="W12" s="14">
        <v>0.23121667474551624</v>
      </c>
      <c r="X12" s="14">
        <v>1.9389238972370335E-3</v>
      </c>
      <c r="Y12" s="14">
        <v>4.8473097430925838E-4</v>
      </c>
      <c r="Z12" s="21">
        <v>0.20552593310712555</v>
      </c>
    </row>
    <row r="13" spans="1:26" x14ac:dyDescent="0.25">
      <c r="A13" s="4">
        <v>1985</v>
      </c>
      <c r="B13" s="8">
        <v>888</v>
      </c>
      <c r="C13" s="8" t="s">
        <v>43</v>
      </c>
      <c r="D13" s="15">
        <v>0</v>
      </c>
      <c r="E13" s="14">
        <v>0</v>
      </c>
      <c r="F13" s="14">
        <v>0</v>
      </c>
      <c r="G13" s="14">
        <v>0</v>
      </c>
      <c r="H13" s="14">
        <v>0</v>
      </c>
      <c r="I13" s="14">
        <v>0.13963963963963963</v>
      </c>
      <c r="J13" s="14">
        <v>1.2387387387387387E-2</v>
      </c>
      <c r="K13" s="15">
        <v>0</v>
      </c>
      <c r="L13" s="14">
        <v>4.954954954954955E-2</v>
      </c>
      <c r="M13" s="14">
        <v>0</v>
      </c>
      <c r="N13" s="14">
        <v>4.72972972972973E-2</v>
      </c>
      <c r="O13" s="14">
        <v>0</v>
      </c>
      <c r="P13" s="14">
        <v>2.0270270270270271E-2</v>
      </c>
      <c r="Q13" s="14">
        <v>0</v>
      </c>
      <c r="R13" s="14">
        <v>0</v>
      </c>
      <c r="S13" s="14">
        <v>0</v>
      </c>
      <c r="T13" s="14">
        <v>0</v>
      </c>
      <c r="U13" s="14">
        <v>0.29617117117117114</v>
      </c>
      <c r="V13" s="14">
        <v>0</v>
      </c>
      <c r="W13" s="14">
        <v>0.15878378378378377</v>
      </c>
      <c r="X13" s="14">
        <v>0</v>
      </c>
      <c r="Y13" s="14">
        <v>1.1261261261261261E-3</v>
      </c>
      <c r="Z13" s="21">
        <v>0.2747747747747748</v>
      </c>
    </row>
    <row r="14" spans="1:26" x14ac:dyDescent="0.25">
      <c r="A14" s="4">
        <v>1986</v>
      </c>
      <c r="B14" s="8">
        <v>960</v>
      </c>
      <c r="C14" s="8" t="s">
        <v>43</v>
      </c>
      <c r="D14" s="15">
        <v>0</v>
      </c>
      <c r="E14" s="14">
        <v>0</v>
      </c>
      <c r="F14" s="14">
        <v>0</v>
      </c>
      <c r="G14" s="14">
        <v>0</v>
      </c>
      <c r="H14" s="14">
        <v>0</v>
      </c>
      <c r="I14" s="14">
        <v>0.18437500000000001</v>
      </c>
      <c r="J14" s="14">
        <v>9.3749999999999997E-3</v>
      </c>
      <c r="K14" s="15">
        <v>0</v>
      </c>
      <c r="L14" s="14">
        <v>4.0625000000000001E-2</v>
      </c>
      <c r="M14" s="14">
        <v>0</v>
      </c>
      <c r="N14" s="14">
        <v>7.2916666666666671E-2</v>
      </c>
      <c r="O14" s="14">
        <v>0</v>
      </c>
      <c r="P14" s="14">
        <v>1.5625E-2</v>
      </c>
      <c r="Q14" s="14">
        <v>0</v>
      </c>
      <c r="R14" s="14">
        <v>0</v>
      </c>
      <c r="S14" s="14">
        <v>0</v>
      </c>
      <c r="T14" s="14">
        <v>0</v>
      </c>
      <c r="U14" s="14">
        <v>0.23749999999999999</v>
      </c>
      <c r="V14" s="14">
        <v>0</v>
      </c>
      <c r="W14" s="14">
        <v>0.26458333333333334</v>
      </c>
      <c r="X14" s="14">
        <v>0</v>
      </c>
      <c r="Y14" s="14">
        <v>1.0416666666666667E-3</v>
      </c>
      <c r="Z14" s="21">
        <v>0.17395833333333333</v>
      </c>
    </row>
    <row r="15" spans="1:26" x14ac:dyDescent="0.25">
      <c r="A15" s="4">
        <v>1987</v>
      </c>
      <c r="B15" s="8">
        <v>1036</v>
      </c>
      <c r="C15" s="8" t="s">
        <v>30</v>
      </c>
      <c r="D15" s="15">
        <v>4.8262548262548262E-3</v>
      </c>
      <c r="E15" s="14">
        <v>0</v>
      </c>
      <c r="F15" s="14">
        <v>0</v>
      </c>
      <c r="G15" s="14">
        <v>9.6525096525096527E-4</v>
      </c>
      <c r="H15" s="14">
        <v>0</v>
      </c>
      <c r="I15" s="14">
        <v>0.11486486486486487</v>
      </c>
      <c r="J15" s="14">
        <v>1.3513513513513514E-2</v>
      </c>
      <c r="K15" s="15">
        <v>1.3513513513513514E-2</v>
      </c>
      <c r="L15" s="14">
        <v>4.633204633204633E-2</v>
      </c>
      <c r="M15" s="14">
        <v>3.8610038610038611E-3</v>
      </c>
      <c r="N15" s="14">
        <v>0</v>
      </c>
      <c r="O15" s="14">
        <v>0</v>
      </c>
      <c r="P15" s="14">
        <v>4.0540540540540543E-2</v>
      </c>
      <c r="Q15" s="14">
        <v>1.9305019305019305E-3</v>
      </c>
      <c r="R15" s="14">
        <v>2.8957528957528956E-3</v>
      </c>
      <c r="S15" s="14">
        <v>0</v>
      </c>
      <c r="T15" s="14">
        <v>0</v>
      </c>
      <c r="U15" s="14">
        <v>0.14961389961389962</v>
      </c>
      <c r="V15" s="14">
        <v>0</v>
      </c>
      <c r="W15" s="14">
        <v>0.47200772200772201</v>
      </c>
      <c r="X15" s="14">
        <v>0</v>
      </c>
      <c r="Y15" s="14">
        <v>9.6525096525096527E-4</v>
      </c>
      <c r="Z15" s="21">
        <v>0.13416988416988418</v>
      </c>
    </row>
    <row r="16" spans="1:26" x14ac:dyDescent="0.25">
      <c r="A16" s="4">
        <v>1988</v>
      </c>
      <c r="B16" s="8">
        <v>618</v>
      </c>
      <c r="C16" s="8" t="s">
        <v>78</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44</v>
      </c>
      <c r="C17" s="8">
        <v>5</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t="s">
        <v>40</v>
      </c>
      <c r="C24" s="8"/>
      <c r="D24" s="15" t="s">
        <v>28</v>
      </c>
      <c r="E24" s="14" t="s">
        <v>28</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t="s">
        <v>40</v>
      </c>
      <c r="C25" s="8"/>
      <c r="D25" s="15" t="s">
        <v>28</v>
      </c>
      <c r="E25" s="14" t="s">
        <v>28</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t="s">
        <v>40</v>
      </c>
      <c r="C26" s="8"/>
      <c r="D26" s="15" t="s">
        <v>28</v>
      </c>
      <c r="E26" s="14" t="s">
        <v>28</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t="s">
        <v>40</v>
      </c>
      <c r="C27" s="8"/>
      <c r="D27" s="15" t="s">
        <v>28</v>
      </c>
      <c r="E27" s="14" t="s">
        <v>28</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t="s">
        <v>40</v>
      </c>
      <c r="C28" s="8"/>
      <c r="D28" s="15" t="s">
        <v>28</v>
      </c>
      <c r="E28" s="14" t="s">
        <v>28</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t="s">
        <v>40</v>
      </c>
      <c r="C29" s="8"/>
      <c r="D29" s="15" t="s">
        <v>28</v>
      </c>
      <c r="E29" s="14" t="s">
        <v>28</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t="s">
        <v>40</v>
      </c>
      <c r="C30" s="8"/>
      <c r="D30" s="15" t="s">
        <v>28</v>
      </c>
      <c r="E30" s="14" t="s">
        <v>28</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t="s">
        <v>40</v>
      </c>
      <c r="C31" s="8"/>
      <c r="D31" s="15" t="s">
        <v>28</v>
      </c>
      <c r="E31" s="14" t="s">
        <v>28</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t="s">
        <v>40</v>
      </c>
      <c r="C32" s="8"/>
      <c r="D32" s="15" t="s">
        <v>28</v>
      </c>
      <c r="E32" s="14" t="s">
        <v>28</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t="s">
        <v>40</v>
      </c>
      <c r="C33" s="8"/>
      <c r="D33" s="15" t="s">
        <v>28</v>
      </c>
      <c r="E33" s="14" t="s">
        <v>28</v>
      </c>
      <c r="F33" s="14" t="s">
        <v>28</v>
      </c>
      <c r="G33" s="14" t="s">
        <v>28</v>
      </c>
      <c r="H33" s="14" t="s">
        <v>28</v>
      </c>
      <c r="I33" s="14" t="s">
        <v>28</v>
      </c>
      <c r="J33" s="14" t="s">
        <v>28</v>
      </c>
      <c r="K33" s="15" t="s">
        <v>28</v>
      </c>
      <c r="L33" s="14" t="s">
        <v>28</v>
      </c>
      <c r="M33" s="14" t="s">
        <v>28</v>
      </c>
      <c r="N33" s="14" t="s">
        <v>28</v>
      </c>
      <c r="O33" s="14" t="s">
        <v>28</v>
      </c>
      <c r="P33" s="14" t="s">
        <v>28</v>
      </c>
      <c r="Q33" s="14" t="s">
        <v>28</v>
      </c>
      <c r="R33" s="14" t="s">
        <v>28</v>
      </c>
      <c r="S33" s="14" t="s">
        <v>28</v>
      </c>
      <c r="T33" s="14" t="s">
        <v>28</v>
      </c>
      <c r="U33" s="14" t="s">
        <v>28</v>
      </c>
      <c r="V33" s="14" t="s">
        <v>28</v>
      </c>
      <c r="W33" s="14" t="s">
        <v>28</v>
      </c>
      <c r="X33" s="14" t="s">
        <v>28</v>
      </c>
      <c r="Y33" s="14" t="s">
        <v>28</v>
      </c>
      <c r="Z33" s="21" t="s">
        <v>28</v>
      </c>
    </row>
    <row r="34" spans="1:26" x14ac:dyDescent="0.25">
      <c r="A34" s="4">
        <v>2006</v>
      </c>
      <c r="B34" s="8" t="s">
        <v>40</v>
      </c>
      <c r="C34" s="8"/>
      <c r="D34" s="15" t="s">
        <v>28</v>
      </c>
      <c r="E34" s="14" t="s">
        <v>28</v>
      </c>
      <c r="F34" s="14" t="s">
        <v>28</v>
      </c>
      <c r="G34" s="14" t="s">
        <v>28</v>
      </c>
      <c r="H34" s="14" t="s">
        <v>28</v>
      </c>
      <c r="I34" s="14" t="s">
        <v>28</v>
      </c>
      <c r="J34" s="14" t="s">
        <v>28</v>
      </c>
      <c r="K34" s="15" t="s">
        <v>28</v>
      </c>
      <c r="L34" s="14" t="s">
        <v>28</v>
      </c>
      <c r="M34" s="14" t="s">
        <v>28</v>
      </c>
      <c r="N34" s="14" t="s">
        <v>28</v>
      </c>
      <c r="O34" s="14" t="s">
        <v>28</v>
      </c>
      <c r="P34" s="14" t="s">
        <v>28</v>
      </c>
      <c r="Q34" s="14" t="s">
        <v>28</v>
      </c>
      <c r="R34" s="14" t="s">
        <v>28</v>
      </c>
      <c r="S34" s="14" t="s">
        <v>28</v>
      </c>
      <c r="T34" s="14" t="s">
        <v>28</v>
      </c>
      <c r="U34" s="14" t="s">
        <v>28</v>
      </c>
      <c r="V34" s="14" t="s">
        <v>28</v>
      </c>
      <c r="W34" s="14" t="s">
        <v>28</v>
      </c>
      <c r="X34" s="14" t="s">
        <v>28</v>
      </c>
      <c r="Y34" s="14" t="s">
        <v>28</v>
      </c>
      <c r="Z34" s="21" t="s">
        <v>28</v>
      </c>
    </row>
    <row r="35" spans="1:26" x14ac:dyDescent="0.25">
      <c r="A35" s="4">
        <v>2007</v>
      </c>
      <c r="B35" s="8" t="s">
        <v>40</v>
      </c>
      <c r="C35" s="8"/>
      <c r="D35" s="15" t="s">
        <v>28</v>
      </c>
      <c r="E35" s="14" t="s">
        <v>28</v>
      </c>
      <c r="F35" s="14" t="s">
        <v>28</v>
      </c>
      <c r="G35" s="14" t="s">
        <v>28</v>
      </c>
      <c r="H35" s="14" t="s">
        <v>28</v>
      </c>
      <c r="I35" s="14" t="s">
        <v>28</v>
      </c>
      <c r="J35" s="14" t="s">
        <v>28</v>
      </c>
      <c r="K35" s="15" t="s">
        <v>28</v>
      </c>
      <c r="L35" s="14" t="s">
        <v>28</v>
      </c>
      <c r="M35" s="14" t="s">
        <v>28</v>
      </c>
      <c r="N35" s="14" t="s">
        <v>28</v>
      </c>
      <c r="O35" s="14" t="s">
        <v>28</v>
      </c>
      <c r="P35" s="14" t="s">
        <v>28</v>
      </c>
      <c r="Q35" s="14" t="s">
        <v>28</v>
      </c>
      <c r="R35" s="14" t="s">
        <v>28</v>
      </c>
      <c r="S35" s="14" t="s">
        <v>28</v>
      </c>
      <c r="T35" s="14" t="s">
        <v>28</v>
      </c>
      <c r="U35" s="14" t="s">
        <v>28</v>
      </c>
      <c r="V35" s="14" t="s">
        <v>28</v>
      </c>
      <c r="W35" s="14" t="s">
        <v>28</v>
      </c>
      <c r="X35" s="14" t="s">
        <v>28</v>
      </c>
      <c r="Y35" s="14" t="s">
        <v>28</v>
      </c>
      <c r="Z35" s="21" t="s">
        <v>28</v>
      </c>
    </row>
    <row r="36" spans="1:26" x14ac:dyDescent="0.25">
      <c r="A36" s="4">
        <v>2008</v>
      </c>
      <c r="B36" s="8" t="s">
        <v>40</v>
      </c>
      <c r="C36" s="8"/>
      <c r="D36" s="15" t="s">
        <v>28</v>
      </c>
      <c r="E36" s="14" t="s">
        <v>28</v>
      </c>
      <c r="F36" s="14" t="s">
        <v>28</v>
      </c>
      <c r="G36" s="14" t="s">
        <v>28</v>
      </c>
      <c r="H36" s="14" t="s">
        <v>28</v>
      </c>
      <c r="I36" s="14" t="s">
        <v>28</v>
      </c>
      <c r="J36" s="14" t="s">
        <v>28</v>
      </c>
      <c r="K36" s="15" t="s">
        <v>28</v>
      </c>
      <c r="L36" s="14" t="s">
        <v>28</v>
      </c>
      <c r="M36" s="14" t="s">
        <v>28</v>
      </c>
      <c r="N36" s="14" t="s">
        <v>28</v>
      </c>
      <c r="O36" s="14" t="s">
        <v>28</v>
      </c>
      <c r="P36" s="14" t="s">
        <v>28</v>
      </c>
      <c r="Q36" s="14" t="s">
        <v>28</v>
      </c>
      <c r="R36" s="14" t="s">
        <v>28</v>
      </c>
      <c r="S36" s="14" t="s">
        <v>28</v>
      </c>
      <c r="T36" s="14" t="s">
        <v>28</v>
      </c>
      <c r="U36" s="14" t="s">
        <v>28</v>
      </c>
      <c r="V36" s="14" t="s">
        <v>28</v>
      </c>
      <c r="W36" s="14" t="s">
        <v>28</v>
      </c>
      <c r="X36" s="14" t="s">
        <v>28</v>
      </c>
      <c r="Y36" s="14" t="s">
        <v>28</v>
      </c>
      <c r="Z36" s="21" t="s">
        <v>28</v>
      </c>
    </row>
    <row r="37" spans="1:26" x14ac:dyDescent="0.25">
      <c r="A37" s="4">
        <v>2009</v>
      </c>
      <c r="B37" s="8" t="s">
        <v>40</v>
      </c>
      <c r="C37" s="8"/>
      <c r="D37" s="15" t="s">
        <v>28</v>
      </c>
      <c r="E37" s="14" t="s">
        <v>28</v>
      </c>
      <c r="F37" s="14" t="s">
        <v>28</v>
      </c>
      <c r="G37" s="14" t="s">
        <v>28</v>
      </c>
      <c r="H37" s="14" t="s">
        <v>28</v>
      </c>
      <c r="I37" s="14" t="s">
        <v>28</v>
      </c>
      <c r="J37" s="14" t="s">
        <v>28</v>
      </c>
      <c r="K37" s="15" t="s">
        <v>28</v>
      </c>
      <c r="L37" s="14" t="s">
        <v>28</v>
      </c>
      <c r="M37" s="14" t="s">
        <v>28</v>
      </c>
      <c r="N37" s="14" t="s">
        <v>28</v>
      </c>
      <c r="O37" s="14" t="s">
        <v>28</v>
      </c>
      <c r="P37" s="14" t="s">
        <v>28</v>
      </c>
      <c r="Q37" s="14" t="s">
        <v>28</v>
      </c>
      <c r="R37" s="14" t="s">
        <v>28</v>
      </c>
      <c r="S37" s="14" t="s">
        <v>28</v>
      </c>
      <c r="T37" s="14" t="s">
        <v>28</v>
      </c>
      <c r="U37" s="14" t="s">
        <v>28</v>
      </c>
      <c r="V37" s="14" t="s">
        <v>28</v>
      </c>
      <c r="W37" s="14" t="s">
        <v>28</v>
      </c>
      <c r="X37" s="14" t="s">
        <v>28</v>
      </c>
      <c r="Y37" s="14" t="s">
        <v>28</v>
      </c>
      <c r="Z37" s="21" t="s">
        <v>28</v>
      </c>
    </row>
    <row r="38" spans="1:26" x14ac:dyDescent="0.25">
      <c r="A38" s="4">
        <v>2010</v>
      </c>
      <c r="B38" s="8" t="s">
        <v>40</v>
      </c>
      <c r="C38" s="8"/>
      <c r="D38" s="15" t="s">
        <v>28</v>
      </c>
      <c r="E38" s="14" t="s">
        <v>28</v>
      </c>
      <c r="F38" s="14" t="s">
        <v>28</v>
      </c>
      <c r="G38" s="14" t="s">
        <v>28</v>
      </c>
      <c r="H38" s="14" t="s">
        <v>28</v>
      </c>
      <c r="I38" s="14" t="s">
        <v>28</v>
      </c>
      <c r="J38" s="14" t="s">
        <v>28</v>
      </c>
      <c r="K38" s="15" t="s">
        <v>28</v>
      </c>
      <c r="L38" s="14" t="s">
        <v>28</v>
      </c>
      <c r="M38" s="14" t="s">
        <v>28</v>
      </c>
      <c r="N38" s="14" t="s">
        <v>28</v>
      </c>
      <c r="O38" s="14" t="s">
        <v>28</v>
      </c>
      <c r="P38" s="14" t="s">
        <v>28</v>
      </c>
      <c r="Q38" s="14" t="s">
        <v>28</v>
      </c>
      <c r="R38" s="14" t="s">
        <v>28</v>
      </c>
      <c r="S38" s="14" t="s">
        <v>28</v>
      </c>
      <c r="T38" s="14" t="s">
        <v>28</v>
      </c>
      <c r="U38" s="14" t="s">
        <v>28</v>
      </c>
      <c r="V38" s="14" t="s">
        <v>28</v>
      </c>
      <c r="W38" s="14" t="s">
        <v>28</v>
      </c>
      <c r="X38" s="14" t="s">
        <v>28</v>
      </c>
      <c r="Y38" s="14" t="s">
        <v>28</v>
      </c>
      <c r="Z38" s="21" t="s">
        <v>28</v>
      </c>
    </row>
    <row r="39" spans="1:26" x14ac:dyDescent="0.25">
      <c r="A39" s="4">
        <v>2011</v>
      </c>
      <c r="B39" s="8" t="s">
        <v>40</v>
      </c>
      <c r="C39" s="8"/>
      <c r="D39" s="15" t="s">
        <v>28</v>
      </c>
      <c r="E39" s="14" t="s">
        <v>28</v>
      </c>
      <c r="F39" s="14" t="s">
        <v>28</v>
      </c>
      <c r="G39" s="14" t="s">
        <v>28</v>
      </c>
      <c r="H39" s="14" t="s">
        <v>28</v>
      </c>
      <c r="I39" s="14" t="s">
        <v>28</v>
      </c>
      <c r="J39" s="14" t="s">
        <v>28</v>
      </c>
      <c r="K39" s="15" t="s">
        <v>28</v>
      </c>
      <c r="L39" s="14" t="s">
        <v>28</v>
      </c>
      <c r="M39" s="14" t="s">
        <v>28</v>
      </c>
      <c r="N39" s="14" t="s">
        <v>28</v>
      </c>
      <c r="O39" s="14" t="s">
        <v>28</v>
      </c>
      <c r="P39" s="14" t="s">
        <v>28</v>
      </c>
      <c r="Q39" s="14" t="s">
        <v>28</v>
      </c>
      <c r="R39" s="14" t="s">
        <v>28</v>
      </c>
      <c r="S39" s="14" t="s">
        <v>28</v>
      </c>
      <c r="T39" s="14" t="s">
        <v>28</v>
      </c>
      <c r="U39" s="14" t="s">
        <v>28</v>
      </c>
      <c r="V39" s="14" t="s">
        <v>28</v>
      </c>
      <c r="W39" s="14" t="s">
        <v>28</v>
      </c>
      <c r="X39" s="14" t="s">
        <v>28</v>
      </c>
      <c r="Y39" s="14" t="s">
        <v>28</v>
      </c>
      <c r="Z39" s="21" t="s">
        <v>28</v>
      </c>
    </row>
    <row r="40" spans="1:26" x14ac:dyDescent="0.25">
      <c r="A40" s="4">
        <v>2012</v>
      </c>
      <c r="B40" s="8" t="s">
        <v>40</v>
      </c>
      <c r="C40" s="8"/>
      <c r="D40" s="15" t="s">
        <v>28</v>
      </c>
      <c r="E40" s="14" t="s">
        <v>28</v>
      </c>
      <c r="F40" s="14" t="s">
        <v>28</v>
      </c>
      <c r="G40" s="14" t="s">
        <v>28</v>
      </c>
      <c r="H40" s="14" t="s">
        <v>28</v>
      </c>
      <c r="I40" s="14" t="s">
        <v>28</v>
      </c>
      <c r="J40" s="14" t="s">
        <v>28</v>
      </c>
      <c r="K40" s="15" t="s">
        <v>28</v>
      </c>
      <c r="L40" s="14" t="s">
        <v>28</v>
      </c>
      <c r="M40" s="14" t="s">
        <v>28</v>
      </c>
      <c r="N40" s="14" t="s">
        <v>28</v>
      </c>
      <c r="O40" s="14" t="s">
        <v>28</v>
      </c>
      <c r="P40" s="14" t="s">
        <v>28</v>
      </c>
      <c r="Q40" s="14" t="s">
        <v>28</v>
      </c>
      <c r="R40" s="14" t="s">
        <v>28</v>
      </c>
      <c r="S40" s="14" t="s">
        <v>28</v>
      </c>
      <c r="T40" s="14" t="s">
        <v>28</v>
      </c>
      <c r="U40" s="14" t="s">
        <v>28</v>
      </c>
      <c r="V40" s="14" t="s">
        <v>28</v>
      </c>
      <c r="W40" s="14" t="s">
        <v>28</v>
      </c>
      <c r="X40" s="14" t="s">
        <v>28</v>
      </c>
      <c r="Y40" s="14" t="s">
        <v>28</v>
      </c>
      <c r="Z40" s="21" t="s">
        <v>28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3024</v>
      </c>
      <c r="C42" s="9"/>
      <c r="D42" s="16">
        <v>5.3625053625053621E-4</v>
      </c>
      <c r="E42" s="1">
        <v>1.1349091191538718E-4</v>
      </c>
      <c r="F42" s="1">
        <v>0</v>
      </c>
      <c r="G42" s="1">
        <v>9.0391893325390458E-4</v>
      </c>
      <c r="H42" s="1">
        <v>0</v>
      </c>
      <c r="I42" s="1">
        <v>0.13382805429834629</v>
      </c>
      <c r="J42" s="1">
        <v>4.8191154349152832E-3</v>
      </c>
      <c r="K42" s="16">
        <v>5.5354045993736096E-3</v>
      </c>
      <c r="L42" s="1">
        <v>4.1473777249745096E-2</v>
      </c>
      <c r="M42" s="1">
        <v>2.7910403323912142E-3</v>
      </c>
      <c r="N42" s="1">
        <v>2.6184713474745113E-2</v>
      </c>
      <c r="O42" s="1">
        <v>0</v>
      </c>
      <c r="P42" s="1">
        <v>2.0503602523031694E-2</v>
      </c>
      <c r="Q42" s="1">
        <v>1.7403324481141309E-3</v>
      </c>
      <c r="R42" s="1">
        <v>5.7095437242263324E-4</v>
      </c>
      <c r="S42" s="1">
        <v>0</v>
      </c>
      <c r="T42" s="1">
        <v>0</v>
      </c>
      <c r="U42" s="1">
        <v>0.35317270927597866</v>
      </c>
      <c r="V42" s="1">
        <v>0</v>
      </c>
      <c r="W42" s="1">
        <v>0.20387520876225643</v>
      </c>
      <c r="X42" s="1">
        <v>4.0407964072299805E-4</v>
      </c>
      <c r="Y42" s="1">
        <v>6.4316425673794752E-4</v>
      </c>
      <c r="Z42" s="22">
        <v>0.20290418294979909</v>
      </c>
    </row>
    <row r="43" spans="1:26" x14ac:dyDescent="0.25">
      <c r="A43" s="5" t="s">
        <v>33</v>
      </c>
      <c r="B43" s="9">
        <v>4056</v>
      </c>
      <c r="C43" s="9"/>
      <c r="D43" s="16">
        <v>0</v>
      </c>
      <c r="E43" s="1">
        <v>1.7023636787308078E-4</v>
      </c>
      <c r="F43" s="1">
        <v>0</v>
      </c>
      <c r="G43" s="1">
        <v>1.1950032390056959E-3</v>
      </c>
      <c r="H43" s="1">
        <v>0</v>
      </c>
      <c r="I43" s="1">
        <v>0.12759549736343534</v>
      </c>
      <c r="J43" s="1">
        <v>1.3493563355561078E-3</v>
      </c>
      <c r="K43" s="16">
        <v>6.0508546468081613E-3</v>
      </c>
      <c r="L43" s="1">
        <v>3.9459566561018337E-2</v>
      </c>
      <c r="M43" s="1">
        <v>3.543059855086178E-3</v>
      </c>
      <c r="N43" s="1">
        <v>1.924140955145701E-2</v>
      </c>
      <c r="O43" s="1">
        <v>0</v>
      </c>
      <c r="P43" s="1">
        <v>1.8016101982745739E-2</v>
      </c>
      <c r="Q43" s="1">
        <v>2.2887483504208743E-3</v>
      </c>
      <c r="R43" s="1">
        <v>3.7380607600846723E-4</v>
      </c>
      <c r="S43" s="1">
        <v>0</v>
      </c>
      <c r="T43" s="1">
        <v>0</v>
      </c>
      <c r="U43" s="1">
        <v>0.41587821878312287</v>
      </c>
      <c r="V43" s="1">
        <v>0</v>
      </c>
      <c r="W43" s="1">
        <v>0.1565836732892448</v>
      </c>
      <c r="X43" s="1">
        <v>6.061194610844971E-4</v>
      </c>
      <c r="Y43" s="1">
        <v>4.4257242543296166E-4</v>
      </c>
      <c r="Z43" s="22">
        <v>0.20720577571169987</v>
      </c>
    </row>
    <row r="44" spans="1:26" x14ac:dyDescent="0.25">
      <c r="A44" s="5" t="s">
        <v>34</v>
      </c>
      <c r="B44" s="9">
        <v>961</v>
      </c>
      <c r="C44" s="9"/>
      <c r="D44" s="16">
        <v>1.6087516087516086E-3</v>
      </c>
      <c r="E44" s="1">
        <v>0</v>
      </c>
      <c r="F44" s="1">
        <v>0</v>
      </c>
      <c r="G44" s="1">
        <v>3.2175032175032174E-4</v>
      </c>
      <c r="H44" s="1">
        <v>0</v>
      </c>
      <c r="I44" s="1">
        <v>0.14629316816816815</v>
      </c>
      <c r="J44" s="1">
        <v>1.1758633633633634E-2</v>
      </c>
      <c r="K44" s="16">
        <v>4.5045045045045045E-3</v>
      </c>
      <c r="L44" s="1">
        <v>4.5502198627198634E-2</v>
      </c>
      <c r="M44" s="1">
        <v>1.287001287001287E-3</v>
      </c>
      <c r="N44" s="1">
        <v>4.0071321321321324E-2</v>
      </c>
      <c r="O44" s="1">
        <v>0</v>
      </c>
      <c r="P44" s="1">
        <v>2.5478603603603604E-2</v>
      </c>
      <c r="Q44" s="1">
        <v>6.4350064350064348E-4</v>
      </c>
      <c r="R44" s="1">
        <v>9.6525096525096517E-4</v>
      </c>
      <c r="S44" s="1">
        <v>0</v>
      </c>
      <c r="T44" s="1">
        <v>0</v>
      </c>
      <c r="U44" s="1">
        <v>0.22776169026169024</v>
      </c>
      <c r="V44" s="1">
        <v>0</v>
      </c>
      <c r="W44" s="1">
        <v>0.29845827970827971</v>
      </c>
      <c r="X44" s="1">
        <v>0</v>
      </c>
      <c r="Y44" s="1">
        <v>1.0443479193479193E-3</v>
      </c>
      <c r="Z44" s="22">
        <v>0.19430099742599741</v>
      </c>
    </row>
    <row r="45" spans="1:26" x14ac:dyDescent="0.25">
      <c r="A45" s="5" t="s">
        <v>35</v>
      </c>
      <c r="B45" s="9">
        <v>0</v>
      </c>
      <c r="C45" s="9"/>
      <c r="D45" s="16">
        <v>0</v>
      </c>
      <c r="E45" s="1">
        <v>0</v>
      </c>
      <c r="F45" s="1">
        <v>0</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0</v>
      </c>
      <c r="Z45" s="22">
        <v>0</v>
      </c>
    </row>
    <row r="46" spans="1:26" ht="15.75" thickBot="1" x14ac:dyDescent="0.3">
      <c r="A46" s="6" t="s">
        <v>36</v>
      </c>
      <c r="B46" s="11">
        <v>0</v>
      </c>
      <c r="C46" s="11"/>
      <c r="D46" s="17">
        <v>0</v>
      </c>
      <c r="E46" s="18">
        <v>0</v>
      </c>
      <c r="F46" s="18">
        <v>0</v>
      </c>
      <c r="G46" s="18">
        <v>0</v>
      </c>
      <c r="H46" s="18">
        <v>0</v>
      </c>
      <c r="I46" s="18">
        <v>0</v>
      </c>
      <c r="J46" s="18">
        <v>0</v>
      </c>
      <c r="K46" s="17">
        <v>0</v>
      </c>
      <c r="L46" s="18">
        <v>0</v>
      </c>
      <c r="M46" s="18">
        <v>0</v>
      </c>
      <c r="N46" s="18">
        <v>0</v>
      </c>
      <c r="O46" s="18">
        <v>0</v>
      </c>
      <c r="P46" s="18">
        <v>0</v>
      </c>
      <c r="Q46" s="18">
        <v>0</v>
      </c>
      <c r="R46" s="18">
        <v>0</v>
      </c>
      <c r="S46" s="18">
        <v>0</v>
      </c>
      <c r="T46" s="18">
        <v>0</v>
      </c>
      <c r="U46" s="18">
        <v>0</v>
      </c>
      <c r="V46" s="18">
        <v>0</v>
      </c>
      <c r="W46" s="18">
        <v>0</v>
      </c>
      <c r="X46" s="18">
        <v>0</v>
      </c>
      <c r="Y46" s="18">
        <v>0</v>
      </c>
      <c r="Z46" s="23">
        <v>0</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193</v>
      </c>
    </row>
    <row r="2" spans="1:26" x14ac:dyDescent="0.25">
      <c r="A2" t="s">
        <v>194</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3760</v>
      </c>
      <c r="C7" s="8" t="s">
        <v>42</v>
      </c>
      <c r="D7" s="15">
        <v>0</v>
      </c>
      <c r="E7" s="14">
        <v>0</v>
      </c>
      <c r="F7" s="14">
        <v>0</v>
      </c>
      <c r="G7" s="14">
        <v>0</v>
      </c>
      <c r="H7" s="14">
        <v>0</v>
      </c>
      <c r="I7" s="14">
        <v>0.15000000000000002</v>
      </c>
      <c r="J7" s="14">
        <v>1.0638297872340426E-3</v>
      </c>
      <c r="K7" s="15">
        <v>1.7287234042553192E-2</v>
      </c>
      <c r="L7" s="14">
        <v>4.3351063829787234E-2</v>
      </c>
      <c r="M7" s="14">
        <v>2.6595744680851063E-3</v>
      </c>
      <c r="N7" s="14">
        <v>4.0691489361702124E-2</v>
      </c>
      <c r="O7" s="14">
        <v>0</v>
      </c>
      <c r="P7" s="14">
        <v>1.7819148936170214E-2</v>
      </c>
      <c r="Q7" s="14">
        <v>5.3191489361702126E-3</v>
      </c>
      <c r="R7" s="14">
        <v>0</v>
      </c>
      <c r="S7" s="14">
        <v>0</v>
      </c>
      <c r="T7" s="14">
        <v>0</v>
      </c>
      <c r="U7" s="14">
        <v>0.38218085106382976</v>
      </c>
      <c r="V7" s="14">
        <v>0</v>
      </c>
      <c r="W7" s="14">
        <v>6.5957446808510636E-2</v>
      </c>
      <c r="X7" s="14">
        <v>0</v>
      </c>
      <c r="Y7" s="14">
        <v>0</v>
      </c>
      <c r="Z7" s="21">
        <v>0.27367021276595743</v>
      </c>
    </row>
    <row r="8" spans="1:26" x14ac:dyDescent="0.25">
      <c r="A8" s="4">
        <v>1980</v>
      </c>
      <c r="B8" s="8">
        <v>4310</v>
      </c>
      <c r="C8" s="8" t="s">
        <v>43</v>
      </c>
      <c r="D8" s="15">
        <v>0</v>
      </c>
      <c r="E8" s="14">
        <v>0</v>
      </c>
      <c r="F8" s="14">
        <v>0</v>
      </c>
      <c r="G8" s="14">
        <v>9.2807424593967518E-4</v>
      </c>
      <c r="H8" s="14">
        <v>0</v>
      </c>
      <c r="I8" s="14">
        <v>7.0533642691415308E-2</v>
      </c>
      <c r="J8" s="14">
        <v>1.3921113689095127E-3</v>
      </c>
      <c r="K8" s="15">
        <v>3.0162412993039443E-3</v>
      </c>
      <c r="L8" s="14">
        <v>5.0348027842227375E-2</v>
      </c>
      <c r="M8" s="14">
        <v>1.8561484918793504E-3</v>
      </c>
      <c r="N8" s="14">
        <v>1.4617169373549885E-2</v>
      </c>
      <c r="O8" s="14">
        <v>0</v>
      </c>
      <c r="P8" s="14">
        <v>1.2993039443155453E-2</v>
      </c>
      <c r="Q8" s="14">
        <v>4.6403712296983759E-4</v>
      </c>
      <c r="R8" s="14">
        <v>0</v>
      </c>
      <c r="S8" s="14">
        <v>0</v>
      </c>
      <c r="T8" s="14">
        <v>0</v>
      </c>
      <c r="U8" s="14">
        <v>0.49071925754060319</v>
      </c>
      <c r="V8" s="14">
        <v>0</v>
      </c>
      <c r="W8" s="14">
        <v>0.12807424593967517</v>
      </c>
      <c r="X8" s="14">
        <v>1.8561484918793504E-3</v>
      </c>
      <c r="Y8" s="14">
        <v>2.3201856148491879E-4</v>
      </c>
      <c r="Z8" s="21">
        <v>0.22296983758700695</v>
      </c>
    </row>
    <row r="9" spans="1:26" x14ac:dyDescent="0.25">
      <c r="A9" s="4">
        <v>1981</v>
      </c>
      <c r="B9" s="8">
        <v>3464</v>
      </c>
      <c r="C9" s="8" t="s">
        <v>43</v>
      </c>
      <c r="D9" s="15">
        <v>0</v>
      </c>
      <c r="E9" s="14">
        <v>2.8868360277136258E-4</v>
      </c>
      <c r="F9" s="14">
        <v>0</v>
      </c>
      <c r="G9" s="14">
        <v>5.7736720554272519E-3</v>
      </c>
      <c r="H9" s="14">
        <v>0</v>
      </c>
      <c r="I9" s="14">
        <v>0.101905311778291</v>
      </c>
      <c r="J9" s="14">
        <v>1.1547344110854503E-3</v>
      </c>
      <c r="K9" s="15">
        <v>5.484988452655889E-3</v>
      </c>
      <c r="L9" s="14">
        <v>4.9653579676674359E-2</v>
      </c>
      <c r="M9" s="14">
        <v>0</v>
      </c>
      <c r="N9" s="14">
        <v>3.9838337182448037E-2</v>
      </c>
      <c r="O9" s="14">
        <v>0</v>
      </c>
      <c r="P9" s="14">
        <v>2.2517321016166283E-2</v>
      </c>
      <c r="Q9" s="14">
        <v>2.8868360277136259E-3</v>
      </c>
      <c r="R9" s="14">
        <v>0</v>
      </c>
      <c r="S9" s="14">
        <v>0</v>
      </c>
      <c r="T9" s="14">
        <v>0</v>
      </c>
      <c r="U9" s="14">
        <v>0.45438799076212472</v>
      </c>
      <c r="V9" s="14">
        <v>0</v>
      </c>
      <c r="W9" s="14">
        <v>0.11720554272517321</v>
      </c>
      <c r="X9" s="14">
        <v>0</v>
      </c>
      <c r="Y9" s="14">
        <v>2.8868360277136258E-4</v>
      </c>
      <c r="Z9" s="21">
        <v>0.19861431870669746</v>
      </c>
    </row>
    <row r="10" spans="1:26" x14ac:dyDescent="0.25">
      <c r="A10" s="4">
        <v>1982</v>
      </c>
      <c r="B10" s="8">
        <v>3296</v>
      </c>
      <c r="C10" s="8" t="s">
        <v>43</v>
      </c>
      <c r="D10" s="15">
        <v>0</v>
      </c>
      <c r="E10" s="14">
        <v>9.1019417475728158E-4</v>
      </c>
      <c r="F10" s="14">
        <v>0</v>
      </c>
      <c r="G10" s="14">
        <v>0</v>
      </c>
      <c r="H10" s="14">
        <v>0</v>
      </c>
      <c r="I10" s="14">
        <v>0.16049757281553398</v>
      </c>
      <c r="J10" s="14">
        <v>2.4271844660194173E-3</v>
      </c>
      <c r="K10" s="15">
        <v>3.0339805825242718E-3</v>
      </c>
      <c r="L10" s="14">
        <v>3.7621359223300968E-2</v>
      </c>
      <c r="M10" s="14">
        <v>2.7305825242718447E-3</v>
      </c>
      <c r="N10" s="14">
        <v>9.101941747572815E-3</v>
      </c>
      <c r="O10" s="14">
        <v>0</v>
      </c>
      <c r="P10" s="14">
        <v>2.1844660194174758E-2</v>
      </c>
      <c r="Q10" s="14">
        <v>4.2475728155339804E-3</v>
      </c>
      <c r="R10" s="14">
        <v>9.1019417475728158E-4</v>
      </c>
      <c r="S10" s="14">
        <v>0</v>
      </c>
      <c r="T10" s="14">
        <v>0</v>
      </c>
      <c r="U10" s="14">
        <v>0.29429611650485438</v>
      </c>
      <c r="V10" s="14">
        <v>0</v>
      </c>
      <c r="W10" s="14">
        <v>0.1395631067961165</v>
      </c>
      <c r="X10" s="14">
        <v>0</v>
      </c>
      <c r="Y10" s="14">
        <v>3.0339805825242716E-4</v>
      </c>
      <c r="Z10" s="21">
        <v>0.32251213592233008</v>
      </c>
    </row>
    <row r="11" spans="1:26" x14ac:dyDescent="0.25">
      <c r="A11" s="4">
        <v>1983</v>
      </c>
      <c r="B11" s="8">
        <v>2890</v>
      </c>
      <c r="C11" s="8" t="s">
        <v>43</v>
      </c>
      <c r="D11" s="15">
        <v>0</v>
      </c>
      <c r="E11" s="14">
        <v>0</v>
      </c>
      <c r="F11" s="14">
        <v>0</v>
      </c>
      <c r="G11" s="14">
        <v>6.9204152249134946E-4</v>
      </c>
      <c r="H11" s="14">
        <v>0</v>
      </c>
      <c r="I11" s="14">
        <v>0.10588235294117647</v>
      </c>
      <c r="J11" s="14">
        <v>1.0380622837370243E-3</v>
      </c>
      <c r="K11" s="15">
        <v>7.6124567474048447E-3</v>
      </c>
      <c r="L11" s="14">
        <v>3.1487889273356398E-2</v>
      </c>
      <c r="M11" s="14">
        <v>9.688581314878892E-3</v>
      </c>
      <c r="N11" s="14">
        <v>1.5570934256055362E-2</v>
      </c>
      <c r="O11" s="14">
        <v>0</v>
      </c>
      <c r="P11" s="14">
        <v>1.2802768166089966E-2</v>
      </c>
      <c r="Q11" s="14">
        <v>1.7301038062283738E-3</v>
      </c>
      <c r="R11" s="14">
        <v>0</v>
      </c>
      <c r="S11" s="14">
        <v>0</v>
      </c>
      <c r="T11" s="14">
        <v>0</v>
      </c>
      <c r="U11" s="14">
        <v>0.30380622837370241</v>
      </c>
      <c r="V11" s="14">
        <v>0</v>
      </c>
      <c r="W11" s="14">
        <v>0.23806228373702423</v>
      </c>
      <c r="X11" s="14">
        <v>0</v>
      </c>
      <c r="Y11" s="14">
        <v>2.0761245674740486E-3</v>
      </c>
      <c r="Z11" s="21">
        <v>0.26955017301038064</v>
      </c>
    </row>
    <row r="12" spans="1:26" x14ac:dyDescent="0.25">
      <c r="A12" s="4">
        <v>1984</v>
      </c>
      <c r="B12" s="8">
        <v>1703</v>
      </c>
      <c r="C12" s="8" t="s">
        <v>43</v>
      </c>
      <c r="D12" s="15">
        <v>0</v>
      </c>
      <c r="E12" s="14">
        <v>0</v>
      </c>
      <c r="F12" s="14">
        <v>0</v>
      </c>
      <c r="G12" s="14">
        <v>0</v>
      </c>
      <c r="H12" s="14">
        <v>0</v>
      </c>
      <c r="I12" s="14">
        <v>0.19142689371697005</v>
      </c>
      <c r="J12" s="14">
        <v>2.3487962419260129E-3</v>
      </c>
      <c r="K12" s="15">
        <v>4.6975924838520257E-3</v>
      </c>
      <c r="L12" s="14">
        <v>4.1691133294186729E-2</v>
      </c>
      <c r="M12" s="14">
        <v>5.2847915443335293E-3</v>
      </c>
      <c r="N12" s="14">
        <v>1.115678214914856E-2</v>
      </c>
      <c r="O12" s="14">
        <v>0</v>
      </c>
      <c r="P12" s="14">
        <v>1.7028772753963594E-2</v>
      </c>
      <c r="Q12" s="14">
        <v>0</v>
      </c>
      <c r="R12" s="14">
        <v>1.7615971814445098E-3</v>
      </c>
      <c r="S12" s="14">
        <v>0</v>
      </c>
      <c r="T12" s="14">
        <v>0</v>
      </c>
      <c r="U12" s="14">
        <v>0.23840281855549031</v>
      </c>
      <c r="V12" s="14">
        <v>0</v>
      </c>
      <c r="W12" s="14">
        <v>0.23429242513211981</v>
      </c>
      <c r="X12" s="14">
        <v>2.3487962419260129E-3</v>
      </c>
      <c r="Y12" s="14">
        <v>5.8719906048150322E-4</v>
      </c>
      <c r="Z12" s="21">
        <v>0.24897240164415738</v>
      </c>
    </row>
    <row r="13" spans="1:26" x14ac:dyDescent="0.25">
      <c r="A13" s="4">
        <v>1985</v>
      </c>
      <c r="B13" s="8">
        <v>740</v>
      </c>
      <c r="C13" s="8" t="s">
        <v>43</v>
      </c>
      <c r="D13" s="15">
        <v>0</v>
      </c>
      <c r="E13" s="14">
        <v>0</v>
      </c>
      <c r="F13" s="14">
        <v>0</v>
      </c>
      <c r="G13" s="14">
        <v>0</v>
      </c>
      <c r="H13" s="14">
        <v>0</v>
      </c>
      <c r="I13" s="14">
        <v>0.14459459459459462</v>
      </c>
      <c r="J13" s="14">
        <v>1.2162162162162163E-2</v>
      </c>
      <c r="K13" s="15">
        <v>0</v>
      </c>
      <c r="L13" s="14">
        <v>4.8648648648648651E-2</v>
      </c>
      <c r="M13" s="14">
        <v>0</v>
      </c>
      <c r="N13" s="14">
        <v>0.05</v>
      </c>
      <c r="O13" s="14">
        <v>0</v>
      </c>
      <c r="P13" s="14">
        <v>2.1621621621621623E-2</v>
      </c>
      <c r="Q13" s="14">
        <v>0</v>
      </c>
      <c r="R13" s="14">
        <v>0</v>
      </c>
      <c r="S13" s="14">
        <v>0</v>
      </c>
      <c r="T13" s="14">
        <v>0</v>
      </c>
      <c r="U13" s="14">
        <v>0.23108108108108108</v>
      </c>
      <c r="V13" s="14">
        <v>0</v>
      </c>
      <c r="W13" s="14">
        <v>0.16081081081081081</v>
      </c>
      <c r="X13" s="14">
        <v>0</v>
      </c>
      <c r="Y13" s="14">
        <v>1.3513513513513514E-3</v>
      </c>
      <c r="Z13" s="21">
        <v>0.32972972972972975</v>
      </c>
    </row>
    <row r="14" spans="1:26" x14ac:dyDescent="0.25">
      <c r="A14" s="4">
        <v>1986</v>
      </c>
      <c r="B14" s="8">
        <v>755</v>
      </c>
      <c r="C14" s="8" t="s">
        <v>43</v>
      </c>
      <c r="D14" s="15">
        <v>0</v>
      </c>
      <c r="E14" s="14">
        <v>0</v>
      </c>
      <c r="F14" s="14">
        <v>0</v>
      </c>
      <c r="G14" s="14">
        <v>0</v>
      </c>
      <c r="H14" s="14">
        <v>0</v>
      </c>
      <c r="I14" s="14">
        <v>0.18410596026490064</v>
      </c>
      <c r="J14" s="14">
        <v>9.2715231788079479E-3</v>
      </c>
      <c r="K14" s="15">
        <v>0</v>
      </c>
      <c r="L14" s="14">
        <v>3.8410596026490065E-2</v>
      </c>
      <c r="M14" s="14">
        <v>0</v>
      </c>
      <c r="N14" s="14">
        <v>8.3443708609271527E-2</v>
      </c>
      <c r="O14" s="14">
        <v>0</v>
      </c>
      <c r="P14" s="14">
        <v>1.456953642384106E-2</v>
      </c>
      <c r="Q14" s="14">
        <v>0</v>
      </c>
      <c r="R14" s="14">
        <v>0</v>
      </c>
      <c r="S14" s="14">
        <v>0</v>
      </c>
      <c r="T14" s="14">
        <v>0</v>
      </c>
      <c r="U14" s="14">
        <v>0.18278145695364237</v>
      </c>
      <c r="V14" s="14">
        <v>0</v>
      </c>
      <c r="W14" s="14">
        <v>0.26490066225165565</v>
      </c>
      <c r="X14" s="14">
        <v>0</v>
      </c>
      <c r="Y14" s="14">
        <v>1.3245033112582781E-3</v>
      </c>
      <c r="Z14" s="21">
        <v>0.22119205298013245</v>
      </c>
    </row>
    <row r="15" spans="1:26" x14ac:dyDescent="0.25">
      <c r="A15" s="4">
        <v>1987</v>
      </c>
      <c r="B15" s="8">
        <v>950</v>
      </c>
      <c r="C15" s="8" t="s">
        <v>30</v>
      </c>
      <c r="D15" s="15">
        <v>3.1578947368421052E-3</v>
      </c>
      <c r="E15" s="14">
        <v>0</v>
      </c>
      <c r="F15" s="14">
        <v>0</v>
      </c>
      <c r="G15" s="14">
        <v>0</v>
      </c>
      <c r="H15" s="14">
        <v>0</v>
      </c>
      <c r="I15" s="14">
        <v>9.7894736842105257E-2</v>
      </c>
      <c r="J15" s="14">
        <v>1.4736842105263158E-2</v>
      </c>
      <c r="K15" s="15">
        <v>1.368421052631579E-2</v>
      </c>
      <c r="L15" s="14">
        <v>4.736842105263158E-2</v>
      </c>
      <c r="M15" s="14">
        <v>3.1578947368421052E-3</v>
      </c>
      <c r="N15" s="14">
        <v>0</v>
      </c>
      <c r="O15" s="14">
        <v>0</v>
      </c>
      <c r="P15" s="14">
        <v>3.7894736842105266E-2</v>
      </c>
      <c r="Q15" s="14">
        <v>2.1052631578947368E-3</v>
      </c>
      <c r="R15" s="14">
        <v>3.1578947368421052E-3</v>
      </c>
      <c r="S15" s="14">
        <v>0</v>
      </c>
      <c r="T15" s="14">
        <v>0</v>
      </c>
      <c r="U15" s="14">
        <v>0.13894736842105262</v>
      </c>
      <c r="V15" s="14">
        <v>0</v>
      </c>
      <c r="W15" s="14">
        <v>0.4905263157894737</v>
      </c>
      <c r="X15" s="14">
        <v>0</v>
      </c>
      <c r="Y15" s="14">
        <v>1.0526315789473684E-3</v>
      </c>
      <c r="Z15" s="21">
        <v>0.1463157894736842</v>
      </c>
    </row>
    <row r="16" spans="1:26" x14ac:dyDescent="0.25">
      <c r="A16" s="4">
        <v>1988</v>
      </c>
      <c r="B16" s="8">
        <v>594</v>
      </c>
      <c r="C16" s="8" t="s">
        <v>78</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43</v>
      </c>
      <c r="C17" s="8">
        <v>5</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t="s">
        <v>40</v>
      </c>
      <c r="C24" s="8"/>
      <c r="D24" s="15" t="s">
        <v>28</v>
      </c>
      <c r="E24" s="14" t="s">
        <v>28</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t="s">
        <v>40</v>
      </c>
      <c r="C25" s="8"/>
      <c r="D25" s="15" t="s">
        <v>28</v>
      </c>
      <c r="E25" s="14" t="s">
        <v>28</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t="s">
        <v>40</v>
      </c>
      <c r="C26" s="8"/>
      <c r="D26" s="15" t="s">
        <v>28</v>
      </c>
      <c r="E26" s="14" t="s">
        <v>28</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t="s">
        <v>40</v>
      </c>
      <c r="C27" s="8"/>
      <c r="D27" s="15" t="s">
        <v>28</v>
      </c>
      <c r="E27" s="14" t="s">
        <v>28</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t="s">
        <v>40</v>
      </c>
      <c r="C28" s="8"/>
      <c r="D28" s="15" t="s">
        <v>28</v>
      </c>
      <c r="E28" s="14" t="s">
        <v>28</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t="s">
        <v>40</v>
      </c>
      <c r="C29" s="8"/>
      <c r="D29" s="15" t="s">
        <v>28</v>
      </c>
      <c r="E29" s="14" t="s">
        <v>28</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t="s">
        <v>40</v>
      </c>
      <c r="C30" s="8"/>
      <c r="D30" s="15" t="s">
        <v>28</v>
      </c>
      <c r="E30" s="14" t="s">
        <v>28</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t="s">
        <v>40</v>
      </c>
      <c r="C31" s="8"/>
      <c r="D31" s="15" t="s">
        <v>28</v>
      </c>
      <c r="E31" s="14" t="s">
        <v>28</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t="s">
        <v>40</v>
      </c>
      <c r="C32" s="8"/>
      <c r="D32" s="15" t="s">
        <v>28</v>
      </c>
      <c r="E32" s="14" t="s">
        <v>28</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t="s">
        <v>40</v>
      </c>
      <c r="C33" s="8"/>
      <c r="D33" s="15" t="s">
        <v>28</v>
      </c>
      <c r="E33" s="14" t="s">
        <v>28</v>
      </c>
      <c r="F33" s="14" t="s">
        <v>28</v>
      </c>
      <c r="G33" s="14" t="s">
        <v>28</v>
      </c>
      <c r="H33" s="14" t="s">
        <v>28</v>
      </c>
      <c r="I33" s="14" t="s">
        <v>28</v>
      </c>
      <c r="J33" s="14" t="s">
        <v>28</v>
      </c>
      <c r="K33" s="15" t="s">
        <v>28</v>
      </c>
      <c r="L33" s="14" t="s">
        <v>28</v>
      </c>
      <c r="M33" s="14" t="s">
        <v>28</v>
      </c>
      <c r="N33" s="14" t="s">
        <v>28</v>
      </c>
      <c r="O33" s="14" t="s">
        <v>28</v>
      </c>
      <c r="P33" s="14" t="s">
        <v>28</v>
      </c>
      <c r="Q33" s="14" t="s">
        <v>28</v>
      </c>
      <c r="R33" s="14" t="s">
        <v>28</v>
      </c>
      <c r="S33" s="14" t="s">
        <v>28</v>
      </c>
      <c r="T33" s="14" t="s">
        <v>28</v>
      </c>
      <c r="U33" s="14" t="s">
        <v>28</v>
      </c>
      <c r="V33" s="14" t="s">
        <v>28</v>
      </c>
      <c r="W33" s="14" t="s">
        <v>28</v>
      </c>
      <c r="X33" s="14" t="s">
        <v>28</v>
      </c>
      <c r="Y33" s="14" t="s">
        <v>28</v>
      </c>
      <c r="Z33" s="21" t="s">
        <v>28</v>
      </c>
    </row>
    <row r="34" spans="1:26" x14ac:dyDescent="0.25">
      <c r="A34" s="4">
        <v>2006</v>
      </c>
      <c r="B34" s="8" t="s">
        <v>40</v>
      </c>
      <c r="C34" s="8"/>
      <c r="D34" s="15" t="s">
        <v>28</v>
      </c>
      <c r="E34" s="14" t="s">
        <v>28</v>
      </c>
      <c r="F34" s="14" t="s">
        <v>28</v>
      </c>
      <c r="G34" s="14" t="s">
        <v>28</v>
      </c>
      <c r="H34" s="14" t="s">
        <v>28</v>
      </c>
      <c r="I34" s="14" t="s">
        <v>28</v>
      </c>
      <c r="J34" s="14" t="s">
        <v>28</v>
      </c>
      <c r="K34" s="15" t="s">
        <v>28</v>
      </c>
      <c r="L34" s="14" t="s">
        <v>28</v>
      </c>
      <c r="M34" s="14" t="s">
        <v>28</v>
      </c>
      <c r="N34" s="14" t="s">
        <v>28</v>
      </c>
      <c r="O34" s="14" t="s">
        <v>28</v>
      </c>
      <c r="P34" s="14" t="s">
        <v>28</v>
      </c>
      <c r="Q34" s="14" t="s">
        <v>28</v>
      </c>
      <c r="R34" s="14" t="s">
        <v>28</v>
      </c>
      <c r="S34" s="14" t="s">
        <v>28</v>
      </c>
      <c r="T34" s="14" t="s">
        <v>28</v>
      </c>
      <c r="U34" s="14" t="s">
        <v>28</v>
      </c>
      <c r="V34" s="14" t="s">
        <v>28</v>
      </c>
      <c r="W34" s="14" t="s">
        <v>28</v>
      </c>
      <c r="X34" s="14" t="s">
        <v>28</v>
      </c>
      <c r="Y34" s="14" t="s">
        <v>28</v>
      </c>
      <c r="Z34" s="21" t="s">
        <v>28</v>
      </c>
    </row>
    <row r="35" spans="1:26" x14ac:dyDescent="0.25">
      <c r="A35" s="4">
        <v>2007</v>
      </c>
      <c r="B35" s="8" t="s">
        <v>40</v>
      </c>
      <c r="C35" s="8"/>
      <c r="D35" s="15" t="s">
        <v>28</v>
      </c>
      <c r="E35" s="14" t="s">
        <v>28</v>
      </c>
      <c r="F35" s="14" t="s">
        <v>28</v>
      </c>
      <c r="G35" s="14" t="s">
        <v>28</v>
      </c>
      <c r="H35" s="14" t="s">
        <v>28</v>
      </c>
      <c r="I35" s="14" t="s">
        <v>28</v>
      </c>
      <c r="J35" s="14" t="s">
        <v>28</v>
      </c>
      <c r="K35" s="15" t="s">
        <v>28</v>
      </c>
      <c r="L35" s="14" t="s">
        <v>28</v>
      </c>
      <c r="M35" s="14" t="s">
        <v>28</v>
      </c>
      <c r="N35" s="14" t="s">
        <v>28</v>
      </c>
      <c r="O35" s="14" t="s">
        <v>28</v>
      </c>
      <c r="P35" s="14" t="s">
        <v>28</v>
      </c>
      <c r="Q35" s="14" t="s">
        <v>28</v>
      </c>
      <c r="R35" s="14" t="s">
        <v>28</v>
      </c>
      <c r="S35" s="14" t="s">
        <v>28</v>
      </c>
      <c r="T35" s="14" t="s">
        <v>28</v>
      </c>
      <c r="U35" s="14" t="s">
        <v>28</v>
      </c>
      <c r="V35" s="14" t="s">
        <v>28</v>
      </c>
      <c r="W35" s="14" t="s">
        <v>28</v>
      </c>
      <c r="X35" s="14" t="s">
        <v>28</v>
      </c>
      <c r="Y35" s="14" t="s">
        <v>28</v>
      </c>
      <c r="Z35" s="21" t="s">
        <v>28</v>
      </c>
    </row>
    <row r="36" spans="1:26" x14ac:dyDescent="0.25">
      <c r="A36" s="4">
        <v>2008</v>
      </c>
      <c r="B36" s="8" t="s">
        <v>40</v>
      </c>
      <c r="C36" s="8"/>
      <c r="D36" s="15" t="s">
        <v>28</v>
      </c>
      <c r="E36" s="14" t="s">
        <v>28</v>
      </c>
      <c r="F36" s="14" t="s">
        <v>28</v>
      </c>
      <c r="G36" s="14" t="s">
        <v>28</v>
      </c>
      <c r="H36" s="14" t="s">
        <v>28</v>
      </c>
      <c r="I36" s="14" t="s">
        <v>28</v>
      </c>
      <c r="J36" s="14" t="s">
        <v>28</v>
      </c>
      <c r="K36" s="15" t="s">
        <v>28</v>
      </c>
      <c r="L36" s="14" t="s">
        <v>28</v>
      </c>
      <c r="M36" s="14" t="s">
        <v>28</v>
      </c>
      <c r="N36" s="14" t="s">
        <v>28</v>
      </c>
      <c r="O36" s="14" t="s">
        <v>28</v>
      </c>
      <c r="P36" s="14" t="s">
        <v>28</v>
      </c>
      <c r="Q36" s="14" t="s">
        <v>28</v>
      </c>
      <c r="R36" s="14" t="s">
        <v>28</v>
      </c>
      <c r="S36" s="14" t="s">
        <v>28</v>
      </c>
      <c r="T36" s="14" t="s">
        <v>28</v>
      </c>
      <c r="U36" s="14" t="s">
        <v>28</v>
      </c>
      <c r="V36" s="14" t="s">
        <v>28</v>
      </c>
      <c r="W36" s="14" t="s">
        <v>28</v>
      </c>
      <c r="X36" s="14" t="s">
        <v>28</v>
      </c>
      <c r="Y36" s="14" t="s">
        <v>28</v>
      </c>
      <c r="Z36" s="21" t="s">
        <v>28</v>
      </c>
    </row>
    <row r="37" spans="1:26" x14ac:dyDescent="0.25">
      <c r="A37" s="4">
        <v>2009</v>
      </c>
      <c r="B37" s="8" t="s">
        <v>40</v>
      </c>
      <c r="C37" s="8"/>
      <c r="D37" s="15" t="s">
        <v>28</v>
      </c>
      <c r="E37" s="14" t="s">
        <v>28</v>
      </c>
      <c r="F37" s="14" t="s">
        <v>28</v>
      </c>
      <c r="G37" s="14" t="s">
        <v>28</v>
      </c>
      <c r="H37" s="14" t="s">
        <v>28</v>
      </c>
      <c r="I37" s="14" t="s">
        <v>28</v>
      </c>
      <c r="J37" s="14" t="s">
        <v>28</v>
      </c>
      <c r="K37" s="15" t="s">
        <v>28</v>
      </c>
      <c r="L37" s="14" t="s">
        <v>28</v>
      </c>
      <c r="M37" s="14" t="s">
        <v>28</v>
      </c>
      <c r="N37" s="14" t="s">
        <v>28</v>
      </c>
      <c r="O37" s="14" t="s">
        <v>28</v>
      </c>
      <c r="P37" s="14" t="s">
        <v>28</v>
      </c>
      <c r="Q37" s="14" t="s">
        <v>28</v>
      </c>
      <c r="R37" s="14" t="s">
        <v>28</v>
      </c>
      <c r="S37" s="14" t="s">
        <v>28</v>
      </c>
      <c r="T37" s="14" t="s">
        <v>28</v>
      </c>
      <c r="U37" s="14" t="s">
        <v>28</v>
      </c>
      <c r="V37" s="14" t="s">
        <v>28</v>
      </c>
      <c r="W37" s="14" t="s">
        <v>28</v>
      </c>
      <c r="X37" s="14" t="s">
        <v>28</v>
      </c>
      <c r="Y37" s="14" t="s">
        <v>28</v>
      </c>
      <c r="Z37" s="21" t="s">
        <v>28</v>
      </c>
    </row>
    <row r="38" spans="1:26" x14ac:dyDescent="0.25">
      <c r="A38" s="4">
        <v>2010</v>
      </c>
      <c r="B38" s="8" t="s">
        <v>40</v>
      </c>
      <c r="C38" s="8"/>
      <c r="D38" s="15" t="s">
        <v>28</v>
      </c>
      <c r="E38" s="14" t="s">
        <v>28</v>
      </c>
      <c r="F38" s="14" t="s">
        <v>28</v>
      </c>
      <c r="G38" s="14" t="s">
        <v>28</v>
      </c>
      <c r="H38" s="14" t="s">
        <v>28</v>
      </c>
      <c r="I38" s="14" t="s">
        <v>28</v>
      </c>
      <c r="J38" s="14" t="s">
        <v>28</v>
      </c>
      <c r="K38" s="15" t="s">
        <v>28</v>
      </c>
      <c r="L38" s="14" t="s">
        <v>28</v>
      </c>
      <c r="M38" s="14" t="s">
        <v>28</v>
      </c>
      <c r="N38" s="14" t="s">
        <v>28</v>
      </c>
      <c r="O38" s="14" t="s">
        <v>28</v>
      </c>
      <c r="P38" s="14" t="s">
        <v>28</v>
      </c>
      <c r="Q38" s="14" t="s">
        <v>28</v>
      </c>
      <c r="R38" s="14" t="s">
        <v>28</v>
      </c>
      <c r="S38" s="14" t="s">
        <v>28</v>
      </c>
      <c r="T38" s="14" t="s">
        <v>28</v>
      </c>
      <c r="U38" s="14" t="s">
        <v>28</v>
      </c>
      <c r="V38" s="14" t="s">
        <v>28</v>
      </c>
      <c r="W38" s="14" t="s">
        <v>28</v>
      </c>
      <c r="X38" s="14" t="s">
        <v>28</v>
      </c>
      <c r="Y38" s="14" t="s">
        <v>28</v>
      </c>
      <c r="Z38" s="21" t="s">
        <v>28</v>
      </c>
    </row>
    <row r="39" spans="1:26" x14ac:dyDescent="0.25">
      <c r="A39" s="4">
        <v>2011</v>
      </c>
      <c r="B39" s="8" t="s">
        <v>40</v>
      </c>
      <c r="C39" s="8"/>
      <c r="D39" s="15" t="s">
        <v>28</v>
      </c>
      <c r="E39" s="14" t="s">
        <v>28</v>
      </c>
      <c r="F39" s="14" t="s">
        <v>28</v>
      </c>
      <c r="G39" s="14" t="s">
        <v>28</v>
      </c>
      <c r="H39" s="14" t="s">
        <v>28</v>
      </c>
      <c r="I39" s="14" t="s">
        <v>28</v>
      </c>
      <c r="J39" s="14" t="s">
        <v>28</v>
      </c>
      <c r="K39" s="15" t="s">
        <v>28</v>
      </c>
      <c r="L39" s="14" t="s">
        <v>28</v>
      </c>
      <c r="M39" s="14" t="s">
        <v>28</v>
      </c>
      <c r="N39" s="14" t="s">
        <v>28</v>
      </c>
      <c r="O39" s="14" t="s">
        <v>28</v>
      </c>
      <c r="P39" s="14" t="s">
        <v>28</v>
      </c>
      <c r="Q39" s="14" t="s">
        <v>28</v>
      </c>
      <c r="R39" s="14" t="s">
        <v>28</v>
      </c>
      <c r="S39" s="14" t="s">
        <v>28</v>
      </c>
      <c r="T39" s="14" t="s">
        <v>28</v>
      </c>
      <c r="U39" s="14" t="s">
        <v>28</v>
      </c>
      <c r="V39" s="14" t="s">
        <v>28</v>
      </c>
      <c r="W39" s="14" t="s">
        <v>28</v>
      </c>
      <c r="X39" s="14" t="s">
        <v>28</v>
      </c>
      <c r="Y39" s="14" t="s">
        <v>28</v>
      </c>
      <c r="Z39" s="21" t="s">
        <v>28</v>
      </c>
    </row>
    <row r="40" spans="1:26" x14ac:dyDescent="0.25">
      <c r="A40" s="4">
        <v>2012</v>
      </c>
      <c r="B40" s="8" t="s">
        <v>40</v>
      </c>
      <c r="C40" s="8"/>
      <c r="D40" s="15" t="s">
        <v>28</v>
      </c>
      <c r="E40" s="14" t="s">
        <v>28</v>
      </c>
      <c r="F40" s="14" t="s">
        <v>28</v>
      </c>
      <c r="G40" s="14" t="s">
        <v>28</v>
      </c>
      <c r="H40" s="14" t="s">
        <v>28</v>
      </c>
      <c r="I40" s="14" t="s">
        <v>28</v>
      </c>
      <c r="J40" s="14" t="s">
        <v>28</v>
      </c>
      <c r="K40" s="15" t="s">
        <v>28</v>
      </c>
      <c r="L40" s="14" t="s">
        <v>28</v>
      </c>
      <c r="M40" s="14" t="s">
        <v>28</v>
      </c>
      <c r="N40" s="14" t="s">
        <v>28</v>
      </c>
      <c r="O40" s="14" t="s">
        <v>28</v>
      </c>
      <c r="P40" s="14" t="s">
        <v>28</v>
      </c>
      <c r="Q40" s="14" t="s">
        <v>28</v>
      </c>
      <c r="R40" s="14" t="s">
        <v>28</v>
      </c>
      <c r="S40" s="14" t="s">
        <v>28</v>
      </c>
      <c r="T40" s="14" t="s">
        <v>28</v>
      </c>
      <c r="U40" s="14" t="s">
        <v>28</v>
      </c>
      <c r="V40" s="14" t="s">
        <v>28</v>
      </c>
      <c r="W40" s="14" t="s">
        <v>28</v>
      </c>
      <c r="X40" s="14" t="s">
        <v>28</v>
      </c>
      <c r="Y40" s="14" t="s">
        <v>28</v>
      </c>
      <c r="Z40" s="21" t="s">
        <v>28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2430</v>
      </c>
      <c r="C42" s="9"/>
      <c r="D42" s="16">
        <v>3.5087719298245611E-4</v>
      </c>
      <c r="E42" s="1">
        <v>1.3320864194762714E-4</v>
      </c>
      <c r="F42" s="1">
        <v>0</v>
      </c>
      <c r="G42" s="1">
        <v>8.2153198042869734E-4</v>
      </c>
      <c r="H42" s="1">
        <v>0</v>
      </c>
      <c r="I42" s="1">
        <v>0.13409345173833193</v>
      </c>
      <c r="J42" s="1">
        <v>5.0661384450160808E-3</v>
      </c>
      <c r="K42" s="16">
        <v>6.0907449038455517E-3</v>
      </c>
      <c r="L42" s="1">
        <v>4.3175635429700369E-2</v>
      </c>
      <c r="M42" s="1">
        <v>2.8197303422545367E-3</v>
      </c>
      <c r="N42" s="1">
        <v>2.9380040297749814E-2</v>
      </c>
      <c r="O42" s="1">
        <v>0</v>
      </c>
      <c r="P42" s="1">
        <v>1.9899067266365356E-2</v>
      </c>
      <c r="Q42" s="1">
        <v>1.8614402073900856E-3</v>
      </c>
      <c r="R42" s="1">
        <v>6.4774289922709955E-4</v>
      </c>
      <c r="S42" s="1">
        <v>0</v>
      </c>
      <c r="T42" s="1">
        <v>0</v>
      </c>
      <c r="U42" s="1">
        <v>0.30184479658404234</v>
      </c>
      <c r="V42" s="1">
        <v>0</v>
      </c>
      <c r="W42" s="1">
        <v>0.20437698222117329</v>
      </c>
      <c r="X42" s="1">
        <v>4.6721608153392925E-4</v>
      </c>
      <c r="Y42" s="1">
        <v>8.0176778800236193E-4</v>
      </c>
      <c r="Z42" s="22">
        <v>0.24816962798000849</v>
      </c>
    </row>
    <row r="43" spans="1:26" x14ac:dyDescent="0.25">
      <c r="A43" s="5" t="s">
        <v>33</v>
      </c>
      <c r="B43" s="9">
        <v>3237</v>
      </c>
      <c r="C43" s="9"/>
      <c r="D43" s="16">
        <v>0</v>
      </c>
      <c r="E43" s="1">
        <v>1.9981296292144069E-4</v>
      </c>
      <c r="F43" s="1">
        <v>0</v>
      </c>
      <c r="G43" s="1">
        <v>1.232297970643046E-3</v>
      </c>
      <c r="H43" s="1">
        <v>0</v>
      </c>
      <c r="I43" s="1">
        <v>0.13004096232389781</v>
      </c>
      <c r="J43" s="1">
        <v>1.5707864264852434E-3</v>
      </c>
      <c r="K43" s="16">
        <v>6.8554156013823616E-3</v>
      </c>
      <c r="L43" s="1">
        <v>4.2358842189922176E-2</v>
      </c>
      <c r="M43" s="1">
        <v>3.7032797239081208E-3</v>
      </c>
      <c r="N43" s="1">
        <v>2.1829442345079463E-2</v>
      </c>
      <c r="O43" s="1">
        <v>0</v>
      </c>
      <c r="P43" s="1">
        <v>1.7500951751620045E-2</v>
      </c>
      <c r="Q43" s="1">
        <v>2.441283118102672E-3</v>
      </c>
      <c r="R43" s="1">
        <v>4.4529855936696524E-4</v>
      </c>
      <c r="S43" s="1">
        <v>0</v>
      </c>
      <c r="T43" s="1">
        <v>0</v>
      </c>
      <c r="U43" s="1">
        <v>0.36063221046676741</v>
      </c>
      <c r="V43" s="1">
        <v>0</v>
      </c>
      <c r="W43" s="1">
        <v>0.15385917518976994</v>
      </c>
      <c r="X43" s="1">
        <v>7.0082412230089387E-4</v>
      </c>
      <c r="Y43" s="1">
        <v>5.8123730841071002E-4</v>
      </c>
      <c r="Z43" s="22">
        <v>0.25604817993942169</v>
      </c>
    </row>
    <row r="44" spans="1:26" x14ac:dyDescent="0.25">
      <c r="A44" s="5" t="s">
        <v>34</v>
      </c>
      <c r="B44" s="9">
        <v>815</v>
      </c>
      <c r="C44" s="9"/>
      <c r="D44" s="16">
        <v>1.0526315789473684E-3</v>
      </c>
      <c r="E44" s="1">
        <v>0</v>
      </c>
      <c r="F44" s="1">
        <v>0</v>
      </c>
      <c r="G44" s="1">
        <v>0</v>
      </c>
      <c r="H44" s="1">
        <v>0</v>
      </c>
      <c r="I44" s="1">
        <v>0.14219843056720016</v>
      </c>
      <c r="J44" s="1">
        <v>1.2056842482077756E-2</v>
      </c>
      <c r="K44" s="16">
        <v>4.5614035087719303E-3</v>
      </c>
      <c r="L44" s="1">
        <v>4.480922190925677E-2</v>
      </c>
      <c r="M44" s="1">
        <v>1.0526315789473684E-3</v>
      </c>
      <c r="N44" s="1">
        <v>4.448123620309051E-2</v>
      </c>
      <c r="O44" s="1">
        <v>0</v>
      </c>
      <c r="P44" s="1">
        <v>2.4695298295855983E-2</v>
      </c>
      <c r="Q44" s="1">
        <v>7.0175438596491223E-4</v>
      </c>
      <c r="R44" s="1">
        <v>1.0526315789473684E-3</v>
      </c>
      <c r="S44" s="1">
        <v>0</v>
      </c>
      <c r="T44" s="1">
        <v>0</v>
      </c>
      <c r="U44" s="1">
        <v>0.18426996881859203</v>
      </c>
      <c r="V44" s="1">
        <v>0</v>
      </c>
      <c r="W44" s="1">
        <v>0.30541259628398004</v>
      </c>
      <c r="X44" s="1">
        <v>0</v>
      </c>
      <c r="Y44" s="1">
        <v>1.2428287471856661E-3</v>
      </c>
      <c r="Z44" s="22">
        <v>0.23241252406118215</v>
      </c>
    </row>
    <row r="45" spans="1:26" x14ac:dyDescent="0.25">
      <c r="A45" s="5" t="s">
        <v>35</v>
      </c>
      <c r="B45" s="9">
        <v>0</v>
      </c>
      <c r="C45" s="9"/>
      <c r="D45" s="16">
        <v>0</v>
      </c>
      <c r="E45" s="1">
        <v>0</v>
      </c>
      <c r="F45" s="1">
        <v>0</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0</v>
      </c>
      <c r="Z45" s="22">
        <v>0</v>
      </c>
    </row>
    <row r="46" spans="1:26" ht="15.75" thickBot="1" x14ac:dyDescent="0.3">
      <c r="A46" s="6" t="s">
        <v>36</v>
      </c>
      <c r="B46" s="11">
        <v>0</v>
      </c>
      <c r="C46" s="11"/>
      <c r="D46" s="17">
        <v>0</v>
      </c>
      <c r="E46" s="18">
        <v>0</v>
      </c>
      <c r="F46" s="18">
        <v>0</v>
      </c>
      <c r="G46" s="18">
        <v>0</v>
      </c>
      <c r="H46" s="18">
        <v>0</v>
      </c>
      <c r="I46" s="18">
        <v>0</v>
      </c>
      <c r="J46" s="18">
        <v>0</v>
      </c>
      <c r="K46" s="17">
        <v>0</v>
      </c>
      <c r="L46" s="18">
        <v>0</v>
      </c>
      <c r="M46" s="18">
        <v>0</v>
      </c>
      <c r="N46" s="18">
        <v>0</v>
      </c>
      <c r="O46" s="18">
        <v>0</v>
      </c>
      <c r="P46" s="18">
        <v>0</v>
      </c>
      <c r="Q46" s="18">
        <v>0</v>
      </c>
      <c r="R46" s="18">
        <v>0</v>
      </c>
      <c r="S46" s="18">
        <v>0</v>
      </c>
      <c r="T46" s="18">
        <v>0</v>
      </c>
      <c r="U46" s="18">
        <v>0</v>
      </c>
      <c r="V46" s="18">
        <v>0</v>
      </c>
      <c r="W46" s="18">
        <v>0</v>
      </c>
      <c r="X46" s="18">
        <v>0</v>
      </c>
      <c r="Y46" s="18">
        <v>0</v>
      </c>
      <c r="Z46" s="23">
        <v>0</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190</v>
      </c>
    </row>
    <row r="2" spans="1:26" x14ac:dyDescent="0.25">
      <c r="A2" t="s">
        <v>192</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5546</v>
      </c>
      <c r="C7" s="8" t="s">
        <v>42</v>
      </c>
      <c r="D7" s="15">
        <v>0.1840966462315182</v>
      </c>
      <c r="E7" s="14">
        <v>3.0652722683014787E-3</v>
      </c>
      <c r="F7" s="14">
        <v>6.1305445366029573E-3</v>
      </c>
      <c r="G7" s="14">
        <v>7.6992426974395956E-2</v>
      </c>
      <c r="H7" s="14">
        <v>0</v>
      </c>
      <c r="I7" s="14">
        <v>0.12820050486837359</v>
      </c>
      <c r="J7" s="14">
        <v>0</v>
      </c>
      <c r="K7" s="15">
        <v>4.3274432023079701E-3</v>
      </c>
      <c r="L7" s="14">
        <v>5.4093040028849626E-4</v>
      </c>
      <c r="M7" s="14">
        <v>3.9848539487919221E-2</v>
      </c>
      <c r="N7" s="14">
        <v>4.3995672556797698E-2</v>
      </c>
      <c r="O7" s="14">
        <v>7.2124053371799498E-4</v>
      </c>
      <c r="P7" s="14">
        <v>1.2261089073205915E-2</v>
      </c>
      <c r="Q7" s="14">
        <v>1.0998918139199423E-2</v>
      </c>
      <c r="R7" s="14">
        <v>1.0818608005769925E-3</v>
      </c>
      <c r="S7" s="14">
        <v>5.4093040028849626E-4</v>
      </c>
      <c r="T7" s="14">
        <v>7.2124053371799498E-4</v>
      </c>
      <c r="U7" s="14">
        <v>3.0652722683014782E-3</v>
      </c>
      <c r="V7" s="14">
        <v>0</v>
      </c>
      <c r="W7" s="14">
        <v>0.22430580598629643</v>
      </c>
      <c r="X7" s="14">
        <v>4.6880634691669676E-3</v>
      </c>
      <c r="Y7" s="14">
        <v>0</v>
      </c>
      <c r="Z7" s="21">
        <v>0.25441759826902272</v>
      </c>
    </row>
    <row r="8" spans="1:26" x14ac:dyDescent="0.25">
      <c r="A8" s="4">
        <v>1980</v>
      </c>
      <c r="B8" s="8">
        <v>3697</v>
      </c>
      <c r="C8" s="8" t="s">
        <v>43</v>
      </c>
      <c r="D8" s="15">
        <v>0.20773600216391666</v>
      </c>
      <c r="E8" s="14">
        <v>8.1146875845279961E-3</v>
      </c>
      <c r="F8" s="14">
        <v>5.6802813091695967E-3</v>
      </c>
      <c r="G8" s="14">
        <v>6.6540438193129561E-2</v>
      </c>
      <c r="H8" s="14">
        <v>0</v>
      </c>
      <c r="I8" s="14">
        <v>7.5737084122261294E-2</v>
      </c>
      <c r="J8" s="14">
        <v>0</v>
      </c>
      <c r="K8" s="15">
        <v>4.598322964565864E-3</v>
      </c>
      <c r="L8" s="14">
        <v>5.9507708953205306E-3</v>
      </c>
      <c r="M8" s="14">
        <v>1.6229375169055992E-2</v>
      </c>
      <c r="N8" s="14">
        <v>1.8934271030565324E-2</v>
      </c>
      <c r="O8" s="14">
        <v>1.0819583446037328E-3</v>
      </c>
      <c r="P8" s="14">
        <v>1.0278604273735462E-2</v>
      </c>
      <c r="Q8" s="14">
        <v>6.7622396537733295E-3</v>
      </c>
      <c r="R8" s="14">
        <v>1.3524479307546659E-3</v>
      </c>
      <c r="S8" s="14">
        <v>8.1146875845279957E-4</v>
      </c>
      <c r="T8" s="14">
        <v>0</v>
      </c>
      <c r="U8" s="14">
        <v>4.327833378414931E-3</v>
      </c>
      <c r="V8" s="14">
        <v>0</v>
      </c>
      <c r="W8" s="14">
        <v>6.3565052745469294E-2</v>
      </c>
      <c r="X8" s="14">
        <v>6.7622396537733295E-3</v>
      </c>
      <c r="Y8" s="14">
        <v>0</v>
      </c>
      <c r="Z8" s="21">
        <v>0.49553692182850961</v>
      </c>
    </row>
    <row r="9" spans="1:26" x14ac:dyDescent="0.25">
      <c r="A9" s="4">
        <v>1981</v>
      </c>
      <c r="B9" s="8">
        <v>2331</v>
      </c>
      <c r="C9" s="8" t="s">
        <v>43</v>
      </c>
      <c r="D9" s="15">
        <v>0.17074217074217074</v>
      </c>
      <c r="E9" s="14">
        <v>2.1450021450021449E-3</v>
      </c>
      <c r="F9" s="14">
        <v>3.432003432003432E-3</v>
      </c>
      <c r="G9" s="14">
        <v>5.7915057915057917E-2</v>
      </c>
      <c r="H9" s="14">
        <v>0</v>
      </c>
      <c r="I9" s="14">
        <v>3.9897039897039896E-2</v>
      </c>
      <c r="J9" s="14">
        <v>1.716001716001716E-3</v>
      </c>
      <c r="K9" s="15">
        <v>1.716001716001716E-3</v>
      </c>
      <c r="L9" s="14">
        <v>1.716001716001716E-3</v>
      </c>
      <c r="M9" s="14">
        <v>1.0725010725010725E-2</v>
      </c>
      <c r="N9" s="14">
        <v>1.8018018018018018E-2</v>
      </c>
      <c r="O9" s="14">
        <v>0</v>
      </c>
      <c r="P9" s="14">
        <v>3.8610038610038611E-3</v>
      </c>
      <c r="Q9" s="14">
        <v>9.4380094380094384E-3</v>
      </c>
      <c r="R9" s="14">
        <v>1.716001716001716E-3</v>
      </c>
      <c r="S9" s="14">
        <v>0</v>
      </c>
      <c r="T9" s="14">
        <v>4.29000429000429E-4</v>
      </c>
      <c r="U9" s="14">
        <v>1.716001716001716E-3</v>
      </c>
      <c r="V9" s="14">
        <v>0</v>
      </c>
      <c r="W9" s="14">
        <v>3.6036036036036036E-2</v>
      </c>
      <c r="X9" s="14">
        <v>0</v>
      </c>
      <c r="Y9" s="14">
        <v>4.29000429000429E-4</v>
      </c>
      <c r="Z9" s="21">
        <v>0.63835263835263834</v>
      </c>
    </row>
    <row r="10" spans="1:26" x14ac:dyDescent="0.25">
      <c r="A10" s="4">
        <v>1982</v>
      </c>
      <c r="B10" s="8">
        <v>1428</v>
      </c>
      <c r="C10" s="8" t="s">
        <v>43</v>
      </c>
      <c r="D10" s="15">
        <v>8.893557422969188E-2</v>
      </c>
      <c r="E10" s="14">
        <v>3.5014005602240898E-3</v>
      </c>
      <c r="F10" s="14">
        <v>2.8011204481792717E-3</v>
      </c>
      <c r="G10" s="14">
        <v>3.9915966386554619E-2</v>
      </c>
      <c r="H10" s="14">
        <v>0</v>
      </c>
      <c r="I10" s="14">
        <v>5.182072829131653E-2</v>
      </c>
      <c r="J10" s="14">
        <v>0</v>
      </c>
      <c r="K10" s="15">
        <v>0</v>
      </c>
      <c r="L10" s="14">
        <v>1.4005602240896359E-3</v>
      </c>
      <c r="M10" s="14">
        <v>2.8011204481792717E-3</v>
      </c>
      <c r="N10" s="14">
        <v>1.680672268907563E-2</v>
      </c>
      <c r="O10" s="14">
        <v>0</v>
      </c>
      <c r="P10" s="14">
        <v>7.0028011204481795E-3</v>
      </c>
      <c r="Q10" s="14">
        <v>6.3025210084033615E-3</v>
      </c>
      <c r="R10" s="14">
        <v>0</v>
      </c>
      <c r="S10" s="14">
        <v>0</v>
      </c>
      <c r="T10" s="14">
        <v>0</v>
      </c>
      <c r="U10" s="14">
        <v>0</v>
      </c>
      <c r="V10" s="14">
        <v>0</v>
      </c>
      <c r="W10" s="14">
        <v>2.5910364145658265E-2</v>
      </c>
      <c r="X10" s="14">
        <v>0</v>
      </c>
      <c r="Y10" s="14">
        <v>2.1008403361344537E-3</v>
      </c>
      <c r="Z10" s="21">
        <v>0.75070028011204482</v>
      </c>
    </row>
    <row r="11" spans="1:26" x14ac:dyDescent="0.25">
      <c r="A11" s="4">
        <v>1983</v>
      </c>
      <c r="B11" s="8">
        <v>960</v>
      </c>
      <c r="C11" s="8" t="s">
        <v>43</v>
      </c>
      <c r="D11" s="15">
        <v>0.22083333333333333</v>
      </c>
      <c r="E11" s="14">
        <v>2.0833333333333333E-3</v>
      </c>
      <c r="F11" s="14">
        <v>0</v>
      </c>
      <c r="G11" s="14">
        <v>0.1125</v>
      </c>
      <c r="H11" s="14">
        <v>0</v>
      </c>
      <c r="I11" s="14">
        <v>3.8541666666666669E-2</v>
      </c>
      <c r="J11" s="14">
        <v>0</v>
      </c>
      <c r="K11" s="15">
        <v>0</v>
      </c>
      <c r="L11" s="14">
        <v>2.0833333333333333E-3</v>
      </c>
      <c r="M11" s="14">
        <v>1.9791666666666666E-2</v>
      </c>
      <c r="N11" s="14">
        <v>3.4375000000000003E-2</v>
      </c>
      <c r="O11" s="14">
        <v>2.0833333333333333E-3</v>
      </c>
      <c r="P11" s="14">
        <v>5.208333333333333E-3</v>
      </c>
      <c r="Q11" s="14">
        <v>0</v>
      </c>
      <c r="R11" s="14">
        <v>0</v>
      </c>
      <c r="S11" s="14">
        <v>0</v>
      </c>
      <c r="T11" s="14">
        <v>0</v>
      </c>
      <c r="U11" s="14">
        <v>0</v>
      </c>
      <c r="V11" s="14">
        <v>0</v>
      </c>
      <c r="W11" s="14">
        <v>7.7083333333333337E-2</v>
      </c>
      <c r="X11" s="14">
        <v>0</v>
      </c>
      <c r="Y11" s="14">
        <v>1.1458333333333333E-2</v>
      </c>
      <c r="Z11" s="21">
        <v>0.47395833333333331</v>
      </c>
    </row>
    <row r="12" spans="1:26" x14ac:dyDescent="0.25">
      <c r="A12" s="4">
        <v>1984</v>
      </c>
      <c r="B12" s="8">
        <v>1817</v>
      </c>
      <c r="C12" s="8" t="s">
        <v>43</v>
      </c>
      <c r="D12" s="15">
        <v>0.20143093010456797</v>
      </c>
      <c r="E12" s="14">
        <v>9.3560814529444133E-3</v>
      </c>
      <c r="F12" s="14">
        <v>1.6510731975784259E-3</v>
      </c>
      <c r="G12" s="14">
        <v>0.10401761144744083</v>
      </c>
      <c r="H12" s="14">
        <v>1.6510731975784259E-3</v>
      </c>
      <c r="I12" s="14">
        <v>8.3654375343973575E-2</v>
      </c>
      <c r="J12" s="14">
        <v>2.2014309301045679E-3</v>
      </c>
      <c r="K12" s="15">
        <v>0</v>
      </c>
      <c r="L12" s="14">
        <v>1.6510731975784259E-3</v>
      </c>
      <c r="M12" s="14">
        <v>2.3115024766097964E-2</v>
      </c>
      <c r="N12" s="14">
        <v>1.651073197578426E-2</v>
      </c>
      <c r="O12" s="14">
        <v>0</v>
      </c>
      <c r="P12" s="14">
        <v>0</v>
      </c>
      <c r="Q12" s="14">
        <v>0</v>
      </c>
      <c r="R12" s="14">
        <v>1.6510731975784259E-3</v>
      </c>
      <c r="S12" s="14">
        <v>0</v>
      </c>
      <c r="T12" s="14">
        <v>0</v>
      </c>
      <c r="U12" s="14">
        <v>8.2553659878921298E-3</v>
      </c>
      <c r="V12" s="14">
        <v>0</v>
      </c>
      <c r="W12" s="14">
        <v>0.17226197028068244</v>
      </c>
      <c r="X12" s="14">
        <v>9.3560814529444133E-3</v>
      </c>
      <c r="Y12" s="14">
        <v>1.2107870115575124E-2</v>
      </c>
      <c r="Z12" s="21">
        <v>0.35112823335167859</v>
      </c>
    </row>
    <row r="13" spans="1:26" x14ac:dyDescent="0.25">
      <c r="A13" s="4">
        <v>1985</v>
      </c>
      <c r="B13" s="8">
        <v>2721</v>
      </c>
      <c r="C13" s="8" t="s">
        <v>43</v>
      </c>
      <c r="D13" s="15">
        <v>0.14259463432561559</v>
      </c>
      <c r="E13" s="14">
        <v>2.2785740536567439E-2</v>
      </c>
      <c r="F13" s="14">
        <v>1.4700477765527381E-3</v>
      </c>
      <c r="G13" s="14">
        <v>7.2767364939360535E-2</v>
      </c>
      <c r="H13" s="14">
        <v>0</v>
      </c>
      <c r="I13" s="14">
        <v>6.8357221609702312E-2</v>
      </c>
      <c r="J13" s="14">
        <v>2.205071664829107E-3</v>
      </c>
      <c r="K13" s="15">
        <v>0</v>
      </c>
      <c r="L13" s="14">
        <v>1.1025358324145535E-3</v>
      </c>
      <c r="M13" s="14">
        <v>1.4700477765527381E-3</v>
      </c>
      <c r="N13" s="14">
        <v>2.9033443586916577E-2</v>
      </c>
      <c r="O13" s="14">
        <v>0</v>
      </c>
      <c r="P13" s="14">
        <v>1.4700477765527381E-3</v>
      </c>
      <c r="Q13" s="14">
        <v>4.0426313855200296E-3</v>
      </c>
      <c r="R13" s="14">
        <v>3.6751194413818448E-3</v>
      </c>
      <c r="S13" s="14">
        <v>7.3502388827636903E-4</v>
      </c>
      <c r="T13" s="14">
        <v>3.6751194413818452E-4</v>
      </c>
      <c r="U13" s="14">
        <v>4.410143329658214E-3</v>
      </c>
      <c r="V13" s="14">
        <v>0</v>
      </c>
      <c r="W13" s="14">
        <v>0.30246233002572581</v>
      </c>
      <c r="X13" s="14">
        <v>2.4623300257258361E-2</v>
      </c>
      <c r="Y13" s="14">
        <v>9.5553105475927966E-3</v>
      </c>
      <c r="Z13" s="21">
        <v>0.30687247335538403</v>
      </c>
    </row>
    <row r="14" spans="1:26" x14ac:dyDescent="0.25">
      <c r="A14" s="4">
        <v>1986</v>
      </c>
      <c r="B14" s="8">
        <v>3142</v>
      </c>
      <c r="C14" s="8" t="s">
        <v>43</v>
      </c>
      <c r="D14" s="15">
        <v>8.6887332908975171E-2</v>
      </c>
      <c r="E14" s="14">
        <v>1.2412476129853597E-2</v>
      </c>
      <c r="F14" s="14">
        <v>1.273074474856779E-3</v>
      </c>
      <c r="G14" s="14">
        <v>6.492679821769573E-2</v>
      </c>
      <c r="H14" s="14">
        <v>0</v>
      </c>
      <c r="I14" s="14">
        <v>0.10598345003182687</v>
      </c>
      <c r="J14" s="14">
        <v>2.2278803309993636E-3</v>
      </c>
      <c r="K14" s="15">
        <v>0</v>
      </c>
      <c r="L14" s="14">
        <v>2.864417568427753E-3</v>
      </c>
      <c r="M14" s="14">
        <v>1.4322087842138766E-2</v>
      </c>
      <c r="N14" s="14">
        <v>1.6868236791852325E-2</v>
      </c>
      <c r="O14" s="14">
        <v>0</v>
      </c>
      <c r="P14" s="14">
        <v>9.2297899427116487E-3</v>
      </c>
      <c r="Q14" s="14">
        <v>2.2278803309993636E-3</v>
      </c>
      <c r="R14" s="14">
        <v>6.6836409929980902E-3</v>
      </c>
      <c r="S14" s="14">
        <v>9.5480585614258432E-4</v>
      </c>
      <c r="T14" s="14">
        <v>0</v>
      </c>
      <c r="U14" s="14">
        <v>7.0019096117122856E-3</v>
      </c>
      <c r="V14" s="14">
        <v>0</v>
      </c>
      <c r="W14" s="14">
        <v>0.32176957352005092</v>
      </c>
      <c r="X14" s="14">
        <v>2.4824952259707194E-2</v>
      </c>
      <c r="Y14" s="14">
        <v>2.2278803309993636E-3</v>
      </c>
      <c r="Z14" s="21">
        <v>0.31731381285805221</v>
      </c>
    </row>
    <row r="15" spans="1:26" x14ac:dyDescent="0.25">
      <c r="A15" s="4">
        <v>1987</v>
      </c>
      <c r="B15" s="8">
        <v>3740</v>
      </c>
      <c r="C15" s="8" t="s">
        <v>43</v>
      </c>
      <c r="D15" s="15">
        <v>0.17433155080213905</v>
      </c>
      <c r="E15" s="14">
        <v>1.6310160427807488E-2</v>
      </c>
      <c r="F15" s="14">
        <v>4.0106951871657758E-3</v>
      </c>
      <c r="G15" s="14">
        <v>0.11657754010695187</v>
      </c>
      <c r="H15" s="14">
        <v>0</v>
      </c>
      <c r="I15" s="14">
        <v>7.8877005347593579E-2</v>
      </c>
      <c r="J15" s="14">
        <v>4.8128342245989308E-3</v>
      </c>
      <c r="K15" s="15">
        <v>0</v>
      </c>
      <c r="L15" s="14">
        <v>1.0695187165775401E-3</v>
      </c>
      <c r="M15" s="14">
        <v>1.8449197860962566E-2</v>
      </c>
      <c r="N15" s="14">
        <v>5.8823529411764705E-3</v>
      </c>
      <c r="O15" s="14">
        <v>0</v>
      </c>
      <c r="P15" s="14">
        <v>3.4759358288770055E-3</v>
      </c>
      <c r="Q15" s="14">
        <v>3.7433155080213902E-3</v>
      </c>
      <c r="R15" s="14">
        <v>1.0160427807486631E-2</v>
      </c>
      <c r="S15" s="14">
        <v>8.021390374331551E-4</v>
      </c>
      <c r="T15" s="14">
        <v>0</v>
      </c>
      <c r="U15" s="14">
        <v>1.6042780748663102E-3</v>
      </c>
      <c r="V15" s="14">
        <v>0</v>
      </c>
      <c r="W15" s="14">
        <v>0.34144385026737967</v>
      </c>
      <c r="X15" s="14">
        <v>2.8609625668449198E-2</v>
      </c>
      <c r="Y15" s="14">
        <v>2.6737967914438503E-4</v>
      </c>
      <c r="Z15" s="21">
        <v>0.18957219251336899</v>
      </c>
    </row>
    <row r="16" spans="1:26" x14ac:dyDescent="0.25">
      <c r="A16" s="4">
        <v>1988</v>
      </c>
      <c r="B16" s="8">
        <v>3049</v>
      </c>
      <c r="C16" s="8" t="s">
        <v>43</v>
      </c>
      <c r="D16" s="15">
        <v>0.10921613643817646</v>
      </c>
      <c r="E16" s="14">
        <v>1.6398819285011478E-2</v>
      </c>
      <c r="F16" s="14">
        <v>3.9357166284027549E-3</v>
      </c>
      <c r="G16" s="14">
        <v>8.6585765824860605E-2</v>
      </c>
      <c r="H16" s="14">
        <v>0</v>
      </c>
      <c r="I16" s="14">
        <v>0.11741554608068219</v>
      </c>
      <c r="J16" s="14">
        <v>0</v>
      </c>
      <c r="K16" s="15">
        <v>0</v>
      </c>
      <c r="L16" s="14">
        <v>0</v>
      </c>
      <c r="M16" s="14">
        <v>5.2476221712036732E-3</v>
      </c>
      <c r="N16" s="14">
        <v>5.9035749426041319E-3</v>
      </c>
      <c r="O16" s="14">
        <v>0</v>
      </c>
      <c r="P16" s="14">
        <v>8.5273860282059685E-3</v>
      </c>
      <c r="Q16" s="14">
        <v>3.2797638570022957E-3</v>
      </c>
      <c r="R16" s="14">
        <v>1.0823220728107576E-2</v>
      </c>
      <c r="S16" s="14">
        <v>1.9678583142013774E-3</v>
      </c>
      <c r="T16" s="14">
        <v>6.5595277140045915E-4</v>
      </c>
      <c r="U16" s="14">
        <v>1.3119055428009183E-3</v>
      </c>
      <c r="V16" s="14">
        <v>0</v>
      </c>
      <c r="W16" s="14">
        <v>0.43063299442440145</v>
      </c>
      <c r="X16" s="14">
        <v>2.230239422761561E-2</v>
      </c>
      <c r="Y16" s="14">
        <v>1.9678583142013774E-3</v>
      </c>
      <c r="Z16" s="21">
        <v>0.17382748442112167</v>
      </c>
    </row>
    <row r="17" spans="1:26" x14ac:dyDescent="0.25">
      <c r="A17" s="4">
        <v>1989</v>
      </c>
      <c r="B17" s="8">
        <v>1325</v>
      </c>
      <c r="C17" s="8" t="s">
        <v>43</v>
      </c>
      <c r="D17" s="15">
        <v>0.14641509433962263</v>
      </c>
      <c r="E17" s="14">
        <v>0</v>
      </c>
      <c r="F17" s="14">
        <v>2.2641509433962265E-3</v>
      </c>
      <c r="G17" s="14">
        <v>0.15245283018867925</v>
      </c>
      <c r="H17" s="14">
        <v>5.2830188679245287E-3</v>
      </c>
      <c r="I17" s="14">
        <v>8.0754716981132069E-2</v>
      </c>
      <c r="J17" s="14">
        <v>0</v>
      </c>
      <c r="K17" s="15">
        <v>0</v>
      </c>
      <c r="L17" s="14">
        <v>0</v>
      </c>
      <c r="M17" s="14">
        <v>2.2641509433962265E-3</v>
      </c>
      <c r="N17" s="14">
        <v>1.3584905660377358E-2</v>
      </c>
      <c r="O17" s="14">
        <v>0</v>
      </c>
      <c r="P17" s="14">
        <v>7.5471698113207548E-3</v>
      </c>
      <c r="Q17" s="14">
        <v>1.5094339622641509E-3</v>
      </c>
      <c r="R17" s="14">
        <v>4.528301886792453E-3</v>
      </c>
      <c r="S17" s="14">
        <v>1.5094339622641509E-3</v>
      </c>
      <c r="T17" s="14">
        <v>0</v>
      </c>
      <c r="U17" s="14">
        <v>0</v>
      </c>
      <c r="V17" s="14">
        <v>0</v>
      </c>
      <c r="W17" s="14">
        <v>0.40830188679245283</v>
      </c>
      <c r="X17" s="14">
        <v>1.509433962264151E-2</v>
      </c>
      <c r="Y17" s="14">
        <v>1.5094339622641509E-3</v>
      </c>
      <c r="Z17" s="21">
        <v>0.15698113207547171</v>
      </c>
    </row>
    <row r="18" spans="1:26" x14ac:dyDescent="0.25">
      <c r="A18" s="4">
        <v>1990</v>
      </c>
      <c r="B18" s="8">
        <v>711</v>
      </c>
      <c r="C18" s="8" t="s">
        <v>43</v>
      </c>
      <c r="D18" s="15">
        <v>0.1420534458509142</v>
      </c>
      <c r="E18" s="14">
        <v>0</v>
      </c>
      <c r="F18" s="14">
        <v>9.8452883263009851E-3</v>
      </c>
      <c r="G18" s="14">
        <v>0.10829817158931083</v>
      </c>
      <c r="H18" s="14">
        <v>0</v>
      </c>
      <c r="I18" s="14">
        <v>8.7201125175808719E-2</v>
      </c>
      <c r="J18" s="14">
        <v>0</v>
      </c>
      <c r="K18" s="15">
        <v>0</v>
      </c>
      <c r="L18" s="14">
        <v>0</v>
      </c>
      <c r="M18" s="14">
        <v>7.0323488045007029E-3</v>
      </c>
      <c r="N18" s="14">
        <v>7.0323488045007029E-3</v>
      </c>
      <c r="O18" s="14">
        <v>0</v>
      </c>
      <c r="P18" s="14">
        <v>1.2658227848101266E-2</v>
      </c>
      <c r="Q18" s="14">
        <v>4.2194092827004216E-3</v>
      </c>
      <c r="R18" s="14">
        <v>0</v>
      </c>
      <c r="S18" s="14">
        <v>0</v>
      </c>
      <c r="T18" s="14">
        <v>0</v>
      </c>
      <c r="U18" s="14">
        <v>8.4388185654008432E-3</v>
      </c>
      <c r="V18" s="14">
        <v>0</v>
      </c>
      <c r="W18" s="14">
        <v>0.33052039381153303</v>
      </c>
      <c r="X18" s="14">
        <v>1.1251758087201125E-2</v>
      </c>
      <c r="Y18" s="14">
        <v>0</v>
      </c>
      <c r="Z18" s="21">
        <v>0.27144866385372712</v>
      </c>
    </row>
    <row r="19" spans="1:26" x14ac:dyDescent="0.25">
      <c r="A19" s="4">
        <v>1991</v>
      </c>
      <c r="B19" s="8">
        <v>299</v>
      </c>
      <c r="C19" s="8" t="s">
        <v>43</v>
      </c>
      <c r="D19" s="15">
        <v>7.3578595317725759E-2</v>
      </c>
      <c r="E19" s="14">
        <v>2.0066889632107024E-2</v>
      </c>
      <c r="F19" s="14">
        <v>3.3444816053511704E-2</v>
      </c>
      <c r="G19" s="14">
        <v>6.6889632107023408E-2</v>
      </c>
      <c r="H19" s="14">
        <v>0</v>
      </c>
      <c r="I19" s="14">
        <v>0.10033444816053512</v>
      </c>
      <c r="J19" s="14">
        <v>0</v>
      </c>
      <c r="K19" s="15">
        <v>0</v>
      </c>
      <c r="L19" s="14">
        <v>0</v>
      </c>
      <c r="M19" s="14">
        <v>0</v>
      </c>
      <c r="N19" s="14">
        <v>0</v>
      </c>
      <c r="O19" s="14">
        <v>0</v>
      </c>
      <c r="P19" s="14">
        <v>1.0033444816053512E-2</v>
      </c>
      <c r="Q19" s="14">
        <v>0</v>
      </c>
      <c r="R19" s="14">
        <v>0</v>
      </c>
      <c r="S19" s="14">
        <v>0</v>
      </c>
      <c r="T19" s="14">
        <v>0</v>
      </c>
      <c r="U19" s="14">
        <v>0</v>
      </c>
      <c r="V19" s="14">
        <v>0</v>
      </c>
      <c r="W19" s="14">
        <v>0.20401337792642141</v>
      </c>
      <c r="X19" s="14">
        <v>4.0133779264214048E-2</v>
      </c>
      <c r="Y19" s="14">
        <v>0</v>
      </c>
      <c r="Z19" s="21">
        <v>0.451505016722408</v>
      </c>
    </row>
    <row r="20" spans="1:26" x14ac:dyDescent="0.25">
      <c r="A20" s="4">
        <v>1992</v>
      </c>
      <c r="B20" s="8">
        <v>332</v>
      </c>
      <c r="C20" s="8" t="s">
        <v>43</v>
      </c>
      <c r="D20" s="15">
        <v>3.614457831325301E-2</v>
      </c>
      <c r="E20" s="14">
        <v>1.5060240963855422E-2</v>
      </c>
      <c r="F20" s="14">
        <v>0</v>
      </c>
      <c r="G20" s="14">
        <v>3.614457831325301E-2</v>
      </c>
      <c r="H20" s="14">
        <v>0</v>
      </c>
      <c r="I20" s="14">
        <v>0.12048192771084337</v>
      </c>
      <c r="J20" s="14">
        <v>1.2048192771084338E-2</v>
      </c>
      <c r="K20" s="15">
        <v>0</v>
      </c>
      <c r="L20" s="14">
        <v>0</v>
      </c>
      <c r="M20" s="14">
        <v>0</v>
      </c>
      <c r="N20" s="14">
        <v>3.0120481927710843E-2</v>
      </c>
      <c r="O20" s="14">
        <v>0</v>
      </c>
      <c r="P20" s="14">
        <v>0</v>
      </c>
      <c r="Q20" s="14">
        <v>6.024096385542169E-3</v>
      </c>
      <c r="R20" s="14">
        <v>0</v>
      </c>
      <c r="S20" s="14">
        <v>0</v>
      </c>
      <c r="T20" s="14">
        <v>0</v>
      </c>
      <c r="U20" s="14">
        <v>0</v>
      </c>
      <c r="V20" s="14">
        <v>0</v>
      </c>
      <c r="W20" s="14">
        <v>0.18072289156626506</v>
      </c>
      <c r="X20" s="14">
        <v>6.3253012048192767E-2</v>
      </c>
      <c r="Y20" s="14">
        <v>0</v>
      </c>
      <c r="Z20" s="21">
        <v>0.5</v>
      </c>
    </row>
    <row r="21" spans="1:26" x14ac:dyDescent="0.25">
      <c r="A21" s="4">
        <v>1993</v>
      </c>
      <c r="B21" s="8">
        <v>600</v>
      </c>
      <c r="C21" s="8" t="s">
        <v>43</v>
      </c>
      <c r="D21" s="15">
        <v>0.15333333333333332</v>
      </c>
      <c r="E21" s="14">
        <v>0</v>
      </c>
      <c r="F21" s="14">
        <v>0</v>
      </c>
      <c r="G21" s="14">
        <v>7.8333333333333338E-2</v>
      </c>
      <c r="H21" s="14">
        <v>5.0000000000000001E-3</v>
      </c>
      <c r="I21" s="14">
        <v>0.19333333333333333</v>
      </c>
      <c r="J21" s="14">
        <v>0</v>
      </c>
      <c r="K21" s="15">
        <v>0</v>
      </c>
      <c r="L21" s="14">
        <v>0</v>
      </c>
      <c r="M21" s="14">
        <v>0</v>
      </c>
      <c r="N21" s="14">
        <v>3.3333333333333335E-3</v>
      </c>
      <c r="O21" s="14">
        <v>0</v>
      </c>
      <c r="P21" s="14">
        <v>5.0000000000000001E-3</v>
      </c>
      <c r="Q21" s="14">
        <v>1.1666666666666667E-2</v>
      </c>
      <c r="R21" s="14">
        <v>1.1666666666666667E-2</v>
      </c>
      <c r="S21" s="14">
        <v>0</v>
      </c>
      <c r="T21" s="14">
        <v>0</v>
      </c>
      <c r="U21" s="14">
        <v>6.6666666666666671E-3</v>
      </c>
      <c r="V21" s="14">
        <v>0</v>
      </c>
      <c r="W21" s="14">
        <v>0.14333333333333334</v>
      </c>
      <c r="X21" s="14">
        <v>0.04</v>
      </c>
      <c r="Y21" s="14">
        <v>0</v>
      </c>
      <c r="Z21" s="21">
        <v>0.34833333333333333</v>
      </c>
    </row>
    <row r="22" spans="1:26" x14ac:dyDescent="0.25">
      <c r="A22" s="4">
        <v>1994</v>
      </c>
      <c r="B22" s="8">
        <v>982</v>
      </c>
      <c r="C22" s="8" t="s">
        <v>43</v>
      </c>
      <c r="D22" s="15">
        <v>0.1079429735234216</v>
      </c>
      <c r="E22" s="14">
        <v>2.5458248472505093E-2</v>
      </c>
      <c r="F22" s="14">
        <v>0</v>
      </c>
      <c r="G22" s="14">
        <v>8.1466395112016296E-2</v>
      </c>
      <c r="H22" s="14">
        <v>1.2219959266802444E-2</v>
      </c>
      <c r="I22" s="14">
        <v>7.128309572301425E-2</v>
      </c>
      <c r="J22" s="14">
        <v>6.1099796334012219E-3</v>
      </c>
      <c r="K22" s="15">
        <v>0</v>
      </c>
      <c r="L22" s="14">
        <v>0</v>
      </c>
      <c r="M22" s="14">
        <v>2.0366598778004071E-3</v>
      </c>
      <c r="N22" s="14">
        <v>9.1649694501018328E-3</v>
      </c>
      <c r="O22" s="14">
        <v>0</v>
      </c>
      <c r="P22" s="14">
        <v>0</v>
      </c>
      <c r="Q22" s="14">
        <v>0</v>
      </c>
      <c r="R22" s="14">
        <v>0</v>
      </c>
      <c r="S22" s="14">
        <v>0</v>
      </c>
      <c r="T22" s="14">
        <v>0</v>
      </c>
      <c r="U22" s="14">
        <v>0</v>
      </c>
      <c r="V22" s="14">
        <v>0</v>
      </c>
      <c r="W22" s="14">
        <v>0.13645621181262729</v>
      </c>
      <c r="X22" s="14">
        <v>8.7576374745417518E-2</v>
      </c>
      <c r="Y22" s="14">
        <v>0</v>
      </c>
      <c r="Z22" s="21">
        <v>0.46028513238289204</v>
      </c>
    </row>
    <row r="23" spans="1:26" x14ac:dyDescent="0.25">
      <c r="A23" s="4">
        <v>1995</v>
      </c>
      <c r="B23" s="8">
        <v>746</v>
      </c>
      <c r="C23" s="8" t="s">
        <v>43</v>
      </c>
      <c r="D23" s="15">
        <v>0.10053619302949063</v>
      </c>
      <c r="E23" s="14">
        <v>0</v>
      </c>
      <c r="F23" s="14">
        <v>2.4128686327077747E-2</v>
      </c>
      <c r="G23" s="14">
        <v>2.6809651474530832E-2</v>
      </c>
      <c r="H23" s="14">
        <v>0</v>
      </c>
      <c r="I23" s="14">
        <v>7.1045576407506708E-2</v>
      </c>
      <c r="J23" s="14">
        <v>0</v>
      </c>
      <c r="K23" s="15">
        <v>0</v>
      </c>
      <c r="L23" s="14">
        <v>0</v>
      </c>
      <c r="M23" s="14">
        <v>0</v>
      </c>
      <c r="N23" s="14">
        <v>5.3619302949061663E-3</v>
      </c>
      <c r="O23" s="14">
        <v>0</v>
      </c>
      <c r="P23" s="14">
        <v>6.7024128686327079E-3</v>
      </c>
      <c r="Q23" s="14">
        <v>6.7024128686327079E-3</v>
      </c>
      <c r="R23" s="14">
        <v>0</v>
      </c>
      <c r="S23" s="14">
        <v>0</v>
      </c>
      <c r="T23" s="14">
        <v>0</v>
      </c>
      <c r="U23" s="14">
        <v>0</v>
      </c>
      <c r="V23" s="14">
        <v>0</v>
      </c>
      <c r="W23" s="14">
        <v>0.1032171581769437</v>
      </c>
      <c r="X23" s="14">
        <v>3.7533512064343161E-2</v>
      </c>
      <c r="Y23" s="14">
        <v>1.3404825737265416E-3</v>
      </c>
      <c r="Z23" s="21">
        <v>0.61662198391420908</v>
      </c>
    </row>
    <row r="24" spans="1:26" x14ac:dyDescent="0.25">
      <c r="A24" s="4">
        <v>1996</v>
      </c>
      <c r="B24" s="8">
        <v>805</v>
      </c>
      <c r="C24" s="8" t="s">
        <v>43</v>
      </c>
      <c r="D24" s="15">
        <v>4.4720496894409933E-2</v>
      </c>
      <c r="E24" s="14">
        <v>0</v>
      </c>
      <c r="F24" s="14">
        <v>0</v>
      </c>
      <c r="G24" s="14">
        <v>1.4906832298136646E-2</v>
      </c>
      <c r="H24" s="14">
        <v>0</v>
      </c>
      <c r="I24" s="14">
        <v>7.4534161490683228E-3</v>
      </c>
      <c r="J24" s="14">
        <v>0</v>
      </c>
      <c r="K24" s="15">
        <v>0</v>
      </c>
      <c r="L24" s="14">
        <v>0</v>
      </c>
      <c r="M24" s="14">
        <v>0</v>
      </c>
      <c r="N24" s="14">
        <v>2.4844720496894411E-3</v>
      </c>
      <c r="O24" s="14">
        <v>2.4844720496894411E-3</v>
      </c>
      <c r="P24" s="14">
        <v>1.2422360248447205E-3</v>
      </c>
      <c r="Q24" s="14">
        <v>0</v>
      </c>
      <c r="R24" s="14">
        <v>6.2111801242236021E-3</v>
      </c>
      <c r="S24" s="14">
        <v>0</v>
      </c>
      <c r="T24" s="14">
        <v>0</v>
      </c>
      <c r="U24" s="14">
        <v>3.7267080745341614E-3</v>
      </c>
      <c r="V24" s="14">
        <v>0</v>
      </c>
      <c r="W24" s="14">
        <v>0.22608695652173913</v>
      </c>
      <c r="X24" s="14">
        <v>5.5900621118012424E-2</v>
      </c>
      <c r="Y24" s="14">
        <v>0</v>
      </c>
      <c r="Z24" s="21">
        <v>0.63478260869565217</v>
      </c>
    </row>
    <row r="25" spans="1:26" x14ac:dyDescent="0.25">
      <c r="A25" s="4">
        <v>1997</v>
      </c>
      <c r="B25" s="8">
        <v>1050</v>
      </c>
      <c r="C25" s="8" t="s">
        <v>43</v>
      </c>
      <c r="D25" s="15">
        <v>0.13238095238095238</v>
      </c>
      <c r="E25" s="14">
        <v>6.6666666666666671E-3</v>
      </c>
      <c r="F25" s="14">
        <v>3.1428571428571431E-2</v>
      </c>
      <c r="G25" s="14">
        <v>4.9523809523809526E-2</v>
      </c>
      <c r="H25" s="14">
        <v>0</v>
      </c>
      <c r="I25" s="14">
        <v>4.7619047619047623E-3</v>
      </c>
      <c r="J25" s="14">
        <v>9.5238095238095238E-4</v>
      </c>
      <c r="K25" s="15">
        <v>0</v>
      </c>
      <c r="L25" s="14">
        <v>3.8095238095238095E-3</v>
      </c>
      <c r="M25" s="14">
        <v>5.7142857142857143E-3</v>
      </c>
      <c r="N25" s="14">
        <v>0</v>
      </c>
      <c r="O25" s="14">
        <v>4.7619047619047623E-3</v>
      </c>
      <c r="P25" s="14">
        <v>0</v>
      </c>
      <c r="Q25" s="14">
        <v>0</v>
      </c>
      <c r="R25" s="14">
        <v>9.5238095238095247E-3</v>
      </c>
      <c r="S25" s="14">
        <v>0</v>
      </c>
      <c r="T25" s="14">
        <v>0</v>
      </c>
      <c r="U25" s="14">
        <v>0</v>
      </c>
      <c r="V25" s="14">
        <v>0</v>
      </c>
      <c r="W25" s="14">
        <v>0.20285714285714285</v>
      </c>
      <c r="X25" s="14">
        <v>9.9047619047619051E-2</v>
      </c>
      <c r="Y25" s="14">
        <v>0</v>
      </c>
      <c r="Z25" s="21">
        <v>0.44857142857142857</v>
      </c>
    </row>
    <row r="26" spans="1:26" x14ac:dyDescent="0.25">
      <c r="A26" s="4">
        <v>1998</v>
      </c>
      <c r="B26" s="8">
        <v>743</v>
      </c>
      <c r="C26" s="8" t="s">
        <v>43</v>
      </c>
      <c r="D26" s="15">
        <v>0.10901749663526246</v>
      </c>
      <c r="E26" s="14">
        <v>4.306864064602961E-2</v>
      </c>
      <c r="F26" s="14">
        <v>2.826379542395693E-2</v>
      </c>
      <c r="G26" s="14">
        <v>2.4226110363391656E-2</v>
      </c>
      <c r="H26" s="14">
        <v>2.6917900403768506E-3</v>
      </c>
      <c r="I26" s="14">
        <v>1.3458950201884253E-3</v>
      </c>
      <c r="J26" s="14">
        <v>0</v>
      </c>
      <c r="K26" s="15">
        <v>0</v>
      </c>
      <c r="L26" s="14">
        <v>0</v>
      </c>
      <c r="M26" s="14">
        <v>0</v>
      </c>
      <c r="N26" s="14">
        <v>0</v>
      </c>
      <c r="O26" s="14">
        <v>0</v>
      </c>
      <c r="P26" s="14">
        <v>0</v>
      </c>
      <c r="Q26" s="14">
        <v>0</v>
      </c>
      <c r="R26" s="14">
        <v>0</v>
      </c>
      <c r="S26" s="14">
        <v>0</v>
      </c>
      <c r="T26" s="14">
        <v>0</v>
      </c>
      <c r="U26" s="14">
        <v>0</v>
      </c>
      <c r="V26" s="14">
        <v>0</v>
      </c>
      <c r="W26" s="14">
        <v>0.15208613728129206</v>
      </c>
      <c r="X26" s="14">
        <v>8.8829071332436074E-2</v>
      </c>
      <c r="Y26" s="14">
        <v>1.3458950201884253E-3</v>
      </c>
      <c r="Z26" s="21">
        <v>0.54912516823687751</v>
      </c>
    </row>
    <row r="27" spans="1:26" x14ac:dyDescent="0.25">
      <c r="A27" s="4">
        <v>1999</v>
      </c>
      <c r="B27" s="8">
        <v>1422</v>
      </c>
      <c r="C27" s="8" t="s">
        <v>43</v>
      </c>
      <c r="D27" s="15">
        <v>0.14135021097046413</v>
      </c>
      <c r="E27" s="14">
        <v>0</v>
      </c>
      <c r="F27" s="14">
        <v>2.7426160337552744E-2</v>
      </c>
      <c r="G27" s="14">
        <v>7.7355836849507739E-2</v>
      </c>
      <c r="H27" s="14">
        <v>7.7355836849507739E-3</v>
      </c>
      <c r="I27" s="14">
        <v>0</v>
      </c>
      <c r="J27" s="14">
        <v>3.5161744022503515E-3</v>
      </c>
      <c r="K27" s="15">
        <v>0</v>
      </c>
      <c r="L27" s="14">
        <v>4.9226441631504926E-3</v>
      </c>
      <c r="M27" s="14">
        <v>0</v>
      </c>
      <c r="N27" s="14">
        <v>0</v>
      </c>
      <c r="O27" s="14">
        <v>0</v>
      </c>
      <c r="P27" s="14">
        <v>2.1097046413502108E-3</v>
      </c>
      <c r="Q27" s="14">
        <v>0</v>
      </c>
      <c r="R27" s="14">
        <v>3.5161744022503515E-3</v>
      </c>
      <c r="S27" s="14">
        <v>1.4064697609001407E-3</v>
      </c>
      <c r="T27" s="14">
        <v>0</v>
      </c>
      <c r="U27" s="14">
        <v>0</v>
      </c>
      <c r="V27" s="14">
        <v>0</v>
      </c>
      <c r="W27" s="14">
        <v>0.13572433192686356</v>
      </c>
      <c r="X27" s="14">
        <v>8.0168776371308023E-2</v>
      </c>
      <c r="Y27" s="14">
        <v>2.1097046413502108E-3</v>
      </c>
      <c r="Z27" s="21">
        <v>0.51265822784810122</v>
      </c>
    </row>
    <row r="28" spans="1:26" x14ac:dyDescent="0.25">
      <c r="A28" s="4">
        <v>2000</v>
      </c>
      <c r="B28" s="8">
        <v>963</v>
      </c>
      <c r="C28" s="8" t="s">
        <v>43</v>
      </c>
      <c r="D28" s="15">
        <v>0.2554517133956386</v>
      </c>
      <c r="E28" s="14">
        <v>1.0384215991692627E-3</v>
      </c>
      <c r="F28" s="14">
        <v>3.0114226375908618E-2</v>
      </c>
      <c r="G28" s="14">
        <v>0</v>
      </c>
      <c r="H28" s="14">
        <v>0</v>
      </c>
      <c r="I28" s="14">
        <v>1.4537902388369677E-2</v>
      </c>
      <c r="J28" s="14">
        <v>2.8037383177570093E-2</v>
      </c>
      <c r="K28" s="15">
        <v>0</v>
      </c>
      <c r="L28" s="14">
        <v>0</v>
      </c>
      <c r="M28" s="14">
        <v>0</v>
      </c>
      <c r="N28" s="14">
        <v>0</v>
      </c>
      <c r="O28" s="14">
        <v>0</v>
      </c>
      <c r="P28" s="14">
        <v>0</v>
      </c>
      <c r="Q28" s="14">
        <v>2.0768431983385254E-3</v>
      </c>
      <c r="R28" s="14">
        <v>7.2689511941848393E-3</v>
      </c>
      <c r="S28" s="14">
        <v>0</v>
      </c>
      <c r="T28" s="14">
        <v>0</v>
      </c>
      <c r="U28" s="14">
        <v>0</v>
      </c>
      <c r="V28" s="14">
        <v>0</v>
      </c>
      <c r="W28" s="14">
        <v>0.19418483904465214</v>
      </c>
      <c r="X28" s="14">
        <v>4.46521287642783E-2</v>
      </c>
      <c r="Y28" s="14">
        <v>3.1152647975077881E-3</v>
      </c>
      <c r="Z28" s="21">
        <v>0.41952232606438211</v>
      </c>
    </row>
    <row r="29" spans="1:26" x14ac:dyDescent="0.25">
      <c r="A29" s="4">
        <v>2001</v>
      </c>
      <c r="B29" s="8">
        <v>1335</v>
      </c>
      <c r="C29" s="8" t="s">
        <v>43</v>
      </c>
      <c r="D29" s="15">
        <v>6.3670411985018716E-2</v>
      </c>
      <c r="E29" s="14">
        <v>0</v>
      </c>
      <c r="F29" s="14">
        <v>1.3483146067415731E-2</v>
      </c>
      <c r="G29" s="14">
        <v>0</v>
      </c>
      <c r="H29" s="14">
        <v>0</v>
      </c>
      <c r="I29" s="14">
        <v>1.1235955056179775E-2</v>
      </c>
      <c r="J29" s="14">
        <v>6.7415730337078653E-3</v>
      </c>
      <c r="K29" s="15">
        <v>0</v>
      </c>
      <c r="L29" s="14">
        <v>0</v>
      </c>
      <c r="M29" s="14">
        <v>0</v>
      </c>
      <c r="N29" s="14">
        <v>0</v>
      </c>
      <c r="O29" s="14">
        <v>5.9925093632958804E-3</v>
      </c>
      <c r="P29" s="14">
        <v>1.7977528089887642E-2</v>
      </c>
      <c r="Q29" s="14">
        <v>2.2471910112359553E-3</v>
      </c>
      <c r="R29" s="14">
        <v>4.4943820224719105E-3</v>
      </c>
      <c r="S29" s="14">
        <v>1.4981273408239701E-3</v>
      </c>
      <c r="T29" s="14">
        <v>0</v>
      </c>
      <c r="U29" s="14">
        <v>0</v>
      </c>
      <c r="V29" s="14">
        <v>0</v>
      </c>
      <c r="W29" s="14">
        <v>0.16554307116104869</v>
      </c>
      <c r="X29" s="14">
        <v>8.5393258426966295E-2</v>
      </c>
      <c r="Y29" s="14">
        <v>9.7378277153558051E-3</v>
      </c>
      <c r="Z29" s="21">
        <v>0.61198501872659172</v>
      </c>
    </row>
    <row r="30" spans="1:26" x14ac:dyDescent="0.25">
      <c r="A30" s="4">
        <v>2002</v>
      </c>
      <c r="B30" s="8">
        <v>1787</v>
      </c>
      <c r="C30" s="8" t="s">
        <v>43</v>
      </c>
      <c r="D30" s="15">
        <v>0.16564073866815893</v>
      </c>
      <c r="E30" s="14">
        <v>0</v>
      </c>
      <c r="F30" s="14">
        <v>2.6860660324566313E-2</v>
      </c>
      <c r="G30" s="14">
        <v>1.790710688304421E-2</v>
      </c>
      <c r="H30" s="14">
        <v>8.9535534415221048E-3</v>
      </c>
      <c r="I30" s="14">
        <v>1.6787912702853944E-2</v>
      </c>
      <c r="J30" s="14">
        <v>7.2747621712367094E-3</v>
      </c>
      <c r="K30" s="15">
        <v>0</v>
      </c>
      <c r="L30" s="14">
        <v>6.155567991046447E-3</v>
      </c>
      <c r="M30" s="14">
        <v>0</v>
      </c>
      <c r="N30" s="14">
        <v>1.510912143256855E-2</v>
      </c>
      <c r="O30" s="14">
        <v>0</v>
      </c>
      <c r="P30" s="14">
        <v>1.5668718522663681E-2</v>
      </c>
      <c r="Q30" s="14">
        <v>8.9535534415221048E-3</v>
      </c>
      <c r="R30" s="14">
        <v>2.7979854504756574E-3</v>
      </c>
      <c r="S30" s="14">
        <v>1.1191941801902631E-3</v>
      </c>
      <c r="T30" s="14">
        <v>0</v>
      </c>
      <c r="U30" s="14">
        <v>0</v>
      </c>
      <c r="V30" s="14">
        <v>0</v>
      </c>
      <c r="W30" s="14">
        <v>0.17403469501958591</v>
      </c>
      <c r="X30" s="14">
        <v>8.5618354784555123E-2</v>
      </c>
      <c r="Y30" s="14">
        <v>1.0072747621712367E-2</v>
      </c>
      <c r="Z30" s="21">
        <v>0.43704532736429769</v>
      </c>
    </row>
    <row r="31" spans="1:26" x14ac:dyDescent="0.25">
      <c r="A31" s="4">
        <v>2003</v>
      </c>
      <c r="B31" s="8">
        <v>2358</v>
      </c>
      <c r="C31" s="8" t="s">
        <v>43</v>
      </c>
      <c r="D31" s="15">
        <v>0.14334181509754029</v>
      </c>
      <c r="E31" s="14">
        <v>1.2722646310432569E-2</v>
      </c>
      <c r="F31" s="14">
        <v>4.6649703138252757E-3</v>
      </c>
      <c r="G31" s="14">
        <v>5.4707379134860054E-2</v>
      </c>
      <c r="H31" s="14">
        <v>1.0178117048346057E-2</v>
      </c>
      <c r="I31" s="14">
        <v>7.6335877862595426E-3</v>
      </c>
      <c r="J31" s="14">
        <v>6.7854113655640372E-3</v>
      </c>
      <c r="K31" s="15">
        <v>0</v>
      </c>
      <c r="L31" s="14">
        <v>0</v>
      </c>
      <c r="M31" s="14">
        <v>0</v>
      </c>
      <c r="N31" s="14">
        <v>0</v>
      </c>
      <c r="O31" s="14">
        <v>2.1204410517387615E-3</v>
      </c>
      <c r="P31" s="14">
        <v>4.6649703138252757E-3</v>
      </c>
      <c r="Q31" s="14">
        <v>4.6649703138252757E-3</v>
      </c>
      <c r="R31" s="14">
        <v>1.2722646310432571E-3</v>
      </c>
      <c r="S31" s="14">
        <v>0</v>
      </c>
      <c r="T31" s="14">
        <v>4.2408821034775233E-4</v>
      </c>
      <c r="U31" s="14">
        <v>0</v>
      </c>
      <c r="V31" s="14">
        <v>0</v>
      </c>
      <c r="W31" s="14">
        <v>0.15097540288379982</v>
      </c>
      <c r="X31" s="14">
        <v>6.8278201865988125E-2</v>
      </c>
      <c r="Y31" s="14">
        <v>3.8167938931297708E-3</v>
      </c>
      <c r="Z31" s="21">
        <v>0.52374893977947412</v>
      </c>
    </row>
    <row r="32" spans="1:26" x14ac:dyDescent="0.25">
      <c r="A32" s="4">
        <v>2004</v>
      </c>
      <c r="B32" s="8">
        <v>2507</v>
      </c>
      <c r="C32" s="8" t="s">
        <v>43</v>
      </c>
      <c r="D32" s="15">
        <v>0.11009174311926606</v>
      </c>
      <c r="E32" s="14">
        <v>1.994415636218588E-2</v>
      </c>
      <c r="F32" s="14">
        <v>5.185480654168329E-3</v>
      </c>
      <c r="G32" s="14">
        <v>3.7893897088153168E-2</v>
      </c>
      <c r="H32" s="14">
        <v>1.1567610690067811E-2</v>
      </c>
      <c r="I32" s="14">
        <v>2.1140805743917031E-2</v>
      </c>
      <c r="J32" s="14">
        <v>0</v>
      </c>
      <c r="K32" s="15">
        <v>0</v>
      </c>
      <c r="L32" s="14">
        <v>2.3932987634623054E-3</v>
      </c>
      <c r="M32" s="14">
        <v>0</v>
      </c>
      <c r="N32" s="14">
        <v>0</v>
      </c>
      <c r="O32" s="14">
        <v>2.7921818907060232E-3</v>
      </c>
      <c r="P32" s="14">
        <v>9.9720781810929398E-3</v>
      </c>
      <c r="Q32" s="14">
        <v>1.2365376944555246E-2</v>
      </c>
      <c r="R32" s="14">
        <v>0</v>
      </c>
      <c r="S32" s="14">
        <v>2.3932987634623054E-3</v>
      </c>
      <c r="T32" s="14">
        <v>0</v>
      </c>
      <c r="U32" s="14">
        <v>1.5955325089748703E-3</v>
      </c>
      <c r="V32" s="14">
        <v>0</v>
      </c>
      <c r="W32" s="14">
        <v>0.15995213402473074</v>
      </c>
      <c r="X32" s="14">
        <v>6.3422417231751099E-2</v>
      </c>
      <c r="Y32" s="14">
        <v>0</v>
      </c>
      <c r="Z32" s="21">
        <v>0.53928998803350614</v>
      </c>
    </row>
    <row r="33" spans="1:26" x14ac:dyDescent="0.25">
      <c r="A33" s="4">
        <v>2005</v>
      </c>
      <c r="B33" s="8">
        <v>2625</v>
      </c>
      <c r="C33" s="8" t="s">
        <v>43</v>
      </c>
      <c r="D33" s="15">
        <v>0.14895238095238095</v>
      </c>
      <c r="E33" s="14">
        <v>1.4095238095238095E-2</v>
      </c>
      <c r="F33" s="14">
        <v>9.9047619047619041E-3</v>
      </c>
      <c r="G33" s="14">
        <v>9.5238095238095233E-2</v>
      </c>
      <c r="H33" s="14">
        <v>2.1714285714285714E-2</v>
      </c>
      <c r="I33" s="14">
        <v>3.5428571428571427E-2</v>
      </c>
      <c r="J33" s="14">
        <v>2.2857142857142857E-2</v>
      </c>
      <c r="K33" s="15">
        <v>0</v>
      </c>
      <c r="L33" s="14">
        <v>1.6380952380952381E-2</v>
      </c>
      <c r="M33" s="14">
        <v>0</v>
      </c>
      <c r="N33" s="14">
        <v>0</v>
      </c>
      <c r="O33" s="14">
        <v>1.180952380952381E-2</v>
      </c>
      <c r="P33" s="14">
        <v>5.3333333333333332E-3</v>
      </c>
      <c r="Q33" s="14">
        <v>1.2952380952380953E-2</v>
      </c>
      <c r="R33" s="14">
        <v>3.0476190476190477E-3</v>
      </c>
      <c r="S33" s="14">
        <v>0</v>
      </c>
      <c r="T33" s="14">
        <v>0</v>
      </c>
      <c r="U33" s="14">
        <v>0</v>
      </c>
      <c r="V33" s="14">
        <v>0</v>
      </c>
      <c r="W33" s="14">
        <v>0.13600000000000001</v>
      </c>
      <c r="X33" s="14">
        <v>7.047619047619047E-2</v>
      </c>
      <c r="Y33" s="14">
        <v>3.8095238095238096E-4</v>
      </c>
      <c r="Z33" s="21">
        <v>0.39542857142857141</v>
      </c>
    </row>
    <row r="34" spans="1:26" x14ac:dyDescent="0.25">
      <c r="A34" s="4">
        <v>2006</v>
      </c>
      <c r="B34" s="8">
        <v>1706</v>
      </c>
      <c r="C34" s="8" t="s">
        <v>43</v>
      </c>
      <c r="D34" s="15">
        <v>0.1395076201641266</v>
      </c>
      <c r="E34" s="14">
        <v>1.6998827667057445E-2</v>
      </c>
      <c r="F34" s="14">
        <v>1.3481828839390387E-2</v>
      </c>
      <c r="G34" s="14">
        <v>6.9167643610785465E-2</v>
      </c>
      <c r="H34" s="14">
        <v>1.9343493552168817E-2</v>
      </c>
      <c r="I34" s="14">
        <v>1.5240328253223915E-2</v>
      </c>
      <c r="J34" s="14">
        <v>2.0515826494724502E-2</v>
      </c>
      <c r="K34" s="15">
        <v>0</v>
      </c>
      <c r="L34" s="14">
        <v>0</v>
      </c>
      <c r="M34" s="14">
        <v>0</v>
      </c>
      <c r="N34" s="14">
        <v>0</v>
      </c>
      <c r="O34" s="14">
        <v>0</v>
      </c>
      <c r="P34" s="14">
        <v>9.9648300117233298E-3</v>
      </c>
      <c r="Q34" s="14">
        <v>4.1031652989449007E-3</v>
      </c>
      <c r="R34" s="14">
        <v>3.5169988276670576E-3</v>
      </c>
      <c r="S34" s="14">
        <v>0</v>
      </c>
      <c r="T34" s="14">
        <v>0</v>
      </c>
      <c r="U34" s="14">
        <v>2.9308323563892145E-3</v>
      </c>
      <c r="V34" s="14">
        <v>0</v>
      </c>
      <c r="W34" s="14">
        <v>0.13071512309495897</v>
      </c>
      <c r="X34" s="14">
        <v>0.15416178194607269</v>
      </c>
      <c r="Y34" s="14">
        <v>1.7584994138335288E-3</v>
      </c>
      <c r="Z34" s="21">
        <v>0.39859320046893315</v>
      </c>
    </row>
    <row r="35" spans="1:26" x14ac:dyDescent="0.25">
      <c r="A35" s="4">
        <v>2007</v>
      </c>
      <c r="B35" s="8">
        <v>637</v>
      </c>
      <c r="C35" s="8" t="s">
        <v>43</v>
      </c>
      <c r="D35" s="15">
        <v>0.10675039246467818</v>
      </c>
      <c r="E35" s="14">
        <v>1.5698587127158557E-3</v>
      </c>
      <c r="F35" s="14">
        <v>1.098901098901099E-2</v>
      </c>
      <c r="G35" s="14">
        <v>5.1805337519623233E-2</v>
      </c>
      <c r="H35" s="14">
        <v>5.4945054945054944E-2</v>
      </c>
      <c r="I35" s="14">
        <v>1.098901098901099E-2</v>
      </c>
      <c r="J35" s="14">
        <v>6.2794348508634227E-3</v>
      </c>
      <c r="K35" s="15">
        <v>0</v>
      </c>
      <c r="L35" s="14">
        <v>0</v>
      </c>
      <c r="M35" s="14">
        <v>0</v>
      </c>
      <c r="N35" s="14">
        <v>0</v>
      </c>
      <c r="O35" s="14">
        <v>0</v>
      </c>
      <c r="P35" s="14">
        <v>3.1397174254317113E-3</v>
      </c>
      <c r="Q35" s="14">
        <v>1.4128728414442701E-2</v>
      </c>
      <c r="R35" s="14">
        <v>0</v>
      </c>
      <c r="S35" s="14">
        <v>0</v>
      </c>
      <c r="T35" s="14">
        <v>0</v>
      </c>
      <c r="U35" s="14">
        <v>0</v>
      </c>
      <c r="V35" s="14">
        <v>0</v>
      </c>
      <c r="W35" s="14">
        <v>0.13343799058084774</v>
      </c>
      <c r="X35" s="14">
        <v>0.20722135007849293</v>
      </c>
      <c r="Y35" s="14">
        <v>0</v>
      </c>
      <c r="Z35" s="21">
        <v>0.39874411302982732</v>
      </c>
    </row>
    <row r="36" spans="1:26" x14ac:dyDescent="0.25">
      <c r="A36" s="4">
        <v>2008</v>
      </c>
      <c r="B36" s="8">
        <v>889</v>
      </c>
      <c r="C36" s="8" t="s">
        <v>43</v>
      </c>
      <c r="D36" s="15">
        <v>0.1327334083239595</v>
      </c>
      <c r="E36" s="14">
        <v>5.6242969628796397E-3</v>
      </c>
      <c r="F36" s="14">
        <v>0</v>
      </c>
      <c r="G36" s="14">
        <v>2.9246344206974129E-2</v>
      </c>
      <c r="H36" s="14">
        <v>1.799775028121485E-2</v>
      </c>
      <c r="I36" s="14">
        <v>1.799775028121485E-2</v>
      </c>
      <c r="J36" s="14">
        <v>3.7120359955005622E-2</v>
      </c>
      <c r="K36" s="15">
        <v>0</v>
      </c>
      <c r="L36" s="14">
        <v>0</v>
      </c>
      <c r="M36" s="14">
        <v>0</v>
      </c>
      <c r="N36" s="14">
        <v>0</v>
      </c>
      <c r="O36" s="14">
        <v>0</v>
      </c>
      <c r="P36" s="14">
        <v>1.3498312710911136E-2</v>
      </c>
      <c r="Q36" s="14">
        <v>7.874015748031496E-3</v>
      </c>
      <c r="R36" s="14">
        <v>0</v>
      </c>
      <c r="S36" s="14">
        <v>0</v>
      </c>
      <c r="T36" s="14">
        <v>0</v>
      </c>
      <c r="U36" s="14">
        <v>0</v>
      </c>
      <c r="V36" s="14">
        <v>0</v>
      </c>
      <c r="W36" s="14">
        <v>0.1923509561304837</v>
      </c>
      <c r="X36" s="14">
        <v>8.211473565804274E-2</v>
      </c>
      <c r="Y36" s="14">
        <v>3.3745781777277839E-3</v>
      </c>
      <c r="Z36" s="21">
        <v>0.46006749156355453</v>
      </c>
    </row>
    <row r="37" spans="1:26" x14ac:dyDescent="0.25">
      <c r="A37" s="4">
        <v>2009</v>
      </c>
      <c r="B37" s="8">
        <v>1410</v>
      </c>
      <c r="C37" s="8" t="s">
        <v>43</v>
      </c>
      <c r="D37" s="15">
        <v>0.20992907801418439</v>
      </c>
      <c r="E37" s="14">
        <v>1.6312056737588652E-2</v>
      </c>
      <c r="F37" s="14">
        <v>1.7021276595744681E-2</v>
      </c>
      <c r="G37" s="14">
        <v>8.794326241134752E-2</v>
      </c>
      <c r="H37" s="14">
        <v>1.276595744680851E-2</v>
      </c>
      <c r="I37" s="14">
        <v>5.6737588652482273E-3</v>
      </c>
      <c r="J37" s="14">
        <v>1.5602836879432624E-2</v>
      </c>
      <c r="K37" s="15">
        <v>0</v>
      </c>
      <c r="L37" s="14">
        <v>2.8368794326241137E-3</v>
      </c>
      <c r="M37" s="14">
        <v>0</v>
      </c>
      <c r="N37" s="14">
        <v>0</v>
      </c>
      <c r="O37" s="14">
        <v>0</v>
      </c>
      <c r="P37" s="14">
        <v>6.382978723404255E-3</v>
      </c>
      <c r="Q37" s="14">
        <v>1.0638297872340425E-2</v>
      </c>
      <c r="R37" s="14">
        <v>0</v>
      </c>
      <c r="S37" s="14">
        <v>0</v>
      </c>
      <c r="T37" s="14">
        <v>0</v>
      </c>
      <c r="U37" s="14">
        <v>1.0638297872340425E-2</v>
      </c>
      <c r="V37" s="14">
        <v>0</v>
      </c>
      <c r="W37" s="14">
        <v>0.22978723404255319</v>
      </c>
      <c r="X37" s="14">
        <v>6.0283687943262408E-2</v>
      </c>
      <c r="Y37" s="14">
        <v>2.8368794326241137E-3</v>
      </c>
      <c r="Z37" s="21">
        <v>0.31134751773049646</v>
      </c>
    </row>
    <row r="38" spans="1:26" x14ac:dyDescent="0.25">
      <c r="A38" s="4">
        <v>2010</v>
      </c>
      <c r="B38" s="8">
        <v>1781</v>
      </c>
      <c r="C38" s="8" t="s">
        <v>43</v>
      </c>
      <c r="D38" s="15">
        <v>5.1094890510948898E-2</v>
      </c>
      <c r="E38" s="14">
        <v>4.4918585064570469E-3</v>
      </c>
      <c r="F38" s="14">
        <v>2.4705221785513758E-2</v>
      </c>
      <c r="G38" s="14">
        <v>1.6844469399213923E-2</v>
      </c>
      <c r="H38" s="14">
        <v>1.2352610892756879E-2</v>
      </c>
      <c r="I38" s="14">
        <v>8.4222346996069633E-3</v>
      </c>
      <c r="J38" s="14">
        <v>1.347557551937114E-2</v>
      </c>
      <c r="K38" s="15">
        <v>0</v>
      </c>
      <c r="L38" s="14">
        <v>0</v>
      </c>
      <c r="M38" s="14">
        <v>0</v>
      </c>
      <c r="N38" s="14">
        <v>0</v>
      </c>
      <c r="O38" s="14">
        <v>0</v>
      </c>
      <c r="P38" s="14">
        <v>2.3582257158899493E-2</v>
      </c>
      <c r="Q38" s="14">
        <v>2.1897810218978103E-2</v>
      </c>
      <c r="R38" s="14">
        <v>0</v>
      </c>
      <c r="S38" s="14">
        <v>1.1229646266142617E-3</v>
      </c>
      <c r="T38" s="14">
        <v>0</v>
      </c>
      <c r="U38" s="14">
        <v>0</v>
      </c>
      <c r="V38" s="14">
        <v>0</v>
      </c>
      <c r="W38" s="14">
        <v>0.20044918585064569</v>
      </c>
      <c r="X38" s="14">
        <v>4.6041549691184729E-2</v>
      </c>
      <c r="Y38" s="14">
        <v>7.2992700729927005E-3</v>
      </c>
      <c r="Z38" s="21">
        <v>0.56822010106681642</v>
      </c>
    </row>
    <row r="39" spans="1:26" x14ac:dyDescent="0.25">
      <c r="A39" s="4">
        <v>2011</v>
      </c>
      <c r="B39" s="8">
        <v>3236</v>
      </c>
      <c r="C39" s="8" t="s">
        <v>43</v>
      </c>
      <c r="D39" s="15">
        <v>0.10074165636588379</v>
      </c>
      <c r="E39" s="14">
        <v>1.854140914709518E-3</v>
      </c>
      <c r="F39" s="14">
        <v>7.7255871446229914E-3</v>
      </c>
      <c r="G39" s="14">
        <v>2.8121137206427688E-2</v>
      </c>
      <c r="H39" s="14">
        <v>2.1631644004944377E-2</v>
      </c>
      <c r="I39" s="14">
        <v>1.5451174289245983E-2</v>
      </c>
      <c r="J39" s="14">
        <v>2.5339925834363411E-2</v>
      </c>
      <c r="K39" s="15">
        <v>0</v>
      </c>
      <c r="L39" s="14">
        <v>9.2707045735475899E-4</v>
      </c>
      <c r="M39" s="14">
        <v>0</v>
      </c>
      <c r="N39" s="14">
        <v>0</v>
      </c>
      <c r="O39" s="14">
        <v>8.3436341161928305E-3</v>
      </c>
      <c r="P39" s="14">
        <v>1.2051915945611866E-2</v>
      </c>
      <c r="Q39" s="14">
        <v>8.65265760197775E-3</v>
      </c>
      <c r="R39" s="14">
        <v>2.1631644004944375E-3</v>
      </c>
      <c r="S39" s="14">
        <v>1.2360939431396785E-3</v>
      </c>
      <c r="T39" s="14">
        <v>0</v>
      </c>
      <c r="U39" s="14">
        <v>0</v>
      </c>
      <c r="V39" s="14">
        <v>0</v>
      </c>
      <c r="W39" s="14">
        <v>0.27070457354758964</v>
      </c>
      <c r="X39" s="14">
        <v>0.103831891223733</v>
      </c>
      <c r="Y39" s="14">
        <v>3.0902348578491963E-4</v>
      </c>
      <c r="Z39" s="21">
        <v>0.39091470951792334</v>
      </c>
    </row>
    <row r="40" spans="1:26" x14ac:dyDescent="0.25">
      <c r="A40" s="4">
        <v>2012</v>
      </c>
      <c r="B40" s="8">
        <v>5305</v>
      </c>
      <c r="C40" s="8" t="s">
        <v>43</v>
      </c>
      <c r="D40" s="15">
        <v>6.6352497643732328E-2</v>
      </c>
      <c r="E40" s="14">
        <v>7.7285579641847317E-3</v>
      </c>
      <c r="F40" s="14">
        <v>4.7125353440150798E-3</v>
      </c>
      <c r="G40" s="14">
        <v>2.582469368520264E-2</v>
      </c>
      <c r="H40" s="14">
        <v>6.2205466540999057E-3</v>
      </c>
      <c r="I40" s="14">
        <v>8.8595664467483511E-3</v>
      </c>
      <c r="J40" s="14">
        <v>1.5645617342130064E-2</v>
      </c>
      <c r="K40" s="15">
        <v>0</v>
      </c>
      <c r="L40" s="14">
        <v>2.0735155513666352E-3</v>
      </c>
      <c r="M40" s="14">
        <v>0</v>
      </c>
      <c r="N40" s="14">
        <v>0</v>
      </c>
      <c r="O40" s="14">
        <v>3.9585296889726677E-3</v>
      </c>
      <c r="P40" s="14">
        <v>1.8850141376060319E-2</v>
      </c>
      <c r="Q40" s="14">
        <v>8.294062205466541E-3</v>
      </c>
      <c r="R40" s="14">
        <v>2.4505183788878417E-3</v>
      </c>
      <c r="S40" s="14">
        <v>9.42507068803016E-4</v>
      </c>
      <c r="T40" s="14">
        <v>0</v>
      </c>
      <c r="U40" s="14">
        <v>0</v>
      </c>
      <c r="V40" s="14">
        <v>0</v>
      </c>
      <c r="W40" s="14">
        <v>0.16852026390197927</v>
      </c>
      <c r="X40" s="14">
        <v>0.1937794533459001</v>
      </c>
      <c r="Y40" s="14">
        <v>1.5080113100848257E-3</v>
      </c>
      <c r="Z40" s="21">
        <v>0.46427898209236568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1882</v>
      </c>
      <c r="C42" s="9"/>
      <c r="D42" s="16">
        <v>0.13142753025219034</v>
      </c>
      <c r="E42" s="1">
        <v>9.0845211746281174E-3</v>
      </c>
      <c r="F42" s="1">
        <v>1.0471609769700695E-2</v>
      </c>
      <c r="G42" s="1">
        <v>5.9701338751240236E-2</v>
      </c>
      <c r="H42" s="1">
        <v>6.8309426390853814E-3</v>
      </c>
      <c r="I42" s="1">
        <v>5.0467018253330054E-2</v>
      </c>
      <c r="J42" s="1">
        <v>7.1019351796106737E-3</v>
      </c>
      <c r="K42" s="16">
        <v>3.1299317302575146E-4</v>
      </c>
      <c r="L42" s="1">
        <v>1.7023116009856744E-3</v>
      </c>
      <c r="M42" s="1">
        <v>4.9719746545226658E-3</v>
      </c>
      <c r="N42" s="1">
        <v>8.603517278999372E-3</v>
      </c>
      <c r="O42" s="1">
        <v>1.3573449689317425E-3</v>
      </c>
      <c r="P42" s="1">
        <v>7.2851461482712435E-3</v>
      </c>
      <c r="Q42" s="1">
        <v>5.7578338737874924E-3</v>
      </c>
      <c r="R42" s="1">
        <v>2.9294649756315462E-3</v>
      </c>
      <c r="S42" s="1">
        <v>5.0118576179389914E-4</v>
      </c>
      <c r="T42" s="1">
        <v>7.6405702606024113E-5</v>
      </c>
      <c r="U42" s="1">
        <v>1.9320460574692405E-3</v>
      </c>
      <c r="V42" s="1">
        <v>0</v>
      </c>
      <c r="W42" s="1">
        <v>0.19192490006042712</v>
      </c>
      <c r="X42" s="1">
        <v>5.8977368297844682E-2</v>
      </c>
      <c r="Y42" s="1">
        <v>2.6655834583887228E-3</v>
      </c>
      <c r="Z42" s="22">
        <v>0.43591702796752924</v>
      </c>
    </row>
    <row r="43" spans="1:26" x14ac:dyDescent="0.25">
      <c r="A43" s="5" t="s">
        <v>33</v>
      </c>
      <c r="B43" s="9">
        <v>2630</v>
      </c>
      <c r="C43" s="9"/>
      <c r="D43" s="16">
        <v>0.17896244280086646</v>
      </c>
      <c r="E43" s="1">
        <v>4.7109628907222425E-3</v>
      </c>
      <c r="F43" s="1">
        <v>3.282503820588947E-3</v>
      </c>
      <c r="G43" s="1">
        <v>7.6313583486096473E-2</v>
      </c>
      <c r="H43" s="1">
        <v>2.7517886626307099E-4</v>
      </c>
      <c r="I43" s="1">
        <v>6.96418998649386E-2</v>
      </c>
      <c r="J43" s="1">
        <v>6.5290544101771406E-4</v>
      </c>
      <c r="K43" s="16">
        <v>1.7736279804792584E-3</v>
      </c>
      <c r="L43" s="1">
        <v>2.2237782944353563E-3</v>
      </c>
      <c r="M43" s="1">
        <v>1.8751789543821642E-2</v>
      </c>
      <c r="N43" s="1">
        <v>2.4773402711706822E-2</v>
      </c>
      <c r="O43" s="1">
        <v>6.4775536860917679E-4</v>
      </c>
      <c r="P43" s="1">
        <v>6.435305276954459E-3</v>
      </c>
      <c r="Q43" s="1">
        <v>5.5836147065642591E-3</v>
      </c>
      <c r="R43" s="1">
        <v>9.6689727415196674E-4</v>
      </c>
      <c r="S43" s="1">
        <v>2.2539985979021598E-4</v>
      </c>
      <c r="T43" s="1">
        <v>1.9170682711973732E-4</v>
      </c>
      <c r="U43" s="1">
        <v>2.8940788917683762E-3</v>
      </c>
      <c r="V43" s="1">
        <v>0</v>
      </c>
      <c r="W43" s="1">
        <v>9.9860427087912637E-2</v>
      </c>
      <c r="X43" s="1">
        <v>3.4677307626474522E-3</v>
      </c>
      <c r="Y43" s="1">
        <v>4.3493407023405565E-3</v>
      </c>
      <c r="Z43" s="22">
        <v>0.49401566754120457</v>
      </c>
    </row>
    <row r="44" spans="1:26" x14ac:dyDescent="0.25">
      <c r="A44" s="5" t="s">
        <v>34</v>
      </c>
      <c r="B44" s="9">
        <v>1604</v>
      </c>
      <c r="C44" s="9"/>
      <c r="D44" s="16">
        <v>0.11573035165296976</v>
      </c>
      <c r="E44" s="1">
        <v>1.1681143222518868E-2</v>
      </c>
      <c r="F44" s="1">
        <v>7.3065887015695196E-3</v>
      </c>
      <c r="G44" s="1">
        <v>8.1022914655183242E-2</v>
      </c>
      <c r="H44" s="1">
        <v>2.0457252849751793E-3</v>
      </c>
      <c r="I44" s="1">
        <v>9.9551586051088964E-2</v>
      </c>
      <c r="J44" s="1">
        <v>2.4912689659011781E-3</v>
      </c>
      <c r="K44" s="16">
        <v>0</v>
      </c>
      <c r="L44" s="1">
        <v>4.5786110158362243E-4</v>
      </c>
      <c r="M44" s="1">
        <v>4.6201922978686425E-3</v>
      </c>
      <c r="N44" s="1">
        <v>1.1480507066679977E-2</v>
      </c>
      <c r="O44" s="1">
        <v>0</v>
      </c>
      <c r="P44" s="1">
        <v>5.8767649927686906E-3</v>
      </c>
      <c r="Q44" s="1">
        <v>3.9468736588499261E-3</v>
      </c>
      <c r="R44" s="1">
        <v>4.3215797748575695E-3</v>
      </c>
      <c r="S44" s="1">
        <v>5.4266009621069429E-4</v>
      </c>
      <c r="T44" s="1">
        <v>9.3042246867149425E-5</v>
      </c>
      <c r="U44" s="1">
        <v>2.6757928901004762E-3</v>
      </c>
      <c r="V44" s="1">
        <v>0</v>
      </c>
      <c r="W44" s="1">
        <v>0.26389763651428494</v>
      </c>
      <c r="X44" s="1">
        <v>3.5927549840458227E-2</v>
      </c>
      <c r="Y44" s="1">
        <v>1.5334859461753286E-3</v>
      </c>
      <c r="Z44" s="22">
        <v>0.344796475039088</v>
      </c>
    </row>
    <row r="45" spans="1:26" x14ac:dyDescent="0.25">
      <c r="A45" s="5" t="s">
        <v>35</v>
      </c>
      <c r="B45" s="9">
        <v>866</v>
      </c>
      <c r="C45" s="9"/>
      <c r="D45" s="16">
        <v>9.5372981970208257E-2</v>
      </c>
      <c r="E45" s="1">
        <v>1.657843577089876E-2</v>
      </c>
      <c r="F45" s="1">
        <v>1.9897455617509455E-2</v>
      </c>
      <c r="G45" s="1">
        <v>2.9552250728445945E-2</v>
      </c>
      <c r="H45" s="1">
        <v>8.9726334679228351E-4</v>
      </c>
      <c r="I45" s="1">
        <v>4.5204053103871699E-3</v>
      </c>
      <c r="J45" s="1">
        <v>3.1746031746031746E-4</v>
      </c>
      <c r="K45" s="16">
        <v>0</v>
      </c>
      <c r="L45" s="1">
        <v>1.2698412698412698E-3</v>
      </c>
      <c r="M45" s="1">
        <v>1.9047619047619048E-3</v>
      </c>
      <c r="N45" s="1">
        <v>8.2815734989648033E-4</v>
      </c>
      <c r="O45" s="1">
        <v>2.415458937198068E-3</v>
      </c>
      <c r="P45" s="1">
        <v>4.1407867494824016E-4</v>
      </c>
      <c r="Q45" s="1">
        <v>0</v>
      </c>
      <c r="R45" s="1">
        <v>5.2449965493443747E-3</v>
      </c>
      <c r="S45" s="1">
        <v>0</v>
      </c>
      <c r="T45" s="1">
        <v>0</v>
      </c>
      <c r="U45" s="1">
        <v>1.2422360248447205E-3</v>
      </c>
      <c r="V45" s="1">
        <v>0</v>
      </c>
      <c r="W45" s="1">
        <v>0.19367674555339134</v>
      </c>
      <c r="X45" s="1">
        <v>8.1259103832689181E-2</v>
      </c>
      <c r="Y45" s="1">
        <v>4.4863167339614175E-4</v>
      </c>
      <c r="Z45" s="22">
        <v>0.5441597351679861</v>
      </c>
    </row>
    <row r="46" spans="1:26" ht="15.75" thickBot="1" x14ac:dyDescent="0.3">
      <c r="A46" s="6" t="s">
        <v>36</v>
      </c>
      <c r="B46" s="11">
        <v>1997</v>
      </c>
      <c r="C46" s="11"/>
      <c r="D46" s="17">
        <v>0.13111489697685583</v>
      </c>
      <c r="E46" s="18">
        <v>7.31286141661562E-3</v>
      </c>
      <c r="F46" s="18">
        <v>1.4019633334035483E-2</v>
      </c>
      <c r="G46" s="18">
        <v>4.2289657373802511E-2</v>
      </c>
      <c r="H46" s="18">
        <v>1.4671872025444338E-2</v>
      </c>
      <c r="I46" s="18">
        <v>1.3528468495032191E-2</v>
      </c>
      <c r="J46" s="18">
        <v>1.4942287420240192E-2</v>
      </c>
      <c r="K46" s="17">
        <v>0</v>
      </c>
      <c r="L46" s="18">
        <v>2.5492806242826522E-3</v>
      </c>
      <c r="M46" s="18">
        <v>0</v>
      </c>
      <c r="N46" s="18">
        <v>1.0792229594691822E-3</v>
      </c>
      <c r="O46" s="18">
        <v>2.5012014228878551E-3</v>
      </c>
      <c r="P46" s="18">
        <v>1.0228320459585371E-2</v>
      </c>
      <c r="Q46" s="18">
        <v>8.4892180872885702E-3</v>
      </c>
      <c r="R46" s="18">
        <v>2.1805755967924572E-3</v>
      </c>
      <c r="S46" s="18">
        <v>6.9418969170954544E-4</v>
      </c>
      <c r="T46" s="18">
        <v>3.0292015024839453E-5</v>
      </c>
      <c r="U46" s="18">
        <v>1.0831901955503222E-3</v>
      </c>
      <c r="V46" s="18">
        <v>0</v>
      </c>
      <c r="W46" s="18">
        <v>0.17445570008641001</v>
      </c>
      <c r="X46" s="18">
        <v>9.6103126986266149E-2</v>
      </c>
      <c r="Y46" s="18">
        <v>3.3085394959325846E-3</v>
      </c>
      <c r="Z46" s="23">
        <v>0.45941746533677436</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190</v>
      </c>
    </row>
    <row r="2" spans="1:26" x14ac:dyDescent="0.25">
      <c r="A2" t="s">
        <v>191</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5349</v>
      </c>
      <c r="C7" s="8" t="s">
        <v>42</v>
      </c>
      <c r="D7" s="15">
        <v>0.17760329033464198</v>
      </c>
      <c r="E7" s="14">
        <v>2.8042624789680315E-3</v>
      </c>
      <c r="F7" s="14">
        <v>5.6085249579360631E-3</v>
      </c>
      <c r="G7" s="14">
        <v>7.4780332772480834E-2</v>
      </c>
      <c r="H7" s="14">
        <v>0</v>
      </c>
      <c r="I7" s="14">
        <v>0.12525705739390541</v>
      </c>
      <c r="J7" s="14">
        <v>0</v>
      </c>
      <c r="K7" s="15">
        <v>4.2998691344176485E-3</v>
      </c>
      <c r="L7" s="14">
        <v>5.6085249579360629E-4</v>
      </c>
      <c r="M7" s="14">
        <v>3.9820527201346045E-2</v>
      </c>
      <c r="N7" s="14">
        <v>4.3746494671901295E-2</v>
      </c>
      <c r="O7" s="14">
        <v>7.4780332772480835E-4</v>
      </c>
      <c r="P7" s="14">
        <v>1.1964853243596934E-2</v>
      </c>
      <c r="Q7" s="14">
        <v>1.065619742007852E-2</v>
      </c>
      <c r="R7" s="14">
        <v>9.3475415965601051E-4</v>
      </c>
      <c r="S7" s="14">
        <v>5.6085249579360629E-4</v>
      </c>
      <c r="T7" s="14">
        <v>7.4780332772480835E-4</v>
      </c>
      <c r="U7" s="14">
        <v>2.4303608151056274E-3</v>
      </c>
      <c r="V7" s="14">
        <v>0</v>
      </c>
      <c r="W7" s="14">
        <v>0.22882781828379137</v>
      </c>
      <c r="X7" s="14">
        <v>4.8607216302112548E-3</v>
      </c>
      <c r="Y7" s="14">
        <v>0</v>
      </c>
      <c r="Z7" s="21">
        <v>0.26378762385492616</v>
      </c>
    </row>
    <row r="8" spans="1:26" x14ac:dyDescent="0.25">
      <c r="A8" s="4">
        <v>1980</v>
      </c>
      <c r="B8" s="8">
        <v>3567</v>
      </c>
      <c r="C8" s="8" t="s">
        <v>43</v>
      </c>
      <c r="D8" s="15">
        <v>0.19680403700588733</v>
      </c>
      <c r="E8" s="14">
        <v>8.4104289318755257E-3</v>
      </c>
      <c r="F8" s="14">
        <v>5.0462573591253156E-3</v>
      </c>
      <c r="G8" s="14">
        <v>6.4199607513316506E-2</v>
      </c>
      <c r="H8" s="14">
        <v>0</v>
      </c>
      <c r="I8" s="14">
        <v>7.2610036445192039E-2</v>
      </c>
      <c r="J8" s="14">
        <v>0</v>
      </c>
      <c r="K8" s="15">
        <v>4.4855620970002804E-3</v>
      </c>
      <c r="L8" s="14">
        <v>5.6069526212503508E-3</v>
      </c>
      <c r="M8" s="14">
        <v>1.59798149705635E-2</v>
      </c>
      <c r="N8" s="14">
        <v>1.9343986543313711E-2</v>
      </c>
      <c r="O8" s="14">
        <v>1.1213905242500701E-3</v>
      </c>
      <c r="P8" s="14">
        <v>9.8121670871881127E-3</v>
      </c>
      <c r="Q8" s="14">
        <v>6.7283431455004202E-3</v>
      </c>
      <c r="R8" s="14">
        <v>1.1213905242500701E-3</v>
      </c>
      <c r="S8" s="14">
        <v>8.4104289318755253E-4</v>
      </c>
      <c r="T8" s="14">
        <v>0</v>
      </c>
      <c r="U8" s="14">
        <v>3.9248668348752453E-3</v>
      </c>
      <c r="V8" s="14">
        <v>0</v>
      </c>
      <c r="W8" s="14">
        <v>6.3638912251191476E-2</v>
      </c>
      <c r="X8" s="14">
        <v>6.7283431455004202E-3</v>
      </c>
      <c r="Y8" s="14">
        <v>0</v>
      </c>
      <c r="Z8" s="21">
        <v>0.51359686010653205</v>
      </c>
    </row>
    <row r="9" spans="1:26" x14ac:dyDescent="0.25">
      <c r="A9" s="4">
        <v>1981</v>
      </c>
      <c r="B9" s="8">
        <v>2272</v>
      </c>
      <c r="C9" s="8" t="s">
        <v>43</v>
      </c>
      <c r="D9" s="15">
        <v>0.16021126760563381</v>
      </c>
      <c r="E9" s="14">
        <v>2.2007042253521128E-3</v>
      </c>
      <c r="F9" s="14">
        <v>3.5211267605633804E-3</v>
      </c>
      <c r="G9" s="14">
        <v>5.5457746478873242E-2</v>
      </c>
      <c r="H9" s="14">
        <v>0</v>
      </c>
      <c r="I9" s="14">
        <v>3.8292253521126758E-2</v>
      </c>
      <c r="J9" s="14">
        <v>1.7605633802816902E-3</v>
      </c>
      <c r="K9" s="15">
        <v>1.7605633802816902E-3</v>
      </c>
      <c r="L9" s="14">
        <v>1.7605633802816902E-3</v>
      </c>
      <c r="M9" s="14">
        <v>1.0563380281690141E-2</v>
      </c>
      <c r="N9" s="14">
        <v>1.7605633802816899E-2</v>
      </c>
      <c r="O9" s="14">
        <v>0</v>
      </c>
      <c r="P9" s="14">
        <v>3.5211267605633804E-3</v>
      </c>
      <c r="Q9" s="14">
        <v>8.3626760563380274E-3</v>
      </c>
      <c r="R9" s="14">
        <v>1.7605633802816902E-3</v>
      </c>
      <c r="S9" s="14">
        <v>0</v>
      </c>
      <c r="T9" s="14">
        <v>4.4014084507042255E-4</v>
      </c>
      <c r="U9" s="14">
        <v>1.7605633802816902E-3</v>
      </c>
      <c r="V9" s="14">
        <v>0</v>
      </c>
      <c r="W9" s="14">
        <v>3.5651408450704226E-2</v>
      </c>
      <c r="X9" s="14">
        <v>0</v>
      </c>
      <c r="Y9" s="14">
        <v>4.4014084507042255E-4</v>
      </c>
      <c r="Z9" s="21">
        <v>0.65492957746478875</v>
      </c>
    </row>
    <row r="10" spans="1:26" x14ac:dyDescent="0.25">
      <c r="A10" s="4">
        <v>1982</v>
      </c>
      <c r="B10" s="8">
        <v>1357</v>
      </c>
      <c r="C10" s="8" t="s">
        <v>43</v>
      </c>
      <c r="D10" s="15">
        <v>6.4848931466470153E-2</v>
      </c>
      <c r="E10" s="14">
        <v>3.6845983787767134E-3</v>
      </c>
      <c r="F10" s="14">
        <v>2.2107590272660281E-3</v>
      </c>
      <c r="G10" s="14">
        <v>3.3898305084745763E-2</v>
      </c>
      <c r="H10" s="14">
        <v>0</v>
      </c>
      <c r="I10" s="14">
        <v>4.6425939572586589E-2</v>
      </c>
      <c r="J10" s="14">
        <v>0</v>
      </c>
      <c r="K10" s="15">
        <v>0</v>
      </c>
      <c r="L10" s="14">
        <v>1.4738393515106854E-3</v>
      </c>
      <c r="M10" s="14">
        <v>2.2107590272660281E-3</v>
      </c>
      <c r="N10" s="14">
        <v>1.5475313190862195E-2</v>
      </c>
      <c r="O10" s="14">
        <v>0</v>
      </c>
      <c r="P10" s="14">
        <v>5.8953574060427415E-3</v>
      </c>
      <c r="Q10" s="14">
        <v>6.6322770817980837E-3</v>
      </c>
      <c r="R10" s="14">
        <v>0</v>
      </c>
      <c r="S10" s="14">
        <v>0</v>
      </c>
      <c r="T10" s="14">
        <v>0</v>
      </c>
      <c r="U10" s="14">
        <v>0</v>
      </c>
      <c r="V10" s="14">
        <v>0</v>
      </c>
      <c r="W10" s="14">
        <v>2.5055268975681652E-2</v>
      </c>
      <c r="X10" s="14">
        <v>0</v>
      </c>
      <c r="Y10" s="14">
        <v>2.2107590272660281E-3</v>
      </c>
      <c r="Z10" s="21">
        <v>0.78997789240972738</v>
      </c>
    </row>
    <row r="11" spans="1:26" x14ac:dyDescent="0.25">
      <c r="A11" s="4">
        <v>1983</v>
      </c>
      <c r="B11" s="8">
        <v>839</v>
      </c>
      <c r="C11" s="8" t="s">
        <v>43</v>
      </c>
      <c r="D11" s="15">
        <v>0.1537544696066746</v>
      </c>
      <c r="E11" s="14">
        <v>2.3837902264600714E-3</v>
      </c>
      <c r="F11" s="14">
        <v>0</v>
      </c>
      <c r="G11" s="14">
        <v>0.10369487485101311</v>
      </c>
      <c r="H11" s="14">
        <v>0</v>
      </c>
      <c r="I11" s="14">
        <v>3.6948748510131108E-2</v>
      </c>
      <c r="J11" s="14">
        <v>0</v>
      </c>
      <c r="K11" s="15">
        <v>0</v>
      </c>
      <c r="L11" s="14">
        <v>2.3837902264600714E-3</v>
      </c>
      <c r="M11" s="14">
        <v>1.9070321811680571E-2</v>
      </c>
      <c r="N11" s="14">
        <v>3.6948748510131108E-2</v>
      </c>
      <c r="O11" s="14">
        <v>2.3837902264600714E-3</v>
      </c>
      <c r="P11" s="14">
        <v>4.7675804529201428E-3</v>
      </c>
      <c r="Q11" s="14">
        <v>0</v>
      </c>
      <c r="R11" s="14">
        <v>0</v>
      </c>
      <c r="S11" s="14">
        <v>0</v>
      </c>
      <c r="T11" s="14">
        <v>0</v>
      </c>
      <c r="U11" s="14">
        <v>0</v>
      </c>
      <c r="V11" s="14">
        <v>0</v>
      </c>
      <c r="W11" s="14">
        <v>8.2240762812872473E-2</v>
      </c>
      <c r="X11" s="14">
        <v>0</v>
      </c>
      <c r="Y11" s="14">
        <v>1.3110846245530394E-2</v>
      </c>
      <c r="Z11" s="21">
        <v>0.54231227651966629</v>
      </c>
    </row>
    <row r="12" spans="1:26" x14ac:dyDescent="0.25">
      <c r="A12" s="4">
        <v>1984</v>
      </c>
      <c r="B12" s="8">
        <v>1627</v>
      </c>
      <c r="C12" s="8" t="s">
        <v>43</v>
      </c>
      <c r="D12" s="15">
        <v>0.16472034419176398</v>
      </c>
      <c r="E12" s="14">
        <v>9.2194222495390298E-3</v>
      </c>
      <c r="F12" s="14">
        <v>1.2292562999385371E-3</v>
      </c>
      <c r="G12" s="14">
        <v>0.10079901659496004</v>
      </c>
      <c r="H12" s="14">
        <v>1.8438844499078057E-3</v>
      </c>
      <c r="I12" s="14">
        <v>8.1745543945912727E-2</v>
      </c>
      <c r="J12" s="14">
        <v>2.4585125998770742E-3</v>
      </c>
      <c r="K12" s="15">
        <v>0</v>
      </c>
      <c r="L12" s="14">
        <v>1.8438844499078057E-3</v>
      </c>
      <c r="M12" s="14">
        <v>2.2741241548862937E-2</v>
      </c>
      <c r="N12" s="14">
        <v>1.7824216349108787E-2</v>
      </c>
      <c r="O12" s="14">
        <v>0</v>
      </c>
      <c r="P12" s="14">
        <v>0</v>
      </c>
      <c r="Q12" s="14">
        <v>0</v>
      </c>
      <c r="R12" s="14">
        <v>1.8438844499078057E-3</v>
      </c>
      <c r="S12" s="14">
        <v>0</v>
      </c>
      <c r="T12" s="14">
        <v>0</v>
      </c>
      <c r="U12" s="14">
        <v>6.7609096496619543E-3</v>
      </c>
      <c r="V12" s="14">
        <v>0</v>
      </c>
      <c r="W12" s="14">
        <v>0.17086662569145666</v>
      </c>
      <c r="X12" s="14">
        <v>1.0448678549477565E-2</v>
      </c>
      <c r="Y12" s="14">
        <v>1.3521819299323909E-2</v>
      </c>
      <c r="Z12" s="21">
        <v>0.39213275968039335</v>
      </c>
    </row>
    <row r="13" spans="1:26" x14ac:dyDescent="0.25">
      <c r="A13" s="4">
        <v>1985</v>
      </c>
      <c r="B13" s="8">
        <v>2353</v>
      </c>
      <c r="C13" s="8" t="s">
        <v>43</v>
      </c>
      <c r="D13" s="15">
        <v>0.11857203569910751</v>
      </c>
      <c r="E13" s="14">
        <v>1.1899702507437314E-2</v>
      </c>
      <c r="F13" s="14">
        <v>1.2749681257968552E-3</v>
      </c>
      <c r="G13" s="14">
        <v>7.2673183170420735E-2</v>
      </c>
      <c r="H13" s="14">
        <v>0</v>
      </c>
      <c r="I13" s="14">
        <v>6.587335316617085E-2</v>
      </c>
      <c r="J13" s="14">
        <v>2.1249468763280916E-3</v>
      </c>
      <c r="K13" s="15">
        <v>0</v>
      </c>
      <c r="L13" s="14">
        <v>8.499787505312367E-4</v>
      </c>
      <c r="M13" s="14">
        <v>1.6999575010624734E-3</v>
      </c>
      <c r="N13" s="14">
        <v>3.0599235019124524E-2</v>
      </c>
      <c r="O13" s="14">
        <v>0</v>
      </c>
      <c r="P13" s="14">
        <v>1.6999575010624734E-3</v>
      </c>
      <c r="Q13" s="14">
        <v>4.2498937526561833E-3</v>
      </c>
      <c r="R13" s="14">
        <v>3.824904377390565E-3</v>
      </c>
      <c r="S13" s="14">
        <v>8.499787505312367E-4</v>
      </c>
      <c r="T13" s="14">
        <v>4.2498937526561835E-4</v>
      </c>
      <c r="U13" s="14">
        <v>3.3999150021249468E-3</v>
      </c>
      <c r="V13" s="14">
        <v>0</v>
      </c>
      <c r="W13" s="14">
        <v>0.28644283892902678</v>
      </c>
      <c r="X13" s="14">
        <v>2.7624309392265192E-2</v>
      </c>
      <c r="Y13" s="14">
        <v>1.1049723756906077E-2</v>
      </c>
      <c r="Z13" s="21">
        <v>0.35486612834679132</v>
      </c>
    </row>
    <row r="14" spans="1:26" x14ac:dyDescent="0.25">
      <c r="A14" s="4">
        <v>1986</v>
      </c>
      <c r="B14" s="8">
        <v>2735</v>
      </c>
      <c r="C14" s="8" t="s">
        <v>43</v>
      </c>
      <c r="D14" s="15">
        <v>6.9469835466179158E-2</v>
      </c>
      <c r="E14" s="14">
        <v>4.7531992687385744E-3</v>
      </c>
      <c r="F14" s="14">
        <v>1.0968921389396709E-3</v>
      </c>
      <c r="G14" s="14">
        <v>6.288848263254114E-2</v>
      </c>
      <c r="H14" s="14">
        <v>0</v>
      </c>
      <c r="I14" s="14">
        <v>0.10201096892138939</v>
      </c>
      <c r="J14" s="14">
        <v>2.1937842778793418E-3</v>
      </c>
      <c r="K14" s="15">
        <v>0</v>
      </c>
      <c r="L14" s="14">
        <v>3.2906764168190127E-3</v>
      </c>
      <c r="M14" s="14">
        <v>1.3893967093235832E-2</v>
      </c>
      <c r="N14" s="14">
        <v>1.8281535648994512E-2</v>
      </c>
      <c r="O14" s="14">
        <v>0</v>
      </c>
      <c r="P14" s="14">
        <v>8.4095063985374779E-3</v>
      </c>
      <c r="Q14" s="14">
        <v>2.1937842778793418E-3</v>
      </c>
      <c r="R14" s="14">
        <v>6.2157221206581353E-3</v>
      </c>
      <c r="S14" s="14">
        <v>7.3126142595978066E-4</v>
      </c>
      <c r="T14" s="14">
        <v>0</v>
      </c>
      <c r="U14" s="14">
        <v>5.1188299817184644E-3</v>
      </c>
      <c r="V14" s="14">
        <v>0</v>
      </c>
      <c r="W14" s="14">
        <v>0.30493601462522851</v>
      </c>
      <c r="X14" s="14">
        <v>2.7422303473491772E-2</v>
      </c>
      <c r="Y14" s="14">
        <v>2.5594149908592322E-3</v>
      </c>
      <c r="Z14" s="21">
        <v>0.36453382084095065</v>
      </c>
    </row>
    <row r="15" spans="1:26" x14ac:dyDescent="0.25">
      <c r="A15" s="4">
        <v>1987</v>
      </c>
      <c r="B15" s="8">
        <v>3251</v>
      </c>
      <c r="C15" s="8" t="s">
        <v>43</v>
      </c>
      <c r="D15" s="15">
        <v>0.12949861581051983</v>
      </c>
      <c r="E15" s="14">
        <v>8.6127345432174714E-3</v>
      </c>
      <c r="F15" s="14">
        <v>3.6911719470932021E-3</v>
      </c>
      <c r="G15" s="14">
        <v>0.10827437711473392</v>
      </c>
      <c r="H15" s="14">
        <v>0</v>
      </c>
      <c r="I15" s="14">
        <v>7.1362657643801911E-2</v>
      </c>
      <c r="J15" s="14">
        <v>5.2291602583820363E-3</v>
      </c>
      <c r="K15" s="15">
        <v>0</v>
      </c>
      <c r="L15" s="14">
        <v>1.2303906490310674E-3</v>
      </c>
      <c r="M15" s="14">
        <v>1.7225469086434943E-2</v>
      </c>
      <c r="N15" s="14">
        <v>6.7671485696708701E-3</v>
      </c>
      <c r="O15" s="14">
        <v>0</v>
      </c>
      <c r="P15" s="14">
        <v>3.6911719470932021E-3</v>
      </c>
      <c r="Q15" s="14">
        <v>3.9987696093509691E-3</v>
      </c>
      <c r="R15" s="14">
        <v>9.8431251922485394E-3</v>
      </c>
      <c r="S15" s="14">
        <v>9.2279298677330052E-4</v>
      </c>
      <c r="T15" s="14">
        <v>0</v>
      </c>
      <c r="U15" s="14">
        <v>1.5379883112888342E-3</v>
      </c>
      <c r="V15" s="14">
        <v>0</v>
      </c>
      <c r="W15" s="14">
        <v>0.37803752691479542</v>
      </c>
      <c r="X15" s="14">
        <v>3.1682559212549984E-2</v>
      </c>
      <c r="Y15" s="14">
        <v>3.0759766225776686E-4</v>
      </c>
      <c r="Z15" s="21">
        <v>0.21808674254075669</v>
      </c>
    </row>
    <row r="16" spans="1:26" x14ac:dyDescent="0.25">
      <c r="A16" s="4">
        <v>1988</v>
      </c>
      <c r="B16" s="8">
        <v>2806</v>
      </c>
      <c r="C16" s="8" t="s">
        <v>43</v>
      </c>
      <c r="D16" s="15">
        <v>9.8360655737704916E-2</v>
      </c>
      <c r="E16" s="14">
        <v>7.483962936564505E-3</v>
      </c>
      <c r="F16" s="14">
        <v>4.2765502494654314E-3</v>
      </c>
      <c r="G16" s="14">
        <v>8.125445473984319E-2</v>
      </c>
      <c r="H16" s="14">
        <v>0</v>
      </c>
      <c r="I16" s="14">
        <v>0.10620099786172488</v>
      </c>
      <c r="J16" s="14">
        <v>0</v>
      </c>
      <c r="K16" s="15">
        <v>0</v>
      </c>
      <c r="L16" s="14">
        <v>0</v>
      </c>
      <c r="M16" s="14">
        <v>5.7020669992872419E-3</v>
      </c>
      <c r="N16" s="14">
        <v>6.4148253741981472E-3</v>
      </c>
      <c r="O16" s="14">
        <v>0</v>
      </c>
      <c r="P16" s="14">
        <v>8.1967213114754103E-3</v>
      </c>
      <c r="Q16" s="14">
        <v>3.5637918745545262E-3</v>
      </c>
      <c r="R16" s="14">
        <v>1.0691375623663579E-2</v>
      </c>
      <c r="S16" s="14">
        <v>2.1382751247327157E-3</v>
      </c>
      <c r="T16" s="14">
        <v>7.1275837491090524E-4</v>
      </c>
      <c r="U16" s="14">
        <v>1.4255167498218105E-3</v>
      </c>
      <c r="V16" s="14">
        <v>0</v>
      </c>
      <c r="W16" s="14">
        <v>0.44975053456878117</v>
      </c>
      <c r="X16" s="14">
        <v>2.2808267997148968E-2</v>
      </c>
      <c r="Y16" s="14">
        <v>2.1382751247327157E-3</v>
      </c>
      <c r="Z16" s="21">
        <v>0.18888096935138987</v>
      </c>
    </row>
    <row r="17" spans="1:26" x14ac:dyDescent="0.25">
      <c r="A17" s="4">
        <v>1989</v>
      </c>
      <c r="B17" s="8">
        <v>1234</v>
      </c>
      <c r="C17" s="8" t="s">
        <v>43</v>
      </c>
      <c r="D17" s="15">
        <v>0.12317666126418153</v>
      </c>
      <c r="E17" s="14">
        <v>0</v>
      </c>
      <c r="F17" s="14">
        <v>2.4311183144246355E-3</v>
      </c>
      <c r="G17" s="14">
        <v>0.14829821717990274</v>
      </c>
      <c r="H17" s="14">
        <v>5.6726094003241492E-3</v>
      </c>
      <c r="I17" s="14">
        <v>7.698541329011345E-2</v>
      </c>
      <c r="J17" s="14">
        <v>0</v>
      </c>
      <c r="K17" s="15">
        <v>0</v>
      </c>
      <c r="L17" s="14">
        <v>0</v>
      </c>
      <c r="M17" s="14">
        <v>2.4311183144246355E-3</v>
      </c>
      <c r="N17" s="14">
        <v>1.4586709886547812E-2</v>
      </c>
      <c r="O17" s="14">
        <v>0</v>
      </c>
      <c r="P17" s="14">
        <v>8.1037277147487843E-3</v>
      </c>
      <c r="Q17" s="14">
        <v>1.6207455429497568E-3</v>
      </c>
      <c r="R17" s="14">
        <v>4.8622366288492711E-3</v>
      </c>
      <c r="S17" s="14">
        <v>1.6207455429497568E-3</v>
      </c>
      <c r="T17" s="14">
        <v>0</v>
      </c>
      <c r="U17" s="14">
        <v>0</v>
      </c>
      <c r="V17" s="14">
        <v>0</v>
      </c>
      <c r="W17" s="14">
        <v>0.42382495948136145</v>
      </c>
      <c r="X17" s="14">
        <v>1.6207455429497569E-2</v>
      </c>
      <c r="Y17" s="14">
        <v>1.6207455429497568E-3</v>
      </c>
      <c r="Z17" s="21">
        <v>0.16855753646677471</v>
      </c>
    </row>
    <row r="18" spans="1:26" x14ac:dyDescent="0.25">
      <c r="A18" s="4">
        <v>1990</v>
      </c>
      <c r="B18" s="8">
        <v>679</v>
      </c>
      <c r="C18" s="8" t="s">
        <v>43</v>
      </c>
      <c r="D18" s="15">
        <v>0.13549337260677466</v>
      </c>
      <c r="E18" s="14">
        <v>0</v>
      </c>
      <c r="F18" s="14">
        <v>1.0309278350515464E-2</v>
      </c>
      <c r="G18" s="14">
        <v>9.8674521354933722E-2</v>
      </c>
      <c r="H18" s="14">
        <v>0</v>
      </c>
      <c r="I18" s="14">
        <v>8.247422680412371E-2</v>
      </c>
      <c r="J18" s="14">
        <v>0</v>
      </c>
      <c r="K18" s="15">
        <v>0</v>
      </c>
      <c r="L18" s="14">
        <v>0</v>
      </c>
      <c r="M18" s="14">
        <v>7.3637702503681884E-3</v>
      </c>
      <c r="N18" s="14">
        <v>7.3637702503681884E-3</v>
      </c>
      <c r="O18" s="14">
        <v>0</v>
      </c>
      <c r="P18" s="14">
        <v>1.3254786450662739E-2</v>
      </c>
      <c r="Q18" s="14">
        <v>4.418262150220913E-3</v>
      </c>
      <c r="R18" s="14">
        <v>0</v>
      </c>
      <c r="S18" s="14">
        <v>0</v>
      </c>
      <c r="T18" s="14">
        <v>0</v>
      </c>
      <c r="U18" s="14">
        <v>7.3637702503681884E-3</v>
      </c>
      <c r="V18" s="14">
        <v>0</v>
      </c>
      <c r="W18" s="14">
        <v>0.33726067746686306</v>
      </c>
      <c r="X18" s="14">
        <v>1.1782032400589101E-2</v>
      </c>
      <c r="Y18" s="14">
        <v>0</v>
      </c>
      <c r="Z18" s="21">
        <v>0.28424153166421207</v>
      </c>
    </row>
    <row r="19" spans="1:26" x14ac:dyDescent="0.25">
      <c r="A19" s="4">
        <v>1991</v>
      </c>
      <c r="B19" s="8">
        <v>268</v>
      </c>
      <c r="C19" s="8" t="s">
        <v>43</v>
      </c>
      <c r="D19" s="15">
        <v>6.3432835820895525E-2</v>
      </c>
      <c r="E19" s="14">
        <v>7.462686567164179E-3</v>
      </c>
      <c r="F19" s="14">
        <v>2.6119402985074626E-2</v>
      </c>
      <c r="G19" s="14">
        <v>5.9701492537313432E-2</v>
      </c>
      <c r="H19" s="14">
        <v>0</v>
      </c>
      <c r="I19" s="14">
        <v>9.3283582089552244E-2</v>
      </c>
      <c r="J19" s="14">
        <v>0</v>
      </c>
      <c r="K19" s="15">
        <v>0</v>
      </c>
      <c r="L19" s="14">
        <v>0</v>
      </c>
      <c r="M19" s="14">
        <v>0</v>
      </c>
      <c r="N19" s="14">
        <v>0</v>
      </c>
      <c r="O19" s="14">
        <v>0</v>
      </c>
      <c r="P19" s="14">
        <v>7.462686567164179E-3</v>
      </c>
      <c r="Q19" s="14">
        <v>0</v>
      </c>
      <c r="R19" s="14">
        <v>0</v>
      </c>
      <c r="S19" s="14">
        <v>0</v>
      </c>
      <c r="T19" s="14">
        <v>0</v>
      </c>
      <c r="U19" s="14">
        <v>0</v>
      </c>
      <c r="V19" s="14">
        <v>0</v>
      </c>
      <c r="W19" s="14">
        <v>0.19776119402985073</v>
      </c>
      <c r="X19" s="14">
        <v>4.1044776119402986E-2</v>
      </c>
      <c r="Y19" s="14">
        <v>0</v>
      </c>
      <c r="Z19" s="21">
        <v>0.50373134328358204</v>
      </c>
    </row>
    <row r="20" spans="1:26" x14ac:dyDescent="0.25">
      <c r="A20" s="4">
        <v>1992</v>
      </c>
      <c r="B20" s="8">
        <v>303</v>
      </c>
      <c r="C20" s="8" t="s">
        <v>43</v>
      </c>
      <c r="D20" s="15">
        <v>2.9702970297029702E-2</v>
      </c>
      <c r="E20" s="14">
        <v>3.3003300330033004E-3</v>
      </c>
      <c r="F20" s="14">
        <v>0</v>
      </c>
      <c r="G20" s="14">
        <v>2.9702970297029702E-2</v>
      </c>
      <c r="H20" s="14">
        <v>0</v>
      </c>
      <c r="I20" s="14">
        <v>0.10891089108910891</v>
      </c>
      <c r="J20" s="14">
        <v>9.9009900990099011E-3</v>
      </c>
      <c r="K20" s="15">
        <v>0</v>
      </c>
      <c r="L20" s="14">
        <v>0</v>
      </c>
      <c r="M20" s="14">
        <v>0</v>
      </c>
      <c r="N20" s="14">
        <v>2.9702970297029702E-2</v>
      </c>
      <c r="O20" s="14">
        <v>0</v>
      </c>
      <c r="P20" s="14">
        <v>0</v>
      </c>
      <c r="Q20" s="14">
        <v>6.6006600660066007E-3</v>
      </c>
      <c r="R20" s="14">
        <v>0</v>
      </c>
      <c r="S20" s="14">
        <v>0</v>
      </c>
      <c r="T20" s="14">
        <v>0</v>
      </c>
      <c r="U20" s="14">
        <v>0</v>
      </c>
      <c r="V20" s="14">
        <v>0</v>
      </c>
      <c r="W20" s="14">
        <v>0.17161716171617161</v>
      </c>
      <c r="X20" s="14">
        <v>6.2706270627062702E-2</v>
      </c>
      <c r="Y20" s="14">
        <v>0</v>
      </c>
      <c r="Z20" s="21">
        <v>0.54785478547854782</v>
      </c>
    </row>
    <row r="21" spans="1:26" x14ac:dyDescent="0.25">
      <c r="A21" s="4">
        <v>1993</v>
      </c>
      <c r="B21" s="8">
        <v>523</v>
      </c>
      <c r="C21" s="8" t="s">
        <v>43</v>
      </c>
      <c r="D21" s="15">
        <v>0.10707456978967494</v>
      </c>
      <c r="E21" s="14">
        <v>0</v>
      </c>
      <c r="F21" s="14">
        <v>0</v>
      </c>
      <c r="G21" s="14">
        <v>6.6921606118546847E-2</v>
      </c>
      <c r="H21" s="14">
        <v>5.7361376673040155E-3</v>
      </c>
      <c r="I21" s="14">
        <v>0.17782026768642448</v>
      </c>
      <c r="J21" s="14">
        <v>0</v>
      </c>
      <c r="K21" s="15">
        <v>0</v>
      </c>
      <c r="L21" s="14">
        <v>0</v>
      </c>
      <c r="M21" s="14">
        <v>0</v>
      </c>
      <c r="N21" s="14">
        <v>3.8240917782026767E-3</v>
      </c>
      <c r="O21" s="14">
        <v>0</v>
      </c>
      <c r="P21" s="14">
        <v>5.7361376673040155E-3</v>
      </c>
      <c r="Q21" s="14">
        <v>1.338432122370937E-2</v>
      </c>
      <c r="R21" s="14">
        <v>1.1472275334608031E-2</v>
      </c>
      <c r="S21" s="14">
        <v>0</v>
      </c>
      <c r="T21" s="14">
        <v>0</v>
      </c>
      <c r="U21" s="14">
        <v>7.6481835564053535E-3</v>
      </c>
      <c r="V21" s="14">
        <v>0</v>
      </c>
      <c r="W21" s="14">
        <v>0.15678776290630975</v>
      </c>
      <c r="X21" s="14">
        <v>4.3977055449330782E-2</v>
      </c>
      <c r="Y21" s="14">
        <v>0</v>
      </c>
      <c r="Z21" s="21">
        <v>0.39961759082217974</v>
      </c>
    </row>
    <row r="22" spans="1:26" x14ac:dyDescent="0.25">
      <c r="A22" s="4">
        <v>1994</v>
      </c>
      <c r="B22" s="8">
        <v>917</v>
      </c>
      <c r="C22" s="8" t="s">
        <v>43</v>
      </c>
      <c r="D22" s="15">
        <v>9.4874591057797164E-2</v>
      </c>
      <c r="E22" s="14">
        <v>8.7241003271537627E-3</v>
      </c>
      <c r="F22" s="14">
        <v>0</v>
      </c>
      <c r="G22" s="14">
        <v>7.7426390403489642E-2</v>
      </c>
      <c r="H22" s="14">
        <v>1.1995637949836423E-2</v>
      </c>
      <c r="I22" s="14">
        <v>6.6521264994547441E-2</v>
      </c>
      <c r="J22" s="14">
        <v>6.5430752453653216E-3</v>
      </c>
      <c r="K22" s="15">
        <v>0</v>
      </c>
      <c r="L22" s="14">
        <v>0</v>
      </c>
      <c r="M22" s="14">
        <v>2.1810250817884407E-3</v>
      </c>
      <c r="N22" s="14">
        <v>8.7241003271537627E-3</v>
      </c>
      <c r="O22" s="14">
        <v>0</v>
      </c>
      <c r="P22" s="14">
        <v>0</v>
      </c>
      <c r="Q22" s="14">
        <v>0</v>
      </c>
      <c r="R22" s="14">
        <v>0</v>
      </c>
      <c r="S22" s="14">
        <v>0</v>
      </c>
      <c r="T22" s="14">
        <v>0</v>
      </c>
      <c r="U22" s="14">
        <v>0</v>
      </c>
      <c r="V22" s="14">
        <v>0</v>
      </c>
      <c r="W22" s="14">
        <v>0.14176663031624864</v>
      </c>
      <c r="X22" s="14">
        <v>8.8331515812431843E-2</v>
      </c>
      <c r="Y22" s="14">
        <v>0</v>
      </c>
      <c r="Z22" s="21">
        <v>0.49291166848418755</v>
      </c>
    </row>
    <row r="23" spans="1:26" x14ac:dyDescent="0.25">
      <c r="A23" s="4">
        <v>1995</v>
      </c>
      <c r="B23" s="8">
        <v>687</v>
      </c>
      <c r="C23" s="8" t="s">
        <v>43</v>
      </c>
      <c r="D23" s="15">
        <v>8.1513828238719069E-2</v>
      </c>
      <c r="E23" s="14">
        <v>0</v>
      </c>
      <c r="F23" s="14">
        <v>1.7467248908296942E-2</v>
      </c>
      <c r="G23" s="14">
        <v>2.0378457059679767E-2</v>
      </c>
      <c r="H23" s="14">
        <v>0</v>
      </c>
      <c r="I23" s="14">
        <v>5.3857350800582245E-2</v>
      </c>
      <c r="J23" s="14">
        <v>0</v>
      </c>
      <c r="K23" s="15">
        <v>0</v>
      </c>
      <c r="L23" s="14">
        <v>0</v>
      </c>
      <c r="M23" s="14">
        <v>0</v>
      </c>
      <c r="N23" s="14">
        <v>4.3668122270742356E-3</v>
      </c>
      <c r="O23" s="14">
        <v>0</v>
      </c>
      <c r="P23" s="14">
        <v>7.2780203784570596E-3</v>
      </c>
      <c r="Q23" s="14">
        <v>7.2780203784570596E-3</v>
      </c>
      <c r="R23" s="14">
        <v>0</v>
      </c>
      <c r="S23" s="14">
        <v>0</v>
      </c>
      <c r="T23" s="14">
        <v>0</v>
      </c>
      <c r="U23" s="14">
        <v>0</v>
      </c>
      <c r="V23" s="14">
        <v>0</v>
      </c>
      <c r="W23" s="14">
        <v>0.10043668122270742</v>
      </c>
      <c r="X23" s="14">
        <v>3.6390101892285295E-2</v>
      </c>
      <c r="Y23" s="14">
        <v>1.455604075691412E-3</v>
      </c>
      <c r="Z23" s="21">
        <v>0.66957787481804953</v>
      </c>
    </row>
    <row r="24" spans="1:26" x14ac:dyDescent="0.25">
      <c r="A24" s="4">
        <v>1996</v>
      </c>
      <c r="B24" s="8">
        <v>755</v>
      </c>
      <c r="C24" s="8" t="s">
        <v>43</v>
      </c>
      <c r="D24" s="15">
        <v>2.9139072847682121E-2</v>
      </c>
      <c r="E24" s="14">
        <v>0</v>
      </c>
      <c r="F24" s="14">
        <v>0</v>
      </c>
      <c r="G24" s="14">
        <v>0</v>
      </c>
      <c r="H24" s="14">
        <v>0</v>
      </c>
      <c r="I24" s="14">
        <v>0</v>
      </c>
      <c r="J24" s="14">
        <v>0</v>
      </c>
      <c r="K24" s="15">
        <v>0</v>
      </c>
      <c r="L24" s="14">
        <v>0</v>
      </c>
      <c r="M24" s="14">
        <v>0</v>
      </c>
      <c r="N24" s="14">
        <v>2.6490066225165563E-3</v>
      </c>
      <c r="O24" s="14">
        <v>2.6490066225165563E-3</v>
      </c>
      <c r="P24" s="14">
        <v>1.3245033112582781E-3</v>
      </c>
      <c r="Q24" s="14">
        <v>0</v>
      </c>
      <c r="R24" s="14">
        <v>6.6225165562913907E-3</v>
      </c>
      <c r="S24" s="14">
        <v>0</v>
      </c>
      <c r="T24" s="14">
        <v>0</v>
      </c>
      <c r="U24" s="14">
        <v>2.6490066225165563E-3</v>
      </c>
      <c r="V24" s="14">
        <v>0</v>
      </c>
      <c r="W24" s="14">
        <v>0.22649006622516557</v>
      </c>
      <c r="X24" s="14">
        <v>5.1655629139072845E-2</v>
      </c>
      <c r="Y24" s="14">
        <v>0</v>
      </c>
      <c r="Z24" s="21">
        <v>0.67682119205298008</v>
      </c>
    </row>
    <row r="25" spans="1:26" x14ac:dyDescent="0.25">
      <c r="A25" s="4">
        <v>1997</v>
      </c>
      <c r="B25" s="8">
        <v>990</v>
      </c>
      <c r="C25" s="8" t="s">
        <v>43</v>
      </c>
      <c r="D25" s="15">
        <v>0.11414141414141414</v>
      </c>
      <c r="E25" s="14">
        <v>5.0505050505050509E-3</v>
      </c>
      <c r="F25" s="14">
        <v>2.5252525252525252E-2</v>
      </c>
      <c r="G25" s="14">
        <v>4.6464646464646465E-2</v>
      </c>
      <c r="H25" s="14">
        <v>0</v>
      </c>
      <c r="I25" s="14">
        <v>4.0404040404040404E-3</v>
      </c>
      <c r="J25" s="14">
        <v>1.0101010101010101E-3</v>
      </c>
      <c r="K25" s="15">
        <v>0</v>
      </c>
      <c r="L25" s="14">
        <v>3.0303030303030303E-3</v>
      </c>
      <c r="M25" s="14">
        <v>5.0505050505050509E-3</v>
      </c>
      <c r="N25" s="14">
        <v>0</v>
      </c>
      <c r="O25" s="14">
        <v>4.0404040404040404E-3</v>
      </c>
      <c r="P25" s="14">
        <v>0</v>
      </c>
      <c r="Q25" s="14">
        <v>0</v>
      </c>
      <c r="R25" s="14">
        <v>1.0101010101010102E-2</v>
      </c>
      <c r="S25" s="14">
        <v>0</v>
      </c>
      <c r="T25" s="14">
        <v>0</v>
      </c>
      <c r="U25" s="14">
        <v>0</v>
      </c>
      <c r="V25" s="14">
        <v>0</v>
      </c>
      <c r="W25" s="14">
        <v>0.20606060606060606</v>
      </c>
      <c r="X25" s="14">
        <v>0.1</v>
      </c>
      <c r="Y25" s="14">
        <v>0</v>
      </c>
      <c r="Z25" s="21">
        <v>0.47575757575757577</v>
      </c>
    </row>
    <row r="26" spans="1:26" x14ac:dyDescent="0.25">
      <c r="A26" s="4">
        <v>1998</v>
      </c>
      <c r="B26" s="8">
        <v>680</v>
      </c>
      <c r="C26" s="8" t="s">
        <v>43</v>
      </c>
      <c r="D26" s="15">
        <v>8.8235294117647065E-2</v>
      </c>
      <c r="E26" s="14">
        <v>1.7647058823529412E-2</v>
      </c>
      <c r="F26" s="14">
        <v>2.3529411764705882E-2</v>
      </c>
      <c r="G26" s="14">
        <v>2.0588235294117647E-2</v>
      </c>
      <c r="H26" s="14">
        <v>2.9411764705882353E-3</v>
      </c>
      <c r="I26" s="14">
        <v>1.4705882352941176E-3</v>
      </c>
      <c r="J26" s="14">
        <v>0</v>
      </c>
      <c r="K26" s="15">
        <v>0</v>
      </c>
      <c r="L26" s="14">
        <v>0</v>
      </c>
      <c r="M26" s="14">
        <v>0</v>
      </c>
      <c r="N26" s="14">
        <v>0</v>
      </c>
      <c r="O26" s="14">
        <v>0</v>
      </c>
      <c r="P26" s="14">
        <v>0</v>
      </c>
      <c r="Q26" s="14">
        <v>0</v>
      </c>
      <c r="R26" s="14">
        <v>0</v>
      </c>
      <c r="S26" s="14">
        <v>0</v>
      </c>
      <c r="T26" s="14">
        <v>0</v>
      </c>
      <c r="U26" s="14">
        <v>0</v>
      </c>
      <c r="V26" s="14">
        <v>0</v>
      </c>
      <c r="W26" s="14">
        <v>0.15441176470588236</v>
      </c>
      <c r="X26" s="14">
        <v>8.9705882352941177E-2</v>
      </c>
      <c r="Y26" s="14">
        <v>1.4705882352941176E-3</v>
      </c>
      <c r="Z26" s="21">
        <v>0.6</v>
      </c>
    </row>
    <row r="27" spans="1:26" x14ac:dyDescent="0.25">
      <c r="A27" s="4">
        <v>1999</v>
      </c>
      <c r="B27" s="8">
        <v>1331</v>
      </c>
      <c r="C27" s="8" t="s">
        <v>43</v>
      </c>
      <c r="D27" s="15">
        <v>0.10818933132982721</v>
      </c>
      <c r="E27" s="14">
        <v>0</v>
      </c>
      <c r="F27" s="14">
        <v>2.5544703230653644E-2</v>
      </c>
      <c r="G27" s="14">
        <v>7.2877535687453046E-2</v>
      </c>
      <c r="H27" s="14">
        <v>6.7618332081141996E-3</v>
      </c>
      <c r="I27" s="14">
        <v>0</v>
      </c>
      <c r="J27" s="14">
        <v>3.7565740045078888E-3</v>
      </c>
      <c r="K27" s="15">
        <v>0</v>
      </c>
      <c r="L27" s="14">
        <v>4.5078888054094664E-3</v>
      </c>
      <c r="M27" s="14">
        <v>0</v>
      </c>
      <c r="N27" s="14">
        <v>0</v>
      </c>
      <c r="O27" s="14">
        <v>0</v>
      </c>
      <c r="P27" s="14">
        <v>2.2539444027047332E-3</v>
      </c>
      <c r="Q27" s="14">
        <v>0</v>
      </c>
      <c r="R27" s="14">
        <v>3.7565740045078888E-3</v>
      </c>
      <c r="S27" s="14">
        <v>1.5026296018031556E-3</v>
      </c>
      <c r="T27" s="14">
        <v>0</v>
      </c>
      <c r="U27" s="14">
        <v>0</v>
      </c>
      <c r="V27" s="14">
        <v>0</v>
      </c>
      <c r="W27" s="14">
        <v>0.13974455296769348</v>
      </c>
      <c r="X27" s="14">
        <v>8.1141998497370402E-2</v>
      </c>
      <c r="Y27" s="14">
        <v>2.2539444027047332E-3</v>
      </c>
      <c r="Z27" s="21">
        <v>0.54770848985725018</v>
      </c>
    </row>
    <row r="28" spans="1:26" x14ac:dyDescent="0.25">
      <c r="A28" s="4">
        <v>2000</v>
      </c>
      <c r="B28" s="8">
        <v>872</v>
      </c>
      <c r="C28" s="8" t="s">
        <v>43</v>
      </c>
      <c r="D28" s="15">
        <v>0.20298165137614682</v>
      </c>
      <c r="E28" s="14">
        <v>1.1467889908256881E-3</v>
      </c>
      <c r="F28" s="14">
        <v>2.2935779816513763E-2</v>
      </c>
      <c r="G28" s="14">
        <v>0</v>
      </c>
      <c r="H28" s="14">
        <v>0</v>
      </c>
      <c r="I28" s="14">
        <v>1.4908256880733946E-2</v>
      </c>
      <c r="J28" s="14">
        <v>2.5229357798165139E-2</v>
      </c>
      <c r="K28" s="15">
        <v>0</v>
      </c>
      <c r="L28" s="14">
        <v>0</v>
      </c>
      <c r="M28" s="14">
        <v>0</v>
      </c>
      <c r="N28" s="14">
        <v>0</v>
      </c>
      <c r="O28" s="14">
        <v>0</v>
      </c>
      <c r="P28" s="14">
        <v>0</v>
      </c>
      <c r="Q28" s="14">
        <v>2.2935779816513763E-3</v>
      </c>
      <c r="R28" s="14">
        <v>6.8807339449541288E-3</v>
      </c>
      <c r="S28" s="14">
        <v>0</v>
      </c>
      <c r="T28" s="14">
        <v>0</v>
      </c>
      <c r="U28" s="14">
        <v>0</v>
      </c>
      <c r="V28" s="14">
        <v>0</v>
      </c>
      <c r="W28" s="14">
        <v>0.20986238532110091</v>
      </c>
      <c r="X28" s="14">
        <v>4.7018348623853214E-2</v>
      </c>
      <c r="Y28" s="14">
        <v>3.4403669724770644E-3</v>
      </c>
      <c r="Z28" s="21">
        <v>0.46330275229357798</v>
      </c>
    </row>
    <row r="29" spans="1:26" x14ac:dyDescent="0.25">
      <c r="A29" s="4">
        <v>2001</v>
      </c>
      <c r="B29" s="8">
        <v>1262</v>
      </c>
      <c r="C29" s="8" t="s">
        <v>43</v>
      </c>
      <c r="D29" s="15">
        <v>4.6751188589540416E-2</v>
      </c>
      <c r="E29" s="14">
        <v>0</v>
      </c>
      <c r="F29" s="14">
        <v>9.5087163232963554E-3</v>
      </c>
      <c r="G29" s="14">
        <v>0</v>
      </c>
      <c r="H29" s="14">
        <v>0</v>
      </c>
      <c r="I29" s="14">
        <v>1.1093502377179081E-2</v>
      </c>
      <c r="J29" s="14">
        <v>6.3391442155309036E-3</v>
      </c>
      <c r="K29" s="15">
        <v>0</v>
      </c>
      <c r="L29" s="14">
        <v>0</v>
      </c>
      <c r="M29" s="14">
        <v>0</v>
      </c>
      <c r="N29" s="14">
        <v>0</v>
      </c>
      <c r="O29" s="14">
        <v>4.7543581616481777E-3</v>
      </c>
      <c r="P29" s="14">
        <v>1.5055467511885896E-2</v>
      </c>
      <c r="Q29" s="14">
        <v>2.3771790808240888E-3</v>
      </c>
      <c r="R29" s="14">
        <v>3.9619651347068147E-3</v>
      </c>
      <c r="S29" s="14">
        <v>1.5847860538827259E-3</v>
      </c>
      <c r="T29" s="14">
        <v>0</v>
      </c>
      <c r="U29" s="14">
        <v>0</v>
      </c>
      <c r="V29" s="14">
        <v>0</v>
      </c>
      <c r="W29" s="14">
        <v>0.15927099841521394</v>
      </c>
      <c r="X29" s="14">
        <v>8.1616481774960378E-2</v>
      </c>
      <c r="Y29" s="14">
        <v>1.0301109350237718E-2</v>
      </c>
      <c r="Z29" s="21">
        <v>0.64738510301109353</v>
      </c>
    </row>
    <row r="30" spans="1:26" x14ac:dyDescent="0.25">
      <c r="A30" s="4">
        <v>2002</v>
      </c>
      <c r="B30" s="8">
        <v>1639</v>
      </c>
      <c r="C30" s="8" t="s">
        <v>43</v>
      </c>
      <c r="D30" s="15">
        <v>0.13971934106162293</v>
      </c>
      <c r="E30" s="14">
        <v>0</v>
      </c>
      <c r="F30" s="14">
        <v>2.4405125076266018E-2</v>
      </c>
      <c r="G30" s="14">
        <v>1.5863331299572909E-2</v>
      </c>
      <c r="H30" s="14">
        <v>7.9316656497864547E-3</v>
      </c>
      <c r="I30" s="14">
        <v>1.7083587553386213E-2</v>
      </c>
      <c r="J30" s="14">
        <v>6.7114093959731542E-3</v>
      </c>
      <c r="K30" s="15">
        <v>0</v>
      </c>
      <c r="L30" s="14">
        <v>5.4911531421598537E-3</v>
      </c>
      <c r="M30" s="14">
        <v>0</v>
      </c>
      <c r="N30" s="14">
        <v>1.2202562538133007E-3</v>
      </c>
      <c r="O30" s="14">
        <v>0</v>
      </c>
      <c r="P30" s="14">
        <v>1.4032946918852958E-2</v>
      </c>
      <c r="Q30" s="14">
        <v>9.762050030506406E-3</v>
      </c>
      <c r="R30" s="14">
        <v>3.0506406345332522E-3</v>
      </c>
      <c r="S30" s="14">
        <v>1.2202562538133007E-3</v>
      </c>
      <c r="T30" s="14">
        <v>0</v>
      </c>
      <c r="U30" s="14">
        <v>0</v>
      </c>
      <c r="V30" s="14">
        <v>0</v>
      </c>
      <c r="W30" s="14">
        <v>0.17876754118364857</v>
      </c>
      <c r="X30" s="14">
        <v>8.7248322147651006E-2</v>
      </c>
      <c r="Y30" s="14">
        <v>1.0982306284319707E-2</v>
      </c>
      <c r="Z30" s="21">
        <v>0.47651006711409394</v>
      </c>
    </row>
    <row r="31" spans="1:26" x14ac:dyDescent="0.25">
      <c r="A31" s="4">
        <v>2003</v>
      </c>
      <c r="B31" s="8">
        <v>2234</v>
      </c>
      <c r="C31" s="8" t="s">
        <v>43</v>
      </c>
      <c r="D31" s="15">
        <v>0.12533572068039392</v>
      </c>
      <c r="E31" s="14">
        <v>9.8478066248880933E-3</v>
      </c>
      <c r="F31" s="14">
        <v>4.0286481647269475E-3</v>
      </c>
      <c r="G31" s="14">
        <v>4.8791405550581916E-2</v>
      </c>
      <c r="H31" s="14">
        <v>7.609668755595345E-3</v>
      </c>
      <c r="I31" s="14">
        <v>7.609668755595345E-3</v>
      </c>
      <c r="J31" s="14">
        <v>5.3715308863025966E-3</v>
      </c>
      <c r="K31" s="15">
        <v>0</v>
      </c>
      <c r="L31" s="14">
        <v>0</v>
      </c>
      <c r="M31" s="14">
        <v>0</v>
      </c>
      <c r="N31" s="14">
        <v>0</v>
      </c>
      <c r="O31" s="14">
        <v>1.7905102954341987E-3</v>
      </c>
      <c r="P31" s="14">
        <v>4.4762757385854966E-3</v>
      </c>
      <c r="Q31" s="14">
        <v>4.4762757385854966E-3</v>
      </c>
      <c r="R31" s="14">
        <v>1.3428827215756492E-3</v>
      </c>
      <c r="S31" s="14">
        <v>0</v>
      </c>
      <c r="T31" s="14">
        <v>4.4762757385854968E-4</v>
      </c>
      <c r="U31" s="14">
        <v>0</v>
      </c>
      <c r="V31" s="14">
        <v>0</v>
      </c>
      <c r="W31" s="14">
        <v>0.15353625783348254</v>
      </c>
      <c r="X31" s="14">
        <v>6.8487018800358096E-2</v>
      </c>
      <c r="Y31" s="14">
        <v>4.0286481647269475E-3</v>
      </c>
      <c r="Z31" s="21">
        <v>0.55282005371530885</v>
      </c>
    </row>
    <row r="32" spans="1:26" x14ac:dyDescent="0.25">
      <c r="A32" s="4">
        <v>2004</v>
      </c>
      <c r="B32" s="8">
        <v>2336</v>
      </c>
      <c r="C32" s="8" t="s">
        <v>43</v>
      </c>
      <c r="D32" s="15">
        <v>8.9041095890410954E-2</v>
      </c>
      <c r="E32" s="14">
        <v>1.1130136986301369E-2</v>
      </c>
      <c r="F32" s="14">
        <v>4.2808219178082189E-3</v>
      </c>
      <c r="G32" s="14">
        <v>3.2534246575342464E-2</v>
      </c>
      <c r="H32" s="14">
        <v>8.5616438356164379E-3</v>
      </c>
      <c r="I32" s="14">
        <v>2.2260273972602738E-2</v>
      </c>
      <c r="J32" s="14">
        <v>0</v>
      </c>
      <c r="K32" s="15">
        <v>0</v>
      </c>
      <c r="L32" s="14">
        <v>2.1404109589041095E-3</v>
      </c>
      <c r="M32" s="14">
        <v>0</v>
      </c>
      <c r="N32" s="14">
        <v>0</v>
      </c>
      <c r="O32" s="14">
        <v>2.9965753424657533E-3</v>
      </c>
      <c r="P32" s="14">
        <v>8.9897260273972598E-3</v>
      </c>
      <c r="Q32" s="14">
        <v>1.1986301369863013E-2</v>
      </c>
      <c r="R32" s="14">
        <v>0</v>
      </c>
      <c r="S32" s="14">
        <v>2.5684931506849314E-3</v>
      </c>
      <c r="T32" s="14">
        <v>0</v>
      </c>
      <c r="U32" s="14">
        <v>1.2842465753424657E-3</v>
      </c>
      <c r="V32" s="14">
        <v>0</v>
      </c>
      <c r="W32" s="14">
        <v>0.16095890410958905</v>
      </c>
      <c r="X32" s="14">
        <v>6.25E-2</v>
      </c>
      <c r="Y32" s="14">
        <v>0</v>
      </c>
      <c r="Z32" s="21">
        <v>0.57876712328767121</v>
      </c>
    </row>
    <row r="33" spans="1:26" x14ac:dyDescent="0.25">
      <c r="A33" s="4">
        <v>2005</v>
      </c>
      <c r="B33" s="8">
        <v>2486</v>
      </c>
      <c r="C33" s="8" t="s">
        <v>43</v>
      </c>
      <c r="D33" s="15">
        <v>0.13877715205148833</v>
      </c>
      <c r="E33" s="14">
        <v>1.1665325824617861E-2</v>
      </c>
      <c r="F33" s="14">
        <v>9.2518101367658895E-3</v>
      </c>
      <c r="G33" s="14">
        <v>8.9300080450522928E-2</v>
      </c>
      <c r="H33" s="14">
        <v>1.8101367658889783E-2</v>
      </c>
      <c r="I33" s="14">
        <v>3.6604987932421562E-2</v>
      </c>
      <c r="J33" s="14">
        <v>2.091713596138375E-2</v>
      </c>
      <c r="K33" s="15">
        <v>0</v>
      </c>
      <c r="L33" s="14">
        <v>1.4883346741753822E-2</v>
      </c>
      <c r="M33" s="14">
        <v>0</v>
      </c>
      <c r="N33" s="14">
        <v>0</v>
      </c>
      <c r="O33" s="14">
        <v>1.2067578439259855E-2</v>
      </c>
      <c r="P33" s="14">
        <v>5.2292839903459376E-3</v>
      </c>
      <c r="Q33" s="14">
        <v>1.2469831053901851E-2</v>
      </c>
      <c r="R33" s="14">
        <v>3.2180209171359612E-3</v>
      </c>
      <c r="S33" s="14">
        <v>0</v>
      </c>
      <c r="T33" s="14">
        <v>0</v>
      </c>
      <c r="U33" s="14">
        <v>0</v>
      </c>
      <c r="V33" s="14">
        <v>0</v>
      </c>
      <c r="W33" s="14">
        <v>0.13917940466613032</v>
      </c>
      <c r="X33" s="14">
        <v>7.0394207562349154E-2</v>
      </c>
      <c r="Y33" s="14">
        <v>4.0225261464199515E-4</v>
      </c>
      <c r="Z33" s="21">
        <v>0.41753821399839097</v>
      </c>
    </row>
    <row r="34" spans="1:26" x14ac:dyDescent="0.25">
      <c r="A34" s="4">
        <v>2006</v>
      </c>
      <c r="B34" s="8">
        <v>1635</v>
      </c>
      <c r="C34" s="8" t="s">
        <v>43</v>
      </c>
      <c r="D34" s="15">
        <v>0.12905198776758409</v>
      </c>
      <c r="E34" s="14">
        <v>1.4678899082568808E-2</v>
      </c>
      <c r="F34" s="14">
        <v>1.345565749235474E-2</v>
      </c>
      <c r="G34" s="14">
        <v>6.6666666666666666E-2</v>
      </c>
      <c r="H34" s="14">
        <v>1.7125382262996942E-2</v>
      </c>
      <c r="I34" s="14">
        <v>1.5902140672782877E-2</v>
      </c>
      <c r="J34" s="14">
        <v>1.8960244648318043E-2</v>
      </c>
      <c r="K34" s="15">
        <v>0</v>
      </c>
      <c r="L34" s="14">
        <v>0</v>
      </c>
      <c r="M34" s="14">
        <v>0</v>
      </c>
      <c r="N34" s="14">
        <v>0</v>
      </c>
      <c r="O34" s="14">
        <v>0</v>
      </c>
      <c r="P34" s="14">
        <v>1.0397553516819572E-2</v>
      </c>
      <c r="Q34" s="14">
        <v>4.2813455657492354E-3</v>
      </c>
      <c r="R34" s="14">
        <v>3.669724770642202E-3</v>
      </c>
      <c r="S34" s="14">
        <v>0</v>
      </c>
      <c r="T34" s="14">
        <v>0</v>
      </c>
      <c r="U34" s="14">
        <v>2.4464831804281344E-3</v>
      </c>
      <c r="V34" s="14">
        <v>0</v>
      </c>
      <c r="W34" s="14">
        <v>0.13333333333333333</v>
      </c>
      <c r="X34" s="14">
        <v>0.15229357798165138</v>
      </c>
      <c r="Y34" s="14">
        <v>1.834862385321101E-3</v>
      </c>
      <c r="Z34" s="21">
        <v>0.41590214067278286</v>
      </c>
    </row>
    <row r="35" spans="1:26" x14ac:dyDescent="0.25">
      <c r="A35" s="4">
        <v>2007</v>
      </c>
      <c r="B35" s="8">
        <v>560</v>
      </c>
      <c r="C35" s="8" t="s">
        <v>43</v>
      </c>
      <c r="D35" s="15">
        <v>0.10357142857142856</v>
      </c>
      <c r="E35" s="14">
        <v>1.7857142857142857E-3</v>
      </c>
      <c r="F35" s="14">
        <v>7.1428571428571426E-3</v>
      </c>
      <c r="G35" s="14">
        <v>5.5357142857142855E-2</v>
      </c>
      <c r="H35" s="14">
        <v>4.642857142857143E-2</v>
      </c>
      <c r="I35" s="14">
        <v>1.0714285714285714E-2</v>
      </c>
      <c r="J35" s="14">
        <v>5.3571428571428572E-3</v>
      </c>
      <c r="K35" s="15">
        <v>0</v>
      </c>
      <c r="L35" s="14">
        <v>0</v>
      </c>
      <c r="M35" s="14">
        <v>0</v>
      </c>
      <c r="N35" s="14">
        <v>0</v>
      </c>
      <c r="O35" s="14">
        <v>0</v>
      </c>
      <c r="P35" s="14">
        <v>3.5714285714285713E-3</v>
      </c>
      <c r="Q35" s="14">
        <v>1.4285714285714285E-2</v>
      </c>
      <c r="R35" s="14">
        <v>0</v>
      </c>
      <c r="S35" s="14">
        <v>0</v>
      </c>
      <c r="T35" s="14">
        <v>0</v>
      </c>
      <c r="U35" s="14">
        <v>0</v>
      </c>
      <c r="V35" s="14">
        <v>0</v>
      </c>
      <c r="W35" s="14">
        <v>0.11964285714285715</v>
      </c>
      <c r="X35" s="14">
        <v>0.17857142857142858</v>
      </c>
      <c r="Y35" s="14">
        <v>0</v>
      </c>
      <c r="Z35" s="21">
        <v>0.45357142857142857</v>
      </c>
    </row>
    <row r="36" spans="1:26" x14ac:dyDescent="0.25">
      <c r="A36" s="4">
        <v>2008</v>
      </c>
      <c r="B36" s="8">
        <v>802</v>
      </c>
      <c r="C36" s="8" t="s">
        <v>43</v>
      </c>
      <c r="D36" s="15">
        <v>8.7281795511221949E-2</v>
      </c>
      <c r="E36" s="14">
        <v>2.4937655860349127E-3</v>
      </c>
      <c r="F36" s="14">
        <v>0</v>
      </c>
      <c r="G36" s="14">
        <v>2.2443890274314215E-2</v>
      </c>
      <c r="H36" s="14">
        <v>1.8703241895261846E-2</v>
      </c>
      <c r="I36" s="14">
        <v>1.9950124688279301E-2</v>
      </c>
      <c r="J36" s="14">
        <v>3.7406483790523692E-2</v>
      </c>
      <c r="K36" s="15">
        <v>0</v>
      </c>
      <c r="L36" s="14">
        <v>0</v>
      </c>
      <c r="M36" s="14">
        <v>0</v>
      </c>
      <c r="N36" s="14">
        <v>0</v>
      </c>
      <c r="O36" s="14">
        <v>0</v>
      </c>
      <c r="P36" s="14">
        <v>1.1221945137157107E-2</v>
      </c>
      <c r="Q36" s="14">
        <v>8.7281795511221939E-3</v>
      </c>
      <c r="R36" s="14">
        <v>0</v>
      </c>
      <c r="S36" s="14">
        <v>0</v>
      </c>
      <c r="T36" s="14">
        <v>0</v>
      </c>
      <c r="U36" s="14">
        <v>0</v>
      </c>
      <c r="V36" s="14">
        <v>0</v>
      </c>
      <c r="W36" s="14">
        <v>0.19576059850374064</v>
      </c>
      <c r="X36" s="14">
        <v>8.2294264339152115E-2</v>
      </c>
      <c r="Y36" s="14">
        <v>3.740648379052369E-3</v>
      </c>
      <c r="Z36" s="21">
        <v>0.5099750623441397</v>
      </c>
    </row>
    <row r="37" spans="1:26" x14ac:dyDescent="0.25">
      <c r="A37" s="4">
        <v>2009</v>
      </c>
      <c r="B37" s="8">
        <v>1169</v>
      </c>
      <c r="C37" s="8" t="s">
        <v>43</v>
      </c>
      <c r="D37" s="15">
        <v>0.17108639863130881</v>
      </c>
      <c r="E37" s="14">
        <v>1.5397775876817793E-2</v>
      </c>
      <c r="F37" s="14">
        <v>1.2831479897348161E-2</v>
      </c>
      <c r="G37" s="14">
        <v>8.1266039349871685E-2</v>
      </c>
      <c r="H37" s="14">
        <v>9.4097519247219839E-3</v>
      </c>
      <c r="I37" s="14">
        <v>5.1325919589392645E-3</v>
      </c>
      <c r="J37" s="14">
        <v>1.4542343883661249E-2</v>
      </c>
      <c r="K37" s="15">
        <v>0</v>
      </c>
      <c r="L37" s="14">
        <v>1.710863986313088E-3</v>
      </c>
      <c r="M37" s="14">
        <v>0</v>
      </c>
      <c r="N37" s="14">
        <v>0</v>
      </c>
      <c r="O37" s="14">
        <v>0</v>
      </c>
      <c r="P37" s="14">
        <v>5.9880239520958087E-3</v>
      </c>
      <c r="Q37" s="14">
        <v>1.0265183917878529E-2</v>
      </c>
      <c r="R37" s="14">
        <v>0</v>
      </c>
      <c r="S37" s="14">
        <v>0</v>
      </c>
      <c r="T37" s="14">
        <v>0</v>
      </c>
      <c r="U37" s="14">
        <v>5.1325919589392645E-3</v>
      </c>
      <c r="V37" s="14">
        <v>0</v>
      </c>
      <c r="W37" s="14">
        <v>0.223267750213858</v>
      </c>
      <c r="X37" s="14">
        <v>6.5012831479897351E-2</v>
      </c>
      <c r="Y37" s="14">
        <v>3.4217279726261761E-3</v>
      </c>
      <c r="Z37" s="21">
        <v>0.37553464499572287</v>
      </c>
    </row>
    <row r="38" spans="1:26" x14ac:dyDescent="0.25">
      <c r="A38" s="4">
        <v>2010</v>
      </c>
      <c r="B38" s="8">
        <v>1662</v>
      </c>
      <c r="C38" s="8" t="s">
        <v>43</v>
      </c>
      <c r="D38" s="15">
        <v>3.4296028880866428E-2</v>
      </c>
      <c r="E38" s="14">
        <v>2.4067388688327317E-3</v>
      </c>
      <c r="F38" s="14">
        <v>1.8652226233453671E-2</v>
      </c>
      <c r="G38" s="14">
        <v>1.3237063778580024E-2</v>
      </c>
      <c r="H38" s="14">
        <v>1.0830324909747292E-2</v>
      </c>
      <c r="I38" s="14">
        <v>9.0252707581227436E-3</v>
      </c>
      <c r="J38" s="14">
        <v>1.263537906137184E-2</v>
      </c>
      <c r="K38" s="15">
        <v>0</v>
      </c>
      <c r="L38" s="14">
        <v>0</v>
      </c>
      <c r="M38" s="14">
        <v>0</v>
      </c>
      <c r="N38" s="14">
        <v>0</v>
      </c>
      <c r="O38" s="14">
        <v>0</v>
      </c>
      <c r="P38" s="14">
        <v>2.1058965102286401E-2</v>
      </c>
      <c r="Q38" s="14">
        <v>2.1058965102286401E-2</v>
      </c>
      <c r="R38" s="14">
        <v>0</v>
      </c>
      <c r="S38" s="14">
        <v>1.2033694344163659E-3</v>
      </c>
      <c r="T38" s="14">
        <v>0</v>
      </c>
      <c r="U38" s="14">
        <v>0</v>
      </c>
      <c r="V38" s="14">
        <v>0</v>
      </c>
      <c r="W38" s="14">
        <v>0.19434416365824309</v>
      </c>
      <c r="X38" s="14">
        <v>4.4524669073405534E-2</v>
      </c>
      <c r="Y38" s="14">
        <v>7.8219013237063786E-3</v>
      </c>
      <c r="Z38" s="21">
        <v>0.60890493381468114</v>
      </c>
    </row>
    <row r="39" spans="1:26" x14ac:dyDescent="0.25">
      <c r="A39" s="4">
        <v>2011</v>
      </c>
      <c r="B39" s="8">
        <v>2873</v>
      </c>
      <c r="C39" s="8" t="s">
        <v>43</v>
      </c>
      <c r="D39" s="15">
        <v>8.6668987121475805E-2</v>
      </c>
      <c r="E39" s="14">
        <v>1.7403411068569439E-3</v>
      </c>
      <c r="F39" s="14">
        <v>6.2652279846849984E-3</v>
      </c>
      <c r="G39" s="14">
        <v>2.4364775495997214E-2</v>
      </c>
      <c r="H39" s="14">
        <v>1.6359206404455272E-2</v>
      </c>
      <c r="I39" s="14">
        <v>1.496693351896972E-2</v>
      </c>
      <c r="J39" s="14">
        <v>2.3320570831883047E-2</v>
      </c>
      <c r="K39" s="15">
        <v>0</v>
      </c>
      <c r="L39" s="14">
        <v>6.9613644274277764E-4</v>
      </c>
      <c r="M39" s="14">
        <v>0</v>
      </c>
      <c r="N39" s="14">
        <v>0</v>
      </c>
      <c r="O39" s="14">
        <v>6.2652279846849984E-3</v>
      </c>
      <c r="P39" s="14">
        <v>1.1138183083884442E-2</v>
      </c>
      <c r="Q39" s="14">
        <v>8.005569091541943E-3</v>
      </c>
      <c r="R39" s="14">
        <v>2.0884093282283328E-3</v>
      </c>
      <c r="S39" s="14">
        <v>1.0442046641141664E-3</v>
      </c>
      <c r="T39" s="14">
        <v>0</v>
      </c>
      <c r="U39" s="14">
        <v>0</v>
      </c>
      <c r="V39" s="14">
        <v>0</v>
      </c>
      <c r="W39" s="14">
        <v>0.25200139227288548</v>
      </c>
      <c r="X39" s="14">
        <v>0.10442046641141664</v>
      </c>
      <c r="Y39" s="14">
        <v>3.4806822137138882E-4</v>
      </c>
      <c r="Z39" s="21">
        <v>0.44030630003480681</v>
      </c>
    </row>
    <row r="40" spans="1:26" x14ac:dyDescent="0.25">
      <c r="A40" s="4">
        <v>2012</v>
      </c>
      <c r="B40" s="8">
        <v>4523</v>
      </c>
      <c r="C40" s="8" t="s">
        <v>43</v>
      </c>
      <c r="D40" s="15">
        <v>4.797700641167367E-2</v>
      </c>
      <c r="E40" s="14">
        <v>3.3163829316825116E-3</v>
      </c>
      <c r="F40" s="14">
        <v>2.2109219544550079E-3</v>
      </c>
      <c r="G40" s="14">
        <v>1.9456113199204067E-2</v>
      </c>
      <c r="H40" s="14">
        <v>4.4218439089100158E-3</v>
      </c>
      <c r="I40" s="14">
        <v>8.6225956223745306E-3</v>
      </c>
      <c r="J40" s="14">
        <v>1.414990050851205E-2</v>
      </c>
      <c r="K40" s="15">
        <v>0</v>
      </c>
      <c r="L40" s="14">
        <v>1.1054609772275039E-3</v>
      </c>
      <c r="M40" s="14">
        <v>0</v>
      </c>
      <c r="N40" s="14">
        <v>0</v>
      </c>
      <c r="O40" s="14">
        <v>3.3163829316825121E-3</v>
      </c>
      <c r="P40" s="14">
        <v>1.6360822462967058E-2</v>
      </c>
      <c r="Q40" s="14">
        <v>8.1804112314835288E-3</v>
      </c>
      <c r="R40" s="14">
        <v>1.989829759009507E-3</v>
      </c>
      <c r="S40" s="14">
        <v>8.8436878178200313E-4</v>
      </c>
      <c r="T40" s="14">
        <v>0</v>
      </c>
      <c r="U40" s="14">
        <v>0</v>
      </c>
      <c r="V40" s="14">
        <v>0</v>
      </c>
      <c r="W40" s="14">
        <v>0.13575060800353747</v>
      </c>
      <c r="X40" s="14">
        <v>0.18593853636966615</v>
      </c>
      <c r="Y40" s="14">
        <v>1.7687375635640063E-3</v>
      </c>
      <c r="Z40" s="21">
        <v>0.54455007738226846</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1723</v>
      </c>
      <c r="C42" s="9"/>
      <c r="D42" s="16">
        <v>0.10915756491121732</v>
      </c>
      <c r="E42" s="1">
        <v>5.2719753739242951E-3</v>
      </c>
      <c r="F42" s="1">
        <v>8.6346608180250545E-3</v>
      </c>
      <c r="G42" s="1">
        <v>5.4948094377877593E-2</v>
      </c>
      <c r="H42" s="1">
        <v>5.8951161111949289E-3</v>
      </c>
      <c r="I42" s="1">
        <v>4.723428724758133E-2</v>
      </c>
      <c r="J42" s="1">
        <v>6.6446573997206082E-3</v>
      </c>
      <c r="K42" s="16">
        <v>3.1017631210881233E-4</v>
      </c>
      <c r="L42" s="1">
        <v>1.5460733066587993E-3</v>
      </c>
      <c r="M42" s="1">
        <v>4.8804095358387064E-3</v>
      </c>
      <c r="N42" s="1">
        <v>8.3954369212596563E-3</v>
      </c>
      <c r="O42" s="1">
        <v>1.2392067028391483E-3</v>
      </c>
      <c r="P42" s="1">
        <v>6.7909667827790038E-3</v>
      </c>
      <c r="Q42" s="1">
        <v>5.8193625464884741E-3</v>
      </c>
      <c r="R42" s="1">
        <v>2.9191923430620277E-3</v>
      </c>
      <c r="S42" s="1">
        <v>5.197957988360176E-4</v>
      </c>
      <c r="T42" s="1">
        <v>8.1568220495008959E-5</v>
      </c>
      <c r="U42" s="1">
        <v>1.5553892020258393E-3</v>
      </c>
      <c r="V42" s="1">
        <v>0</v>
      </c>
      <c r="W42" s="1">
        <v>0.19227311656647086</v>
      </c>
      <c r="X42" s="1">
        <v>5.8377589831071164E-2</v>
      </c>
      <c r="Y42" s="1">
        <v>2.9479437776656296E-3</v>
      </c>
      <c r="Z42" s="22">
        <v>0.47455741591285955</v>
      </c>
    </row>
    <row r="43" spans="1:26" x14ac:dyDescent="0.25">
      <c r="A43" s="5" t="s">
        <v>33</v>
      </c>
      <c r="B43" s="9">
        <v>2502</v>
      </c>
      <c r="C43" s="9"/>
      <c r="D43" s="16">
        <v>0.15299039003517861</v>
      </c>
      <c r="E43" s="1">
        <v>4.7838677484952474E-3</v>
      </c>
      <c r="F43" s="1">
        <v>2.9359874008048873E-3</v>
      </c>
      <c r="G43" s="1">
        <v>7.2138313882564919E-2</v>
      </c>
      <c r="H43" s="1">
        <v>3.0731407498463427E-4</v>
      </c>
      <c r="I43" s="1">
        <v>6.687992989814244E-2</v>
      </c>
      <c r="J43" s="1">
        <v>7.0317933002646065E-4</v>
      </c>
      <c r="K43" s="16">
        <v>1.7576657686166031E-3</v>
      </c>
      <c r="L43" s="1">
        <v>2.271647087534035E-3</v>
      </c>
      <c r="M43" s="1">
        <v>1.8397674140234872E-2</v>
      </c>
      <c r="N43" s="1">
        <v>2.5157398844688997E-2</v>
      </c>
      <c r="O43" s="1">
        <v>7.0883067973915833E-4</v>
      </c>
      <c r="P43" s="1">
        <v>5.9935141583852174E-3</v>
      </c>
      <c r="Q43" s="1">
        <v>5.3965822839525087E-3</v>
      </c>
      <c r="R43" s="1">
        <v>9.4343208568259613E-4</v>
      </c>
      <c r="S43" s="1">
        <v>2.3364923149685979E-4</v>
      </c>
      <c r="T43" s="1">
        <v>1.9799069546587182E-4</v>
      </c>
      <c r="U43" s="1">
        <v>2.4794501133207523E-3</v>
      </c>
      <c r="V43" s="1">
        <v>0</v>
      </c>
      <c r="W43" s="1">
        <v>0.10104679941094964</v>
      </c>
      <c r="X43" s="1">
        <v>3.6729572208648738E-3</v>
      </c>
      <c r="Y43" s="1">
        <v>4.8805942361984586E-3</v>
      </c>
      <c r="Z43" s="22">
        <v>0.52612283167267238</v>
      </c>
    </row>
    <row r="44" spans="1:26" x14ac:dyDescent="0.25">
      <c r="A44" s="5" t="s">
        <v>34</v>
      </c>
      <c r="B44" s="9">
        <v>1432</v>
      </c>
      <c r="C44" s="9"/>
      <c r="D44" s="16">
        <v>9.5560906526234904E-2</v>
      </c>
      <c r="E44" s="1">
        <v>4.7487923802981002E-3</v>
      </c>
      <c r="F44" s="1">
        <v>6.0606028199642562E-3</v>
      </c>
      <c r="G44" s="1">
        <v>7.5108559328039518E-2</v>
      </c>
      <c r="H44" s="1">
        <v>2.1276713652240531E-3</v>
      </c>
      <c r="I44" s="1">
        <v>9.1390997667958149E-2</v>
      </c>
      <c r="J44" s="1">
        <v>2.3629051597240627E-3</v>
      </c>
      <c r="K44" s="16">
        <v>0</v>
      </c>
      <c r="L44" s="1">
        <v>4.8827689239830152E-4</v>
      </c>
      <c r="M44" s="1">
        <v>4.5906703933274321E-3</v>
      </c>
      <c r="N44" s="1">
        <v>1.187556357985131E-2</v>
      </c>
      <c r="O44" s="1">
        <v>0</v>
      </c>
      <c r="P44" s="1">
        <v>5.8029741760459407E-3</v>
      </c>
      <c r="Q44" s="1">
        <v>4.3007498977986119E-3</v>
      </c>
      <c r="R44" s="1">
        <v>4.2645126615834658E-3</v>
      </c>
      <c r="S44" s="1">
        <v>5.6936853008607193E-4</v>
      </c>
      <c r="T44" s="1">
        <v>1.0343161365241123E-4</v>
      </c>
      <c r="U44" s="1">
        <v>2.4085639865206909E-3</v>
      </c>
      <c r="V44" s="1">
        <v>0</v>
      </c>
      <c r="W44" s="1">
        <v>0.26805654383430405</v>
      </c>
      <c r="X44" s="1">
        <v>3.7270604346005112E-2</v>
      </c>
      <c r="Y44" s="1">
        <v>1.7392146503088146E-3</v>
      </c>
      <c r="Z44" s="22">
        <v>0.38116909019067469</v>
      </c>
    </row>
    <row r="45" spans="1:26" x14ac:dyDescent="0.25">
      <c r="A45" s="5" t="s">
        <v>35</v>
      </c>
      <c r="B45" s="9">
        <v>808</v>
      </c>
      <c r="C45" s="9"/>
      <c r="D45" s="16">
        <v>7.7171927035581095E-2</v>
      </c>
      <c r="E45" s="1">
        <v>7.5658546246781542E-3</v>
      </c>
      <c r="F45" s="1">
        <v>1.6260645672410378E-2</v>
      </c>
      <c r="G45" s="1">
        <v>2.2350960586254704E-2</v>
      </c>
      <c r="H45" s="1">
        <v>9.8039215686274508E-4</v>
      </c>
      <c r="I45" s="1">
        <v>1.8369974252327194E-3</v>
      </c>
      <c r="J45" s="1">
        <v>3.3670033670033672E-4</v>
      </c>
      <c r="K45" s="16">
        <v>0</v>
      </c>
      <c r="L45" s="1">
        <v>1.0101010101010101E-3</v>
      </c>
      <c r="M45" s="1">
        <v>1.6835016835016836E-3</v>
      </c>
      <c r="N45" s="1">
        <v>8.8300220750551876E-4</v>
      </c>
      <c r="O45" s="1">
        <v>2.2298035543068654E-3</v>
      </c>
      <c r="P45" s="1">
        <v>4.4150110375275938E-4</v>
      </c>
      <c r="Q45" s="1">
        <v>0</v>
      </c>
      <c r="R45" s="1">
        <v>5.5745088857671642E-3</v>
      </c>
      <c r="S45" s="1">
        <v>0</v>
      </c>
      <c r="T45" s="1">
        <v>0</v>
      </c>
      <c r="U45" s="1">
        <v>8.8300220750551876E-4</v>
      </c>
      <c r="V45" s="1">
        <v>0</v>
      </c>
      <c r="W45" s="1">
        <v>0.19565414566388464</v>
      </c>
      <c r="X45" s="1">
        <v>8.0453837164004671E-2</v>
      </c>
      <c r="Y45" s="1">
        <v>4.9019607843137254E-4</v>
      </c>
      <c r="Z45" s="22">
        <v>0.58419292260351863</v>
      </c>
    </row>
    <row r="46" spans="1:26" ht="15.75" thickBot="1" x14ac:dyDescent="0.3">
      <c r="A46" s="6" t="s">
        <v>36</v>
      </c>
      <c r="B46" s="11">
        <v>1813</v>
      </c>
      <c r="C46" s="11"/>
      <c r="D46" s="17">
        <v>0.10790922241964214</v>
      </c>
      <c r="E46" s="18">
        <v>5.4006911546529285E-3</v>
      </c>
      <c r="F46" s="18">
        <v>1.1465283955084614E-2</v>
      </c>
      <c r="G46" s="18">
        <v>3.8725592227517862E-2</v>
      </c>
      <c r="H46" s="18">
        <v>1.2303178703047641E-2</v>
      </c>
      <c r="I46" s="18">
        <v>1.3848158600405214E-2</v>
      </c>
      <c r="J46" s="18">
        <v>1.3906944131662586E-2</v>
      </c>
      <c r="K46" s="17">
        <v>0</v>
      </c>
      <c r="L46" s="18">
        <v>2.181090075322187E-3</v>
      </c>
      <c r="M46" s="18">
        <v>0</v>
      </c>
      <c r="N46" s="18">
        <v>8.7161160986664335E-5</v>
      </c>
      <c r="O46" s="18">
        <v>2.2279023682268209E-3</v>
      </c>
      <c r="P46" s="18">
        <v>9.2696118868865161E-3</v>
      </c>
      <c r="Q46" s="18">
        <v>8.4407560000791682E-3</v>
      </c>
      <c r="R46" s="18">
        <v>2.1399129439495525E-3</v>
      </c>
      <c r="S46" s="18">
        <v>7.1486485289261781E-4</v>
      </c>
      <c r="T46" s="18">
        <v>3.1973398132753552E-5</v>
      </c>
      <c r="U46" s="18">
        <v>6.330944081935618E-4</v>
      </c>
      <c r="V46" s="18">
        <v>0</v>
      </c>
      <c r="W46" s="18">
        <v>0.17110148197323677</v>
      </c>
      <c r="X46" s="18">
        <v>9.3675867973797136E-2</v>
      </c>
      <c r="Y46" s="18">
        <v>3.5960409739106843E-3</v>
      </c>
      <c r="Z46" s="23">
        <v>0.50234117079237262</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187</v>
      </c>
    </row>
    <row r="2" spans="1:26" x14ac:dyDescent="0.25">
      <c r="A2" t="s">
        <v>189</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29</v>
      </c>
      <c r="C13" s="8">
        <v>3</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578</v>
      </c>
      <c r="C14" s="8" t="s">
        <v>29</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409</v>
      </c>
      <c r="C15" s="8" t="s">
        <v>30</v>
      </c>
      <c r="D15" s="15">
        <v>0.10513447432762836</v>
      </c>
      <c r="E15" s="14">
        <v>2.4449877750611247E-3</v>
      </c>
      <c r="F15" s="14">
        <v>3.1784841075794622E-2</v>
      </c>
      <c r="G15" s="14">
        <v>0</v>
      </c>
      <c r="H15" s="14">
        <v>0</v>
      </c>
      <c r="I15" s="14">
        <v>0</v>
      </c>
      <c r="J15" s="14">
        <v>0</v>
      </c>
      <c r="K15" s="15">
        <v>0</v>
      </c>
      <c r="L15" s="14">
        <v>0</v>
      </c>
      <c r="M15" s="14">
        <v>0</v>
      </c>
      <c r="N15" s="14">
        <v>7.3349633251833741E-3</v>
      </c>
      <c r="O15" s="14">
        <v>0</v>
      </c>
      <c r="P15" s="14">
        <v>0</v>
      </c>
      <c r="Q15" s="14">
        <v>0</v>
      </c>
      <c r="R15" s="14">
        <v>0</v>
      </c>
      <c r="S15" s="14">
        <v>0</v>
      </c>
      <c r="T15" s="14">
        <v>0</v>
      </c>
      <c r="U15" s="14">
        <v>0</v>
      </c>
      <c r="V15" s="14">
        <v>0</v>
      </c>
      <c r="W15" s="14">
        <v>0</v>
      </c>
      <c r="X15" s="14">
        <v>0</v>
      </c>
      <c r="Y15" s="14">
        <v>9.7799511002444987E-3</v>
      </c>
      <c r="Z15" s="21">
        <v>0.84352078239608796</v>
      </c>
    </row>
    <row r="16" spans="1:26" x14ac:dyDescent="0.25">
      <c r="A16" s="4">
        <v>1988</v>
      </c>
      <c r="B16" s="8">
        <v>413</v>
      </c>
      <c r="C16" s="8" t="s">
        <v>31</v>
      </c>
      <c r="D16" s="15">
        <v>6.7796610169491539E-2</v>
      </c>
      <c r="E16" s="14">
        <v>9.6852300242130755E-3</v>
      </c>
      <c r="F16" s="14">
        <v>1.2106537530266344E-2</v>
      </c>
      <c r="G16" s="14">
        <v>0</v>
      </c>
      <c r="H16" s="14">
        <v>0</v>
      </c>
      <c r="I16" s="14">
        <v>0</v>
      </c>
      <c r="J16" s="14">
        <v>0</v>
      </c>
      <c r="K16" s="15">
        <v>0</v>
      </c>
      <c r="L16" s="14">
        <v>0</v>
      </c>
      <c r="M16" s="14">
        <v>0</v>
      </c>
      <c r="N16" s="14">
        <v>0</v>
      </c>
      <c r="O16" s="14">
        <v>0</v>
      </c>
      <c r="P16" s="14">
        <v>0</v>
      </c>
      <c r="Q16" s="14">
        <v>0</v>
      </c>
      <c r="R16" s="14">
        <v>0</v>
      </c>
      <c r="S16" s="14">
        <v>0</v>
      </c>
      <c r="T16" s="14">
        <v>0</v>
      </c>
      <c r="U16" s="14">
        <v>0</v>
      </c>
      <c r="V16" s="14">
        <v>0</v>
      </c>
      <c r="W16" s="14">
        <v>0</v>
      </c>
      <c r="X16" s="14">
        <v>0</v>
      </c>
      <c r="Y16" s="14">
        <v>7.2639225181598066E-3</v>
      </c>
      <c r="Z16" s="21">
        <v>0.90314769975786924</v>
      </c>
    </row>
    <row r="17" spans="1:26" x14ac:dyDescent="0.25">
      <c r="A17" s="4">
        <v>1989</v>
      </c>
      <c r="B17" s="8">
        <v>167</v>
      </c>
      <c r="C17" s="8" t="s">
        <v>31</v>
      </c>
      <c r="D17" s="15">
        <v>0.15568862275449102</v>
      </c>
      <c r="E17" s="14">
        <v>3.5928143712574849E-2</v>
      </c>
      <c r="F17" s="14">
        <v>0</v>
      </c>
      <c r="G17" s="14">
        <v>2.3952095808383235E-2</v>
      </c>
      <c r="H17" s="14">
        <v>0</v>
      </c>
      <c r="I17" s="14">
        <v>0</v>
      </c>
      <c r="J17" s="14">
        <v>0</v>
      </c>
      <c r="K17" s="15">
        <v>0</v>
      </c>
      <c r="L17" s="14">
        <v>0</v>
      </c>
      <c r="M17" s="14">
        <v>0</v>
      </c>
      <c r="N17" s="14">
        <v>5.9880239520958087E-3</v>
      </c>
      <c r="O17" s="14">
        <v>0</v>
      </c>
      <c r="P17" s="14">
        <v>0</v>
      </c>
      <c r="Q17" s="14">
        <v>0</v>
      </c>
      <c r="R17" s="14">
        <v>0</v>
      </c>
      <c r="S17" s="14">
        <v>0</v>
      </c>
      <c r="T17" s="14">
        <v>0</v>
      </c>
      <c r="U17" s="14">
        <v>0</v>
      </c>
      <c r="V17" s="14">
        <v>0</v>
      </c>
      <c r="W17" s="14">
        <v>0</v>
      </c>
      <c r="X17" s="14">
        <v>0</v>
      </c>
      <c r="Y17" s="14">
        <v>0</v>
      </c>
      <c r="Z17" s="21">
        <v>0.77844311377245512</v>
      </c>
    </row>
    <row r="18" spans="1:26" x14ac:dyDescent="0.25">
      <c r="A18" s="4">
        <v>1990</v>
      </c>
      <c r="B18" s="8">
        <v>181</v>
      </c>
      <c r="C18" s="8" t="s">
        <v>45</v>
      </c>
      <c r="D18" s="15">
        <v>0.28176795580110492</v>
      </c>
      <c r="E18" s="14">
        <v>5.5248618784530384E-3</v>
      </c>
      <c r="F18" s="14">
        <v>0.11602209944751381</v>
      </c>
      <c r="G18" s="14">
        <v>2.7624309392265192E-2</v>
      </c>
      <c r="H18" s="14">
        <v>0</v>
      </c>
      <c r="I18" s="14">
        <v>0</v>
      </c>
      <c r="J18" s="14">
        <v>0</v>
      </c>
      <c r="K18" s="15">
        <v>0</v>
      </c>
      <c r="L18" s="14">
        <v>0</v>
      </c>
      <c r="M18" s="14">
        <v>0</v>
      </c>
      <c r="N18" s="14">
        <v>0</v>
      </c>
      <c r="O18" s="14">
        <v>0</v>
      </c>
      <c r="P18" s="14">
        <v>0</v>
      </c>
      <c r="Q18" s="14">
        <v>0</v>
      </c>
      <c r="R18" s="14">
        <v>0</v>
      </c>
      <c r="S18" s="14">
        <v>0</v>
      </c>
      <c r="T18" s="14">
        <v>0</v>
      </c>
      <c r="U18" s="14">
        <v>0</v>
      </c>
      <c r="V18" s="14">
        <v>0</v>
      </c>
      <c r="W18" s="14">
        <v>0</v>
      </c>
      <c r="X18" s="14">
        <v>0</v>
      </c>
      <c r="Y18" s="14">
        <v>0</v>
      </c>
      <c r="Z18" s="21">
        <v>0.56906077348066297</v>
      </c>
    </row>
    <row r="19" spans="1:26" x14ac:dyDescent="0.25">
      <c r="A19" s="4">
        <v>1991</v>
      </c>
      <c r="B19" s="8">
        <v>138</v>
      </c>
      <c r="C19" s="8" t="s">
        <v>71</v>
      </c>
      <c r="D19" s="15" t="s">
        <v>26</v>
      </c>
      <c r="E19" s="14" t="s">
        <v>27</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v>144</v>
      </c>
      <c r="C20" s="8">
        <v>6</v>
      </c>
      <c r="D20" s="15" t="s">
        <v>26</v>
      </c>
      <c r="E20" s="14" t="s">
        <v>27</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v>1</v>
      </c>
      <c r="C23" s="8">
        <v>3</v>
      </c>
      <c r="D23" s="15" t="s">
        <v>26</v>
      </c>
      <c r="E23" s="14" t="s">
        <v>27</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v>32</v>
      </c>
      <c r="C24" s="8" t="s">
        <v>29</v>
      </c>
      <c r="D24" s="15" t="s">
        <v>26</v>
      </c>
      <c r="E24" s="14" t="s">
        <v>27</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v>160</v>
      </c>
      <c r="C25" s="8" t="s">
        <v>30</v>
      </c>
      <c r="D25" s="15">
        <v>0.11874999999999999</v>
      </c>
      <c r="E25" s="14">
        <v>6.8750000000000006E-2</v>
      </c>
      <c r="F25" s="14">
        <v>0.05</v>
      </c>
      <c r="G25" s="14">
        <v>0</v>
      </c>
      <c r="H25" s="14">
        <v>0</v>
      </c>
      <c r="I25" s="14">
        <v>0</v>
      </c>
      <c r="J25" s="14">
        <v>0</v>
      </c>
      <c r="K25" s="15">
        <v>0</v>
      </c>
      <c r="L25" s="14">
        <v>0</v>
      </c>
      <c r="M25" s="14">
        <v>0</v>
      </c>
      <c r="N25" s="14">
        <v>0</v>
      </c>
      <c r="O25" s="14">
        <v>0</v>
      </c>
      <c r="P25" s="14">
        <v>0</v>
      </c>
      <c r="Q25" s="14">
        <v>0</v>
      </c>
      <c r="R25" s="14">
        <v>0</v>
      </c>
      <c r="S25" s="14">
        <v>0</v>
      </c>
      <c r="T25" s="14">
        <v>0</v>
      </c>
      <c r="U25" s="14">
        <v>0</v>
      </c>
      <c r="V25" s="14">
        <v>0</v>
      </c>
      <c r="W25" s="14">
        <v>0</v>
      </c>
      <c r="X25" s="14">
        <v>0</v>
      </c>
      <c r="Y25" s="14">
        <v>0</v>
      </c>
      <c r="Z25" s="21">
        <v>0.76249999999999996</v>
      </c>
    </row>
    <row r="26" spans="1:26" x14ac:dyDescent="0.25">
      <c r="A26" s="4">
        <v>1998</v>
      </c>
      <c r="B26" s="8">
        <v>479</v>
      </c>
      <c r="C26" s="8" t="s">
        <v>31</v>
      </c>
      <c r="D26" s="15">
        <v>9.6033402922755737E-2</v>
      </c>
      <c r="E26" s="14">
        <v>2.0876826722338204E-2</v>
      </c>
      <c r="F26" s="14">
        <v>3.3402922755741124E-2</v>
      </c>
      <c r="G26" s="14">
        <v>0</v>
      </c>
      <c r="H26" s="14">
        <v>0</v>
      </c>
      <c r="I26" s="14">
        <v>0</v>
      </c>
      <c r="J26" s="14">
        <v>0</v>
      </c>
      <c r="K26" s="15">
        <v>0</v>
      </c>
      <c r="L26" s="14">
        <v>0</v>
      </c>
      <c r="M26" s="14">
        <v>0</v>
      </c>
      <c r="N26" s="14">
        <v>0</v>
      </c>
      <c r="O26" s="14">
        <v>0</v>
      </c>
      <c r="P26" s="14">
        <v>0</v>
      </c>
      <c r="Q26" s="14">
        <v>0</v>
      </c>
      <c r="R26" s="14">
        <v>0</v>
      </c>
      <c r="S26" s="14">
        <v>0</v>
      </c>
      <c r="T26" s="14">
        <v>0</v>
      </c>
      <c r="U26" s="14">
        <v>0</v>
      </c>
      <c r="V26" s="14">
        <v>0</v>
      </c>
      <c r="W26" s="14">
        <v>0</v>
      </c>
      <c r="X26" s="14">
        <v>0</v>
      </c>
      <c r="Y26" s="14">
        <v>1.2526096033402923E-2</v>
      </c>
      <c r="Z26" s="21">
        <v>0.83716075156576197</v>
      </c>
    </row>
    <row r="27" spans="1:26" x14ac:dyDescent="0.25">
      <c r="A27" s="4">
        <v>1999</v>
      </c>
      <c r="B27" s="8">
        <v>767</v>
      </c>
      <c r="C27" s="8" t="s">
        <v>31</v>
      </c>
      <c r="D27" s="15">
        <v>7.822685788787484E-2</v>
      </c>
      <c r="E27" s="14">
        <v>6.51890482398957E-3</v>
      </c>
      <c r="F27" s="14">
        <v>0.12907431551499349</v>
      </c>
      <c r="G27" s="14">
        <v>0</v>
      </c>
      <c r="H27" s="14">
        <v>1.0430247718383311E-2</v>
      </c>
      <c r="I27" s="14">
        <v>0</v>
      </c>
      <c r="J27" s="14">
        <v>0</v>
      </c>
      <c r="K27" s="15">
        <v>0</v>
      </c>
      <c r="L27" s="14">
        <v>0</v>
      </c>
      <c r="M27" s="14">
        <v>0</v>
      </c>
      <c r="N27" s="14">
        <v>1.0430247718383311E-2</v>
      </c>
      <c r="O27" s="14">
        <v>0</v>
      </c>
      <c r="P27" s="14">
        <v>0</v>
      </c>
      <c r="Q27" s="14">
        <v>0</v>
      </c>
      <c r="R27" s="14">
        <v>0</v>
      </c>
      <c r="S27" s="14">
        <v>0</v>
      </c>
      <c r="T27" s="14">
        <v>0</v>
      </c>
      <c r="U27" s="14">
        <v>0</v>
      </c>
      <c r="V27" s="14">
        <v>0</v>
      </c>
      <c r="W27" s="14">
        <v>0</v>
      </c>
      <c r="X27" s="14">
        <v>0</v>
      </c>
      <c r="Y27" s="14">
        <v>7.8226857887874843E-3</v>
      </c>
      <c r="Z27" s="21">
        <v>0.75749674054758798</v>
      </c>
    </row>
    <row r="28" spans="1:26" x14ac:dyDescent="0.25">
      <c r="A28" s="4">
        <v>2000</v>
      </c>
      <c r="B28" s="8">
        <v>1097</v>
      </c>
      <c r="C28" s="8" t="s">
        <v>31</v>
      </c>
      <c r="D28" s="15">
        <v>9.8450319051959889E-2</v>
      </c>
      <c r="E28" s="14">
        <v>2.4612579762989972E-2</v>
      </c>
      <c r="F28" s="14">
        <v>9.1157702825888781E-2</v>
      </c>
      <c r="G28" s="14">
        <v>0</v>
      </c>
      <c r="H28" s="14">
        <v>2.0054694621695533E-2</v>
      </c>
      <c r="I28" s="14">
        <v>0</v>
      </c>
      <c r="J28" s="14">
        <v>0</v>
      </c>
      <c r="K28" s="15">
        <v>0</v>
      </c>
      <c r="L28" s="14">
        <v>0</v>
      </c>
      <c r="M28" s="14">
        <v>0</v>
      </c>
      <c r="N28" s="14">
        <v>7.2926162260711028E-3</v>
      </c>
      <c r="O28" s="14">
        <v>3.6463081130355514E-3</v>
      </c>
      <c r="P28" s="14">
        <v>0</v>
      </c>
      <c r="Q28" s="14">
        <v>0</v>
      </c>
      <c r="R28" s="14">
        <v>0</v>
      </c>
      <c r="S28" s="14">
        <v>0</v>
      </c>
      <c r="T28" s="14">
        <v>0</v>
      </c>
      <c r="U28" s="14">
        <v>0</v>
      </c>
      <c r="V28" s="14">
        <v>0</v>
      </c>
      <c r="W28" s="14">
        <v>0</v>
      </c>
      <c r="X28" s="14">
        <v>0</v>
      </c>
      <c r="Y28" s="14">
        <v>2.7347310847766638E-3</v>
      </c>
      <c r="Z28" s="21">
        <v>0.75205104831358249</v>
      </c>
    </row>
    <row r="29" spans="1:26" x14ac:dyDescent="0.25">
      <c r="A29" s="4">
        <v>2001</v>
      </c>
      <c r="B29" s="8">
        <v>1422</v>
      </c>
      <c r="C29" s="8" t="s">
        <v>31</v>
      </c>
      <c r="D29" s="15">
        <v>8.2981715893108307E-2</v>
      </c>
      <c r="E29" s="14">
        <v>5.6258790436005627E-3</v>
      </c>
      <c r="F29" s="14">
        <v>4.360056258790436E-2</v>
      </c>
      <c r="G29" s="14">
        <v>1.4064697609001407E-3</v>
      </c>
      <c r="H29" s="14">
        <v>0</v>
      </c>
      <c r="I29" s="14">
        <v>0</v>
      </c>
      <c r="J29" s="14">
        <v>0</v>
      </c>
      <c r="K29" s="15">
        <v>0</v>
      </c>
      <c r="L29" s="14">
        <v>0</v>
      </c>
      <c r="M29" s="14">
        <v>0</v>
      </c>
      <c r="N29" s="14">
        <v>4.9226441631504926E-3</v>
      </c>
      <c r="O29" s="14">
        <v>0</v>
      </c>
      <c r="P29" s="14">
        <v>0</v>
      </c>
      <c r="Q29" s="14">
        <v>0</v>
      </c>
      <c r="R29" s="14">
        <v>0</v>
      </c>
      <c r="S29" s="14">
        <v>0</v>
      </c>
      <c r="T29" s="14">
        <v>0</v>
      </c>
      <c r="U29" s="14">
        <v>0</v>
      </c>
      <c r="V29" s="14">
        <v>0</v>
      </c>
      <c r="W29" s="14">
        <v>0</v>
      </c>
      <c r="X29" s="14">
        <v>0</v>
      </c>
      <c r="Y29" s="14">
        <v>2.461322081575246E-2</v>
      </c>
      <c r="Z29" s="21">
        <v>0.83684950773558364</v>
      </c>
    </row>
    <row r="30" spans="1:26" x14ac:dyDescent="0.25">
      <c r="A30" s="4">
        <v>2002</v>
      </c>
      <c r="B30" s="8">
        <v>969</v>
      </c>
      <c r="C30" s="8" t="s">
        <v>31</v>
      </c>
      <c r="D30" s="15">
        <v>8.771929824561403E-2</v>
      </c>
      <c r="E30" s="14">
        <v>6.1919504643962852E-3</v>
      </c>
      <c r="F30" s="14">
        <v>4.8503611971104234E-2</v>
      </c>
      <c r="G30" s="14">
        <v>1.1351909184726523E-2</v>
      </c>
      <c r="H30" s="14">
        <v>0</v>
      </c>
      <c r="I30" s="14">
        <v>0</v>
      </c>
      <c r="J30" s="14">
        <v>0</v>
      </c>
      <c r="K30" s="15">
        <v>0</v>
      </c>
      <c r="L30" s="14">
        <v>0</v>
      </c>
      <c r="M30" s="14">
        <v>0</v>
      </c>
      <c r="N30" s="14">
        <v>0</v>
      </c>
      <c r="O30" s="14">
        <v>0</v>
      </c>
      <c r="P30" s="14">
        <v>0</v>
      </c>
      <c r="Q30" s="14">
        <v>0</v>
      </c>
      <c r="R30" s="14">
        <v>0</v>
      </c>
      <c r="S30" s="14">
        <v>0</v>
      </c>
      <c r="T30" s="14">
        <v>0</v>
      </c>
      <c r="U30" s="14">
        <v>0</v>
      </c>
      <c r="V30" s="14">
        <v>0</v>
      </c>
      <c r="W30" s="14">
        <v>0</v>
      </c>
      <c r="X30" s="14">
        <v>0</v>
      </c>
      <c r="Y30" s="14">
        <v>1.7543859649122806E-2</v>
      </c>
      <c r="Z30" s="21">
        <v>0.8286893704850361</v>
      </c>
    </row>
    <row r="31" spans="1:26" x14ac:dyDescent="0.25">
      <c r="A31" s="4">
        <v>2003</v>
      </c>
      <c r="B31" s="8">
        <v>706</v>
      </c>
      <c r="C31" s="8" t="s">
        <v>31</v>
      </c>
      <c r="D31" s="15">
        <v>0.11048158640226628</v>
      </c>
      <c r="E31" s="14">
        <v>1.4164305949008499E-3</v>
      </c>
      <c r="F31" s="14">
        <v>5.3824362606232294E-2</v>
      </c>
      <c r="G31" s="14">
        <v>1.4164305949008499E-2</v>
      </c>
      <c r="H31" s="14">
        <v>0</v>
      </c>
      <c r="I31" s="14">
        <v>0</v>
      </c>
      <c r="J31" s="14">
        <v>0</v>
      </c>
      <c r="K31" s="15">
        <v>0</v>
      </c>
      <c r="L31" s="14">
        <v>0</v>
      </c>
      <c r="M31" s="14">
        <v>0</v>
      </c>
      <c r="N31" s="14">
        <v>4.24929178470255E-3</v>
      </c>
      <c r="O31" s="14">
        <v>0</v>
      </c>
      <c r="P31" s="14">
        <v>0</v>
      </c>
      <c r="Q31" s="14">
        <v>0</v>
      </c>
      <c r="R31" s="14">
        <v>0</v>
      </c>
      <c r="S31" s="14">
        <v>0</v>
      </c>
      <c r="T31" s="14">
        <v>0</v>
      </c>
      <c r="U31" s="14">
        <v>0</v>
      </c>
      <c r="V31" s="14">
        <v>0</v>
      </c>
      <c r="W31" s="14">
        <v>0</v>
      </c>
      <c r="X31" s="14">
        <v>0</v>
      </c>
      <c r="Y31" s="14">
        <v>2.5495750708215296E-2</v>
      </c>
      <c r="Z31" s="21">
        <v>0.79036827195467418</v>
      </c>
    </row>
    <row r="32" spans="1:26" x14ac:dyDescent="0.25">
      <c r="A32" s="4">
        <v>2004</v>
      </c>
      <c r="B32" s="8">
        <v>733</v>
      </c>
      <c r="C32" s="8" t="s">
        <v>31</v>
      </c>
      <c r="D32" s="15">
        <v>7.2305593451568895E-2</v>
      </c>
      <c r="E32" s="14">
        <v>0.15688949522510232</v>
      </c>
      <c r="F32" s="14">
        <v>4.0927694406548434E-2</v>
      </c>
      <c r="G32" s="14">
        <v>0</v>
      </c>
      <c r="H32" s="14">
        <v>0</v>
      </c>
      <c r="I32" s="14">
        <v>0</v>
      </c>
      <c r="J32" s="14">
        <v>0</v>
      </c>
      <c r="K32" s="15">
        <v>0</v>
      </c>
      <c r="L32" s="14">
        <v>0</v>
      </c>
      <c r="M32" s="14">
        <v>0</v>
      </c>
      <c r="N32" s="14">
        <v>0</v>
      </c>
      <c r="O32" s="14">
        <v>0</v>
      </c>
      <c r="P32" s="14">
        <v>0</v>
      </c>
      <c r="Q32" s="14">
        <v>0</v>
      </c>
      <c r="R32" s="14">
        <v>0</v>
      </c>
      <c r="S32" s="14">
        <v>0</v>
      </c>
      <c r="T32" s="14">
        <v>0</v>
      </c>
      <c r="U32" s="14">
        <v>0</v>
      </c>
      <c r="V32" s="14">
        <v>0</v>
      </c>
      <c r="W32" s="14">
        <v>0</v>
      </c>
      <c r="X32" s="14">
        <v>0</v>
      </c>
      <c r="Y32" s="14">
        <v>6.8212824010914054E-3</v>
      </c>
      <c r="Z32" s="21">
        <v>0.72305593451568895</v>
      </c>
    </row>
    <row r="33" spans="1:26" x14ac:dyDescent="0.25">
      <c r="A33" s="4">
        <v>2005</v>
      </c>
      <c r="B33" s="8">
        <v>753</v>
      </c>
      <c r="C33" s="8" t="s">
        <v>31</v>
      </c>
      <c r="D33" s="15">
        <v>0.21779548472775564</v>
      </c>
      <c r="E33" s="14">
        <v>2.3904382470119521E-2</v>
      </c>
      <c r="F33" s="14">
        <v>7.8353253652058433E-2</v>
      </c>
      <c r="G33" s="14">
        <v>2.6560424966799467E-3</v>
      </c>
      <c r="H33" s="14">
        <v>0</v>
      </c>
      <c r="I33" s="14">
        <v>0</v>
      </c>
      <c r="J33" s="14">
        <v>0</v>
      </c>
      <c r="K33" s="15">
        <v>0</v>
      </c>
      <c r="L33" s="14">
        <v>0</v>
      </c>
      <c r="M33" s="14">
        <v>0</v>
      </c>
      <c r="N33" s="14">
        <v>0</v>
      </c>
      <c r="O33" s="14">
        <v>2.2576361221779549E-2</v>
      </c>
      <c r="P33" s="14">
        <v>0</v>
      </c>
      <c r="Q33" s="14">
        <v>0</v>
      </c>
      <c r="R33" s="14">
        <v>0</v>
      </c>
      <c r="S33" s="14">
        <v>0</v>
      </c>
      <c r="T33" s="14">
        <v>0</v>
      </c>
      <c r="U33" s="14">
        <v>0</v>
      </c>
      <c r="V33" s="14">
        <v>0</v>
      </c>
      <c r="W33" s="14">
        <v>0</v>
      </c>
      <c r="X33" s="14">
        <v>0</v>
      </c>
      <c r="Y33" s="14">
        <v>2.6560424966799469E-2</v>
      </c>
      <c r="Z33" s="21">
        <v>0.62815405046480743</v>
      </c>
    </row>
    <row r="34" spans="1:26" x14ac:dyDescent="0.25">
      <c r="A34" s="4">
        <v>2006</v>
      </c>
      <c r="B34" s="8">
        <v>822</v>
      </c>
      <c r="C34" s="8" t="s">
        <v>31</v>
      </c>
      <c r="D34" s="15">
        <v>0.11922141119221412</v>
      </c>
      <c r="E34" s="14">
        <v>7.5425790754257913E-2</v>
      </c>
      <c r="F34" s="14">
        <v>3.6496350364963501E-2</v>
      </c>
      <c r="G34" s="14">
        <v>7.2992700729927005E-3</v>
      </c>
      <c r="H34" s="14">
        <v>0</v>
      </c>
      <c r="I34" s="14">
        <v>0</v>
      </c>
      <c r="J34" s="14">
        <v>0</v>
      </c>
      <c r="K34" s="15">
        <v>0</v>
      </c>
      <c r="L34" s="14">
        <v>0</v>
      </c>
      <c r="M34" s="14">
        <v>0</v>
      </c>
      <c r="N34" s="14">
        <v>0</v>
      </c>
      <c r="O34" s="14">
        <v>0</v>
      </c>
      <c r="P34" s="14">
        <v>0</v>
      </c>
      <c r="Q34" s="14">
        <v>0</v>
      </c>
      <c r="R34" s="14">
        <v>0</v>
      </c>
      <c r="S34" s="14">
        <v>0</v>
      </c>
      <c r="T34" s="14">
        <v>0</v>
      </c>
      <c r="U34" s="14">
        <v>0</v>
      </c>
      <c r="V34" s="14">
        <v>0</v>
      </c>
      <c r="W34" s="14">
        <v>0</v>
      </c>
      <c r="X34" s="14">
        <v>0</v>
      </c>
      <c r="Y34" s="14">
        <v>2.6763990267639901E-2</v>
      </c>
      <c r="Z34" s="21">
        <v>0.73479318734793186</v>
      </c>
    </row>
    <row r="35" spans="1:26" x14ac:dyDescent="0.25">
      <c r="A35" s="4">
        <v>2007</v>
      </c>
      <c r="B35" s="8">
        <v>680</v>
      </c>
      <c r="C35" s="8" t="s">
        <v>31</v>
      </c>
      <c r="D35" s="15">
        <v>0.16323529411764706</v>
      </c>
      <c r="E35" s="14">
        <v>6.9117647058823534E-2</v>
      </c>
      <c r="F35" s="14">
        <v>3.2352941176470591E-2</v>
      </c>
      <c r="G35" s="14">
        <v>2.9411764705882353E-3</v>
      </c>
      <c r="H35" s="14">
        <v>0</v>
      </c>
      <c r="I35" s="14">
        <v>0</v>
      </c>
      <c r="J35" s="14">
        <v>0</v>
      </c>
      <c r="K35" s="15">
        <v>0</v>
      </c>
      <c r="L35" s="14">
        <v>0</v>
      </c>
      <c r="M35" s="14">
        <v>0</v>
      </c>
      <c r="N35" s="14">
        <v>1.3235294117647059E-2</v>
      </c>
      <c r="O35" s="14">
        <v>0</v>
      </c>
      <c r="P35" s="14">
        <v>0</v>
      </c>
      <c r="Q35" s="14">
        <v>0</v>
      </c>
      <c r="R35" s="14">
        <v>0</v>
      </c>
      <c r="S35" s="14">
        <v>0</v>
      </c>
      <c r="T35" s="14">
        <v>0</v>
      </c>
      <c r="U35" s="14">
        <v>0</v>
      </c>
      <c r="V35" s="14">
        <v>0</v>
      </c>
      <c r="W35" s="14">
        <v>0</v>
      </c>
      <c r="X35" s="14">
        <v>0</v>
      </c>
      <c r="Y35" s="14">
        <v>0</v>
      </c>
      <c r="Z35" s="21">
        <v>0.71911764705882353</v>
      </c>
    </row>
    <row r="36" spans="1:26" x14ac:dyDescent="0.25">
      <c r="A36" s="4">
        <v>2008</v>
      </c>
      <c r="B36" s="8">
        <v>363</v>
      </c>
      <c r="C36" s="8" t="s">
        <v>31</v>
      </c>
      <c r="D36" s="15">
        <v>0.15702479338842976</v>
      </c>
      <c r="E36" s="14">
        <v>4.1322314049586778E-2</v>
      </c>
      <c r="F36" s="14">
        <v>8.2644628099173556E-3</v>
      </c>
      <c r="G36" s="14">
        <v>0</v>
      </c>
      <c r="H36" s="14">
        <v>3.0303030303030304E-2</v>
      </c>
      <c r="I36" s="14">
        <v>0</v>
      </c>
      <c r="J36" s="14">
        <v>0</v>
      </c>
      <c r="K36" s="15">
        <v>0</v>
      </c>
      <c r="L36" s="14">
        <v>0</v>
      </c>
      <c r="M36" s="14">
        <v>0</v>
      </c>
      <c r="N36" s="14">
        <v>0</v>
      </c>
      <c r="O36" s="14">
        <v>0</v>
      </c>
      <c r="P36" s="14">
        <v>0</v>
      </c>
      <c r="Q36" s="14">
        <v>0</v>
      </c>
      <c r="R36" s="14">
        <v>0</v>
      </c>
      <c r="S36" s="14">
        <v>0</v>
      </c>
      <c r="T36" s="14">
        <v>0</v>
      </c>
      <c r="U36" s="14">
        <v>0</v>
      </c>
      <c r="V36" s="14">
        <v>0</v>
      </c>
      <c r="W36" s="14">
        <v>0</v>
      </c>
      <c r="X36" s="14">
        <v>0</v>
      </c>
      <c r="Y36" s="14">
        <v>1.6528925619834711E-2</v>
      </c>
      <c r="Z36" s="21">
        <v>0.74655647382920109</v>
      </c>
    </row>
    <row r="37" spans="1:26" x14ac:dyDescent="0.25">
      <c r="A37" s="4">
        <v>2009</v>
      </c>
      <c r="B37" s="8">
        <v>401</v>
      </c>
      <c r="C37" s="8" t="s">
        <v>31</v>
      </c>
      <c r="D37" s="15">
        <v>0.14713216957605985</v>
      </c>
      <c r="E37" s="14">
        <v>1.4962593516209476E-2</v>
      </c>
      <c r="F37" s="14">
        <v>3.7406483790523692E-2</v>
      </c>
      <c r="G37" s="14">
        <v>0</v>
      </c>
      <c r="H37" s="14">
        <v>0</v>
      </c>
      <c r="I37" s="14">
        <v>0</v>
      </c>
      <c r="J37" s="14">
        <v>0</v>
      </c>
      <c r="K37" s="15">
        <v>0</v>
      </c>
      <c r="L37" s="14">
        <v>0</v>
      </c>
      <c r="M37" s="14">
        <v>0</v>
      </c>
      <c r="N37" s="14">
        <v>0</v>
      </c>
      <c r="O37" s="14">
        <v>0</v>
      </c>
      <c r="P37" s="14">
        <v>0</v>
      </c>
      <c r="Q37" s="14">
        <v>0</v>
      </c>
      <c r="R37" s="14">
        <v>0</v>
      </c>
      <c r="S37" s="14">
        <v>0</v>
      </c>
      <c r="T37" s="14">
        <v>0</v>
      </c>
      <c r="U37" s="14">
        <v>0</v>
      </c>
      <c r="V37" s="14">
        <v>0</v>
      </c>
      <c r="W37" s="14">
        <v>0</v>
      </c>
      <c r="X37" s="14">
        <v>0</v>
      </c>
      <c r="Y37" s="14">
        <v>2.4937655860349128E-2</v>
      </c>
      <c r="Z37" s="21">
        <v>0.77556109725685785</v>
      </c>
    </row>
    <row r="38" spans="1:26" x14ac:dyDescent="0.25">
      <c r="A38" s="4">
        <v>2010</v>
      </c>
      <c r="B38" s="8">
        <v>428</v>
      </c>
      <c r="C38" s="8" t="s">
        <v>31</v>
      </c>
      <c r="D38" s="15">
        <v>0.1822429906542056</v>
      </c>
      <c r="E38" s="14">
        <v>9.3457943925233638E-3</v>
      </c>
      <c r="F38" s="14">
        <v>6.3084112149532703E-2</v>
      </c>
      <c r="G38" s="14">
        <v>7.0093457943925233E-3</v>
      </c>
      <c r="H38" s="14">
        <v>0</v>
      </c>
      <c r="I38" s="14">
        <v>0</v>
      </c>
      <c r="J38" s="14">
        <v>0</v>
      </c>
      <c r="K38" s="15">
        <v>0</v>
      </c>
      <c r="L38" s="14">
        <v>0</v>
      </c>
      <c r="M38" s="14">
        <v>0</v>
      </c>
      <c r="N38" s="14">
        <v>0</v>
      </c>
      <c r="O38" s="14">
        <v>0</v>
      </c>
      <c r="P38" s="14">
        <v>0</v>
      </c>
      <c r="Q38" s="14">
        <v>0</v>
      </c>
      <c r="R38" s="14">
        <v>0</v>
      </c>
      <c r="S38" s="14">
        <v>0</v>
      </c>
      <c r="T38" s="14">
        <v>0</v>
      </c>
      <c r="U38" s="14">
        <v>0</v>
      </c>
      <c r="V38" s="14">
        <v>0</v>
      </c>
      <c r="W38" s="14">
        <v>0</v>
      </c>
      <c r="X38" s="14">
        <v>0</v>
      </c>
      <c r="Y38" s="14">
        <v>4.4392523364485979E-2</v>
      </c>
      <c r="Z38" s="21">
        <v>0.69392523364485981</v>
      </c>
    </row>
    <row r="39" spans="1:26" x14ac:dyDescent="0.25">
      <c r="A39" s="4">
        <v>2011</v>
      </c>
      <c r="B39" s="8">
        <v>285</v>
      </c>
      <c r="C39" s="8" t="s">
        <v>31</v>
      </c>
      <c r="D39" s="15">
        <v>0.2070175438596491</v>
      </c>
      <c r="E39" s="14">
        <v>4.2105263157894736E-2</v>
      </c>
      <c r="F39" s="14">
        <v>1.0526315789473684E-2</v>
      </c>
      <c r="G39" s="14">
        <v>0</v>
      </c>
      <c r="H39" s="14">
        <v>0</v>
      </c>
      <c r="I39" s="14">
        <v>0</v>
      </c>
      <c r="J39" s="14">
        <v>0</v>
      </c>
      <c r="K39" s="15">
        <v>0</v>
      </c>
      <c r="L39" s="14">
        <v>0</v>
      </c>
      <c r="M39" s="14">
        <v>0</v>
      </c>
      <c r="N39" s="14">
        <v>0</v>
      </c>
      <c r="O39" s="14">
        <v>0</v>
      </c>
      <c r="P39" s="14">
        <v>0</v>
      </c>
      <c r="Q39" s="14">
        <v>0</v>
      </c>
      <c r="R39" s="14">
        <v>0</v>
      </c>
      <c r="S39" s="14">
        <v>0</v>
      </c>
      <c r="T39" s="14">
        <v>0</v>
      </c>
      <c r="U39" s="14">
        <v>0</v>
      </c>
      <c r="V39" s="14">
        <v>0</v>
      </c>
      <c r="W39" s="14">
        <v>0</v>
      </c>
      <c r="X39" s="14">
        <v>0</v>
      </c>
      <c r="Y39" s="14">
        <v>2.456140350877193E-2</v>
      </c>
      <c r="Z39" s="21">
        <v>0.71578947368421053</v>
      </c>
    </row>
    <row r="40" spans="1:26" x14ac:dyDescent="0.25">
      <c r="A40" s="4">
        <v>2012</v>
      </c>
      <c r="B40" s="8">
        <v>209</v>
      </c>
      <c r="C40" s="8" t="s">
        <v>31</v>
      </c>
      <c r="D40" s="15">
        <v>0.35885167464114831</v>
      </c>
      <c r="E40" s="14">
        <v>8.6124401913875603E-2</v>
      </c>
      <c r="F40" s="14">
        <v>6.6985645933014357E-2</v>
      </c>
      <c r="G40" s="14">
        <v>0</v>
      </c>
      <c r="H40" s="14">
        <v>9.5693779904306216E-3</v>
      </c>
      <c r="I40" s="14">
        <v>0</v>
      </c>
      <c r="J40" s="14">
        <v>0</v>
      </c>
      <c r="K40" s="15">
        <v>0</v>
      </c>
      <c r="L40" s="14">
        <v>0</v>
      </c>
      <c r="M40" s="14">
        <v>0</v>
      </c>
      <c r="N40" s="14">
        <v>0</v>
      </c>
      <c r="O40" s="14">
        <v>2.3923444976076555E-2</v>
      </c>
      <c r="P40" s="14">
        <v>0</v>
      </c>
      <c r="Q40" s="14">
        <v>0</v>
      </c>
      <c r="R40" s="14">
        <v>0</v>
      </c>
      <c r="S40" s="14">
        <v>0</v>
      </c>
      <c r="T40" s="14">
        <v>0</v>
      </c>
      <c r="U40" s="14">
        <v>0</v>
      </c>
      <c r="V40" s="14">
        <v>0</v>
      </c>
      <c r="W40" s="14">
        <v>0</v>
      </c>
      <c r="X40" s="14">
        <v>0</v>
      </c>
      <c r="Y40" s="14">
        <v>3.3492822966507178E-2</v>
      </c>
      <c r="Z40" s="21">
        <v>0.42105263157894735</v>
      </c>
    </row>
    <row r="41" spans="1:26" x14ac:dyDescent="0.25">
      <c r="A41" s="4">
        <v>2013</v>
      </c>
      <c r="B41" s="8">
        <v>182</v>
      </c>
      <c r="C41" s="8" t="s">
        <v>45</v>
      </c>
      <c r="D41" s="15">
        <v>0.17032967032967034</v>
      </c>
      <c r="E41" s="14">
        <v>0.15384615384615385</v>
      </c>
      <c r="F41" s="14">
        <v>2.197802197802198E-2</v>
      </c>
      <c r="G41" s="14">
        <v>0</v>
      </c>
      <c r="H41" s="14">
        <v>5.4945054945054949E-3</v>
      </c>
      <c r="I41" s="14">
        <v>0</v>
      </c>
      <c r="J41" s="14">
        <v>0</v>
      </c>
      <c r="K41" s="15">
        <v>0</v>
      </c>
      <c r="L41" s="14">
        <v>0</v>
      </c>
      <c r="M41" s="14">
        <v>0</v>
      </c>
      <c r="N41" s="14">
        <v>0</v>
      </c>
      <c r="O41" s="14">
        <v>0</v>
      </c>
      <c r="P41" s="14">
        <v>0</v>
      </c>
      <c r="Q41" s="14">
        <v>0</v>
      </c>
      <c r="R41" s="14">
        <v>0</v>
      </c>
      <c r="S41" s="14">
        <v>0</v>
      </c>
      <c r="T41" s="14">
        <v>0</v>
      </c>
      <c r="U41" s="14">
        <v>0</v>
      </c>
      <c r="V41" s="14">
        <v>0</v>
      </c>
      <c r="W41" s="14">
        <v>0</v>
      </c>
      <c r="X41" s="14">
        <v>0</v>
      </c>
      <c r="Y41" s="14">
        <v>3.8461538461538464E-2</v>
      </c>
      <c r="Z41" s="21">
        <v>0.60989010989010994</v>
      </c>
    </row>
    <row r="42" spans="1:26" x14ac:dyDescent="0.25">
      <c r="A42" s="5" t="s">
        <v>32</v>
      </c>
      <c r="B42" s="9">
        <v>554</v>
      </c>
      <c r="C42" s="9"/>
      <c r="D42" s="16">
        <v>0.14658035568545921</v>
      </c>
      <c r="E42" s="1">
        <v>4.0981887199384025E-2</v>
      </c>
      <c r="F42" s="1">
        <v>4.7897725636474459E-2</v>
      </c>
      <c r="G42" s="1">
        <v>4.6859488061874767E-3</v>
      </c>
      <c r="H42" s="1">
        <v>3.6119931489545357E-3</v>
      </c>
      <c r="I42" s="1">
        <v>0</v>
      </c>
      <c r="J42" s="1">
        <v>0</v>
      </c>
      <c r="K42" s="16">
        <v>0</v>
      </c>
      <c r="L42" s="1">
        <v>0</v>
      </c>
      <c r="M42" s="1">
        <v>0</v>
      </c>
      <c r="N42" s="1">
        <v>2.5453848232016045E-3</v>
      </c>
      <c r="O42" s="1">
        <v>2.3879102052805547E-3</v>
      </c>
      <c r="P42" s="1">
        <v>0</v>
      </c>
      <c r="Q42" s="1">
        <v>0</v>
      </c>
      <c r="R42" s="1">
        <v>0</v>
      </c>
      <c r="S42" s="1">
        <v>0</v>
      </c>
      <c r="T42" s="1">
        <v>0</v>
      </c>
      <c r="U42" s="1">
        <v>0</v>
      </c>
      <c r="V42" s="1">
        <v>0</v>
      </c>
      <c r="W42" s="1">
        <v>0</v>
      </c>
      <c r="X42" s="1">
        <v>0</v>
      </c>
      <c r="Y42" s="1">
        <v>1.6680989767403814E-2</v>
      </c>
      <c r="Z42" s="22">
        <v>0.73462780472765432</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292</v>
      </c>
      <c r="C44" s="9"/>
      <c r="D44" s="16">
        <v>0.15259691576317896</v>
      </c>
      <c r="E44" s="1">
        <v>1.3395805847575522E-2</v>
      </c>
      <c r="F44" s="1">
        <v>3.9978369513393695E-2</v>
      </c>
      <c r="G44" s="1">
        <v>1.2894101300162107E-2</v>
      </c>
      <c r="H44" s="1">
        <v>0</v>
      </c>
      <c r="I44" s="1">
        <v>0</v>
      </c>
      <c r="J44" s="1">
        <v>0</v>
      </c>
      <c r="K44" s="16">
        <v>0</v>
      </c>
      <c r="L44" s="1">
        <v>0</v>
      </c>
      <c r="M44" s="1">
        <v>0</v>
      </c>
      <c r="N44" s="1">
        <v>3.3307468193197959E-3</v>
      </c>
      <c r="O44" s="1">
        <v>0</v>
      </c>
      <c r="P44" s="1">
        <v>0</v>
      </c>
      <c r="Q44" s="1">
        <v>0</v>
      </c>
      <c r="R44" s="1">
        <v>0</v>
      </c>
      <c r="S44" s="1">
        <v>0</v>
      </c>
      <c r="T44" s="1">
        <v>0</v>
      </c>
      <c r="U44" s="1">
        <v>0</v>
      </c>
      <c r="V44" s="1">
        <v>0</v>
      </c>
      <c r="W44" s="1">
        <v>0</v>
      </c>
      <c r="X44" s="1">
        <v>0</v>
      </c>
      <c r="Y44" s="1">
        <v>4.2609684046010761E-3</v>
      </c>
      <c r="Z44" s="22">
        <v>0.77354309235176888</v>
      </c>
    </row>
    <row r="45" spans="1:26" x14ac:dyDescent="0.25">
      <c r="A45" s="5" t="s">
        <v>35</v>
      </c>
      <c r="B45" s="9">
        <v>320</v>
      </c>
      <c r="C45" s="9"/>
      <c r="D45" s="16">
        <v>0.10739170146137787</v>
      </c>
      <c r="E45" s="1">
        <v>4.4813413361169105E-2</v>
      </c>
      <c r="F45" s="1">
        <v>4.1701461377870563E-2</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6.2630480167014616E-3</v>
      </c>
      <c r="Z45" s="22">
        <v>0.79983037578288096</v>
      </c>
    </row>
    <row r="46" spans="1:26" ht="15.75" thickBot="1" x14ac:dyDescent="0.3">
      <c r="A46" s="6" t="s">
        <v>36</v>
      </c>
      <c r="B46" s="11">
        <v>654</v>
      </c>
      <c r="C46" s="11"/>
      <c r="D46" s="17">
        <v>0.15020109356127814</v>
      </c>
      <c r="E46" s="18">
        <v>4.7827305404961627E-2</v>
      </c>
      <c r="F46" s="18">
        <v>5.0835722503776527E-2</v>
      </c>
      <c r="G46" s="18">
        <v>3.1219013152859049E-3</v>
      </c>
      <c r="H46" s="18">
        <v>5.05679040853635E-3</v>
      </c>
      <c r="I46" s="18">
        <v>0</v>
      </c>
      <c r="J46" s="18">
        <v>0</v>
      </c>
      <c r="K46" s="17">
        <v>0</v>
      </c>
      <c r="L46" s="18">
        <v>0</v>
      </c>
      <c r="M46" s="18">
        <v>0</v>
      </c>
      <c r="N46" s="18">
        <v>2.6753396006636348E-3</v>
      </c>
      <c r="O46" s="18">
        <v>3.3430742873927768E-3</v>
      </c>
      <c r="P46" s="18">
        <v>0</v>
      </c>
      <c r="Q46" s="18">
        <v>0</v>
      </c>
      <c r="R46" s="18">
        <v>0</v>
      </c>
      <c r="S46" s="18">
        <v>0</v>
      </c>
      <c r="T46" s="18">
        <v>0</v>
      </c>
      <c r="U46" s="18">
        <v>0</v>
      </c>
      <c r="V46" s="18">
        <v>0</v>
      </c>
      <c r="W46" s="18">
        <v>0</v>
      </c>
      <c r="X46" s="18">
        <v>0</v>
      </c>
      <c r="Y46" s="18">
        <v>2.1382054364244858E-2</v>
      </c>
      <c r="Z46" s="23">
        <v>0.71555671855386016</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187</v>
      </c>
    </row>
    <row r="2" spans="1:26" x14ac:dyDescent="0.25">
      <c r="A2" t="s">
        <v>188</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9</v>
      </c>
      <c r="C13" s="8">
        <v>3</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539</v>
      </c>
      <c r="C14" s="8" t="s">
        <v>29</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397</v>
      </c>
      <c r="C15" s="8" t="s">
        <v>30</v>
      </c>
      <c r="D15" s="15">
        <v>8.3123425692695208E-2</v>
      </c>
      <c r="E15" s="14">
        <v>2.5188916876574307E-3</v>
      </c>
      <c r="F15" s="14">
        <v>2.7707808564231738E-2</v>
      </c>
      <c r="G15" s="14">
        <v>0</v>
      </c>
      <c r="H15" s="14">
        <v>0</v>
      </c>
      <c r="I15" s="14">
        <v>0</v>
      </c>
      <c r="J15" s="14">
        <v>0</v>
      </c>
      <c r="K15" s="15">
        <v>0</v>
      </c>
      <c r="L15" s="14">
        <v>0</v>
      </c>
      <c r="M15" s="14">
        <v>0</v>
      </c>
      <c r="N15" s="14">
        <v>7.556675062972292E-3</v>
      </c>
      <c r="O15" s="14">
        <v>0</v>
      </c>
      <c r="P15" s="14">
        <v>0</v>
      </c>
      <c r="Q15" s="14">
        <v>0</v>
      </c>
      <c r="R15" s="14">
        <v>0</v>
      </c>
      <c r="S15" s="14">
        <v>0</v>
      </c>
      <c r="T15" s="14">
        <v>0</v>
      </c>
      <c r="U15" s="14">
        <v>0</v>
      </c>
      <c r="V15" s="14">
        <v>0</v>
      </c>
      <c r="W15" s="14">
        <v>0</v>
      </c>
      <c r="X15" s="14">
        <v>0</v>
      </c>
      <c r="Y15" s="14">
        <v>1.0075566750629723E-2</v>
      </c>
      <c r="Z15" s="21">
        <v>0.86901763224181361</v>
      </c>
    </row>
    <row r="16" spans="1:26" x14ac:dyDescent="0.25">
      <c r="A16" s="4">
        <v>1988</v>
      </c>
      <c r="B16" s="8">
        <v>408</v>
      </c>
      <c r="C16" s="8" t="s">
        <v>31</v>
      </c>
      <c r="D16" s="15">
        <v>6.1274509803921566E-2</v>
      </c>
      <c r="E16" s="14">
        <v>4.9019607843137254E-3</v>
      </c>
      <c r="F16" s="14">
        <v>1.2254901960784314E-2</v>
      </c>
      <c r="G16" s="14">
        <v>0</v>
      </c>
      <c r="H16" s="14">
        <v>0</v>
      </c>
      <c r="I16" s="14">
        <v>0</v>
      </c>
      <c r="J16" s="14">
        <v>0</v>
      </c>
      <c r="K16" s="15">
        <v>0</v>
      </c>
      <c r="L16" s="14">
        <v>0</v>
      </c>
      <c r="M16" s="14">
        <v>0</v>
      </c>
      <c r="N16" s="14">
        <v>0</v>
      </c>
      <c r="O16" s="14">
        <v>0</v>
      </c>
      <c r="P16" s="14">
        <v>0</v>
      </c>
      <c r="Q16" s="14">
        <v>0</v>
      </c>
      <c r="R16" s="14">
        <v>0</v>
      </c>
      <c r="S16" s="14">
        <v>0</v>
      </c>
      <c r="T16" s="14">
        <v>0</v>
      </c>
      <c r="U16" s="14">
        <v>0</v>
      </c>
      <c r="V16" s="14">
        <v>0</v>
      </c>
      <c r="W16" s="14">
        <v>0</v>
      </c>
      <c r="X16" s="14">
        <v>0</v>
      </c>
      <c r="Y16" s="14">
        <v>7.3529411764705881E-3</v>
      </c>
      <c r="Z16" s="21">
        <v>0.91421568627450978</v>
      </c>
    </row>
    <row r="17" spans="1:26" x14ac:dyDescent="0.25">
      <c r="A17" s="4">
        <v>1989</v>
      </c>
      <c r="B17" s="8">
        <v>156</v>
      </c>
      <c r="C17" s="8" t="s">
        <v>31</v>
      </c>
      <c r="D17" s="15">
        <v>0.12820512820512819</v>
      </c>
      <c r="E17" s="14">
        <v>1.282051282051282E-2</v>
      </c>
      <c r="F17" s="14">
        <v>0</v>
      </c>
      <c r="G17" s="14">
        <v>1.9230769230769232E-2</v>
      </c>
      <c r="H17" s="14">
        <v>0</v>
      </c>
      <c r="I17" s="14">
        <v>0</v>
      </c>
      <c r="J17" s="14">
        <v>0</v>
      </c>
      <c r="K17" s="15">
        <v>0</v>
      </c>
      <c r="L17" s="14">
        <v>0</v>
      </c>
      <c r="M17" s="14">
        <v>0</v>
      </c>
      <c r="N17" s="14">
        <v>6.41025641025641E-3</v>
      </c>
      <c r="O17" s="14">
        <v>0</v>
      </c>
      <c r="P17" s="14">
        <v>0</v>
      </c>
      <c r="Q17" s="14">
        <v>0</v>
      </c>
      <c r="R17" s="14">
        <v>0</v>
      </c>
      <c r="S17" s="14">
        <v>0</v>
      </c>
      <c r="T17" s="14">
        <v>0</v>
      </c>
      <c r="U17" s="14">
        <v>0</v>
      </c>
      <c r="V17" s="14">
        <v>0</v>
      </c>
      <c r="W17" s="14">
        <v>0</v>
      </c>
      <c r="X17" s="14">
        <v>0</v>
      </c>
      <c r="Y17" s="14">
        <v>0</v>
      </c>
      <c r="Z17" s="21">
        <v>0.83333333333333337</v>
      </c>
    </row>
    <row r="18" spans="1:26" x14ac:dyDescent="0.25">
      <c r="A18" s="4">
        <v>1990</v>
      </c>
      <c r="B18" s="8">
        <v>157</v>
      </c>
      <c r="C18" s="8" t="s">
        <v>45</v>
      </c>
      <c r="D18" s="15">
        <v>0.21656050955414013</v>
      </c>
      <c r="E18" s="14">
        <v>0</v>
      </c>
      <c r="F18" s="14">
        <v>0.10191082802547771</v>
      </c>
      <c r="G18" s="14">
        <v>2.5477707006369428E-2</v>
      </c>
      <c r="H18" s="14">
        <v>0</v>
      </c>
      <c r="I18" s="14">
        <v>0</v>
      </c>
      <c r="J18" s="14">
        <v>0</v>
      </c>
      <c r="K18" s="15">
        <v>0</v>
      </c>
      <c r="L18" s="14">
        <v>0</v>
      </c>
      <c r="M18" s="14">
        <v>0</v>
      </c>
      <c r="N18" s="14">
        <v>0</v>
      </c>
      <c r="O18" s="14">
        <v>0</v>
      </c>
      <c r="P18" s="14">
        <v>0</v>
      </c>
      <c r="Q18" s="14">
        <v>0</v>
      </c>
      <c r="R18" s="14">
        <v>0</v>
      </c>
      <c r="S18" s="14">
        <v>0</v>
      </c>
      <c r="T18" s="14">
        <v>0</v>
      </c>
      <c r="U18" s="14">
        <v>0</v>
      </c>
      <c r="V18" s="14">
        <v>0</v>
      </c>
      <c r="W18" s="14">
        <v>0</v>
      </c>
      <c r="X18" s="14">
        <v>0</v>
      </c>
      <c r="Y18" s="14">
        <v>0</v>
      </c>
      <c r="Z18" s="21">
        <v>0.6560509554140127</v>
      </c>
    </row>
    <row r="19" spans="1:26" x14ac:dyDescent="0.25">
      <c r="A19" s="4">
        <v>1991</v>
      </c>
      <c r="B19" s="8">
        <v>130</v>
      </c>
      <c r="C19" s="8" t="s">
        <v>71</v>
      </c>
      <c r="D19" s="15" t="s">
        <v>26</v>
      </c>
      <c r="E19" s="14" t="s">
        <v>27</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v>143</v>
      </c>
      <c r="C20" s="8">
        <v>6</v>
      </c>
      <c r="D20" s="15" t="s">
        <v>26</v>
      </c>
      <c r="E20" s="14" t="s">
        <v>27</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v>1</v>
      </c>
      <c r="C23" s="8">
        <v>3</v>
      </c>
      <c r="D23" s="15" t="s">
        <v>26</v>
      </c>
      <c r="E23" s="14" t="s">
        <v>27</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v>23</v>
      </c>
      <c r="C24" s="8" t="s">
        <v>29</v>
      </c>
      <c r="D24" s="15" t="s">
        <v>26</v>
      </c>
      <c r="E24" s="14" t="s">
        <v>27</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v>140</v>
      </c>
      <c r="C25" s="8" t="s">
        <v>30</v>
      </c>
      <c r="D25" s="15">
        <v>7.1428571428571425E-2</v>
      </c>
      <c r="E25" s="14">
        <v>5.7142857142857141E-2</v>
      </c>
      <c r="F25" s="14">
        <v>0</v>
      </c>
      <c r="G25" s="14">
        <v>0</v>
      </c>
      <c r="H25" s="14">
        <v>0</v>
      </c>
      <c r="I25" s="14">
        <v>0</v>
      </c>
      <c r="J25" s="14">
        <v>0</v>
      </c>
      <c r="K25" s="15">
        <v>0</v>
      </c>
      <c r="L25" s="14">
        <v>0</v>
      </c>
      <c r="M25" s="14">
        <v>0</v>
      </c>
      <c r="N25" s="14">
        <v>0</v>
      </c>
      <c r="O25" s="14">
        <v>0</v>
      </c>
      <c r="P25" s="14">
        <v>0</v>
      </c>
      <c r="Q25" s="14">
        <v>0</v>
      </c>
      <c r="R25" s="14">
        <v>0</v>
      </c>
      <c r="S25" s="14">
        <v>0</v>
      </c>
      <c r="T25" s="14">
        <v>0</v>
      </c>
      <c r="U25" s="14">
        <v>0</v>
      </c>
      <c r="V25" s="14">
        <v>0</v>
      </c>
      <c r="W25" s="14">
        <v>0</v>
      </c>
      <c r="X25" s="14">
        <v>0</v>
      </c>
      <c r="Y25" s="14">
        <v>0</v>
      </c>
      <c r="Z25" s="21">
        <v>0.87142857142857144</v>
      </c>
    </row>
    <row r="26" spans="1:26" x14ac:dyDescent="0.25">
      <c r="A26" s="4">
        <v>1998</v>
      </c>
      <c r="B26" s="8">
        <v>458</v>
      </c>
      <c r="C26" s="8" t="s">
        <v>31</v>
      </c>
      <c r="D26" s="15">
        <v>7.6419213973799124E-2</v>
      </c>
      <c r="E26" s="14">
        <v>1.0917030567685589E-2</v>
      </c>
      <c r="F26" s="14">
        <v>2.4017467248908297E-2</v>
      </c>
      <c r="G26" s="14">
        <v>0</v>
      </c>
      <c r="H26" s="14">
        <v>0</v>
      </c>
      <c r="I26" s="14">
        <v>0</v>
      </c>
      <c r="J26" s="14">
        <v>0</v>
      </c>
      <c r="K26" s="15">
        <v>0</v>
      </c>
      <c r="L26" s="14">
        <v>0</v>
      </c>
      <c r="M26" s="14">
        <v>0</v>
      </c>
      <c r="N26" s="14">
        <v>0</v>
      </c>
      <c r="O26" s="14">
        <v>0</v>
      </c>
      <c r="P26" s="14">
        <v>0</v>
      </c>
      <c r="Q26" s="14">
        <v>0</v>
      </c>
      <c r="R26" s="14">
        <v>0</v>
      </c>
      <c r="S26" s="14">
        <v>0</v>
      </c>
      <c r="T26" s="14">
        <v>0</v>
      </c>
      <c r="U26" s="14">
        <v>0</v>
      </c>
      <c r="V26" s="14">
        <v>0</v>
      </c>
      <c r="W26" s="14">
        <v>0</v>
      </c>
      <c r="X26" s="14">
        <v>0</v>
      </c>
      <c r="Y26" s="14">
        <v>1.3100436681222707E-2</v>
      </c>
      <c r="Z26" s="21">
        <v>0.87554585152838427</v>
      </c>
    </row>
    <row r="27" spans="1:26" x14ac:dyDescent="0.25">
      <c r="A27" s="4">
        <v>1999</v>
      </c>
      <c r="B27" s="8">
        <v>704</v>
      </c>
      <c r="C27" s="8" t="s">
        <v>31</v>
      </c>
      <c r="D27" s="15">
        <v>5.8238636363636354E-2</v>
      </c>
      <c r="E27" s="14">
        <v>4.261363636363636E-3</v>
      </c>
      <c r="F27" s="14">
        <v>8.8068181818181823E-2</v>
      </c>
      <c r="G27" s="14">
        <v>0</v>
      </c>
      <c r="H27" s="14">
        <v>8.5227272727272721E-3</v>
      </c>
      <c r="I27" s="14">
        <v>0</v>
      </c>
      <c r="J27" s="14">
        <v>0</v>
      </c>
      <c r="K27" s="15">
        <v>0</v>
      </c>
      <c r="L27" s="14">
        <v>0</v>
      </c>
      <c r="M27" s="14">
        <v>0</v>
      </c>
      <c r="N27" s="14">
        <v>7.102272727272727E-3</v>
      </c>
      <c r="O27" s="14">
        <v>0</v>
      </c>
      <c r="P27" s="14">
        <v>0</v>
      </c>
      <c r="Q27" s="14">
        <v>0</v>
      </c>
      <c r="R27" s="14">
        <v>0</v>
      </c>
      <c r="S27" s="14">
        <v>0</v>
      </c>
      <c r="T27" s="14">
        <v>0</v>
      </c>
      <c r="U27" s="14">
        <v>0</v>
      </c>
      <c r="V27" s="14">
        <v>0</v>
      </c>
      <c r="W27" s="14">
        <v>0</v>
      </c>
      <c r="X27" s="14">
        <v>0</v>
      </c>
      <c r="Y27" s="14">
        <v>8.5227272727272721E-3</v>
      </c>
      <c r="Z27" s="21">
        <v>0.82528409090909094</v>
      </c>
    </row>
    <row r="28" spans="1:26" x14ac:dyDescent="0.25">
      <c r="A28" s="4">
        <v>2000</v>
      </c>
      <c r="B28" s="8">
        <v>1041</v>
      </c>
      <c r="C28" s="8" t="s">
        <v>31</v>
      </c>
      <c r="D28" s="15">
        <v>8.3573487031700283E-2</v>
      </c>
      <c r="E28" s="14">
        <v>1.536983669548511E-2</v>
      </c>
      <c r="F28" s="14">
        <v>7.9731027857829012E-2</v>
      </c>
      <c r="G28" s="14">
        <v>0</v>
      </c>
      <c r="H28" s="14">
        <v>1.536983669548511E-2</v>
      </c>
      <c r="I28" s="14">
        <v>0</v>
      </c>
      <c r="J28" s="14">
        <v>0</v>
      </c>
      <c r="K28" s="15">
        <v>0</v>
      </c>
      <c r="L28" s="14">
        <v>0</v>
      </c>
      <c r="M28" s="14">
        <v>0</v>
      </c>
      <c r="N28" s="14">
        <v>6.7243035542747355E-3</v>
      </c>
      <c r="O28" s="14">
        <v>3.8424591738712775E-3</v>
      </c>
      <c r="P28" s="14">
        <v>0</v>
      </c>
      <c r="Q28" s="14">
        <v>0</v>
      </c>
      <c r="R28" s="14">
        <v>0</v>
      </c>
      <c r="S28" s="14">
        <v>0</v>
      </c>
      <c r="T28" s="14">
        <v>0</v>
      </c>
      <c r="U28" s="14">
        <v>0</v>
      </c>
      <c r="V28" s="14">
        <v>0</v>
      </c>
      <c r="W28" s="14">
        <v>0</v>
      </c>
      <c r="X28" s="14">
        <v>0</v>
      </c>
      <c r="Y28" s="14">
        <v>2.881844380403458E-3</v>
      </c>
      <c r="Z28" s="21">
        <v>0.79250720461095103</v>
      </c>
    </row>
    <row r="29" spans="1:26" x14ac:dyDescent="0.25">
      <c r="A29" s="4">
        <v>2001</v>
      </c>
      <c r="B29" s="8">
        <v>1397</v>
      </c>
      <c r="C29" s="8" t="s">
        <v>31</v>
      </c>
      <c r="D29" s="15">
        <v>7.5876879026485336E-2</v>
      </c>
      <c r="E29" s="14">
        <v>5.0107372942018611E-3</v>
      </c>
      <c r="F29" s="14">
        <v>3.7938439513242661E-2</v>
      </c>
      <c r="G29" s="14">
        <v>1.4316392269148174E-3</v>
      </c>
      <c r="H29" s="14">
        <v>0</v>
      </c>
      <c r="I29" s="14">
        <v>0</v>
      </c>
      <c r="J29" s="14">
        <v>0</v>
      </c>
      <c r="K29" s="15">
        <v>0</v>
      </c>
      <c r="L29" s="14">
        <v>0</v>
      </c>
      <c r="M29" s="14">
        <v>0</v>
      </c>
      <c r="N29" s="14">
        <v>2.8632784538296348E-3</v>
      </c>
      <c r="O29" s="14">
        <v>0</v>
      </c>
      <c r="P29" s="14">
        <v>0</v>
      </c>
      <c r="Q29" s="14">
        <v>0</v>
      </c>
      <c r="R29" s="14">
        <v>0</v>
      </c>
      <c r="S29" s="14">
        <v>0</v>
      </c>
      <c r="T29" s="14">
        <v>0</v>
      </c>
      <c r="U29" s="14">
        <v>0</v>
      </c>
      <c r="V29" s="14">
        <v>0</v>
      </c>
      <c r="W29" s="14">
        <v>0</v>
      </c>
      <c r="X29" s="14">
        <v>0</v>
      </c>
      <c r="Y29" s="14">
        <v>2.5053686471009307E-2</v>
      </c>
      <c r="Z29" s="21">
        <v>0.85182534001431642</v>
      </c>
    </row>
    <row r="30" spans="1:26" x14ac:dyDescent="0.25">
      <c r="A30" s="4">
        <v>2002</v>
      </c>
      <c r="B30" s="8">
        <v>948</v>
      </c>
      <c r="C30" s="8" t="s">
        <v>31</v>
      </c>
      <c r="D30" s="15">
        <v>7.9113924050632917E-2</v>
      </c>
      <c r="E30" s="14">
        <v>3.1645569620253164E-3</v>
      </c>
      <c r="F30" s="14">
        <v>4.2194092827004218E-2</v>
      </c>
      <c r="G30" s="14">
        <v>1.0548523206751054E-2</v>
      </c>
      <c r="H30" s="14">
        <v>0</v>
      </c>
      <c r="I30" s="14">
        <v>0</v>
      </c>
      <c r="J30" s="14">
        <v>0</v>
      </c>
      <c r="K30" s="15">
        <v>0</v>
      </c>
      <c r="L30" s="14">
        <v>0</v>
      </c>
      <c r="M30" s="14">
        <v>0</v>
      </c>
      <c r="N30" s="14">
        <v>0</v>
      </c>
      <c r="O30" s="14">
        <v>0</v>
      </c>
      <c r="P30" s="14">
        <v>0</v>
      </c>
      <c r="Q30" s="14">
        <v>0</v>
      </c>
      <c r="R30" s="14">
        <v>0</v>
      </c>
      <c r="S30" s="14">
        <v>0</v>
      </c>
      <c r="T30" s="14">
        <v>0</v>
      </c>
      <c r="U30" s="14">
        <v>0</v>
      </c>
      <c r="V30" s="14">
        <v>0</v>
      </c>
      <c r="W30" s="14">
        <v>0</v>
      </c>
      <c r="X30" s="14">
        <v>0</v>
      </c>
      <c r="Y30" s="14">
        <v>1.7932489451476793E-2</v>
      </c>
      <c r="Z30" s="21">
        <v>0.84704641350210974</v>
      </c>
    </row>
    <row r="31" spans="1:26" x14ac:dyDescent="0.25">
      <c r="A31" s="4">
        <v>2003</v>
      </c>
      <c r="B31" s="8">
        <v>684</v>
      </c>
      <c r="C31" s="8" t="s">
        <v>31</v>
      </c>
      <c r="D31" s="15">
        <v>9.6491228070175433E-2</v>
      </c>
      <c r="E31" s="14">
        <v>1.4619883040935672E-3</v>
      </c>
      <c r="F31" s="14">
        <v>4.3859649122807015E-2</v>
      </c>
      <c r="G31" s="14">
        <v>1.3157894736842105E-2</v>
      </c>
      <c r="H31" s="14">
        <v>0</v>
      </c>
      <c r="I31" s="14">
        <v>0</v>
      </c>
      <c r="J31" s="14">
        <v>0</v>
      </c>
      <c r="K31" s="15">
        <v>0</v>
      </c>
      <c r="L31" s="14">
        <v>0</v>
      </c>
      <c r="M31" s="14">
        <v>0</v>
      </c>
      <c r="N31" s="14">
        <v>2.9239766081871343E-3</v>
      </c>
      <c r="O31" s="14">
        <v>0</v>
      </c>
      <c r="P31" s="14">
        <v>0</v>
      </c>
      <c r="Q31" s="14">
        <v>0</v>
      </c>
      <c r="R31" s="14">
        <v>0</v>
      </c>
      <c r="S31" s="14">
        <v>0</v>
      </c>
      <c r="T31" s="14">
        <v>0</v>
      </c>
      <c r="U31" s="14">
        <v>0</v>
      </c>
      <c r="V31" s="14">
        <v>0</v>
      </c>
      <c r="W31" s="14">
        <v>0</v>
      </c>
      <c r="X31" s="14">
        <v>0</v>
      </c>
      <c r="Y31" s="14">
        <v>2.6315789473684209E-2</v>
      </c>
      <c r="Z31" s="21">
        <v>0.81578947368421051</v>
      </c>
    </row>
    <row r="32" spans="1:26" x14ac:dyDescent="0.25">
      <c r="A32" s="4">
        <v>2004</v>
      </c>
      <c r="B32" s="8">
        <v>664</v>
      </c>
      <c r="C32" s="8" t="s">
        <v>31</v>
      </c>
      <c r="D32" s="15">
        <v>6.3253012048192767E-2</v>
      </c>
      <c r="E32" s="14">
        <v>9.4879518072289157E-2</v>
      </c>
      <c r="F32" s="14">
        <v>3.614457831325301E-2</v>
      </c>
      <c r="G32" s="14">
        <v>0</v>
      </c>
      <c r="H32" s="14">
        <v>0</v>
      </c>
      <c r="I32" s="14">
        <v>0</v>
      </c>
      <c r="J32" s="14">
        <v>0</v>
      </c>
      <c r="K32" s="15">
        <v>0</v>
      </c>
      <c r="L32" s="14">
        <v>0</v>
      </c>
      <c r="M32" s="14">
        <v>0</v>
      </c>
      <c r="N32" s="14">
        <v>0</v>
      </c>
      <c r="O32" s="14">
        <v>0</v>
      </c>
      <c r="P32" s="14">
        <v>0</v>
      </c>
      <c r="Q32" s="14">
        <v>0</v>
      </c>
      <c r="R32" s="14">
        <v>0</v>
      </c>
      <c r="S32" s="14">
        <v>0</v>
      </c>
      <c r="T32" s="14">
        <v>0</v>
      </c>
      <c r="U32" s="14">
        <v>0</v>
      </c>
      <c r="V32" s="14">
        <v>0</v>
      </c>
      <c r="W32" s="14">
        <v>0</v>
      </c>
      <c r="X32" s="14">
        <v>0</v>
      </c>
      <c r="Y32" s="14">
        <v>7.5301204819277108E-3</v>
      </c>
      <c r="Z32" s="21">
        <v>0.79819277108433739</v>
      </c>
    </row>
    <row r="33" spans="1:26" x14ac:dyDescent="0.25">
      <c r="A33" s="4">
        <v>2005</v>
      </c>
      <c r="B33" s="8">
        <v>713</v>
      </c>
      <c r="C33" s="8" t="s">
        <v>31</v>
      </c>
      <c r="D33" s="15">
        <v>0.19775596072931276</v>
      </c>
      <c r="E33" s="14">
        <v>2.1037868162692847E-2</v>
      </c>
      <c r="F33" s="14">
        <v>6.7321178120617109E-2</v>
      </c>
      <c r="G33" s="14">
        <v>2.8050490883590462E-3</v>
      </c>
      <c r="H33" s="14">
        <v>0</v>
      </c>
      <c r="I33" s="14">
        <v>0</v>
      </c>
      <c r="J33" s="14">
        <v>0</v>
      </c>
      <c r="K33" s="15">
        <v>0</v>
      </c>
      <c r="L33" s="14">
        <v>0</v>
      </c>
      <c r="M33" s="14">
        <v>0</v>
      </c>
      <c r="N33" s="14">
        <v>0</v>
      </c>
      <c r="O33" s="14">
        <v>1.9635343618513323E-2</v>
      </c>
      <c r="P33" s="14">
        <v>0</v>
      </c>
      <c r="Q33" s="14">
        <v>0</v>
      </c>
      <c r="R33" s="14">
        <v>0</v>
      </c>
      <c r="S33" s="14">
        <v>0</v>
      </c>
      <c r="T33" s="14">
        <v>0</v>
      </c>
      <c r="U33" s="14">
        <v>0</v>
      </c>
      <c r="V33" s="14">
        <v>0</v>
      </c>
      <c r="W33" s="14">
        <v>0</v>
      </c>
      <c r="X33" s="14">
        <v>0</v>
      </c>
      <c r="Y33" s="14">
        <v>2.8050490883590462E-2</v>
      </c>
      <c r="Z33" s="21">
        <v>0.66339410939691446</v>
      </c>
    </row>
    <row r="34" spans="1:26" x14ac:dyDescent="0.25">
      <c r="A34" s="4">
        <v>2006</v>
      </c>
      <c r="B34" s="8">
        <v>782</v>
      </c>
      <c r="C34" s="8" t="s">
        <v>31</v>
      </c>
      <c r="D34" s="15">
        <v>0.10485933503836319</v>
      </c>
      <c r="E34" s="14">
        <v>5.4987212276214836E-2</v>
      </c>
      <c r="F34" s="14">
        <v>3.1969309462915603E-2</v>
      </c>
      <c r="G34" s="14">
        <v>7.6726342710997444E-3</v>
      </c>
      <c r="H34" s="14">
        <v>0</v>
      </c>
      <c r="I34" s="14">
        <v>0</v>
      </c>
      <c r="J34" s="14">
        <v>0</v>
      </c>
      <c r="K34" s="15">
        <v>0</v>
      </c>
      <c r="L34" s="14">
        <v>0</v>
      </c>
      <c r="M34" s="14">
        <v>0</v>
      </c>
      <c r="N34" s="14">
        <v>0</v>
      </c>
      <c r="O34" s="14">
        <v>0</v>
      </c>
      <c r="P34" s="14">
        <v>0</v>
      </c>
      <c r="Q34" s="14">
        <v>0</v>
      </c>
      <c r="R34" s="14">
        <v>0</v>
      </c>
      <c r="S34" s="14">
        <v>0</v>
      </c>
      <c r="T34" s="14">
        <v>0</v>
      </c>
      <c r="U34" s="14">
        <v>0</v>
      </c>
      <c r="V34" s="14">
        <v>0</v>
      </c>
      <c r="W34" s="14">
        <v>0</v>
      </c>
      <c r="X34" s="14">
        <v>0</v>
      </c>
      <c r="Y34" s="14">
        <v>2.8132992327365727E-2</v>
      </c>
      <c r="Z34" s="21">
        <v>0.77237851662404089</v>
      </c>
    </row>
    <row r="35" spans="1:26" x14ac:dyDescent="0.25">
      <c r="A35" s="4">
        <v>2007</v>
      </c>
      <c r="B35" s="8">
        <v>641</v>
      </c>
      <c r="C35" s="8" t="s">
        <v>31</v>
      </c>
      <c r="D35" s="15">
        <v>0.15756630265210611</v>
      </c>
      <c r="E35" s="14">
        <v>3.5881435257410298E-2</v>
      </c>
      <c r="F35" s="14">
        <v>3.2761310452418098E-2</v>
      </c>
      <c r="G35" s="14">
        <v>3.1201248049921998E-3</v>
      </c>
      <c r="H35" s="14">
        <v>0</v>
      </c>
      <c r="I35" s="14">
        <v>0</v>
      </c>
      <c r="J35" s="14">
        <v>0</v>
      </c>
      <c r="K35" s="15">
        <v>0</v>
      </c>
      <c r="L35" s="14">
        <v>0</v>
      </c>
      <c r="M35" s="14">
        <v>0</v>
      </c>
      <c r="N35" s="14">
        <v>7.8003120124804995E-3</v>
      </c>
      <c r="O35" s="14">
        <v>0</v>
      </c>
      <c r="P35" s="14">
        <v>0</v>
      </c>
      <c r="Q35" s="14">
        <v>0</v>
      </c>
      <c r="R35" s="14">
        <v>0</v>
      </c>
      <c r="S35" s="14">
        <v>0</v>
      </c>
      <c r="T35" s="14">
        <v>0</v>
      </c>
      <c r="U35" s="14">
        <v>0</v>
      </c>
      <c r="V35" s="14">
        <v>0</v>
      </c>
      <c r="W35" s="14">
        <v>0</v>
      </c>
      <c r="X35" s="14">
        <v>0</v>
      </c>
      <c r="Y35" s="14">
        <v>0</v>
      </c>
      <c r="Z35" s="21">
        <v>0.76287051482059287</v>
      </c>
    </row>
    <row r="36" spans="1:26" x14ac:dyDescent="0.25">
      <c r="A36" s="4">
        <v>2008</v>
      </c>
      <c r="B36" s="8">
        <v>346</v>
      </c>
      <c r="C36" s="8" t="s">
        <v>31</v>
      </c>
      <c r="D36" s="15">
        <v>0.13294797687861273</v>
      </c>
      <c r="E36" s="14">
        <v>3.4682080924855488E-2</v>
      </c>
      <c r="F36" s="14">
        <v>8.670520231213872E-3</v>
      </c>
      <c r="G36" s="14">
        <v>0</v>
      </c>
      <c r="H36" s="14">
        <v>2.3121387283236993E-2</v>
      </c>
      <c r="I36" s="14">
        <v>0</v>
      </c>
      <c r="J36" s="14">
        <v>0</v>
      </c>
      <c r="K36" s="15">
        <v>0</v>
      </c>
      <c r="L36" s="14">
        <v>0</v>
      </c>
      <c r="M36" s="14">
        <v>0</v>
      </c>
      <c r="N36" s="14">
        <v>0</v>
      </c>
      <c r="O36" s="14">
        <v>0</v>
      </c>
      <c r="P36" s="14">
        <v>0</v>
      </c>
      <c r="Q36" s="14">
        <v>0</v>
      </c>
      <c r="R36" s="14">
        <v>0</v>
      </c>
      <c r="S36" s="14">
        <v>0</v>
      </c>
      <c r="T36" s="14">
        <v>0</v>
      </c>
      <c r="U36" s="14">
        <v>0</v>
      </c>
      <c r="V36" s="14">
        <v>0</v>
      </c>
      <c r="W36" s="14">
        <v>0</v>
      </c>
      <c r="X36" s="14">
        <v>0</v>
      </c>
      <c r="Y36" s="14">
        <v>1.7341040462427744E-2</v>
      </c>
      <c r="Z36" s="21">
        <v>0.7832369942196532</v>
      </c>
    </row>
    <row r="37" spans="1:26" x14ac:dyDescent="0.25">
      <c r="A37" s="4">
        <v>2009</v>
      </c>
      <c r="B37" s="8">
        <v>381</v>
      </c>
      <c r="C37" s="8" t="s">
        <v>31</v>
      </c>
      <c r="D37" s="15">
        <v>0.11811023622047244</v>
      </c>
      <c r="E37" s="14">
        <v>7.874015748031496E-3</v>
      </c>
      <c r="F37" s="14">
        <v>3.1496062992125984E-2</v>
      </c>
      <c r="G37" s="14">
        <v>0</v>
      </c>
      <c r="H37" s="14">
        <v>0</v>
      </c>
      <c r="I37" s="14">
        <v>0</v>
      </c>
      <c r="J37" s="14">
        <v>0</v>
      </c>
      <c r="K37" s="15">
        <v>0</v>
      </c>
      <c r="L37" s="14">
        <v>0</v>
      </c>
      <c r="M37" s="14">
        <v>0</v>
      </c>
      <c r="N37" s="14">
        <v>0</v>
      </c>
      <c r="O37" s="14">
        <v>0</v>
      </c>
      <c r="P37" s="14">
        <v>0</v>
      </c>
      <c r="Q37" s="14">
        <v>0</v>
      </c>
      <c r="R37" s="14">
        <v>0</v>
      </c>
      <c r="S37" s="14">
        <v>0</v>
      </c>
      <c r="T37" s="14">
        <v>0</v>
      </c>
      <c r="U37" s="14">
        <v>0</v>
      </c>
      <c r="V37" s="14">
        <v>0</v>
      </c>
      <c r="W37" s="14">
        <v>0</v>
      </c>
      <c r="X37" s="14">
        <v>0</v>
      </c>
      <c r="Y37" s="14">
        <v>2.6246719160104987E-2</v>
      </c>
      <c r="Z37" s="21">
        <v>0.81627296587926512</v>
      </c>
    </row>
    <row r="38" spans="1:26" x14ac:dyDescent="0.25">
      <c r="A38" s="4">
        <v>2010</v>
      </c>
      <c r="B38" s="8">
        <v>416</v>
      </c>
      <c r="C38" s="8" t="s">
        <v>31</v>
      </c>
      <c r="D38" s="15">
        <v>0.16826923076923075</v>
      </c>
      <c r="E38" s="14">
        <v>7.2115384615384619E-3</v>
      </c>
      <c r="F38" s="14">
        <v>5.7692307692307696E-2</v>
      </c>
      <c r="G38" s="14">
        <v>7.2115384615384619E-3</v>
      </c>
      <c r="H38" s="14">
        <v>0</v>
      </c>
      <c r="I38" s="14">
        <v>0</v>
      </c>
      <c r="J38" s="14">
        <v>0</v>
      </c>
      <c r="K38" s="15">
        <v>0</v>
      </c>
      <c r="L38" s="14">
        <v>0</v>
      </c>
      <c r="M38" s="14">
        <v>0</v>
      </c>
      <c r="N38" s="14">
        <v>0</v>
      </c>
      <c r="O38" s="14">
        <v>0</v>
      </c>
      <c r="P38" s="14">
        <v>0</v>
      </c>
      <c r="Q38" s="14">
        <v>0</v>
      </c>
      <c r="R38" s="14">
        <v>0</v>
      </c>
      <c r="S38" s="14">
        <v>0</v>
      </c>
      <c r="T38" s="14">
        <v>0</v>
      </c>
      <c r="U38" s="14">
        <v>0</v>
      </c>
      <c r="V38" s="14">
        <v>0</v>
      </c>
      <c r="W38" s="14">
        <v>0</v>
      </c>
      <c r="X38" s="14">
        <v>0</v>
      </c>
      <c r="Y38" s="14">
        <v>4.567307692307692E-2</v>
      </c>
      <c r="Z38" s="21">
        <v>0.71394230769230771</v>
      </c>
    </row>
    <row r="39" spans="1:26" x14ac:dyDescent="0.25">
      <c r="A39" s="4">
        <v>2011</v>
      </c>
      <c r="B39" s="8">
        <v>275</v>
      </c>
      <c r="C39" s="8" t="s">
        <v>31</v>
      </c>
      <c r="D39" s="15">
        <v>0.18909090909090909</v>
      </c>
      <c r="E39" s="14">
        <v>3.272727272727273E-2</v>
      </c>
      <c r="F39" s="14">
        <v>1.090909090909091E-2</v>
      </c>
      <c r="G39" s="14">
        <v>0</v>
      </c>
      <c r="H39" s="14">
        <v>0</v>
      </c>
      <c r="I39" s="14">
        <v>0</v>
      </c>
      <c r="J39" s="14">
        <v>0</v>
      </c>
      <c r="K39" s="15">
        <v>0</v>
      </c>
      <c r="L39" s="14">
        <v>0</v>
      </c>
      <c r="M39" s="14">
        <v>0</v>
      </c>
      <c r="N39" s="14">
        <v>0</v>
      </c>
      <c r="O39" s="14">
        <v>0</v>
      </c>
      <c r="P39" s="14">
        <v>0</v>
      </c>
      <c r="Q39" s="14">
        <v>0</v>
      </c>
      <c r="R39" s="14">
        <v>0</v>
      </c>
      <c r="S39" s="14">
        <v>0</v>
      </c>
      <c r="T39" s="14">
        <v>0</v>
      </c>
      <c r="U39" s="14">
        <v>0</v>
      </c>
      <c r="V39" s="14">
        <v>0</v>
      </c>
      <c r="W39" s="14">
        <v>0</v>
      </c>
      <c r="X39" s="14">
        <v>0</v>
      </c>
      <c r="Y39" s="14">
        <v>2.5454545454545455E-2</v>
      </c>
      <c r="Z39" s="21">
        <v>0.74181818181818182</v>
      </c>
    </row>
    <row r="40" spans="1:26" x14ac:dyDescent="0.25">
      <c r="A40" s="4">
        <v>2012</v>
      </c>
      <c r="B40" s="8">
        <v>179</v>
      </c>
      <c r="C40" s="8" t="s">
        <v>31</v>
      </c>
      <c r="D40" s="15">
        <v>0.32402234636871508</v>
      </c>
      <c r="E40" s="14">
        <v>3.9106145251396648E-2</v>
      </c>
      <c r="F40" s="14">
        <v>6.7039106145251395E-2</v>
      </c>
      <c r="G40" s="14">
        <v>0</v>
      </c>
      <c r="H40" s="14">
        <v>1.11731843575419E-2</v>
      </c>
      <c r="I40" s="14">
        <v>0</v>
      </c>
      <c r="J40" s="14">
        <v>0</v>
      </c>
      <c r="K40" s="15">
        <v>0</v>
      </c>
      <c r="L40" s="14">
        <v>0</v>
      </c>
      <c r="M40" s="14">
        <v>0</v>
      </c>
      <c r="N40" s="14">
        <v>0</v>
      </c>
      <c r="O40" s="14">
        <v>2.7932960893854747E-2</v>
      </c>
      <c r="P40" s="14">
        <v>0</v>
      </c>
      <c r="Q40" s="14">
        <v>0</v>
      </c>
      <c r="R40" s="14">
        <v>0</v>
      </c>
      <c r="S40" s="14">
        <v>0</v>
      </c>
      <c r="T40" s="14">
        <v>0</v>
      </c>
      <c r="U40" s="14">
        <v>0</v>
      </c>
      <c r="V40" s="14">
        <v>0</v>
      </c>
      <c r="W40" s="14">
        <v>0</v>
      </c>
      <c r="X40" s="14">
        <v>0</v>
      </c>
      <c r="Y40" s="14">
        <v>3.9106145251396648E-2</v>
      </c>
      <c r="Z40" s="21">
        <v>0.49162011173184356</v>
      </c>
    </row>
    <row r="41" spans="1:26" x14ac:dyDescent="0.25">
      <c r="A41" s="4">
        <v>2013</v>
      </c>
      <c r="B41" s="8">
        <v>164</v>
      </c>
      <c r="C41" s="8" t="s">
        <v>45</v>
      </c>
      <c r="D41" s="15">
        <v>0.18292682926829271</v>
      </c>
      <c r="E41" s="14">
        <v>6.7073170731707321E-2</v>
      </c>
      <c r="F41" s="14">
        <v>2.4390243902439025E-2</v>
      </c>
      <c r="G41" s="14">
        <v>0</v>
      </c>
      <c r="H41" s="14">
        <v>6.0975609756097563E-3</v>
      </c>
      <c r="I41" s="14">
        <v>0</v>
      </c>
      <c r="J41" s="14">
        <v>0</v>
      </c>
      <c r="K41" s="15">
        <v>0</v>
      </c>
      <c r="L41" s="14">
        <v>0</v>
      </c>
      <c r="M41" s="14">
        <v>0</v>
      </c>
      <c r="N41" s="14">
        <v>0</v>
      </c>
      <c r="O41" s="14">
        <v>0</v>
      </c>
      <c r="P41" s="14">
        <v>0</v>
      </c>
      <c r="Q41" s="14">
        <v>0</v>
      </c>
      <c r="R41" s="14">
        <v>0</v>
      </c>
      <c r="S41" s="14">
        <v>0</v>
      </c>
      <c r="T41" s="14">
        <v>0</v>
      </c>
      <c r="U41" s="14">
        <v>0</v>
      </c>
      <c r="V41" s="14">
        <v>0</v>
      </c>
      <c r="W41" s="14">
        <v>0</v>
      </c>
      <c r="X41" s="14">
        <v>0</v>
      </c>
      <c r="Y41" s="14">
        <v>4.2682926829268296E-2</v>
      </c>
      <c r="Z41" s="21">
        <v>0.67682926829268297</v>
      </c>
    </row>
    <row r="42" spans="1:26" x14ac:dyDescent="0.25">
      <c r="A42" s="5" t="s">
        <v>32</v>
      </c>
      <c r="B42" s="9">
        <v>526</v>
      </c>
      <c r="C42" s="9"/>
      <c r="D42" s="16">
        <v>0.12710036439357586</v>
      </c>
      <c r="E42" s="1">
        <v>2.4429999690885967E-2</v>
      </c>
      <c r="F42" s="1">
        <v>3.933695738857617E-2</v>
      </c>
      <c r="G42" s="1">
        <v>4.3169466682683854E-3</v>
      </c>
      <c r="H42" s="1">
        <v>3.0611760278381446E-3</v>
      </c>
      <c r="I42" s="1">
        <v>0</v>
      </c>
      <c r="J42" s="1">
        <v>0</v>
      </c>
      <c r="K42" s="16">
        <v>0</v>
      </c>
      <c r="L42" s="1">
        <v>0</v>
      </c>
      <c r="M42" s="1">
        <v>0</v>
      </c>
      <c r="N42" s="1">
        <v>1.9705273728225442E-3</v>
      </c>
      <c r="O42" s="1">
        <v>2.4481316041066355E-3</v>
      </c>
      <c r="P42" s="1">
        <v>0</v>
      </c>
      <c r="Q42" s="1">
        <v>0</v>
      </c>
      <c r="R42" s="1">
        <v>0</v>
      </c>
      <c r="S42" s="1">
        <v>0</v>
      </c>
      <c r="T42" s="1">
        <v>0</v>
      </c>
      <c r="U42" s="1">
        <v>0</v>
      </c>
      <c r="V42" s="1">
        <v>0</v>
      </c>
      <c r="W42" s="1">
        <v>0</v>
      </c>
      <c r="X42" s="1">
        <v>0</v>
      </c>
      <c r="Y42" s="1">
        <v>1.7688263782444189E-2</v>
      </c>
      <c r="Z42" s="22">
        <v>0.77964763307148222</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280</v>
      </c>
      <c r="C44" s="9"/>
      <c r="D44" s="16">
        <v>0.12229089331397126</v>
      </c>
      <c r="E44" s="1">
        <v>5.0603413231209938E-3</v>
      </c>
      <c r="F44" s="1">
        <v>3.5468384637623439E-2</v>
      </c>
      <c r="G44" s="1">
        <v>1.1177119059284665E-2</v>
      </c>
      <c r="H44" s="1">
        <v>0</v>
      </c>
      <c r="I44" s="1">
        <v>0</v>
      </c>
      <c r="J44" s="1">
        <v>0</v>
      </c>
      <c r="K44" s="16">
        <v>0</v>
      </c>
      <c r="L44" s="1">
        <v>0</v>
      </c>
      <c r="M44" s="1">
        <v>0</v>
      </c>
      <c r="N44" s="1">
        <v>3.4917328683071753E-3</v>
      </c>
      <c r="O44" s="1">
        <v>0</v>
      </c>
      <c r="P44" s="1">
        <v>0</v>
      </c>
      <c r="Q44" s="1">
        <v>0</v>
      </c>
      <c r="R44" s="1">
        <v>0</v>
      </c>
      <c r="S44" s="1">
        <v>0</v>
      </c>
      <c r="T44" s="1">
        <v>0</v>
      </c>
      <c r="U44" s="1">
        <v>0</v>
      </c>
      <c r="V44" s="1">
        <v>0</v>
      </c>
      <c r="W44" s="1">
        <v>0</v>
      </c>
      <c r="X44" s="1">
        <v>0</v>
      </c>
      <c r="Y44" s="1">
        <v>4.3571269817750773E-3</v>
      </c>
      <c r="Z44" s="22">
        <v>0.81815440181591736</v>
      </c>
    </row>
    <row r="45" spans="1:26" x14ac:dyDescent="0.25">
      <c r="A45" s="5" t="s">
        <v>35</v>
      </c>
      <c r="B45" s="9">
        <v>299</v>
      </c>
      <c r="C45" s="9"/>
      <c r="D45" s="16">
        <v>7.3923892701185268E-2</v>
      </c>
      <c r="E45" s="1">
        <v>3.4029943855271368E-2</v>
      </c>
      <c r="F45" s="1">
        <v>1.2008733624454149E-2</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6.5502183406113534E-3</v>
      </c>
      <c r="Z45" s="22">
        <v>0.87348721147847785</v>
      </c>
    </row>
    <row r="46" spans="1:26" ht="15.75" thickBot="1" x14ac:dyDescent="0.3">
      <c r="A46" s="6" t="s">
        <v>36</v>
      </c>
      <c r="B46" s="11">
        <v>622</v>
      </c>
      <c r="C46" s="11"/>
      <c r="D46" s="17">
        <v>0.13547308624045587</v>
      </c>
      <c r="E46" s="18">
        <v>2.8315249367038584E-2</v>
      </c>
      <c r="F46" s="18">
        <v>4.4012339957379833E-2</v>
      </c>
      <c r="G46" s="18">
        <v>3.0631602530998285E-3</v>
      </c>
      <c r="H46" s="18">
        <v>4.2856464389734025E-3</v>
      </c>
      <c r="I46" s="18">
        <v>0</v>
      </c>
      <c r="J46" s="18">
        <v>0</v>
      </c>
      <c r="K46" s="17">
        <v>0</v>
      </c>
      <c r="L46" s="18">
        <v>0</v>
      </c>
      <c r="M46" s="18">
        <v>0</v>
      </c>
      <c r="N46" s="18">
        <v>1.8276095570696487E-3</v>
      </c>
      <c r="O46" s="18">
        <v>3.4273842457492897E-3</v>
      </c>
      <c r="P46" s="18">
        <v>0</v>
      </c>
      <c r="Q46" s="18">
        <v>0</v>
      </c>
      <c r="R46" s="18">
        <v>0</v>
      </c>
      <c r="S46" s="18">
        <v>0</v>
      </c>
      <c r="T46" s="18">
        <v>0</v>
      </c>
      <c r="U46" s="18">
        <v>0</v>
      </c>
      <c r="V46" s="18">
        <v>0</v>
      </c>
      <c r="W46" s="18">
        <v>0</v>
      </c>
      <c r="X46" s="18">
        <v>0</v>
      </c>
      <c r="Y46" s="18">
        <v>2.2728306321533668E-2</v>
      </c>
      <c r="Z46" s="23">
        <v>0.75686721761870002</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184</v>
      </c>
    </row>
    <row r="2" spans="1:26" x14ac:dyDescent="0.25">
      <c r="A2" t="s">
        <v>186</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217</v>
      </c>
      <c r="C7" s="8" t="s">
        <v>29</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300</v>
      </c>
      <c r="C8" s="8" t="s">
        <v>30</v>
      </c>
      <c r="D8" s="15">
        <v>3.6666666666666667E-2</v>
      </c>
      <c r="E8" s="14">
        <v>0</v>
      </c>
      <c r="F8" s="14">
        <v>3.6666666666666667E-2</v>
      </c>
      <c r="G8" s="14">
        <v>0</v>
      </c>
      <c r="H8" s="14">
        <v>0</v>
      </c>
      <c r="I8" s="14">
        <v>0</v>
      </c>
      <c r="J8" s="14">
        <v>0</v>
      </c>
      <c r="K8" s="15">
        <v>0</v>
      </c>
      <c r="L8" s="14">
        <v>0</v>
      </c>
      <c r="M8" s="14">
        <v>0</v>
      </c>
      <c r="N8" s="14">
        <v>0</v>
      </c>
      <c r="O8" s="14">
        <v>0</v>
      </c>
      <c r="P8" s="14">
        <v>0</v>
      </c>
      <c r="Q8" s="14">
        <v>0</v>
      </c>
      <c r="R8" s="14">
        <v>0</v>
      </c>
      <c r="S8" s="14">
        <v>0</v>
      </c>
      <c r="T8" s="14">
        <v>0</v>
      </c>
      <c r="U8" s="14">
        <v>0</v>
      </c>
      <c r="V8" s="14">
        <v>0</v>
      </c>
      <c r="W8" s="14">
        <v>0.03</v>
      </c>
      <c r="X8" s="14">
        <v>0</v>
      </c>
      <c r="Y8" s="14">
        <v>0</v>
      </c>
      <c r="Z8" s="21">
        <v>0.89666666666666661</v>
      </c>
    </row>
    <row r="9" spans="1:26" x14ac:dyDescent="0.25">
      <c r="A9" s="4">
        <v>1981</v>
      </c>
      <c r="B9" s="8">
        <v>448</v>
      </c>
      <c r="C9" s="8" t="s">
        <v>31</v>
      </c>
      <c r="D9" s="15">
        <v>5.5803571428571432E-2</v>
      </c>
      <c r="E9" s="14">
        <v>0</v>
      </c>
      <c r="F9" s="14">
        <v>0</v>
      </c>
      <c r="G9" s="14">
        <v>0</v>
      </c>
      <c r="H9" s="14">
        <v>0</v>
      </c>
      <c r="I9" s="14">
        <v>0</v>
      </c>
      <c r="J9" s="14">
        <v>0</v>
      </c>
      <c r="K9" s="15">
        <v>0</v>
      </c>
      <c r="L9" s="14">
        <v>0</v>
      </c>
      <c r="M9" s="14">
        <v>0</v>
      </c>
      <c r="N9" s="14">
        <v>0</v>
      </c>
      <c r="O9" s="14">
        <v>0</v>
      </c>
      <c r="P9" s="14">
        <v>0</v>
      </c>
      <c r="Q9" s="14">
        <v>0</v>
      </c>
      <c r="R9" s="14">
        <v>0</v>
      </c>
      <c r="S9" s="14">
        <v>0</v>
      </c>
      <c r="T9" s="14">
        <v>0</v>
      </c>
      <c r="U9" s="14">
        <v>0</v>
      </c>
      <c r="V9" s="14">
        <v>0</v>
      </c>
      <c r="W9" s="14">
        <v>0</v>
      </c>
      <c r="X9" s="14">
        <v>0</v>
      </c>
      <c r="Y9" s="14">
        <v>0</v>
      </c>
      <c r="Z9" s="21">
        <v>0.9441964285714286</v>
      </c>
    </row>
    <row r="10" spans="1:26" x14ac:dyDescent="0.25">
      <c r="A10" s="4">
        <v>1982</v>
      </c>
      <c r="B10" s="8">
        <v>267</v>
      </c>
      <c r="C10" s="8" t="s">
        <v>31</v>
      </c>
      <c r="D10" s="15">
        <v>7.4906367041198504E-2</v>
      </c>
      <c r="E10" s="14">
        <v>1.4981273408239701E-2</v>
      </c>
      <c r="F10" s="14">
        <v>0</v>
      </c>
      <c r="G10" s="14">
        <v>0</v>
      </c>
      <c r="H10" s="14">
        <v>0</v>
      </c>
      <c r="I10" s="14">
        <v>0</v>
      </c>
      <c r="J10" s="14">
        <v>0</v>
      </c>
      <c r="K10" s="15">
        <v>0</v>
      </c>
      <c r="L10" s="14">
        <v>0</v>
      </c>
      <c r="M10" s="14">
        <v>0</v>
      </c>
      <c r="N10" s="14">
        <v>0</v>
      </c>
      <c r="O10" s="14">
        <v>0</v>
      </c>
      <c r="P10" s="14">
        <v>0</v>
      </c>
      <c r="Q10" s="14">
        <v>0</v>
      </c>
      <c r="R10" s="14">
        <v>0</v>
      </c>
      <c r="S10" s="14">
        <v>0</v>
      </c>
      <c r="T10" s="14">
        <v>0</v>
      </c>
      <c r="U10" s="14">
        <v>0</v>
      </c>
      <c r="V10" s="14">
        <v>0</v>
      </c>
      <c r="W10" s="14">
        <v>1.1235955056179775E-2</v>
      </c>
      <c r="X10" s="14">
        <v>0</v>
      </c>
      <c r="Y10" s="14">
        <v>0</v>
      </c>
      <c r="Z10" s="21">
        <v>0.898876404494382</v>
      </c>
    </row>
    <row r="11" spans="1:26" x14ac:dyDescent="0.25">
      <c r="A11" s="4">
        <v>1983</v>
      </c>
      <c r="B11" s="8">
        <v>166</v>
      </c>
      <c r="C11" s="8" t="s">
        <v>31</v>
      </c>
      <c r="D11" s="15">
        <v>1.8072289156626505E-2</v>
      </c>
      <c r="E11" s="14">
        <v>0</v>
      </c>
      <c r="F11" s="14">
        <v>0</v>
      </c>
      <c r="G11" s="14">
        <v>0</v>
      </c>
      <c r="H11" s="14">
        <v>0</v>
      </c>
      <c r="I11" s="14">
        <v>0</v>
      </c>
      <c r="J11" s="14">
        <v>0</v>
      </c>
      <c r="K11" s="15">
        <v>0</v>
      </c>
      <c r="L11" s="14">
        <v>0</v>
      </c>
      <c r="M11" s="14">
        <v>0</v>
      </c>
      <c r="N11" s="14">
        <v>0</v>
      </c>
      <c r="O11" s="14">
        <v>0</v>
      </c>
      <c r="P11" s="14">
        <v>0</v>
      </c>
      <c r="Q11" s="14">
        <v>0</v>
      </c>
      <c r="R11" s="14">
        <v>0</v>
      </c>
      <c r="S11" s="14">
        <v>0</v>
      </c>
      <c r="T11" s="14">
        <v>0</v>
      </c>
      <c r="U11" s="14">
        <v>0</v>
      </c>
      <c r="V11" s="14">
        <v>0</v>
      </c>
      <c r="W11" s="14">
        <v>1.2048192771084338E-2</v>
      </c>
      <c r="X11" s="14">
        <v>0</v>
      </c>
      <c r="Y11" s="14">
        <v>6.024096385542169E-3</v>
      </c>
      <c r="Z11" s="21">
        <v>0.96385542168674698</v>
      </c>
    </row>
    <row r="12" spans="1:26" x14ac:dyDescent="0.25">
      <c r="A12" s="4">
        <v>1984</v>
      </c>
      <c r="B12" s="8">
        <v>358</v>
      </c>
      <c r="C12" s="8" t="s">
        <v>31</v>
      </c>
      <c r="D12" s="15">
        <v>0.10055865921787709</v>
      </c>
      <c r="E12" s="14">
        <v>0</v>
      </c>
      <c r="F12" s="14">
        <v>0</v>
      </c>
      <c r="G12" s="14">
        <v>0</v>
      </c>
      <c r="H12" s="14">
        <v>0</v>
      </c>
      <c r="I12" s="14">
        <v>0</v>
      </c>
      <c r="J12" s="14">
        <v>0</v>
      </c>
      <c r="K12" s="15">
        <v>0</v>
      </c>
      <c r="L12" s="14">
        <v>0</v>
      </c>
      <c r="M12" s="14">
        <v>0</v>
      </c>
      <c r="N12" s="14">
        <v>0</v>
      </c>
      <c r="O12" s="14">
        <v>0</v>
      </c>
      <c r="P12" s="14">
        <v>0</v>
      </c>
      <c r="Q12" s="14">
        <v>0</v>
      </c>
      <c r="R12" s="14">
        <v>0</v>
      </c>
      <c r="S12" s="14">
        <v>0</v>
      </c>
      <c r="T12" s="14">
        <v>0</v>
      </c>
      <c r="U12" s="14">
        <v>0</v>
      </c>
      <c r="V12" s="14">
        <v>0</v>
      </c>
      <c r="W12" s="14">
        <v>1.9553072625698324E-2</v>
      </c>
      <c r="X12" s="14">
        <v>0</v>
      </c>
      <c r="Y12" s="14">
        <v>0</v>
      </c>
      <c r="Z12" s="21">
        <v>0.87988826815642462</v>
      </c>
    </row>
    <row r="13" spans="1:26" x14ac:dyDescent="0.25">
      <c r="A13" s="4">
        <v>1985</v>
      </c>
      <c r="B13" s="8">
        <v>342</v>
      </c>
      <c r="C13" s="8" t="s">
        <v>45</v>
      </c>
      <c r="D13" s="15">
        <v>2.9239766081871343E-2</v>
      </c>
      <c r="E13" s="14">
        <v>0</v>
      </c>
      <c r="F13" s="14">
        <v>8.4795321637426896E-2</v>
      </c>
      <c r="G13" s="14">
        <v>8.771929824561403E-3</v>
      </c>
      <c r="H13" s="14">
        <v>0</v>
      </c>
      <c r="I13" s="14">
        <v>0</v>
      </c>
      <c r="J13" s="14">
        <v>0</v>
      </c>
      <c r="K13" s="15">
        <v>0</v>
      </c>
      <c r="L13" s="14">
        <v>0</v>
      </c>
      <c r="M13" s="14">
        <v>0</v>
      </c>
      <c r="N13" s="14">
        <v>0</v>
      </c>
      <c r="O13" s="14">
        <v>0</v>
      </c>
      <c r="P13" s="14">
        <v>0</v>
      </c>
      <c r="Q13" s="14">
        <v>0</v>
      </c>
      <c r="R13" s="14">
        <v>0</v>
      </c>
      <c r="S13" s="14">
        <v>0</v>
      </c>
      <c r="T13" s="14">
        <v>0</v>
      </c>
      <c r="U13" s="14">
        <v>0</v>
      </c>
      <c r="V13" s="14">
        <v>0</v>
      </c>
      <c r="W13" s="14">
        <v>0</v>
      </c>
      <c r="X13" s="14">
        <v>0</v>
      </c>
      <c r="Y13" s="14">
        <v>0</v>
      </c>
      <c r="Z13" s="21">
        <v>0.8771929824561403</v>
      </c>
    </row>
    <row r="14" spans="1:26" x14ac:dyDescent="0.25">
      <c r="A14" s="4">
        <v>1986</v>
      </c>
      <c r="B14" s="8">
        <v>166</v>
      </c>
      <c r="C14" s="8" t="s">
        <v>71</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50</v>
      </c>
      <c r="C15" s="8">
        <v>6</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v>69</v>
      </c>
      <c r="C22" s="8">
        <v>3</v>
      </c>
      <c r="D22" s="15" t="s">
        <v>26</v>
      </c>
      <c r="E22" s="14" t="s">
        <v>27</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v>178</v>
      </c>
      <c r="C23" s="8" t="s">
        <v>29</v>
      </c>
      <c r="D23" s="15" t="s">
        <v>26</v>
      </c>
      <c r="E23" s="14" t="s">
        <v>27</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v>379</v>
      </c>
      <c r="C24" s="8" t="s">
        <v>30</v>
      </c>
      <c r="D24" s="15">
        <v>1.5831134564643801E-2</v>
      </c>
      <c r="E24" s="14">
        <v>0</v>
      </c>
      <c r="F24" s="14">
        <v>2.6385224274406333E-2</v>
      </c>
      <c r="G24" s="14">
        <v>0</v>
      </c>
      <c r="H24" s="14">
        <v>0</v>
      </c>
      <c r="I24" s="14">
        <v>0</v>
      </c>
      <c r="J24" s="14">
        <v>0</v>
      </c>
      <c r="K24" s="15">
        <v>0</v>
      </c>
      <c r="L24" s="14">
        <v>0</v>
      </c>
      <c r="M24" s="14">
        <v>0</v>
      </c>
      <c r="N24" s="14">
        <v>0</v>
      </c>
      <c r="O24" s="14">
        <v>0</v>
      </c>
      <c r="P24" s="14">
        <v>0</v>
      </c>
      <c r="Q24" s="14">
        <v>0</v>
      </c>
      <c r="R24" s="14">
        <v>0</v>
      </c>
      <c r="S24" s="14">
        <v>0</v>
      </c>
      <c r="T24" s="14">
        <v>0</v>
      </c>
      <c r="U24" s="14">
        <v>0</v>
      </c>
      <c r="V24" s="14">
        <v>0</v>
      </c>
      <c r="W24" s="14">
        <v>1.3192612137203167E-2</v>
      </c>
      <c r="X24" s="14">
        <v>0</v>
      </c>
      <c r="Y24" s="14">
        <v>0</v>
      </c>
      <c r="Z24" s="21">
        <v>0.9445910290237467</v>
      </c>
    </row>
    <row r="25" spans="1:26" x14ac:dyDescent="0.25">
      <c r="A25" s="4">
        <v>1997</v>
      </c>
      <c r="B25" s="8">
        <v>641</v>
      </c>
      <c r="C25" s="8" t="s">
        <v>31</v>
      </c>
      <c r="D25" s="15">
        <v>3.1201248049921998E-3</v>
      </c>
      <c r="E25" s="14">
        <v>0</v>
      </c>
      <c r="F25" s="14">
        <v>9.9843993759750393E-2</v>
      </c>
      <c r="G25" s="14">
        <v>0</v>
      </c>
      <c r="H25" s="14">
        <v>0</v>
      </c>
      <c r="I25" s="14">
        <v>0</v>
      </c>
      <c r="J25" s="14">
        <v>0</v>
      </c>
      <c r="K25" s="15">
        <v>0</v>
      </c>
      <c r="L25" s="14">
        <v>0</v>
      </c>
      <c r="M25" s="14">
        <v>0</v>
      </c>
      <c r="N25" s="14">
        <v>0</v>
      </c>
      <c r="O25" s="14">
        <v>0</v>
      </c>
      <c r="P25" s="14">
        <v>0</v>
      </c>
      <c r="Q25" s="14">
        <v>0</v>
      </c>
      <c r="R25" s="14">
        <v>0</v>
      </c>
      <c r="S25" s="14">
        <v>0</v>
      </c>
      <c r="T25" s="14">
        <v>0</v>
      </c>
      <c r="U25" s="14">
        <v>0</v>
      </c>
      <c r="V25" s="14">
        <v>0</v>
      </c>
      <c r="W25" s="14">
        <v>1.8720748829953199E-2</v>
      </c>
      <c r="X25" s="14">
        <v>0</v>
      </c>
      <c r="Y25" s="14">
        <v>0</v>
      </c>
      <c r="Z25" s="21">
        <v>0.87831513260530425</v>
      </c>
    </row>
    <row r="26" spans="1:26" x14ac:dyDescent="0.25">
      <c r="A26" s="4">
        <v>1998</v>
      </c>
      <c r="B26" s="8">
        <v>390</v>
      </c>
      <c r="C26" s="8" t="s">
        <v>31</v>
      </c>
      <c r="D26" s="15">
        <v>1.0256410256410256E-2</v>
      </c>
      <c r="E26" s="14">
        <v>0</v>
      </c>
      <c r="F26" s="14">
        <v>0</v>
      </c>
      <c r="G26" s="14">
        <v>0</v>
      </c>
      <c r="H26" s="14">
        <v>0</v>
      </c>
      <c r="I26" s="14">
        <v>0</v>
      </c>
      <c r="J26" s="14">
        <v>0</v>
      </c>
      <c r="K26" s="15">
        <v>0</v>
      </c>
      <c r="L26" s="14">
        <v>0</v>
      </c>
      <c r="M26" s="14">
        <v>0</v>
      </c>
      <c r="N26" s="14">
        <v>0</v>
      </c>
      <c r="O26" s="14">
        <v>0</v>
      </c>
      <c r="P26" s="14">
        <v>0</v>
      </c>
      <c r="Q26" s="14">
        <v>0</v>
      </c>
      <c r="R26" s="14">
        <v>0</v>
      </c>
      <c r="S26" s="14">
        <v>0</v>
      </c>
      <c r="T26" s="14">
        <v>0</v>
      </c>
      <c r="U26" s="14">
        <v>0</v>
      </c>
      <c r="V26" s="14">
        <v>0</v>
      </c>
      <c r="W26" s="14">
        <v>0</v>
      </c>
      <c r="X26" s="14">
        <v>0</v>
      </c>
      <c r="Y26" s="14">
        <v>0</v>
      </c>
      <c r="Z26" s="21">
        <v>0.98974358974358978</v>
      </c>
    </row>
    <row r="27" spans="1:26" x14ac:dyDescent="0.25">
      <c r="A27" s="4">
        <v>1999</v>
      </c>
      <c r="B27" s="8">
        <v>625</v>
      </c>
      <c r="C27" s="8" t="s">
        <v>31</v>
      </c>
      <c r="D27" s="15">
        <v>1.9200000000000002E-2</v>
      </c>
      <c r="E27" s="14">
        <v>0</v>
      </c>
      <c r="F27" s="14">
        <v>0.04</v>
      </c>
      <c r="G27" s="14">
        <v>0</v>
      </c>
      <c r="H27" s="14">
        <v>0</v>
      </c>
      <c r="I27" s="14">
        <v>0</v>
      </c>
      <c r="J27" s="14">
        <v>0</v>
      </c>
      <c r="K27" s="15">
        <v>0</v>
      </c>
      <c r="L27" s="14">
        <v>0</v>
      </c>
      <c r="M27" s="14">
        <v>0</v>
      </c>
      <c r="N27" s="14">
        <v>0</v>
      </c>
      <c r="O27" s="14">
        <v>0</v>
      </c>
      <c r="P27" s="14">
        <v>0</v>
      </c>
      <c r="Q27" s="14">
        <v>0</v>
      </c>
      <c r="R27" s="14">
        <v>0</v>
      </c>
      <c r="S27" s="14">
        <v>0</v>
      </c>
      <c r="T27" s="14">
        <v>0</v>
      </c>
      <c r="U27" s="14">
        <v>0</v>
      </c>
      <c r="V27" s="14">
        <v>0</v>
      </c>
      <c r="W27" s="14">
        <v>4.3200000000000002E-2</v>
      </c>
      <c r="X27" s="14">
        <v>0</v>
      </c>
      <c r="Y27" s="14">
        <v>1.6000000000000001E-3</v>
      </c>
      <c r="Z27" s="21">
        <v>0.89600000000000002</v>
      </c>
    </row>
    <row r="28" spans="1:26" x14ac:dyDescent="0.25">
      <c r="A28" s="4">
        <v>2000</v>
      </c>
      <c r="B28" s="8">
        <v>1109</v>
      </c>
      <c r="C28" s="8" t="s">
        <v>31</v>
      </c>
      <c r="D28" s="15">
        <v>1.9837691614066726E-2</v>
      </c>
      <c r="E28" s="14">
        <v>5.4102795311091077E-3</v>
      </c>
      <c r="F28" s="14">
        <v>2.3444544634806132E-2</v>
      </c>
      <c r="G28" s="14">
        <v>0</v>
      </c>
      <c r="H28" s="14">
        <v>0</v>
      </c>
      <c r="I28" s="14">
        <v>0</v>
      </c>
      <c r="J28" s="14">
        <v>0</v>
      </c>
      <c r="K28" s="15">
        <v>0</v>
      </c>
      <c r="L28" s="14">
        <v>0</v>
      </c>
      <c r="M28" s="14">
        <v>0</v>
      </c>
      <c r="N28" s="14">
        <v>0</v>
      </c>
      <c r="O28" s="14">
        <v>0</v>
      </c>
      <c r="P28" s="14">
        <v>0</v>
      </c>
      <c r="Q28" s="14">
        <v>0</v>
      </c>
      <c r="R28" s="14">
        <v>0</v>
      </c>
      <c r="S28" s="14">
        <v>0</v>
      </c>
      <c r="T28" s="14">
        <v>0</v>
      </c>
      <c r="U28" s="14">
        <v>0</v>
      </c>
      <c r="V28" s="14">
        <v>0</v>
      </c>
      <c r="W28" s="14">
        <v>3.6068530207394047E-3</v>
      </c>
      <c r="X28" s="14">
        <v>0</v>
      </c>
      <c r="Y28" s="14">
        <v>0</v>
      </c>
      <c r="Z28" s="21">
        <v>0.94770063119927861</v>
      </c>
    </row>
    <row r="29" spans="1:26" x14ac:dyDescent="0.25">
      <c r="A29" s="4">
        <v>2001</v>
      </c>
      <c r="B29" s="8">
        <v>993</v>
      </c>
      <c r="C29" s="8" t="s">
        <v>31</v>
      </c>
      <c r="D29" s="15">
        <v>3.6253776435045321E-2</v>
      </c>
      <c r="E29" s="14">
        <v>1.0070493454179255E-3</v>
      </c>
      <c r="F29" s="14">
        <v>3.4239677744209468E-2</v>
      </c>
      <c r="G29" s="14">
        <v>0</v>
      </c>
      <c r="H29" s="14">
        <v>0</v>
      </c>
      <c r="I29" s="14">
        <v>0</v>
      </c>
      <c r="J29" s="14">
        <v>0</v>
      </c>
      <c r="K29" s="15">
        <v>0</v>
      </c>
      <c r="L29" s="14">
        <v>0</v>
      </c>
      <c r="M29" s="14">
        <v>0</v>
      </c>
      <c r="N29" s="14">
        <v>0</v>
      </c>
      <c r="O29" s="14">
        <v>0</v>
      </c>
      <c r="P29" s="14">
        <v>0</v>
      </c>
      <c r="Q29" s="14">
        <v>0</v>
      </c>
      <c r="R29" s="14">
        <v>0</v>
      </c>
      <c r="S29" s="14">
        <v>0</v>
      </c>
      <c r="T29" s="14">
        <v>0</v>
      </c>
      <c r="U29" s="14">
        <v>0</v>
      </c>
      <c r="V29" s="14">
        <v>0</v>
      </c>
      <c r="W29" s="14">
        <v>2.5176233635448138E-2</v>
      </c>
      <c r="X29" s="14">
        <v>0</v>
      </c>
      <c r="Y29" s="14">
        <v>2.014098690835851E-3</v>
      </c>
      <c r="Z29" s="21">
        <v>0.90130916414904327</v>
      </c>
    </row>
    <row r="30" spans="1:26" x14ac:dyDescent="0.25">
      <c r="A30" s="4">
        <v>2002</v>
      </c>
      <c r="B30" s="8">
        <v>923</v>
      </c>
      <c r="C30" s="8" t="s">
        <v>31</v>
      </c>
      <c r="D30" s="15">
        <v>3.4669555796316358E-2</v>
      </c>
      <c r="E30" s="14">
        <v>0</v>
      </c>
      <c r="F30" s="14">
        <v>7.2589382448537382E-2</v>
      </c>
      <c r="G30" s="14">
        <v>0</v>
      </c>
      <c r="H30" s="14">
        <v>0</v>
      </c>
      <c r="I30" s="14">
        <v>0</v>
      </c>
      <c r="J30" s="14">
        <v>0</v>
      </c>
      <c r="K30" s="15">
        <v>0</v>
      </c>
      <c r="L30" s="14">
        <v>0</v>
      </c>
      <c r="M30" s="14">
        <v>0</v>
      </c>
      <c r="N30" s="14">
        <v>0</v>
      </c>
      <c r="O30" s="14">
        <v>0</v>
      </c>
      <c r="P30" s="14">
        <v>0</v>
      </c>
      <c r="Q30" s="14">
        <v>0</v>
      </c>
      <c r="R30" s="14">
        <v>0</v>
      </c>
      <c r="S30" s="14">
        <v>0</v>
      </c>
      <c r="T30" s="14">
        <v>0</v>
      </c>
      <c r="U30" s="14">
        <v>0</v>
      </c>
      <c r="V30" s="14">
        <v>0</v>
      </c>
      <c r="W30" s="14">
        <v>1.5167930660888408E-2</v>
      </c>
      <c r="X30" s="14">
        <v>0</v>
      </c>
      <c r="Y30" s="14">
        <v>0</v>
      </c>
      <c r="Z30" s="21">
        <v>0.87757313109425783</v>
      </c>
    </row>
    <row r="31" spans="1:26" x14ac:dyDescent="0.25">
      <c r="A31" s="4">
        <v>2003</v>
      </c>
      <c r="B31" s="8">
        <v>910</v>
      </c>
      <c r="C31" s="8" t="s">
        <v>31</v>
      </c>
      <c r="D31" s="15">
        <v>2.3076923076923078E-2</v>
      </c>
      <c r="E31" s="14">
        <v>1.0989010989010989E-3</v>
      </c>
      <c r="F31" s="14">
        <v>1.5384615384615385E-2</v>
      </c>
      <c r="G31" s="14">
        <v>0</v>
      </c>
      <c r="H31" s="14">
        <v>0</v>
      </c>
      <c r="I31" s="14">
        <v>0</v>
      </c>
      <c r="J31" s="14">
        <v>0</v>
      </c>
      <c r="K31" s="15">
        <v>0</v>
      </c>
      <c r="L31" s="14">
        <v>0</v>
      </c>
      <c r="M31" s="14">
        <v>0</v>
      </c>
      <c r="N31" s="14">
        <v>0</v>
      </c>
      <c r="O31" s="14">
        <v>0</v>
      </c>
      <c r="P31" s="14">
        <v>0</v>
      </c>
      <c r="Q31" s="14">
        <v>0</v>
      </c>
      <c r="R31" s="14">
        <v>0</v>
      </c>
      <c r="S31" s="14">
        <v>0</v>
      </c>
      <c r="T31" s="14">
        <v>0</v>
      </c>
      <c r="U31" s="14">
        <v>0</v>
      </c>
      <c r="V31" s="14">
        <v>0</v>
      </c>
      <c r="W31" s="14">
        <v>1.8681318681318681E-2</v>
      </c>
      <c r="X31" s="14">
        <v>0</v>
      </c>
      <c r="Y31" s="14">
        <v>1.0989010989010989E-3</v>
      </c>
      <c r="Z31" s="21">
        <v>0.94065934065934065</v>
      </c>
    </row>
    <row r="32" spans="1:26" x14ac:dyDescent="0.25">
      <c r="A32" s="4">
        <v>2004</v>
      </c>
      <c r="B32" s="8">
        <v>2183</v>
      </c>
      <c r="C32" s="8" t="s">
        <v>31</v>
      </c>
      <c r="D32" s="15">
        <v>3.1607879065506182E-2</v>
      </c>
      <c r="E32" s="14">
        <v>2.7485112230874941E-3</v>
      </c>
      <c r="F32" s="14">
        <v>3.2065964269354097E-2</v>
      </c>
      <c r="G32" s="14">
        <v>0</v>
      </c>
      <c r="H32" s="14">
        <v>0</v>
      </c>
      <c r="I32" s="14">
        <v>0</v>
      </c>
      <c r="J32" s="14">
        <v>0</v>
      </c>
      <c r="K32" s="15">
        <v>0</v>
      </c>
      <c r="L32" s="14">
        <v>0</v>
      </c>
      <c r="M32" s="14">
        <v>0</v>
      </c>
      <c r="N32" s="14">
        <v>0</v>
      </c>
      <c r="O32" s="14">
        <v>0</v>
      </c>
      <c r="P32" s="14">
        <v>0</v>
      </c>
      <c r="Q32" s="14">
        <v>0</v>
      </c>
      <c r="R32" s="14">
        <v>0</v>
      </c>
      <c r="S32" s="14">
        <v>0</v>
      </c>
      <c r="T32" s="14">
        <v>0</v>
      </c>
      <c r="U32" s="14">
        <v>0</v>
      </c>
      <c r="V32" s="14">
        <v>0</v>
      </c>
      <c r="W32" s="14">
        <v>4.9473202015574896E-2</v>
      </c>
      <c r="X32" s="14">
        <v>0</v>
      </c>
      <c r="Y32" s="14">
        <v>0</v>
      </c>
      <c r="Z32" s="21">
        <v>0.88410444342647732</v>
      </c>
    </row>
    <row r="33" spans="1:26" x14ac:dyDescent="0.25">
      <c r="A33" s="4">
        <v>2005</v>
      </c>
      <c r="B33" s="8">
        <v>1253</v>
      </c>
      <c r="C33" s="8" t="s">
        <v>31</v>
      </c>
      <c r="D33" s="15">
        <v>3.3519553072625698E-2</v>
      </c>
      <c r="E33" s="14">
        <v>2.3942537909018356E-3</v>
      </c>
      <c r="F33" s="14">
        <v>3.5115722266560255E-2</v>
      </c>
      <c r="G33" s="14">
        <v>0</v>
      </c>
      <c r="H33" s="14">
        <v>0</v>
      </c>
      <c r="I33" s="14">
        <v>0</v>
      </c>
      <c r="J33" s="14">
        <v>0</v>
      </c>
      <c r="K33" s="15">
        <v>0</v>
      </c>
      <c r="L33" s="14">
        <v>0</v>
      </c>
      <c r="M33" s="14">
        <v>0</v>
      </c>
      <c r="N33" s="14">
        <v>0</v>
      </c>
      <c r="O33" s="14">
        <v>0</v>
      </c>
      <c r="P33" s="14">
        <v>0</v>
      </c>
      <c r="Q33" s="14">
        <v>0</v>
      </c>
      <c r="R33" s="14">
        <v>0</v>
      </c>
      <c r="S33" s="14">
        <v>0</v>
      </c>
      <c r="T33" s="14">
        <v>0</v>
      </c>
      <c r="U33" s="14">
        <v>0</v>
      </c>
      <c r="V33" s="14">
        <v>0</v>
      </c>
      <c r="W33" s="14">
        <v>0.30965682362330404</v>
      </c>
      <c r="X33" s="14">
        <v>0</v>
      </c>
      <c r="Y33" s="14">
        <v>0</v>
      </c>
      <c r="Z33" s="21">
        <v>0.61931364724660809</v>
      </c>
    </row>
    <row r="34" spans="1:26" x14ac:dyDescent="0.25">
      <c r="A34" s="4">
        <v>2006</v>
      </c>
      <c r="B34" s="8">
        <v>893</v>
      </c>
      <c r="C34" s="8" t="s">
        <v>31</v>
      </c>
      <c r="D34" s="15">
        <v>3.471444568868981E-2</v>
      </c>
      <c r="E34" s="14">
        <v>0</v>
      </c>
      <c r="F34" s="14">
        <v>3.471444568868981E-2</v>
      </c>
      <c r="G34" s="14">
        <v>0</v>
      </c>
      <c r="H34" s="14">
        <v>0</v>
      </c>
      <c r="I34" s="14">
        <v>0</v>
      </c>
      <c r="J34" s="14">
        <v>0</v>
      </c>
      <c r="K34" s="15">
        <v>0</v>
      </c>
      <c r="L34" s="14">
        <v>0</v>
      </c>
      <c r="M34" s="14">
        <v>0</v>
      </c>
      <c r="N34" s="14">
        <v>0</v>
      </c>
      <c r="O34" s="14">
        <v>0</v>
      </c>
      <c r="P34" s="14">
        <v>0</v>
      </c>
      <c r="Q34" s="14">
        <v>0</v>
      </c>
      <c r="R34" s="14">
        <v>0</v>
      </c>
      <c r="S34" s="14">
        <v>0</v>
      </c>
      <c r="T34" s="14">
        <v>0</v>
      </c>
      <c r="U34" s="14">
        <v>0</v>
      </c>
      <c r="V34" s="14">
        <v>0</v>
      </c>
      <c r="W34" s="14">
        <v>0.16685330347144456</v>
      </c>
      <c r="X34" s="14">
        <v>0</v>
      </c>
      <c r="Y34" s="14">
        <v>1.1198208286674132E-3</v>
      </c>
      <c r="Z34" s="21">
        <v>0.76259798432250836</v>
      </c>
    </row>
    <row r="35" spans="1:26" x14ac:dyDescent="0.25">
      <c r="A35" s="4">
        <v>2007</v>
      </c>
      <c r="B35" s="8">
        <v>391</v>
      </c>
      <c r="C35" s="8" t="s">
        <v>31</v>
      </c>
      <c r="D35" s="15">
        <v>6.9053708439897693E-2</v>
      </c>
      <c r="E35" s="14">
        <v>4.0920716112531973E-2</v>
      </c>
      <c r="F35" s="14">
        <v>1.278772378516624E-2</v>
      </c>
      <c r="G35" s="14">
        <v>0</v>
      </c>
      <c r="H35" s="14">
        <v>0</v>
      </c>
      <c r="I35" s="14">
        <v>0</v>
      </c>
      <c r="J35" s="14">
        <v>0</v>
      </c>
      <c r="K35" s="15">
        <v>0</v>
      </c>
      <c r="L35" s="14">
        <v>0</v>
      </c>
      <c r="M35" s="14">
        <v>0</v>
      </c>
      <c r="N35" s="14">
        <v>0</v>
      </c>
      <c r="O35" s="14">
        <v>0</v>
      </c>
      <c r="P35" s="14">
        <v>0</v>
      </c>
      <c r="Q35" s="14">
        <v>0</v>
      </c>
      <c r="R35" s="14">
        <v>0</v>
      </c>
      <c r="S35" s="14">
        <v>0</v>
      </c>
      <c r="T35" s="14">
        <v>0</v>
      </c>
      <c r="U35" s="14">
        <v>0</v>
      </c>
      <c r="V35" s="14">
        <v>0</v>
      </c>
      <c r="W35" s="14">
        <v>5.1150895140664961E-2</v>
      </c>
      <c r="X35" s="14">
        <v>0</v>
      </c>
      <c r="Y35" s="14">
        <v>0</v>
      </c>
      <c r="Z35" s="21">
        <v>0.82608695652173914</v>
      </c>
    </row>
    <row r="36" spans="1:26" x14ac:dyDescent="0.25">
      <c r="A36" s="4">
        <v>2008</v>
      </c>
      <c r="B36" s="8">
        <v>631</v>
      </c>
      <c r="C36" s="8" t="s">
        <v>31</v>
      </c>
      <c r="D36" s="15">
        <v>4.7543581616481777E-2</v>
      </c>
      <c r="E36" s="14">
        <v>2.2187004754358162E-2</v>
      </c>
      <c r="F36" s="14">
        <v>3.1695721077654518E-3</v>
      </c>
      <c r="G36" s="14">
        <v>0</v>
      </c>
      <c r="H36" s="14">
        <v>0</v>
      </c>
      <c r="I36" s="14">
        <v>0</v>
      </c>
      <c r="J36" s="14">
        <v>0</v>
      </c>
      <c r="K36" s="15">
        <v>0</v>
      </c>
      <c r="L36" s="14">
        <v>0</v>
      </c>
      <c r="M36" s="14">
        <v>0</v>
      </c>
      <c r="N36" s="14">
        <v>0</v>
      </c>
      <c r="O36" s="14">
        <v>0</v>
      </c>
      <c r="P36" s="14">
        <v>0</v>
      </c>
      <c r="Q36" s="14">
        <v>0</v>
      </c>
      <c r="R36" s="14">
        <v>0</v>
      </c>
      <c r="S36" s="14">
        <v>0</v>
      </c>
      <c r="T36" s="14">
        <v>0</v>
      </c>
      <c r="U36" s="14">
        <v>0</v>
      </c>
      <c r="V36" s="14">
        <v>0</v>
      </c>
      <c r="W36" s="14">
        <v>1.5847860538827259E-2</v>
      </c>
      <c r="X36" s="14">
        <v>0</v>
      </c>
      <c r="Y36" s="14">
        <v>1.5847860538827259E-3</v>
      </c>
      <c r="Z36" s="21">
        <v>0.90966719492868464</v>
      </c>
    </row>
    <row r="37" spans="1:26" x14ac:dyDescent="0.25">
      <c r="A37" s="4">
        <v>2009</v>
      </c>
      <c r="B37" s="8">
        <v>341</v>
      </c>
      <c r="C37" s="8" t="s">
        <v>31</v>
      </c>
      <c r="D37" s="15">
        <v>8.797653958944282E-2</v>
      </c>
      <c r="E37" s="14">
        <v>0</v>
      </c>
      <c r="F37" s="14">
        <v>2.3460410557184751E-2</v>
      </c>
      <c r="G37" s="14">
        <v>0</v>
      </c>
      <c r="H37" s="14">
        <v>0</v>
      </c>
      <c r="I37" s="14">
        <v>0</v>
      </c>
      <c r="J37" s="14">
        <v>0</v>
      </c>
      <c r="K37" s="15">
        <v>0</v>
      </c>
      <c r="L37" s="14">
        <v>0</v>
      </c>
      <c r="M37" s="14">
        <v>0</v>
      </c>
      <c r="N37" s="14">
        <v>0</v>
      </c>
      <c r="O37" s="14">
        <v>0</v>
      </c>
      <c r="P37" s="14">
        <v>0</v>
      </c>
      <c r="Q37" s="14">
        <v>0</v>
      </c>
      <c r="R37" s="14">
        <v>0</v>
      </c>
      <c r="S37" s="14">
        <v>0</v>
      </c>
      <c r="T37" s="14">
        <v>0</v>
      </c>
      <c r="U37" s="14">
        <v>0</v>
      </c>
      <c r="V37" s="14">
        <v>0</v>
      </c>
      <c r="W37" s="14">
        <v>0.12609970674486803</v>
      </c>
      <c r="X37" s="14">
        <v>0</v>
      </c>
      <c r="Y37" s="14">
        <v>0</v>
      </c>
      <c r="Z37" s="21">
        <v>0.76246334310850439</v>
      </c>
    </row>
    <row r="38" spans="1:26" x14ac:dyDescent="0.25">
      <c r="A38" s="4">
        <v>2010</v>
      </c>
      <c r="B38" s="8">
        <v>227</v>
      </c>
      <c r="C38" s="8" t="s">
        <v>31</v>
      </c>
      <c r="D38" s="15">
        <v>4.405286343612335E-2</v>
      </c>
      <c r="E38" s="14">
        <v>0</v>
      </c>
      <c r="F38" s="14">
        <v>2.2026431718061675E-2</v>
      </c>
      <c r="G38" s="14">
        <v>0</v>
      </c>
      <c r="H38" s="14">
        <v>0</v>
      </c>
      <c r="I38" s="14">
        <v>0</v>
      </c>
      <c r="J38" s="14">
        <v>0</v>
      </c>
      <c r="K38" s="15">
        <v>0</v>
      </c>
      <c r="L38" s="14">
        <v>0</v>
      </c>
      <c r="M38" s="14">
        <v>0</v>
      </c>
      <c r="N38" s="14">
        <v>0</v>
      </c>
      <c r="O38" s="14">
        <v>0</v>
      </c>
      <c r="P38" s="14">
        <v>0</v>
      </c>
      <c r="Q38" s="14">
        <v>0</v>
      </c>
      <c r="R38" s="14">
        <v>0</v>
      </c>
      <c r="S38" s="14">
        <v>0</v>
      </c>
      <c r="T38" s="14">
        <v>0</v>
      </c>
      <c r="U38" s="14">
        <v>0</v>
      </c>
      <c r="V38" s="14">
        <v>0</v>
      </c>
      <c r="W38" s="14">
        <v>1.3215859030837005E-2</v>
      </c>
      <c r="X38" s="14">
        <v>0</v>
      </c>
      <c r="Y38" s="14">
        <v>0</v>
      </c>
      <c r="Z38" s="21">
        <v>0.92070484581497802</v>
      </c>
    </row>
    <row r="39" spans="1:26" x14ac:dyDescent="0.25">
      <c r="A39" s="4">
        <v>2011</v>
      </c>
      <c r="B39" s="8">
        <v>377</v>
      </c>
      <c r="C39" s="8" t="s">
        <v>31</v>
      </c>
      <c r="D39" s="15">
        <v>6.6312997347480113E-2</v>
      </c>
      <c r="E39" s="14">
        <v>7.9575596816976128E-3</v>
      </c>
      <c r="F39" s="14">
        <v>2.6525198938992044E-2</v>
      </c>
      <c r="G39" s="14">
        <v>0</v>
      </c>
      <c r="H39" s="14">
        <v>0</v>
      </c>
      <c r="I39" s="14">
        <v>0</v>
      </c>
      <c r="J39" s="14">
        <v>0</v>
      </c>
      <c r="K39" s="15">
        <v>0</v>
      </c>
      <c r="L39" s="14">
        <v>0</v>
      </c>
      <c r="M39" s="14">
        <v>0</v>
      </c>
      <c r="N39" s="14">
        <v>0</v>
      </c>
      <c r="O39" s="14">
        <v>0</v>
      </c>
      <c r="P39" s="14">
        <v>0</v>
      </c>
      <c r="Q39" s="14">
        <v>0</v>
      </c>
      <c r="R39" s="14">
        <v>0</v>
      </c>
      <c r="S39" s="14">
        <v>0</v>
      </c>
      <c r="T39" s="14">
        <v>0</v>
      </c>
      <c r="U39" s="14">
        <v>0</v>
      </c>
      <c r="V39" s="14">
        <v>0</v>
      </c>
      <c r="W39" s="14">
        <v>2.9177718832891247E-2</v>
      </c>
      <c r="X39" s="14">
        <v>0</v>
      </c>
      <c r="Y39" s="14">
        <v>7.9575596816976128E-3</v>
      </c>
      <c r="Z39" s="21">
        <v>0.86206896551724133</v>
      </c>
    </row>
    <row r="40" spans="1:26" x14ac:dyDescent="0.25">
      <c r="A40" s="4">
        <v>2012</v>
      </c>
      <c r="B40" s="8">
        <v>499</v>
      </c>
      <c r="C40" s="8" t="s">
        <v>31</v>
      </c>
      <c r="D40" s="15">
        <v>5.6112224448897796E-2</v>
      </c>
      <c r="E40" s="14">
        <v>4.0080160320641279E-3</v>
      </c>
      <c r="F40" s="14">
        <v>6.0120240480961923E-3</v>
      </c>
      <c r="G40" s="14">
        <v>0</v>
      </c>
      <c r="H40" s="14">
        <v>0</v>
      </c>
      <c r="I40" s="14">
        <v>0</v>
      </c>
      <c r="J40" s="14">
        <v>0</v>
      </c>
      <c r="K40" s="15">
        <v>0</v>
      </c>
      <c r="L40" s="14">
        <v>0</v>
      </c>
      <c r="M40" s="14">
        <v>0</v>
      </c>
      <c r="N40" s="14">
        <v>0</v>
      </c>
      <c r="O40" s="14">
        <v>0</v>
      </c>
      <c r="P40" s="14">
        <v>0</v>
      </c>
      <c r="Q40" s="14">
        <v>0</v>
      </c>
      <c r="R40" s="14">
        <v>0</v>
      </c>
      <c r="S40" s="14">
        <v>0</v>
      </c>
      <c r="T40" s="14">
        <v>0</v>
      </c>
      <c r="U40" s="14">
        <v>0</v>
      </c>
      <c r="V40" s="14">
        <v>0</v>
      </c>
      <c r="W40" s="14">
        <v>6.0120240480961923E-3</v>
      </c>
      <c r="X40" s="14">
        <v>0</v>
      </c>
      <c r="Y40" s="14">
        <v>0</v>
      </c>
      <c r="Z40" s="21">
        <v>0.92785571142284573</v>
      </c>
    </row>
    <row r="41" spans="1:26" x14ac:dyDescent="0.25">
      <c r="A41" s="4">
        <v>2013</v>
      </c>
      <c r="B41" s="8">
        <v>694</v>
      </c>
      <c r="C41" s="8" t="s">
        <v>45</v>
      </c>
      <c r="D41" s="15">
        <v>1.5850144092219021E-2</v>
      </c>
      <c r="E41" s="14">
        <v>2.881844380403458E-3</v>
      </c>
      <c r="F41" s="14">
        <v>5.763688760806916E-3</v>
      </c>
      <c r="G41" s="14">
        <v>0</v>
      </c>
      <c r="H41" s="14">
        <v>0</v>
      </c>
      <c r="I41" s="14">
        <v>0</v>
      </c>
      <c r="J41" s="14">
        <v>0</v>
      </c>
      <c r="K41" s="15">
        <v>0</v>
      </c>
      <c r="L41" s="14">
        <v>0</v>
      </c>
      <c r="M41" s="14">
        <v>0</v>
      </c>
      <c r="N41" s="14">
        <v>0</v>
      </c>
      <c r="O41" s="14">
        <v>0</v>
      </c>
      <c r="P41" s="14">
        <v>0</v>
      </c>
      <c r="Q41" s="14">
        <v>0</v>
      </c>
      <c r="R41" s="14">
        <v>0</v>
      </c>
      <c r="S41" s="14">
        <v>0</v>
      </c>
      <c r="T41" s="14">
        <v>0</v>
      </c>
      <c r="U41" s="14">
        <v>0</v>
      </c>
      <c r="V41" s="14">
        <v>0</v>
      </c>
      <c r="W41" s="14">
        <v>1.0086455331412104E-2</v>
      </c>
      <c r="X41" s="14">
        <v>0</v>
      </c>
      <c r="Y41" s="14">
        <v>0</v>
      </c>
      <c r="Z41" s="21">
        <v>0.96541786743515845</v>
      </c>
    </row>
    <row r="42" spans="1:26" x14ac:dyDescent="0.25">
      <c r="A42" s="5" t="s">
        <v>32</v>
      </c>
      <c r="B42" s="9">
        <v>639</v>
      </c>
      <c r="C42" s="9"/>
      <c r="D42" s="16">
        <v>4.0176536372440556E-2</v>
      </c>
      <c r="E42" s="1">
        <v>4.3998087232796877E-3</v>
      </c>
      <c r="F42" s="1">
        <v>2.6457942028795672E-2</v>
      </c>
      <c r="G42" s="1">
        <v>3.6549707602339179E-4</v>
      </c>
      <c r="H42" s="1">
        <v>0</v>
      </c>
      <c r="I42" s="1">
        <v>0</v>
      </c>
      <c r="J42" s="1">
        <v>0</v>
      </c>
      <c r="K42" s="16">
        <v>0</v>
      </c>
      <c r="L42" s="1">
        <v>0</v>
      </c>
      <c r="M42" s="1">
        <v>0</v>
      </c>
      <c r="N42" s="1">
        <v>0</v>
      </c>
      <c r="O42" s="1">
        <v>0</v>
      </c>
      <c r="P42" s="1">
        <v>0</v>
      </c>
      <c r="Q42" s="1">
        <v>0</v>
      </c>
      <c r="R42" s="1">
        <v>0</v>
      </c>
      <c r="S42" s="1">
        <v>0</v>
      </c>
      <c r="T42" s="1">
        <v>0</v>
      </c>
      <c r="U42" s="1">
        <v>0</v>
      </c>
      <c r="V42" s="1">
        <v>0</v>
      </c>
      <c r="W42" s="1">
        <v>4.1173198591518072E-2</v>
      </c>
      <c r="X42" s="1">
        <v>0</v>
      </c>
      <c r="Y42" s="1">
        <v>8.9163594748028639E-4</v>
      </c>
      <c r="Z42" s="22">
        <v>0.88653538126046227</v>
      </c>
    </row>
    <row r="43" spans="1:26" x14ac:dyDescent="0.25">
      <c r="A43" s="5" t="s">
        <v>33</v>
      </c>
      <c r="B43" s="9">
        <v>308</v>
      </c>
      <c r="C43" s="9"/>
      <c r="D43" s="16">
        <v>5.7201510702188041E-2</v>
      </c>
      <c r="E43" s="1">
        <v>2.9962546816479402E-3</v>
      </c>
      <c r="F43" s="1">
        <v>7.3333333333333332E-3</v>
      </c>
      <c r="G43" s="1">
        <v>0</v>
      </c>
      <c r="H43" s="1">
        <v>0</v>
      </c>
      <c r="I43" s="1">
        <v>0</v>
      </c>
      <c r="J43" s="1">
        <v>0</v>
      </c>
      <c r="K43" s="16">
        <v>0</v>
      </c>
      <c r="L43" s="1">
        <v>0</v>
      </c>
      <c r="M43" s="1">
        <v>0</v>
      </c>
      <c r="N43" s="1">
        <v>0</v>
      </c>
      <c r="O43" s="1">
        <v>0</v>
      </c>
      <c r="P43" s="1">
        <v>0</v>
      </c>
      <c r="Q43" s="1">
        <v>0</v>
      </c>
      <c r="R43" s="1">
        <v>0</v>
      </c>
      <c r="S43" s="1">
        <v>0</v>
      </c>
      <c r="T43" s="1">
        <v>0</v>
      </c>
      <c r="U43" s="1">
        <v>0</v>
      </c>
      <c r="V43" s="1">
        <v>0</v>
      </c>
      <c r="W43" s="1">
        <v>1.4567444090592485E-2</v>
      </c>
      <c r="X43" s="1">
        <v>0</v>
      </c>
      <c r="Y43" s="1">
        <v>1.2048192771084338E-3</v>
      </c>
      <c r="Z43" s="22">
        <v>0.91669663791512979</v>
      </c>
    </row>
    <row r="44" spans="1:26" x14ac:dyDescent="0.25">
      <c r="A44" s="5" t="s">
        <v>34</v>
      </c>
      <c r="B44" s="9">
        <v>342</v>
      </c>
      <c r="C44" s="9"/>
      <c r="D44" s="16">
        <v>2.9239766081871343E-2</v>
      </c>
      <c r="E44" s="1">
        <v>0</v>
      </c>
      <c r="F44" s="1">
        <v>8.4795321637426896E-2</v>
      </c>
      <c r="G44" s="1">
        <v>8.771929824561403E-3</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0.8771929824561403</v>
      </c>
    </row>
    <row r="45" spans="1:26" x14ac:dyDescent="0.25">
      <c r="A45" s="5" t="s">
        <v>35</v>
      </c>
      <c r="B45" s="9">
        <v>470</v>
      </c>
      <c r="C45" s="9"/>
      <c r="D45" s="16">
        <v>9.7358898753487529E-3</v>
      </c>
      <c r="E45" s="1">
        <v>0</v>
      </c>
      <c r="F45" s="1">
        <v>4.2076406011385577E-2</v>
      </c>
      <c r="G45" s="1">
        <v>0</v>
      </c>
      <c r="H45" s="1">
        <v>0</v>
      </c>
      <c r="I45" s="1">
        <v>0</v>
      </c>
      <c r="J45" s="1">
        <v>0</v>
      </c>
      <c r="K45" s="16">
        <v>0</v>
      </c>
      <c r="L45" s="1">
        <v>0</v>
      </c>
      <c r="M45" s="1">
        <v>0</v>
      </c>
      <c r="N45" s="1">
        <v>0</v>
      </c>
      <c r="O45" s="1">
        <v>0</v>
      </c>
      <c r="P45" s="1">
        <v>0</v>
      </c>
      <c r="Q45" s="1">
        <v>0</v>
      </c>
      <c r="R45" s="1">
        <v>0</v>
      </c>
      <c r="S45" s="1">
        <v>0</v>
      </c>
      <c r="T45" s="1">
        <v>0</v>
      </c>
      <c r="U45" s="1">
        <v>0</v>
      </c>
      <c r="V45" s="1">
        <v>0</v>
      </c>
      <c r="W45" s="1">
        <v>1.0637786989052121E-2</v>
      </c>
      <c r="X45" s="1">
        <v>0</v>
      </c>
      <c r="Y45" s="1">
        <v>0</v>
      </c>
      <c r="Z45" s="22">
        <v>0.93754991712421365</v>
      </c>
    </row>
    <row r="46" spans="1:26" ht="15.75" thickBot="1" x14ac:dyDescent="0.3">
      <c r="A46" s="6" t="s">
        <v>36</v>
      </c>
      <c r="B46" s="11">
        <v>803</v>
      </c>
      <c r="C46" s="11"/>
      <c r="D46" s="17">
        <v>4.1318792247981045E-2</v>
      </c>
      <c r="E46" s="18">
        <v>6.0409423966981861E-3</v>
      </c>
      <c r="F46" s="18">
        <v>2.5819960156856385E-2</v>
      </c>
      <c r="G46" s="18">
        <v>0</v>
      </c>
      <c r="H46" s="18">
        <v>0</v>
      </c>
      <c r="I46" s="18">
        <v>0</v>
      </c>
      <c r="J46" s="18">
        <v>0</v>
      </c>
      <c r="K46" s="17">
        <v>0</v>
      </c>
      <c r="L46" s="18">
        <v>0</v>
      </c>
      <c r="M46" s="18">
        <v>0</v>
      </c>
      <c r="N46" s="18">
        <v>0</v>
      </c>
      <c r="O46" s="18">
        <v>0</v>
      </c>
      <c r="P46" s="18">
        <v>0</v>
      </c>
      <c r="Q46" s="18">
        <v>0</v>
      </c>
      <c r="R46" s="18">
        <v>0</v>
      </c>
      <c r="S46" s="18">
        <v>0</v>
      </c>
      <c r="T46" s="18">
        <v>0</v>
      </c>
      <c r="U46" s="18">
        <v>0</v>
      </c>
      <c r="V46" s="18">
        <v>0</v>
      </c>
      <c r="W46" s="18">
        <v>5.8893745651754321E-2</v>
      </c>
      <c r="X46" s="18">
        <v>0</v>
      </c>
      <c r="Y46" s="18">
        <v>1.0250110902656469E-3</v>
      </c>
      <c r="Z46" s="23">
        <v>0.86690154845644452</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184</v>
      </c>
    </row>
    <row r="2" spans="1:26" x14ac:dyDescent="0.25">
      <c r="A2" t="s">
        <v>185</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211</v>
      </c>
      <c r="C7" s="8" t="s">
        <v>29</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297</v>
      </c>
      <c r="C8" s="8" t="s">
        <v>30</v>
      </c>
      <c r="D8" s="15">
        <v>3.0303030303030304E-2</v>
      </c>
      <c r="E8" s="14">
        <v>0</v>
      </c>
      <c r="F8" s="14">
        <v>3.3670033670033669E-2</v>
      </c>
      <c r="G8" s="14">
        <v>0</v>
      </c>
      <c r="H8" s="14">
        <v>0</v>
      </c>
      <c r="I8" s="14">
        <v>0</v>
      </c>
      <c r="J8" s="14">
        <v>0</v>
      </c>
      <c r="K8" s="15">
        <v>0</v>
      </c>
      <c r="L8" s="14">
        <v>0</v>
      </c>
      <c r="M8" s="14">
        <v>0</v>
      </c>
      <c r="N8" s="14">
        <v>0</v>
      </c>
      <c r="O8" s="14">
        <v>0</v>
      </c>
      <c r="P8" s="14">
        <v>0</v>
      </c>
      <c r="Q8" s="14">
        <v>0</v>
      </c>
      <c r="R8" s="14">
        <v>0</v>
      </c>
      <c r="S8" s="14">
        <v>0</v>
      </c>
      <c r="T8" s="14">
        <v>0</v>
      </c>
      <c r="U8" s="14">
        <v>0</v>
      </c>
      <c r="V8" s="14">
        <v>0</v>
      </c>
      <c r="W8" s="14">
        <v>3.0303030303030304E-2</v>
      </c>
      <c r="X8" s="14">
        <v>0</v>
      </c>
      <c r="Y8" s="14">
        <v>0</v>
      </c>
      <c r="Z8" s="21">
        <v>0.90572390572390571</v>
      </c>
    </row>
    <row r="9" spans="1:26" x14ac:dyDescent="0.25">
      <c r="A9" s="4">
        <v>1981</v>
      </c>
      <c r="B9" s="8">
        <v>446</v>
      </c>
      <c r="C9" s="8" t="s">
        <v>31</v>
      </c>
      <c r="D9" s="15">
        <v>5.1569506726457395E-2</v>
      </c>
      <c r="E9" s="14">
        <v>0</v>
      </c>
      <c r="F9" s="14">
        <v>0</v>
      </c>
      <c r="G9" s="14">
        <v>0</v>
      </c>
      <c r="H9" s="14">
        <v>0</v>
      </c>
      <c r="I9" s="14">
        <v>0</v>
      </c>
      <c r="J9" s="14">
        <v>0</v>
      </c>
      <c r="K9" s="15">
        <v>0</v>
      </c>
      <c r="L9" s="14">
        <v>0</v>
      </c>
      <c r="M9" s="14">
        <v>0</v>
      </c>
      <c r="N9" s="14">
        <v>0</v>
      </c>
      <c r="O9" s="14">
        <v>0</v>
      </c>
      <c r="P9" s="14">
        <v>0</v>
      </c>
      <c r="Q9" s="14">
        <v>0</v>
      </c>
      <c r="R9" s="14">
        <v>0</v>
      </c>
      <c r="S9" s="14">
        <v>0</v>
      </c>
      <c r="T9" s="14">
        <v>0</v>
      </c>
      <c r="U9" s="14">
        <v>0</v>
      </c>
      <c r="V9" s="14">
        <v>0</v>
      </c>
      <c r="W9" s="14">
        <v>0</v>
      </c>
      <c r="X9" s="14">
        <v>0</v>
      </c>
      <c r="Y9" s="14">
        <v>0</v>
      </c>
      <c r="Z9" s="21">
        <v>0.94843049327354256</v>
      </c>
    </row>
    <row r="10" spans="1:26" x14ac:dyDescent="0.25">
      <c r="A10" s="4">
        <v>1982</v>
      </c>
      <c r="B10" s="8">
        <v>262</v>
      </c>
      <c r="C10" s="8" t="s">
        <v>31</v>
      </c>
      <c r="D10" s="15">
        <v>6.1068702290076333E-2</v>
      </c>
      <c r="E10" s="14">
        <v>1.1450381679389313E-2</v>
      </c>
      <c r="F10" s="14">
        <v>0</v>
      </c>
      <c r="G10" s="14">
        <v>0</v>
      </c>
      <c r="H10" s="14">
        <v>0</v>
      </c>
      <c r="I10" s="14">
        <v>0</v>
      </c>
      <c r="J10" s="14">
        <v>0</v>
      </c>
      <c r="K10" s="15">
        <v>0</v>
      </c>
      <c r="L10" s="14">
        <v>0</v>
      </c>
      <c r="M10" s="14">
        <v>0</v>
      </c>
      <c r="N10" s="14">
        <v>0</v>
      </c>
      <c r="O10" s="14">
        <v>0</v>
      </c>
      <c r="P10" s="14">
        <v>0</v>
      </c>
      <c r="Q10" s="14">
        <v>0</v>
      </c>
      <c r="R10" s="14">
        <v>0</v>
      </c>
      <c r="S10" s="14">
        <v>0</v>
      </c>
      <c r="T10" s="14">
        <v>0</v>
      </c>
      <c r="U10" s="14">
        <v>0</v>
      </c>
      <c r="V10" s="14">
        <v>0</v>
      </c>
      <c r="W10" s="14">
        <v>1.1450381679389313E-2</v>
      </c>
      <c r="X10" s="14">
        <v>0</v>
      </c>
      <c r="Y10" s="14">
        <v>0</v>
      </c>
      <c r="Z10" s="21">
        <v>0.91603053435114501</v>
      </c>
    </row>
    <row r="11" spans="1:26" x14ac:dyDescent="0.25">
      <c r="A11" s="4">
        <v>1983</v>
      </c>
      <c r="B11" s="8">
        <v>166</v>
      </c>
      <c r="C11" s="8" t="s">
        <v>31</v>
      </c>
      <c r="D11" s="15">
        <v>1.8072289156626505E-2</v>
      </c>
      <c r="E11" s="14">
        <v>0</v>
      </c>
      <c r="F11" s="14">
        <v>0</v>
      </c>
      <c r="G11" s="14">
        <v>0</v>
      </c>
      <c r="H11" s="14">
        <v>0</v>
      </c>
      <c r="I11" s="14">
        <v>0</v>
      </c>
      <c r="J11" s="14">
        <v>0</v>
      </c>
      <c r="K11" s="15">
        <v>0</v>
      </c>
      <c r="L11" s="14">
        <v>0</v>
      </c>
      <c r="M11" s="14">
        <v>0</v>
      </c>
      <c r="N11" s="14">
        <v>0</v>
      </c>
      <c r="O11" s="14">
        <v>0</v>
      </c>
      <c r="P11" s="14">
        <v>0</v>
      </c>
      <c r="Q11" s="14">
        <v>0</v>
      </c>
      <c r="R11" s="14">
        <v>0</v>
      </c>
      <c r="S11" s="14">
        <v>0</v>
      </c>
      <c r="T11" s="14">
        <v>0</v>
      </c>
      <c r="U11" s="14">
        <v>0</v>
      </c>
      <c r="V11" s="14">
        <v>0</v>
      </c>
      <c r="W11" s="14">
        <v>1.2048192771084338E-2</v>
      </c>
      <c r="X11" s="14">
        <v>0</v>
      </c>
      <c r="Y11" s="14">
        <v>6.024096385542169E-3</v>
      </c>
      <c r="Z11" s="21">
        <v>0.96385542168674698</v>
      </c>
    </row>
    <row r="12" spans="1:26" x14ac:dyDescent="0.25">
      <c r="A12" s="4">
        <v>1984</v>
      </c>
      <c r="B12" s="8">
        <v>356</v>
      </c>
      <c r="C12" s="8" t="s">
        <v>31</v>
      </c>
      <c r="D12" s="15">
        <v>9.5505617977528087E-2</v>
      </c>
      <c r="E12" s="14">
        <v>0</v>
      </c>
      <c r="F12" s="14">
        <v>0</v>
      </c>
      <c r="G12" s="14">
        <v>0</v>
      </c>
      <c r="H12" s="14">
        <v>0</v>
      </c>
      <c r="I12" s="14">
        <v>0</v>
      </c>
      <c r="J12" s="14">
        <v>0</v>
      </c>
      <c r="K12" s="15">
        <v>0</v>
      </c>
      <c r="L12" s="14">
        <v>0</v>
      </c>
      <c r="M12" s="14">
        <v>0</v>
      </c>
      <c r="N12" s="14">
        <v>0</v>
      </c>
      <c r="O12" s="14">
        <v>0</v>
      </c>
      <c r="P12" s="14">
        <v>0</v>
      </c>
      <c r="Q12" s="14">
        <v>0</v>
      </c>
      <c r="R12" s="14">
        <v>0</v>
      </c>
      <c r="S12" s="14">
        <v>0</v>
      </c>
      <c r="T12" s="14">
        <v>0</v>
      </c>
      <c r="U12" s="14">
        <v>0</v>
      </c>
      <c r="V12" s="14">
        <v>0</v>
      </c>
      <c r="W12" s="14">
        <v>1.9662921348314606E-2</v>
      </c>
      <c r="X12" s="14">
        <v>0</v>
      </c>
      <c r="Y12" s="14">
        <v>0</v>
      </c>
      <c r="Z12" s="21">
        <v>0.8848314606741573</v>
      </c>
    </row>
    <row r="13" spans="1:26" x14ac:dyDescent="0.25">
      <c r="A13" s="4">
        <v>1985</v>
      </c>
      <c r="B13" s="8">
        <v>341</v>
      </c>
      <c r="C13" s="8" t="s">
        <v>45</v>
      </c>
      <c r="D13" s="15">
        <v>2.932551319648094E-2</v>
      </c>
      <c r="E13" s="14">
        <v>0</v>
      </c>
      <c r="F13" s="14">
        <v>8.2111436950146624E-2</v>
      </c>
      <c r="G13" s="14">
        <v>8.7976539589442824E-3</v>
      </c>
      <c r="H13" s="14">
        <v>0</v>
      </c>
      <c r="I13" s="14">
        <v>0</v>
      </c>
      <c r="J13" s="14">
        <v>0</v>
      </c>
      <c r="K13" s="15">
        <v>0</v>
      </c>
      <c r="L13" s="14">
        <v>0</v>
      </c>
      <c r="M13" s="14">
        <v>0</v>
      </c>
      <c r="N13" s="14">
        <v>0</v>
      </c>
      <c r="O13" s="14">
        <v>0</v>
      </c>
      <c r="P13" s="14">
        <v>0</v>
      </c>
      <c r="Q13" s="14">
        <v>0</v>
      </c>
      <c r="R13" s="14">
        <v>0</v>
      </c>
      <c r="S13" s="14">
        <v>0</v>
      </c>
      <c r="T13" s="14">
        <v>0</v>
      </c>
      <c r="U13" s="14">
        <v>0</v>
      </c>
      <c r="V13" s="14">
        <v>0</v>
      </c>
      <c r="W13" s="14">
        <v>0</v>
      </c>
      <c r="X13" s="14">
        <v>0</v>
      </c>
      <c r="Y13" s="14">
        <v>0</v>
      </c>
      <c r="Z13" s="21">
        <v>0.87976539589442815</v>
      </c>
    </row>
    <row r="14" spans="1:26" x14ac:dyDescent="0.25">
      <c r="A14" s="4">
        <v>1986</v>
      </c>
      <c r="B14" s="8">
        <v>164</v>
      </c>
      <c r="C14" s="8" t="s">
        <v>71</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50</v>
      </c>
      <c r="C15" s="8">
        <v>6</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v>63</v>
      </c>
      <c r="C22" s="8">
        <v>3</v>
      </c>
      <c r="D22" s="15" t="s">
        <v>26</v>
      </c>
      <c r="E22" s="14" t="s">
        <v>27</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v>170</v>
      </c>
      <c r="C23" s="8" t="s">
        <v>29</v>
      </c>
      <c r="D23" s="15" t="s">
        <v>26</v>
      </c>
      <c r="E23" s="14" t="s">
        <v>27</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v>375</v>
      </c>
      <c r="C24" s="8" t="s">
        <v>30</v>
      </c>
      <c r="D24" s="15">
        <v>1.6E-2</v>
      </c>
      <c r="E24" s="14">
        <v>0</v>
      </c>
      <c r="F24" s="14">
        <v>1.8666666666666668E-2</v>
      </c>
      <c r="G24" s="14">
        <v>0</v>
      </c>
      <c r="H24" s="14">
        <v>0</v>
      </c>
      <c r="I24" s="14">
        <v>0</v>
      </c>
      <c r="J24" s="14">
        <v>0</v>
      </c>
      <c r="K24" s="15">
        <v>0</v>
      </c>
      <c r="L24" s="14">
        <v>0</v>
      </c>
      <c r="M24" s="14">
        <v>0</v>
      </c>
      <c r="N24" s="14">
        <v>0</v>
      </c>
      <c r="O24" s="14">
        <v>0</v>
      </c>
      <c r="P24" s="14">
        <v>0</v>
      </c>
      <c r="Q24" s="14">
        <v>0</v>
      </c>
      <c r="R24" s="14">
        <v>0</v>
      </c>
      <c r="S24" s="14">
        <v>0</v>
      </c>
      <c r="T24" s="14">
        <v>0</v>
      </c>
      <c r="U24" s="14">
        <v>0</v>
      </c>
      <c r="V24" s="14">
        <v>0</v>
      </c>
      <c r="W24" s="14">
        <v>1.0666666666666666E-2</v>
      </c>
      <c r="X24" s="14">
        <v>0</v>
      </c>
      <c r="Y24" s="14">
        <v>0</v>
      </c>
      <c r="Z24" s="21">
        <v>0.95466666666666666</v>
      </c>
    </row>
    <row r="25" spans="1:26" x14ac:dyDescent="0.25">
      <c r="A25" s="4">
        <v>1997</v>
      </c>
      <c r="B25" s="8">
        <v>632</v>
      </c>
      <c r="C25" s="8" t="s">
        <v>31</v>
      </c>
      <c r="D25" s="15">
        <v>3.1645569620253164E-3</v>
      </c>
      <c r="E25" s="14">
        <v>0</v>
      </c>
      <c r="F25" s="14">
        <v>8.7025316455696208E-2</v>
      </c>
      <c r="G25" s="14">
        <v>0</v>
      </c>
      <c r="H25" s="14">
        <v>0</v>
      </c>
      <c r="I25" s="14">
        <v>0</v>
      </c>
      <c r="J25" s="14">
        <v>0</v>
      </c>
      <c r="K25" s="15">
        <v>0</v>
      </c>
      <c r="L25" s="14">
        <v>0</v>
      </c>
      <c r="M25" s="14">
        <v>0</v>
      </c>
      <c r="N25" s="14">
        <v>0</v>
      </c>
      <c r="O25" s="14">
        <v>0</v>
      </c>
      <c r="P25" s="14">
        <v>0</v>
      </c>
      <c r="Q25" s="14">
        <v>0</v>
      </c>
      <c r="R25" s="14">
        <v>0</v>
      </c>
      <c r="S25" s="14">
        <v>0</v>
      </c>
      <c r="T25" s="14">
        <v>0</v>
      </c>
      <c r="U25" s="14">
        <v>0</v>
      </c>
      <c r="V25" s="14">
        <v>0</v>
      </c>
      <c r="W25" s="14">
        <v>1.8987341772151899E-2</v>
      </c>
      <c r="X25" s="14">
        <v>0</v>
      </c>
      <c r="Y25" s="14">
        <v>0</v>
      </c>
      <c r="Z25" s="21">
        <v>0.89082278481012656</v>
      </c>
    </row>
    <row r="26" spans="1:26" x14ac:dyDescent="0.25">
      <c r="A26" s="4">
        <v>1998</v>
      </c>
      <c r="B26" s="8">
        <v>389</v>
      </c>
      <c r="C26" s="8" t="s">
        <v>31</v>
      </c>
      <c r="D26" s="15">
        <v>7.7120822622107968E-3</v>
      </c>
      <c r="E26" s="14">
        <v>0</v>
      </c>
      <c r="F26" s="14">
        <v>0</v>
      </c>
      <c r="G26" s="14">
        <v>0</v>
      </c>
      <c r="H26" s="14">
        <v>0</v>
      </c>
      <c r="I26" s="14">
        <v>0</v>
      </c>
      <c r="J26" s="14">
        <v>0</v>
      </c>
      <c r="K26" s="15">
        <v>0</v>
      </c>
      <c r="L26" s="14">
        <v>0</v>
      </c>
      <c r="M26" s="14">
        <v>0</v>
      </c>
      <c r="N26" s="14">
        <v>0</v>
      </c>
      <c r="O26" s="14">
        <v>0</v>
      </c>
      <c r="P26" s="14">
        <v>0</v>
      </c>
      <c r="Q26" s="14">
        <v>0</v>
      </c>
      <c r="R26" s="14">
        <v>0</v>
      </c>
      <c r="S26" s="14">
        <v>0</v>
      </c>
      <c r="T26" s="14">
        <v>0</v>
      </c>
      <c r="U26" s="14">
        <v>0</v>
      </c>
      <c r="V26" s="14">
        <v>0</v>
      </c>
      <c r="W26" s="14">
        <v>0</v>
      </c>
      <c r="X26" s="14">
        <v>0</v>
      </c>
      <c r="Y26" s="14">
        <v>0</v>
      </c>
      <c r="Z26" s="21">
        <v>0.99228791773778924</v>
      </c>
    </row>
    <row r="27" spans="1:26" x14ac:dyDescent="0.25">
      <c r="A27" s="4">
        <v>1999</v>
      </c>
      <c r="B27" s="8">
        <v>596</v>
      </c>
      <c r="C27" s="8" t="s">
        <v>31</v>
      </c>
      <c r="D27" s="15">
        <v>1.3422818791946308E-2</v>
      </c>
      <c r="E27" s="14">
        <v>0</v>
      </c>
      <c r="F27" s="14">
        <v>2.3489932885906041E-2</v>
      </c>
      <c r="G27" s="14">
        <v>0</v>
      </c>
      <c r="H27" s="14">
        <v>0</v>
      </c>
      <c r="I27" s="14">
        <v>0</v>
      </c>
      <c r="J27" s="14">
        <v>0</v>
      </c>
      <c r="K27" s="15">
        <v>0</v>
      </c>
      <c r="L27" s="14">
        <v>0</v>
      </c>
      <c r="M27" s="14">
        <v>0</v>
      </c>
      <c r="N27" s="14">
        <v>0</v>
      </c>
      <c r="O27" s="14">
        <v>0</v>
      </c>
      <c r="P27" s="14">
        <v>0</v>
      </c>
      <c r="Q27" s="14">
        <v>0</v>
      </c>
      <c r="R27" s="14">
        <v>0</v>
      </c>
      <c r="S27" s="14">
        <v>0</v>
      </c>
      <c r="T27" s="14">
        <v>0</v>
      </c>
      <c r="U27" s="14">
        <v>0</v>
      </c>
      <c r="V27" s="14">
        <v>0</v>
      </c>
      <c r="W27" s="14">
        <v>2.1812080536912751E-2</v>
      </c>
      <c r="X27" s="14">
        <v>0</v>
      </c>
      <c r="Y27" s="14">
        <v>1.6778523489932886E-3</v>
      </c>
      <c r="Z27" s="21">
        <v>0.93959731543624159</v>
      </c>
    </row>
    <row r="28" spans="1:26" x14ac:dyDescent="0.25">
      <c r="A28" s="4">
        <v>2000</v>
      </c>
      <c r="B28" s="8">
        <v>1100</v>
      </c>
      <c r="C28" s="8" t="s">
        <v>31</v>
      </c>
      <c r="D28" s="15">
        <v>1.7272727272727273E-2</v>
      </c>
      <c r="E28" s="14">
        <v>3.6363636363636364E-3</v>
      </c>
      <c r="F28" s="14">
        <v>0.02</v>
      </c>
      <c r="G28" s="14">
        <v>0</v>
      </c>
      <c r="H28" s="14">
        <v>0</v>
      </c>
      <c r="I28" s="14">
        <v>0</v>
      </c>
      <c r="J28" s="14">
        <v>0</v>
      </c>
      <c r="K28" s="15">
        <v>0</v>
      </c>
      <c r="L28" s="14">
        <v>0</v>
      </c>
      <c r="M28" s="14">
        <v>0</v>
      </c>
      <c r="N28" s="14">
        <v>0</v>
      </c>
      <c r="O28" s="14">
        <v>0</v>
      </c>
      <c r="P28" s="14">
        <v>0</v>
      </c>
      <c r="Q28" s="14">
        <v>0</v>
      </c>
      <c r="R28" s="14">
        <v>0</v>
      </c>
      <c r="S28" s="14">
        <v>0</v>
      </c>
      <c r="T28" s="14">
        <v>0</v>
      </c>
      <c r="U28" s="14">
        <v>0</v>
      </c>
      <c r="V28" s="14">
        <v>0</v>
      </c>
      <c r="W28" s="14">
        <v>3.6363636363636364E-3</v>
      </c>
      <c r="X28" s="14">
        <v>0</v>
      </c>
      <c r="Y28" s="14">
        <v>0</v>
      </c>
      <c r="Z28" s="21">
        <v>0.95545454545454545</v>
      </c>
    </row>
    <row r="29" spans="1:26" x14ac:dyDescent="0.25">
      <c r="A29" s="4">
        <v>2001</v>
      </c>
      <c r="B29" s="8">
        <v>985</v>
      </c>
      <c r="C29" s="8" t="s">
        <v>31</v>
      </c>
      <c r="D29" s="15">
        <v>3.4517766497461924E-2</v>
      </c>
      <c r="E29" s="14">
        <v>1.0152284263959391E-3</v>
      </c>
      <c r="F29" s="14">
        <v>3.0456852791878174E-2</v>
      </c>
      <c r="G29" s="14">
        <v>0</v>
      </c>
      <c r="H29" s="14">
        <v>0</v>
      </c>
      <c r="I29" s="14">
        <v>0</v>
      </c>
      <c r="J29" s="14">
        <v>0</v>
      </c>
      <c r="K29" s="15">
        <v>0</v>
      </c>
      <c r="L29" s="14">
        <v>0</v>
      </c>
      <c r="M29" s="14">
        <v>0</v>
      </c>
      <c r="N29" s="14">
        <v>0</v>
      </c>
      <c r="O29" s="14">
        <v>0</v>
      </c>
      <c r="P29" s="14">
        <v>0</v>
      </c>
      <c r="Q29" s="14">
        <v>0</v>
      </c>
      <c r="R29" s="14">
        <v>0</v>
      </c>
      <c r="S29" s="14">
        <v>0</v>
      </c>
      <c r="T29" s="14">
        <v>0</v>
      </c>
      <c r="U29" s="14">
        <v>0</v>
      </c>
      <c r="V29" s="14">
        <v>0</v>
      </c>
      <c r="W29" s="14">
        <v>2.3350253807106598E-2</v>
      </c>
      <c r="X29" s="14">
        <v>0</v>
      </c>
      <c r="Y29" s="14">
        <v>2.0304568527918783E-3</v>
      </c>
      <c r="Z29" s="21">
        <v>0.90862944162436543</v>
      </c>
    </row>
    <row r="30" spans="1:26" x14ac:dyDescent="0.25">
      <c r="A30" s="4">
        <v>2002</v>
      </c>
      <c r="B30" s="8">
        <v>898</v>
      </c>
      <c r="C30" s="8" t="s">
        <v>31</v>
      </c>
      <c r="D30" s="15">
        <v>2.8953229398663696E-2</v>
      </c>
      <c r="E30" s="14">
        <v>0</v>
      </c>
      <c r="F30" s="14">
        <v>5.4565701559020047E-2</v>
      </c>
      <c r="G30" s="14">
        <v>0</v>
      </c>
      <c r="H30" s="14">
        <v>0</v>
      </c>
      <c r="I30" s="14">
        <v>0</v>
      </c>
      <c r="J30" s="14">
        <v>0</v>
      </c>
      <c r="K30" s="15">
        <v>0</v>
      </c>
      <c r="L30" s="14">
        <v>0</v>
      </c>
      <c r="M30" s="14">
        <v>0</v>
      </c>
      <c r="N30" s="14">
        <v>0</v>
      </c>
      <c r="O30" s="14">
        <v>0</v>
      </c>
      <c r="P30" s="14">
        <v>0</v>
      </c>
      <c r="Q30" s="14">
        <v>0</v>
      </c>
      <c r="R30" s="14">
        <v>0</v>
      </c>
      <c r="S30" s="14">
        <v>0</v>
      </c>
      <c r="T30" s="14">
        <v>0</v>
      </c>
      <c r="U30" s="14">
        <v>0</v>
      </c>
      <c r="V30" s="14">
        <v>0</v>
      </c>
      <c r="W30" s="14">
        <v>1.4476614699331848E-2</v>
      </c>
      <c r="X30" s="14">
        <v>0</v>
      </c>
      <c r="Y30" s="14">
        <v>0</v>
      </c>
      <c r="Z30" s="21">
        <v>0.90200445434298437</v>
      </c>
    </row>
    <row r="31" spans="1:26" x14ac:dyDescent="0.25">
      <c r="A31" s="4">
        <v>2003</v>
      </c>
      <c r="B31" s="8">
        <v>895</v>
      </c>
      <c r="C31" s="8" t="s">
        <v>31</v>
      </c>
      <c r="D31" s="15">
        <v>1.6759776536312849E-2</v>
      </c>
      <c r="E31" s="14">
        <v>1.1173184357541898E-3</v>
      </c>
      <c r="F31" s="14">
        <v>1.11731843575419E-2</v>
      </c>
      <c r="G31" s="14">
        <v>0</v>
      </c>
      <c r="H31" s="14">
        <v>0</v>
      </c>
      <c r="I31" s="14">
        <v>0</v>
      </c>
      <c r="J31" s="14">
        <v>0</v>
      </c>
      <c r="K31" s="15">
        <v>0</v>
      </c>
      <c r="L31" s="14">
        <v>0</v>
      </c>
      <c r="M31" s="14">
        <v>0</v>
      </c>
      <c r="N31" s="14">
        <v>0</v>
      </c>
      <c r="O31" s="14">
        <v>0</v>
      </c>
      <c r="P31" s="14">
        <v>0</v>
      </c>
      <c r="Q31" s="14">
        <v>0</v>
      </c>
      <c r="R31" s="14">
        <v>0</v>
      </c>
      <c r="S31" s="14">
        <v>0</v>
      </c>
      <c r="T31" s="14">
        <v>0</v>
      </c>
      <c r="U31" s="14">
        <v>0</v>
      </c>
      <c r="V31" s="14">
        <v>0</v>
      </c>
      <c r="W31" s="14">
        <v>1.3407821229050279E-2</v>
      </c>
      <c r="X31" s="14">
        <v>0</v>
      </c>
      <c r="Y31" s="14">
        <v>1.1173184357541898E-3</v>
      </c>
      <c r="Z31" s="21">
        <v>0.95642458100558658</v>
      </c>
    </row>
    <row r="32" spans="1:26" x14ac:dyDescent="0.25">
      <c r="A32" s="4">
        <v>2004</v>
      </c>
      <c r="B32" s="8">
        <v>2144</v>
      </c>
      <c r="C32" s="8" t="s">
        <v>31</v>
      </c>
      <c r="D32" s="15">
        <v>2.7518656716417907E-2</v>
      </c>
      <c r="E32" s="14">
        <v>1.8656716417910447E-3</v>
      </c>
      <c r="F32" s="14">
        <v>2.8451492537313432E-2</v>
      </c>
      <c r="G32" s="14">
        <v>0</v>
      </c>
      <c r="H32" s="14">
        <v>0</v>
      </c>
      <c r="I32" s="14">
        <v>0</v>
      </c>
      <c r="J32" s="14">
        <v>0</v>
      </c>
      <c r="K32" s="15">
        <v>0</v>
      </c>
      <c r="L32" s="14">
        <v>0</v>
      </c>
      <c r="M32" s="14">
        <v>0</v>
      </c>
      <c r="N32" s="14">
        <v>0</v>
      </c>
      <c r="O32" s="14">
        <v>0</v>
      </c>
      <c r="P32" s="14">
        <v>0</v>
      </c>
      <c r="Q32" s="14">
        <v>0</v>
      </c>
      <c r="R32" s="14">
        <v>0</v>
      </c>
      <c r="S32" s="14">
        <v>0</v>
      </c>
      <c r="T32" s="14">
        <v>0</v>
      </c>
      <c r="U32" s="14">
        <v>0</v>
      </c>
      <c r="V32" s="14">
        <v>0</v>
      </c>
      <c r="W32" s="14">
        <v>4.1977611940298511E-2</v>
      </c>
      <c r="X32" s="14">
        <v>0</v>
      </c>
      <c r="Y32" s="14">
        <v>0</v>
      </c>
      <c r="Z32" s="21">
        <v>0.90018656716417911</v>
      </c>
    </row>
    <row r="33" spans="1:26" x14ac:dyDescent="0.25">
      <c r="A33" s="4">
        <v>2005</v>
      </c>
      <c r="B33" s="8">
        <v>1211</v>
      </c>
      <c r="C33" s="8" t="s">
        <v>31</v>
      </c>
      <c r="D33" s="15">
        <v>3.2204789430222959E-2</v>
      </c>
      <c r="E33" s="14">
        <v>1.6515276630883566E-3</v>
      </c>
      <c r="F33" s="14">
        <v>3.3856317093311314E-2</v>
      </c>
      <c r="G33" s="14">
        <v>0</v>
      </c>
      <c r="H33" s="14">
        <v>0</v>
      </c>
      <c r="I33" s="14">
        <v>0</v>
      </c>
      <c r="J33" s="14">
        <v>0</v>
      </c>
      <c r="K33" s="15">
        <v>0</v>
      </c>
      <c r="L33" s="14">
        <v>0</v>
      </c>
      <c r="M33" s="14">
        <v>0</v>
      </c>
      <c r="N33" s="14">
        <v>0</v>
      </c>
      <c r="O33" s="14">
        <v>0</v>
      </c>
      <c r="P33" s="14">
        <v>0</v>
      </c>
      <c r="Q33" s="14">
        <v>0</v>
      </c>
      <c r="R33" s="14">
        <v>0</v>
      </c>
      <c r="S33" s="14">
        <v>0</v>
      </c>
      <c r="T33" s="14">
        <v>0</v>
      </c>
      <c r="U33" s="14">
        <v>0</v>
      </c>
      <c r="V33" s="14">
        <v>0</v>
      </c>
      <c r="W33" s="14">
        <v>0.29149463253509494</v>
      </c>
      <c r="X33" s="14">
        <v>0</v>
      </c>
      <c r="Y33" s="14">
        <v>0</v>
      </c>
      <c r="Z33" s="21">
        <v>0.64079273327828246</v>
      </c>
    </row>
    <row r="34" spans="1:26" x14ac:dyDescent="0.25">
      <c r="A34" s="4">
        <v>2006</v>
      </c>
      <c r="B34" s="8">
        <v>877</v>
      </c>
      <c r="C34" s="8" t="s">
        <v>31</v>
      </c>
      <c r="D34" s="15">
        <v>3.3067274800456098E-2</v>
      </c>
      <c r="E34" s="14">
        <v>0</v>
      </c>
      <c r="F34" s="14">
        <v>2.9646522234891677E-2</v>
      </c>
      <c r="G34" s="14">
        <v>0</v>
      </c>
      <c r="H34" s="14">
        <v>0</v>
      </c>
      <c r="I34" s="14">
        <v>0</v>
      </c>
      <c r="J34" s="14">
        <v>0</v>
      </c>
      <c r="K34" s="15">
        <v>0</v>
      </c>
      <c r="L34" s="14">
        <v>0</v>
      </c>
      <c r="M34" s="14">
        <v>0</v>
      </c>
      <c r="N34" s="14">
        <v>0</v>
      </c>
      <c r="O34" s="14">
        <v>0</v>
      </c>
      <c r="P34" s="14">
        <v>0</v>
      </c>
      <c r="Q34" s="14">
        <v>0</v>
      </c>
      <c r="R34" s="14">
        <v>0</v>
      </c>
      <c r="S34" s="14">
        <v>0</v>
      </c>
      <c r="T34" s="14">
        <v>0</v>
      </c>
      <c r="U34" s="14">
        <v>0</v>
      </c>
      <c r="V34" s="14">
        <v>0</v>
      </c>
      <c r="W34" s="14">
        <v>0.15963511972633979</v>
      </c>
      <c r="X34" s="14">
        <v>0</v>
      </c>
      <c r="Y34" s="14">
        <v>1.1402508551881414E-3</v>
      </c>
      <c r="Z34" s="21">
        <v>0.77651083238312424</v>
      </c>
    </row>
    <row r="35" spans="1:26" x14ac:dyDescent="0.25">
      <c r="A35" s="4">
        <v>2007</v>
      </c>
      <c r="B35" s="8">
        <v>370</v>
      </c>
      <c r="C35" s="8" t="s">
        <v>31</v>
      </c>
      <c r="D35" s="15">
        <v>5.9459459459459463E-2</v>
      </c>
      <c r="E35" s="14">
        <v>1.6216216216216217E-2</v>
      </c>
      <c r="F35" s="14">
        <v>1.0810810810810811E-2</v>
      </c>
      <c r="G35" s="14">
        <v>0</v>
      </c>
      <c r="H35" s="14">
        <v>0</v>
      </c>
      <c r="I35" s="14">
        <v>0</v>
      </c>
      <c r="J35" s="14">
        <v>0</v>
      </c>
      <c r="K35" s="15">
        <v>0</v>
      </c>
      <c r="L35" s="14">
        <v>0</v>
      </c>
      <c r="M35" s="14">
        <v>0</v>
      </c>
      <c r="N35" s="14">
        <v>0</v>
      </c>
      <c r="O35" s="14">
        <v>0</v>
      </c>
      <c r="P35" s="14">
        <v>0</v>
      </c>
      <c r="Q35" s="14">
        <v>0</v>
      </c>
      <c r="R35" s="14">
        <v>0</v>
      </c>
      <c r="S35" s="14">
        <v>0</v>
      </c>
      <c r="T35" s="14">
        <v>0</v>
      </c>
      <c r="U35" s="14">
        <v>0</v>
      </c>
      <c r="V35" s="14">
        <v>0</v>
      </c>
      <c r="W35" s="14">
        <v>4.0540540540540543E-2</v>
      </c>
      <c r="X35" s="14">
        <v>0</v>
      </c>
      <c r="Y35" s="14">
        <v>0</v>
      </c>
      <c r="Z35" s="21">
        <v>0.87297297297297294</v>
      </c>
    </row>
    <row r="36" spans="1:26" x14ac:dyDescent="0.25">
      <c r="A36" s="4">
        <v>2008</v>
      </c>
      <c r="B36" s="8">
        <v>626</v>
      </c>
      <c r="C36" s="8" t="s">
        <v>31</v>
      </c>
      <c r="D36" s="15">
        <v>4.472843450479233E-2</v>
      </c>
      <c r="E36" s="14">
        <v>1.9169329073482427E-2</v>
      </c>
      <c r="F36" s="14">
        <v>3.1948881789137379E-3</v>
      </c>
      <c r="G36" s="14">
        <v>0</v>
      </c>
      <c r="H36" s="14">
        <v>0</v>
      </c>
      <c r="I36" s="14">
        <v>0</v>
      </c>
      <c r="J36" s="14">
        <v>0</v>
      </c>
      <c r="K36" s="15">
        <v>0</v>
      </c>
      <c r="L36" s="14">
        <v>0</v>
      </c>
      <c r="M36" s="14">
        <v>0</v>
      </c>
      <c r="N36" s="14">
        <v>0</v>
      </c>
      <c r="O36" s="14">
        <v>0</v>
      </c>
      <c r="P36" s="14">
        <v>0</v>
      </c>
      <c r="Q36" s="14">
        <v>0</v>
      </c>
      <c r="R36" s="14">
        <v>0</v>
      </c>
      <c r="S36" s="14">
        <v>0</v>
      </c>
      <c r="T36" s="14">
        <v>0</v>
      </c>
      <c r="U36" s="14">
        <v>0</v>
      </c>
      <c r="V36" s="14">
        <v>0</v>
      </c>
      <c r="W36" s="14">
        <v>1.437699680511182E-2</v>
      </c>
      <c r="X36" s="14">
        <v>0</v>
      </c>
      <c r="Y36" s="14">
        <v>1.5974440894568689E-3</v>
      </c>
      <c r="Z36" s="21">
        <v>0.91693290734824284</v>
      </c>
    </row>
    <row r="37" spans="1:26" x14ac:dyDescent="0.25">
      <c r="A37" s="4">
        <v>2009</v>
      </c>
      <c r="B37" s="8">
        <v>334</v>
      </c>
      <c r="C37" s="8" t="s">
        <v>31</v>
      </c>
      <c r="D37" s="15">
        <v>8.3832335329341326E-2</v>
      </c>
      <c r="E37" s="14">
        <v>0</v>
      </c>
      <c r="F37" s="14">
        <v>2.3952095808383235E-2</v>
      </c>
      <c r="G37" s="14">
        <v>0</v>
      </c>
      <c r="H37" s="14">
        <v>0</v>
      </c>
      <c r="I37" s="14">
        <v>0</v>
      </c>
      <c r="J37" s="14">
        <v>0</v>
      </c>
      <c r="K37" s="15">
        <v>0</v>
      </c>
      <c r="L37" s="14">
        <v>0</v>
      </c>
      <c r="M37" s="14">
        <v>0</v>
      </c>
      <c r="N37" s="14">
        <v>0</v>
      </c>
      <c r="O37" s="14">
        <v>0</v>
      </c>
      <c r="P37" s="14">
        <v>0</v>
      </c>
      <c r="Q37" s="14">
        <v>0</v>
      </c>
      <c r="R37" s="14">
        <v>0</v>
      </c>
      <c r="S37" s="14">
        <v>0</v>
      </c>
      <c r="T37" s="14">
        <v>0</v>
      </c>
      <c r="U37" s="14">
        <v>0</v>
      </c>
      <c r="V37" s="14">
        <v>0</v>
      </c>
      <c r="W37" s="14">
        <v>0.11377245508982035</v>
      </c>
      <c r="X37" s="14">
        <v>0</v>
      </c>
      <c r="Y37" s="14">
        <v>0</v>
      </c>
      <c r="Z37" s="21">
        <v>0.77844311377245512</v>
      </c>
    </row>
    <row r="38" spans="1:26" x14ac:dyDescent="0.25">
      <c r="A38" s="4">
        <v>2010</v>
      </c>
      <c r="B38" s="8">
        <v>224</v>
      </c>
      <c r="C38" s="8" t="s">
        <v>31</v>
      </c>
      <c r="D38" s="15">
        <v>4.0178571428571425E-2</v>
      </c>
      <c r="E38" s="14">
        <v>0</v>
      </c>
      <c r="F38" s="14">
        <v>1.3392857142857142E-2</v>
      </c>
      <c r="G38" s="14">
        <v>0</v>
      </c>
      <c r="H38" s="14">
        <v>0</v>
      </c>
      <c r="I38" s="14">
        <v>0</v>
      </c>
      <c r="J38" s="14">
        <v>0</v>
      </c>
      <c r="K38" s="15">
        <v>0</v>
      </c>
      <c r="L38" s="14">
        <v>0</v>
      </c>
      <c r="M38" s="14">
        <v>0</v>
      </c>
      <c r="N38" s="14">
        <v>0</v>
      </c>
      <c r="O38" s="14">
        <v>0</v>
      </c>
      <c r="P38" s="14">
        <v>0</v>
      </c>
      <c r="Q38" s="14">
        <v>0</v>
      </c>
      <c r="R38" s="14">
        <v>0</v>
      </c>
      <c r="S38" s="14">
        <v>0</v>
      </c>
      <c r="T38" s="14">
        <v>0</v>
      </c>
      <c r="U38" s="14">
        <v>0</v>
      </c>
      <c r="V38" s="14">
        <v>0</v>
      </c>
      <c r="W38" s="14">
        <v>1.3392857142857142E-2</v>
      </c>
      <c r="X38" s="14">
        <v>0</v>
      </c>
      <c r="Y38" s="14">
        <v>0</v>
      </c>
      <c r="Z38" s="21">
        <v>0.9330357142857143</v>
      </c>
    </row>
    <row r="39" spans="1:26" x14ac:dyDescent="0.25">
      <c r="A39" s="4">
        <v>2011</v>
      </c>
      <c r="B39" s="8">
        <v>365</v>
      </c>
      <c r="C39" s="8" t="s">
        <v>31</v>
      </c>
      <c r="D39" s="15">
        <v>5.7534246575342465E-2</v>
      </c>
      <c r="E39" s="14">
        <v>5.4794520547945206E-3</v>
      </c>
      <c r="F39" s="14">
        <v>1.9178082191780823E-2</v>
      </c>
      <c r="G39" s="14">
        <v>0</v>
      </c>
      <c r="H39" s="14">
        <v>0</v>
      </c>
      <c r="I39" s="14">
        <v>0</v>
      </c>
      <c r="J39" s="14">
        <v>0</v>
      </c>
      <c r="K39" s="15">
        <v>0</v>
      </c>
      <c r="L39" s="14">
        <v>0</v>
      </c>
      <c r="M39" s="14">
        <v>0</v>
      </c>
      <c r="N39" s="14">
        <v>0</v>
      </c>
      <c r="O39" s="14">
        <v>0</v>
      </c>
      <c r="P39" s="14">
        <v>0</v>
      </c>
      <c r="Q39" s="14">
        <v>0</v>
      </c>
      <c r="R39" s="14">
        <v>0</v>
      </c>
      <c r="S39" s="14">
        <v>0</v>
      </c>
      <c r="T39" s="14">
        <v>0</v>
      </c>
      <c r="U39" s="14">
        <v>0</v>
      </c>
      <c r="V39" s="14">
        <v>0</v>
      </c>
      <c r="W39" s="14">
        <v>1.9178082191780823E-2</v>
      </c>
      <c r="X39" s="14">
        <v>0</v>
      </c>
      <c r="Y39" s="14">
        <v>8.21917808219178E-3</v>
      </c>
      <c r="Z39" s="21">
        <v>0.8904109589041096</v>
      </c>
    </row>
    <row r="40" spans="1:26" x14ac:dyDescent="0.25">
      <c r="A40" s="4">
        <v>2012</v>
      </c>
      <c r="B40" s="8">
        <v>492</v>
      </c>
      <c r="C40" s="8" t="s">
        <v>31</v>
      </c>
      <c r="D40" s="15">
        <v>4.6747967479674794E-2</v>
      </c>
      <c r="E40" s="14">
        <v>4.0650406504065045E-3</v>
      </c>
      <c r="F40" s="14">
        <v>4.0650406504065045E-3</v>
      </c>
      <c r="G40" s="14">
        <v>0</v>
      </c>
      <c r="H40" s="14">
        <v>0</v>
      </c>
      <c r="I40" s="14">
        <v>0</v>
      </c>
      <c r="J40" s="14">
        <v>0</v>
      </c>
      <c r="K40" s="15">
        <v>0</v>
      </c>
      <c r="L40" s="14">
        <v>0</v>
      </c>
      <c r="M40" s="14">
        <v>0</v>
      </c>
      <c r="N40" s="14">
        <v>0</v>
      </c>
      <c r="O40" s="14">
        <v>0</v>
      </c>
      <c r="P40" s="14">
        <v>0</v>
      </c>
      <c r="Q40" s="14">
        <v>0</v>
      </c>
      <c r="R40" s="14">
        <v>0</v>
      </c>
      <c r="S40" s="14">
        <v>0</v>
      </c>
      <c r="T40" s="14">
        <v>0</v>
      </c>
      <c r="U40" s="14">
        <v>0</v>
      </c>
      <c r="V40" s="14">
        <v>0</v>
      </c>
      <c r="W40" s="14">
        <v>4.0650406504065045E-3</v>
      </c>
      <c r="X40" s="14">
        <v>0</v>
      </c>
      <c r="Y40" s="14">
        <v>0</v>
      </c>
      <c r="Z40" s="21">
        <v>0.94105691056910568</v>
      </c>
    </row>
    <row r="41" spans="1:26" x14ac:dyDescent="0.25">
      <c r="A41" s="4">
        <v>2013</v>
      </c>
      <c r="B41" s="8">
        <v>689</v>
      </c>
      <c r="C41" s="8" t="s">
        <v>45</v>
      </c>
      <c r="D41" s="15">
        <v>1.5965166908563134E-2</v>
      </c>
      <c r="E41" s="14">
        <v>1.4513788098693759E-3</v>
      </c>
      <c r="F41" s="14">
        <v>5.8055152394775036E-3</v>
      </c>
      <c r="G41" s="14">
        <v>0</v>
      </c>
      <c r="H41" s="14">
        <v>0</v>
      </c>
      <c r="I41" s="14">
        <v>0</v>
      </c>
      <c r="J41" s="14">
        <v>0</v>
      </c>
      <c r="K41" s="15">
        <v>0</v>
      </c>
      <c r="L41" s="14">
        <v>0</v>
      </c>
      <c r="M41" s="14">
        <v>0</v>
      </c>
      <c r="N41" s="14">
        <v>0</v>
      </c>
      <c r="O41" s="14">
        <v>0</v>
      </c>
      <c r="P41" s="14">
        <v>0</v>
      </c>
      <c r="Q41" s="14">
        <v>0</v>
      </c>
      <c r="R41" s="14">
        <v>0</v>
      </c>
      <c r="S41" s="14">
        <v>0</v>
      </c>
      <c r="T41" s="14">
        <v>0</v>
      </c>
      <c r="U41" s="14">
        <v>0</v>
      </c>
      <c r="V41" s="14">
        <v>0</v>
      </c>
      <c r="W41" s="14">
        <v>4.3541364296081275E-3</v>
      </c>
      <c r="X41" s="14">
        <v>0</v>
      </c>
      <c r="Y41" s="14">
        <v>0</v>
      </c>
      <c r="Z41" s="21">
        <v>0.97242380261248185</v>
      </c>
    </row>
    <row r="42" spans="1:26" x14ac:dyDescent="0.25">
      <c r="A42" s="5" t="s">
        <v>32</v>
      </c>
      <c r="B42" s="9">
        <v>628</v>
      </c>
      <c r="C42" s="9"/>
      <c r="D42" s="16">
        <v>3.6036855000182902E-2</v>
      </c>
      <c r="E42" s="1">
        <v>2.7965795119813132E-3</v>
      </c>
      <c r="F42" s="1">
        <v>2.2229697801043145E-2</v>
      </c>
      <c r="G42" s="1">
        <v>3.6656891495601178E-4</v>
      </c>
      <c r="H42" s="1">
        <v>0</v>
      </c>
      <c r="I42" s="1">
        <v>0</v>
      </c>
      <c r="J42" s="1">
        <v>0</v>
      </c>
      <c r="K42" s="16">
        <v>0</v>
      </c>
      <c r="L42" s="1">
        <v>0</v>
      </c>
      <c r="M42" s="1">
        <v>0</v>
      </c>
      <c r="N42" s="1">
        <v>0</v>
      </c>
      <c r="O42" s="1">
        <v>0</v>
      </c>
      <c r="P42" s="1">
        <v>0</v>
      </c>
      <c r="Q42" s="1">
        <v>0</v>
      </c>
      <c r="R42" s="1">
        <v>0</v>
      </c>
      <c r="S42" s="1">
        <v>0</v>
      </c>
      <c r="T42" s="1">
        <v>0</v>
      </c>
      <c r="U42" s="1">
        <v>0</v>
      </c>
      <c r="V42" s="1">
        <v>0</v>
      </c>
      <c r="W42" s="1">
        <v>3.677454756255253E-2</v>
      </c>
      <c r="X42" s="1">
        <v>0</v>
      </c>
      <c r="Y42" s="1">
        <v>9.0860821041326319E-4</v>
      </c>
      <c r="Z42" s="22">
        <v>0.90088714299887085</v>
      </c>
    </row>
    <row r="43" spans="1:26" x14ac:dyDescent="0.25">
      <c r="A43" s="5" t="s">
        <v>33</v>
      </c>
      <c r="B43" s="9">
        <v>305</v>
      </c>
      <c r="C43" s="9"/>
      <c r="D43" s="16">
        <v>5.1303829290743723E-2</v>
      </c>
      <c r="E43" s="1">
        <v>2.2900763358778627E-3</v>
      </c>
      <c r="F43" s="1">
        <v>6.7340067340067337E-3</v>
      </c>
      <c r="G43" s="1">
        <v>0</v>
      </c>
      <c r="H43" s="1">
        <v>0</v>
      </c>
      <c r="I43" s="1">
        <v>0</v>
      </c>
      <c r="J43" s="1">
        <v>0</v>
      </c>
      <c r="K43" s="16">
        <v>0</v>
      </c>
      <c r="L43" s="1">
        <v>0</v>
      </c>
      <c r="M43" s="1">
        <v>0</v>
      </c>
      <c r="N43" s="1">
        <v>0</v>
      </c>
      <c r="O43" s="1">
        <v>0</v>
      </c>
      <c r="P43" s="1">
        <v>0</v>
      </c>
      <c r="Q43" s="1">
        <v>0</v>
      </c>
      <c r="R43" s="1">
        <v>0</v>
      </c>
      <c r="S43" s="1">
        <v>0</v>
      </c>
      <c r="T43" s="1">
        <v>0</v>
      </c>
      <c r="U43" s="1">
        <v>0</v>
      </c>
      <c r="V43" s="1">
        <v>0</v>
      </c>
      <c r="W43" s="1">
        <v>1.4692905220363711E-2</v>
      </c>
      <c r="X43" s="1">
        <v>0</v>
      </c>
      <c r="Y43" s="1">
        <v>1.2048192771084338E-3</v>
      </c>
      <c r="Z43" s="22">
        <v>0.92377436314189953</v>
      </c>
    </row>
    <row r="44" spans="1:26" x14ac:dyDescent="0.25">
      <c r="A44" s="5" t="s">
        <v>34</v>
      </c>
      <c r="B44" s="9">
        <v>341</v>
      </c>
      <c r="C44" s="9"/>
      <c r="D44" s="16">
        <v>2.932551319648094E-2</v>
      </c>
      <c r="E44" s="1">
        <v>0</v>
      </c>
      <c r="F44" s="1">
        <v>8.2111436950146624E-2</v>
      </c>
      <c r="G44" s="1">
        <v>8.7976539589442824E-3</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0.87976539589442815</v>
      </c>
    </row>
    <row r="45" spans="1:26" x14ac:dyDescent="0.25">
      <c r="A45" s="5" t="s">
        <v>35</v>
      </c>
      <c r="B45" s="9">
        <v>465</v>
      </c>
      <c r="C45" s="9"/>
      <c r="D45" s="16">
        <v>8.9588797414120371E-3</v>
      </c>
      <c r="E45" s="1">
        <v>0</v>
      </c>
      <c r="F45" s="1">
        <v>3.5230661040787627E-2</v>
      </c>
      <c r="G45" s="1">
        <v>0</v>
      </c>
      <c r="H45" s="1">
        <v>0</v>
      </c>
      <c r="I45" s="1">
        <v>0</v>
      </c>
      <c r="J45" s="1">
        <v>0</v>
      </c>
      <c r="K45" s="16">
        <v>0</v>
      </c>
      <c r="L45" s="1">
        <v>0</v>
      </c>
      <c r="M45" s="1">
        <v>0</v>
      </c>
      <c r="N45" s="1">
        <v>0</v>
      </c>
      <c r="O45" s="1">
        <v>0</v>
      </c>
      <c r="P45" s="1">
        <v>0</v>
      </c>
      <c r="Q45" s="1">
        <v>0</v>
      </c>
      <c r="R45" s="1">
        <v>0</v>
      </c>
      <c r="S45" s="1">
        <v>0</v>
      </c>
      <c r="T45" s="1">
        <v>0</v>
      </c>
      <c r="U45" s="1">
        <v>0</v>
      </c>
      <c r="V45" s="1">
        <v>0</v>
      </c>
      <c r="W45" s="1">
        <v>9.8846694796061885E-3</v>
      </c>
      <c r="X45" s="1">
        <v>0</v>
      </c>
      <c r="Y45" s="1">
        <v>0</v>
      </c>
      <c r="Z45" s="22">
        <v>0.94592578973819419</v>
      </c>
    </row>
    <row r="46" spans="1:26" ht="15.75" thickBot="1" x14ac:dyDescent="0.3">
      <c r="A46" s="6" t="s">
        <v>36</v>
      </c>
      <c r="B46" s="11">
        <v>787</v>
      </c>
      <c r="C46" s="11"/>
      <c r="D46" s="17">
        <v>3.68108814086636E-2</v>
      </c>
      <c r="E46" s="18">
        <v>3.7111684405441475E-3</v>
      </c>
      <c r="F46" s="18">
        <v>2.0802619565499489E-2</v>
      </c>
      <c r="G46" s="18">
        <v>0</v>
      </c>
      <c r="H46" s="18">
        <v>0</v>
      </c>
      <c r="I46" s="18">
        <v>0</v>
      </c>
      <c r="J46" s="18">
        <v>0</v>
      </c>
      <c r="K46" s="17">
        <v>0</v>
      </c>
      <c r="L46" s="18">
        <v>0</v>
      </c>
      <c r="M46" s="18">
        <v>0</v>
      </c>
      <c r="N46" s="18">
        <v>0</v>
      </c>
      <c r="O46" s="18">
        <v>0</v>
      </c>
      <c r="P46" s="18">
        <v>0</v>
      </c>
      <c r="Q46" s="18">
        <v>0</v>
      </c>
      <c r="R46" s="18">
        <v>0</v>
      </c>
      <c r="S46" s="18">
        <v>0</v>
      </c>
      <c r="T46" s="18">
        <v>0</v>
      </c>
      <c r="U46" s="18">
        <v>0</v>
      </c>
      <c r="V46" s="18">
        <v>0</v>
      </c>
      <c r="W46" s="18">
        <v>5.1964707130708249E-2</v>
      </c>
      <c r="X46" s="18">
        <v>0</v>
      </c>
      <c r="Y46" s="18">
        <v>1.0521667109584098E-3</v>
      </c>
      <c r="Z46" s="23">
        <v>0.8856584567436262</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181</v>
      </c>
    </row>
    <row r="2" spans="1:26" x14ac:dyDescent="0.25">
      <c r="A2" t="s">
        <v>183</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196</v>
      </c>
      <c r="C7" s="8" t="s">
        <v>42</v>
      </c>
      <c r="D7" s="15">
        <v>0.15306122448979592</v>
      </c>
      <c r="E7" s="14">
        <v>0</v>
      </c>
      <c r="F7" s="14">
        <v>1.020408163265306E-2</v>
      </c>
      <c r="G7" s="14">
        <v>8.1632653061224483E-2</v>
      </c>
      <c r="H7" s="14">
        <v>0</v>
      </c>
      <c r="I7" s="14">
        <v>0.17857142857142858</v>
      </c>
      <c r="J7" s="14">
        <v>0</v>
      </c>
      <c r="K7" s="15">
        <v>2.5510204081632654E-2</v>
      </c>
      <c r="L7" s="14">
        <v>4.5918367346938771E-2</v>
      </c>
      <c r="M7" s="14">
        <v>3.5714285714285712E-2</v>
      </c>
      <c r="N7" s="14">
        <v>0.10204081632653061</v>
      </c>
      <c r="O7" s="14">
        <v>1.5306122448979591E-2</v>
      </c>
      <c r="P7" s="14">
        <v>0</v>
      </c>
      <c r="Q7" s="14">
        <v>2.5510204081632654E-2</v>
      </c>
      <c r="R7" s="14">
        <v>0</v>
      </c>
      <c r="S7" s="14">
        <v>1.5306122448979591E-2</v>
      </c>
      <c r="T7" s="14">
        <v>0</v>
      </c>
      <c r="U7" s="14">
        <v>0</v>
      </c>
      <c r="V7" s="14">
        <v>0</v>
      </c>
      <c r="W7" s="14">
        <v>4.0816326530612242E-2</v>
      </c>
      <c r="X7" s="14">
        <v>0</v>
      </c>
      <c r="Y7" s="14">
        <v>3.5714285714285712E-2</v>
      </c>
      <c r="Z7" s="21">
        <v>0.23469387755102042</v>
      </c>
    </row>
    <row r="8" spans="1:26" x14ac:dyDescent="0.25">
      <c r="A8" s="4">
        <v>1980</v>
      </c>
      <c r="B8" s="8">
        <v>333</v>
      </c>
      <c r="C8" s="8" t="s">
        <v>30</v>
      </c>
      <c r="D8" s="15">
        <v>0.33633633633633636</v>
      </c>
      <c r="E8" s="14">
        <v>0</v>
      </c>
      <c r="F8" s="14">
        <v>9.0090090090090089E-3</v>
      </c>
      <c r="G8" s="14">
        <v>9.0090090090090086E-2</v>
      </c>
      <c r="H8" s="14">
        <v>0</v>
      </c>
      <c r="I8" s="14">
        <v>0.17717717717717718</v>
      </c>
      <c r="J8" s="14">
        <v>0</v>
      </c>
      <c r="K8" s="15">
        <v>0</v>
      </c>
      <c r="L8" s="14">
        <v>0</v>
      </c>
      <c r="M8" s="14">
        <v>4.2042042042042045E-2</v>
      </c>
      <c r="N8" s="14">
        <v>1.2012012012012012E-2</v>
      </c>
      <c r="O8" s="14">
        <v>0</v>
      </c>
      <c r="P8" s="14">
        <v>1.8018018018018018E-2</v>
      </c>
      <c r="Q8" s="14">
        <v>0</v>
      </c>
      <c r="R8" s="14">
        <v>0</v>
      </c>
      <c r="S8" s="14">
        <v>0</v>
      </c>
      <c r="T8" s="14">
        <v>0</v>
      </c>
      <c r="U8" s="14">
        <v>0</v>
      </c>
      <c r="V8" s="14">
        <v>0</v>
      </c>
      <c r="W8" s="14">
        <v>6.006006006006006E-3</v>
      </c>
      <c r="X8" s="14">
        <v>0</v>
      </c>
      <c r="Y8" s="14">
        <v>1.8018018018018018E-2</v>
      </c>
      <c r="Z8" s="21">
        <v>0.29129129129129128</v>
      </c>
    </row>
    <row r="9" spans="1:26" x14ac:dyDescent="0.25">
      <c r="A9" s="4">
        <v>1981</v>
      </c>
      <c r="B9" s="8">
        <v>296</v>
      </c>
      <c r="C9" s="8" t="s">
        <v>78</v>
      </c>
      <c r="D9" s="15" t="s">
        <v>26</v>
      </c>
      <c r="E9" s="14" t="s">
        <v>27</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23</v>
      </c>
      <c r="C10" s="8">
        <v>5</v>
      </c>
      <c r="D10" s="15" t="s">
        <v>26</v>
      </c>
      <c r="E10" s="14" t="s">
        <v>27</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6</v>
      </c>
      <c r="C13" s="8">
        <v>2</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33</v>
      </c>
      <c r="C14" s="8" t="s">
        <v>41</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116</v>
      </c>
      <c r="C15" s="8" t="s">
        <v>42</v>
      </c>
      <c r="D15" s="15">
        <v>0.13793103448275862</v>
      </c>
      <c r="E15" s="14">
        <v>8.6206896551724137E-3</v>
      </c>
      <c r="F15" s="14">
        <v>0</v>
      </c>
      <c r="G15" s="14">
        <v>5.1724137931034482E-2</v>
      </c>
      <c r="H15" s="14">
        <v>0</v>
      </c>
      <c r="I15" s="14">
        <v>0.11206896551724138</v>
      </c>
      <c r="J15" s="14">
        <v>0</v>
      </c>
      <c r="K15" s="15">
        <v>0</v>
      </c>
      <c r="L15" s="14">
        <v>3.4482758620689655E-2</v>
      </c>
      <c r="M15" s="14">
        <v>2.5862068965517241E-2</v>
      </c>
      <c r="N15" s="14">
        <v>5.1724137931034482E-2</v>
      </c>
      <c r="O15" s="14">
        <v>0</v>
      </c>
      <c r="P15" s="14">
        <v>0.13793103448275862</v>
      </c>
      <c r="Q15" s="14">
        <v>8.6206896551724137E-3</v>
      </c>
      <c r="R15" s="14">
        <v>8.6206896551724144E-2</v>
      </c>
      <c r="S15" s="14">
        <v>0</v>
      </c>
      <c r="T15" s="14">
        <v>0</v>
      </c>
      <c r="U15" s="14">
        <v>0</v>
      </c>
      <c r="V15" s="14">
        <v>0</v>
      </c>
      <c r="W15" s="14">
        <v>6.8965517241379309E-2</v>
      </c>
      <c r="X15" s="14">
        <v>0</v>
      </c>
      <c r="Y15" s="14">
        <v>3.4482758620689655E-2</v>
      </c>
      <c r="Z15" s="21">
        <v>0.2413793103448276</v>
      </c>
    </row>
    <row r="16" spans="1:26" x14ac:dyDescent="0.25">
      <c r="A16" s="4">
        <v>1988</v>
      </c>
      <c r="B16" s="8">
        <v>313</v>
      </c>
      <c r="C16" s="8" t="s">
        <v>43</v>
      </c>
      <c r="D16" s="15">
        <v>1.5974440894568689E-2</v>
      </c>
      <c r="E16" s="14">
        <v>3.5143769968051117E-2</v>
      </c>
      <c r="F16" s="14">
        <v>0</v>
      </c>
      <c r="G16" s="14">
        <v>9.2651757188498399E-2</v>
      </c>
      <c r="H16" s="14">
        <v>1.9169329073482427E-2</v>
      </c>
      <c r="I16" s="14">
        <v>0.20447284345047922</v>
      </c>
      <c r="J16" s="14">
        <v>4.1533546325878593E-2</v>
      </c>
      <c r="K16" s="15">
        <v>0</v>
      </c>
      <c r="L16" s="14">
        <v>0</v>
      </c>
      <c r="M16" s="14">
        <v>0</v>
      </c>
      <c r="N16" s="14">
        <v>8.6261980830670923E-2</v>
      </c>
      <c r="O16" s="14">
        <v>0</v>
      </c>
      <c r="P16" s="14">
        <v>3.1948881789137379E-2</v>
      </c>
      <c r="Q16" s="14">
        <v>0</v>
      </c>
      <c r="R16" s="14">
        <v>3.1948881789137379E-3</v>
      </c>
      <c r="S16" s="14">
        <v>0</v>
      </c>
      <c r="T16" s="14">
        <v>0</v>
      </c>
      <c r="U16" s="14">
        <v>0</v>
      </c>
      <c r="V16" s="14">
        <v>0</v>
      </c>
      <c r="W16" s="14">
        <v>0.13418530351437699</v>
      </c>
      <c r="X16" s="14">
        <v>2.5559105431309903E-2</v>
      </c>
      <c r="Y16" s="14">
        <v>0</v>
      </c>
      <c r="Z16" s="21">
        <v>0.30990415335463256</v>
      </c>
    </row>
    <row r="17" spans="1:26" x14ac:dyDescent="0.25">
      <c r="A17" s="4">
        <v>1989</v>
      </c>
      <c r="B17" s="8">
        <v>702</v>
      </c>
      <c r="C17" s="8" t="s">
        <v>43</v>
      </c>
      <c r="D17" s="15">
        <v>7.6923076923076927E-2</v>
      </c>
      <c r="E17" s="14">
        <v>2.8490028490028491E-2</v>
      </c>
      <c r="F17" s="14">
        <v>5.6980056980056983E-3</v>
      </c>
      <c r="G17" s="14">
        <v>5.5555555555555552E-2</v>
      </c>
      <c r="H17" s="14">
        <v>0</v>
      </c>
      <c r="I17" s="14">
        <v>0.16524216524216523</v>
      </c>
      <c r="J17" s="14">
        <v>2.2792022792022793E-2</v>
      </c>
      <c r="K17" s="15">
        <v>0</v>
      </c>
      <c r="L17" s="14">
        <v>1.5669515669515671E-2</v>
      </c>
      <c r="M17" s="14">
        <v>5.6980056980056983E-3</v>
      </c>
      <c r="N17" s="14">
        <v>2.2792022792022793E-2</v>
      </c>
      <c r="O17" s="14">
        <v>5.6980056980056983E-3</v>
      </c>
      <c r="P17" s="14">
        <v>9.9715099715099717E-2</v>
      </c>
      <c r="Q17" s="14">
        <v>2.564102564102564E-2</v>
      </c>
      <c r="R17" s="14">
        <v>4.9857549857549859E-2</v>
      </c>
      <c r="S17" s="14">
        <v>0</v>
      </c>
      <c r="T17" s="14">
        <v>0</v>
      </c>
      <c r="U17" s="14">
        <v>0</v>
      </c>
      <c r="V17" s="14">
        <v>0</v>
      </c>
      <c r="W17" s="14">
        <v>7.6923076923076927E-2</v>
      </c>
      <c r="X17" s="14">
        <v>0</v>
      </c>
      <c r="Y17" s="14">
        <v>0</v>
      </c>
      <c r="Z17" s="21">
        <v>0.34330484330484329</v>
      </c>
    </row>
    <row r="18" spans="1:26" x14ac:dyDescent="0.25">
      <c r="A18" s="4">
        <v>1990</v>
      </c>
      <c r="B18" s="8">
        <v>861</v>
      </c>
      <c r="C18" s="8" t="s">
        <v>43</v>
      </c>
      <c r="D18" s="15">
        <v>0.10801393728222997</v>
      </c>
      <c r="E18" s="14">
        <v>0</v>
      </c>
      <c r="F18" s="14">
        <v>0</v>
      </c>
      <c r="G18" s="14">
        <v>7.7816492450638791E-2</v>
      </c>
      <c r="H18" s="14">
        <v>0</v>
      </c>
      <c r="I18" s="14">
        <v>0.21138211382113822</v>
      </c>
      <c r="J18" s="14">
        <v>0</v>
      </c>
      <c r="K18" s="15">
        <v>0</v>
      </c>
      <c r="L18" s="14">
        <v>5.8072009291521487E-3</v>
      </c>
      <c r="M18" s="14">
        <v>1.1614401858304297E-2</v>
      </c>
      <c r="N18" s="14">
        <v>1.6260162601626018E-2</v>
      </c>
      <c r="O18" s="14">
        <v>0</v>
      </c>
      <c r="P18" s="14">
        <v>3.6004645760743324E-2</v>
      </c>
      <c r="Q18" s="14">
        <v>1.3937282229965157E-2</v>
      </c>
      <c r="R18" s="14">
        <v>2.4390243902439025E-2</v>
      </c>
      <c r="S18" s="14">
        <v>9.2915214866434379E-3</v>
      </c>
      <c r="T18" s="14">
        <v>0</v>
      </c>
      <c r="U18" s="14">
        <v>0</v>
      </c>
      <c r="V18" s="14">
        <v>0</v>
      </c>
      <c r="W18" s="14">
        <v>0.10685249709639953</v>
      </c>
      <c r="X18" s="14">
        <v>2.3228803716608595E-3</v>
      </c>
      <c r="Y18" s="14">
        <v>4.6457607433217189E-3</v>
      </c>
      <c r="Z18" s="21">
        <v>0.37166085946573751</v>
      </c>
    </row>
    <row r="19" spans="1:26" x14ac:dyDescent="0.25">
      <c r="A19" s="4">
        <v>1991</v>
      </c>
      <c r="B19" s="8">
        <v>599</v>
      </c>
      <c r="C19" s="8" t="s">
        <v>43</v>
      </c>
      <c r="D19" s="15">
        <v>5.3422370617696155E-2</v>
      </c>
      <c r="E19" s="14">
        <v>0</v>
      </c>
      <c r="F19" s="14">
        <v>0</v>
      </c>
      <c r="G19" s="14">
        <v>2.8380634390651086E-2</v>
      </c>
      <c r="H19" s="14">
        <v>0</v>
      </c>
      <c r="I19" s="14">
        <v>7.6794657762938229E-2</v>
      </c>
      <c r="J19" s="14">
        <v>8.3472454090150246E-3</v>
      </c>
      <c r="K19" s="15">
        <v>0</v>
      </c>
      <c r="L19" s="14">
        <v>0</v>
      </c>
      <c r="M19" s="14">
        <v>6.6777963272120202E-3</v>
      </c>
      <c r="N19" s="14">
        <v>3.3388981636060099E-2</v>
      </c>
      <c r="O19" s="14">
        <v>0</v>
      </c>
      <c r="P19" s="14">
        <v>3.0050083472454091E-2</v>
      </c>
      <c r="Q19" s="14">
        <v>1.6694490818030049E-2</v>
      </c>
      <c r="R19" s="14">
        <v>1.335559265442404E-2</v>
      </c>
      <c r="S19" s="14">
        <v>5.008347245409015E-3</v>
      </c>
      <c r="T19" s="14">
        <v>0</v>
      </c>
      <c r="U19" s="14">
        <v>0</v>
      </c>
      <c r="V19" s="14">
        <v>0</v>
      </c>
      <c r="W19" s="14">
        <v>4.8414023372287146E-2</v>
      </c>
      <c r="X19" s="14">
        <v>5.008347245409015E-3</v>
      </c>
      <c r="Y19" s="14">
        <v>8.3472454090150246E-3</v>
      </c>
      <c r="Z19" s="21">
        <v>0.666110183639399</v>
      </c>
    </row>
    <row r="20" spans="1:26" x14ac:dyDescent="0.25">
      <c r="A20" s="4">
        <v>1992</v>
      </c>
      <c r="B20" s="8">
        <v>305</v>
      </c>
      <c r="C20" s="8" t="s">
        <v>43</v>
      </c>
      <c r="D20" s="15">
        <v>0.18032786885245899</v>
      </c>
      <c r="E20" s="14">
        <v>0</v>
      </c>
      <c r="F20" s="14">
        <v>0</v>
      </c>
      <c r="G20" s="14">
        <v>3.2786885245901641E-2</v>
      </c>
      <c r="H20" s="14">
        <v>0</v>
      </c>
      <c r="I20" s="14">
        <v>0.16393442622950821</v>
      </c>
      <c r="J20" s="14">
        <v>0</v>
      </c>
      <c r="K20" s="15">
        <v>0</v>
      </c>
      <c r="L20" s="14">
        <v>6.5573770491803279E-3</v>
      </c>
      <c r="M20" s="14">
        <v>1.9672131147540985E-2</v>
      </c>
      <c r="N20" s="14">
        <v>9.8360655737704927E-3</v>
      </c>
      <c r="O20" s="14">
        <v>0</v>
      </c>
      <c r="P20" s="14">
        <v>3.9344262295081971E-2</v>
      </c>
      <c r="Q20" s="14">
        <v>0</v>
      </c>
      <c r="R20" s="14">
        <v>2.6229508196721311E-2</v>
      </c>
      <c r="S20" s="14">
        <v>0</v>
      </c>
      <c r="T20" s="14">
        <v>0</v>
      </c>
      <c r="U20" s="14">
        <v>1.6393442622950821E-2</v>
      </c>
      <c r="V20" s="14">
        <v>0</v>
      </c>
      <c r="W20" s="14">
        <v>1.3114754098360656E-2</v>
      </c>
      <c r="X20" s="14">
        <v>0</v>
      </c>
      <c r="Y20" s="14">
        <v>6.5573770491803279E-3</v>
      </c>
      <c r="Z20" s="21">
        <v>0.48524590163934428</v>
      </c>
    </row>
    <row r="21" spans="1:26" x14ac:dyDescent="0.25">
      <c r="A21" s="4">
        <v>1993</v>
      </c>
      <c r="B21" s="8">
        <v>210</v>
      </c>
      <c r="C21" s="8" t="s">
        <v>43</v>
      </c>
      <c r="D21" s="15">
        <v>7.6190476190476197E-2</v>
      </c>
      <c r="E21" s="14">
        <v>0</v>
      </c>
      <c r="F21" s="14">
        <v>0</v>
      </c>
      <c r="G21" s="14">
        <v>1.4285714285714285E-2</v>
      </c>
      <c r="H21" s="14">
        <v>0</v>
      </c>
      <c r="I21" s="14">
        <v>0.16666666666666666</v>
      </c>
      <c r="J21" s="14">
        <v>1.9047619047619049E-2</v>
      </c>
      <c r="K21" s="15">
        <v>0</v>
      </c>
      <c r="L21" s="14">
        <v>0</v>
      </c>
      <c r="M21" s="14">
        <v>0</v>
      </c>
      <c r="N21" s="14">
        <v>2.3809523809523808E-2</v>
      </c>
      <c r="O21" s="14">
        <v>0</v>
      </c>
      <c r="P21" s="14">
        <v>3.3333333333333333E-2</v>
      </c>
      <c r="Q21" s="14">
        <v>1.4285714285714285E-2</v>
      </c>
      <c r="R21" s="14">
        <v>1.9047619047619049E-2</v>
      </c>
      <c r="S21" s="14">
        <v>0</v>
      </c>
      <c r="T21" s="14">
        <v>0</v>
      </c>
      <c r="U21" s="14">
        <v>0</v>
      </c>
      <c r="V21" s="14">
        <v>0</v>
      </c>
      <c r="W21" s="14">
        <v>3.3333333333333333E-2</v>
      </c>
      <c r="X21" s="14">
        <v>0</v>
      </c>
      <c r="Y21" s="14">
        <v>4.7619047619047623E-3</v>
      </c>
      <c r="Z21" s="21">
        <v>0.59523809523809523</v>
      </c>
    </row>
    <row r="22" spans="1:26" x14ac:dyDescent="0.25">
      <c r="A22" s="4">
        <v>1994</v>
      </c>
      <c r="B22" s="8">
        <v>37</v>
      </c>
      <c r="C22" s="8" t="s">
        <v>43</v>
      </c>
      <c r="D22" s="15">
        <v>0.16216216216216217</v>
      </c>
      <c r="E22" s="14">
        <v>0</v>
      </c>
      <c r="F22" s="14">
        <v>0</v>
      </c>
      <c r="G22" s="14">
        <v>0</v>
      </c>
      <c r="H22" s="14">
        <v>0</v>
      </c>
      <c r="I22" s="14">
        <v>0</v>
      </c>
      <c r="J22" s="14">
        <v>0</v>
      </c>
      <c r="K22" s="15">
        <v>0</v>
      </c>
      <c r="L22" s="14">
        <v>0</v>
      </c>
      <c r="M22" s="14">
        <v>0</v>
      </c>
      <c r="N22" s="14">
        <v>0</v>
      </c>
      <c r="O22" s="14">
        <v>0.16216216216216217</v>
      </c>
      <c r="P22" s="14">
        <v>0</v>
      </c>
      <c r="Q22" s="14">
        <v>0</v>
      </c>
      <c r="R22" s="14">
        <v>0</v>
      </c>
      <c r="S22" s="14">
        <v>0</v>
      </c>
      <c r="T22" s="14">
        <v>0</v>
      </c>
      <c r="U22" s="14">
        <v>0</v>
      </c>
      <c r="V22" s="14">
        <v>0</v>
      </c>
      <c r="W22" s="14">
        <v>0.10810810810810811</v>
      </c>
      <c r="X22" s="14">
        <v>0</v>
      </c>
      <c r="Y22" s="14">
        <v>0</v>
      </c>
      <c r="Z22" s="21">
        <v>0.56756756756756754</v>
      </c>
    </row>
    <row r="23" spans="1:26" x14ac:dyDescent="0.25">
      <c r="A23" s="4">
        <v>1995</v>
      </c>
      <c r="B23" s="8">
        <v>158</v>
      </c>
      <c r="C23" s="8" t="s">
        <v>43</v>
      </c>
      <c r="D23" s="15">
        <v>3.1645569620253167E-2</v>
      </c>
      <c r="E23" s="14">
        <v>0</v>
      </c>
      <c r="F23" s="14">
        <v>0</v>
      </c>
      <c r="G23" s="14">
        <v>0</v>
      </c>
      <c r="H23" s="14">
        <v>0</v>
      </c>
      <c r="I23" s="14">
        <v>7.5949367088607597E-2</v>
      </c>
      <c r="J23" s="14">
        <v>0</v>
      </c>
      <c r="K23" s="15">
        <v>0</v>
      </c>
      <c r="L23" s="14">
        <v>0</v>
      </c>
      <c r="M23" s="14">
        <v>0</v>
      </c>
      <c r="N23" s="14">
        <v>1.2658227848101266E-2</v>
      </c>
      <c r="O23" s="14">
        <v>0</v>
      </c>
      <c r="P23" s="14">
        <v>1.8987341772151899E-2</v>
      </c>
      <c r="Q23" s="14">
        <v>0</v>
      </c>
      <c r="R23" s="14">
        <v>0</v>
      </c>
      <c r="S23" s="14">
        <v>0</v>
      </c>
      <c r="T23" s="14">
        <v>2.5316455696202531E-2</v>
      </c>
      <c r="U23" s="14">
        <v>0</v>
      </c>
      <c r="V23" s="14">
        <v>0</v>
      </c>
      <c r="W23" s="14">
        <v>0</v>
      </c>
      <c r="X23" s="14">
        <v>0</v>
      </c>
      <c r="Y23" s="14">
        <v>0</v>
      </c>
      <c r="Z23" s="21">
        <v>0.83544303797468356</v>
      </c>
    </row>
    <row r="24" spans="1:26" x14ac:dyDescent="0.25">
      <c r="A24" s="4">
        <v>1996</v>
      </c>
      <c r="B24" s="8">
        <v>373</v>
      </c>
      <c r="C24" s="8" t="s">
        <v>43</v>
      </c>
      <c r="D24" s="15">
        <v>0.10723860589812333</v>
      </c>
      <c r="E24" s="14">
        <v>1.0723860589812333E-2</v>
      </c>
      <c r="F24" s="14">
        <v>0</v>
      </c>
      <c r="G24" s="14">
        <v>2.1447721179624665E-2</v>
      </c>
      <c r="H24" s="14">
        <v>2.6809651474530832E-3</v>
      </c>
      <c r="I24" s="14">
        <v>2.9490616621983913E-2</v>
      </c>
      <c r="J24" s="14">
        <v>0</v>
      </c>
      <c r="K24" s="15">
        <v>0</v>
      </c>
      <c r="L24" s="14">
        <v>2.412868632707775E-2</v>
      </c>
      <c r="M24" s="14">
        <v>0</v>
      </c>
      <c r="N24" s="14">
        <v>3.7533512064343168E-2</v>
      </c>
      <c r="O24" s="14">
        <v>0</v>
      </c>
      <c r="P24" s="14">
        <v>5.3619302949061663E-3</v>
      </c>
      <c r="Q24" s="14">
        <v>0</v>
      </c>
      <c r="R24" s="14">
        <v>2.4128686327077747E-2</v>
      </c>
      <c r="S24" s="14">
        <v>8.0428954423592495E-3</v>
      </c>
      <c r="T24" s="14">
        <v>0</v>
      </c>
      <c r="U24" s="14">
        <v>1.3404825737265416E-2</v>
      </c>
      <c r="V24" s="14">
        <v>0</v>
      </c>
      <c r="W24" s="14">
        <v>0</v>
      </c>
      <c r="X24" s="14">
        <v>2.412868632707775E-2</v>
      </c>
      <c r="Y24" s="14">
        <v>1.3404825737265416E-2</v>
      </c>
      <c r="Z24" s="21">
        <v>0.67828418230563003</v>
      </c>
    </row>
    <row r="25" spans="1:26" x14ac:dyDescent="0.25">
      <c r="A25" s="4">
        <v>1997</v>
      </c>
      <c r="B25" s="8">
        <v>1275</v>
      </c>
      <c r="C25" s="8" t="s">
        <v>43</v>
      </c>
      <c r="D25" s="15">
        <v>9.2549019607843147E-2</v>
      </c>
      <c r="E25" s="14">
        <v>0</v>
      </c>
      <c r="F25" s="14">
        <v>3.8431372549019606E-2</v>
      </c>
      <c r="G25" s="14">
        <v>2.352941176470588E-3</v>
      </c>
      <c r="H25" s="14">
        <v>1.2549019607843137E-2</v>
      </c>
      <c r="I25" s="14">
        <v>1.8823529411764704E-2</v>
      </c>
      <c r="J25" s="14">
        <v>0</v>
      </c>
      <c r="K25" s="15">
        <v>0</v>
      </c>
      <c r="L25" s="14">
        <v>1.5686274509803921E-3</v>
      </c>
      <c r="M25" s="14">
        <v>0</v>
      </c>
      <c r="N25" s="14">
        <v>3.9215686274509803E-3</v>
      </c>
      <c r="O25" s="14">
        <v>0</v>
      </c>
      <c r="P25" s="14">
        <v>0</v>
      </c>
      <c r="Q25" s="14">
        <v>0</v>
      </c>
      <c r="R25" s="14">
        <v>3.215686274509804E-2</v>
      </c>
      <c r="S25" s="14">
        <v>0</v>
      </c>
      <c r="T25" s="14">
        <v>0</v>
      </c>
      <c r="U25" s="14">
        <v>1.5686274509803921E-3</v>
      </c>
      <c r="V25" s="14">
        <v>0</v>
      </c>
      <c r="W25" s="14">
        <v>1.5686274509803921E-3</v>
      </c>
      <c r="X25" s="14">
        <v>4.7058823529411761E-3</v>
      </c>
      <c r="Y25" s="14">
        <v>1.5686274509803921E-3</v>
      </c>
      <c r="Z25" s="21">
        <v>0.78823529411764703</v>
      </c>
    </row>
    <row r="26" spans="1:26" x14ac:dyDescent="0.25">
      <c r="A26" s="4">
        <v>1998</v>
      </c>
      <c r="B26" s="8">
        <v>1566</v>
      </c>
      <c r="C26" s="8" t="s">
        <v>43</v>
      </c>
      <c r="D26" s="15">
        <v>9.8978288633461059E-2</v>
      </c>
      <c r="E26" s="14">
        <v>1.9157088122605363E-3</v>
      </c>
      <c r="F26" s="14">
        <v>1.0855683269476373E-2</v>
      </c>
      <c r="G26" s="14">
        <v>1.277139208173691E-3</v>
      </c>
      <c r="H26" s="14">
        <v>2.1072796934865901E-2</v>
      </c>
      <c r="I26" s="14">
        <v>0</v>
      </c>
      <c r="J26" s="14">
        <v>6.3856960408684551E-3</v>
      </c>
      <c r="K26" s="15">
        <v>0</v>
      </c>
      <c r="L26" s="14">
        <v>0</v>
      </c>
      <c r="M26" s="14">
        <v>0</v>
      </c>
      <c r="N26" s="14">
        <v>6.3856960408684551E-4</v>
      </c>
      <c r="O26" s="14">
        <v>1.9157088122605363E-3</v>
      </c>
      <c r="P26" s="14">
        <v>6.3856960408684551E-3</v>
      </c>
      <c r="Q26" s="14">
        <v>0</v>
      </c>
      <c r="R26" s="14">
        <v>1.1494252873563218E-2</v>
      </c>
      <c r="S26" s="14">
        <v>0</v>
      </c>
      <c r="T26" s="14">
        <v>0</v>
      </c>
      <c r="U26" s="14">
        <v>0</v>
      </c>
      <c r="V26" s="14">
        <v>0</v>
      </c>
      <c r="W26" s="14">
        <v>1.0855683269476373E-2</v>
      </c>
      <c r="X26" s="14">
        <v>8.9399744572158362E-3</v>
      </c>
      <c r="Y26" s="14">
        <v>2.554278416347382E-3</v>
      </c>
      <c r="Z26" s="21">
        <v>0.81673052362707532</v>
      </c>
    </row>
    <row r="27" spans="1:26" x14ac:dyDescent="0.25">
      <c r="A27" s="4">
        <v>1999</v>
      </c>
      <c r="B27" s="8">
        <v>947</v>
      </c>
      <c r="C27" s="8" t="s">
        <v>43</v>
      </c>
      <c r="D27" s="15">
        <v>0.14255543822597677</v>
      </c>
      <c r="E27" s="14">
        <v>7.3917634635691657E-3</v>
      </c>
      <c r="F27" s="14">
        <v>3.0623020063357972E-2</v>
      </c>
      <c r="G27" s="14">
        <v>6.3357972544878568E-3</v>
      </c>
      <c r="H27" s="14">
        <v>1.0559662090813094E-2</v>
      </c>
      <c r="I27" s="14">
        <v>6.3357972544878568E-3</v>
      </c>
      <c r="J27" s="14">
        <v>5.1742344244984161E-2</v>
      </c>
      <c r="K27" s="15">
        <v>0</v>
      </c>
      <c r="L27" s="14">
        <v>6.3357972544878568E-3</v>
      </c>
      <c r="M27" s="14">
        <v>0</v>
      </c>
      <c r="N27" s="14">
        <v>5.279831045406547E-3</v>
      </c>
      <c r="O27" s="14">
        <v>1.1615628299894404E-2</v>
      </c>
      <c r="P27" s="14">
        <v>5.385427666314678E-2</v>
      </c>
      <c r="Q27" s="14">
        <v>4.2238648363252373E-3</v>
      </c>
      <c r="R27" s="14">
        <v>3.8014783526927137E-2</v>
      </c>
      <c r="S27" s="14">
        <v>0</v>
      </c>
      <c r="T27" s="14">
        <v>0</v>
      </c>
      <c r="U27" s="14">
        <v>0</v>
      </c>
      <c r="V27" s="14">
        <v>0</v>
      </c>
      <c r="W27" s="14">
        <v>1.0559662090813094E-2</v>
      </c>
      <c r="X27" s="14">
        <v>2.6399155227032733E-2</v>
      </c>
      <c r="Y27" s="14">
        <v>0</v>
      </c>
      <c r="Z27" s="21">
        <v>0.58817317845828931</v>
      </c>
    </row>
    <row r="28" spans="1:26" x14ac:dyDescent="0.25">
      <c r="A28" s="4">
        <v>2000</v>
      </c>
      <c r="B28" s="8">
        <v>2789</v>
      </c>
      <c r="C28" s="8" t="s">
        <v>43</v>
      </c>
      <c r="D28" s="15">
        <v>0.24632484761563289</v>
      </c>
      <c r="E28" s="14">
        <v>1.6134815346002151E-2</v>
      </c>
      <c r="F28" s="14">
        <v>3.2628182144137687E-2</v>
      </c>
      <c r="G28" s="14">
        <v>6.0953746862674792E-3</v>
      </c>
      <c r="H28" s="14">
        <v>2.1513087128002869E-2</v>
      </c>
      <c r="I28" s="14">
        <v>4.4101828612405879E-2</v>
      </c>
      <c r="J28" s="14">
        <v>5.2707063463607026E-2</v>
      </c>
      <c r="K28" s="15">
        <v>0</v>
      </c>
      <c r="L28" s="14">
        <v>9.3223377554679104E-3</v>
      </c>
      <c r="M28" s="14">
        <v>0</v>
      </c>
      <c r="N28" s="14">
        <v>0</v>
      </c>
      <c r="O28" s="14">
        <v>4.6611688777339552E-3</v>
      </c>
      <c r="P28" s="14">
        <v>9.6808892076012901E-3</v>
      </c>
      <c r="Q28" s="14">
        <v>1.3624955181068482E-2</v>
      </c>
      <c r="R28" s="14">
        <v>2.187163858013625E-2</v>
      </c>
      <c r="S28" s="14">
        <v>0</v>
      </c>
      <c r="T28" s="14">
        <v>7.1710290426676233E-4</v>
      </c>
      <c r="U28" s="14">
        <v>0</v>
      </c>
      <c r="V28" s="14">
        <v>0</v>
      </c>
      <c r="W28" s="14">
        <v>1.4342058085335247E-2</v>
      </c>
      <c r="X28" s="14">
        <v>2.0437432771602725E-2</v>
      </c>
      <c r="Y28" s="14">
        <v>3.5855145213338113E-3</v>
      </c>
      <c r="Z28" s="21">
        <v>0.48225170311939763</v>
      </c>
    </row>
    <row r="29" spans="1:26" x14ac:dyDescent="0.25">
      <c r="A29" s="4">
        <v>2001</v>
      </c>
      <c r="B29" s="8">
        <v>7369</v>
      </c>
      <c r="C29" s="8" t="s">
        <v>43</v>
      </c>
      <c r="D29" s="15">
        <v>0.15605916677975301</v>
      </c>
      <c r="E29" s="14">
        <v>2.5240873931333965E-2</v>
      </c>
      <c r="F29" s="14">
        <v>1.3434658705387435E-2</v>
      </c>
      <c r="G29" s="14">
        <v>5.4281449314696698E-3</v>
      </c>
      <c r="H29" s="14">
        <v>9.4992536300719226E-3</v>
      </c>
      <c r="I29" s="14">
        <v>0.12973266386212512</v>
      </c>
      <c r="J29" s="14">
        <v>2.6462206540914641E-2</v>
      </c>
      <c r="K29" s="15">
        <v>0</v>
      </c>
      <c r="L29" s="14">
        <v>2.1712579725878681E-3</v>
      </c>
      <c r="M29" s="14">
        <v>0</v>
      </c>
      <c r="N29" s="14">
        <v>0</v>
      </c>
      <c r="O29" s="14">
        <v>5.9709594246166375E-3</v>
      </c>
      <c r="P29" s="14">
        <v>7.0430180485818977E-2</v>
      </c>
      <c r="Q29" s="14">
        <v>2.3205319582032841E-2</v>
      </c>
      <c r="R29" s="14">
        <v>9.9335052245894964E-2</v>
      </c>
      <c r="S29" s="14">
        <v>1.2891844212240466E-2</v>
      </c>
      <c r="T29" s="14">
        <v>0</v>
      </c>
      <c r="U29" s="14">
        <v>1.0720586239652599E-2</v>
      </c>
      <c r="V29" s="14">
        <v>0</v>
      </c>
      <c r="W29" s="14">
        <v>6.649477541050346E-3</v>
      </c>
      <c r="X29" s="14">
        <v>1.5334509431401818E-2</v>
      </c>
      <c r="Y29" s="14">
        <v>4.6139231917492196E-3</v>
      </c>
      <c r="Z29" s="21">
        <v>0.38281992129189851</v>
      </c>
    </row>
    <row r="30" spans="1:26" x14ac:dyDescent="0.25">
      <c r="A30" s="4">
        <v>2002</v>
      </c>
      <c r="B30" s="8">
        <v>11123</v>
      </c>
      <c r="C30" s="8" t="s">
        <v>43</v>
      </c>
      <c r="D30" s="15">
        <v>0.23159219634990558</v>
      </c>
      <c r="E30" s="14">
        <v>2.6971140879259191E-4</v>
      </c>
      <c r="F30" s="14">
        <v>1.492403128652342E-2</v>
      </c>
      <c r="G30" s="14">
        <v>0.12811291917648115</v>
      </c>
      <c r="H30" s="14">
        <v>1.6632203542209834E-2</v>
      </c>
      <c r="I30" s="14">
        <v>0.14177829722197249</v>
      </c>
      <c r="J30" s="14">
        <v>1.3305762833767868E-2</v>
      </c>
      <c r="K30" s="15">
        <v>0</v>
      </c>
      <c r="L30" s="14">
        <v>9.8894183223950357E-4</v>
      </c>
      <c r="M30" s="14">
        <v>8.9903802930863978E-5</v>
      </c>
      <c r="N30" s="14">
        <v>4.4951901465431986E-4</v>
      </c>
      <c r="O30" s="14">
        <v>3.2365369055111031E-3</v>
      </c>
      <c r="P30" s="14">
        <v>5.3852377955587519E-2</v>
      </c>
      <c r="Q30" s="14">
        <v>2.9937966375977704E-2</v>
      </c>
      <c r="R30" s="14">
        <v>3.4523060325451764E-2</v>
      </c>
      <c r="S30" s="14">
        <v>5.6639395846444307E-3</v>
      </c>
      <c r="T30" s="14">
        <v>0</v>
      </c>
      <c r="U30" s="14">
        <v>4.4951901465431986E-4</v>
      </c>
      <c r="V30" s="14">
        <v>0</v>
      </c>
      <c r="W30" s="14">
        <v>9.7995145194641736E-3</v>
      </c>
      <c r="X30" s="14">
        <v>2.2026431718061675E-2</v>
      </c>
      <c r="Y30" s="14">
        <v>2.7870178908567834E-3</v>
      </c>
      <c r="Z30" s="21">
        <v>0.28958014924031289</v>
      </c>
    </row>
    <row r="31" spans="1:26" x14ac:dyDescent="0.25">
      <c r="A31" s="4">
        <v>2003</v>
      </c>
      <c r="B31" s="8">
        <v>7841</v>
      </c>
      <c r="C31" s="8" t="s">
        <v>43</v>
      </c>
      <c r="D31" s="15">
        <v>0.2785359010330315</v>
      </c>
      <c r="E31" s="14">
        <v>6.8868766738936363E-3</v>
      </c>
      <c r="F31" s="14">
        <v>1.1350593036602474E-2</v>
      </c>
      <c r="G31" s="14">
        <v>0.11962759852059686</v>
      </c>
      <c r="H31" s="14">
        <v>1.3391149088126515E-2</v>
      </c>
      <c r="I31" s="14">
        <v>0.11299579135314373</v>
      </c>
      <c r="J31" s="14">
        <v>3.3159035837265656E-3</v>
      </c>
      <c r="K31" s="15">
        <v>0</v>
      </c>
      <c r="L31" s="14">
        <v>1.2753475322025251E-3</v>
      </c>
      <c r="M31" s="14">
        <v>0</v>
      </c>
      <c r="N31" s="14">
        <v>0</v>
      </c>
      <c r="O31" s="14">
        <v>8.7998979721974242E-3</v>
      </c>
      <c r="P31" s="14">
        <v>2.9460527993878331E-2</v>
      </c>
      <c r="Q31" s="14">
        <v>4.4637163627088382E-3</v>
      </c>
      <c r="R31" s="14">
        <v>3.8260425966075755E-2</v>
      </c>
      <c r="S31" s="14">
        <v>5.6115291416911108E-3</v>
      </c>
      <c r="T31" s="14">
        <v>0</v>
      </c>
      <c r="U31" s="14">
        <v>6.3767376610126257E-4</v>
      </c>
      <c r="V31" s="14">
        <v>0</v>
      </c>
      <c r="W31" s="14">
        <v>2.6782298176253029E-2</v>
      </c>
      <c r="X31" s="14">
        <v>5.5987756663690859E-2</v>
      </c>
      <c r="Y31" s="14">
        <v>2.6782298176253028E-3</v>
      </c>
      <c r="Z31" s="21">
        <v>0.27993878331845429</v>
      </c>
    </row>
    <row r="32" spans="1:26" x14ac:dyDescent="0.25">
      <c r="A32" s="4">
        <v>2004</v>
      </c>
      <c r="B32" s="8">
        <v>4861</v>
      </c>
      <c r="C32" s="8" t="s">
        <v>43</v>
      </c>
      <c r="D32" s="15">
        <v>0.14420901049166837</v>
      </c>
      <c r="E32" s="14">
        <v>4.1143797572515944E-3</v>
      </c>
      <c r="F32" s="14">
        <v>1.1520263320304465E-2</v>
      </c>
      <c r="G32" s="14">
        <v>5.4309812795721044E-2</v>
      </c>
      <c r="H32" s="14">
        <v>1.460604813824316E-2</v>
      </c>
      <c r="I32" s="14">
        <v>0.12487142563258587</v>
      </c>
      <c r="J32" s="14">
        <v>1.3783172186792841E-2</v>
      </c>
      <c r="K32" s="15">
        <v>0</v>
      </c>
      <c r="L32" s="14">
        <v>2.0571898786257972E-3</v>
      </c>
      <c r="M32" s="14">
        <v>0</v>
      </c>
      <c r="N32" s="14">
        <v>0</v>
      </c>
      <c r="O32" s="14">
        <v>2.0571898786257972E-3</v>
      </c>
      <c r="P32" s="14">
        <v>4.9166838099156555E-2</v>
      </c>
      <c r="Q32" s="14">
        <v>5.9658506480148119E-3</v>
      </c>
      <c r="R32" s="14">
        <v>5.8218473565110063E-2</v>
      </c>
      <c r="S32" s="14">
        <v>9.4630734416786665E-3</v>
      </c>
      <c r="T32" s="14">
        <v>0</v>
      </c>
      <c r="U32" s="14">
        <v>3.0857848179386958E-3</v>
      </c>
      <c r="V32" s="14">
        <v>0</v>
      </c>
      <c r="W32" s="14">
        <v>7.4264554618391279E-2</v>
      </c>
      <c r="X32" s="14">
        <v>0.14379757251594322</v>
      </c>
      <c r="Y32" s="14">
        <v>6.1715696358773911E-4</v>
      </c>
      <c r="Z32" s="21">
        <v>0.28389220325036002</v>
      </c>
    </row>
    <row r="33" spans="1:26" x14ac:dyDescent="0.25">
      <c r="A33" s="4">
        <v>2005</v>
      </c>
      <c r="B33" s="8">
        <v>10031</v>
      </c>
      <c r="C33" s="8" t="s">
        <v>43</v>
      </c>
      <c r="D33" s="15">
        <v>9.1117535639517494E-2</v>
      </c>
      <c r="E33" s="14">
        <v>2.9907287409032003E-4</v>
      </c>
      <c r="F33" s="14">
        <v>6.1808393978666134E-3</v>
      </c>
      <c r="G33" s="14">
        <v>6.0013956734124213E-2</v>
      </c>
      <c r="H33" s="14">
        <v>2.5122121423586882E-2</v>
      </c>
      <c r="I33" s="14">
        <v>0.10387797826737115</v>
      </c>
      <c r="J33" s="14">
        <v>8.6731133486192807E-3</v>
      </c>
      <c r="K33" s="15">
        <v>0</v>
      </c>
      <c r="L33" s="14">
        <v>0</v>
      </c>
      <c r="M33" s="14">
        <v>0</v>
      </c>
      <c r="N33" s="14">
        <v>9.9690958030106665E-5</v>
      </c>
      <c r="O33" s="14">
        <v>6.9783670621074664E-4</v>
      </c>
      <c r="P33" s="14">
        <v>2.6218721961918053E-2</v>
      </c>
      <c r="Q33" s="14">
        <v>3.3894925730236268E-3</v>
      </c>
      <c r="R33" s="14">
        <v>3.6985345429169578E-2</v>
      </c>
      <c r="S33" s="14">
        <v>1.8941282025720268E-3</v>
      </c>
      <c r="T33" s="14">
        <v>0</v>
      </c>
      <c r="U33" s="14">
        <v>0</v>
      </c>
      <c r="V33" s="14">
        <v>0</v>
      </c>
      <c r="W33" s="14">
        <v>6.7989233376532746E-2</v>
      </c>
      <c r="X33" s="14">
        <v>7.5665437144850967E-2</v>
      </c>
      <c r="Y33" s="14">
        <v>4.9845479015053339E-4</v>
      </c>
      <c r="Z33" s="21">
        <v>0.49127704117236565</v>
      </c>
    </row>
    <row r="34" spans="1:26" x14ac:dyDescent="0.25">
      <c r="A34" s="4">
        <v>2006</v>
      </c>
      <c r="B34" s="8">
        <v>3844</v>
      </c>
      <c r="C34" s="8" t="s">
        <v>43</v>
      </c>
      <c r="D34" s="15">
        <v>0.11992715920915711</v>
      </c>
      <c r="E34" s="14">
        <v>5.2029136316337154E-4</v>
      </c>
      <c r="F34" s="14">
        <v>5.2029136316337149E-3</v>
      </c>
      <c r="G34" s="14">
        <v>3.7460978147762745E-2</v>
      </c>
      <c r="H34" s="14">
        <v>4.9427679500520291E-3</v>
      </c>
      <c r="I34" s="14">
        <v>0.11316337148803331</v>
      </c>
      <c r="J34" s="14">
        <v>1.3267429760665974E-2</v>
      </c>
      <c r="K34" s="15">
        <v>0</v>
      </c>
      <c r="L34" s="14">
        <v>2.0811654526534861E-3</v>
      </c>
      <c r="M34" s="14">
        <v>0</v>
      </c>
      <c r="N34" s="14">
        <v>5.2029136316337154E-4</v>
      </c>
      <c r="O34" s="14">
        <v>4.9427679500520291E-3</v>
      </c>
      <c r="P34" s="14">
        <v>2.7575442247658687E-2</v>
      </c>
      <c r="Q34" s="14">
        <v>1.3007284079084287E-3</v>
      </c>
      <c r="R34" s="14">
        <v>4.1623309053069723E-3</v>
      </c>
      <c r="S34" s="14">
        <v>2.8616024973985433E-3</v>
      </c>
      <c r="T34" s="14">
        <v>2.0811654526534861E-3</v>
      </c>
      <c r="U34" s="14">
        <v>1.3007284079084287E-3</v>
      </c>
      <c r="V34" s="14">
        <v>0</v>
      </c>
      <c r="W34" s="14">
        <v>0.12877211238293446</v>
      </c>
      <c r="X34" s="14">
        <v>0.10249739854318418</v>
      </c>
      <c r="Y34" s="14">
        <v>2.6014568158168577E-4</v>
      </c>
      <c r="Z34" s="21">
        <v>0.42715920915712802</v>
      </c>
    </row>
    <row r="35" spans="1:26" x14ac:dyDescent="0.25">
      <c r="A35" s="4">
        <v>2007</v>
      </c>
      <c r="B35" s="8">
        <v>5573</v>
      </c>
      <c r="C35" s="8" t="s">
        <v>43</v>
      </c>
      <c r="D35" s="15">
        <v>9.7792930199174594E-2</v>
      </c>
      <c r="E35" s="14">
        <v>1.884083976314373E-2</v>
      </c>
      <c r="F35" s="14">
        <v>1.184281356540463E-2</v>
      </c>
      <c r="G35" s="14">
        <v>1.2201686703750225E-2</v>
      </c>
      <c r="H35" s="14">
        <v>1.7225910640588551E-2</v>
      </c>
      <c r="I35" s="14">
        <v>5.3472097613493627E-2</v>
      </c>
      <c r="J35" s="14">
        <v>1.2381123272923022E-2</v>
      </c>
      <c r="K35" s="15">
        <v>0</v>
      </c>
      <c r="L35" s="14">
        <v>2.8709851067647589E-3</v>
      </c>
      <c r="M35" s="14">
        <v>0</v>
      </c>
      <c r="N35" s="14">
        <v>8.2540821819486812E-3</v>
      </c>
      <c r="O35" s="14">
        <v>3.0504216759375561E-3</v>
      </c>
      <c r="P35" s="14">
        <v>2.5300556253364435E-2</v>
      </c>
      <c r="Q35" s="14">
        <v>1.0766194150367845E-3</v>
      </c>
      <c r="R35" s="14">
        <v>1.3637179257132604E-2</v>
      </c>
      <c r="S35" s="14">
        <v>3.5887313834559484E-3</v>
      </c>
      <c r="T35" s="14">
        <v>0</v>
      </c>
      <c r="U35" s="14">
        <v>5.3830970751839223E-3</v>
      </c>
      <c r="V35" s="14">
        <v>0</v>
      </c>
      <c r="W35" s="14">
        <v>8.7026736048806744E-2</v>
      </c>
      <c r="X35" s="14">
        <v>0.15808361744123453</v>
      </c>
      <c r="Y35" s="14">
        <v>3.7681679526287456E-3</v>
      </c>
      <c r="Z35" s="21">
        <v>0.46420240445002692</v>
      </c>
    </row>
    <row r="36" spans="1:26" x14ac:dyDescent="0.25">
      <c r="A36" s="4">
        <v>2008</v>
      </c>
      <c r="B36" s="8">
        <v>4742</v>
      </c>
      <c r="C36" s="8" t="s">
        <v>43</v>
      </c>
      <c r="D36" s="15">
        <v>8.793757908055673E-2</v>
      </c>
      <c r="E36" s="14">
        <v>8.4352593842260647E-4</v>
      </c>
      <c r="F36" s="14">
        <v>2.5305778152678194E-3</v>
      </c>
      <c r="G36" s="14">
        <v>9.7005482918599752E-3</v>
      </c>
      <c r="H36" s="14">
        <v>6.1155630535638973E-3</v>
      </c>
      <c r="I36" s="14">
        <v>6.3686208350906798E-2</v>
      </c>
      <c r="J36" s="14">
        <v>3.2053985660059049E-2</v>
      </c>
      <c r="K36" s="15">
        <v>0</v>
      </c>
      <c r="L36" s="14">
        <v>0</v>
      </c>
      <c r="M36" s="14">
        <v>0</v>
      </c>
      <c r="N36" s="14">
        <v>8.4352593842260647E-4</v>
      </c>
      <c r="O36" s="14">
        <v>5.6938000843525941E-3</v>
      </c>
      <c r="P36" s="14">
        <v>2.9945170814002532E-2</v>
      </c>
      <c r="Q36" s="14">
        <v>5.9046815689582453E-3</v>
      </c>
      <c r="R36" s="14">
        <v>0</v>
      </c>
      <c r="S36" s="14">
        <v>0</v>
      </c>
      <c r="T36" s="14">
        <v>0</v>
      </c>
      <c r="U36" s="14">
        <v>2.1088148460565162E-3</v>
      </c>
      <c r="V36" s="14">
        <v>0</v>
      </c>
      <c r="W36" s="14">
        <v>0.19253479544495994</v>
      </c>
      <c r="X36" s="14">
        <v>0.10544074230282581</v>
      </c>
      <c r="Y36" s="14">
        <v>2.3196963306621678E-3</v>
      </c>
      <c r="Z36" s="21">
        <v>0.45234078447912274</v>
      </c>
    </row>
    <row r="37" spans="1:26" x14ac:dyDescent="0.25">
      <c r="A37" s="4">
        <v>2009</v>
      </c>
      <c r="B37" s="8">
        <v>3797</v>
      </c>
      <c r="C37" s="8" t="s">
        <v>43</v>
      </c>
      <c r="D37" s="15">
        <v>8.7437450618909673E-2</v>
      </c>
      <c r="E37" s="14">
        <v>7.9009744535159341E-4</v>
      </c>
      <c r="F37" s="14">
        <v>3.9504872267579665E-3</v>
      </c>
      <c r="G37" s="14">
        <v>1.4221754016328681E-2</v>
      </c>
      <c r="H37" s="14">
        <v>6.5841453779299447E-3</v>
      </c>
      <c r="I37" s="14">
        <v>6.2154332367658674E-2</v>
      </c>
      <c r="J37" s="14">
        <v>4.1085067158282855E-2</v>
      </c>
      <c r="K37" s="15">
        <v>0</v>
      </c>
      <c r="L37" s="14">
        <v>2.633658151171978E-4</v>
      </c>
      <c r="M37" s="14">
        <v>0</v>
      </c>
      <c r="N37" s="14">
        <v>0</v>
      </c>
      <c r="O37" s="14">
        <v>1.0534632604687912E-3</v>
      </c>
      <c r="P37" s="14">
        <v>1.6328680537266264E-2</v>
      </c>
      <c r="Q37" s="14">
        <v>1.5801948907031868E-3</v>
      </c>
      <c r="R37" s="14">
        <v>0</v>
      </c>
      <c r="S37" s="14">
        <v>0</v>
      </c>
      <c r="T37" s="14">
        <v>0</v>
      </c>
      <c r="U37" s="14">
        <v>0</v>
      </c>
      <c r="V37" s="14">
        <v>0</v>
      </c>
      <c r="W37" s="14">
        <v>0.17487490123781932</v>
      </c>
      <c r="X37" s="14">
        <v>6.4524624703713451E-2</v>
      </c>
      <c r="Y37" s="14">
        <v>2.633658151171978E-4</v>
      </c>
      <c r="Z37" s="21">
        <v>0.52488806952857514</v>
      </c>
    </row>
    <row r="38" spans="1:26" x14ac:dyDescent="0.25">
      <c r="A38" s="4">
        <v>2010</v>
      </c>
      <c r="B38" s="8">
        <v>2123</v>
      </c>
      <c r="C38" s="8" t="s">
        <v>43</v>
      </c>
      <c r="D38" s="15">
        <v>8.9967027790861978E-2</v>
      </c>
      <c r="E38" s="14">
        <v>1.4130946773433821E-3</v>
      </c>
      <c r="F38" s="14">
        <v>5.1813471502590676E-3</v>
      </c>
      <c r="G38" s="14">
        <v>1.7428167687235045E-2</v>
      </c>
      <c r="H38" s="14">
        <v>1.9783325482807347E-2</v>
      </c>
      <c r="I38" s="14">
        <v>3.3443240697126703E-2</v>
      </c>
      <c r="J38" s="14">
        <v>7.0654733867169103E-3</v>
      </c>
      <c r="K38" s="15">
        <v>0</v>
      </c>
      <c r="L38" s="14">
        <v>1.1775788977861516E-2</v>
      </c>
      <c r="M38" s="14">
        <v>0</v>
      </c>
      <c r="N38" s="14">
        <v>0</v>
      </c>
      <c r="O38" s="14">
        <v>1.0833725859632597E-2</v>
      </c>
      <c r="P38" s="14">
        <v>2.4493641073951956E-2</v>
      </c>
      <c r="Q38" s="14">
        <v>6.1234102684879889E-3</v>
      </c>
      <c r="R38" s="14">
        <v>2.2138483278379653E-2</v>
      </c>
      <c r="S38" s="14">
        <v>3.7682524729156855E-3</v>
      </c>
      <c r="T38" s="14">
        <v>0</v>
      </c>
      <c r="U38" s="14">
        <v>0</v>
      </c>
      <c r="V38" s="14">
        <v>0</v>
      </c>
      <c r="W38" s="14">
        <v>0.20301460197833254</v>
      </c>
      <c r="X38" s="14">
        <v>9.0909090909090912E-2</v>
      </c>
      <c r="Y38" s="14">
        <v>1.5073009891662742E-2</v>
      </c>
      <c r="Z38" s="21">
        <v>0.43758831841733398</v>
      </c>
    </row>
    <row r="39" spans="1:26" x14ac:dyDescent="0.25">
      <c r="A39" s="4">
        <v>2011</v>
      </c>
      <c r="B39" s="8">
        <v>1846</v>
      </c>
      <c r="C39" s="8" t="s">
        <v>43</v>
      </c>
      <c r="D39" s="15">
        <v>0.12134344528710725</v>
      </c>
      <c r="E39" s="14">
        <v>2.1668472372697724E-3</v>
      </c>
      <c r="F39" s="14">
        <v>8.6673889490790895E-3</v>
      </c>
      <c r="G39" s="14">
        <v>2.2751895991332611E-2</v>
      </c>
      <c r="H39" s="14">
        <v>7.0422535211267607E-3</v>
      </c>
      <c r="I39" s="14">
        <v>4.2253521126760563E-2</v>
      </c>
      <c r="J39" s="14">
        <v>3.0335861321776816E-2</v>
      </c>
      <c r="K39" s="15">
        <v>0</v>
      </c>
      <c r="L39" s="14">
        <v>0</v>
      </c>
      <c r="M39" s="14">
        <v>0</v>
      </c>
      <c r="N39" s="14">
        <v>0</v>
      </c>
      <c r="O39" s="14">
        <v>0</v>
      </c>
      <c r="P39" s="14">
        <v>1.4626218851570965E-2</v>
      </c>
      <c r="Q39" s="14">
        <v>9.2091007583965327E-3</v>
      </c>
      <c r="R39" s="14">
        <v>2.7085590465872156E-2</v>
      </c>
      <c r="S39" s="14">
        <v>3.2502708559046588E-3</v>
      </c>
      <c r="T39" s="14">
        <v>0</v>
      </c>
      <c r="U39" s="14">
        <v>0</v>
      </c>
      <c r="V39" s="14">
        <v>0</v>
      </c>
      <c r="W39" s="14">
        <v>0.2313109425785482</v>
      </c>
      <c r="X39" s="14">
        <v>0.11321776814734562</v>
      </c>
      <c r="Y39" s="14">
        <v>3.3586132177681471E-2</v>
      </c>
      <c r="Z39" s="21">
        <v>0.33315276273022754</v>
      </c>
    </row>
    <row r="40" spans="1:26" x14ac:dyDescent="0.25">
      <c r="A40" s="4">
        <v>2012</v>
      </c>
      <c r="B40" s="8">
        <v>1615</v>
      </c>
      <c r="C40" s="8" t="s">
        <v>43</v>
      </c>
      <c r="D40" s="15">
        <v>9.3498452012383909E-2</v>
      </c>
      <c r="E40" s="14">
        <v>1.3622291021671827E-2</v>
      </c>
      <c r="F40" s="14">
        <v>0</v>
      </c>
      <c r="G40" s="14">
        <v>2.0433436532507739E-2</v>
      </c>
      <c r="H40" s="14">
        <v>4.9535603715170282E-3</v>
      </c>
      <c r="I40" s="14">
        <v>8.0495356037151702E-2</v>
      </c>
      <c r="J40" s="14">
        <v>5.448916408668731E-2</v>
      </c>
      <c r="K40" s="15">
        <v>0</v>
      </c>
      <c r="L40" s="14">
        <v>1.238390092879257E-3</v>
      </c>
      <c r="M40" s="14">
        <v>0</v>
      </c>
      <c r="N40" s="14">
        <v>0</v>
      </c>
      <c r="O40" s="14">
        <v>3.7151702786377711E-3</v>
      </c>
      <c r="P40" s="14">
        <v>6.8111455108359129E-2</v>
      </c>
      <c r="Q40" s="14">
        <v>2.3529411764705882E-2</v>
      </c>
      <c r="R40" s="14">
        <v>3.6532507739938082E-2</v>
      </c>
      <c r="S40" s="14">
        <v>9.2879256965944269E-3</v>
      </c>
      <c r="T40" s="14">
        <v>0</v>
      </c>
      <c r="U40" s="14">
        <v>9.9071207430340563E-3</v>
      </c>
      <c r="V40" s="14">
        <v>0</v>
      </c>
      <c r="W40" s="14">
        <v>0.14674922600619195</v>
      </c>
      <c r="X40" s="14">
        <v>0.15046439628482972</v>
      </c>
      <c r="Y40" s="14">
        <v>4.2724458204334369E-2</v>
      </c>
      <c r="Z40" s="21">
        <v>0.24024767801857586</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2698</v>
      </c>
      <c r="C42" s="9"/>
      <c r="D42" s="16">
        <v>0.12925187686874562</v>
      </c>
      <c r="E42" s="1">
        <v>6.5510192291651651E-3</v>
      </c>
      <c r="F42" s="1">
        <v>8.2941167303837889E-3</v>
      </c>
      <c r="G42" s="1">
        <v>3.8004421186910831E-2</v>
      </c>
      <c r="H42" s="1">
        <v>8.3372557929387268E-3</v>
      </c>
      <c r="I42" s="1">
        <v>9.6176280980225792E-2</v>
      </c>
      <c r="J42" s="1">
        <v>1.6384778588033149E-2</v>
      </c>
      <c r="K42" s="16">
        <v>9.1107871720116625E-4</v>
      </c>
      <c r="L42" s="1">
        <v>6.2326107523007993E-3</v>
      </c>
      <c r="M42" s="1">
        <v>5.2632369841371027E-3</v>
      </c>
      <c r="N42" s="1">
        <v>1.5297304362816396E-2</v>
      </c>
      <c r="O42" s="1">
        <v>8.9789487962599803E-3</v>
      </c>
      <c r="P42" s="1">
        <v>3.4147332293851231E-2</v>
      </c>
      <c r="Q42" s="1">
        <v>8.508025690888885E-3</v>
      </c>
      <c r="R42" s="1">
        <v>2.5743820415018746E-2</v>
      </c>
      <c r="S42" s="1">
        <v>3.4260780040174014E-3</v>
      </c>
      <c r="T42" s="1">
        <v>1.0040972876115279E-3</v>
      </c>
      <c r="U42" s="1">
        <v>2.3200078829188012E-3</v>
      </c>
      <c r="V42" s="1">
        <v>0</v>
      </c>
      <c r="W42" s="1">
        <v>7.2279048965351075E-2</v>
      </c>
      <c r="X42" s="1">
        <v>4.3408957499657959E-2</v>
      </c>
      <c r="Y42" s="1">
        <v>8.6725126839278643E-3</v>
      </c>
      <c r="Z42" s="22">
        <v>0.46080719028763811</v>
      </c>
    </row>
    <row r="43" spans="1:26" x14ac:dyDescent="0.25">
      <c r="A43" s="5" t="s">
        <v>33</v>
      </c>
      <c r="B43" s="9">
        <v>264</v>
      </c>
      <c r="C43" s="9"/>
      <c r="D43" s="16">
        <v>0.24469878041306611</v>
      </c>
      <c r="E43" s="1">
        <v>0</v>
      </c>
      <c r="F43" s="1">
        <v>9.6065453208310347E-3</v>
      </c>
      <c r="G43" s="1">
        <v>8.5861371575657291E-2</v>
      </c>
      <c r="H43" s="1">
        <v>0</v>
      </c>
      <c r="I43" s="1">
        <v>0.17787430287430289</v>
      </c>
      <c r="J43" s="1">
        <v>0</v>
      </c>
      <c r="K43" s="16">
        <v>1.2755102040816327E-2</v>
      </c>
      <c r="L43" s="1">
        <v>2.2959183673469385E-2</v>
      </c>
      <c r="M43" s="1">
        <v>3.8878163878163882E-2</v>
      </c>
      <c r="N43" s="1">
        <v>5.702641416927131E-2</v>
      </c>
      <c r="O43" s="1">
        <v>7.6530612244897957E-3</v>
      </c>
      <c r="P43" s="1">
        <v>9.0090090090090089E-3</v>
      </c>
      <c r="Q43" s="1">
        <v>1.2755102040816327E-2</v>
      </c>
      <c r="R43" s="1">
        <v>0</v>
      </c>
      <c r="S43" s="1">
        <v>7.6530612244897957E-3</v>
      </c>
      <c r="T43" s="1">
        <v>0</v>
      </c>
      <c r="U43" s="1">
        <v>0</v>
      </c>
      <c r="V43" s="1">
        <v>0</v>
      </c>
      <c r="W43" s="1">
        <v>2.3411166268309122E-2</v>
      </c>
      <c r="X43" s="1">
        <v>0</v>
      </c>
      <c r="Y43" s="1">
        <v>2.6866151866151863E-2</v>
      </c>
      <c r="Z43" s="22">
        <v>0.26299258442115586</v>
      </c>
    </row>
    <row r="44" spans="1:26" x14ac:dyDescent="0.25">
      <c r="A44" s="5" t="s">
        <v>34</v>
      </c>
      <c r="B44" s="9">
        <v>367</v>
      </c>
      <c r="C44" s="9"/>
      <c r="D44" s="16">
        <v>9.362121522507566E-2</v>
      </c>
      <c r="E44" s="1">
        <v>8.0282764570280031E-3</v>
      </c>
      <c r="F44" s="1">
        <v>6.3311174422285533E-4</v>
      </c>
      <c r="G44" s="1">
        <v>3.9244575227554916E-2</v>
      </c>
      <c r="H44" s="1">
        <v>2.1299254526091584E-3</v>
      </c>
      <c r="I44" s="1">
        <v>0.13072346730874942</v>
      </c>
      <c r="J44" s="1">
        <v>1.0191159286059494E-2</v>
      </c>
      <c r="K44" s="16">
        <v>0</v>
      </c>
      <c r="L44" s="1">
        <v>6.9463169187264223E-3</v>
      </c>
      <c r="M44" s="1">
        <v>7.7249337773978057E-3</v>
      </c>
      <c r="N44" s="1">
        <v>2.8525678113645543E-2</v>
      </c>
      <c r="O44" s="1">
        <v>1.8651129762240874E-2</v>
      </c>
      <c r="P44" s="1">
        <v>4.7479409180084475E-2</v>
      </c>
      <c r="Q44" s="1">
        <v>8.7976891811008383E-3</v>
      </c>
      <c r="R44" s="1">
        <v>2.4698033154376797E-2</v>
      </c>
      <c r="S44" s="1">
        <v>1.5888743035613838E-3</v>
      </c>
      <c r="T44" s="1">
        <v>2.8129395218002813E-3</v>
      </c>
      <c r="U44" s="1">
        <v>1.8214936247723133E-3</v>
      </c>
      <c r="V44" s="1">
        <v>0</v>
      </c>
      <c r="W44" s="1">
        <v>6.5544068187480223E-2</v>
      </c>
      <c r="X44" s="1">
        <v>3.6544814498199758E-3</v>
      </c>
      <c r="Y44" s="1">
        <v>6.5327829537901666E-3</v>
      </c>
      <c r="Z44" s="22">
        <v>0.49065043916990347</v>
      </c>
    </row>
    <row r="45" spans="1:26" x14ac:dyDescent="0.25">
      <c r="A45" s="5" t="s">
        <v>35</v>
      </c>
      <c r="B45" s="9">
        <v>1071</v>
      </c>
      <c r="C45" s="9"/>
      <c r="D45" s="16">
        <v>9.958863804647583E-2</v>
      </c>
      <c r="E45" s="1">
        <v>4.2131898006909562E-3</v>
      </c>
      <c r="F45" s="1">
        <v>1.6429018606165326E-2</v>
      </c>
      <c r="G45" s="1">
        <v>8.3592671880896481E-3</v>
      </c>
      <c r="H45" s="1">
        <v>1.2100927230054041E-2</v>
      </c>
      <c r="I45" s="1">
        <v>1.6104715344582871E-2</v>
      </c>
      <c r="J45" s="1">
        <v>2.1285653469561515E-3</v>
      </c>
      <c r="K45" s="16">
        <v>0</v>
      </c>
      <c r="L45" s="1">
        <v>8.5657712593527127E-3</v>
      </c>
      <c r="M45" s="1">
        <v>0</v>
      </c>
      <c r="N45" s="1">
        <v>1.4031216765293663E-2</v>
      </c>
      <c r="O45" s="1">
        <v>6.385696040868454E-4</v>
      </c>
      <c r="P45" s="1">
        <v>3.9158754452582071E-3</v>
      </c>
      <c r="Q45" s="1">
        <v>0</v>
      </c>
      <c r="R45" s="1">
        <v>2.2593267315246333E-2</v>
      </c>
      <c r="S45" s="1">
        <v>2.6809651474530832E-3</v>
      </c>
      <c r="T45" s="1">
        <v>0</v>
      </c>
      <c r="U45" s="1">
        <v>4.9911510627486024E-3</v>
      </c>
      <c r="V45" s="1">
        <v>0</v>
      </c>
      <c r="W45" s="1">
        <v>4.1414369068189212E-3</v>
      </c>
      <c r="X45" s="1">
        <v>1.2591514379078255E-2</v>
      </c>
      <c r="Y45" s="1">
        <v>5.8425772015310634E-3</v>
      </c>
      <c r="Z45" s="22">
        <v>0.76108333335011746</v>
      </c>
    </row>
    <row r="46" spans="1:26" ht="15.75" thickBot="1" x14ac:dyDescent="0.3">
      <c r="A46" s="6" t="s">
        <v>36</v>
      </c>
      <c r="B46" s="11">
        <v>4893</v>
      </c>
      <c r="C46" s="11"/>
      <c r="D46" s="17">
        <v>0.14202129573811689</v>
      </c>
      <c r="E46" s="18">
        <v>7.0381772072356926E-3</v>
      </c>
      <c r="F46" s="18">
        <v>1.1288365449470168E-2</v>
      </c>
      <c r="G46" s="18">
        <v>3.6723005104994662E-2</v>
      </c>
      <c r="H46" s="18">
        <v>1.2712217959902844E-2</v>
      </c>
      <c r="I46" s="18">
        <v>7.9454422134658823E-2</v>
      </c>
      <c r="J46" s="18">
        <v>2.5761976489251735E-2</v>
      </c>
      <c r="K46" s="17">
        <v>0</v>
      </c>
      <c r="L46" s="18">
        <v>2.8843262622062623E-3</v>
      </c>
      <c r="M46" s="18">
        <v>6.4217002093474267E-6</v>
      </c>
      <c r="N46" s="18">
        <v>1.1033528929732595E-3</v>
      </c>
      <c r="O46" s="18">
        <v>4.7377547981336705E-3</v>
      </c>
      <c r="P46" s="18">
        <v>3.5646069803805816E-2</v>
      </c>
      <c r="Q46" s="18">
        <v>9.5382366166677588E-3</v>
      </c>
      <c r="R46" s="18">
        <v>3.0768919377528216E-2</v>
      </c>
      <c r="S46" s="18">
        <v>4.1629498206497114E-3</v>
      </c>
      <c r="T46" s="18">
        <v>1.9987631120858918E-4</v>
      </c>
      <c r="U46" s="18">
        <v>2.3995232078949861E-3</v>
      </c>
      <c r="V46" s="18">
        <v>0</v>
      </c>
      <c r="W46" s="18">
        <v>9.8190722434673791E-2</v>
      </c>
      <c r="X46" s="18">
        <v>8.1770423843200588E-2</v>
      </c>
      <c r="Y46" s="18">
        <v>8.0553766592122693E-3</v>
      </c>
      <c r="Z46" s="23">
        <v>0.40553658618800487</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181</v>
      </c>
    </row>
    <row r="2" spans="1:26" x14ac:dyDescent="0.25">
      <c r="A2" t="s">
        <v>182</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163</v>
      </c>
      <c r="C7" s="8" t="s">
        <v>42</v>
      </c>
      <c r="D7" s="15">
        <v>0.11042944785276074</v>
      </c>
      <c r="E7" s="14">
        <v>0</v>
      </c>
      <c r="F7" s="14">
        <v>1.2269938650306749E-2</v>
      </c>
      <c r="G7" s="14">
        <v>7.3619631901840496E-2</v>
      </c>
      <c r="H7" s="14">
        <v>0</v>
      </c>
      <c r="I7" s="14">
        <v>0.16564417177914109</v>
      </c>
      <c r="J7" s="14">
        <v>0</v>
      </c>
      <c r="K7" s="15">
        <v>3.0674846625766871E-2</v>
      </c>
      <c r="L7" s="14">
        <v>4.9079754601226995E-2</v>
      </c>
      <c r="M7" s="14">
        <v>2.4539877300613498E-2</v>
      </c>
      <c r="N7" s="14">
        <v>0.11656441717791412</v>
      </c>
      <c r="O7" s="14">
        <v>0</v>
      </c>
      <c r="P7" s="14">
        <v>0</v>
      </c>
      <c r="Q7" s="14">
        <v>3.0674846625766871E-2</v>
      </c>
      <c r="R7" s="14">
        <v>0</v>
      </c>
      <c r="S7" s="14">
        <v>1.8404907975460124E-2</v>
      </c>
      <c r="T7" s="14">
        <v>0</v>
      </c>
      <c r="U7" s="14">
        <v>0</v>
      </c>
      <c r="V7" s="14">
        <v>0</v>
      </c>
      <c r="W7" s="14">
        <v>4.2944785276073622E-2</v>
      </c>
      <c r="X7" s="14">
        <v>0</v>
      </c>
      <c r="Y7" s="14">
        <v>4.2944785276073622E-2</v>
      </c>
      <c r="Z7" s="21">
        <v>0.2822085889570552</v>
      </c>
    </row>
    <row r="8" spans="1:26" x14ac:dyDescent="0.25">
      <c r="A8" s="4">
        <v>1980</v>
      </c>
      <c r="B8" s="8">
        <v>323</v>
      </c>
      <c r="C8" s="8" t="s">
        <v>30</v>
      </c>
      <c r="D8" s="15">
        <v>0.33436532507739936</v>
      </c>
      <c r="E8" s="14">
        <v>0</v>
      </c>
      <c r="F8" s="14">
        <v>9.2879256965944269E-3</v>
      </c>
      <c r="G8" s="14">
        <v>8.9783281733746126E-2</v>
      </c>
      <c r="H8" s="14">
        <v>0</v>
      </c>
      <c r="I8" s="14">
        <v>0.17337461300309598</v>
      </c>
      <c r="J8" s="14">
        <v>0</v>
      </c>
      <c r="K8" s="15">
        <v>0</v>
      </c>
      <c r="L8" s="14">
        <v>0</v>
      </c>
      <c r="M8" s="14">
        <v>4.0247678018575851E-2</v>
      </c>
      <c r="N8" s="14">
        <v>1.238390092879257E-2</v>
      </c>
      <c r="O8" s="14">
        <v>0</v>
      </c>
      <c r="P8" s="14">
        <v>1.5479876160990712E-2</v>
      </c>
      <c r="Q8" s="14">
        <v>0</v>
      </c>
      <c r="R8" s="14">
        <v>0</v>
      </c>
      <c r="S8" s="14">
        <v>0</v>
      </c>
      <c r="T8" s="14">
        <v>0</v>
      </c>
      <c r="U8" s="14">
        <v>0</v>
      </c>
      <c r="V8" s="14">
        <v>0</v>
      </c>
      <c r="W8" s="14">
        <v>6.1919504643962852E-3</v>
      </c>
      <c r="X8" s="14">
        <v>0</v>
      </c>
      <c r="Y8" s="14">
        <v>1.8575851393188854E-2</v>
      </c>
      <c r="Z8" s="21">
        <v>0.30030959752321984</v>
      </c>
    </row>
    <row r="9" spans="1:26" x14ac:dyDescent="0.25">
      <c r="A9" s="4">
        <v>1981</v>
      </c>
      <c r="B9" s="8">
        <v>293</v>
      </c>
      <c r="C9" s="8" t="s">
        <v>78</v>
      </c>
      <c r="D9" s="15" t="s">
        <v>26</v>
      </c>
      <c r="E9" s="14" t="s">
        <v>27</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23</v>
      </c>
      <c r="C10" s="8">
        <v>5</v>
      </c>
      <c r="D10" s="15" t="s">
        <v>26</v>
      </c>
      <c r="E10" s="14" t="s">
        <v>27</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3</v>
      </c>
      <c r="C13" s="8">
        <v>2</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28</v>
      </c>
      <c r="C14" s="8" t="s">
        <v>41</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78</v>
      </c>
      <c r="C15" s="8" t="s">
        <v>42</v>
      </c>
      <c r="D15" s="15">
        <v>0.10256410256410256</v>
      </c>
      <c r="E15" s="14">
        <v>0</v>
      </c>
      <c r="F15" s="14">
        <v>0</v>
      </c>
      <c r="G15" s="14">
        <v>0</v>
      </c>
      <c r="H15" s="14">
        <v>0</v>
      </c>
      <c r="I15" s="14">
        <v>0</v>
      </c>
      <c r="J15" s="14">
        <v>0</v>
      </c>
      <c r="K15" s="15">
        <v>0</v>
      </c>
      <c r="L15" s="14">
        <v>5.128205128205128E-2</v>
      </c>
      <c r="M15" s="14">
        <v>3.8461538461538464E-2</v>
      </c>
      <c r="N15" s="14">
        <v>6.4102564102564097E-2</v>
      </c>
      <c r="O15" s="14">
        <v>0</v>
      </c>
      <c r="P15" s="14">
        <v>0.15384615384615385</v>
      </c>
      <c r="Q15" s="14">
        <v>0</v>
      </c>
      <c r="R15" s="14">
        <v>8.9743589743589744E-2</v>
      </c>
      <c r="S15" s="14">
        <v>0</v>
      </c>
      <c r="T15" s="14">
        <v>0</v>
      </c>
      <c r="U15" s="14">
        <v>0</v>
      </c>
      <c r="V15" s="14">
        <v>0</v>
      </c>
      <c r="W15" s="14">
        <v>8.9743589743589744E-2</v>
      </c>
      <c r="X15" s="14">
        <v>0</v>
      </c>
      <c r="Y15" s="14">
        <v>5.128205128205128E-2</v>
      </c>
      <c r="Z15" s="21">
        <v>0.35897435897435898</v>
      </c>
    </row>
    <row r="16" spans="1:26" x14ac:dyDescent="0.25">
      <c r="A16" s="4">
        <v>1988</v>
      </c>
      <c r="B16" s="8">
        <v>254</v>
      </c>
      <c r="C16" s="8" t="s">
        <v>43</v>
      </c>
      <c r="D16" s="15">
        <v>1.1811023622047244E-2</v>
      </c>
      <c r="E16" s="14">
        <v>1.1811023622047244E-2</v>
      </c>
      <c r="F16" s="14">
        <v>0</v>
      </c>
      <c r="G16" s="14">
        <v>6.2992125984251968E-2</v>
      </c>
      <c r="H16" s="14">
        <v>1.968503937007874E-2</v>
      </c>
      <c r="I16" s="14">
        <v>0.14960629921259844</v>
      </c>
      <c r="J16" s="14">
        <v>4.3307086614173228E-2</v>
      </c>
      <c r="K16" s="15">
        <v>0</v>
      </c>
      <c r="L16" s="14">
        <v>0</v>
      </c>
      <c r="M16" s="14">
        <v>0</v>
      </c>
      <c r="N16" s="14">
        <v>9.4488188976377951E-2</v>
      </c>
      <c r="O16" s="14">
        <v>0</v>
      </c>
      <c r="P16" s="14">
        <v>3.1496062992125984E-2</v>
      </c>
      <c r="Q16" s="14">
        <v>0</v>
      </c>
      <c r="R16" s="14">
        <v>3.937007874015748E-3</v>
      </c>
      <c r="S16" s="14">
        <v>0</v>
      </c>
      <c r="T16" s="14">
        <v>0</v>
      </c>
      <c r="U16" s="14">
        <v>0</v>
      </c>
      <c r="V16" s="14">
        <v>0</v>
      </c>
      <c r="W16" s="14">
        <v>0.15748031496062992</v>
      </c>
      <c r="X16" s="14">
        <v>3.1496062992125984E-2</v>
      </c>
      <c r="Y16" s="14">
        <v>0</v>
      </c>
      <c r="Z16" s="21">
        <v>0.38188976377952755</v>
      </c>
    </row>
    <row r="17" spans="1:26" x14ac:dyDescent="0.25">
      <c r="A17" s="4">
        <v>1989</v>
      </c>
      <c r="B17" s="8">
        <v>615</v>
      </c>
      <c r="C17" s="8" t="s">
        <v>43</v>
      </c>
      <c r="D17" s="15">
        <v>5.6910569105691061E-2</v>
      </c>
      <c r="E17" s="14">
        <v>4.8780487804878049E-3</v>
      </c>
      <c r="F17" s="14">
        <v>6.5040650406504065E-3</v>
      </c>
      <c r="G17" s="14">
        <v>5.2032520325203252E-2</v>
      </c>
      <c r="H17" s="14">
        <v>0</v>
      </c>
      <c r="I17" s="14">
        <v>0.15121951219512195</v>
      </c>
      <c r="J17" s="14">
        <v>2.4390243902439025E-2</v>
      </c>
      <c r="K17" s="15">
        <v>0</v>
      </c>
      <c r="L17" s="14">
        <v>1.4634146341463415E-2</v>
      </c>
      <c r="M17" s="14">
        <v>6.5040650406504065E-3</v>
      </c>
      <c r="N17" s="14">
        <v>2.6016260162601626E-2</v>
      </c>
      <c r="O17" s="14">
        <v>6.5040650406504065E-3</v>
      </c>
      <c r="P17" s="14">
        <v>9.7560975609756101E-2</v>
      </c>
      <c r="Q17" s="14">
        <v>2.6016260162601626E-2</v>
      </c>
      <c r="R17" s="14">
        <v>4.878048780487805E-2</v>
      </c>
      <c r="S17" s="14">
        <v>0</v>
      </c>
      <c r="T17" s="14">
        <v>0</v>
      </c>
      <c r="U17" s="14">
        <v>0</v>
      </c>
      <c r="V17" s="14">
        <v>0</v>
      </c>
      <c r="W17" s="14">
        <v>8.6178861788617889E-2</v>
      </c>
      <c r="X17" s="14">
        <v>0</v>
      </c>
      <c r="Y17" s="14">
        <v>0</v>
      </c>
      <c r="Z17" s="21">
        <v>0.39186991869918697</v>
      </c>
    </row>
    <row r="18" spans="1:26" x14ac:dyDescent="0.25">
      <c r="A18" s="4">
        <v>1990</v>
      </c>
      <c r="B18" s="8">
        <v>817</v>
      </c>
      <c r="C18" s="8" t="s">
        <v>43</v>
      </c>
      <c r="D18" s="15">
        <v>0.1003671970624235</v>
      </c>
      <c r="E18" s="14">
        <v>0</v>
      </c>
      <c r="F18" s="14">
        <v>0</v>
      </c>
      <c r="G18" s="14">
        <v>6.8543451652386775E-2</v>
      </c>
      <c r="H18" s="14">
        <v>0</v>
      </c>
      <c r="I18" s="14">
        <v>0.20195838433292534</v>
      </c>
      <c r="J18" s="14">
        <v>0</v>
      </c>
      <c r="K18" s="15">
        <v>0</v>
      </c>
      <c r="L18" s="14">
        <v>6.1199510403916772E-3</v>
      </c>
      <c r="M18" s="14">
        <v>1.1015911872705019E-2</v>
      </c>
      <c r="N18" s="14">
        <v>1.7135862913096694E-2</v>
      </c>
      <c r="O18" s="14">
        <v>0</v>
      </c>
      <c r="P18" s="14">
        <v>3.5495716034271728E-2</v>
      </c>
      <c r="Q18" s="14">
        <v>1.4687882496940025E-2</v>
      </c>
      <c r="R18" s="14">
        <v>2.4479804161566709E-2</v>
      </c>
      <c r="S18" s="14">
        <v>9.7919216646266821E-3</v>
      </c>
      <c r="T18" s="14">
        <v>0</v>
      </c>
      <c r="U18" s="14">
        <v>0</v>
      </c>
      <c r="V18" s="14">
        <v>0</v>
      </c>
      <c r="W18" s="14">
        <v>0.11138310893512852</v>
      </c>
      <c r="X18" s="14">
        <v>2.4479804161566705E-3</v>
      </c>
      <c r="Y18" s="14">
        <v>4.8959608323133411E-3</v>
      </c>
      <c r="Z18" s="21">
        <v>0.39167686658506734</v>
      </c>
    </row>
    <row r="19" spans="1:26" x14ac:dyDescent="0.25">
      <c r="A19" s="4">
        <v>1991</v>
      </c>
      <c r="B19" s="8">
        <v>587</v>
      </c>
      <c r="C19" s="8" t="s">
        <v>43</v>
      </c>
      <c r="D19" s="15">
        <v>4.9403747870528106E-2</v>
      </c>
      <c r="E19" s="14">
        <v>0</v>
      </c>
      <c r="F19" s="14">
        <v>0</v>
      </c>
      <c r="G19" s="14">
        <v>2.7257240204429302E-2</v>
      </c>
      <c r="H19" s="14">
        <v>0</v>
      </c>
      <c r="I19" s="14">
        <v>6.9846678023850084E-2</v>
      </c>
      <c r="J19" s="14">
        <v>8.5178875638841564E-3</v>
      </c>
      <c r="K19" s="15">
        <v>0</v>
      </c>
      <c r="L19" s="14">
        <v>0</v>
      </c>
      <c r="M19" s="14">
        <v>6.8143100511073255E-3</v>
      </c>
      <c r="N19" s="14">
        <v>3.4071550255536626E-2</v>
      </c>
      <c r="O19" s="14">
        <v>0</v>
      </c>
      <c r="P19" s="14">
        <v>2.7257240204429302E-2</v>
      </c>
      <c r="Q19" s="14">
        <v>1.5332197614991482E-2</v>
      </c>
      <c r="R19" s="14">
        <v>1.3628620102214651E-2</v>
      </c>
      <c r="S19" s="14">
        <v>5.1107325383304937E-3</v>
      </c>
      <c r="T19" s="14">
        <v>0</v>
      </c>
      <c r="U19" s="14">
        <v>0</v>
      </c>
      <c r="V19" s="14">
        <v>0</v>
      </c>
      <c r="W19" s="14">
        <v>4.9403747870528106E-2</v>
      </c>
      <c r="X19" s="14">
        <v>5.1107325383304937E-3</v>
      </c>
      <c r="Y19" s="14">
        <v>8.5178875638841564E-3</v>
      </c>
      <c r="Z19" s="21">
        <v>0.67972742759795568</v>
      </c>
    </row>
    <row r="20" spans="1:26" x14ac:dyDescent="0.25">
      <c r="A20" s="4">
        <v>1992</v>
      </c>
      <c r="B20" s="8">
        <v>281</v>
      </c>
      <c r="C20" s="8" t="s">
        <v>43</v>
      </c>
      <c r="D20" s="15">
        <v>0.14590747330960854</v>
      </c>
      <c r="E20" s="14">
        <v>0</v>
      </c>
      <c r="F20" s="14">
        <v>0</v>
      </c>
      <c r="G20" s="14">
        <v>3.5587188612099648E-2</v>
      </c>
      <c r="H20" s="14">
        <v>0</v>
      </c>
      <c r="I20" s="14">
        <v>0.15302491103202848</v>
      </c>
      <c r="J20" s="14">
        <v>0</v>
      </c>
      <c r="K20" s="15">
        <v>0</v>
      </c>
      <c r="L20" s="14">
        <v>7.1174377224199285E-3</v>
      </c>
      <c r="M20" s="14">
        <v>2.1352313167259787E-2</v>
      </c>
      <c r="N20" s="14">
        <v>1.0676156583629894E-2</v>
      </c>
      <c r="O20" s="14">
        <v>0</v>
      </c>
      <c r="P20" s="14">
        <v>3.9145907473309607E-2</v>
      </c>
      <c r="Q20" s="14">
        <v>0</v>
      </c>
      <c r="R20" s="14">
        <v>2.491103202846975E-2</v>
      </c>
      <c r="S20" s="14">
        <v>0</v>
      </c>
      <c r="T20" s="14">
        <v>0</v>
      </c>
      <c r="U20" s="14">
        <v>1.4234875444839857E-2</v>
      </c>
      <c r="V20" s="14">
        <v>0</v>
      </c>
      <c r="W20" s="14">
        <v>1.4234875444839857E-2</v>
      </c>
      <c r="X20" s="14">
        <v>0</v>
      </c>
      <c r="Y20" s="14">
        <v>7.1174377224199285E-3</v>
      </c>
      <c r="Z20" s="21">
        <v>0.5266903914590747</v>
      </c>
    </row>
    <row r="21" spans="1:26" x14ac:dyDescent="0.25">
      <c r="A21" s="4">
        <v>1993</v>
      </c>
      <c r="B21" s="8">
        <v>204</v>
      </c>
      <c r="C21" s="8" t="s">
        <v>43</v>
      </c>
      <c r="D21" s="15">
        <v>7.3529411764705885E-2</v>
      </c>
      <c r="E21" s="14">
        <v>0</v>
      </c>
      <c r="F21" s="14">
        <v>0</v>
      </c>
      <c r="G21" s="14">
        <v>1.4705882352941176E-2</v>
      </c>
      <c r="H21" s="14">
        <v>0</v>
      </c>
      <c r="I21" s="14">
        <v>0.14705882352941177</v>
      </c>
      <c r="J21" s="14">
        <v>1.9607843137254902E-2</v>
      </c>
      <c r="K21" s="15">
        <v>0</v>
      </c>
      <c r="L21" s="14">
        <v>0</v>
      </c>
      <c r="M21" s="14">
        <v>0</v>
      </c>
      <c r="N21" s="14">
        <v>2.4509803921568627E-2</v>
      </c>
      <c r="O21" s="14">
        <v>0</v>
      </c>
      <c r="P21" s="14">
        <v>3.4313725490196081E-2</v>
      </c>
      <c r="Q21" s="14">
        <v>1.4705882352941176E-2</v>
      </c>
      <c r="R21" s="14">
        <v>1.9607843137254902E-2</v>
      </c>
      <c r="S21" s="14">
        <v>0</v>
      </c>
      <c r="T21" s="14">
        <v>0</v>
      </c>
      <c r="U21" s="14">
        <v>0</v>
      </c>
      <c r="V21" s="14">
        <v>0</v>
      </c>
      <c r="W21" s="14">
        <v>3.4313725490196081E-2</v>
      </c>
      <c r="X21" s="14">
        <v>0</v>
      </c>
      <c r="Y21" s="14">
        <v>4.9019607843137254E-3</v>
      </c>
      <c r="Z21" s="21">
        <v>0.61274509803921573</v>
      </c>
    </row>
    <row r="22" spans="1:26" x14ac:dyDescent="0.25">
      <c r="A22" s="4">
        <v>1994</v>
      </c>
      <c r="B22" s="8">
        <v>35</v>
      </c>
      <c r="C22" s="8" t="s">
        <v>43</v>
      </c>
      <c r="D22" s="15">
        <v>0.14285714285714285</v>
      </c>
      <c r="E22" s="14">
        <v>0</v>
      </c>
      <c r="F22" s="14">
        <v>0</v>
      </c>
      <c r="G22" s="14">
        <v>0</v>
      </c>
      <c r="H22" s="14">
        <v>0</v>
      </c>
      <c r="I22" s="14">
        <v>0</v>
      </c>
      <c r="J22" s="14">
        <v>0</v>
      </c>
      <c r="K22" s="15">
        <v>0</v>
      </c>
      <c r="L22" s="14">
        <v>0</v>
      </c>
      <c r="M22" s="14">
        <v>0</v>
      </c>
      <c r="N22" s="14">
        <v>0</v>
      </c>
      <c r="O22" s="14">
        <v>0.14285714285714285</v>
      </c>
      <c r="P22" s="14">
        <v>0</v>
      </c>
      <c r="Q22" s="14">
        <v>0</v>
      </c>
      <c r="R22" s="14">
        <v>0</v>
      </c>
      <c r="S22" s="14">
        <v>0</v>
      </c>
      <c r="T22" s="14">
        <v>0</v>
      </c>
      <c r="U22" s="14">
        <v>0</v>
      </c>
      <c r="V22" s="14">
        <v>0</v>
      </c>
      <c r="W22" s="14">
        <v>0.11428571428571428</v>
      </c>
      <c r="X22" s="14">
        <v>0</v>
      </c>
      <c r="Y22" s="14">
        <v>0</v>
      </c>
      <c r="Z22" s="21">
        <v>0.6</v>
      </c>
    </row>
    <row r="23" spans="1:26" x14ac:dyDescent="0.25">
      <c r="A23" s="4">
        <v>1995</v>
      </c>
      <c r="B23" s="8">
        <v>148</v>
      </c>
      <c r="C23" s="8" t="s">
        <v>43</v>
      </c>
      <c r="D23" s="15">
        <v>2.7027027027027029E-2</v>
      </c>
      <c r="E23" s="14">
        <v>0</v>
      </c>
      <c r="F23" s="14">
        <v>0</v>
      </c>
      <c r="G23" s="14">
        <v>0</v>
      </c>
      <c r="H23" s="14">
        <v>0</v>
      </c>
      <c r="I23" s="14">
        <v>4.72972972972973E-2</v>
      </c>
      <c r="J23" s="14">
        <v>0</v>
      </c>
      <c r="K23" s="15">
        <v>0</v>
      </c>
      <c r="L23" s="14">
        <v>0</v>
      </c>
      <c r="M23" s="14">
        <v>0</v>
      </c>
      <c r="N23" s="14">
        <v>0</v>
      </c>
      <c r="O23" s="14">
        <v>0</v>
      </c>
      <c r="P23" s="14">
        <v>2.0270270270270271E-2</v>
      </c>
      <c r="Q23" s="14">
        <v>0</v>
      </c>
      <c r="R23" s="14">
        <v>0</v>
      </c>
      <c r="S23" s="14">
        <v>0</v>
      </c>
      <c r="T23" s="14">
        <v>1.3513513513513514E-2</v>
      </c>
      <c r="U23" s="14">
        <v>0</v>
      </c>
      <c r="V23" s="14">
        <v>0</v>
      </c>
      <c r="W23" s="14">
        <v>0</v>
      </c>
      <c r="X23" s="14">
        <v>0</v>
      </c>
      <c r="Y23" s="14">
        <v>0</v>
      </c>
      <c r="Z23" s="21">
        <v>0.89189189189189189</v>
      </c>
    </row>
    <row r="24" spans="1:26" x14ac:dyDescent="0.25">
      <c r="A24" s="4">
        <v>1996</v>
      </c>
      <c r="B24" s="8">
        <v>314</v>
      </c>
      <c r="C24" s="8" t="s">
        <v>43</v>
      </c>
      <c r="D24" s="15">
        <v>3.8216560509554139E-2</v>
      </c>
      <c r="E24" s="14">
        <v>3.1847133757961785E-3</v>
      </c>
      <c r="F24" s="14">
        <v>0</v>
      </c>
      <c r="G24" s="14">
        <v>0</v>
      </c>
      <c r="H24" s="14">
        <v>0</v>
      </c>
      <c r="I24" s="14">
        <v>0</v>
      </c>
      <c r="J24" s="14">
        <v>0</v>
      </c>
      <c r="K24" s="15">
        <v>0</v>
      </c>
      <c r="L24" s="14">
        <v>2.5477707006369428E-2</v>
      </c>
      <c r="M24" s="14">
        <v>0</v>
      </c>
      <c r="N24" s="14">
        <v>3.1847133757961783E-2</v>
      </c>
      <c r="O24" s="14">
        <v>0</v>
      </c>
      <c r="P24" s="14">
        <v>6.369426751592357E-3</v>
      </c>
      <c r="Q24" s="14">
        <v>0</v>
      </c>
      <c r="R24" s="14">
        <v>2.5477707006369428E-2</v>
      </c>
      <c r="S24" s="14">
        <v>9.5541401273885346E-3</v>
      </c>
      <c r="T24" s="14">
        <v>0</v>
      </c>
      <c r="U24" s="14">
        <v>1.2738853503184714E-2</v>
      </c>
      <c r="V24" s="14">
        <v>0</v>
      </c>
      <c r="W24" s="14">
        <v>0</v>
      </c>
      <c r="X24" s="14">
        <v>2.5477707006369428E-2</v>
      </c>
      <c r="Y24" s="14">
        <v>1.5923566878980892E-2</v>
      </c>
      <c r="Z24" s="21">
        <v>0.80573248407643316</v>
      </c>
    </row>
    <row r="25" spans="1:26" x14ac:dyDescent="0.25">
      <c r="A25" s="4">
        <v>1997</v>
      </c>
      <c r="B25" s="8">
        <v>1237</v>
      </c>
      <c r="C25" s="8" t="s">
        <v>43</v>
      </c>
      <c r="D25" s="15">
        <v>8.0032336297493928E-2</v>
      </c>
      <c r="E25" s="14">
        <v>0</v>
      </c>
      <c r="F25" s="14">
        <v>3.3953112368633791E-2</v>
      </c>
      <c r="G25" s="14">
        <v>2.425222312045271E-3</v>
      </c>
      <c r="H25" s="14">
        <v>8.8924818108326604E-3</v>
      </c>
      <c r="I25" s="14">
        <v>1.6168148746968473E-2</v>
      </c>
      <c r="J25" s="14">
        <v>0</v>
      </c>
      <c r="K25" s="15">
        <v>0</v>
      </c>
      <c r="L25" s="14">
        <v>1.6168148746968471E-3</v>
      </c>
      <c r="M25" s="14">
        <v>0</v>
      </c>
      <c r="N25" s="14">
        <v>4.0420371867421175E-3</v>
      </c>
      <c r="O25" s="14">
        <v>0</v>
      </c>
      <c r="P25" s="14">
        <v>0</v>
      </c>
      <c r="Q25" s="14">
        <v>0</v>
      </c>
      <c r="R25" s="14">
        <v>3.0719482619240096E-2</v>
      </c>
      <c r="S25" s="14">
        <v>0</v>
      </c>
      <c r="T25" s="14">
        <v>0</v>
      </c>
      <c r="U25" s="14">
        <v>1.6168148746968471E-3</v>
      </c>
      <c r="V25" s="14">
        <v>0</v>
      </c>
      <c r="W25" s="14">
        <v>1.6168148746968471E-3</v>
      </c>
      <c r="X25" s="14">
        <v>4.850444624090542E-3</v>
      </c>
      <c r="Y25" s="14">
        <v>1.6168148746968471E-3</v>
      </c>
      <c r="Z25" s="21">
        <v>0.81244947453516569</v>
      </c>
    </row>
    <row r="26" spans="1:26" x14ac:dyDescent="0.25">
      <c r="A26" s="4">
        <v>1998</v>
      </c>
      <c r="B26" s="8">
        <v>1518</v>
      </c>
      <c r="C26" s="8" t="s">
        <v>43</v>
      </c>
      <c r="D26" s="15">
        <v>8.234519104084323E-2</v>
      </c>
      <c r="E26" s="14">
        <v>6.5876152832674575E-4</v>
      </c>
      <c r="F26" s="14">
        <v>8.563899868247694E-3</v>
      </c>
      <c r="G26" s="14">
        <v>1.3175230566534915E-3</v>
      </c>
      <c r="H26" s="14">
        <v>1.5810276679841896E-2</v>
      </c>
      <c r="I26" s="14">
        <v>0</v>
      </c>
      <c r="J26" s="14">
        <v>5.270092226613966E-3</v>
      </c>
      <c r="K26" s="15">
        <v>0</v>
      </c>
      <c r="L26" s="14">
        <v>0</v>
      </c>
      <c r="M26" s="14">
        <v>0</v>
      </c>
      <c r="N26" s="14">
        <v>6.5876152832674575E-4</v>
      </c>
      <c r="O26" s="14">
        <v>1.976284584980237E-3</v>
      </c>
      <c r="P26" s="14">
        <v>6.587615283267457E-3</v>
      </c>
      <c r="Q26" s="14">
        <v>0</v>
      </c>
      <c r="R26" s="14">
        <v>1.1198945981554678E-2</v>
      </c>
      <c r="S26" s="14">
        <v>0</v>
      </c>
      <c r="T26" s="14">
        <v>0</v>
      </c>
      <c r="U26" s="14">
        <v>0</v>
      </c>
      <c r="V26" s="14">
        <v>0</v>
      </c>
      <c r="W26" s="14">
        <v>1.1198945981554678E-2</v>
      </c>
      <c r="X26" s="14">
        <v>9.22266139657444E-3</v>
      </c>
      <c r="Y26" s="14">
        <v>2.635046113306983E-3</v>
      </c>
      <c r="Z26" s="21">
        <v>0.84255599472990772</v>
      </c>
    </row>
    <row r="27" spans="1:26" x14ac:dyDescent="0.25">
      <c r="A27" s="4">
        <v>1999</v>
      </c>
      <c r="B27" s="8">
        <v>837</v>
      </c>
      <c r="C27" s="8" t="s">
        <v>43</v>
      </c>
      <c r="D27" s="15">
        <v>9.7968936678614102E-2</v>
      </c>
      <c r="E27" s="14">
        <v>4.7789725209080045E-3</v>
      </c>
      <c r="F27" s="14">
        <v>1.9115890083632018E-2</v>
      </c>
      <c r="G27" s="14">
        <v>5.9737156511350063E-3</v>
      </c>
      <c r="H27" s="14">
        <v>7.1684587813620072E-3</v>
      </c>
      <c r="I27" s="14">
        <v>5.9737156511350063E-3</v>
      </c>
      <c r="J27" s="14">
        <v>4.8984468339307051E-2</v>
      </c>
      <c r="K27" s="15">
        <v>0</v>
      </c>
      <c r="L27" s="14">
        <v>3.5842293906810036E-3</v>
      </c>
      <c r="M27" s="14">
        <v>0</v>
      </c>
      <c r="N27" s="14">
        <v>3.5842293906810036E-3</v>
      </c>
      <c r="O27" s="14">
        <v>8.3632019115890081E-3</v>
      </c>
      <c r="P27" s="14">
        <v>4.8984468339307051E-2</v>
      </c>
      <c r="Q27" s="14">
        <v>4.7789725209080045E-3</v>
      </c>
      <c r="R27" s="14">
        <v>3.4647550776583033E-2</v>
      </c>
      <c r="S27" s="14">
        <v>0</v>
      </c>
      <c r="T27" s="14">
        <v>0</v>
      </c>
      <c r="U27" s="14">
        <v>0</v>
      </c>
      <c r="V27" s="14">
        <v>0</v>
      </c>
      <c r="W27" s="14">
        <v>1.1947431302270013E-2</v>
      </c>
      <c r="X27" s="14">
        <v>2.8673835125448029E-2</v>
      </c>
      <c r="Y27" s="14">
        <v>0</v>
      </c>
      <c r="Z27" s="21">
        <v>0.66547192353643969</v>
      </c>
    </row>
    <row r="28" spans="1:26" x14ac:dyDescent="0.25">
      <c r="A28" s="4">
        <v>2000</v>
      </c>
      <c r="B28" s="8">
        <v>2474</v>
      </c>
      <c r="C28" s="8" t="s">
        <v>43</v>
      </c>
      <c r="D28" s="15">
        <v>0.2049312853678254</v>
      </c>
      <c r="E28" s="14">
        <v>1.0509296685529508E-2</v>
      </c>
      <c r="F28" s="14">
        <v>2.5060630557801132E-2</v>
      </c>
      <c r="G28" s="14">
        <v>5.2546483427647539E-3</v>
      </c>
      <c r="H28" s="14">
        <v>1.7380759902991108E-2</v>
      </c>
      <c r="I28" s="14">
        <v>4.648342764753436E-2</v>
      </c>
      <c r="J28" s="14">
        <v>5.092966855295069E-2</v>
      </c>
      <c r="K28" s="15">
        <v>0</v>
      </c>
      <c r="L28" s="14">
        <v>7.2756669361358122E-3</v>
      </c>
      <c r="M28" s="14">
        <v>0</v>
      </c>
      <c r="N28" s="14">
        <v>0</v>
      </c>
      <c r="O28" s="14">
        <v>4.4462409054163293E-3</v>
      </c>
      <c r="P28" s="14">
        <v>8.8924818108326604E-3</v>
      </c>
      <c r="Q28" s="14">
        <v>1.333872271624899E-2</v>
      </c>
      <c r="R28" s="14">
        <v>2.021018593371059E-2</v>
      </c>
      <c r="S28" s="14">
        <v>0</v>
      </c>
      <c r="T28" s="14">
        <v>4.0420371867421178E-4</v>
      </c>
      <c r="U28" s="14">
        <v>0</v>
      </c>
      <c r="V28" s="14">
        <v>0</v>
      </c>
      <c r="W28" s="14">
        <v>1.5359741309620048E-2</v>
      </c>
      <c r="X28" s="14">
        <v>2.1827000808407437E-2</v>
      </c>
      <c r="Y28" s="14">
        <v>4.0420371867421184E-3</v>
      </c>
      <c r="Z28" s="21">
        <v>0.54365400161681487</v>
      </c>
    </row>
    <row r="29" spans="1:26" x14ac:dyDescent="0.25">
      <c r="A29" s="4">
        <v>2001</v>
      </c>
      <c r="B29" s="8">
        <v>6726</v>
      </c>
      <c r="C29" s="8" t="s">
        <v>43</v>
      </c>
      <c r="D29" s="15">
        <v>0.13380909901873328</v>
      </c>
      <c r="E29" s="14">
        <v>1.4124293785310734E-2</v>
      </c>
      <c r="F29" s="14">
        <v>1.2934879571810883E-2</v>
      </c>
      <c r="G29" s="14">
        <v>5.2036871840618493E-3</v>
      </c>
      <c r="H29" s="14">
        <v>8.0285459411239962E-3</v>
      </c>
      <c r="I29" s="14">
        <v>0.13767469521260778</v>
      </c>
      <c r="J29" s="14">
        <v>2.5275052036871842E-2</v>
      </c>
      <c r="K29" s="15">
        <v>0</v>
      </c>
      <c r="L29" s="14">
        <v>2.0814748736247396E-3</v>
      </c>
      <c r="M29" s="14">
        <v>0</v>
      </c>
      <c r="N29" s="14">
        <v>0</v>
      </c>
      <c r="O29" s="14">
        <v>5.9470710674992561E-3</v>
      </c>
      <c r="P29" s="14">
        <v>6.8391317276241453E-2</v>
      </c>
      <c r="Q29" s="14">
        <v>2.3342253939934582E-2</v>
      </c>
      <c r="R29" s="14">
        <v>9.6491228070175433E-2</v>
      </c>
      <c r="S29" s="14">
        <v>1.3083556348498365E-2</v>
      </c>
      <c r="T29" s="14">
        <v>0</v>
      </c>
      <c r="U29" s="14">
        <v>5.798394290811775E-3</v>
      </c>
      <c r="V29" s="14">
        <v>0</v>
      </c>
      <c r="W29" s="14">
        <v>7.1364852809991082E-3</v>
      </c>
      <c r="X29" s="14">
        <v>1.6205768658935474E-2</v>
      </c>
      <c r="Y29" s="14">
        <v>5.0550104073743682E-3</v>
      </c>
      <c r="Z29" s="21">
        <v>0.41941718703538505</v>
      </c>
    </row>
    <row r="30" spans="1:26" x14ac:dyDescent="0.25">
      <c r="A30" s="4">
        <v>2002</v>
      </c>
      <c r="B30" s="8">
        <v>10309</v>
      </c>
      <c r="C30" s="8" t="s">
        <v>43</v>
      </c>
      <c r="D30" s="15">
        <v>0.21893491124260356</v>
      </c>
      <c r="E30" s="14">
        <v>1.9400523814142983E-4</v>
      </c>
      <c r="F30" s="14">
        <v>1.3871374527112233E-2</v>
      </c>
      <c r="G30" s="14">
        <v>0.12474536812493937</v>
      </c>
      <c r="H30" s="14">
        <v>1.3580366669900087E-2</v>
      </c>
      <c r="I30" s="14">
        <v>0.14346687360558735</v>
      </c>
      <c r="J30" s="14">
        <v>1.2125327383839363E-2</v>
      </c>
      <c r="K30" s="15">
        <v>0</v>
      </c>
      <c r="L30" s="14">
        <v>8.7302357163643427E-4</v>
      </c>
      <c r="M30" s="14">
        <v>9.7002619070714915E-5</v>
      </c>
      <c r="N30" s="14">
        <v>1.9400523814142983E-4</v>
      </c>
      <c r="O30" s="14">
        <v>3.0070811911921624E-3</v>
      </c>
      <c r="P30" s="14">
        <v>5.1799398583761765E-2</v>
      </c>
      <c r="Q30" s="14">
        <v>2.9197788340285188E-2</v>
      </c>
      <c r="R30" s="14">
        <v>3.3271898341255213E-2</v>
      </c>
      <c r="S30" s="14">
        <v>5.6261519061014649E-3</v>
      </c>
      <c r="T30" s="14">
        <v>0</v>
      </c>
      <c r="U30" s="14">
        <v>2.9100785721214472E-4</v>
      </c>
      <c r="V30" s="14">
        <v>0</v>
      </c>
      <c r="W30" s="14">
        <v>1.0573285478707926E-2</v>
      </c>
      <c r="X30" s="14">
        <v>2.269861286254729E-2</v>
      </c>
      <c r="Y30" s="14">
        <v>3.0070811911921624E-3</v>
      </c>
      <c r="Z30" s="21">
        <v>0.31244543602677272</v>
      </c>
    </row>
    <row r="31" spans="1:26" x14ac:dyDescent="0.25">
      <c r="A31" s="4">
        <v>2003</v>
      </c>
      <c r="B31" s="8">
        <v>7200</v>
      </c>
      <c r="C31" s="8" t="s">
        <v>43</v>
      </c>
      <c r="D31" s="15">
        <v>0.26013888888888892</v>
      </c>
      <c r="E31" s="14">
        <v>4.3055555555555555E-3</v>
      </c>
      <c r="F31" s="14">
        <v>1.0416666666666666E-2</v>
      </c>
      <c r="G31" s="14">
        <v>0.11194444444444444</v>
      </c>
      <c r="H31" s="14">
        <v>1.1527777777777777E-2</v>
      </c>
      <c r="I31" s="14">
        <v>0.11819444444444444</v>
      </c>
      <c r="J31" s="14">
        <v>2.9166666666666668E-3</v>
      </c>
      <c r="K31" s="15">
        <v>0</v>
      </c>
      <c r="L31" s="14">
        <v>1.25E-3</v>
      </c>
      <c r="M31" s="14">
        <v>0</v>
      </c>
      <c r="N31" s="14">
        <v>0</v>
      </c>
      <c r="O31" s="14">
        <v>8.611111111111111E-3</v>
      </c>
      <c r="P31" s="14">
        <v>2.8055555555555556E-2</v>
      </c>
      <c r="Q31" s="14">
        <v>4.4444444444444444E-3</v>
      </c>
      <c r="R31" s="14">
        <v>3.6666666666666667E-2</v>
      </c>
      <c r="S31" s="14">
        <v>5.5555555555555558E-3</v>
      </c>
      <c r="T31" s="14">
        <v>0</v>
      </c>
      <c r="U31" s="14">
        <v>5.5555555555555556E-4</v>
      </c>
      <c r="V31" s="14">
        <v>0</v>
      </c>
      <c r="W31" s="14">
        <v>2.9027777777777777E-2</v>
      </c>
      <c r="X31" s="14">
        <v>5.8611111111111114E-2</v>
      </c>
      <c r="Y31" s="14">
        <v>2.9166666666666668E-3</v>
      </c>
      <c r="Z31" s="21">
        <v>0.30486111111111114</v>
      </c>
    </row>
    <row r="32" spans="1:26" x14ac:dyDescent="0.25">
      <c r="A32" s="4">
        <v>2004</v>
      </c>
      <c r="B32" s="8">
        <v>4540</v>
      </c>
      <c r="C32" s="8" t="s">
        <v>43</v>
      </c>
      <c r="D32" s="15">
        <v>0.13127753303964756</v>
      </c>
      <c r="E32" s="14">
        <v>2.8634361233480176E-3</v>
      </c>
      <c r="F32" s="14">
        <v>1.0792951541850219E-2</v>
      </c>
      <c r="G32" s="14">
        <v>5.0660792951541848E-2</v>
      </c>
      <c r="H32" s="14">
        <v>1.1013215859030838E-2</v>
      </c>
      <c r="I32" s="14">
        <v>0.12753303964757709</v>
      </c>
      <c r="J32" s="14">
        <v>1.277533039647577E-2</v>
      </c>
      <c r="K32" s="15">
        <v>0</v>
      </c>
      <c r="L32" s="14">
        <v>1.762114537444934E-3</v>
      </c>
      <c r="M32" s="14">
        <v>0</v>
      </c>
      <c r="N32" s="14">
        <v>0</v>
      </c>
      <c r="O32" s="14">
        <v>1.9823788546255508E-3</v>
      </c>
      <c r="P32" s="14">
        <v>4.6916299559471367E-2</v>
      </c>
      <c r="Q32" s="14">
        <v>5.7268722466960352E-3</v>
      </c>
      <c r="R32" s="14">
        <v>5.5286343612334803E-2</v>
      </c>
      <c r="S32" s="14">
        <v>9.2511013215859032E-3</v>
      </c>
      <c r="T32" s="14">
        <v>0</v>
      </c>
      <c r="U32" s="14">
        <v>2.2026431718061676E-3</v>
      </c>
      <c r="V32" s="14">
        <v>0</v>
      </c>
      <c r="W32" s="14">
        <v>7.8414096916299553E-2</v>
      </c>
      <c r="X32" s="14">
        <v>0.14691629955947136</v>
      </c>
      <c r="Y32" s="14">
        <v>6.6079295154185019E-4</v>
      </c>
      <c r="Z32" s="21">
        <v>0.30396475770925108</v>
      </c>
    </row>
    <row r="33" spans="1:26" x14ac:dyDescent="0.25">
      <c r="A33" s="4">
        <v>2005</v>
      </c>
      <c r="B33" s="8">
        <v>9651</v>
      </c>
      <c r="C33" s="8" t="s">
        <v>43</v>
      </c>
      <c r="D33" s="15">
        <v>8.3203813076365138E-2</v>
      </c>
      <c r="E33" s="14">
        <v>2.0723241114910373E-4</v>
      </c>
      <c r="F33" s="14">
        <v>5.8025075121749042E-3</v>
      </c>
      <c r="G33" s="14">
        <v>5.5952751010258005E-2</v>
      </c>
      <c r="H33" s="14">
        <v>2.0723241114910373E-2</v>
      </c>
      <c r="I33" s="14">
        <v>0.10423790280799917</v>
      </c>
      <c r="J33" s="14">
        <v>7.8748316236659406E-3</v>
      </c>
      <c r="K33" s="15">
        <v>0</v>
      </c>
      <c r="L33" s="14">
        <v>0</v>
      </c>
      <c r="M33" s="14">
        <v>0</v>
      </c>
      <c r="N33" s="14">
        <v>1.0361620557455187E-4</v>
      </c>
      <c r="O33" s="14">
        <v>7.2531343902186303E-4</v>
      </c>
      <c r="P33" s="14">
        <v>2.455704072116879E-2</v>
      </c>
      <c r="Q33" s="14">
        <v>3.2121023728111076E-3</v>
      </c>
      <c r="R33" s="14">
        <v>3.4815045073049423E-2</v>
      </c>
      <c r="S33" s="14">
        <v>1.8650917003419335E-3</v>
      </c>
      <c r="T33" s="14">
        <v>0</v>
      </c>
      <c r="U33" s="14">
        <v>0</v>
      </c>
      <c r="V33" s="14">
        <v>0</v>
      </c>
      <c r="W33" s="14">
        <v>7.014817117397161E-2</v>
      </c>
      <c r="X33" s="14">
        <v>7.5432597658273759E-2</v>
      </c>
      <c r="Y33" s="14">
        <v>5.1808102787275932E-4</v>
      </c>
      <c r="Z33" s="21">
        <v>0.51062066107139159</v>
      </c>
    </row>
    <row r="34" spans="1:26" x14ac:dyDescent="0.25">
      <c r="A34" s="4">
        <v>2006</v>
      </c>
      <c r="B34" s="8">
        <v>3665</v>
      </c>
      <c r="C34" s="8" t="s">
        <v>43</v>
      </c>
      <c r="D34" s="15">
        <v>0.10695770804911323</v>
      </c>
      <c r="E34" s="14">
        <v>5.4570259208731246E-4</v>
      </c>
      <c r="F34" s="14">
        <v>4.6384720327421556E-3</v>
      </c>
      <c r="G34" s="14">
        <v>3.4379263301500679E-2</v>
      </c>
      <c r="H34" s="14">
        <v>4.3656207366984997E-3</v>
      </c>
      <c r="I34" s="14">
        <v>0.11132332878581175</v>
      </c>
      <c r="J34" s="14">
        <v>1.1732605729877216E-2</v>
      </c>
      <c r="K34" s="15">
        <v>0</v>
      </c>
      <c r="L34" s="14">
        <v>1.6371077762619372E-3</v>
      </c>
      <c r="M34" s="14">
        <v>0</v>
      </c>
      <c r="N34" s="14">
        <v>5.4570259208731246E-4</v>
      </c>
      <c r="O34" s="14">
        <v>4.6384720327421556E-3</v>
      </c>
      <c r="P34" s="14">
        <v>2.5375170532060027E-2</v>
      </c>
      <c r="Q34" s="14">
        <v>1.364256480218281E-3</v>
      </c>
      <c r="R34" s="14">
        <v>3.819918144611187E-3</v>
      </c>
      <c r="S34" s="14">
        <v>2.7285129604365621E-3</v>
      </c>
      <c r="T34" s="14">
        <v>1.6371077762619372E-3</v>
      </c>
      <c r="U34" s="14">
        <v>8.1855388813096858E-4</v>
      </c>
      <c r="V34" s="14">
        <v>0</v>
      </c>
      <c r="W34" s="14">
        <v>0.13260572987721692</v>
      </c>
      <c r="X34" s="14">
        <v>0.10259208731241473</v>
      </c>
      <c r="Y34" s="14">
        <v>2.7285129604365623E-4</v>
      </c>
      <c r="Z34" s="21">
        <v>0.44802182810368352</v>
      </c>
    </row>
    <row r="35" spans="1:26" x14ac:dyDescent="0.25">
      <c r="A35" s="4">
        <v>2007</v>
      </c>
      <c r="B35" s="8">
        <v>5213</v>
      </c>
      <c r="C35" s="8" t="s">
        <v>43</v>
      </c>
      <c r="D35" s="15">
        <v>8.3637061193170922E-2</v>
      </c>
      <c r="E35" s="14">
        <v>9.015921734126223E-3</v>
      </c>
      <c r="F35" s="14">
        <v>1.0166890466142336E-2</v>
      </c>
      <c r="G35" s="14">
        <v>1.1126031076155764E-2</v>
      </c>
      <c r="H35" s="14">
        <v>1.477076539420679E-2</v>
      </c>
      <c r="I35" s="14">
        <v>5.4095530404757335E-2</v>
      </c>
      <c r="J35" s="14">
        <v>1.1893343564166508E-2</v>
      </c>
      <c r="K35" s="15">
        <v>0</v>
      </c>
      <c r="L35" s="14">
        <v>2.4937655860349127E-3</v>
      </c>
      <c r="M35" s="14">
        <v>0</v>
      </c>
      <c r="N35" s="14">
        <v>4.4120468060617687E-3</v>
      </c>
      <c r="O35" s="14">
        <v>2.8774218300402837E-3</v>
      </c>
      <c r="P35" s="14">
        <v>2.3403030884327644E-2</v>
      </c>
      <c r="Q35" s="14">
        <v>1.1509687320161136E-3</v>
      </c>
      <c r="R35" s="14">
        <v>1.266065605217725E-2</v>
      </c>
      <c r="S35" s="14">
        <v>3.4529061960483407E-3</v>
      </c>
      <c r="T35" s="14">
        <v>0</v>
      </c>
      <c r="U35" s="14">
        <v>3.6447343180510262E-3</v>
      </c>
      <c r="V35" s="14">
        <v>0</v>
      </c>
      <c r="W35" s="14">
        <v>9.0542873585267594E-2</v>
      </c>
      <c r="X35" s="14">
        <v>0.16036830999424515</v>
      </c>
      <c r="Y35" s="14">
        <v>4.0283905620563977E-3</v>
      </c>
      <c r="Z35" s="21">
        <v>0.49625935162094764</v>
      </c>
    </row>
    <row r="36" spans="1:26" x14ac:dyDescent="0.25">
      <c r="A36" s="4">
        <v>2008</v>
      </c>
      <c r="B36" s="8">
        <v>4522</v>
      </c>
      <c r="C36" s="8" t="s">
        <v>43</v>
      </c>
      <c r="D36" s="15">
        <v>6.8111455108359142E-2</v>
      </c>
      <c r="E36" s="14">
        <v>6.6342326404245913E-4</v>
      </c>
      <c r="F36" s="14">
        <v>2.4325519681556835E-3</v>
      </c>
      <c r="G36" s="14">
        <v>8.8456435205661217E-3</v>
      </c>
      <c r="H36" s="14">
        <v>5.5285272003538256E-3</v>
      </c>
      <c r="I36" s="14">
        <v>6.5236620964175152E-2</v>
      </c>
      <c r="J36" s="14">
        <v>2.9632905793896505E-2</v>
      </c>
      <c r="K36" s="15">
        <v>0</v>
      </c>
      <c r="L36" s="14">
        <v>0</v>
      </c>
      <c r="M36" s="14">
        <v>0</v>
      </c>
      <c r="N36" s="14">
        <v>8.8456435205661217E-4</v>
      </c>
      <c r="O36" s="14">
        <v>5.5285272003538256E-3</v>
      </c>
      <c r="P36" s="14">
        <v>2.7642636001769128E-2</v>
      </c>
      <c r="Q36" s="14">
        <v>5.7496682883679791E-3</v>
      </c>
      <c r="R36" s="14">
        <v>0</v>
      </c>
      <c r="S36" s="14">
        <v>0</v>
      </c>
      <c r="T36" s="14">
        <v>0</v>
      </c>
      <c r="U36" s="14">
        <v>1.7691287041132243E-3</v>
      </c>
      <c r="V36" s="14">
        <v>0</v>
      </c>
      <c r="W36" s="14">
        <v>0.1968155683325962</v>
      </c>
      <c r="X36" s="14">
        <v>0.10437859354268023</v>
      </c>
      <c r="Y36" s="14">
        <v>2.4325519681556835E-3</v>
      </c>
      <c r="Z36" s="21">
        <v>0.47434763379035827</v>
      </c>
    </row>
    <row r="37" spans="1:26" x14ac:dyDescent="0.25">
      <c r="A37" s="4">
        <v>2009</v>
      </c>
      <c r="B37" s="8">
        <v>3671</v>
      </c>
      <c r="C37" s="8" t="s">
        <v>43</v>
      </c>
      <c r="D37" s="15">
        <v>7.5728684282211925E-2</v>
      </c>
      <c r="E37" s="14">
        <v>8.1721601743394172E-4</v>
      </c>
      <c r="F37" s="14">
        <v>3.8136747480250611E-3</v>
      </c>
      <c r="G37" s="14">
        <v>1.3075456278943067E-2</v>
      </c>
      <c r="H37" s="14">
        <v>5.7205121220375924E-3</v>
      </c>
      <c r="I37" s="14">
        <v>6.0201579950967039E-2</v>
      </c>
      <c r="J37" s="14">
        <v>3.7047126123672024E-2</v>
      </c>
      <c r="K37" s="15">
        <v>0</v>
      </c>
      <c r="L37" s="14">
        <v>2.7240533914464724E-4</v>
      </c>
      <c r="M37" s="14">
        <v>0</v>
      </c>
      <c r="N37" s="14">
        <v>0</v>
      </c>
      <c r="O37" s="14">
        <v>1.089621356578589E-3</v>
      </c>
      <c r="P37" s="14">
        <v>1.5254698992100245E-2</v>
      </c>
      <c r="Q37" s="14">
        <v>1.6344320348678834E-3</v>
      </c>
      <c r="R37" s="14">
        <v>0</v>
      </c>
      <c r="S37" s="14">
        <v>0</v>
      </c>
      <c r="T37" s="14">
        <v>0</v>
      </c>
      <c r="U37" s="14">
        <v>0</v>
      </c>
      <c r="V37" s="14">
        <v>0</v>
      </c>
      <c r="W37" s="14">
        <v>0.17842549713974393</v>
      </c>
      <c r="X37" s="14">
        <v>6.3742849359847448E-2</v>
      </c>
      <c r="Y37" s="14">
        <v>2.7240533914464724E-4</v>
      </c>
      <c r="Z37" s="21">
        <v>0.54290384091528199</v>
      </c>
    </row>
    <row r="38" spans="1:26" x14ac:dyDescent="0.25">
      <c r="A38" s="4">
        <v>2010</v>
      </c>
      <c r="B38" s="8">
        <v>2020</v>
      </c>
      <c r="C38" s="8" t="s">
        <v>43</v>
      </c>
      <c r="D38" s="15">
        <v>7.4752475247524763E-2</v>
      </c>
      <c r="E38" s="14">
        <v>9.9009900990099011E-4</v>
      </c>
      <c r="F38" s="14">
        <v>4.9504950495049506E-3</v>
      </c>
      <c r="G38" s="14">
        <v>1.5346534653465346E-2</v>
      </c>
      <c r="H38" s="14">
        <v>1.6831683168316833E-2</v>
      </c>
      <c r="I38" s="14">
        <v>3.4158415841584161E-2</v>
      </c>
      <c r="J38" s="14">
        <v>6.4356435643564353E-3</v>
      </c>
      <c r="K38" s="15">
        <v>0</v>
      </c>
      <c r="L38" s="14">
        <v>1.0396039603960397E-2</v>
      </c>
      <c r="M38" s="14">
        <v>0</v>
      </c>
      <c r="N38" s="14">
        <v>0</v>
      </c>
      <c r="O38" s="14">
        <v>1.0396039603960395E-2</v>
      </c>
      <c r="P38" s="14">
        <v>2.2277227722772276E-2</v>
      </c>
      <c r="Q38" s="14">
        <v>5.9405940594059407E-3</v>
      </c>
      <c r="R38" s="14">
        <v>2.0297029702970298E-2</v>
      </c>
      <c r="S38" s="14">
        <v>3.4653465346534654E-3</v>
      </c>
      <c r="T38" s="14">
        <v>0</v>
      </c>
      <c r="U38" s="14">
        <v>0</v>
      </c>
      <c r="V38" s="14">
        <v>0</v>
      </c>
      <c r="W38" s="14">
        <v>0.20792079207920791</v>
      </c>
      <c r="X38" s="14">
        <v>9.0099009900990096E-2</v>
      </c>
      <c r="Y38" s="14">
        <v>1.5841584158415842E-2</v>
      </c>
      <c r="Z38" s="21">
        <v>0.45990099009900992</v>
      </c>
    </row>
    <row r="39" spans="1:26" x14ac:dyDescent="0.25">
      <c r="A39" s="4">
        <v>2011</v>
      </c>
      <c r="B39" s="8">
        <v>1736</v>
      </c>
      <c r="C39" s="8" t="s">
        <v>43</v>
      </c>
      <c r="D39" s="15">
        <v>0.10311059907834101</v>
      </c>
      <c r="E39" s="14">
        <v>2.304147465437788E-3</v>
      </c>
      <c r="F39" s="14">
        <v>7.4884792626728107E-3</v>
      </c>
      <c r="G39" s="14">
        <v>1.9585253456221197E-2</v>
      </c>
      <c r="H39" s="14">
        <v>5.7603686635944703E-3</v>
      </c>
      <c r="I39" s="14">
        <v>4.1474654377880178E-2</v>
      </c>
      <c r="J39" s="14">
        <v>2.707373271889401E-2</v>
      </c>
      <c r="K39" s="15">
        <v>0</v>
      </c>
      <c r="L39" s="14">
        <v>0</v>
      </c>
      <c r="M39" s="14">
        <v>0</v>
      </c>
      <c r="N39" s="14">
        <v>0</v>
      </c>
      <c r="O39" s="14">
        <v>0</v>
      </c>
      <c r="P39" s="14">
        <v>1.3248847926267281E-2</v>
      </c>
      <c r="Q39" s="14">
        <v>8.6405529953917058E-3</v>
      </c>
      <c r="R39" s="14">
        <v>2.4769585253456222E-2</v>
      </c>
      <c r="S39" s="14">
        <v>3.4562211981566822E-3</v>
      </c>
      <c r="T39" s="14">
        <v>0</v>
      </c>
      <c r="U39" s="14">
        <v>0</v>
      </c>
      <c r="V39" s="14">
        <v>0</v>
      </c>
      <c r="W39" s="14">
        <v>0.23847926267281105</v>
      </c>
      <c r="X39" s="14">
        <v>0.11463133640552996</v>
      </c>
      <c r="Y39" s="14">
        <v>3.5714285714285712E-2</v>
      </c>
      <c r="Z39" s="21">
        <v>0.35426267281105989</v>
      </c>
    </row>
    <row r="40" spans="1:26" x14ac:dyDescent="0.25">
      <c r="A40" s="4">
        <v>2012</v>
      </c>
      <c r="B40" s="8">
        <v>1485</v>
      </c>
      <c r="C40" s="8" t="s">
        <v>43</v>
      </c>
      <c r="D40" s="15">
        <v>8.2154882154882147E-2</v>
      </c>
      <c r="E40" s="14">
        <v>6.0606060606060606E-3</v>
      </c>
      <c r="F40" s="14">
        <v>0</v>
      </c>
      <c r="G40" s="14">
        <v>1.8855218855218854E-2</v>
      </c>
      <c r="H40" s="14">
        <v>4.7138047138047135E-3</v>
      </c>
      <c r="I40" s="14">
        <v>8.2828282828282834E-2</v>
      </c>
      <c r="J40" s="14">
        <v>4.9158249158249158E-2</v>
      </c>
      <c r="K40" s="15">
        <v>0</v>
      </c>
      <c r="L40" s="14">
        <v>1.3468013468013469E-3</v>
      </c>
      <c r="M40" s="14">
        <v>0</v>
      </c>
      <c r="N40" s="14">
        <v>0</v>
      </c>
      <c r="O40" s="14">
        <v>4.0404040404040404E-3</v>
      </c>
      <c r="P40" s="14">
        <v>6.32996632996633E-2</v>
      </c>
      <c r="Q40" s="14">
        <v>2.2895622895622896E-2</v>
      </c>
      <c r="R40" s="14">
        <v>3.3670033670033669E-2</v>
      </c>
      <c r="S40" s="14">
        <v>9.427609427609427E-3</v>
      </c>
      <c r="T40" s="14">
        <v>0</v>
      </c>
      <c r="U40" s="14">
        <v>6.7340067340067337E-3</v>
      </c>
      <c r="V40" s="14">
        <v>0</v>
      </c>
      <c r="W40" s="14">
        <v>0.15353535353535352</v>
      </c>
      <c r="X40" s="14">
        <v>0.15353535353535352</v>
      </c>
      <c r="Y40" s="14">
        <v>4.6464646464646465E-2</v>
      </c>
      <c r="Z40" s="21">
        <v>0.26127946127946128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2522</v>
      </c>
      <c r="C42" s="9"/>
      <c r="D42" s="16">
        <v>0.1100172817281289</v>
      </c>
      <c r="E42" s="1">
        <v>2.7825877060798252E-3</v>
      </c>
      <c r="F42" s="1">
        <v>7.2165859147401467E-3</v>
      </c>
      <c r="G42" s="1">
        <v>3.2471888463814776E-2</v>
      </c>
      <c r="H42" s="1">
        <v>6.8393373538165065E-3</v>
      </c>
      <c r="I42" s="1">
        <v>8.6002905404385099E-2</v>
      </c>
      <c r="J42" s="1">
        <v>1.5533860896330517E-2</v>
      </c>
      <c r="K42" s="16">
        <v>1.0955302366345311E-3</v>
      </c>
      <c r="L42" s="1">
        <v>6.7250175653694906E-3</v>
      </c>
      <c r="M42" s="1">
        <v>5.3225963046971822E-3</v>
      </c>
      <c r="N42" s="1">
        <v>1.5936457217132695E-2</v>
      </c>
      <c r="O42" s="1">
        <v>7.6067991795467169E-3</v>
      </c>
      <c r="P42" s="1">
        <v>3.3425743118630787E-2</v>
      </c>
      <c r="Q42" s="1">
        <v>8.3155114757307268E-3</v>
      </c>
      <c r="R42" s="1">
        <v>2.4967523634149193E-2</v>
      </c>
      <c r="S42" s="1">
        <v>3.5990626948140549E-3</v>
      </c>
      <c r="T42" s="1">
        <v>5.5552946458748797E-4</v>
      </c>
      <c r="U42" s="1">
        <v>1.8001631550860361E-3</v>
      </c>
      <c r="V42" s="1">
        <v>0</v>
      </c>
      <c r="W42" s="1">
        <v>7.6425303627778898E-2</v>
      </c>
      <c r="X42" s="1">
        <v>4.42256555288894E-2</v>
      </c>
      <c r="Y42" s="1">
        <v>9.9870624162631417E-3</v>
      </c>
      <c r="Z42" s="22">
        <v>0.49914759691339389</v>
      </c>
    </row>
    <row r="43" spans="1:26" x14ac:dyDescent="0.25">
      <c r="A43" s="5" t="s">
        <v>33</v>
      </c>
      <c r="B43" s="9">
        <v>243</v>
      </c>
      <c r="C43" s="9"/>
      <c r="D43" s="16">
        <v>0.22239738646508009</v>
      </c>
      <c r="E43" s="1">
        <v>0</v>
      </c>
      <c r="F43" s="1">
        <v>1.0778932173450589E-2</v>
      </c>
      <c r="G43" s="1">
        <v>8.1701456817793311E-2</v>
      </c>
      <c r="H43" s="1">
        <v>0</v>
      </c>
      <c r="I43" s="1">
        <v>0.16950939239111856</v>
      </c>
      <c r="J43" s="1">
        <v>0</v>
      </c>
      <c r="K43" s="16">
        <v>1.5337423312883436E-2</v>
      </c>
      <c r="L43" s="1">
        <v>2.4539877300613498E-2</v>
      </c>
      <c r="M43" s="1">
        <v>3.2393777659594676E-2</v>
      </c>
      <c r="N43" s="1">
        <v>6.4474159053353339E-2</v>
      </c>
      <c r="O43" s="1">
        <v>0</v>
      </c>
      <c r="P43" s="1">
        <v>7.7399380804953561E-3</v>
      </c>
      <c r="Q43" s="1">
        <v>1.5337423312883436E-2</v>
      </c>
      <c r="R43" s="1">
        <v>0</v>
      </c>
      <c r="S43" s="1">
        <v>9.202453987730062E-3</v>
      </c>
      <c r="T43" s="1">
        <v>0</v>
      </c>
      <c r="U43" s="1">
        <v>0</v>
      </c>
      <c r="V43" s="1">
        <v>0</v>
      </c>
      <c r="W43" s="1">
        <v>2.4568367870234954E-2</v>
      </c>
      <c r="X43" s="1">
        <v>0</v>
      </c>
      <c r="Y43" s="1">
        <v>3.0760318334631238E-2</v>
      </c>
      <c r="Z43" s="22">
        <v>0.29125909324013755</v>
      </c>
    </row>
    <row r="44" spans="1:26" x14ac:dyDescent="0.25">
      <c r="A44" s="5" t="s">
        <v>34</v>
      </c>
      <c r="B44" s="9">
        <v>335</v>
      </c>
      <c r="C44" s="9"/>
      <c r="D44" s="16">
        <v>7.893085502036408E-2</v>
      </c>
      <c r="E44" s="1">
        <v>1.8543413780594499E-3</v>
      </c>
      <c r="F44" s="1">
        <v>7.2267389340560076E-4</v>
      </c>
      <c r="G44" s="1">
        <v>2.9013156570145787E-2</v>
      </c>
      <c r="H44" s="1">
        <v>2.1872265966754157E-3</v>
      </c>
      <c r="I44" s="1">
        <v>0.10222354506924816</v>
      </c>
      <c r="J44" s="1">
        <v>1.0647006801972369E-2</v>
      </c>
      <c r="K44" s="16">
        <v>0</v>
      </c>
      <c r="L44" s="1">
        <v>8.7948429318140328E-3</v>
      </c>
      <c r="M44" s="1">
        <v>9.3497931770290012E-3</v>
      </c>
      <c r="N44" s="1">
        <v>3.0111154101708386E-2</v>
      </c>
      <c r="O44" s="1">
        <v>1.6595689766421472E-2</v>
      </c>
      <c r="P44" s="1">
        <v>4.8820672435612548E-2</v>
      </c>
      <c r="Q44" s="1">
        <v>7.8602469586082566E-3</v>
      </c>
      <c r="R44" s="1">
        <v>2.5009820539109953E-2</v>
      </c>
      <c r="S44" s="1">
        <v>1.6558504669952419E-3</v>
      </c>
      <c r="T44" s="1">
        <v>1.5015015015015015E-3</v>
      </c>
      <c r="U44" s="1">
        <v>1.5816528272044285E-3</v>
      </c>
      <c r="V44" s="1">
        <v>0</v>
      </c>
      <c r="W44" s="1">
        <v>7.3002659835471606E-2</v>
      </c>
      <c r="X44" s="1">
        <v>4.3394195496236822E-3</v>
      </c>
      <c r="Y44" s="1">
        <v>8.5239220205536037E-3</v>
      </c>
      <c r="Z44" s="22">
        <v>0.53727396855847553</v>
      </c>
    </row>
    <row r="45" spans="1:26" x14ac:dyDescent="0.25">
      <c r="A45" s="5" t="s">
        <v>35</v>
      </c>
      <c r="B45" s="9">
        <v>1023</v>
      </c>
      <c r="C45" s="9"/>
      <c r="D45" s="16">
        <v>6.6864695949297101E-2</v>
      </c>
      <c r="E45" s="1">
        <v>1.2811583013743082E-3</v>
      </c>
      <c r="F45" s="1">
        <v>1.4172337412293829E-2</v>
      </c>
      <c r="G45" s="1">
        <v>1.2475817895662542E-3</v>
      </c>
      <c r="H45" s="1">
        <v>8.2342528302248516E-3</v>
      </c>
      <c r="I45" s="1">
        <v>5.3893829156561575E-3</v>
      </c>
      <c r="J45" s="1">
        <v>1.756697408871322E-3</v>
      </c>
      <c r="K45" s="16">
        <v>0</v>
      </c>
      <c r="L45" s="1">
        <v>9.0315072936887567E-3</v>
      </c>
      <c r="M45" s="1">
        <v>0</v>
      </c>
      <c r="N45" s="1">
        <v>1.2182644157676883E-2</v>
      </c>
      <c r="O45" s="1">
        <v>6.5876152832674564E-4</v>
      </c>
      <c r="P45" s="1">
        <v>4.319014011619938E-3</v>
      </c>
      <c r="Q45" s="1">
        <v>0</v>
      </c>
      <c r="R45" s="1">
        <v>2.2465378535721402E-2</v>
      </c>
      <c r="S45" s="1">
        <v>3.1847133757961781E-3</v>
      </c>
      <c r="T45" s="1">
        <v>0</v>
      </c>
      <c r="U45" s="1">
        <v>4.7852227926271865E-3</v>
      </c>
      <c r="V45" s="1">
        <v>0</v>
      </c>
      <c r="W45" s="1">
        <v>4.2719202854171754E-3</v>
      </c>
      <c r="X45" s="1">
        <v>1.3183604342344802E-2</v>
      </c>
      <c r="Y45" s="1">
        <v>6.7251426223282409E-3</v>
      </c>
      <c r="Z45" s="22">
        <v>0.8202459844471689</v>
      </c>
    </row>
    <row r="46" spans="1:26" ht="15.75" thickBot="1" x14ac:dyDescent="0.3">
      <c r="A46" s="6" t="s">
        <v>36</v>
      </c>
      <c r="B46" s="11">
        <v>4575</v>
      </c>
      <c r="C46" s="11"/>
      <c r="D46" s="17">
        <v>0.12319409517330582</v>
      </c>
      <c r="E46" s="18">
        <v>4.0985648902555089E-3</v>
      </c>
      <c r="F46" s="18">
        <v>9.3918188563065046E-3</v>
      </c>
      <c r="G46" s="18">
        <v>3.4353486346515451E-2</v>
      </c>
      <c r="H46" s="18">
        <v>1.050811771757921E-2</v>
      </c>
      <c r="I46" s="18">
        <v>8.0920179440738843E-2</v>
      </c>
      <c r="J46" s="18">
        <v>2.384678226092066E-2</v>
      </c>
      <c r="K46" s="17">
        <v>0</v>
      </c>
      <c r="L46" s="18">
        <v>2.3551877829804399E-3</v>
      </c>
      <c r="M46" s="18">
        <v>6.9287585050510653E-6</v>
      </c>
      <c r="N46" s="18">
        <v>6.9458318461447705E-4</v>
      </c>
      <c r="O46" s="18">
        <v>4.4037774674667556E-3</v>
      </c>
      <c r="P46" s="18">
        <v>3.3435559800378468E-2</v>
      </c>
      <c r="Q46" s="18">
        <v>9.3869465762299407E-3</v>
      </c>
      <c r="R46" s="18">
        <v>2.9043295806930276E-2</v>
      </c>
      <c r="S46" s="18">
        <v>4.1365752249276928E-3</v>
      </c>
      <c r="T46" s="18">
        <v>1.4580796392401065E-4</v>
      </c>
      <c r="U46" s="18">
        <v>1.5581446085491139E-3</v>
      </c>
      <c r="V46" s="18">
        <v>0</v>
      </c>
      <c r="W46" s="18">
        <v>0.10149514760441736</v>
      </c>
      <c r="X46" s="18">
        <v>8.2836626131089677E-2</v>
      </c>
      <c r="Y46" s="18">
        <v>8.6590274952955942E-3</v>
      </c>
      <c r="Z46" s="23">
        <v>0.43552934690906919</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Z46"/>
  <sheetViews>
    <sheetView workbookViewId="0"/>
  </sheetViews>
  <sheetFormatPr defaultRowHeight="15" x14ac:dyDescent="0.25"/>
  <cols>
    <col min="2" max="2" width="9.85546875" bestFit="1" customWidth="1"/>
    <col min="3" max="3" width="7.85546875" customWidth="1"/>
    <col min="4" max="26" width="7.42578125" customWidth="1"/>
  </cols>
  <sheetData>
    <row r="1" spans="1:26" x14ac:dyDescent="0.25">
      <c r="A1" t="s">
        <v>178</v>
      </c>
    </row>
    <row r="2" spans="1:26" x14ac:dyDescent="0.25">
      <c r="A2" t="s">
        <v>180</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16</v>
      </c>
      <c r="C10" s="8">
        <v>2</v>
      </c>
      <c r="D10" s="15" t="s">
        <v>26</v>
      </c>
      <c r="E10" s="14" t="s">
        <v>27</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57</v>
      </c>
      <c r="C11" s="8" t="s">
        <v>41</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108</v>
      </c>
      <c r="C12" s="8" t="s">
        <v>42</v>
      </c>
      <c r="D12" s="15">
        <v>9.2592592592592587E-3</v>
      </c>
      <c r="E12" s="14">
        <v>0</v>
      </c>
      <c r="F12" s="14">
        <v>0</v>
      </c>
      <c r="G12" s="14">
        <v>3.7037037037037035E-2</v>
      </c>
      <c r="H12" s="14">
        <v>0</v>
      </c>
      <c r="I12" s="14">
        <v>0.10185185185185185</v>
      </c>
      <c r="J12" s="14">
        <v>0</v>
      </c>
      <c r="K12" s="15">
        <v>0</v>
      </c>
      <c r="L12" s="14">
        <v>0.16666666666666666</v>
      </c>
      <c r="M12" s="14">
        <v>0.16666666666666666</v>
      </c>
      <c r="N12" s="14">
        <v>0.21296296296296294</v>
      </c>
      <c r="O12" s="14">
        <v>0</v>
      </c>
      <c r="P12" s="14">
        <v>0</v>
      </c>
      <c r="Q12" s="14">
        <v>0</v>
      </c>
      <c r="R12" s="14">
        <v>0</v>
      </c>
      <c r="S12" s="14">
        <v>0</v>
      </c>
      <c r="T12" s="14">
        <v>0</v>
      </c>
      <c r="U12" s="14">
        <v>0.26851851851851849</v>
      </c>
      <c r="V12" s="14">
        <v>0</v>
      </c>
      <c r="W12" s="14">
        <v>3.7037037037037035E-2</v>
      </c>
      <c r="X12" s="14">
        <v>0</v>
      </c>
      <c r="Y12" s="14">
        <v>0</v>
      </c>
      <c r="Z12" s="21">
        <v>0</v>
      </c>
    </row>
    <row r="13" spans="1:26" x14ac:dyDescent="0.25">
      <c r="A13" s="4">
        <v>1985</v>
      </c>
      <c r="B13" s="8">
        <v>113</v>
      </c>
      <c r="C13" s="8" t="s">
        <v>43</v>
      </c>
      <c r="D13" s="15">
        <v>7.9646017699115043E-2</v>
      </c>
      <c r="E13" s="14">
        <v>0</v>
      </c>
      <c r="F13" s="14">
        <v>0</v>
      </c>
      <c r="G13" s="14">
        <v>3.5398230088495575E-2</v>
      </c>
      <c r="H13" s="14">
        <v>0</v>
      </c>
      <c r="I13" s="14">
        <v>0.30088495575221241</v>
      </c>
      <c r="J13" s="14">
        <v>8.8495575221238937E-2</v>
      </c>
      <c r="K13" s="15">
        <v>0</v>
      </c>
      <c r="L13" s="14">
        <v>7.9646017699115043E-2</v>
      </c>
      <c r="M13" s="14">
        <v>0</v>
      </c>
      <c r="N13" s="14">
        <v>0.1415929203539823</v>
      </c>
      <c r="O13" s="14">
        <v>0</v>
      </c>
      <c r="P13" s="14">
        <v>0</v>
      </c>
      <c r="Q13" s="14">
        <v>0</v>
      </c>
      <c r="R13" s="14">
        <v>0</v>
      </c>
      <c r="S13" s="14">
        <v>0</v>
      </c>
      <c r="T13" s="14">
        <v>0</v>
      </c>
      <c r="U13" s="14">
        <v>0.17699115044247787</v>
      </c>
      <c r="V13" s="14">
        <v>0</v>
      </c>
      <c r="W13" s="14">
        <v>8.8495575221238937E-2</v>
      </c>
      <c r="X13" s="14">
        <v>0</v>
      </c>
      <c r="Y13" s="14">
        <v>8.8495575221238937E-3</v>
      </c>
      <c r="Z13" s="21">
        <v>0</v>
      </c>
    </row>
    <row r="14" spans="1:26" x14ac:dyDescent="0.25">
      <c r="A14" s="4">
        <v>1986</v>
      </c>
      <c r="B14" s="8">
        <v>96</v>
      </c>
      <c r="C14" s="8" t="s">
        <v>30</v>
      </c>
      <c r="D14" s="15">
        <v>5.2083333333333336E-2</v>
      </c>
      <c r="E14" s="14">
        <v>0</v>
      </c>
      <c r="F14" s="14">
        <v>0</v>
      </c>
      <c r="G14" s="14">
        <v>0</v>
      </c>
      <c r="H14" s="14">
        <v>0</v>
      </c>
      <c r="I14" s="14">
        <v>0.32291666666666663</v>
      </c>
      <c r="J14" s="14">
        <v>0</v>
      </c>
      <c r="K14" s="15">
        <v>0</v>
      </c>
      <c r="L14" s="14">
        <v>0.20833333333333331</v>
      </c>
      <c r="M14" s="14">
        <v>0</v>
      </c>
      <c r="N14" s="14">
        <v>4.1666666666666664E-2</v>
      </c>
      <c r="O14" s="14">
        <v>0</v>
      </c>
      <c r="P14" s="14">
        <v>0</v>
      </c>
      <c r="Q14" s="14">
        <v>0</v>
      </c>
      <c r="R14" s="14">
        <v>0</v>
      </c>
      <c r="S14" s="14">
        <v>0</v>
      </c>
      <c r="T14" s="14">
        <v>0</v>
      </c>
      <c r="U14" s="14">
        <v>0.21875</v>
      </c>
      <c r="V14" s="14">
        <v>0</v>
      </c>
      <c r="W14" s="14">
        <v>0.15625</v>
      </c>
      <c r="X14" s="14">
        <v>0</v>
      </c>
      <c r="Y14" s="14">
        <v>0</v>
      </c>
      <c r="Z14" s="21">
        <v>0</v>
      </c>
    </row>
    <row r="15" spans="1:26" x14ac:dyDescent="0.25">
      <c r="A15" s="4">
        <v>1987</v>
      </c>
      <c r="B15" s="8">
        <v>42</v>
      </c>
      <c r="C15" s="8" t="s">
        <v>78</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113</v>
      </c>
      <c r="C16" s="8" t="s">
        <v>82</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324</v>
      </c>
      <c r="C17" s="8" t="s">
        <v>41</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416</v>
      </c>
      <c r="C18" s="8" t="s">
        <v>42</v>
      </c>
      <c r="D18" s="15">
        <v>7.2115384615384619E-3</v>
      </c>
      <c r="E18" s="14">
        <v>0</v>
      </c>
      <c r="F18" s="14">
        <v>0</v>
      </c>
      <c r="G18" s="14">
        <v>9.6153846153846159E-3</v>
      </c>
      <c r="H18" s="14">
        <v>0</v>
      </c>
      <c r="I18" s="14">
        <v>0.21153846153846154</v>
      </c>
      <c r="J18" s="14">
        <v>6.0096153846153848E-2</v>
      </c>
      <c r="K18" s="15">
        <v>7.2115384615384619E-3</v>
      </c>
      <c r="L18" s="14">
        <v>0.10336538461538461</v>
      </c>
      <c r="M18" s="14">
        <v>7.6923076923076927E-2</v>
      </c>
      <c r="N18" s="14">
        <v>9.3750000000000014E-2</v>
      </c>
      <c r="O18" s="14">
        <v>2.403846153846154E-3</v>
      </c>
      <c r="P18" s="14">
        <v>6.4903846153846159E-2</v>
      </c>
      <c r="Q18" s="14">
        <v>0</v>
      </c>
      <c r="R18" s="14">
        <v>0</v>
      </c>
      <c r="S18" s="14">
        <v>0</v>
      </c>
      <c r="T18" s="14">
        <v>0</v>
      </c>
      <c r="U18" s="14">
        <v>0.16346153846153846</v>
      </c>
      <c r="V18" s="14">
        <v>0</v>
      </c>
      <c r="W18" s="14">
        <v>9.1346153846153841E-2</v>
      </c>
      <c r="X18" s="14">
        <v>0</v>
      </c>
      <c r="Y18" s="14">
        <v>0</v>
      </c>
      <c r="Z18" s="21">
        <v>0.10817307692307693</v>
      </c>
    </row>
    <row r="19" spans="1:26" x14ac:dyDescent="0.25">
      <c r="A19" s="4">
        <v>1991</v>
      </c>
      <c r="B19" s="8">
        <v>974</v>
      </c>
      <c r="C19" s="8" t="s">
        <v>43</v>
      </c>
      <c r="D19" s="15">
        <v>2.0533880903490761E-3</v>
      </c>
      <c r="E19" s="14">
        <v>0</v>
      </c>
      <c r="F19" s="14">
        <v>0</v>
      </c>
      <c r="G19" s="14">
        <v>0</v>
      </c>
      <c r="H19" s="14">
        <v>0</v>
      </c>
      <c r="I19" s="14">
        <v>5.4414784394250515E-2</v>
      </c>
      <c r="J19" s="14">
        <v>2.3613963039014373E-2</v>
      </c>
      <c r="K19" s="15">
        <v>0</v>
      </c>
      <c r="L19" s="14">
        <v>4.6201232032854207E-2</v>
      </c>
      <c r="M19" s="14">
        <v>0</v>
      </c>
      <c r="N19" s="14">
        <v>9.2402464065708418E-3</v>
      </c>
      <c r="O19" s="14">
        <v>5.1334702258726897E-3</v>
      </c>
      <c r="P19" s="14">
        <v>4.8254620123203286E-2</v>
      </c>
      <c r="Q19" s="14">
        <v>0</v>
      </c>
      <c r="R19" s="14">
        <v>0</v>
      </c>
      <c r="S19" s="14">
        <v>0</v>
      </c>
      <c r="T19" s="14">
        <v>0</v>
      </c>
      <c r="U19" s="14">
        <v>8.3162217659137574E-2</v>
      </c>
      <c r="V19" s="14">
        <v>0</v>
      </c>
      <c r="W19" s="14">
        <v>5.5441478439425054E-2</v>
      </c>
      <c r="X19" s="14">
        <v>0</v>
      </c>
      <c r="Y19" s="14">
        <v>5.1334702258726897E-3</v>
      </c>
      <c r="Z19" s="21">
        <v>0.66735112936344965</v>
      </c>
    </row>
    <row r="20" spans="1:26" x14ac:dyDescent="0.25">
      <c r="A20" s="4">
        <v>1992</v>
      </c>
      <c r="B20" s="8">
        <v>927</v>
      </c>
      <c r="C20" s="8" t="s">
        <v>43</v>
      </c>
      <c r="D20" s="15">
        <v>0</v>
      </c>
      <c r="E20" s="14">
        <v>0</v>
      </c>
      <c r="F20" s="14">
        <v>0</v>
      </c>
      <c r="G20" s="14">
        <v>4.3149946062567418E-3</v>
      </c>
      <c r="H20" s="14">
        <v>0</v>
      </c>
      <c r="I20" s="14">
        <v>0.17367853290183385</v>
      </c>
      <c r="J20" s="14">
        <v>3.5598705501618123E-2</v>
      </c>
      <c r="K20" s="15">
        <v>0</v>
      </c>
      <c r="L20" s="14">
        <v>7.0118662351672065E-2</v>
      </c>
      <c r="M20" s="14">
        <v>0</v>
      </c>
      <c r="N20" s="14">
        <v>4.0992448759439047E-2</v>
      </c>
      <c r="O20" s="14">
        <v>0</v>
      </c>
      <c r="P20" s="14">
        <v>5.3937432578209279E-2</v>
      </c>
      <c r="Q20" s="14">
        <v>0</v>
      </c>
      <c r="R20" s="14">
        <v>0</v>
      </c>
      <c r="S20" s="14">
        <v>0</v>
      </c>
      <c r="T20" s="14">
        <v>0</v>
      </c>
      <c r="U20" s="14">
        <v>0.38511326860841422</v>
      </c>
      <c r="V20" s="14">
        <v>0</v>
      </c>
      <c r="W20" s="14">
        <v>0.10895361380798274</v>
      </c>
      <c r="X20" s="14">
        <v>0</v>
      </c>
      <c r="Y20" s="14">
        <v>0</v>
      </c>
      <c r="Z20" s="21">
        <v>0.12729234088457389</v>
      </c>
    </row>
    <row r="21" spans="1:26" x14ac:dyDescent="0.25">
      <c r="A21" s="4">
        <v>1993</v>
      </c>
      <c r="B21" s="8">
        <v>932</v>
      </c>
      <c r="C21" s="8" t="s">
        <v>43</v>
      </c>
      <c r="D21" s="15">
        <v>0</v>
      </c>
      <c r="E21" s="14">
        <v>0</v>
      </c>
      <c r="F21" s="14">
        <v>0</v>
      </c>
      <c r="G21" s="14">
        <v>7.5107296137339056E-3</v>
      </c>
      <c r="H21" s="14">
        <v>0</v>
      </c>
      <c r="I21" s="14">
        <v>0.13412017167381973</v>
      </c>
      <c r="J21" s="14">
        <v>9.2274678111587988E-2</v>
      </c>
      <c r="K21" s="15">
        <v>3.2188841201716738E-3</v>
      </c>
      <c r="L21" s="14">
        <v>9.8712446351931327E-2</v>
      </c>
      <c r="M21" s="14">
        <v>5.3648068669527897E-3</v>
      </c>
      <c r="N21" s="14">
        <v>2.1459227467811162E-2</v>
      </c>
      <c r="O21" s="14">
        <v>6.4377682403433476E-3</v>
      </c>
      <c r="P21" s="14">
        <v>5.9012875536480686E-2</v>
      </c>
      <c r="Q21" s="14">
        <v>3.2188841201716738E-3</v>
      </c>
      <c r="R21" s="14">
        <v>0</v>
      </c>
      <c r="S21" s="14">
        <v>0</v>
      </c>
      <c r="T21" s="14">
        <v>1.0729613733905579E-3</v>
      </c>
      <c r="U21" s="14">
        <v>0.21566523605150215</v>
      </c>
      <c r="V21" s="14">
        <v>0</v>
      </c>
      <c r="W21" s="14">
        <v>1.2875536480686695E-2</v>
      </c>
      <c r="X21" s="14">
        <v>0</v>
      </c>
      <c r="Y21" s="14">
        <v>3.3261802575107295E-2</v>
      </c>
      <c r="Z21" s="21">
        <v>0.30579399141630903</v>
      </c>
    </row>
    <row r="22" spans="1:26" x14ac:dyDescent="0.25">
      <c r="A22" s="4">
        <v>1994</v>
      </c>
      <c r="B22" s="8">
        <v>481</v>
      </c>
      <c r="C22" s="8" t="s">
        <v>43</v>
      </c>
      <c r="D22" s="15">
        <v>2.9106029106029108E-2</v>
      </c>
      <c r="E22" s="14">
        <v>0</v>
      </c>
      <c r="F22" s="14">
        <v>0</v>
      </c>
      <c r="G22" s="14">
        <v>6.2370062370062374E-3</v>
      </c>
      <c r="H22" s="14">
        <v>0</v>
      </c>
      <c r="I22" s="14">
        <v>7.2765072765072769E-2</v>
      </c>
      <c r="J22" s="14">
        <v>5.6133056133056136E-2</v>
      </c>
      <c r="K22" s="15">
        <v>0</v>
      </c>
      <c r="L22" s="14">
        <v>9.355509355509356E-2</v>
      </c>
      <c r="M22" s="14">
        <v>0</v>
      </c>
      <c r="N22" s="14">
        <v>2.286902286902287E-2</v>
      </c>
      <c r="O22" s="14">
        <v>0</v>
      </c>
      <c r="P22" s="14">
        <v>0</v>
      </c>
      <c r="Q22" s="14">
        <v>0</v>
      </c>
      <c r="R22" s="14">
        <v>0</v>
      </c>
      <c r="S22" s="14">
        <v>0</v>
      </c>
      <c r="T22" s="14">
        <v>2.0790020790020791E-3</v>
      </c>
      <c r="U22" s="14">
        <v>7.068607068607069E-2</v>
      </c>
      <c r="V22" s="14">
        <v>0</v>
      </c>
      <c r="W22" s="14">
        <v>2.0790020790020791E-2</v>
      </c>
      <c r="X22" s="14">
        <v>0</v>
      </c>
      <c r="Y22" s="14">
        <v>0</v>
      </c>
      <c r="Z22" s="21">
        <v>0.62577962577962576</v>
      </c>
    </row>
    <row r="23" spans="1:26" x14ac:dyDescent="0.25">
      <c r="A23" s="4">
        <v>1995</v>
      </c>
      <c r="B23" s="8">
        <v>514</v>
      </c>
      <c r="C23" s="8" t="s">
        <v>43</v>
      </c>
      <c r="D23" s="15">
        <v>2.3346303501945526E-2</v>
      </c>
      <c r="E23" s="14">
        <v>0</v>
      </c>
      <c r="F23" s="14">
        <v>0</v>
      </c>
      <c r="G23" s="14">
        <v>0</v>
      </c>
      <c r="H23" s="14">
        <v>0</v>
      </c>
      <c r="I23" s="14">
        <v>3.6964980544747082E-2</v>
      </c>
      <c r="J23" s="14">
        <v>8.7548638132295714E-2</v>
      </c>
      <c r="K23" s="15">
        <v>0</v>
      </c>
      <c r="L23" s="14">
        <v>6.6147859922178989E-2</v>
      </c>
      <c r="M23" s="14">
        <v>0</v>
      </c>
      <c r="N23" s="14">
        <v>0.1206225680933852</v>
      </c>
      <c r="O23" s="14">
        <v>0</v>
      </c>
      <c r="P23" s="14">
        <v>7.7821011673151752E-3</v>
      </c>
      <c r="Q23" s="14">
        <v>0</v>
      </c>
      <c r="R23" s="14">
        <v>0</v>
      </c>
      <c r="S23" s="14">
        <v>0</v>
      </c>
      <c r="T23" s="14">
        <v>0</v>
      </c>
      <c r="U23" s="14">
        <v>0.24708171206225682</v>
      </c>
      <c r="V23" s="14">
        <v>0</v>
      </c>
      <c r="W23" s="14">
        <v>2.1400778210116732E-2</v>
      </c>
      <c r="X23" s="14">
        <v>0</v>
      </c>
      <c r="Y23" s="14">
        <v>1.9455252918287938E-3</v>
      </c>
      <c r="Z23" s="21">
        <v>0.38715953307392997</v>
      </c>
    </row>
    <row r="24" spans="1:26" x14ac:dyDescent="0.25">
      <c r="A24" s="4">
        <v>1996</v>
      </c>
      <c r="B24" s="8">
        <v>849</v>
      </c>
      <c r="C24" s="8" t="s">
        <v>43</v>
      </c>
      <c r="D24" s="15">
        <v>1.0600706713780918E-2</v>
      </c>
      <c r="E24" s="14">
        <v>0</v>
      </c>
      <c r="F24" s="14">
        <v>0</v>
      </c>
      <c r="G24" s="14">
        <v>0</v>
      </c>
      <c r="H24" s="14">
        <v>0</v>
      </c>
      <c r="I24" s="14">
        <v>1.0600706713780919E-2</v>
      </c>
      <c r="J24" s="14">
        <v>6.7137809187279157E-2</v>
      </c>
      <c r="K24" s="15">
        <v>0</v>
      </c>
      <c r="L24" s="14">
        <v>9.4228504122497059E-2</v>
      </c>
      <c r="M24" s="14">
        <v>0</v>
      </c>
      <c r="N24" s="14">
        <v>8.5983510011778549E-2</v>
      </c>
      <c r="O24" s="14">
        <v>0</v>
      </c>
      <c r="P24" s="14">
        <v>0</v>
      </c>
      <c r="Q24" s="14">
        <v>0</v>
      </c>
      <c r="R24" s="14">
        <v>0</v>
      </c>
      <c r="S24" s="14">
        <v>0</v>
      </c>
      <c r="T24" s="14">
        <v>0</v>
      </c>
      <c r="U24" s="14">
        <v>0.25795053003533569</v>
      </c>
      <c r="V24" s="14">
        <v>0</v>
      </c>
      <c r="W24" s="14">
        <v>2.3557126030624262E-3</v>
      </c>
      <c r="X24" s="14">
        <v>1.1778563015312131E-3</v>
      </c>
      <c r="Y24" s="14">
        <v>2.591283863368669E-2</v>
      </c>
      <c r="Z24" s="21">
        <v>0.44405182567726736</v>
      </c>
    </row>
    <row r="25" spans="1:26" x14ac:dyDescent="0.25">
      <c r="A25" s="4">
        <v>1997</v>
      </c>
      <c r="B25" s="8">
        <v>849</v>
      </c>
      <c r="C25" s="8" t="s">
        <v>43</v>
      </c>
      <c r="D25" s="15">
        <v>9.8939929328621917E-2</v>
      </c>
      <c r="E25" s="14">
        <v>5.8892815076560662E-3</v>
      </c>
      <c r="F25" s="14">
        <v>0</v>
      </c>
      <c r="G25" s="14">
        <v>2.3557126030624262E-3</v>
      </c>
      <c r="H25" s="14">
        <v>0</v>
      </c>
      <c r="I25" s="14">
        <v>7.0671378091872794E-2</v>
      </c>
      <c r="J25" s="14">
        <v>4.8292108362779744E-2</v>
      </c>
      <c r="K25" s="15">
        <v>0</v>
      </c>
      <c r="L25" s="14">
        <v>5.3003533568904596E-2</v>
      </c>
      <c r="M25" s="14">
        <v>0</v>
      </c>
      <c r="N25" s="14">
        <v>1.7667844522968199E-2</v>
      </c>
      <c r="O25" s="14">
        <v>9.4228504122497048E-3</v>
      </c>
      <c r="P25" s="14">
        <v>0</v>
      </c>
      <c r="Q25" s="14">
        <v>0</v>
      </c>
      <c r="R25" s="14">
        <v>0</v>
      </c>
      <c r="S25" s="14">
        <v>0</v>
      </c>
      <c r="T25" s="14">
        <v>0</v>
      </c>
      <c r="U25" s="14">
        <v>0.18845700824499412</v>
      </c>
      <c r="V25" s="14">
        <v>0</v>
      </c>
      <c r="W25" s="14">
        <v>1.7667844522968199E-2</v>
      </c>
      <c r="X25" s="14">
        <v>0</v>
      </c>
      <c r="Y25" s="14">
        <v>1.4134275618374558E-2</v>
      </c>
      <c r="Z25" s="21">
        <v>0.47349823321554768</v>
      </c>
    </row>
    <row r="26" spans="1:26" x14ac:dyDescent="0.25">
      <c r="A26" s="4">
        <v>1998</v>
      </c>
      <c r="B26" s="8">
        <v>1094</v>
      </c>
      <c r="C26" s="8" t="s">
        <v>43</v>
      </c>
      <c r="D26" s="15">
        <v>0.10420475319926874</v>
      </c>
      <c r="E26" s="14">
        <v>3.6563071297989031E-3</v>
      </c>
      <c r="F26" s="14">
        <v>2.7422303473491772E-3</v>
      </c>
      <c r="G26" s="14">
        <v>1.736745886654479E-2</v>
      </c>
      <c r="H26" s="14">
        <v>0</v>
      </c>
      <c r="I26" s="14">
        <v>9.140767824497258E-3</v>
      </c>
      <c r="J26" s="14">
        <v>2.5594149908592323E-2</v>
      </c>
      <c r="K26" s="15">
        <v>0</v>
      </c>
      <c r="L26" s="14">
        <v>2.1937842778793418E-2</v>
      </c>
      <c r="M26" s="14">
        <v>0</v>
      </c>
      <c r="N26" s="14">
        <v>4.570383912248629E-3</v>
      </c>
      <c r="O26" s="14">
        <v>3.6563071297989031E-3</v>
      </c>
      <c r="P26" s="14">
        <v>0</v>
      </c>
      <c r="Q26" s="14">
        <v>0</v>
      </c>
      <c r="R26" s="14">
        <v>0</v>
      </c>
      <c r="S26" s="14">
        <v>0</v>
      </c>
      <c r="T26" s="14">
        <v>0</v>
      </c>
      <c r="U26" s="14">
        <v>2.8336380255941498E-2</v>
      </c>
      <c r="V26" s="14">
        <v>0</v>
      </c>
      <c r="W26" s="14">
        <v>1.736745886654479E-2</v>
      </c>
      <c r="X26" s="14">
        <v>0</v>
      </c>
      <c r="Y26" s="14">
        <v>0.13345521023765997</v>
      </c>
      <c r="Z26" s="21">
        <v>0.62797074954296161</v>
      </c>
    </row>
    <row r="27" spans="1:26" x14ac:dyDescent="0.25">
      <c r="A27" s="4">
        <v>1999</v>
      </c>
      <c r="B27" s="8">
        <v>489</v>
      </c>
      <c r="C27" s="8" t="s">
        <v>43</v>
      </c>
      <c r="D27" s="15">
        <v>1.0224948875255624E-2</v>
      </c>
      <c r="E27" s="14">
        <v>1.0224948875255624E-2</v>
      </c>
      <c r="F27" s="14">
        <v>0</v>
      </c>
      <c r="G27" s="14">
        <v>0</v>
      </c>
      <c r="H27" s="14">
        <v>0</v>
      </c>
      <c r="I27" s="14">
        <v>4.4989775051124746E-2</v>
      </c>
      <c r="J27" s="14">
        <v>0.10633946830265849</v>
      </c>
      <c r="K27" s="15">
        <v>0</v>
      </c>
      <c r="L27" s="14">
        <v>9.202453987730061E-2</v>
      </c>
      <c r="M27" s="14">
        <v>0</v>
      </c>
      <c r="N27" s="14">
        <v>6.1349693251533744E-3</v>
      </c>
      <c r="O27" s="14">
        <v>4.0899795501022499E-3</v>
      </c>
      <c r="P27" s="14">
        <v>0</v>
      </c>
      <c r="Q27" s="14">
        <v>0</v>
      </c>
      <c r="R27" s="14">
        <v>0</v>
      </c>
      <c r="S27" s="14">
        <v>0</v>
      </c>
      <c r="T27" s="14">
        <v>0</v>
      </c>
      <c r="U27" s="14">
        <v>5.3169734151329244E-2</v>
      </c>
      <c r="V27" s="14">
        <v>0</v>
      </c>
      <c r="W27" s="14">
        <v>6.1349693251533744E-3</v>
      </c>
      <c r="X27" s="14">
        <v>0</v>
      </c>
      <c r="Y27" s="14">
        <v>5.3169734151329244E-2</v>
      </c>
      <c r="Z27" s="21">
        <v>0.61349693251533743</v>
      </c>
    </row>
    <row r="28" spans="1:26" x14ac:dyDescent="0.25">
      <c r="A28" s="4">
        <v>2000</v>
      </c>
      <c r="B28" s="8">
        <v>816</v>
      </c>
      <c r="C28" s="8" t="s">
        <v>43</v>
      </c>
      <c r="D28" s="15">
        <v>5.1470588235294115E-2</v>
      </c>
      <c r="E28" s="14">
        <v>0</v>
      </c>
      <c r="F28" s="14">
        <v>0</v>
      </c>
      <c r="G28" s="14">
        <v>0</v>
      </c>
      <c r="H28" s="14">
        <v>0</v>
      </c>
      <c r="I28" s="14">
        <v>7.3529411764705885E-2</v>
      </c>
      <c r="J28" s="14">
        <v>1.5931372549019607E-2</v>
      </c>
      <c r="K28" s="15">
        <v>0</v>
      </c>
      <c r="L28" s="14">
        <v>2.2058823529411766E-2</v>
      </c>
      <c r="M28" s="14">
        <v>0</v>
      </c>
      <c r="N28" s="14">
        <v>0</v>
      </c>
      <c r="O28" s="14">
        <v>0</v>
      </c>
      <c r="P28" s="14">
        <v>4.9019607843137254E-3</v>
      </c>
      <c r="Q28" s="14">
        <v>0</v>
      </c>
      <c r="R28" s="14">
        <v>0</v>
      </c>
      <c r="S28" s="14">
        <v>0</v>
      </c>
      <c r="T28" s="14">
        <v>0</v>
      </c>
      <c r="U28" s="14">
        <v>2.6960784313725492E-2</v>
      </c>
      <c r="V28" s="14">
        <v>0</v>
      </c>
      <c r="W28" s="14">
        <v>1.2254901960784314E-3</v>
      </c>
      <c r="X28" s="14">
        <v>0</v>
      </c>
      <c r="Y28" s="14">
        <v>6.1274509803921568E-3</v>
      </c>
      <c r="Z28" s="21">
        <v>0.79779411764705888</v>
      </c>
    </row>
    <row r="29" spans="1:26" x14ac:dyDescent="0.25">
      <c r="A29" s="4">
        <v>2001</v>
      </c>
      <c r="B29" s="8">
        <v>304</v>
      </c>
      <c r="C29" s="8" t="s">
        <v>30</v>
      </c>
      <c r="D29" s="15">
        <v>1.9736842105263157E-2</v>
      </c>
      <c r="E29" s="14">
        <v>0</v>
      </c>
      <c r="F29" s="14">
        <v>0</v>
      </c>
      <c r="G29" s="14">
        <v>0</v>
      </c>
      <c r="H29" s="14">
        <v>0</v>
      </c>
      <c r="I29" s="14">
        <v>5.2631578947368418E-2</v>
      </c>
      <c r="J29" s="14">
        <v>4.6052631578947366E-2</v>
      </c>
      <c r="K29" s="15">
        <v>0</v>
      </c>
      <c r="L29" s="14">
        <v>5.2631578947368418E-2</v>
      </c>
      <c r="M29" s="14">
        <v>0</v>
      </c>
      <c r="N29" s="14">
        <v>0</v>
      </c>
      <c r="O29" s="14">
        <v>0</v>
      </c>
      <c r="P29" s="14">
        <v>3.2894736842105261E-3</v>
      </c>
      <c r="Q29" s="14">
        <v>0</v>
      </c>
      <c r="R29" s="14">
        <v>0</v>
      </c>
      <c r="S29" s="14">
        <v>0</v>
      </c>
      <c r="T29" s="14">
        <v>0</v>
      </c>
      <c r="U29" s="14">
        <v>0.15460526315789475</v>
      </c>
      <c r="V29" s="14">
        <v>0</v>
      </c>
      <c r="W29" s="14">
        <v>1.3157894736842105E-2</v>
      </c>
      <c r="X29" s="14">
        <v>0</v>
      </c>
      <c r="Y29" s="14">
        <v>9.8684210526315784E-3</v>
      </c>
      <c r="Z29" s="21">
        <v>0.64802631578947367</v>
      </c>
    </row>
    <row r="30" spans="1:26" x14ac:dyDescent="0.25">
      <c r="A30" s="4">
        <v>2002</v>
      </c>
      <c r="B30" s="8">
        <v>246</v>
      </c>
      <c r="C30" s="8" t="s">
        <v>78</v>
      </c>
      <c r="D30" s="15" t="s">
        <v>26</v>
      </c>
      <c r="E30" s="14" t="s">
        <v>27</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v>13</v>
      </c>
      <c r="C31" s="8">
        <v>5</v>
      </c>
      <c r="D31" s="15" t="s">
        <v>26</v>
      </c>
      <c r="E31" s="14" t="s">
        <v>27</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v>139</v>
      </c>
      <c r="C32" s="8">
        <v>2</v>
      </c>
      <c r="D32" s="15" t="s">
        <v>26</v>
      </c>
      <c r="E32" s="14" t="s">
        <v>27</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v>541</v>
      </c>
      <c r="C33" s="8" t="s">
        <v>41</v>
      </c>
      <c r="D33" s="15" t="s">
        <v>26</v>
      </c>
      <c r="E33" s="14" t="s">
        <v>27</v>
      </c>
      <c r="F33" s="14" t="s">
        <v>28</v>
      </c>
      <c r="G33" s="14" t="s">
        <v>28</v>
      </c>
      <c r="H33" s="14" t="s">
        <v>28</v>
      </c>
      <c r="I33" s="14" t="s">
        <v>28</v>
      </c>
      <c r="J33" s="14" t="s">
        <v>28</v>
      </c>
      <c r="K33" s="15" t="s">
        <v>28</v>
      </c>
      <c r="L33" s="14" t="s">
        <v>28</v>
      </c>
      <c r="M33" s="14" t="s">
        <v>28</v>
      </c>
      <c r="N33" s="14" t="s">
        <v>28</v>
      </c>
      <c r="O33" s="14" t="s">
        <v>28</v>
      </c>
      <c r="P33" s="14" t="s">
        <v>28</v>
      </c>
      <c r="Q33" s="14" t="s">
        <v>28</v>
      </c>
      <c r="R33" s="14" t="s">
        <v>28</v>
      </c>
      <c r="S33" s="14" t="s">
        <v>28</v>
      </c>
      <c r="T33" s="14" t="s">
        <v>28</v>
      </c>
      <c r="U33" s="14" t="s">
        <v>28</v>
      </c>
      <c r="V33" s="14" t="s">
        <v>28</v>
      </c>
      <c r="W33" s="14" t="s">
        <v>28</v>
      </c>
      <c r="X33" s="14" t="s">
        <v>28</v>
      </c>
      <c r="Y33" s="14" t="s">
        <v>28</v>
      </c>
      <c r="Z33" s="21" t="s">
        <v>28</v>
      </c>
    </row>
    <row r="34" spans="1:26" x14ac:dyDescent="0.25">
      <c r="A34" s="4">
        <v>2006</v>
      </c>
      <c r="B34" s="8">
        <v>854</v>
      </c>
      <c r="C34" s="8" t="s">
        <v>42</v>
      </c>
      <c r="D34" s="15">
        <v>2.3419203747072598E-2</v>
      </c>
      <c r="E34" s="14">
        <v>1.17096018735363E-3</v>
      </c>
      <c r="F34" s="14">
        <v>0</v>
      </c>
      <c r="G34" s="14">
        <v>0</v>
      </c>
      <c r="H34" s="14">
        <v>0</v>
      </c>
      <c r="I34" s="14">
        <v>0.14168618266978922</v>
      </c>
      <c r="J34" s="14">
        <v>1.405152224824356E-2</v>
      </c>
      <c r="K34" s="15">
        <v>0</v>
      </c>
      <c r="L34" s="14">
        <v>4.3325526932084309E-2</v>
      </c>
      <c r="M34" s="14">
        <v>0</v>
      </c>
      <c r="N34" s="14">
        <v>0</v>
      </c>
      <c r="O34" s="14">
        <v>0</v>
      </c>
      <c r="P34" s="14">
        <v>8.1967213114754103E-3</v>
      </c>
      <c r="Q34" s="14">
        <v>0</v>
      </c>
      <c r="R34" s="14">
        <v>0</v>
      </c>
      <c r="S34" s="14">
        <v>0</v>
      </c>
      <c r="T34" s="14">
        <v>0</v>
      </c>
      <c r="U34" s="14">
        <v>3.9812646370023422E-2</v>
      </c>
      <c r="V34" s="14">
        <v>0</v>
      </c>
      <c r="W34" s="14">
        <v>2.3419203747072601E-2</v>
      </c>
      <c r="X34" s="14">
        <v>0</v>
      </c>
      <c r="Y34" s="14">
        <v>0.13466042154566746</v>
      </c>
      <c r="Z34" s="21">
        <v>0.57025761124121777</v>
      </c>
    </row>
    <row r="35" spans="1:26" x14ac:dyDescent="0.25">
      <c r="A35" s="4">
        <v>2007</v>
      </c>
      <c r="B35" s="8">
        <v>808</v>
      </c>
      <c r="C35" s="8" t="s">
        <v>43</v>
      </c>
      <c r="D35" s="15">
        <v>9.9009900990099011E-3</v>
      </c>
      <c r="E35" s="14">
        <v>1.1138613861386138E-2</v>
      </c>
      <c r="F35" s="14">
        <v>0</v>
      </c>
      <c r="G35" s="14">
        <v>0</v>
      </c>
      <c r="H35" s="14">
        <v>0</v>
      </c>
      <c r="I35" s="14">
        <v>0.14851485148514854</v>
      </c>
      <c r="J35" s="14">
        <v>5.8168316831683171E-2</v>
      </c>
      <c r="K35" s="15">
        <v>0</v>
      </c>
      <c r="L35" s="14">
        <v>0.14727722772277227</v>
      </c>
      <c r="M35" s="14">
        <v>0</v>
      </c>
      <c r="N35" s="14">
        <v>9.9009900990099011E-3</v>
      </c>
      <c r="O35" s="14">
        <v>0</v>
      </c>
      <c r="P35" s="14">
        <v>1.8564356435643563E-2</v>
      </c>
      <c r="Q35" s="14">
        <v>0</v>
      </c>
      <c r="R35" s="14">
        <v>0</v>
      </c>
      <c r="S35" s="14">
        <v>0</v>
      </c>
      <c r="T35" s="14">
        <v>1.2376237623762376E-3</v>
      </c>
      <c r="U35" s="14">
        <v>9.5297029702970298E-2</v>
      </c>
      <c r="V35" s="14">
        <v>0</v>
      </c>
      <c r="W35" s="14">
        <v>4.4554455445544552E-2</v>
      </c>
      <c r="X35" s="14">
        <v>0</v>
      </c>
      <c r="Y35" s="14">
        <v>5.4455445544554455E-2</v>
      </c>
      <c r="Z35" s="21">
        <v>0.40099009900990101</v>
      </c>
    </row>
    <row r="36" spans="1:26" x14ac:dyDescent="0.25">
      <c r="A36" s="4">
        <v>2008</v>
      </c>
      <c r="B36" s="8">
        <v>1203</v>
      </c>
      <c r="C36" s="8" t="s">
        <v>43</v>
      </c>
      <c r="D36" s="15">
        <v>2.4937655860349128E-2</v>
      </c>
      <c r="E36" s="14">
        <v>0</v>
      </c>
      <c r="F36" s="14">
        <v>0</v>
      </c>
      <c r="G36" s="14">
        <v>0</v>
      </c>
      <c r="H36" s="14">
        <v>0</v>
      </c>
      <c r="I36" s="14">
        <v>4.738154613466334E-2</v>
      </c>
      <c r="J36" s="14">
        <v>5.5694098088113049E-2</v>
      </c>
      <c r="K36" s="15">
        <v>0</v>
      </c>
      <c r="L36" s="14">
        <v>5.6525353283458021E-2</v>
      </c>
      <c r="M36" s="14">
        <v>0</v>
      </c>
      <c r="N36" s="14">
        <v>0</v>
      </c>
      <c r="O36" s="14">
        <v>0</v>
      </c>
      <c r="P36" s="14">
        <v>8.3125519534497092E-4</v>
      </c>
      <c r="Q36" s="14">
        <v>0</v>
      </c>
      <c r="R36" s="14">
        <v>0</v>
      </c>
      <c r="S36" s="14">
        <v>0</v>
      </c>
      <c r="T36" s="14">
        <v>0</v>
      </c>
      <c r="U36" s="14">
        <v>0.11970074812967582</v>
      </c>
      <c r="V36" s="14">
        <v>0</v>
      </c>
      <c r="W36" s="14">
        <v>3.8237738985868665E-2</v>
      </c>
      <c r="X36" s="14">
        <v>0</v>
      </c>
      <c r="Y36" s="14">
        <v>3.906899418121363E-2</v>
      </c>
      <c r="Z36" s="21">
        <v>0.61762261014131337</v>
      </c>
    </row>
    <row r="37" spans="1:26" x14ac:dyDescent="0.25">
      <c r="A37" s="4">
        <v>2009</v>
      </c>
      <c r="B37" s="8">
        <v>1001</v>
      </c>
      <c r="C37" s="8" t="s">
        <v>43</v>
      </c>
      <c r="D37" s="15">
        <v>1.1988011988011988E-2</v>
      </c>
      <c r="E37" s="14">
        <v>9.99000999000999E-4</v>
      </c>
      <c r="F37" s="14">
        <v>2.997002997002997E-3</v>
      </c>
      <c r="G37" s="14">
        <v>2.997002997002997E-3</v>
      </c>
      <c r="H37" s="14">
        <v>5.994005994005994E-3</v>
      </c>
      <c r="I37" s="14">
        <v>2.097902097902098E-2</v>
      </c>
      <c r="J37" s="14">
        <v>4.295704295704296E-2</v>
      </c>
      <c r="K37" s="15">
        <v>0</v>
      </c>
      <c r="L37" s="14">
        <v>9.9900099900099903E-2</v>
      </c>
      <c r="M37" s="14">
        <v>0</v>
      </c>
      <c r="N37" s="14">
        <v>0</v>
      </c>
      <c r="O37" s="14">
        <v>0</v>
      </c>
      <c r="P37" s="14">
        <v>1.998001998001998E-3</v>
      </c>
      <c r="Q37" s="14">
        <v>0</v>
      </c>
      <c r="R37" s="14">
        <v>0</v>
      </c>
      <c r="S37" s="14">
        <v>0</v>
      </c>
      <c r="T37" s="14">
        <v>0</v>
      </c>
      <c r="U37" s="14">
        <v>0.11988011988011987</v>
      </c>
      <c r="V37" s="14">
        <v>0</v>
      </c>
      <c r="W37" s="14">
        <v>4.9950049950049952E-2</v>
      </c>
      <c r="X37" s="14">
        <v>0</v>
      </c>
      <c r="Y37" s="14">
        <v>4.9950049950049952E-2</v>
      </c>
      <c r="Z37" s="21">
        <v>0.58941058941058944</v>
      </c>
    </row>
    <row r="38" spans="1:26" x14ac:dyDescent="0.25">
      <c r="A38" s="4">
        <v>2010</v>
      </c>
      <c r="B38" s="8">
        <v>867</v>
      </c>
      <c r="C38" s="8" t="s">
        <v>43</v>
      </c>
      <c r="D38" s="15">
        <v>1.0380622837370242E-2</v>
      </c>
      <c r="E38" s="14">
        <v>0</v>
      </c>
      <c r="F38" s="14">
        <v>0</v>
      </c>
      <c r="G38" s="14">
        <v>0</v>
      </c>
      <c r="H38" s="14">
        <v>0</v>
      </c>
      <c r="I38" s="14">
        <v>8.1891580161476366E-2</v>
      </c>
      <c r="J38" s="14">
        <v>8.3044982698961933E-2</v>
      </c>
      <c r="K38" s="15">
        <v>0</v>
      </c>
      <c r="L38" s="14">
        <v>9.22722029988466E-2</v>
      </c>
      <c r="M38" s="14">
        <v>0</v>
      </c>
      <c r="N38" s="14">
        <v>0</v>
      </c>
      <c r="O38" s="14">
        <v>6.920415224913495E-3</v>
      </c>
      <c r="P38" s="14">
        <v>2.306805074971165E-2</v>
      </c>
      <c r="Q38" s="14">
        <v>4.61361014994233E-3</v>
      </c>
      <c r="R38" s="14">
        <v>0</v>
      </c>
      <c r="S38" s="14">
        <v>0</v>
      </c>
      <c r="T38" s="14">
        <v>0</v>
      </c>
      <c r="U38" s="14">
        <v>9.6885813148788927E-2</v>
      </c>
      <c r="V38" s="14">
        <v>0</v>
      </c>
      <c r="W38" s="14">
        <v>5.8823529411764705E-2</v>
      </c>
      <c r="X38" s="14">
        <v>0</v>
      </c>
      <c r="Y38" s="14">
        <v>1.2687427912341407E-2</v>
      </c>
      <c r="Z38" s="21">
        <v>0.52941176470588236</v>
      </c>
    </row>
    <row r="39" spans="1:26" x14ac:dyDescent="0.25">
      <c r="A39" s="4">
        <v>2011</v>
      </c>
      <c r="B39" s="8">
        <v>1343</v>
      </c>
      <c r="C39" s="8" t="s">
        <v>43</v>
      </c>
      <c r="D39" s="15">
        <v>1.4892032762472078E-2</v>
      </c>
      <c r="E39" s="14">
        <v>2.2338049143708115E-3</v>
      </c>
      <c r="F39" s="14">
        <v>0</v>
      </c>
      <c r="G39" s="14">
        <v>0</v>
      </c>
      <c r="H39" s="14">
        <v>0</v>
      </c>
      <c r="I39" s="14">
        <v>4.7654504839910648E-2</v>
      </c>
      <c r="J39" s="14">
        <v>7.7438570364854797E-2</v>
      </c>
      <c r="K39" s="15">
        <v>0</v>
      </c>
      <c r="L39" s="14">
        <v>8.637379002233804E-2</v>
      </c>
      <c r="M39" s="14">
        <v>0</v>
      </c>
      <c r="N39" s="14">
        <v>0</v>
      </c>
      <c r="O39" s="14">
        <v>3.052866716306776E-2</v>
      </c>
      <c r="P39" s="14">
        <v>7.446016381236039E-3</v>
      </c>
      <c r="Q39" s="14">
        <v>2.2338049143708115E-3</v>
      </c>
      <c r="R39" s="14">
        <v>0</v>
      </c>
      <c r="S39" s="14">
        <v>0</v>
      </c>
      <c r="T39" s="14">
        <v>0</v>
      </c>
      <c r="U39" s="14">
        <v>5.7334326135517498E-2</v>
      </c>
      <c r="V39" s="14">
        <v>0</v>
      </c>
      <c r="W39" s="14">
        <v>2.5316455696202531E-2</v>
      </c>
      <c r="X39" s="14">
        <v>1.4892032762472078E-3</v>
      </c>
      <c r="Y39" s="14">
        <v>2.8294862248696945E-2</v>
      </c>
      <c r="Z39" s="21">
        <v>0.61876396128071487</v>
      </c>
    </row>
    <row r="40" spans="1:26" x14ac:dyDescent="0.25">
      <c r="A40" s="4">
        <v>2012</v>
      </c>
      <c r="B40" s="8">
        <v>1091</v>
      </c>
      <c r="C40" s="8" t="s">
        <v>43</v>
      </c>
      <c r="D40" s="15">
        <v>1.5582034830430799E-2</v>
      </c>
      <c r="E40" s="14">
        <v>2.7497708524289641E-3</v>
      </c>
      <c r="F40" s="14">
        <v>0</v>
      </c>
      <c r="G40" s="14">
        <v>2.7497708524289641E-3</v>
      </c>
      <c r="H40" s="14">
        <v>0</v>
      </c>
      <c r="I40" s="14">
        <v>3.9413382218148482E-2</v>
      </c>
      <c r="J40" s="14">
        <v>3.3913840513290557E-2</v>
      </c>
      <c r="K40" s="15">
        <v>0</v>
      </c>
      <c r="L40" s="14">
        <v>6.6911090742438131E-2</v>
      </c>
      <c r="M40" s="14">
        <v>0</v>
      </c>
      <c r="N40" s="14">
        <v>0</v>
      </c>
      <c r="O40" s="14">
        <v>4.5829514207149404E-3</v>
      </c>
      <c r="P40" s="14">
        <v>2.7497708524289641E-3</v>
      </c>
      <c r="Q40" s="14">
        <v>0</v>
      </c>
      <c r="R40" s="14">
        <v>0</v>
      </c>
      <c r="S40" s="14">
        <v>0</v>
      </c>
      <c r="T40" s="14">
        <v>0</v>
      </c>
      <c r="U40" s="14">
        <v>4.9495875343721352E-2</v>
      </c>
      <c r="V40" s="14">
        <v>0</v>
      </c>
      <c r="W40" s="14">
        <v>1.3748854262144821E-2</v>
      </c>
      <c r="X40" s="14">
        <v>0</v>
      </c>
      <c r="Y40" s="14">
        <v>7.974335472043996E-2</v>
      </c>
      <c r="Z40" s="21">
        <v>0.68835930339138407</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733</v>
      </c>
      <c r="C42" s="9"/>
      <c r="D42" s="16">
        <v>2.7681099546989593E-2</v>
      </c>
      <c r="E42" s="1">
        <v>1.7301221966932339E-3</v>
      </c>
      <c r="F42" s="1">
        <v>2.6087424292509884E-4</v>
      </c>
      <c r="G42" s="1">
        <v>5.7083330689524222E-3</v>
      </c>
      <c r="H42" s="1">
        <v>2.7245481790936338E-4</v>
      </c>
      <c r="I42" s="1">
        <v>9.9919098407746557E-2</v>
      </c>
      <c r="J42" s="1">
        <v>5.0835303798928727E-2</v>
      </c>
      <c r="K42" s="16">
        <v>4.7411011735046076E-4</v>
      </c>
      <c r="L42" s="1">
        <v>8.4600764134297429E-2</v>
      </c>
      <c r="M42" s="1">
        <v>1.1316115929849836E-2</v>
      </c>
      <c r="N42" s="1">
        <v>3.7700625520499985E-2</v>
      </c>
      <c r="O42" s="1">
        <v>3.3261934327686021E-3</v>
      </c>
      <c r="P42" s="1">
        <v>1.3860749225064611E-2</v>
      </c>
      <c r="Q42" s="1">
        <v>4.5755905384021881E-4</v>
      </c>
      <c r="R42" s="1">
        <v>0</v>
      </c>
      <c r="S42" s="1">
        <v>0</v>
      </c>
      <c r="T42" s="1">
        <v>1.995266915804034E-4</v>
      </c>
      <c r="U42" s="1">
        <v>0.14169618051636154</v>
      </c>
      <c r="V42" s="1">
        <v>0</v>
      </c>
      <c r="W42" s="1">
        <v>4.1115902344634504E-2</v>
      </c>
      <c r="X42" s="1">
        <v>1.2122998080811004E-4</v>
      </c>
      <c r="Y42" s="1">
        <v>3.1396311017816841E-2</v>
      </c>
      <c r="Z42" s="22">
        <v>0.44732744595498242</v>
      </c>
    </row>
    <row r="43" spans="1:26" x14ac:dyDescent="0.25">
      <c r="A43" s="5" t="s">
        <v>33</v>
      </c>
      <c r="B43" s="9">
        <v>108</v>
      </c>
      <c r="C43" s="9"/>
      <c r="D43" s="16">
        <v>9.2592592592592587E-3</v>
      </c>
      <c r="E43" s="1">
        <v>0</v>
      </c>
      <c r="F43" s="1">
        <v>0</v>
      </c>
      <c r="G43" s="1">
        <v>3.7037037037037035E-2</v>
      </c>
      <c r="H43" s="1">
        <v>0</v>
      </c>
      <c r="I43" s="1">
        <v>0.10185185185185185</v>
      </c>
      <c r="J43" s="1">
        <v>0</v>
      </c>
      <c r="K43" s="16">
        <v>0</v>
      </c>
      <c r="L43" s="1">
        <v>0.16666666666666666</v>
      </c>
      <c r="M43" s="1">
        <v>0.16666666666666666</v>
      </c>
      <c r="N43" s="1">
        <v>0.21296296296296294</v>
      </c>
      <c r="O43" s="1">
        <v>0</v>
      </c>
      <c r="P43" s="1">
        <v>0</v>
      </c>
      <c r="Q43" s="1">
        <v>0</v>
      </c>
      <c r="R43" s="1">
        <v>0</v>
      </c>
      <c r="S43" s="1">
        <v>0</v>
      </c>
      <c r="T43" s="1">
        <v>0</v>
      </c>
      <c r="U43" s="1">
        <v>0.26851851851851849</v>
      </c>
      <c r="V43" s="1">
        <v>0</v>
      </c>
      <c r="W43" s="1">
        <v>3.7037037037037035E-2</v>
      </c>
      <c r="X43" s="1">
        <v>0</v>
      </c>
      <c r="Y43" s="1">
        <v>0</v>
      </c>
      <c r="Z43" s="22">
        <v>0</v>
      </c>
    </row>
    <row r="44" spans="1:26" x14ac:dyDescent="0.25">
      <c r="A44" s="5" t="s">
        <v>34</v>
      </c>
      <c r="B44" s="9">
        <v>557</v>
      </c>
      <c r="C44" s="9"/>
      <c r="D44" s="16">
        <v>2.4180826274038818E-2</v>
      </c>
      <c r="E44" s="1">
        <v>0</v>
      </c>
      <c r="F44" s="1">
        <v>0</v>
      </c>
      <c r="G44" s="1">
        <v>7.8845431451096334E-3</v>
      </c>
      <c r="H44" s="1">
        <v>0</v>
      </c>
      <c r="I44" s="1">
        <v>0.16341045327963308</v>
      </c>
      <c r="J44" s="1">
        <v>5.5470096248120632E-2</v>
      </c>
      <c r="K44" s="16">
        <v>1.3038028227137671E-3</v>
      </c>
      <c r="L44" s="1">
        <v>9.5760003732695387E-2</v>
      </c>
      <c r="M44" s="1">
        <v>1.0285985473753714E-2</v>
      </c>
      <c r="N44" s="1">
        <v>6.1524137577109769E-2</v>
      </c>
      <c r="O44" s="1">
        <v>1.7468855775077739E-3</v>
      </c>
      <c r="P44" s="1">
        <v>2.9236359444881822E-2</v>
      </c>
      <c r="Q44" s="1">
        <v>4.0236051502145923E-4</v>
      </c>
      <c r="R44" s="1">
        <v>0</v>
      </c>
      <c r="S44" s="1">
        <v>0</v>
      </c>
      <c r="T44" s="1">
        <v>3.9399543154907963E-4</v>
      </c>
      <c r="U44" s="1">
        <v>0.19511389924642472</v>
      </c>
      <c r="V44" s="1">
        <v>0</v>
      </c>
      <c r="W44" s="1">
        <v>6.9444144599453098E-2</v>
      </c>
      <c r="X44" s="1">
        <v>0</v>
      </c>
      <c r="Y44" s="1">
        <v>6.148794451866584E-3</v>
      </c>
      <c r="Z44" s="22">
        <v>0.27769371218012068</v>
      </c>
    </row>
    <row r="45" spans="1:26" x14ac:dyDescent="0.25">
      <c r="A45" s="5" t="s">
        <v>35</v>
      </c>
      <c r="B45" s="9">
        <v>931</v>
      </c>
      <c r="C45" s="9"/>
      <c r="D45" s="16">
        <v>7.1248463080557184E-2</v>
      </c>
      <c r="E45" s="1">
        <v>3.1818628791516566E-3</v>
      </c>
      <c r="F45" s="1">
        <v>9.1407678244972577E-4</v>
      </c>
      <c r="G45" s="1">
        <v>6.5743904898690718E-3</v>
      </c>
      <c r="H45" s="1">
        <v>0</v>
      </c>
      <c r="I45" s="1">
        <v>3.0137617543383656E-2</v>
      </c>
      <c r="J45" s="1">
        <v>4.7008022486217077E-2</v>
      </c>
      <c r="K45" s="16">
        <v>0</v>
      </c>
      <c r="L45" s="1">
        <v>5.6389960156731686E-2</v>
      </c>
      <c r="M45" s="1">
        <v>0</v>
      </c>
      <c r="N45" s="1">
        <v>3.6073912815665125E-2</v>
      </c>
      <c r="O45" s="1">
        <v>4.3597191806828695E-3</v>
      </c>
      <c r="P45" s="1">
        <v>0</v>
      </c>
      <c r="Q45" s="1">
        <v>0</v>
      </c>
      <c r="R45" s="1">
        <v>0</v>
      </c>
      <c r="S45" s="1">
        <v>0</v>
      </c>
      <c r="T45" s="1">
        <v>0</v>
      </c>
      <c r="U45" s="1">
        <v>0.15824797284542375</v>
      </c>
      <c r="V45" s="1">
        <v>0</v>
      </c>
      <c r="W45" s="1">
        <v>1.2463671997525136E-2</v>
      </c>
      <c r="X45" s="1">
        <v>3.9261876717707102E-4</v>
      </c>
      <c r="Y45" s="1">
        <v>5.7834108163240409E-2</v>
      </c>
      <c r="Z45" s="22">
        <v>0.51517360281192559</v>
      </c>
    </row>
    <row r="46" spans="1:26" ht="15.75" thickBot="1" x14ac:dyDescent="0.3">
      <c r="A46" s="6" t="s">
        <v>36</v>
      </c>
      <c r="B46" s="11">
        <v>878</v>
      </c>
      <c r="C46" s="11"/>
      <c r="D46" s="17">
        <v>1.9253293134052964E-2</v>
      </c>
      <c r="E46" s="18">
        <v>2.8517099689796166E-3</v>
      </c>
      <c r="F46" s="18">
        <v>2.997002997002997E-4</v>
      </c>
      <c r="G46" s="18">
        <v>5.7467738494319603E-4</v>
      </c>
      <c r="H46" s="18">
        <v>5.994005994005994E-4</v>
      </c>
      <c r="I46" s="18">
        <v>6.9867183425135648E-2</v>
      </c>
      <c r="J46" s="18">
        <v>5.3359184613281554E-2</v>
      </c>
      <c r="K46" s="17">
        <v>0</v>
      </c>
      <c r="L46" s="18">
        <v>7.5930023395611806E-2</v>
      </c>
      <c r="M46" s="18">
        <v>0</v>
      </c>
      <c r="N46" s="18">
        <v>1.6035959424163277E-3</v>
      </c>
      <c r="O46" s="18">
        <v>4.6122013358798446E-3</v>
      </c>
      <c r="P46" s="18">
        <v>7.104560739236686E-3</v>
      </c>
      <c r="Q46" s="18">
        <v>6.847415064313142E-4</v>
      </c>
      <c r="R46" s="18">
        <v>0</v>
      </c>
      <c r="S46" s="18">
        <v>0</v>
      </c>
      <c r="T46" s="18">
        <v>1.2376237623762376E-4</v>
      </c>
      <c r="U46" s="18">
        <v>8.1314234033376676E-2</v>
      </c>
      <c r="V46" s="18">
        <v>0</v>
      </c>
      <c r="W46" s="18">
        <v>2.7456864175672179E-2</v>
      </c>
      <c r="X46" s="18">
        <v>1.4892032762472079E-4</v>
      </c>
      <c r="Y46" s="18">
        <v>4.6802616228731678E-2</v>
      </c>
      <c r="Z46" s="23">
        <v>0.60741333051328728</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178</v>
      </c>
    </row>
    <row r="2" spans="1:26" x14ac:dyDescent="0.25">
      <c r="A2" t="s">
        <v>179</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10</v>
      </c>
      <c r="C10" s="8">
        <v>2</v>
      </c>
      <c r="D10" s="15" t="s">
        <v>26</v>
      </c>
      <c r="E10" s="14" t="s">
        <v>27</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43</v>
      </c>
      <c r="C11" s="8" t="s">
        <v>41</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80</v>
      </c>
      <c r="C12" s="8" t="s">
        <v>42</v>
      </c>
      <c r="D12" s="15">
        <v>0</v>
      </c>
      <c r="E12" s="14">
        <v>0</v>
      </c>
      <c r="F12" s="14">
        <v>0</v>
      </c>
      <c r="G12" s="14">
        <v>3.7499999999999999E-2</v>
      </c>
      <c r="H12" s="14">
        <v>0</v>
      </c>
      <c r="I12" s="14">
        <v>7.5000000000000011E-2</v>
      </c>
      <c r="J12" s="14">
        <v>0</v>
      </c>
      <c r="K12" s="15">
        <v>0</v>
      </c>
      <c r="L12" s="14">
        <v>0.17499999999999999</v>
      </c>
      <c r="M12" s="14">
        <v>0.2</v>
      </c>
      <c r="N12" s="14">
        <v>0.26250000000000001</v>
      </c>
      <c r="O12" s="14">
        <v>0</v>
      </c>
      <c r="P12" s="14">
        <v>0</v>
      </c>
      <c r="Q12" s="14">
        <v>0</v>
      </c>
      <c r="R12" s="14">
        <v>0</v>
      </c>
      <c r="S12" s="14">
        <v>0</v>
      </c>
      <c r="T12" s="14">
        <v>0</v>
      </c>
      <c r="U12" s="14">
        <v>0.19999999999999998</v>
      </c>
      <c r="V12" s="14">
        <v>0</v>
      </c>
      <c r="W12" s="14">
        <v>0.05</v>
      </c>
      <c r="X12" s="14">
        <v>0</v>
      </c>
      <c r="Y12" s="14">
        <v>0</v>
      </c>
      <c r="Z12" s="21">
        <v>0</v>
      </c>
    </row>
    <row r="13" spans="1:26" x14ac:dyDescent="0.25">
      <c r="A13" s="4">
        <v>1985</v>
      </c>
      <c r="B13" s="8">
        <v>94</v>
      </c>
      <c r="C13" s="8" t="s">
        <v>43</v>
      </c>
      <c r="D13" s="15">
        <v>7.4468085106382975E-2</v>
      </c>
      <c r="E13" s="14">
        <v>0</v>
      </c>
      <c r="F13" s="14">
        <v>0</v>
      </c>
      <c r="G13" s="14">
        <v>4.2553191489361701E-2</v>
      </c>
      <c r="H13" s="14">
        <v>0</v>
      </c>
      <c r="I13" s="14">
        <v>0.30851063829787234</v>
      </c>
      <c r="J13" s="14">
        <v>8.5106382978723402E-2</v>
      </c>
      <c r="K13" s="15">
        <v>0</v>
      </c>
      <c r="L13" s="14">
        <v>9.5744680851063829E-2</v>
      </c>
      <c r="M13" s="14">
        <v>0</v>
      </c>
      <c r="N13" s="14">
        <v>0.15957446808510639</v>
      </c>
      <c r="O13" s="14">
        <v>0</v>
      </c>
      <c r="P13" s="14">
        <v>0</v>
      </c>
      <c r="Q13" s="14">
        <v>0</v>
      </c>
      <c r="R13" s="14">
        <v>0</v>
      </c>
      <c r="S13" s="14">
        <v>0</v>
      </c>
      <c r="T13" s="14">
        <v>0</v>
      </c>
      <c r="U13" s="14">
        <v>0.1276595744680851</v>
      </c>
      <c r="V13" s="14">
        <v>0</v>
      </c>
      <c r="W13" s="14">
        <v>9.5744680851063829E-2</v>
      </c>
      <c r="X13" s="14">
        <v>0</v>
      </c>
      <c r="Y13" s="14">
        <v>1.0638297872340425E-2</v>
      </c>
      <c r="Z13" s="21">
        <v>0</v>
      </c>
    </row>
    <row r="14" spans="1:26" x14ac:dyDescent="0.25">
      <c r="A14" s="4">
        <v>1986</v>
      </c>
      <c r="B14" s="8">
        <v>90</v>
      </c>
      <c r="C14" s="8" t="s">
        <v>30</v>
      </c>
      <c r="D14" s="15">
        <v>4.4444444444444446E-2</v>
      </c>
      <c r="E14" s="14">
        <v>0</v>
      </c>
      <c r="F14" s="14">
        <v>0</v>
      </c>
      <c r="G14" s="14">
        <v>0</v>
      </c>
      <c r="H14" s="14">
        <v>0</v>
      </c>
      <c r="I14" s="14">
        <v>0.32222222222222219</v>
      </c>
      <c r="J14" s="14">
        <v>0</v>
      </c>
      <c r="K14" s="15">
        <v>0</v>
      </c>
      <c r="L14" s="14">
        <v>0.21111111111111108</v>
      </c>
      <c r="M14" s="14">
        <v>0</v>
      </c>
      <c r="N14" s="14">
        <v>4.4444444444444446E-2</v>
      </c>
      <c r="O14" s="14">
        <v>0</v>
      </c>
      <c r="P14" s="14">
        <v>0</v>
      </c>
      <c r="Q14" s="14">
        <v>0</v>
      </c>
      <c r="R14" s="14">
        <v>0</v>
      </c>
      <c r="S14" s="14">
        <v>0</v>
      </c>
      <c r="T14" s="14">
        <v>0</v>
      </c>
      <c r="U14" s="14">
        <v>0.21111111111111111</v>
      </c>
      <c r="V14" s="14">
        <v>0</v>
      </c>
      <c r="W14" s="14">
        <v>0.16666666666666669</v>
      </c>
      <c r="X14" s="14">
        <v>0</v>
      </c>
      <c r="Y14" s="14">
        <v>0</v>
      </c>
      <c r="Z14" s="21">
        <v>0</v>
      </c>
    </row>
    <row r="15" spans="1:26" x14ac:dyDescent="0.25">
      <c r="A15" s="4">
        <v>1987</v>
      </c>
      <c r="B15" s="8">
        <v>41</v>
      </c>
      <c r="C15" s="8" t="s">
        <v>78</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57</v>
      </c>
      <c r="C16" s="8" t="s">
        <v>82</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254</v>
      </c>
      <c r="C17" s="8" t="s">
        <v>41</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340</v>
      </c>
      <c r="C18" s="8" t="s">
        <v>42</v>
      </c>
      <c r="D18" s="15">
        <v>5.8823529411764705E-3</v>
      </c>
      <c r="E18" s="14">
        <v>0</v>
      </c>
      <c r="F18" s="14">
        <v>0</v>
      </c>
      <c r="G18" s="14">
        <v>8.8235294117647058E-3</v>
      </c>
      <c r="H18" s="14">
        <v>0</v>
      </c>
      <c r="I18" s="14">
        <v>0.21470588235294116</v>
      </c>
      <c r="J18" s="14">
        <v>6.4705882352941183E-2</v>
      </c>
      <c r="K18" s="15">
        <v>5.8823529411764705E-3</v>
      </c>
      <c r="L18" s="14">
        <v>9.1176470588235303E-2</v>
      </c>
      <c r="M18" s="14">
        <v>7.9411764705882348E-2</v>
      </c>
      <c r="N18" s="14">
        <v>0.10882352941176471</v>
      </c>
      <c r="O18" s="14">
        <v>0</v>
      </c>
      <c r="P18" s="14">
        <v>5.5882352941176473E-2</v>
      </c>
      <c r="Q18" s="14">
        <v>0</v>
      </c>
      <c r="R18" s="14">
        <v>0</v>
      </c>
      <c r="S18" s="14">
        <v>0</v>
      </c>
      <c r="T18" s="14">
        <v>0</v>
      </c>
      <c r="U18" s="14">
        <v>0.13823529411764707</v>
      </c>
      <c r="V18" s="14">
        <v>0</v>
      </c>
      <c r="W18" s="14">
        <v>9.4117647058823528E-2</v>
      </c>
      <c r="X18" s="14">
        <v>0</v>
      </c>
      <c r="Y18" s="14">
        <v>0</v>
      </c>
      <c r="Z18" s="21">
        <v>0.13235294117647059</v>
      </c>
    </row>
    <row r="19" spans="1:26" x14ac:dyDescent="0.25">
      <c r="A19" s="4">
        <v>1991</v>
      </c>
      <c r="B19" s="8">
        <v>915</v>
      </c>
      <c r="C19" s="8" t="s">
        <v>43</v>
      </c>
      <c r="D19" s="15">
        <v>2.185792349726776E-3</v>
      </c>
      <c r="E19" s="14">
        <v>0</v>
      </c>
      <c r="F19" s="14">
        <v>0</v>
      </c>
      <c r="G19" s="14">
        <v>0</v>
      </c>
      <c r="H19" s="14">
        <v>0</v>
      </c>
      <c r="I19" s="14">
        <v>4.6994535519125684E-2</v>
      </c>
      <c r="J19" s="14">
        <v>2.2950819672131147E-2</v>
      </c>
      <c r="K19" s="15">
        <v>0</v>
      </c>
      <c r="L19" s="14">
        <v>3.4972677595628415E-2</v>
      </c>
      <c r="M19" s="14">
        <v>0</v>
      </c>
      <c r="N19" s="14">
        <v>9.8360655737704909E-3</v>
      </c>
      <c r="O19" s="14">
        <v>4.3715846994535519E-3</v>
      </c>
      <c r="P19" s="14">
        <v>4.2622950819672129E-2</v>
      </c>
      <c r="Q19" s="14">
        <v>0</v>
      </c>
      <c r="R19" s="14">
        <v>0</v>
      </c>
      <c r="S19" s="14">
        <v>0</v>
      </c>
      <c r="T19" s="14">
        <v>0</v>
      </c>
      <c r="U19" s="14">
        <v>6.4480874316939885E-2</v>
      </c>
      <c r="V19" s="14">
        <v>0</v>
      </c>
      <c r="W19" s="14">
        <v>5.5737704918032788E-2</v>
      </c>
      <c r="X19" s="14">
        <v>0</v>
      </c>
      <c r="Y19" s="14">
        <v>5.4644808743169399E-3</v>
      </c>
      <c r="Z19" s="21">
        <v>0.7103825136612022</v>
      </c>
    </row>
    <row r="20" spans="1:26" x14ac:dyDescent="0.25">
      <c r="A20" s="4">
        <v>1992</v>
      </c>
      <c r="B20" s="8">
        <v>637</v>
      </c>
      <c r="C20" s="8" t="s">
        <v>43</v>
      </c>
      <c r="D20" s="15">
        <v>0</v>
      </c>
      <c r="E20" s="14">
        <v>0</v>
      </c>
      <c r="F20" s="14">
        <v>0</v>
      </c>
      <c r="G20" s="14">
        <v>4.7095761381475663E-3</v>
      </c>
      <c r="H20" s="14">
        <v>0</v>
      </c>
      <c r="I20" s="14">
        <v>0.18053375196232338</v>
      </c>
      <c r="J20" s="14">
        <v>4.2386185243328101E-2</v>
      </c>
      <c r="K20" s="15">
        <v>0</v>
      </c>
      <c r="L20" s="14">
        <v>5.3375196232339092E-2</v>
      </c>
      <c r="M20" s="14">
        <v>0</v>
      </c>
      <c r="N20" s="14">
        <v>5.3375196232339085E-2</v>
      </c>
      <c r="O20" s="14">
        <v>0</v>
      </c>
      <c r="P20" s="14">
        <v>6.1224489795918366E-2</v>
      </c>
      <c r="Q20" s="14">
        <v>0</v>
      </c>
      <c r="R20" s="14">
        <v>0</v>
      </c>
      <c r="S20" s="14">
        <v>0</v>
      </c>
      <c r="T20" s="14">
        <v>0</v>
      </c>
      <c r="U20" s="14">
        <v>0.29356357927786503</v>
      </c>
      <c r="V20" s="14">
        <v>0</v>
      </c>
      <c r="W20" s="14">
        <v>0.12558869701726844</v>
      </c>
      <c r="X20" s="14">
        <v>0</v>
      </c>
      <c r="Y20" s="14">
        <v>0</v>
      </c>
      <c r="Z20" s="21">
        <v>0.18524332810047095</v>
      </c>
    </row>
    <row r="21" spans="1:26" x14ac:dyDescent="0.25">
      <c r="A21" s="4">
        <v>1993</v>
      </c>
      <c r="B21" s="8">
        <v>818</v>
      </c>
      <c r="C21" s="8" t="s">
        <v>43</v>
      </c>
      <c r="D21" s="15">
        <v>0</v>
      </c>
      <c r="E21" s="14">
        <v>0</v>
      </c>
      <c r="F21" s="14">
        <v>0</v>
      </c>
      <c r="G21" s="14">
        <v>6.1124694376528121E-3</v>
      </c>
      <c r="H21" s="14">
        <v>0</v>
      </c>
      <c r="I21" s="14">
        <v>0.11246943765281174</v>
      </c>
      <c r="J21" s="14">
        <v>9.6577017114914426E-2</v>
      </c>
      <c r="K21" s="15">
        <v>2.4449877750611247E-3</v>
      </c>
      <c r="L21" s="14">
        <v>8.8019559902200492E-2</v>
      </c>
      <c r="M21" s="14">
        <v>3.667481662591687E-3</v>
      </c>
      <c r="N21" s="14">
        <v>2.3227383863080684E-2</v>
      </c>
      <c r="O21" s="14">
        <v>7.3349633251833741E-3</v>
      </c>
      <c r="P21" s="14">
        <v>5.256723716381418E-2</v>
      </c>
      <c r="Q21" s="14">
        <v>3.667481662591687E-3</v>
      </c>
      <c r="R21" s="14">
        <v>0</v>
      </c>
      <c r="S21" s="14">
        <v>0</v>
      </c>
      <c r="T21" s="14">
        <v>1.2224938875305623E-3</v>
      </c>
      <c r="U21" s="14">
        <v>0.20293398533007334</v>
      </c>
      <c r="V21" s="14">
        <v>0</v>
      </c>
      <c r="W21" s="14">
        <v>1.3447432762836185E-2</v>
      </c>
      <c r="X21" s="14">
        <v>0</v>
      </c>
      <c r="Y21" s="14">
        <v>3.7897310513447434E-2</v>
      </c>
      <c r="Z21" s="21">
        <v>0.34841075794621029</v>
      </c>
    </row>
    <row r="22" spans="1:26" x14ac:dyDescent="0.25">
      <c r="A22" s="4">
        <v>1994</v>
      </c>
      <c r="B22" s="8">
        <v>451</v>
      </c>
      <c r="C22" s="8" t="s">
        <v>43</v>
      </c>
      <c r="D22" s="15">
        <v>2.4390243902439025E-2</v>
      </c>
      <c r="E22" s="14">
        <v>0</v>
      </c>
      <c r="F22" s="14">
        <v>0</v>
      </c>
      <c r="G22" s="14">
        <v>6.6518847006651885E-3</v>
      </c>
      <c r="H22" s="14">
        <v>0</v>
      </c>
      <c r="I22" s="14">
        <v>6.6518847006651879E-2</v>
      </c>
      <c r="J22" s="14">
        <v>5.3215077605321508E-2</v>
      </c>
      <c r="K22" s="15">
        <v>0</v>
      </c>
      <c r="L22" s="14">
        <v>7.7605321507760533E-2</v>
      </c>
      <c r="M22" s="14">
        <v>0</v>
      </c>
      <c r="N22" s="14">
        <v>2.2172949002217293E-2</v>
      </c>
      <c r="O22" s="14">
        <v>0</v>
      </c>
      <c r="P22" s="14">
        <v>0</v>
      </c>
      <c r="Q22" s="14">
        <v>0</v>
      </c>
      <c r="R22" s="14">
        <v>0</v>
      </c>
      <c r="S22" s="14">
        <v>0</v>
      </c>
      <c r="T22" s="14">
        <v>2.2172949002217295E-3</v>
      </c>
      <c r="U22" s="14">
        <v>5.7649667405764965E-2</v>
      </c>
      <c r="V22" s="14">
        <v>0</v>
      </c>
      <c r="W22" s="14">
        <v>2.2172949002217297E-2</v>
      </c>
      <c r="X22" s="14">
        <v>0</v>
      </c>
      <c r="Y22" s="14">
        <v>0</v>
      </c>
      <c r="Z22" s="21">
        <v>0.66740576496674053</v>
      </c>
    </row>
    <row r="23" spans="1:26" x14ac:dyDescent="0.25">
      <c r="A23" s="4">
        <v>1995</v>
      </c>
      <c r="B23" s="8">
        <v>380</v>
      </c>
      <c r="C23" s="8" t="s">
        <v>43</v>
      </c>
      <c r="D23" s="15">
        <v>2.3684210526315787E-2</v>
      </c>
      <c r="E23" s="14">
        <v>0</v>
      </c>
      <c r="F23" s="14">
        <v>0</v>
      </c>
      <c r="G23" s="14">
        <v>0</v>
      </c>
      <c r="H23" s="14">
        <v>0</v>
      </c>
      <c r="I23" s="14">
        <v>2.368421052631579E-2</v>
      </c>
      <c r="J23" s="14">
        <v>9.7368421052631576E-2</v>
      </c>
      <c r="K23" s="15">
        <v>0</v>
      </c>
      <c r="L23" s="14">
        <v>4.4736842105263158E-2</v>
      </c>
      <c r="M23" s="14">
        <v>0</v>
      </c>
      <c r="N23" s="14">
        <v>0.11052631578947369</v>
      </c>
      <c r="O23" s="14">
        <v>0</v>
      </c>
      <c r="P23" s="14">
        <v>1.0526315789473684E-2</v>
      </c>
      <c r="Q23" s="14">
        <v>0</v>
      </c>
      <c r="R23" s="14">
        <v>0</v>
      </c>
      <c r="S23" s="14">
        <v>0</v>
      </c>
      <c r="T23" s="14">
        <v>0</v>
      </c>
      <c r="U23" s="14">
        <v>0.13947368421052631</v>
      </c>
      <c r="V23" s="14">
        <v>0</v>
      </c>
      <c r="W23" s="14">
        <v>2.368421052631579E-2</v>
      </c>
      <c r="X23" s="14">
        <v>0</v>
      </c>
      <c r="Y23" s="14">
        <v>2.631578947368421E-3</v>
      </c>
      <c r="Z23" s="21">
        <v>0.52368421052631575</v>
      </c>
    </row>
    <row r="24" spans="1:26" x14ac:dyDescent="0.25">
      <c r="A24" s="4">
        <v>1996</v>
      </c>
      <c r="B24" s="8">
        <v>684</v>
      </c>
      <c r="C24" s="8" t="s">
        <v>43</v>
      </c>
      <c r="D24" s="15">
        <v>8.771929824561403E-3</v>
      </c>
      <c r="E24" s="14">
        <v>0</v>
      </c>
      <c r="F24" s="14">
        <v>0</v>
      </c>
      <c r="G24" s="14">
        <v>0</v>
      </c>
      <c r="H24" s="14">
        <v>0</v>
      </c>
      <c r="I24" s="14">
        <v>0</v>
      </c>
      <c r="J24" s="14">
        <v>7.0175438596491224E-2</v>
      </c>
      <c r="K24" s="15">
        <v>0</v>
      </c>
      <c r="L24" s="14">
        <v>7.0175438596491224E-2</v>
      </c>
      <c r="M24" s="14">
        <v>0</v>
      </c>
      <c r="N24" s="14">
        <v>7.8947368421052627E-2</v>
      </c>
      <c r="O24" s="14">
        <v>0</v>
      </c>
      <c r="P24" s="14">
        <v>0</v>
      </c>
      <c r="Q24" s="14">
        <v>0</v>
      </c>
      <c r="R24" s="14">
        <v>0</v>
      </c>
      <c r="S24" s="14">
        <v>0</v>
      </c>
      <c r="T24" s="14">
        <v>0</v>
      </c>
      <c r="U24" s="14">
        <v>0.18567251461988304</v>
      </c>
      <c r="V24" s="14">
        <v>0</v>
      </c>
      <c r="W24" s="14">
        <v>2.9239766081871343E-3</v>
      </c>
      <c r="X24" s="14">
        <v>0</v>
      </c>
      <c r="Y24" s="14">
        <v>3.2163742690058478E-2</v>
      </c>
      <c r="Z24" s="21">
        <v>0.55116959064327486</v>
      </c>
    </row>
    <row r="25" spans="1:26" x14ac:dyDescent="0.25">
      <c r="A25" s="4">
        <v>1997</v>
      </c>
      <c r="B25" s="8">
        <v>763</v>
      </c>
      <c r="C25" s="8" t="s">
        <v>43</v>
      </c>
      <c r="D25" s="15">
        <v>9.3053735255570119E-2</v>
      </c>
      <c r="E25" s="14">
        <v>3.9318479685452159E-3</v>
      </c>
      <c r="F25" s="14">
        <v>0</v>
      </c>
      <c r="G25" s="14">
        <v>2.6212319790301442E-3</v>
      </c>
      <c r="H25" s="14">
        <v>0</v>
      </c>
      <c r="I25" s="14">
        <v>6.4220183486238536E-2</v>
      </c>
      <c r="J25" s="14">
        <v>5.1114023591087812E-2</v>
      </c>
      <c r="K25" s="15">
        <v>0</v>
      </c>
      <c r="L25" s="14">
        <v>4.7182175622542594E-2</v>
      </c>
      <c r="M25" s="14">
        <v>0</v>
      </c>
      <c r="N25" s="14">
        <v>1.310615989515072E-2</v>
      </c>
      <c r="O25" s="14">
        <v>9.1743119266055051E-3</v>
      </c>
      <c r="P25" s="14">
        <v>0</v>
      </c>
      <c r="Q25" s="14">
        <v>0</v>
      </c>
      <c r="R25" s="14">
        <v>0</v>
      </c>
      <c r="S25" s="14">
        <v>0</v>
      </c>
      <c r="T25" s="14">
        <v>0</v>
      </c>
      <c r="U25" s="14">
        <v>0.15334207077326345</v>
      </c>
      <c r="V25" s="14">
        <v>0</v>
      </c>
      <c r="W25" s="14">
        <v>1.9659239842726082E-2</v>
      </c>
      <c r="X25" s="14">
        <v>0</v>
      </c>
      <c r="Y25" s="14">
        <v>1.5727391874180863E-2</v>
      </c>
      <c r="Z25" s="21">
        <v>0.52686762778505902</v>
      </c>
    </row>
    <row r="26" spans="1:26" x14ac:dyDescent="0.25">
      <c r="A26" s="4">
        <v>1998</v>
      </c>
      <c r="B26" s="8">
        <v>1044</v>
      </c>
      <c r="C26" s="8" t="s">
        <v>43</v>
      </c>
      <c r="D26" s="15">
        <v>9.4827586206896561E-2</v>
      </c>
      <c r="E26" s="14">
        <v>1.9157088122605363E-3</v>
      </c>
      <c r="F26" s="14">
        <v>2.8735632183908046E-3</v>
      </c>
      <c r="G26" s="14">
        <v>9.5785440613026813E-3</v>
      </c>
      <c r="H26" s="14">
        <v>0</v>
      </c>
      <c r="I26" s="14">
        <v>9.5785440613026813E-3</v>
      </c>
      <c r="J26" s="14">
        <v>2.2030651340996167E-2</v>
      </c>
      <c r="K26" s="15">
        <v>0</v>
      </c>
      <c r="L26" s="14">
        <v>1.8199233716475093E-2</v>
      </c>
      <c r="M26" s="14">
        <v>0</v>
      </c>
      <c r="N26" s="14">
        <v>4.7892720306513406E-3</v>
      </c>
      <c r="O26" s="14">
        <v>2.8735632183908046E-3</v>
      </c>
      <c r="P26" s="14">
        <v>0</v>
      </c>
      <c r="Q26" s="14">
        <v>0</v>
      </c>
      <c r="R26" s="14">
        <v>0</v>
      </c>
      <c r="S26" s="14">
        <v>0</v>
      </c>
      <c r="T26" s="14">
        <v>0</v>
      </c>
      <c r="U26" s="14">
        <v>1.8199233716475097E-2</v>
      </c>
      <c r="V26" s="14">
        <v>0</v>
      </c>
      <c r="W26" s="14">
        <v>1.7241379310344827E-2</v>
      </c>
      <c r="X26" s="14">
        <v>0</v>
      </c>
      <c r="Y26" s="14">
        <v>0.13984674329501914</v>
      </c>
      <c r="Z26" s="21">
        <v>0.65804597701149425</v>
      </c>
    </row>
    <row r="27" spans="1:26" x14ac:dyDescent="0.25">
      <c r="A27" s="4">
        <v>1999</v>
      </c>
      <c r="B27" s="8">
        <v>462</v>
      </c>
      <c r="C27" s="8" t="s">
        <v>43</v>
      </c>
      <c r="D27" s="15">
        <v>8.658008658008658E-3</v>
      </c>
      <c r="E27" s="14">
        <v>4.329004329004329E-3</v>
      </c>
      <c r="F27" s="14">
        <v>0</v>
      </c>
      <c r="G27" s="14">
        <v>0</v>
      </c>
      <c r="H27" s="14">
        <v>0</v>
      </c>
      <c r="I27" s="14">
        <v>4.7619047619047616E-2</v>
      </c>
      <c r="J27" s="14">
        <v>0.1038961038961039</v>
      </c>
      <c r="K27" s="15">
        <v>0</v>
      </c>
      <c r="L27" s="14">
        <v>7.792207792207792E-2</v>
      </c>
      <c r="M27" s="14">
        <v>0</v>
      </c>
      <c r="N27" s="14">
        <v>6.4935064935064939E-3</v>
      </c>
      <c r="O27" s="14">
        <v>4.329004329004329E-3</v>
      </c>
      <c r="P27" s="14">
        <v>0</v>
      </c>
      <c r="Q27" s="14">
        <v>0</v>
      </c>
      <c r="R27" s="14">
        <v>0</v>
      </c>
      <c r="S27" s="14">
        <v>0</v>
      </c>
      <c r="T27" s="14">
        <v>0</v>
      </c>
      <c r="U27" s="14">
        <v>3.4632034632034632E-2</v>
      </c>
      <c r="V27" s="14">
        <v>0</v>
      </c>
      <c r="W27" s="14">
        <v>6.4935064935064939E-3</v>
      </c>
      <c r="X27" s="14">
        <v>0</v>
      </c>
      <c r="Y27" s="14">
        <v>5.627705627705628E-2</v>
      </c>
      <c r="Z27" s="21">
        <v>0.64935064935064934</v>
      </c>
    </row>
    <row r="28" spans="1:26" x14ac:dyDescent="0.25">
      <c r="A28" s="4">
        <v>2000</v>
      </c>
      <c r="B28" s="8">
        <v>793</v>
      </c>
      <c r="C28" s="8" t="s">
        <v>43</v>
      </c>
      <c r="D28" s="15">
        <v>4.5397225725094581E-2</v>
      </c>
      <c r="E28" s="14">
        <v>0</v>
      </c>
      <c r="F28" s="14">
        <v>0</v>
      </c>
      <c r="G28" s="14">
        <v>0</v>
      </c>
      <c r="H28" s="14">
        <v>0</v>
      </c>
      <c r="I28" s="14">
        <v>7.1878940731399749E-2</v>
      </c>
      <c r="J28" s="14">
        <v>1.5132408575031526E-2</v>
      </c>
      <c r="K28" s="15">
        <v>0</v>
      </c>
      <c r="L28" s="14">
        <v>1.7654476670870115E-2</v>
      </c>
      <c r="M28" s="14">
        <v>0</v>
      </c>
      <c r="N28" s="14">
        <v>0</v>
      </c>
      <c r="O28" s="14">
        <v>0</v>
      </c>
      <c r="P28" s="14">
        <v>5.0441361916771753E-3</v>
      </c>
      <c r="Q28" s="14">
        <v>0</v>
      </c>
      <c r="R28" s="14">
        <v>0</v>
      </c>
      <c r="S28" s="14">
        <v>0</v>
      </c>
      <c r="T28" s="14">
        <v>0</v>
      </c>
      <c r="U28" s="14">
        <v>1.6393442622950821E-2</v>
      </c>
      <c r="V28" s="14">
        <v>0</v>
      </c>
      <c r="W28" s="14">
        <v>1.2610340479192938E-3</v>
      </c>
      <c r="X28" s="14">
        <v>0</v>
      </c>
      <c r="Y28" s="14">
        <v>6.3051702395964691E-3</v>
      </c>
      <c r="Z28" s="21">
        <v>0.82093316519546022</v>
      </c>
    </row>
    <row r="29" spans="1:26" x14ac:dyDescent="0.25">
      <c r="A29" s="4">
        <v>2001</v>
      </c>
      <c r="B29" s="8">
        <v>281</v>
      </c>
      <c r="C29" s="8" t="s">
        <v>30</v>
      </c>
      <c r="D29" s="15">
        <v>2.1352313167259787E-2</v>
      </c>
      <c r="E29" s="14">
        <v>0</v>
      </c>
      <c r="F29" s="14">
        <v>0</v>
      </c>
      <c r="G29" s="14">
        <v>0</v>
      </c>
      <c r="H29" s="14">
        <v>0</v>
      </c>
      <c r="I29" s="14">
        <v>5.6939501779359428E-2</v>
      </c>
      <c r="J29" s="14">
        <v>4.2704626334519574E-2</v>
      </c>
      <c r="K29" s="15">
        <v>0</v>
      </c>
      <c r="L29" s="14">
        <v>5.3380782918149461E-2</v>
      </c>
      <c r="M29" s="14">
        <v>0</v>
      </c>
      <c r="N29" s="14">
        <v>0</v>
      </c>
      <c r="O29" s="14">
        <v>0</v>
      </c>
      <c r="P29" s="14">
        <v>3.5587188612099642E-3</v>
      </c>
      <c r="Q29" s="14">
        <v>0</v>
      </c>
      <c r="R29" s="14">
        <v>0</v>
      </c>
      <c r="S29" s="14">
        <v>0</v>
      </c>
      <c r="T29" s="14">
        <v>0</v>
      </c>
      <c r="U29" s="14">
        <v>9.6085409252669035E-2</v>
      </c>
      <c r="V29" s="14">
        <v>0</v>
      </c>
      <c r="W29" s="14">
        <v>1.4234875444839857E-2</v>
      </c>
      <c r="X29" s="14">
        <v>0</v>
      </c>
      <c r="Y29" s="14">
        <v>1.0676156583629894E-2</v>
      </c>
      <c r="Z29" s="21">
        <v>0.70106761565836295</v>
      </c>
    </row>
    <row r="30" spans="1:26" x14ac:dyDescent="0.25">
      <c r="A30" s="4">
        <v>2002</v>
      </c>
      <c r="B30" s="8">
        <v>246</v>
      </c>
      <c r="C30" s="8" t="s">
        <v>78</v>
      </c>
      <c r="D30" s="15" t="s">
        <v>26</v>
      </c>
      <c r="E30" s="14" t="s">
        <v>27</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v>13</v>
      </c>
      <c r="C31" s="8">
        <v>5</v>
      </c>
      <c r="D31" s="15" t="s">
        <v>26</v>
      </c>
      <c r="E31" s="14" t="s">
        <v>27</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v>98</v>
      </c>
      <c r="C32" s="8">
        <v>2</v>
      </c>
      <c r="D32" s="15" t="s">
        <v>26</v>
      </c>
      <c r="E32" s="14" t="s">
        <v>27</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v>495</v>
      </c>
      <c r="C33" s="8" t="s">
        <v>41</v>
      </c>
      <c r="D33" s="15" t="s">
        <v>26</v>
      </c>
      <c r="E33" s="14" t="s">
        <v>27</v>
      </c>
      <c r="F33" s="14" t="s">
        <v>28</v>
      </c>
      <c r="G33" s="14" t="s">
        <v>28</v>
      </c>
      <c r="H33" s="14" t="s">
        <v>28</v>
      </c>
      <c r="I33" s="14" t="s">
        <v>28</v>
      </c>
      <c r="J33" s="14" t="s">
        <v>28</v>
      </c>
      <c r="K33" s="15" t="s">
        <v>28</v>
      </c>
      <c r="L33" s="14" t="s">
        <v>28</v>
      </c>
      <c r="M33" s="14" t="s">
        <v>28</v>
      </c>
      <c r="N33" s="14" t="s">
        <v>28</v>
      </c>
      <c r="O33" s="14" t="s">
        <v>28</v>
      </c>
      <c r="P33" s="14" t="s">
        <v>28</v>
      </c>
      <c r="Q33" s="14" t="s">
        <v>28</v>
      </c>
      <c r="R33" s="14" t="s">
        <v>28</v>
      </c>
      <c r="S33" s="14" t="s">
        <v>28</v>
      </c>
      <c r="T33" s="14" t="s">
        <v>28</v>
      </c>
      <c r="U33" s="14" t="s">
        <v>28</v>
      </c>
      <c r="V33" s="14" t="s">
        <v>28</v>
      </c>
      <c r="W33" s="14" t="s">
        <v>28</v>
      </c>
      <c r="X33" s="14" t="s">
        <v>28</v>
      </c>
      <c r="Y33" s="14" t="s">
        <v>28</v>
      </c>
      <c r="Z33" s="21" t="s">
        <v>28</v>
      </c>
    </row>
    <row r="34" spans="1:26" x14ac:dyDescent="0.25">
      <c r="A34" s="4">
        <v>2006</v>
      </c>
      <c r="B34" s="8">
        <v>804</v>
      </c>
      <c r="C34" s="8" t="s">
        <v>42</v>
      </c>
      <c r="D34" s="15">
        <v>1.9900497512437811E-2</v>
      </c>
      <c r="E34" s="14">
        <v>0</v>
      </c>
      <c r="F34" s="14">
        <v>0</v>
      </c>
      <c r="G34" s="14">
        <v>0</v>
      </c>
      <c r="H34" s="14">
        <v>0</v>
      </c>
      <c r="I34" s="14">
        <v>0.13930348258706468</v>
      </c>
      <c r="J34" s="14">
        <v>9.9502487562189053E-3</v>
      </c>
      <c r="K34" s="15">
        <v>0</v>
      </c>
      <c r="L34" s="14">
        <v>3.109452736318408E-2</v>
      </c>
      <c r="M34" s="14">
        <v>0</v>
      </c>
      <c r="N34" s="14">
        <v>0</v>
      </c>
      <c r="O34" s="14">
        <v>0</v>
      </c>
      <c r="P34" s="14">
        <v>6.2189054726368162E-3</v>
      </c>
      <c r="Q34" s="14">
        <v>0</v>
      </c>
      <c r="R34" s="14">
        <v>0</v>
      </c>
      <c r="S34" s="14">
        <v>0</v>
      </c>
      <c r="T34" s="14">
        <v>0</v>
      </c>
      <c r="U34" s="14">
        <v>2.2388059701492536E-2</v>
      </c>
      <c r="V34" s="14">
        <v>0</v>
      </c>
      <c r="W34" s="14">
        <v>2.2388059701492539E-2</v>
      </c>
      <c r="X34" s="14">
        <v>0</v>
      </c>
      <c r="Y34" s="14">
        <v>0.14303482587064675</v>
      </c>
      <c r="Z34" s="21">
        <v>0.60572139303482586</v>
      </c>
    </row>
    <row r="35" spans="1:26" x14ac:dyDescent="0.25">
      <c r="A35" s="4">
        <v>2007</v>
      </c>
      <c r="B35" s="8">
        <v>657</v>
      </c>
      <c r="C35" s="8" t="s">
        <v>43</v>
      </c>
      <c r="D35" s="15">
        <v>6.0882800608828003E-3</v>
      </c>
      <c r="E35" s="14">
        <v>6.0882800608828003E-3</v>
      </c>
      <c r="F35" s="14">
        <v>0</v>
      </c>
      <c r="G35" s="14">
        <v>0</v>
      </c>
      <c r="H35" s="14">
        <v>0</v>
      </c>
      <c r="I35" s="14">
        <v>0.15829528158295281</v>
      </c>
      <c r="J35" s="14">
        <v>5.9360730593607303E-2</v>
      </c>
      <c r="K35" s="15">
        <v>0</v>
      </c>
      <c r="L35" s="14">
        <v>8.8280060882800604E-2</v>
      </c>
      <c r="M35" s="14">
        <v>0</v>
      </c>
      <c r="N35" s="14">
        <v>6.0882800608828003E-3</v>
      </c>
      <c r="O35" s="14">
        <v>0</v>
      </c>
      <c r="P35" s="14">
        <v>1.6742770167427701E-2</v>
      </c>
      <c r="Q35" s="14">
        <v>0</v>
      </c>
      <c r="R35" s="14">
        <v>0</v>
      </c>
      <c r="S35" s="14">
        <v>0</v>
      </c>
      <c r="T35" s="14">
        <v>1.5220700152207001E-3</v>
      </c>
      <c r="U35" s="14">
        <v>5.0228310502283102E-2</v>
      </c>
      <c r="V35" s="14">
        <v>0</v>
      </c>
      <c r="W35" s="14">
        <v>4.7184170471841702E-2</v>
      </c>
      <c r="X35" s="14">
        <v>0</v>
      </c>
      <c r="Y35" s="14">
        <v>6.6971080669710803E-2</v>
      </c>
      <c r="Z35" s="21">
        <v>0.49315068493150682</v>
      </c>
    </row>
    <row r="36" spans="1:26" x14ac:dyDescent="0.25">
      <c r="A36" s="4">
        <v>2008</v>
      </c>
      <c r="B36" s="8">
        <v>1128</v>
      </c>
      <c r="C36" s="8" t="s">
        <v>43</v>
      </c>
      <c r="D36" s="15">
        <v>1.5957446808510641E-2</v>
      </c>
      <c r="E36" s="14">
        <v>0</v>
      </c>
      <c r="F36" s="14">
        <v>0</v>
      </c>
      <c r="G36" s="14">
        <v>0</v>
      </c>
      <c r="H36" s="14">
        <v>0</v>
      </c>
      <c r="I36" s="14">
        <v>4.8758865248226951E-2</v>
      </c>
      <c r="J36" s="14">
        <v>5.1418439716312055E-2</v>
      </c>
      <c r="K36" s="15">
        <v>0</v>
      </c>
      <c r="L36" s="14">
        <v>4.8758865248226951E-2</v>
      </c>
      <c r="M36" s="14">
        <v>0</v>
      </c>
      <c r="N36" s="14">
        <v>0</v>
      </c>
      <c r="O36" s="14">
        <v>0</v>
      </c>
      <c r="P36" s="14">
        <v>8.8652482269503544E-4</v>
      </c>
      <c r="Q36" s="14">
        <v>0</v>
      </c>
      <c r="R36" s="14">
        <v>0</v>
      </c>
      <c r="S36" s="14">
        <v>0</v>
      </c>
      <c r="T36" s="14">
        <v>0</v>
      </c>
      <c r="U36" s="14">
        <v>9.4858156028368792E-2</v>
      </c>
      <c r="V36" s="14">
        <v>0</v>
      </c>
      <c r="W36" s="14">
        <v>3.9007092198581561E-2</v>
      </c>
      <c r="X36" s="14">
        <v>0</v>
      </c>
      <c r="Y36" s="14">
        <v>4.1666666666666664E-2</v>
      </c>
      <c r="Z36" s="21">
        <v>0.65868794326241131</v>
      </c>
    </row>
    <row r="37" spans="1:26" x14ac:dyDescent="0.25">
      <c r="A37" s="4">
        <v>2009</v>
      </c>
      <c r="B37" s="8">
        <v>896</v>
      </c>
      <c r="C37" s="8" t="s">
        <v>43</v>
      </c>
      <c r="D37" s="15">
        <v>1.2276785714285716E-2</v>
      </c>
      <c r="E37" s="14">
        <v>1.1160714285714285E-3</v>
      </c>
      <c r="F37" s="14">
        <v>2.232142857142857E-3</v>
      </c>
      <c r="G37" s="14">
        <v>3.3482142857142855E-3</v>
      </c>
      <c r="H37" s="14">
        <v>4.464285714285714E-3</v>
      </c>
      <c r="I37" s="14">
        <v>2.2321428571428568E-2</v>
      </c>
      <c r="J37" s="14">
        <v>4.0178571428571432E-2</v>
      </c>
      <c r="K37" s="15">
        <v>0</v>
      </c>
      <c r="L37" s="14">
        <v>6.9196428571428575E-2</v>
      </c>
      <c r="M37" s="14">
        <v>0</v>
      </c>
      <c r="N37" s="14">
        <v>0</v>
      </c>
      <c r="O37" s="14">
        <v>0</v>
      </c>
      <c r="P37" s="14">
        <v>2.232142857142857E-3</v>
      </c>
      <c r="Q37" s="14">
        <v>0</v>
      </c>
      <c r="R37" s="14">
        <v>0</v>
      </c>
      <c r="S37" s="14">
        <v>0</v>
      </c>
      <c r="T37" s="14">
        <v>0</v>
      </c>
      <c r="U37" s="14">
        <v>7.5892857142857137E-2</v>
      </c>
      <c r="V37" s="14">
        <v>0</v>
      </c>
      <c r="W37" s="14">
        <v>5.2455357142857144E-2</v>
      </c>
      <c r="X37" s="14">
        <v>0</v>
      </c>
      <c r="Y37" s="14">
        <v>5.5803571428571432E-2</v>
      </c>
      <c r="Z37" s="21">
        <v>0.6584821428571429</v>
      </c>
    </row>
    <row r="38" spans="1:26" x14ac:dyDescent="0.25">
      <c r="A38" s="4">
        <v>2010</v>
      </c>
      <c r="B38" s="8">
        <v>769</v>
      </c>
      <c r="C38" s="8" t="s">
        <v>43</v>
      </c>
      <c r="D38" s="15">
        <v>7.8023407022106634E-3</v>
      </c>
      <c r="E38" s="14">
        <v>0</v>
      </c>
      <c r="F38" s="14">
        <v>0</v>
      </c>
      <c r="G38" s="14">
        <v>0</v>
      </c>
      <c r="H38" s="14">
        <v>0</v>
      </c>
      <c r="I38" s="14">
        <v>8.4525357607282192E-2</v>
      </c>
      <c r="J38" s="14">
        <v>7.4122236671001304E-2</v>
      </c>
      <c r="K38" s="15">
        <v>0</v>
      </c>
      <c r="L38" s="14">
        <v>6.5019505851755532E-2</v>
      </c>
      <c r="M38" s="14">
        <v>0</v>
      </c>
      <c r="N38" s="14">
        <v>0</v>
      </c>
      <c r="O38" s="14">
        <v>5.2015604681404422E-3</v>
      </c>
      <c r="P38" s="14">
        <v>2.0806241872561769E-2</v>
      </c>
      <c r="Q38" s="14">
        <v>3.9011703511053317E-3</v>
      </c>
      <c r="R38" s="14">
        <v>0</v>
      </c>
      <c r="S38" s="14">
        <v>0</v>
      </c>
      <c r="T38" s="14">
        <v>0</v>
      </c>
      <c r="U38" s="14">
        <v>6.7620286085825751E-2</v>
      </c>
      <c r="V38" s="14">
        <v>0</v>
      </c>
      <c r="W38" s="14">
        <v>5.9817945383615082E-2</v>
      </c>
      <c r="X38" s="14">
        <v>0</v>
      </c>
      <c r="Y38" s="14">
        <v>1.4304291287386216E-2</v>
      </c>
      <c r="Z38" s="21">
        <v>0.5968790637191157</v>
      </c>
    </row>
    <row r="39" spans="1:26" x14ac:dyDescent="0.25">
      <c r="A39" s="4">
        <v>2011</v>
      </c>
      <c r="B39" s="8">
        <v>1256</v>
      </c>
      <c r="C39" s="8" t="s">
        <v>43</v>
      </c>
      <c r="D39" s="15">
        <v>1.2738853503184714E-2</v>
      </c>
      <c r="E39" s="14">
        <v>1.5923566878980893E-3</v>
      </c>
      <c r="F39" s="14">
        <v>0</v>
      </c>
      <c r="G39" s="14">
        <v>0</v>
      </c>
      <c r="H39" s="14">
        <v>0</v>
      </c>
      <c r="I39" s="14">
        <v>4.8566878980891716E-2</v>
      </c>
      <c r="J39" s="14">
        <v>7.0063694267515922E-2</v>
      </c>
      <c r="K39" s="15">
        <v>0</v>
      </c>
      <c r="L39" s="14">
        <v>7.0859872611464966E-2</v>
      </c>
      <c r="M39" s="14">
        <v>0</v>
      </c>
      <c r="N39" s="14">
        <v>0</v>
      </c>
      <c r="O39" s="14">
        <v>2.7866242038216561E-2</v>
      </c>
      <c r="P39" s="14">
        <v>6.369426751592357E-3</v>
      </c>
      <c r="Q39" s="14">
        <v>2.3885350318471337E-3</v>
      </c>
      <c r="R39" s="14">
        <v>0</v>
      </c>
      <c r="S39" s="14">
        <v>0</v>
      </c>
      <c r="T39" s="14">
        <v>0</v>
      </c>
      <c r="U39" s="14">
        <v>4.0605095541401279E-2</v>
      </c>
      <c r="V39" s="14">
        <v>0</v>
      </c>
      <c r="W39" s="14">
        <v>2.5477707006369428E-2</v>
      </c>
      <c r="X39" s="14">
        <v>1.5923566878980893E-3</v>
      </c>
      <c r="Y39" s="14">
        <v>3.0254777070063694E-2</v>
      </c>
      <c r="Z39" s="21">
        <v>0.6616242038216561</v>
      </c>
    </row>
    <row r="40" spans="1:26" x14ac:dyDescent="0.25">
      <c r="A40" s="4">
        <v>2012</v>
      </c>
      <c r="B40" s="8">
        <v>1038</v>
      </c>
      <c r="C40" s="8" t="s">
        <v>43</v>
      </c>
      <c r="D40" s="15">
        <v>1.4450867052023121E-2</v>
      </c>
      <c r="E40" s="14">
        <v>1.9267822736030828E-3</v>
      </c>
      <c r="F40" s="14">
        <v>0</v>
      </c>
      <c r="G40" s="14">
        <v>2.8901734104046241E-3</v>
      </c>
      <c r="H40" s="14">
        <v>0</v>
      </c>
      <c r="I40" s="14">
        <v>3.7572254335260111E-2</v>
      </c>
      <c r="J40" s="14">
        <v>2.9865125240847785E-2</v>
      </c>
      <c r="K40" s="15">
        <v>0</v>
      </c>
      <c r="L40" s="14">
        <v>5.2023121387283239E-2</v>
      </c>
      <c r="M40" s="14">
        <v>0</v>
      </c>
      <c r="N40" s="14">
        <v>0</v>
      </c>
      <c r="O40" s="14">
        <v>3.8535645472061657E-3</v>
      </c>
      <c r="P40" s="14">
        <v>2.8901734104046241E-3</v>
      </c>
      <c r="Q40" s="14">
        <v>0</v>
      </c>
      <c r="R40" s="14">
        <v>0</v>
      </c>
      <c r="S40" s="14">
        <v>0</v>
      </c>
      <c r="T40" s="14">
        <v>0</v>
      </c>
      <c r="U40" s="14">
        <v>3.2755298651252408E-2</v>
      </c>
      <c r="V40" s="14">
        <v>0</v>
      </c>
      <c r="W40" s="14">
        <v>1.4450867052023121E-2</v>
      </c>
      <c r="X40" s="14">
        <v>0</v>
      </c>
      <c r="Y40" s="14">
        <v>8.3815028901734104E-2</v>
      </c>
      <c r="Z40" s="21">
        <v>0.72350674373795765</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654</v>
      </c>
      <c r="C42" s="9"/>
      <c r="D42" s="16">
        <v>2.4378681793700546E-2</v>
      </c>
      <c r="E42" s="1">
        <v>9.5000234367115829E-4</v>
      </c>
      <c r="F42" s="1">
        <v>2.3207754888789371E-4</v>
      </c>
      <c r="G42" s="1">
        <v>5.6722188597292597E-3</v>
      </c>
      <c r="H42" s="1">
        <v>2.0292207792207791E-4</v>
      </c>
      <c r="I42" s="1">
        <v>9.7282695096850877E-2</v>
      </c>
      <c r="J42" s="1">
        <v>5.0105549319468007E-2</v>
      </c>
      <c r="K42" s="16">
        <v>3.7851548710170891E-4</v>
      </c>
      <c r="L42" s="1">
        <v>7.1885837602561467E-2</v>
      </c>
      <c r="M42" s="1">
        <v>1.2867238471294274E-2</v>
      </c>
      <c r="N42" s="1">
        <v>4.1086588150156395E-2</v>
      </c>
      <c r="O42" s="1">
        <v>2.9547633887363968E-3</v>
      </c>
      <c r="P42" s="1">
        <v>1.3071472132609232E-2</v>
      </c>
      <c r="Q42" s="1">
        <v>4.5259941116109788E-4</v>
      </c>
      <c r="R42" s="1">
        <v>0</v>
      </c>
      <c r="S42" s="1">
        <v>0</v>
      </c>
      <c r="T42" s="1">
        <v>2.2553903649877234E-4</v>
      </c>
      <c r="U42" s="1">
        <v>0.10562638815948955</v>
      </c>
      <c r="V42" s="1">
        <v>0</v>
      </c>
      <c r="W42" s="1">
        <v>4.4079781795796767E-2</v>
      </c>
      <c r="X42" s="1">
        <v>7.2379849449913153E-5</v>
      </c>
      <c r="Y42" s="1">
        <v>3.4249007775536092E-2</v>
      </c>
      <c r="Z42" s="22">
        <v>0.49422574169937844</v>
      </c>
    </row>
    <row r="43" spans="1:26" x14ac:dyDescent="0.25">
      <c r="A43" s="5" t="s">
        <v>33</v>
      </c>
      <c r="B43" s="9">
        <v>80</v>
      </c>
      <c r="C43" s="9"/>
      <c r="D43" s="16">
        <v>0</v>
      </c>
      <c r="E43" s="1">
        <v>0</v>
      </c>
      <c r="F43" s="1">
        <v>0</v>
      </c>
      <c r="G43" s="1">
        <v>3.7499999999999999E-2</v>
      </c>
      <c r="H43" s="1">
        <v>0</v>
      </c>
      <c r="I43" s="1">
        <v>7.5000000000000011E-2</v>
      </c>
      <c r="J43" s="1">
        <v>0</v>
      </c>
      <c r="K43" s="16">
        <v>0</v>
      </c>
      <c r="L43" s="1">
        <v>0.17499999999999999</v>
      </c>
      <c r="M43" s="1">
        <v>0.2</v>
      </c>
      <c r="N43" s="1">
        <v>0.26250000000000001</v>
      </c>
      <c r="O43" s="1">
        <v>0</v>
      </c>
      <c r="P43" s="1">
        <v>0</v>
      </c>
      <c r="Q43" s="1">
        <v>0</v>
      </c>
      <c r="R43" s="1">
        <v>0</v>
      </c>
      <c r="S43" s="1">
        <v>0</v>
      </c>
      <c r="T43" s="1">
        <v>0</v>
      </c>
      <c r="U43" s="1">
        <v>0.19999999999999998</v>
      </c>
      <c r="V43" s="1">
        <v>0</v>
      </c>
      <c r="W43" s="1">
        <v>0.05</v>
      </c>
      <c r="X43" s="1">
        <v>0</v>
      </c>
      <c r="Y43" s="1">
        <v>0</v>
      </c>
      <c r="Z43" s="22">
        <v>0</v>
      </c>
    </row>
    <row r="44" spans="1:26" x14ac:dyDescent="0.25">
      <c r="A44" s="5" t="s">
        <v>34</v>
      </c>
      <c r="B44" s="9">
        <v>466</v>
      </c>
      <c r="C44" s="9"/>
      <c r="D44" s="16">
        <v>2.1881891158810687E-2</v>
      </c>
      <c r="E44" s="1">
        <v>0</v>
      </c>
      <c r="F44" s="1">
        <v>0</v>
      </c>
      <c r="G44" s="1">
        <v>8.6063313971989977E-3</v>
      </c>
      <c r="H44" s="1">
        <v>0</v>
      </c>
      <c r="I44" s="1">
        <v>0.15945494069253299</v>
      </c>
      <c r="J44" s="1">
        <v>5.7788723252498911E-2</v>
      </c>
      <c r="K44" s="16">
        <v>1.0409175895296995E-3</v>
      </c>
      <c r="L44" s="1">
        <v>8.7092732486700242E-2</v>
      </c>
      <c r="M44" s="1">
        <v>1.0384905796059255E-2</v>
      </c>
      <c r="N44" s="1">
        <v>6.6497544050274596E-2</v>
      </c>
      <c r="O44" s="1">
        <v>1.4633185030796156E-3</v>
      </c>
      <c r="P44" s="1">
        <v>2.7852918313756855E-2</v>
      </c>
      <c r="Q44" s="1">
        <v>4.5843520782396088E-4</v>
      </c>
      <c r="R44" s="1">
        <v>0</v>
      </c>
      <c r="S44" s="1">
        <v>0</v>
      </c>
      <c r="T44" s="1">
        <v>4.2997359846903648E-4</v>
      </c>
      <c r="U44" s="1">
        <v>0.15438847127975158</v>
      </c>
      <c r="V44" s="1">
        <v>0</v>
      </c>
      <c r="W44" s="1">
        <v>7.4644998600403079E-2</v>
      </c>
      <c r="X44" s="1">
        <v>0</v>
      </c>
      <c r="Y44" s="1">
        <v>7.0789585259341528E-3</v>
      </c>
      <c r="Z44" s="22">
        <v>0.32093493954717628</v>
      </c>
    </row>
    <row r="45" spans="1:26" x14ac:dyDescent="0.25">
      <c r="A45" s="5" t="s">
        <v>35</v>
      </c>
      <c r="B45" s="9">
        <v>830</v>
      </c>
      <c r="C45" s="9"/>
      <c r="D45" s="16">
        <v>6.5551083762342699E-2</v>
      </c>
      <c r="E45" s="1">
        <v>1.9491855936019174E-3</v>
      </c>
      <c r="F45" s="1">
        <v>9.5785440613026815E-4</v>
      </c>
      <c r="G45" s="1">
        <v>4.0665920134442752E-3</v>
      </c>
      <c r="H45" s="1">
        <v>0</v>
      </c>
      <c r="I45" s="1">
        <v>2.4599575849180405E-2</v>
      </c>
      <c r="J45" s="1">
        <v>4.7773371176191737E-2</v>
      </c>
      <c r="K45" s="16">
        <v>0</v>
      </c>
      <c r="L45" s="1">
        <v>4.5185615978502972E-2</v>
      </c>
      <c r="M45" s="1">
        <v>0</v>
      </c>
      <c r="N45" s="1">
        <v>3.2280933448951561E-2</v>
      </c>
      <c r="O45" s="1">
        <v>4.0159583816654363E-3</v>
      </c>
      <c r="P45" s="1">
        <v>0</v>
      </c>
      <c r="Q45" s="1">
        <v>0</v>
      </c>
      <c r="R45" s="1">
        <v>0</v>
      </c>
      <c r="S45" s="1">
        <v>0</v>
      </c>
      <c r="T45" s="1">
        <v>0</v>
      </c>
      <c r="U45" s="1">
        <v>0.11907127303654053</v>
      </c>
      <c r="V45" s="1">
        <v>0</v>
      </c>
      <c r="W45" s="1">
        <v>1.3274865253752682E-2</v>
      </c>
      <c r="X45" s="1">
        <v>0</v>
      </c>
      <c r="Y45" s="1">
        <v>6.2579292619752827E-2</v>
      </c>
      <c r="Z45" s="22">
        <v>0.57869439847994275</v>
      </c>
    </row>
    <row r="46" spans="1:26" ht="15.75" thickBot="1" x14ac:dyDescent="0.3">
      <c r="A46" s="6" t="s">
        <v>36</v>
      </c>
      <c r="B46" s="11">
        <v>808</v>
      </c>
      <c r="C46" s="11"/>
      <c r="D46" s="17">
        <v>1.6462261890389848E-2</v>
      </c>
      <c r="E46" s="18">
        <v>1.5052494779959728E-3</v>
      </c>
      <c r="F46" s="18">
        <v>2.2321428571428571E-4</v>
      </c>
      <c r="G46" s="18">
        <v>6.2383876961189097E-4</v>
      </c>
      <c r="H46" s="18">
        <v>4.4642857142857141E-4</v>
      </c>
      <c r="I46" s="18">
        <v>7.1578103904291382E-2</v>
      </c>
      <c r="J46" s="18">
        <v>4.9669218547972974E-2</v>
      </c>
      <c r="K46" s="17">
        <v>0</v>
      </c>
      <c r="L46" s="18">
        <v>5.7418971942724134E-2</v>
      </c>
      <c r="M46" s="18">
        <v>0</v>
      </c>
      <c r="N46" s="18">
        <v>1.2581786554389295E-3</v>
      </c>
      <c r="O46" s="18">
        <v>4.1250371382567496E-3</v>
      </c>
      <c r="P46" s="18">
        <v>6.4749040407348305E-3</v>
      </c>
      <c r="Q46" s="18">
        <v>6.2897053829524656E-4</v>
      </c>
      <c r="R46" s="18">
        <v>0</v>
      </c>
      <c r="S46" s="18">
        <v>0</v>
      </c>
      <c r="T46" s="18">
        <v>1.5220700152207E-4</v>
      </c>
      <c r="U46" s="18">
        <v>5.3145895016113547E-2</v>
      </c>
      <c r="V46" s="18">
        <v>0</v>
      </c>
      <c r="W46" s="18">
        <v>2.8277061494304624E-2</v>
      </c>
      <c r="X46" s="18">
        <v>1.5923566878980894E-4</v>
      </c>
      <c r="Y46" s="18">
        <v>5.0910862499506236E-2</v>
      </c>
      <c r="Z46" s="23">
        <v>0.65694036055690896</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6"/>
  <sheetViews>
    <sheetView workbookViewId="0"/>
  </sheetViews>
  <sheetFormatPr defaultRowHeight="15" x14ac:dyDescent="0.25"/>
  <cols>
    <col min="2" max="2" width="9.85546875" bestFit="1" customWidth="1"/>
    <col min="3" max="3" width="7.85546875" customWidth="1"/>
    <col min="4" max="26" width="7.42578125" customWidth="1"/>
  </cols>
  <sheetData>
    <row r="1" spans="1:26" x14ac:dyDescent="0.25">
      <c r="A1" t="s">
        <v>833</v>
      </c>
    </row>
    <row r="2" spans="1:26" x14ac:dyDescent="0.25">
      <c r="A2" t="s">
        <v>834</v>
      </c>
    </row>
    <row r="3" spans="1:26" ht="15.75" thickBot="1" x14ac:dyDescent="0.3"/>
    <row r="4" spans="1:26" x14ac:dyDescent="0.25">
      <c r="A4" s="126"/>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8" t="s">
        <v>15</v>
      </c>
      <c r="N5" s="127" t="s">
        <v>16</v>
      </c>
      <c r="O5" s="127"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t="s">
        <v>40</v>
      </c>
      <c r="C24" s="8"/>
      <c r="D24" s="15" t="s">
        <v>28</v>
      </c>
      <c r="E24" s="14" t="s">
        <v>28</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t="s">
        <v>40</v>
      </c>
      <c r="C25" s="8"/>
      <c r="D25" s="15" t="s">
        <v>28</v>
      </c>
      <c r="E25" s="14" t="s">
        <v>28</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t="s">
        <v>40</v>
      </c>
      <c r="C26" s="8"/>
      <c r="D26" s="15" t="s">
        <v>28</v>
      </c>
      <c r="E26" s="14" t="s">
        <v>28</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t="s">
        <v>40</v>
      </c>
      <c r="C27" s="8"/>
      <c r="D27" s="15" t="s">
        <v>28</v>
      </c>
      <c r="E27" s="14" t="s">
        <v>28</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t="s">
        <v>40</v>
      </c>
      <c r="C28" s="8"/>
      <c r="D28" s="15" t="s">
        <v>28</v>
      </c>
      <c r="E28" s="14" t="s">
        <v>28</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v>7</v>
      </c>
      <c r="C29" s="8">
        <v>3</v>
      </c>
      <c r="D29" s="15" t="s">
        <v>26</v>
      </c>
      <c r="E29" s="14" t="s">
        <v>27</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v>23</v>
      </c>
      <c r="C30" s="8" t="s">
        <v>29</v>
      </c>
      <c r="D30" s="15" t="s">
        <v>26</v>
      </c>
      <c r="E30" s="14" t="s">
        <v>27</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v>166</v>
      </c>
      <c r="C31" s="8" t="s">
        <v>30</v>
      </c>
      <c r="D31" s="15">
        <v>8.4337349397590355E-2</v>
      </c>
      <c r="E31" s="14">
        <v>6.024096385542169E-3</v>
      </c>
      <c r="F31" s="14">
        <v>3.614457831325301E-2</v>
      </c>
      <c r="G31" s="14">
        <v>0.10240963855421686</v>
      </c>
      <c r="H31" s="14">
        <v>0</v>
      </c>
      <c r="I31" s="14">
        <v>0</v>
      </c>
      <c r="J31" s="14">
        <v>0</v>
      </c>
      <c r="K31" s="15">
        <v>0</v>
      </c>
      <c r="L31" s="14">
        <v>0</v>
      </c>
      <c r="M31" s="14">
        <v>0</v>
      </c>
      <c r="N31" s="14">
        <v>0</v>
      </c>
      <c r="O31" s="14">
        <v>0</v>
      </c>
      <c r="P31" s="14">
        <v>0</v>
      </c>
      <c r="Q31" s="14">
        <v>0</v>
      </c>
      <c r="R31" s="14">
        <v>0</v>
      </c>
      <c r="S31" s="14">
        <v>0</v>
      </c>
      <c r="T31" s="14">
        <v>0</v>
      </c>
      <c r="U31" s="14">
        <v>0</v>
      </c>
      <c r="V31" s="14">
        <v>0</v>
      </c>
      <c r="W31" s="14">
        <v>1.2048192771084338E-2</v>
      </c>
      <c r="X31" s="14">
        <v>0</v>
      </c>
      <c r="Y31" s="14">
        <v>0</v>
      </c>
      <c r="Z31" s="21">
        <v>0.75903614457831325</v>
      </c>
    </row>
    <row r="32" spans="1:26" x14ac:dyDescent="0.25">
      <c r="A32" s="4">
        <v>2004</v>
      </c>
      <c r="B32" s="8">
        <v>205</v>
      </c>
      <c r="C32" s="8" t="s">
        <v>31</v>
      </c>
      <c r="D32" s="15">
        <v>0.13658536585365855</v>
      </c>
      <c r="E32" s="14">
        <v>0</v>
      </c>
      <c r="F32" s="14">
        <v>0</v>
      </c>
      <c r="G32" s="14">
        <v>0</v>
      </c>
      <c r="H32" s="14">
        <v>0</v>
      </c>
      <c r="I32" s="14">
        <v>0</v>
      </c>
      <c r="J32" s="14">
        <v>0</v>
      </c>
      <c r="K32" s="15">
        <v>0</v>
      </c>
      <c r="L32" s="14">
        <v>0</v>
      </c>
      <c r="M32" s="14">
        <v>0</v>
      </c>
      <c r="N32" s="14">
        <v>0</v>
      </c>
      <c r="O32" s="14">
        <v>0</v>
      </c>
      <c r="P32" s="14">
        <v>0</v>
      </c>
      <c r="Q32" s="14">
        <v>0</v>
      </c>
      <c r="R32" s="14">
        <v>0</v>
      </c>
      <c r="S32" s="14">
        <v>0</v>
      </c>
      <c r="T32" s="14">
        <v>0</v>
      </c>
      <c r="U32" s="14">
        <v>0</v>
      </c>
      <c r="V32" s="14">
        <v>0</v>
      </c>
      <c r="W32" s="14">
        <v>2.4390243902439025E-2</v>
      </c>
      <c r="X32" s="14">
        <v>2.4390243902439025E-2</v>
      </c>
      <c r="Y32" s="14">
        <v>4.8780487804878049E-3</v>
      </c>
      <c r="Z32" s="21">
        <v>0.80975609756097566</v>
      </c>
    </row>
    <row r="33" spans="1:26" x14ac:dyDescent="0.25">
      <c r="A33" s="4">
        <v>2005</v>
      </c>
      <c r="B33" s="8">
        <v>344</v>
      </c>
      <c r="C33" s="8" t="s">
        <v>31</v>
      </c>
      <c r="D33" s="15">
        <v>0.1802325581395349</v>
      </c>
      <c r="E33" s="14">
        <v>2.616279069767442E-2</v>
      </c>
      <c r="F33" s="14">
        <v>6.9767441860465115E-2</v>
      </c>
      <c r="G33" s="14">
        <v>0</v>
      </c>
      <c r="H33" s="14">
        <v>0</v>
      </c>
      <c r="I33" s="14">
        <v>0</v>
      </c>
      <c r="J33" s="14">
        <v>0</v>
      </c>
      <c r="K33" s="15">
        <v>0</v>
      </c>
      <c r="L33" s="14">
        <v>0</v>
      </c>
      <c r="M33" s="14">
        <v>0</v>
      </c>
      <c r="N33" s="14">
        <v>0</v>
      </c>
      <c r="O33" s="14">
        <v>0</v>
      </c>
      <c r="P33" s="14">
        <v>0</v>
      </c>
      <c r="Q33" s="14">
        <v>0</v>
      </c>
      <c r="R33" s="14">
        <v>0</v>
      </c>
      <c r="S33" s="14">
        <v>0</v>
      </c>
      <c r="T33" s="14">
        <v>0</v>
      </c>
      <c r="U33" s="14">
        <v>0</v>
      </c>
      <c r="V33" s="14">
        <v>0</v>
      </c>
      <c r="W33" s="14">
        <v>0.25</v>
      </c>
      <c r="X33" s="14">
        <v>1.4534883720930232E-2</v>
      </c>
      <c r="Y33" s="14">
        <v>0</v>
      </c>
      <c r="Z33" s="21">
        <v>0.45930232558139533</v>
      </c>
    </row>
    <row r="34" spans="1:26" x14ac:dyDescent="0.25">
      <c r="A34" s="4">
        <v>2006</v>
      </c>
      <c r="B34" s="8">
        <v>339</v>
      </c>
      <c r="C34" s="8" t="s">
        <v>31</v>
      </c>
      <c r="D34" s="15">
        <v>0.15339233038348082</v>
      </c>
      <c r="E34" s="14">
        <v>4.1297935103244837E-2</v>
      </c>
      <c r="F34" s="14">
        <v>1.7699115044247787E-2</v>
      </c>
      <c r="G34" s="14">
        <v>0</v>
      </c>
      <c r="H34" s="14">
        <v>0</v>
      </c>
      <c r="I34" s="14">
        <v>0</v>
      </c>
      <c r="J34" s="14">
        <v>0</v>
      </c>
      <c r="K34" s="15">
        <v>0</v>
      </c>
      <c r="L34" s="14">
        <v>0</v>
      </c>
      <c r="M34" s="14">
        <v>0</v>
      </c>
      <c r="N34" s="14">
        <v>0</v>
      </c>
      <c r="O34" s="14">
        <v>0</v>
      </c>
      <c r="P34" s="14">
        <v>0</v>
      </c>
      <c r="Q34" s="14">
        <v>0</v>
      </c>
      <c r="R34" s="14">
        <v>0</v>
      </c>
      <c r="S34" s="14">
        <v>0</v>
      </c>
      <c r="T34" s="14">
        <v>0</v>
      </c>
      <c r="U34" s="14">
        <v>0</v>
      </c>
      <c r="V34" s="14">
        <v>0</v>
      </c>
      <c r="W34" s="14">
        <v>0.36578171091445427</v>
      </c>
      <c r="X34" s="14">
        <v>8.8495575221238937E-3</v>
      </c>
      <c r="Y34" s="14">
        <v>0</v>
      </c>
      <c r="Z34" s="21">
        <v>0.41297935103244837</v>
      </c>
    </row>
    <row r="35" spans="1:26" x14ac:dyDescent="0.25">
      <c r="A35" s="4">
        <v>2007</v>
      </c>
      <c r="B35" s="8">
        <v>243</v>
      </c>
      <c r="C35" s="8" t="s">
        <v>31</v>
      </c>
      <c r="D35" s="15">
        <v>0.1851851851851852</v>
      </c>
      <c r="E35" s="14">
        <v>0</v>
      </c>
      <c r="F35" s="14">
        <v>2.0576131687242798E-2</v>
      </c>
      <c r="G35" s="14">
        <v>0</v>
      </c>
      <c r="H35" s="14">
        <v>0</v>
      </c>
      <c r="I35" s="14">
        <v>0</v>
      </c>
      <c r="J35" s="14">
        <v>0</v>
      </c>
      <c r="K35" s="15">
        <v>0</v>
      </c>
      <c r="L35" s="14">
        <v>0</v>
      </c>
      <c r="M35" s="14">
        <v>0</v>
      </c>
      <c r="N35" s="14">
        <v>0</v>
      </c>
      <c r="O35" s="14">
        <v>0</v>
      </c>
      <c r="P35" s="14">
        <v>0</v>
      </c>
      <c r="Q35" s="14">
        <v>0</v>
      </c>
      <c r="R35" s="14">
        <v>0</v>
      </c>
      <c r="S35" s="14">
        <v>0</v>
      </c>
      <c r="T35" s="14">
        <v>0</v>
      </c>
      <c r="U35" s="14">
        <v>0</v>
      </c>
      <c r="V35" s="14">
        <v>0</v>
      </c>
      <c r="W35" s="14">
        <v>0.22222222222222221</v>
      </c>
      <c r="X35" s="14">
        <v>2.0576131687242798E-2</v>
      </c>
      <c r="Y35" s="14">
        <v>0</v>
      </c>
      <c r="Z35" s="21">
        <v>0.55144032921810704</v>
      </c>
    </row>
    <row r="36" spans="1:26" x14ac:dyDescent="0.25">
      <c r="A36" s="4">
        <v>2008</v>
      </c>
      <c r="B36" s="8">
        <v>296</v>
      </c>
      <c r="C36" s="8" t="s">
        <v>31</v>
      </c>
      <c r="D36" s="15">
        <v>0.10135135135135134</v>
      </c>
      <c r="E36" s="14">
        <v>0</v>
      </c>
      <c r="F36" s="14">
        <v>1.6891891891891893E-2</v>
      </c>
      <c r="G36" s="14">
        <v>0</v>
      </c>
      <c r="H36" s="14">
        <v>0</v>
      </c>
      <c r="I36" s="14">
        <v>0</v>
      </c>
      <c r="J36" s="14">
        <v>0</v>
      </c>
      <c r="K36" s="15">
        <v>0</v>
      </c>
      <c r="L36" s="14">
        <v>0</v>
      </c>
      <c r="M36" s="14">
        <v>0</v>
      </c>
      <c r="N36" s="14">
        <v>0</v>
      </c>
      <c r="O36" s="14">
        <v>0</v>
      </c>
      <c r="P36" s="14">
        <v>0</v>
      </c>
      <c r="Q36" s="14">
        <v>0</v>
      </c>
      <c r="R36" s="14">
        <v>0</v>
      </c>
      <c r="S36" s="14">
        <v>0</v>
      </c>
      <c r="T36" s="14">
        <v>0</v>
      </c>
      <c r="U36" s="14">
        <v>0</v>
      </c>
      <c r="V36" s="14">
        <v>0</v>
      </c>
      <c r="W36" s="14">
        <v>0.23310810810810811</v>
      </c>
      <c r="X36" s="14">
        <v>1.0135135135135136E-2</v>
      </c>
      <c r="Y36" s="14">
        <v>0</v>
      </c>
      <c r="Z36" s="21">
        <v>0.63851351351351349</v>
      </c>
    </row>
    <row r="37" spans="1:26" x14ac:dyDescent="0.25">
      <c r="A37" s="4">
        <v>2009</v>
      </c>
      <c r="B37" s="8">
        <v>201</v>
      </c>
      <c r="C37" s="8" t="s">
        <v>31</v>
      </c>
      <c r="D37" s="15">
        <v>0.13432835820895522</v>
      </c>
      <c r="E37" s="14">
        <v>0.1890547263681592</v>
      </c>
      <c r="F37" s="14">
        <v>4.9751243781094526E-3</v>
      </c>
      <c r="G37" s="14">
        <v>0</v>
      </c>
      <c r="H37" s="14">
        <v>0</v>
      </c>
      <c r="I37" s="14">
        <v>0</v>
      </c>
      <c r="J37" s="14">
        <v>0</v>
      </c>
      <c r="K37" s="15">
        <v>0</v>
      </c>
      <c r="L37" s="14">
        <v>0</v>
      </c>
      <c r="M37" s="14">
        <v>0</v>
      </c>
      <c r="N37" s="14">
        <v>0</v>
      </c>
      <c r="O37" s="14">
        <v>0</v>
      </c>
      <c r="P37" s="14">
        <v>0</v>
      </c>
      <c r="Q37" s="14">
        <v>0</v>
      </c>
      <c r="R37" s="14">
        <v>0</v>
      </c>
      <c r="S37" s="14">
        <v>0</v>
      </c>
      <c r="T37" s="14">
        <v>0</v>
      </c>
      <c r="U37" s="14">
        <v>0</v>
      </c>
      <c r="V37" s="14">
        <v>0</v>
      </c>
      <c r="W37" s="14">
        <v>0</v>
      </c>
      <c r="X37" s="14">
        <v>1.9900497512437811E-2</v>
      </c>
      <c r="Y37" s="14">
        <v>1.4925373134328358E-2</v>
      </c>
      <c r="Z37" s="21">
        <v>0.63681592039800994</v>
      </c>
    </row>
    <row r="38" spans="1:26" x14ac:dyDescent="0.25">
      <c r="A38" s="4">
        <v>2010</v>
      </c>
      <c r="B38" s="8">
        <v>212</v>
      </c>
      <c r="C38" s="8" t="s">
        <v>31</v>
      </c>
      <c r="D38" s="15">
        <v>0.17924528301886791</v>
      </c>
      <c r="E38" s="14">
        <v>5.6603773584905662E-2</v>
      </c>
      <c r="F38" s="14">
        <v>1.8867924528301886E-2</v>
      </c>
      <c r="G38" s="14">
        <v>0</v>
      </c>
      <c r="H38" s="14">
        <v>0</v>
      </c>
      <c r="I38" s="14">
        <v>0</v>
      </c>
      <c r="J38" s="14">
        <v>0</v>
      </c>
      <c r="K38" s="15">
        <v>0</v>
      </c>
      <c r="L38" s="14">
        <v>0</v>
      </c>
      <c r="M38" s="14">
        <v>0</v>
      </c>
      <c r="N38" s="14">
        <v>0</v>
      </c>
      <c r="O38" s="14">
        <v>0</v>
      </c>
      <c r="P38" s="14">
        <v>0</v>
      </c>
      <c r="Q38" s="14">
        <v>0</v>
      </c>
      <c r="R38" s="14">
        <v>0</v>
      </c>
      <c r="S38" s="14">
        <v>0</v>
      </c>
      <c r="T38" s="14">
        <v>0</v>
      </c>
      <c r="U38" s="14">
        <v>0</v>
      </c>
      <c r="V38" s="14">
        <v>0</v>
      </c>
      <c r="W38" s="14">
        <v>9.433962264150943E-3</v>
      </c>
      <c r="X38" s="14">
        <v>0</v>
      </c>
      <c r="Y38" s="14">
        <v>4.7169811320754715E-3</v>
      </c>
      <c r="Z38" s="21">
        <v>0.73113207547169812</v>
      </c>
    </row>
    <row r="39" spans="1:26" x14ac:dyDescent="0.25">
      <c r="A39" s="4">
        <v>2011</v>
      </c>
      <c r="B39" s="8">
        <v>267</v>
      </c>
      <c r="C39" s="8" t="s">
        <v>31</v>
      </c>
      <c r="D39" s="15">
        <v>7.4906367041198504E-2</v>
      </c>
      <c r="E39" s="14">
        <v>0.10112359550561797</v>
      </c>
      <c r="F39" s="14">
        <v>3.7453183520599252E-2</v>
      </c>
      <c r="G39" s="14">
        <v>0</v>
      </c>
      <c r="H39" s="14">
        <v>0</v>
      </c>
      <c r="I39" s="14">
        <v>0</v>
      </c>
      <c r="J39" s="14">
        <v>0</v>
      </c>
      <c r="K39" s="15">
        <v>0</v>
      </c>
      <c r="L39" s="14">
        <v>0</v>
      </c>
      <c r="M39" s="14">
        <v>0</v>
      </c>
      <c r="N39" s="14">
        <v>0</v>
      </c>
      <c r="O39" s="14">
        <v>0</v>
      </c>
      <c r="P39" s="14">
        <v>0</v>
      </c>
      <c r="Q39" s="14">
        <v>0</v>
      </c>
      <c r="R39" s="14">
        <v>0</v>
      </c>
      <c r="S39" s="14">
        <v>0</v>
      </c>
      <c r="T39" s="14">
        <v>0</v>
      </c>
      <c r="U39" s="14">
        <v>0</v>
      </c>
      <c r="V39" s="14">
        <v>0</v>
      </c>
      <c r="W39" s="14">
        <v>9.3632958801498134E-2</v>
      </c>
      <c r="X39" s="14">
        <v>0</v>
      </c>
      <c r="Y39" s="14">
        <v>0</v>
      </c>
      <c r="Z39" s="21">
        <v>0.69288389513108617</v>
      </c>
    </row>
    <row r="40" spans="1:26" x14ac:dyDescent="0.25">
      <c r="A40" s="4">
        <v>2012</v>
      </c>
      <c r="B40" s="8">
        <v>514</v>
      </c>
      <c r="C40" s="8" t="s">
        <v>31</v>
      </c>
      <c r="D40" s="15">
        <v>0.11284046692607003</v>
      </c>
      <c r="E40" s="14">
        <v>3.6964980544747082E-2</v>
      </c>
      <c r="F40" s="14">
        <v>1.9455252918287938E-3</v>
      </c>
      <c r="G40" s="14">
        <v>0</v>
      </c>
      <c r="H40" s="14">
        <v>0</v>
      </c>
      <c r="I40" s="14">
        <v>0</v>
      </c>
      <c r="J40" s="14">
        <v>0</v>
      </c>
      <c r="K40" s="15">
        <v>0</v>
      </c>
      <c r="L40" s="14">
        <v>0</v>
      </c>
      <c r="M40" s="14">
        <v>0</v>
      </c>
      <c r="N40" s="14">
        <v>0</v>
      </c>
      <c r="O40" s="14">
        <v>0</v>
      </c>
      <c r="P40" s="14">
        <v>0</v>
      </c>
      <c r="Q40" s="14">
        <v>0</v>
      </c>
      <c r="R40" s="14">
        <v>0</v>
      </c>
      <c r="S40" s="14">
        <v>0</v>
      </c>
      <c r="T40" s="14">
        <v>0</v>
      </c>
      <c r="U40" s="14">
        <v>0</v>
      </c>
      <c r="V40" s="14">
        <v>0</v>
      </c>
      <c r="W40" s="14">
        <v>3.5019455252918288E-2</v>
      </c>
      <c r="X40" s="14">
        <v>1.9455252918287938E-3</v>
      </c>
      <c r="Y40" s="14">
        <v>1.9455252918287938E-3</v>
      </c>
      <c r="Z40" s="21">
        <v>0.80933852140077822</v>
      </c>
    </row>
    <row r="41" spans="1:26" x14ac:dyDescent="0.25">
      <c r="A41" s="4">
        <v>2013</v>
      </c>
      <c r="B41" s="8">
        <v>444</v>
      </c>
      <c r="C41" s="8" t="s">
        <v>31</v>
      </c>
      <c r="D41" s="15">
        <v>5.18018018018018E-2</v>
      </c>
      <c r="E41" s="14">
        <v>4.954954954954955E-2</v>
      </c>
      <c r="F41" s="14">
        <v>1.8018018018018018E-2</v>
      </c>
      <c r="G41" s="14">
        <v>0</v>
      </c>
      <c r="H41" s="14">
        <v>0</v>
      </c>
      <c r="I41" s="14">
        <v>0</v>
      </c>
      <c r="J41" s="14">
        <v>0</v>
      </c>
      <c r="K41" s="15">
        <v>0</v>
      </c>
      <c r="L41" s="14">
        <v>0</v>
      </c>
      <c r="M41" s="14">
        <v>0</v>
      </c>
      <c r="N41" s="14">
        <v>0</v>
      </c>
      <c r="O41" s="14">
        <v>4.5045045045045045E-3</v>
      </c>
      <c r="P41" s="14">
        <v>0</v>
      </c>
      <c r="Q41" s="14">
        <v>0</v>
      </c>
      <c r="R41" s="14">
        <v>0</v>
      </c>
      <c r="S41" s="14">
        <v>0</v>
      </c>
      <c r="T41" s="14">
        <v>0</v>
      </c>
      <c r="U41" s="14">
        <v>0</v>
      </c>
      <c r="V41" s="14">
        <v>0</v>
      </c>
      <c r="W41" s="14">
        <v>2.0270270270270271E-2</v>
      </c>
      <c r="X41" s="14">
        <v>0</v>
      </c>
      <c r="Y41" s="14">
        <v>4.5045045045045045E-3</v>
      </c>
      <c r="Z41" s="21">
        <v>0.85135135135135132</v>
      </c>
    </row>
    <row r="42" spans="1:26" x14ac:dyDescent="0.25">
      <c r="A42" s="5" t="s">
        <v>32</v>
      </c>
      <c r="B42" s="9">
        <v>294</v>
      </c>
      <c r="C42" s="9"/>
      <c r="D42" s="16">
        <v>0.12674603793706316</v>
      </c>
      <c r="E42" s="1">
        <v>4.6071040703585538E-2</v>
      </c>
      <c r="F42" s="1">
        <v>2.2030812230359818E-2</v>
      </c>
      <c r="G42" s="1">
        <v>9.3099671412924419E-3</v>
      </c>
      <c r="H42" s="1">
        <v>0</v>
      </c>
      <c r="I42" s="1">
        <v>0</v>
      </c>
      <c r="J42" s="1">
        <v>0</v>
      </c>
      <c r="K42" s="16">
        <v>0</v>
      </c>
      <c r="L42" s="1">
        <v>0</v>
      </c>
      <c r="M42" s="1">
        <v>0</v>
      </c>
      <c r="N42" s="1">
        <v>0</v>
      </c>
      <c r="O42" s="1">
        <v>4.0950040950040947E-4</v>
      </c>
      <c r="P42" s="1">
        <v>0</v>
      </c>
      <c r="Q42" s="1">
        <v>0</v>
      </c>
      <c r="R42" s="1">
        <v>0</v>
      </c>
      <c r="S42" s="1">
        <v>0</v>
      </c>
      <c r="T42" s="1">
        <v>0</v>
      </c>
      <c r="U42" s="1">
        <v>0</v>
      </c>
      <c r="V42" s="1">
        <v>0</v>
      </c>
      <c r="W42" s="1">
        <v>0.11508246586428596</v>
      </c>
      <c r="X42" s="1">
        <v>9.1210886156488803E-3</v>
      </c>
      <c r="Y42" s="1">
        <v>2.8154938948386299E-3</v>
      </c>
      <c r="Z42" s="22">
        <v>0.66841359320342508</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0</v>
      </c>
      <c r="C45" s="9"/>
      <c r="D45" s="16">
        <v>0</v>
      </c>
      <c r="E45" s="1">
        <v>0</v>
      </c>
      <c r="F45" s="1">
        <v>0</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0</v>
      </c>
      <c r="Z45" s="22">
        <v>0</v>
      </c>
    </row>
    <row r="46" spans="1:26" ht="15.75" thickBot="1" x14ac:dyDescent="0.3">
      <c r="A46" s="6" t="s">
        <v>36</v>
      </c>
      <c r="B46" s="11">
        <v>294</v>
      </c>
      <c r="C46" s="11"/>
      <c r="D46" s="17">
        <v>0.12674603793706316</v>
      </c>
      <c r="E46" s="18">
        <v>4.6071040703585538E-2</v>
      </c>
      <c r="F46" s="18">
        <v>2.2030812230359818E-2</v>
      </c>
      <c r="G46" s="18">
        <v>9.3099671412924419E-3</v>
      </c>
      <c r="H46" s="18">
        <v>0</v>
      </c>
      <c r="I46" s="18">
        <v>0</v>
      </c>
      <c r="J46" s="18">
        <v>0</v>
      </c>
      <c r="K46" s="17">
        <v>0</v>
      </c>
      <c r="L46" s="18">
        <v>0</v>
      </c>
      <c r="M46" s="18">
        <v>0</v>
      </c>
      <c r="N46" s="18">
        <v>0</v>
      </c>
      <c r="O46" s="18">
        <v>4.0950040950040947E-4</v>
      </c>
      <c r="P46" s="18">
        <v>0</v>
      </c>
      <c r="Q46" s="18">
        <v>0</v>
      </c>
      <c r="R46" s="18">
        <v>0</v>
      </c>
      <c r="S46" s="18">
        <v>0</v>
      </c>
      <c r="T46" s="18">
        <v>0</v>
      </c>
      <c r="U46" s="18">
        <v>0</v>
      </c>
      <c r="V46" s="18">
        <v>0</v>
      </c>
      <c r="W46" s="18">
        <v>0.11508246586428596</v>
      </c>
      <c r="X46" s="18">
        <v>9.1210886156488803E-3</v>
      </c>
      <c r="Y46" s="18">
        <v>2.8154938948386299E-3</v>
      </c>
      <c r="Z46" s="23">
        <v>0.66841359320342508</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6"/>
  <sheetViews>
    <sheetView topLeftCell="A25" workbookViewId="0">
      <selection activeCell="A29" sqref="A29:Z46"/>
    </sheetView>
  </sheetViews>
  <sheetFormatPr defaultRowHeight="15" x14ac:dyDescent="0.25"/>
  <cols>
    <col min="2" max="2" width="9.85546875" bestFit="1" customWidth="1"/>
    <col min="3" max="3" width="7.85546875" customWidth="1"/>
    <col min="4" max="26" width="7.42578125" customWidth="1"/>
  </cols>
  <sheetData>
    <row r="1" spans="1:26" x14ac:dyDescent="0.25">
      <c r="A1" t="s">
        <v>833</v>
      </c>
    </row>
    <row r="2" spans="1:26" x14ac:dyDescent="0.25">
      <c r="A2" t="s">
        <v>835</v>
      </c>
    </row>
    <row r="3" spans="1:26" ht="15.75" thickBot="1" x14ac:dyDescent="0.3"/>
    <row r="4" spans="1:26" x14ac:dyDescent="0.25">
      <c r="A4" s="126"/>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8" t="s">
        <v>15</v>
      </c>
      <c r="N5" s="127" t="s">
        <v>16</v>
      </c>
      <c r="O5" s="127"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t="s">
        <v>40</v>
      </c>
      <c r="C24" s="8"/>
      <c r="D24" s="15" t="s">
        <v>28</v>
      </c>
      <c r="E24" s="14" t="s">
        <v>28</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t="s">
        <v>40</v>
      </c>
      <c r="C25" s="8"/>
      <c r="D25" s="15" t="s">
        <v>28</v>
      </c>
      <c r="E25" s="14" t="s">
        <v>28</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t="s">
        <v>40</v>
      </c>
      <c r="C26" s="8"/>
      <c r="D26" s="15" t="s">
        <v>28</v>
      </c>
      <c r="E26" s="14" t="s">
        <v>28</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t="s">
        <v>40</v>
      </c>
      <c r="C27" s="8"/>
      <c r="D27" s="15" t="s">
        <v>28</v>
      </c>
      <c r="E27" s="14" t="s">
        <v>28</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t="s">
        <v>40</v>
      </c>
      <c r="C28" s="8"/>
      <c r="D28" s="15" t="s">
        <v>28</v>
      </c>
      <c r="E28" s="14" t="s">
        <v>28</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v>4</v>
      </c>
      <c r="C29" s="8">
        <v>3</v>
      </c>
      <c r="D29" s="15" t="s">
        <v>26</v>
      </c>
      <c r="E29" s="14" t="s">
        <v>27</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v>20</v>
      </c>
      <c r="C30" s="8" t="s">
        <v>29</v>
      </c>
      <c r="D30" s="15" t="s">
        <v>26</v>
      </c>
      <c r="E30" s="14" t="s">
        <v>27</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v>155</v>
      </c>
      <c r="C31" s="8" t="s">
        <v>30</v>
      </c>
      <c r="D31" s="15">
        <v>5.8064516129032254E-2</v>
      </c>
      <c r="E31" s="14">
        <v>0</v>
      </c>
      <c r="F31" s="14">
        <v>2.5806451612903226E-2</v>
      </c>
      <c r="G31" s="14">
        <v>0.1032258064516129</v>
      </c>
      <c r="H31" s="14">
        <v>0</v>
      </c>
      <c r="I31" s="14">
        <v>0</v>
      </c>
      <c r="J31" s="14">
        <v>0</v>
      </c>
      <c r="K31" s="15">
        <v>0</v>
      </c>
      <c r="L31" s="14">
        <v>0</v>
      </c>
      <c r="M31" s="14">
        <v>0</v>
      </c>
      <c r="N31" s="14">
        <v>0</v>
      </c>
      <c r="O31" s="14">
        <v>0</v>
      </c>
      <c r="P31" s="14">
        <v>0</v>
      </c>
      <c r="Q31" s="14">
        <v>0</v>
      </c>
      <c r="R31" s="14">
        <v>0</v>
      </c>
      <c r="S31" s="14">
        <v>0</v>
      </c>
      <c r="T31" s="14">
        <v>0</v>
      </c>
      <c r="U31" s="14">
        <v>0</v>
      </c>
      <c r="V31" s="14">
        <v>0</v>
      </c>
      <c r="W31" s="14">
        <v>0</v>
      </c>
      <c r="X31" s="14">
        <v>0</v>
      </c>
      <c r="Y31" s="14">
        <v>0</v>
      </c>
      <c r="Z31" s="21">
        <v>0.81290322580645158</v>
      </c>
    </row>
    <row r="32" spans="1:26" x14ac:dyDescent="0.25">
      <c r="A32" s="4">
        <v>2004</v>
      </c>
      <c r="B32" s="8">
        <v>197</v>
      </c>
      <c r="C32" s="8" t="s">
        <v>31</v>
      </c>
      <c r="D32" s="15">
        <v>0.10152284263959391</v>
      </c>
      <c r="E32" s="14">
        <v>0</v>
      </c>
      <c r="F32" s="14">
        <v>0</v>
      </c>
      <c r="G32" s="14">
        <v>0</v>
      </c>
      <c r="H32" s="14">
        <v>0</v>
      </c>
      <c r="I32" s="14">
        <v>0</v>
      </c>
      <c r="J32" s="14">
        <v>0</v>
      </c>
      <c r="K32" s="15">
        <v>0</v>
      </c>
      <c r="L32" s="14">
        <v>0</v>
      </c>
      <c r="M32" s="14">
        <v>0</v>
      </c>
      <c r="N32" s="14">
        <v>0</v>
      </c>
      <c r="O32" s="14">
        <v>0</v>
      </c>
      <c r="P32" s="14">
        <v>0</v>
      </c>
      <c r="Q32" s="14">
        <v>0</v>
      </c>
      <c r="R32" s="14">
        <v>0</v>
      </c>
      <c r="S32" s="14">
        <v>0</v>
      </c>
      <c r="T32" s="14">
        <v>0</v>
      </c>
      <c r="U32" s="14">
        <v>0</v>
      </c>
      <c r="V32" s="14">
        <v>0</v>
      </c>
      <c r="W32" s="14">
        <v>2.5380710659898477E-2</v>
      </c>
      <c r="X32" s="14">
        <v>2.5380710659898477E-2</v>
      </c>
      <c r="Y32" s="14">
        <v>5.076142131979695E-3</v>
      </c>
      <c r="Z32" s="21">
        <v>0.84263959390862941</v>
      </c>
    </row>
    <row r="33" spans="1:26" x14ac:dyDescent="0.25">
      <c r="A33" s="4">
        <v>2005</v>
      </c>
      <c r="B33" s="8">
        <v>326</v>
      </c>
      <c r="C33" s="8" t="s">
        <v>31</v>
      </c>
      <c r="D33" s="15">
        <v>0.17484662576687118</v>
      </c>
      <c r="E33" s="14">
        <v>2.4539877300613498E-2</v>
      </c>
      <c r="F33" s="14">
        <v>5.8282208588957052E-2</v>
      </c>
      <c r="G33" s="14">
        <v>0</v>
      </c>
      <c r="H33" s="14">
        <v>0</v>
      </c>
      <c r="I33" s="14">
        <v>0</v>
      </c>
      <c r="J33" s="14">
        <v>0</v>
      </c>
      <c r="K33" s="15">
        <v>0</v>
      </c>
      <c r="L33" s="14">
        <v>0</v>
      </c>
      <c r="M33" s="14">
        <v>0</v>
      </c>
      <c r="N33" s="14">
        <v>0</v>
      </c>
      <c r="O33" s="14">
        <v>0</v>
      </c>
      <c r="P33" s="14">
        <v>0</v>
      </c>
      <c r="Q33" s="14">
        <v>0</v>
      </c>
      <c r="R33" s="14">
        <v>0</v>
      </c>
      <c r="S33" s="14">
        <v>0</v>
      </c>
      <c r="T33" s="14">
        <v>0</v>
      </c>
      <c r="U33" s="14">
        <v>0</v>
      </c>
      <c r="V33" s="14">
        <v>0</v>
      </c>
      <c r="W33" s="14">
        <v>0.24233128834355827</v>
      </c>
      <c r="X33" s="14">
        <v>1.5337423312883436E-2</v>
      </c>
      <c r="Y33" s="14">
        <v>0</v>
      </c>
      <c r="Z33" s="21">
        <v>0.48466257668711654</v>
      </c>
    </row>
    <row r="34" spans="1:26" x14ac:dyDescent="0.25">
      <c r="A34" s="4">
        <v>2006</v>
      </c>
      <c r="B34" s="8">
        <v>312</v>
      </c>
      <c r="C34" s="8" t="s">
        <v>31</v>
      </c>
      <c r="D34" s="15">
        <v>0.15064102564102566</v>
      </c>
      <c r="E34" s="14">
        <v>2.8846153846153848E-2</v>
      </c>
      <c r="F34" s="14">
        <v>1.9230769230769232E-2</v>
      </c>
      <c r="G34" s="14">
        <v>0</v>
      </c>
      <c r="H34" s="14">
        <v>0</v>
      </c>
      <c r="I34" s="14">
        <v>0</v>
      </c>
      <c r="J34" s="14">
        <v>0</v>
      </c>
      <c r="K34" s="15">
        <v>0</v>
      </c>
      <c r="L34" s="14">
        <v>0</v>
      </c>
      <c r="M34" s="14">
        <v>0</v>
      </c>
      <c r="N34" s="14">
        <v>0</v>
      </c>
      <c r="O34" s="14">
        <v>0</v>
      </c>
      <c r="P34" s="14">
        <v>0</v>
      </c>
      <c r="Q34" s="14">
        <v>0</v>
      </c>
      <c r="R34" s="14">
        <v>0</v>
      </c>
      <c r="S34" s="14">
        <v>0</v>
      </c>
      <c r="T34" s="14">
        <v>0</v>
      </c>
      <c r="U34" s="14">
        <v>0</v>
      </c>
      <c r="V34" s="14">
        <v>0</v>
      </c>
      <c r="W34" s="14">
        <v>0.34294871794871795</v>
      </c>
      <c r="X34" s="14">
        <v>9.6153846153846159E-3</v>
      </c>
      <c r="Y34" s="14">
        <v>0</v>
      </c>
      <c r="Z34" s="21">
        <v>0.44871794871794873</v>
      </c>
    </row>
    <row r="35" spans="1:26" x14ac:dyDescent="0.25">
      <c r="A35" s="4">
        <v>2007</v>
      </c>
      <c r="B35" s="8">
        <v>234</v>
      </c>
      <c r="C35" s="8" t="s">
        <v>31</v>
      </c>
      <c r="D35" s="15">
        <v>0.17094017094017094</v>
      </c>
      <c r="E35" s="14">
        <v>0</v>
      </c>
      <c r="F35" s="14">
        <v>2.1367521367521368E-2</v>
      </c>
      <c r="G35" s="14">
        <v>0</v>
      </c>
      <c r="H35" s="14">
        <v>0</v>
      </c>
      <c r="I35" s="14">
        <v>0</v>
      </c>
      <c r="J35" s="14">
        <v>0</v>
      </c>
      <c r="K35" s="15">
        <v>0</v>
      </c>
      <c r="L35" s="14">
        <v>0</v>
      </c>
      <c r="M35" s="14">
        <v>0</v>
      </c>
      <c r="N35" s="14">
        <v>0</v>
      </c>
      <c r="O35" s="14">
        <v>0</v>
      </c>
      <c r="P35" s="14">
        <v>0</v>
      </c>
      <c r="Q35" s="14">
        <v>0</v>
      </c>
      <c r="R35" s="14">
        <v>0</v>
      </c>
      <c r="S35" s="14">
        <v>0</v>
      </c>
      <c r="T35" s="14">
        <v>0</v>
      </c>
      <c r="U35" s="14">
        <v>0</v>
      </c>
      <c r="V35" s="14">
        <v>0</v>
      </c>
      <c r="W35" s="14">
        <v>0.21367521367521367</v>
      </c>
      <c r="X35" s="14">
        <v>2.1367521367521368E-2</v>
      </c>
      <c r="Y35" s="14">
        <v>0</v>
      </c>
      <c r="Z35" s="21">
        <v>0.57264957264957261</v>
      </c>
    </row>
    <row r="36" spans="1:26" x14ac:dyDescent="0.25">
      <c r="A36" s="4">
        <v>2008</v>
      </c>
      <c r="B36" s="8">
        <v>289</v>
      </c>
      <c r="C36" s="8" t="s">
        <v>31</v>
      </c>
      <c r="D36" s="15">
        <v>9.3425605536332168E-2</v>
      </c>
      <c r="E36" s="14">
        <v>0</v>
      </c>
      <c r="F36" s="14">
        <v>1.7301038062283738E-2</v>
      </c>
      <c r="G36" s="14">
        <v>0</v>
      </c>
      <c r="H36" s="14">
        <v>0</v>
      </c>
      <c r="I36" s="14">
        <v>0</v>
      </c>
      <c r="J36" s="14">
        <v>0</v>
      </c>
      <c r="K36" s="15">
        <v>0</v>
      </c>
      <c r="L36" s="14">
        <v>0</v>
      </c>
      <c r="M36" s="14">
        <v>0</v>
      </c>
      <c r="N36" s="14">
        <v>0</v>
      </c>
      <c r="O36" s="14">
        <v>0</v>
      </c>
      <c r="P36" s="14">
        <v>0</v>
      </c>
      <c r="Q36" s="14">
        <v>0</v>
      </c>
      <c r="R36" s="14">
        <v>0</v>
      </c>
      <c r="S36" s="14">
        <v>0</v>
      </c>
      <c r="T36" s="14">
        <v>0</v>
      </c>
      <c r="U36" s="14">
        <v>0</v>
      </c>
      <c r="V36" s="14">
        <v>0</v>
      </c>
      <c r="W36" s="14">
        <v>0.22491349480968859</v>
      </c>
      <c r="X36" s="14">
        <v>1.0380622837370242E-2</v>
      </c>
      <c r="Y36" s="14">
        <v>0</v>
      </c>
      <c r="Z36" s="21">
        <v>0.65397923875432529</v>
      </c>
    </row>
    <row r="37" spans="1:26" x14ac:dyDescent="0.25">
      <c r="A37" s="4">
        <v>2009</v>
      </c>
      <c r="B37" s="8">
        <v>185</v>
      </c>
      <c r="C37" s="8" t="s">
        <v>31</v>
      </c>
      <c r="D37" s="15">
        <v>0.12972972972972974</v>
      </c>
      <c r="E37" s="14">
        <v>0.13513513513513514</v>
      </c>
      <c r="F37" s="14">
        <v>5.4054054054054057E-3</v>
      </c>
      <c r="G37" s="14">
        <v>0</v>
      </c>
      <c r="H37" s="14">
        <v>0</v>
      </c>
      <c r="I37" s="14">
        <v>0</v>
      </c>
      <c r="J37" s="14">
        <v>0</v>
      </c>
      <c r="K37" s="15">
        <v>0</v>
      </c>
      <c r="L37" s="14">
        <v>0</v>
      </c>
      <c r="M37" s="14">
        <v>0</v>
      </c>
      <c r="N37" s="14">
        <v>0</v>
      </c>
      <c r="O37" s="14">
        <v>0</v>
      </c>
      <c r="P37" s="14">
        <v>0</v>
      </c>
      <c r="Q37" s="14">
        <v>0</v>
      </c>
      <c r="R37" s="14">
        <v>0</v>
      </c>
      <c r="S37" s="14">
        <v>0</v>
      </c>
      <c r="T37" s="14">
        <v>0</v>
      </c>
      <c r="U37" s="14">
        <v>0</v>
      </c>
      <c r="V37" s="14">
        <v>0</v>
      </c>
      <c r="W37" s="14">
        <v>0</v>
      </c>
      <c r="X37" s="14">
        <v>2.1621621621621623E-2</v>
      </c>
      <c r="Y37" s="14">
        <v>1.6216216216216217E-2</v>
      </c>
      <c r="Z37" s="21">
        <v>0.69189189189189193</v>
      </c>
    </row>
    <row r="38" spans="1:26" x14ac:dyDescent="0.25">
      <c r="A38" s="4">
        <v>2010</v>
      </c>
      <c r="B38" s="8">
        <v>199</v>
      </c>
      <c r="C38" s="8" t="s">
        <v>31</v>
      </c>
      <c r="D38" s="15">
        <v>0.15075376884422109</v>
      </c>
      <c r="E38" s="14">
        <v>4.0201005025125629E-2</v>
      </c>
      <c r="F38" s="14">
        <v>1.507537688442211E-2</v>
      </c>
      <c r="G38" s="14">
        <v>0</v>
      </c>
      <c r="H38" s="14">
        <v>0</v>
      </c>
      <c r="I38" s="14">
        <v>0</v>
      </c>
      <c r="J38" s="14">
        <v>0</v>
      </c>
      <c r="K38" s="15">
        <v>0</v>
      </c>
      <c r="L38" s="14">
        <v>0</v>
      </c>
      <c r="M38" s="14">
        <v>0</v>
      </c>
      <c r="N38" s="14">
        <v>0</v>
      </c>
      <c r="O38" s="14">
        <v>0</v>
      </c>
      <c r="P38" s="14">
        <v>0</v>
      </c>
      <c r="Q38" s="14">
        <v>0</v>
      </c>
      <c r="R38" s="14">
        <v>0</v>
      </c>
      <c r="S38" s="14">
        <v>0</v>
      </c>
      <c r="T38" s="14">
        <v>0</v>
      </c>
      <c r="U38" s="14">
        <v>0</v>
      </c>
      <c r="V38" s="14">
        <v>0</v>
      </c>
      <c r="W38" s="14">
        <v>1.0050251256281407E-2</v>
      </c>
      <c r="X38" s="14">
        <v>0</v>
      </c>
      <c r="Y38" s="14">
        <v>5.0251256281407036E-3</v>
      </c>
      <c r="Z38" s="21">
        <v>0.77889447236180909</v>
      </c>
    </row>
    <row r="39" spans="1:26" x14ac:dyDescent="0.25">
      <c r="A39" s="4">
        <v>2011</v>
      </c>
      <c r="B39" s="8">
        <v>247</v>
      </c>
      <c r="C39" s="8" t="s">
        <v>31</v>
      </c>
      <c r="D39" s="15">
        <v>6.8825910931174086E-2</v>
      </c>
      <c r="E39" s="14">
        <v>6.4777327935222673E-2</v>
      </c>
      <c r="F39" s="14">
        <v>3.2388663967611336E-2</v>
      </c>
      <c r="G39" s="14">
        <v>0</v>
      </c>
      <c r="H39" s="14">
        <v>0</v>
      </c>
      <c r="I39" s="14">
        <v>0</v>
      </c>
      <c r="J39" s="14">
        <v>0</v>
      </c>
      <c r="K39" s="15">
        <v>0</v>
      </c>
      <c r="L39" s="14">
        <v>0</v>
      </c>
      <c r="M39" s="14">
        <v>0</v>
      </c>
      <c r="N39" s="14">
        <v>0</v>
      </c>
      <c r="O39" s="14">
        <v>0</v>
      </c>
      <c r="P39" s="14">
        <v>0</v>
      </c>
      <c r="Q39" s="14">
        <v>0</v>
      </c>
      <c r="R39" s="14">
        <v>0</v>
      </c>
      <c r="S39" s="14">
        <v>0</v>
      </c>
      <c r="T39" s="14">
        <v>0</v>
      </c>
      <c r="U39" s="14">
        <v>0</v>
      </c>
      <c r="V39" s="14">
        <v>0</v>
      </c>
      <c r="W39" s="14">
        <v>8.5020242914979755E-2</v>
      </c>
      <c r="X39" s="14">
        <v>0</v>
      </c>
      <c r="Y39" s="14">
        <v>0</v>
      </c>
      <c r="Z39" s="21">
        <v>0.74898785425101211</v>
      </c>
    </row>
    <row r="40" spans="1:26" x14ac:dyDescent="0.25">
      <c r="A40" s="4">
        <v>2012</v>
      </c>
      <c r="B40" s="8">
        <v>501</v>
      </c>
      <c r="C40" s="8" t="s">
        <v>31</v>
      </c>
      <c r="D40" s="15">
        <v>0.10379241516966067</v>
      </c>
      <c r="E40" s="14">
        <v>2.5948103792415168E-2</v>
      </c>
      <c r="F40" s="14">
        <v>1.996007984031936E-3</v>
      </c>
      <c r="G40" s="14">
        <v>0</v>
      </c>
      <c r="H40" s="14">
        <v>0</v>
      </c>
      <c r="I40" s="14">
        <v>0</v>
      </c>
      <c r="J40" s="14">
        <v>0</v>
      </c>
      <c r="K40" s="15">
        <v>0</v>
      </c>
      <c r="L40" s="14">
        <v>0</v>
      </c>
      <c r="M40" s="14">
        <v>0</v>
      </c>
      <c r="N40" s="14">
        <v>0</v>
      </c>
      <c r="O40" s="14">
        <v>0</v>
      </c>
      <c r="P40" s="14">
        <v>0</v>
      </c>
      <c r="Q40" s="14">
        <v>0</v>
      </c>
      <c r="R40" s="14">
        <v>0</v>
      </c>
      <c r="S40" s="14">
        <v>0</v>
      </c>
      <c r="T40" s="14">
        <v>0</v>
      </c>
      <c r="U40" s="14">
        <v>0</v>
      </c>
      <c r="V40" s="14">
        <v>0</v>
      </c>
      <c r="W40" s="14">
        <v>3.3932135728542916E-2</v>
      </c>
      <c r="X40" s="14">
        <v>1.996007984031936E-3</v>
      </c>
      <c r="Y40" s="14">
        <v>1.996007984031936E-3</v>
      </c>
      <c r="Z40" s="21">
        <v>0.83033932135728539</v>
      </c>
    </row>
    <row r="41" spans="1:26" x14ac:dyDescent="0.25">
      <c r="A41" s="4">
        <v>2013</v>
      </c>
      <c r="B41" s="8">
        <v>424</v>
      </c>
      <c r="C41" s="8" t="s">
        <v>31</v>
      </c>
      <c r="D41" s="15">
        <v>4.4811320754716978E-2</v>
      </c>
      <c r="E41" s="14">
        <v>1.8867924528301886E-2</v>
      </c>
      <c r="F41" s="14">
        <v>1.6509433962264151E-2</v>
      </c>
      <c r="G41" s="14">
        <v>0</v>
      </c>
      <c r="H41" s="14">
        <v>0</v>
      </c>
      <c r="I41" s="14">
        <v>0</v>
      </c>
      <c r="J41" s="14">
        <v>0</v>
      </c>
      <c r="K41" s="15">
        <v>0</v>
      </c>
      <c r="L41" s="14">
        <v>0</v>
      </c>
      <c r="M41" s="14">
        <v>0</v>
      </c>
      <c r="N41" s="14">
        <v>0</v>
      </c>
      <c r="O41" s="14">
        <v>4.7169811320754715E-3</v>
      </c>
      <c r="P41" s="14">
        <v>0</v>
      </c>
      <c r="Q41" s="14">
        <v>0</v>
      </c>
      <c r="R41" s="14">
        <v>0</v>
      </c>
      <c r="S41" s="14">
        <v>0</v>
      </c>
      <c r="T41" s="14">
        <v>0</v>
      </c>
      <c r="U41" s="14">
        <v>0</v>
      </c>
      <c r="V41" s="14">
        <v>0</v>
      </c>
      <c r="W41" s="14">
        <v>1.8867924528301886E-2</v>
      </c>
      <c r="X41" s="14">
        <v>0</v>
      </c>
      <c r="Y41" s="14">
        <v>4.7169811320754715E-3</v>
      </c>
      <c r="Z41" s="21">
        <v>0.89150943396226412</v>
      </c>
    </row>
    <row r="42" spans="1:26" x14ac:dyDescent="0.25">
      <c r="A42" s="5" t="s">
        <v>32</v>
      </c>
      <c r="B42" s="9">
        <v>279</v>
      </c>
      <c r="C42" s="9"/>
      <c r="D42" s="16">
        <v>0.11339581200750261</v>
      </c>
      <c r="E42" s="1">
        <v>3.0755957051178898E-2</v>
      </c>
      <c r="F42" s="1">
        <v>1.9396625187833597E-2</v>
      </c>
      <c r="G42" s="1">
        <v>9.3841642228739003E-3</v>
      </c>
      <c r="H42" s="1">
        <v>0</v>
      </c>
      <c r="I42" s="1">
        <v>0</v>
      </c>
      <c r="J42" s="1">
        <v>0</v>
      </c>
      <c r="K42" s="16">
        <v>0</v>
      </c>
      <c r="L42" s="1">
        <v>0</v>
      </c>
      <c r="M42" s="1">
        <v>0</v>
      </c>
      <c r="N42" s="1">
        <v>0</v>
      </c>
      <c r="O42" s="1">
        <v>4.288164665523156E-4</v>
      </c>
      <c r="P42" s="1">
        <v>0</v>
      </c>
      <c r="Q42" s="1">
        <v>0</v>
      </c>
      <c r="R42" s="1">
        <v>0</v>
      </c>
      <c r="S42" s="1">
        <v>0</v>
      </c>
      <c r="T42" s="1">
        <v>0</v>
      </c>
      <c r="U42" s="1">
        <v>0</v>
      </c>
      <c r="V42" s="1">
        <v>0</v>
      </c>
      <c r="W42" s="1">
        <v>0.108829089078653</v>
      </c>
      <c r="X42" s="1">
        <v>9.6090265817010637E-3</v>
      </c>
      <c r="Y42" s="1">
        <v>3.0027702811312755E-3</v>
      </c>
      <c r="Z42" s="22">
        <v>0.70519773912257344</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0</v>
      </c>
      <c r="C45" s="9"/>
      <c r="D45" s="16">
        <v>0</v>
      </c>
      <c r="E45" s="1">
        <v>0</v>
      </c>
      <c r="F45" s="1">
        <v>0</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0</v>
      </c>
      <c r="Z45" s="22">
        <v>0</v>
      </c>
    </row>
    <row r="46" spans="1:26" ht="15.75" thickBot="1" x14ac:dyDescent="0.3">
      <c r="A46" s="6" t="s">
        <v>36</v>
      </c>
      <c r="B46" s="11">
        <v>279</v>
      </c>
      <c r="C46" s="11"/>
      <c r="D46" s="17">
        <v>0.11339581200750261</v>
      </c>
      <c r="E46" s="18">
        <v>3.0755957051178898E-2</v>
      </c>
      <c r="F46" s="18">
        <v>1.9396625187833597E-2</v>
      </c>
      <c r="G46" s="18">
        <v>9.3841642228739003E-3</v>
      </c>
      <c r="H46" s="18">
        <v>0</v>
      </c>
      <c r="I46" s="18">
        <v>0</v>
      </c>
      <c r="J46" s="18">
        <v>0</v>
      </c>
      <c r="K46" s="17">
        <v>0</v>
      </c>
      <c r="L46" s="18">
        <v>0</v>
      </c>
      <c r="M46" s="18">
        <v>0</v>
      </c>
      <c r="N46" s="18">
        <v>0</v>
      </c>
      <c r="O46" s="18">
        <v>4.288164665523156E-4</v>
      </c>
      <c r="P46" s="18">
        <v>0</v>
      </c>
      <c r="Q46" s="18">
        <v>0</v>
      </c>
      <c r="R46" s="18">
        <v>0</v>
      </c>
      <c r="S46" s="18">
        <v>0</v>
      </c>
      <c r="T46" s="18">
        <v>0</v>
      </c>
      <c r="U46" s="18">
        <v>0</v>
      </c>
      <c r="V46" s="18">
        <v>0</v>
      </c>
      <c r="W46" s="18">
        <v>0.108829089078653</v>
      </c>
      <c r="X46" s="18">
        <v>9.6090265817010637E-3</v>
      </c>
      <c r="Y46" s="18">
        <v>3.0027702811312755E-3</v>
      </c>
      <c r="Z46" s="23">
        <v>0.70519773912257344</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175</v>
      </c>
    </row>
    <row r="2" spans="1:26" x14ac:dyDescent="0.25">
      <c r="A2" t="s">
        <v>177</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v>5</v>
      </c>
      <c r="C24" s="8">
        <v>2</v>
      </c>
      <c r="D24" s="15" t="s">
        <v>26</v>
      </c>
      <c r="E24" s="14" t="s">
        <v>27</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v>12</v>
      </c>
      <c r="C25" s="8" t="s">
        <v>41</v>
      </c>
      <c r="D25" s="15" t="s">
        <v>26</v>
      </c>
      <c r="E25" s="14" t="s">
        <v>27</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v>182</v>
      </c>
      <c r="C26" s="8" t="s">
        <v>42</v>
      </c>
      <c r="D26" s="15">
        <v>3.8461538461538464E-2</v>
      </c>
      <c r="E26" s="14">
        <v>0</v>
      </c>
      <c r="F26" s="14">
        <v>0</v>
      </c>
      <c r="G26" s="14">
        <v>0</v>
      </c>
      <c r="H26" s="14">
        <v>0</v>
      </c>
      <c r="I26" s="14">
        <v>1.6483516483516484E-2</v>
      </c>
      <c r="J26" s="14">
        <v>6.5934065934065936E-2</v>
      </c>
      <c r="K26" s="15">
        <v>0</v>
      </c>
      <c r="L26" s="14">
        <v>3.2967032967032968E-2</v>
      </c>
      <c r="M26" s="14">
        <v>0</v>
      </c>
      <c r="N26" s="14">
        <v>0</v>
      </c>
      <c r="O26" s="14">
        <v>0</v>
      </c>
      <c r="P26" s="14">
        <v>0</v>
      </c>
      <c r="Q26" s="14">
        <v>0</v>
      </c>
      <c r="R26" s="14">
        <v>0</v>
      </c>
      <c r="S26" s="14">
        <v>0</v>
      </c>
      <c r="T26" s="14">
        <v>0</v>
      </c>
      <c r="U26" s="14">
        <v>1.6483516483516484E-2</v>
      </c>
      <c r="V26" s="14">
        <v>0</v>
      </c>
      <c r="W26" s="14">
        <v>0</v>
      </c>
      <c r="X26" s="14">
        <v>0</v>
      </c>
      <c r="Y26" s="14">
        <v>0</v>
      </c>
      <c r="Z26" s="21">
        <v>0.82967032967032972</v>
      </c>
    </row>
    <row r="27" spans="1:26" x14ac:dyDescent="0.25">
      <c r="A27" s="4">
        <v>1999</v>
      </c>
      <c r="B27" s="8">
        <v>189</v>
      </c>
      <c r="C27" s="8" t="s">
        <v>43</v>
      </c>
      <c r="D27" s="15">
        <v>0.10582010582010581</v>
      </c>
      <c r="E27" s="14">
        <v>5.2910052910052907E-3</v>
      </c>
      <c r="F27" s="14">
        <v>0</v>
      </c>
      <c r="G27" s="14">
        <v>0</v>
      </c>
      <c r="H27" s="14">
        <v>0</v>
      </c>
      <c r="I27" s="14">
        <v>0</v>
      </c>
      <c r="J27" s="14">
        <v>0.21164021164021163</v>
      </c>
      <c r="K27" s="15">
        <v>0</v>
      </c>
      <c r="L27" s="14">
        <v>0.1164021164021164</v>
      </c>
      <c r="M27" s="14">
        <v>0</v>
      </c>
      <c r="N27" s="14">
        <v>0</v>
      </c>
      <c r="O27" s="14">
        <v>0</v>
      </c>
      <c r="P27" s="14">
        <v>0</v>
      </c>
      <c r="Q27" s="14">
        <v>0</v>
      </c>
      <c r="R27" s="14">
        <v>0</v>
      </c>
      <c r="S27" s="14">
        <v>0</v>
      </c>
      <c r="T27" s="14">
        <v>0</v>
      </c>
      <c r="U27" s="14">
        <v>0</v>
      </c>
      <c r="V27" s="14">
        <v>0</v>
      </c>
      <c r="W27" s="14">
        <v>1.0582010582010581E-2</v>
      </c>
      <c r="X27" s="14">
        <v>0</v>
      </c>
      <c r="Y27" s="14">
        <v>0</v>
      </c>
      <c r="Z27" s="21">
        <v>0.55026455026455023</v>
      </c>
    </row>
    <row r="28" spans="1:26" x14ac:dyDescent="0.25">
      <c r="A28" s="4">
        <v>2000</v>
      </c>
      <c r="B28" s="8">
        <v>279</v>
      </c>
      <c r="C28" s="8" t="s">
        <v>43</v>
      </c>
      <c r="D28" s="15">
        <v>0.1039426523297491</v>
      </c>
      <c r="E28" s="14">
        <v>7.1684587813620072E-3</v>
      </c>
      <c r="F28" s="14">
        <v>0</v>
      </c>
      <c r="G28" s="14">
        <v>0</v>
      </c>
      <c r="H28" s="14">
        <v>0</v>
      </c>
      <c r="I28" s="14">
        <v>3.2258064516129031E-2</v>
      </c>
      <c r="J28" s="14">
        <v>7.5268817204301078E-2</v>
      </c>
      <c r="K28" s="15">
        <v>0</v>
      </c>
      <c r="L28" s="14">
        <v>0.10752688172043011</v>
      </c>
      <c r="M28" s="14">
        <v>0</v>
      </c>
      <c r="N28" s="14">
        <v>0</v>
      </c>
      <c r="O28" s="14">
        <v>0</v>
      </c>
      <c r="P28" s="14">
        <v>0</v>
      </c>
      <c r="Q28" s="14">
        <v>0</v>
      </c>
      <c r="R28" s="14">
        <v>0</v>
      </c>
      <c r="S28" s="14">
        <v>0</v>
      </c>
      <c r="T28" s="14">
        <v>0</v>
      </c>
      <c r="U28" s="14">
        <v>0.11827956989247312</v>
      </c>
      <c r="V28" s="14">
        <v>0</v>
      </c>
      <c r="W28" s="14">
        <v>1.7921146953405017E-2</v>
      </c>
      <c r="X28" s="14">
        <v>0</v>
      </c>
      <c r="Y28" s="14">
        <v>3.5842293906810036E-3</v>
      </c>
      <c r="Z28" s="21">
        <v>0.53405017921146958</v>
      </c>
    </row>
    <row r="29" spans="1:26" x14ac:dyDescent="0.25">
      <c r="A29" s="4">
        <v>2001</v>
      </c>
      <c r="B29" s="8">
        <v>856</v>
      </c>
      <c r="C29" s="8" t="s">
        <v>43</v>
      </c>
      <c r="D29" s="15">
        <v>9.5794392523364483E-2</v>
      </c>
      <c r="E29" s="14">
        <v>2.6869158878504672E-2</v>
      </c>
      <c r="F29" s="14">
        <v>1.0514018691588784E-2</v>
      </c>
      <c r="G29" s="14">
        <v>0</v>
      </c>
      <c r="H29" s="14">
        <v>0</v>
      </c>
      <c r="I29" s="14">
        <v>8.6448598130841117E-2</v>
      </c>
      <c r="J29" s="14">
        <v>6.5420560747663545E-2</v>
      </c>
      <c r="K29" s="15">
        <v>0</v>
      </c>
      <c r="L29" s="14">
        <v>0.10163551401869159</v>
      </c>
      <c r="M29" s="14">
        <v>0</v>
      </c>
      <c r="N29" s="14">
        <v>0</v>
      </c>
      <c r="O29" s="14">
        <v>4.6728971962616819E-3</v>
      </c>
      <c r="P29" s="14">
        <v>1.1682242990654205E-3</v>
      </c>
      <c r="Q29" s="14">
        <v>0</v>
      </c>
      <c r="R29" s="14">
        <v>0</v>
      </c>
      <c r="S29" s="14">
        <v>0</v>
      </c>
      <c r="T29" s="14">
        <v>0</v>
      </c>
      <c r="U29" s="14">
        <v>2.6869158878504672E-2</v>
      </c>
      <c r="V29" s="14">
        <v>0</v>
      </c>
      <c r="W29" s="14">
        <v>7.0093457943925224E-3</v>
      </c>
      <c r="X29" s="14">
        <v>0</v>
      </c>
      <c r="Y29" s="14">
        <v>1.6355140186915886E-2</v>
      </c>
      <c r="Z29" s="21">
        <v>0.55724299065420557</v>
      </c>
    </row>
    <row r="30" spans="1:26" x14ac:dyDescent="0.25">
      <c r="A30" s="4">
        <v>2002</v>
      </c>
      <c r="B30" s="8">
        <v>2250</v>
      </c>
      <c r="C30" s="8" t="s">
        <v>43</v>
      </c>
      <c r="D30" s="15">
        <v>0.13288888888888889</v>
      </c>
      <c r="E30" s="14">
        <v>0</v>
      </c>
      <c r="F30" s="14">
        <v>8.8888888888888889E-3</v>
      </c>
      <c r="G30" s="14">
        <v>1.5555555555555555E-2</v>
      </c>
      <c r="H30" s="14">
        <v>4.8888888888888888E-3</v>
      </c>
      <c r="I30" s="14">
        <v>5.9111111111111107E-2</v>
      </c>
      <c r="J30" s="14">
        <v>1.8222222222222223E-2</v>
      </c>
      <c r="K30" s="15">
        <v>0</v>
      </c>
      <c r="L30" s="14">
        <v>4.8000000000000001E-2</v>
      </c>
      <c r="M30" s="14">
        <v>0</v>
      </c>
      <c r="N30" s="14">
        <v>2.4E-2</v>
      </c>
      <c r="O30" s="14">
        <v>4.4444444444444444E-3</v>
      </c>
      <c r="P30" s="14">
        <v>1.3333333333333333E-3</v>
      </c>
      <c r="Q30" s="14">
        <v>0</v>
      </c>
      <c r="R30" s="14">
        <v>0</v>
      </c>
      <c r="S30" s="14">
        <v>0</v>
      </c>
      <c r="T30" s="14">
        <v>0</v>
      </c>
      <c r="U30" s="14">
        <v>0</v>
      </c>
      <c r="V30" s="14">
        <v>0</v>
      </c>
      <c r="W30" s="14">
        <v>8.8888888888888889E-3</v>
      </c>
      <c r="X30" s="14">
        <v>0</v>
      </c>
      <c r="Y30" s="14">
        <v>3.5555555555555556E-2</v>
      </c>
      <c r="Z30" s="21">
        <v>0.63822222222222225</v>
      </c>
    </row>
    <row r="31" spans="1:26" x14ac:dyDescent="0.25">
      <c r="A31" s="4">
        <v>2003</v>
      </c>
      <c r="B31" s="8">
        <v>876</v>
      </c>
      <c r="C31" s="8" t="s">
        <v>43</v>
      </c>
      <c r="D31" s="15">
        <v>7.3059360730593603E-2</v>
      </c>
      <c r="E31" s="14">
        <v>1.1415525114155251E-3</v>
      </c>
      <c r="F31" s="14">
        <v>0</v>
      </c>
      <c r="G31" s="14">
        <v>4.1095890410958902E-2</v>
      </c>
      <c r="H31" s="14">
        <v>1.3698630136986301E-2</v>
      </c>
      <c r="I31" s="14">
        <v>0.10273972602739725</v>
      </c>
      <c r="J31" s="14">
        <v>4.4520547945205477E-2</v>
      </c>
      <c r="K31" s="15">
        <v>0</v>
      </c>
      <c r="L31" s="14">
        <v>8.9041095890410954E-2</v>
      </c>
      <c r="M31" s="14">
        <v>0</v>
      </c>
      <c r="N31" s="14">
        <v>2.2831050228310501E-3</v>
      </c>
      <c r="O31" s="14">
        <v>0</v>
      </c>
      <c r="P31" s="14">
        <v>3.4246575342465752E-3</v>
      </c>
      <c r="Q31" s="14">
        <v>3.4246575342465752E-3</v>
      </c>
      <c r="R31" s="14">
        <v>0</v>
      </c>
      <c r="S31" s="14">
        <v>0</v>
      </c>
      <c r="T31" s="14">
        <v>0</v>
      </c>
      <c r="U31" s="14">
        <v>5.7077625570776253E-3</v>
      </c>
      <c r="V31" s="14">
        <v>0</v>
      </c>
      <c r="W31" s="14">
        <v>6.8493150684931503E-3</v>
      </c>
      <c r="X31" s="14">
        <v>0</v>
      </c>
      <c r="Y31" s="14">
        <v>0</v>
      </c>
      <c r="Z31" s="21">
        <v>0.61301369863013699</v>
      </c>
    </row>
    <row r="32" spans="1:26" x14ac:dyDescent="0.25">
      <c r="A32" s="4">
        <v>2004</v>
      </c>
      <c r="B32" s="8">
        <v>826</v>
      </c>
      <c r="C32" s="8" t="s">
        <v>43</v>
      </c>
      <c r="D32" s="15">
        <v>5.6900726392251813E-2</v>
      </c>
      <c r="E32" s="14">
        <v>0</v>
      </c>
      <c r="F32" s="14">
        <v>0</v>
      </c>
      <c r="G32" s="14">
        <v>2.784503631961259E-2</v>
      </c>
      <c r="H32" s="14">
        <v>0</v>
      </c>
      <c r="I32" s="14">
        <v>0.11622276029055691</v>
      </c>
      <c r="J32" s="14">
        <v>1.3317191283292978E-2</v>
      </c>
      <c r="K32" s="15">
        <v>0</v>
      </c>
      <c r="L32" s="14">
        <v>1.5738498789346248E-2</v>
      </c>
      <c r="M32" s="14">
        <v>0</v>
      </c>
      <c r="N32" s="14">
        <v>0</v>
      </c>
      <c r="O32" s="14">
        <v>0</v>
      </c>
      <c r="P32" s="14">
        <v>8.4745762711864406E-3</v>
      </c>
      <c r="Q32" s="14">
        <v>0</v>
      </c>
      <c r="R32" s="14">
        <v>0</v>
      </c>
      <c r="S32" s="14">
        <v>0</v>
      </c>
      <c r="T32" s="14">
        <v>0</v>
      </c>
      <c r="U32" s="14">
        <v>6.0532687651331718E-3</v>
      </c>
      <c r="V32" s="14">
        <v>0</v>
      </c>
      <c r="W32" s="14">
        <v>9.6852300242130755E-3</v>
      </c>
      <c r="X32" s="14">
        <v>0</v>
      </c>
      <c r="Y32" s="14">
        <v>0.10169491525423729</v>
      </c>
      <c r="Z32" s="21">
        <v>0.64406779661016944</v>
      </c>
    </row>
    <row r="33" spans="1:26" x14ac:dyDescent="0.25">
      <c r="A33" s="4">
        <v>2005</v>
      </c>
      <c r="B33" s="8">
        <v>966</v>
      </c>
      <c r="C33" s="8" t="s">
        <v>43</v>
      </c>
      <c r="D33" s="15">
        <v>8.6956521739130432E-2</v>
      </c>
      <c r="E33" s="14">
        <v>3.105590062111801E-3</v>
      </c>
      <c r="F33" s="14">
        <v>0</v>
      </c>
      <c r="G33" s="14">
        <v>1.6563146997929608E-2</v>
      </c>
      <c r="H33" s="14">
        <v>2.2774327122153208E-2</v>
      </c>
      <c r="I33" s="14">
        <v>7.2463768115942018E-2</v>
      </c>
      <c r="J33" s="14">
        <v>4.4513457556935816E-2</v>
      </c>
      <c r="K33" s="15">
        <v>0</v>
      </c>
      <c r="L33" s="14">
        <v>5.6935817805383024E-2</v>
      </c>
      <c r="M33" s="14">
        <v>0</v>
      </c>
      <c r="N33" s="14">
        <v>4.140786749482402E-3</v>
      </c>
      <c r="O33" s="14">
        <v>0</v>
      </c>
      <c r="P33" s="14">
        <v>0</v>
      </c>
      <c r="Q33" s="14">
        <v>0</v>
      </c>
      <c r="R33" s="14">
        <v>0</v>
      </c>
      <c r="S33" s="14">
        <v>0</v>
      </c>
      <c r="T33" s="14">
        <v>0</v>
      </c>
      <c r="U33" s="14">
        <v>1.0351966873706004E-2</v>
      </c>
      <c r="V33" s="14">
        <v>0</v>
      </c>
      <c r="W33" s="14">
        <v>3.6231884057971016E-2</v>
      </c>
      <c r="X33" s="14">
        <v>2.070393374741201E-3</v>
      </c>
      <c r="Y33" s="14">
        <v>5.175983436853002E-3</v>
      </c>
      <c r="Z33" s="21">
        <v>0.63871635610766042</v>
      </c>
    </row>
    <row r="34" spans="1:26" x14ac:dyDescent="0.25">
      <c r="A34" s="4">
        <v>2006</v>
      </c>
      <c r="B34" s="8">
        <v>1398</v>
      </c>
      <c r="C34" s="8" t="s">
        <v>43</v>
      </c>
      <c r="D34" s="15">
        <v>3.5765379113018594E-2</v>
      </c>
      <c r="E34" s="14">
        <v>1.2160228898426323E-2</v>
      </c>
      <c r="F34" s="14">
        <v>2.1459227467811159E-3</v>
      </c>
      <c r="G34" s="14">
        <v>6.4377682403433476E-3</v>
      </c>
      <c r="H34" s="14">
        <v>9.2989985693848354E-3</v>
      </c>
      <c r="I34" s="14">
        <v>4.2203147353361947E-2</v>
      </c>
      <c r="J34" s="14">
        <v>3.5050071530758224E-2</v>
      </c>
      <c r="K34" s="15">
        <v>0</v>
      </c>
      <c r="L34" s="14">
        <v>4.9356223175965663E-2</v>
      </c>
      <c r="M34" s="14">
        <v>0</v>
      </c>
      <c r="N34" s="14">
        <v>2.1459227467811159E-3</v>
      </c>
      <c r="O34" s="14">
        <v>0</v>
      </c>
      <c r="P34" s="14">
        <v>4.2918454935622317E-3</v>
      </c>
      <c r="Q34" s="14">
        <v>0</v>
      </c>
      <c r="R34" s="14">
        <v>0</v>
      </c>
      <c r="S34" s="14">
        <v>0</v>
      </c>
      <c r="T34" s="14">
        <v>0</v>
      </c>
      <c r="U34" s="14">
        <v>6.4377682403433476E-3</v>
      </c>
      <c r="V34" s="14">
        <v>0</v>
      </c>
      <c r="W34" s="14">
        <v>3.2904148783977114E-2</v>
      </c>
      <c r="X34" s="14">
        <v>0</v>
      </c>
      <c r="Y34" s="14">
        <v>5.0071530758226037E-3</v>
      </c>
      <c r="Z34" s="21">
        <v>0.75679542203147354</v>
      </c>
    </row>
    <row r="35" spans="1:26" x14ac:dyDescent="0.25">
      <c r="A35" s="4">
        <v>2007</v>
      </c>
      <c r="B35" s="8">
        <v>1466</v>
      </c>
      <c r="C35" s="8" t="s">
        <v>43</v>
      </c>
      <c r="D35" s="15">
        <v>6.2073669849931783E-2</v>
      </c>
      <c r="E35" s="14">
        <v>8.1855388813096858E-3</v>
      </c>
      <c r="F35" s="14">
        <v>2.0463847203274215E-3</v>
      </c>
      <c r="G35" s="14">
        <v>1.0231923601637109E-2</v>
      </c>
      <c r="H35" s="14">
        <v>6.1391541609822648E-3</v>
      </c>
      <c r="I35" s="14">
        <v>8.7994542974079132E-2</v>
      </c>
      <c r="J35" s="14">
        <v>3.751705320600273E-2</v>
      </c>
      <c r="K35" s="15">
        <v>0</v>
      </c>
      <c r="L35" s="14">
        <v>6.8212824010914046E-3</v>
      </c>
      <c r="M35" s="14">
        <v>0</v>
      </c>
      <c r="N35" s="14">
        <v>6.8212824010914052E-4</v>
      </c>
      <c r="O35" s="14">
        <v>3.4106412005457027E-3</v>
      </c>
      <c r="P35" s="14">
        <v>9.5497953615279671E-3</v>
      </c>
      <c r="Q35" s="14">
        <v>0</v>
      </c>
      <c r="R35" s="14">
        <v>0</v>
      </c>
      <c r="S35" s="14">
        <v>0</v>
      </c>
      <c r="T35" s="14">
        <v>0</v>
      </c>
      <c r="U35" s="14">
        <v>6.1391541609822648E-3</v>
      </c>
      <c r="V35" s="14">
        <v>0</v>
      </c>
      <c r="W35" s="14">
        <v>3.0013642564802184E-2</v>
      </c>
      <c r="X35" s="14">
        <v>0</v>
      </c>
      <c r="Y35" s="14">
        <v>7.5034106412005461E-3</v>
      </c>
      <c r="Z35" s="21">
        <v>0.72169167803547063</v>
      </c>
    </row>
    <row r="36" spans="1:26" x14ac:dyDescent="0.25">
      <c r="A36" s="4">
        <v>2008</v>
      </c>
      <c r="B36" s="8">
        <v>1123</v>
      </c>
      <c r="C36" s="8" t="s">
        <v>43</v>
      </c>
      <c r="D36" s="15">
        <v>5.6099732858414963E-2</v>
      </c>
      <c r="E36" s="14">
        <v>0</v>
      </c>
      <c r="F36" s="14">
        <v>0</v>
      </c>
      <c r="G36" s="14">
        <v>1.4247551202137132E-2</v>
      </c>
      <c r="H36" s="14">
        <v>9.7951914514692786E-3</v>
      </c>
      <c r="I36" s="14">
        <v>5.2537845057880672E-2</v>
      </c>
      <c r="J36" s="14">
        <v>5.8771148708815675E-2</v>
      </c>
      <c r="K36" s="15">
        <v>0</v>
      </c>
      <c r="L36" s="14">
        <v>2.3152270703472838E-2</v>
      </c>
      <c r="M36" s="14">
        <v>0</v>
      </c>
      <c r="N36" s="14">
        <v>0</v>
      </c>
      <c r="O36" s="14">
        <v>3.5618878005342831E-3</v>
      </c>
      <c r="P36" s="14">
        <v>0</v>
      </c>
      <c r="Q36" s="14">
        <v>0</v>
      </c>
      <c r="R36" s="14">
        <v>0</v>
      </c>
      <c r="S36" s="14">
        <v>0</v>
      </c>
      <c r="T36" s="14">
        <v>0</v>
      </c>
      <c r="U36" s="14">
        <v>1.5138023152270703E-2</v>
      </c>
      <c r="V36" s="14">
        <v>0</v>
      </c>
      <c r="W36" s="14">
        <v>0.18343722172751559</v>
      </c>
      <c r="X36" s="14">
        <v>0</v>
      </c>
      <c r="Y36" s="14">
        <v>1.6028495102404273E-2</v>
      </c>
      <c r="Z36" s="21">
        <v>0.56723063223508463</v>
      </c>
    </row>
    <row r="37" spans="1:26" x14ac:dyDescent="0.25">
      <c r="A37" s="4">
        <v>2009</v>
      </c>
      <c r="B37" s="8">
        <v>860</v>
      </c>
      <c r="C37" s="8" t="s">
        <v>43</v>
      </c>
      <c r="D37" s="15">
        <v>7.6744186046511634E-2</v>
      </c>
      <c r="E37" s="14">
        <v>9.3023255813953487E-3</v>
      </c>
      <c r="F37" s="14">
        <v>8.1395348837209301E-3</v>
      </c>
      <c r="G37" s="14">
        <v>1.627906976744186E-2</v>
      </c>
      <c r="H37" s="14">
        <v>0</v>
      </c>
      <c r="I37" s="14">
        <v>3.604651162790698E-2</v>
      </c>
      <c r="J37" s="14">
        <v>8.8372093023255813E-2</v>
      </c>
      <c r="K37" s="15">
        <v>0</v>
      </c>
      <c r="L37" s="14">
        <v>4.3023255813953484E-2</v>
      </c>
      <c r="M37" s="14">
        <v>0</v>
      </c>
      <c r="N37" s="14">
        <v>0</v>
      </c>
      <c r="O37" s="14">
        <v>1.1627906976744186E-2</v>
      </c>
      <c r="P37" s="14">
        <v>2.3255813953488372E-3</v>
      </c>
      <c r="Q37" s="14">
        <v>0</v>
      </c>
      <c r="R37" s="14">
        <v>0</v>
      </c>
      <c r="S37" s="14">
        <v>0</v>
      </c>
      <c r="T37" s="14">
        <v>0</v>
      </c>
      <c r="U37" s="14">
        <v>2.9069767441860465E-2</v>
      </c>
      <c r="V37" s="14">
        <v>0</v>
      </c>
      <c r="W37" s="14">
        <v>0.35116279069767442</v>
      </c>
      <c r="X37" s="14">
        <v>0</v>
      </c>
      <c r="Y37" s="14">
        <v>1.1627906976744186E-2</v>
      </c>
      <c r="Z37" s="21">
        <v>0.31627906976744186</v>
      </c>
    </row>
    <row r="38" spans="1:26" x14ac:dyDescent="0.25">
      <c r="A38" s="4">
        <v>2010</v>
      </c>
      <c r="B38" s="8">
        <v>570</v>
      </c>
      <c r="C38" s="8" t="s">
        <v>43</v>
      </c>
      <c r="D38" s="15">
        <v>8.4210526315789472E-2</v>
      </c>
      <c r="E38" s="14">
        <v>5.263157894736842E-3</v>
      </c>
      <c r="F38" s="14">
        <v>1.7543859649122807E-3</v>
      </c>
      <c r="G38" s="14">
        <v>1.5789473684210527E-2</v>
      </c>
      <c r="H38" s="14">
        <v>0</v>
      </c>
      <c r="I38" s="14">
        <v>4.5614035087719301E-2</v>
      </c>
      <c r="J38" s="14">
        <v>4.2105263157894736E-2</v>
      </c>
      <c r="K38" s="15">
        <v>0</v>
      </c>
      <c r="L38" s="14">
        <v>3.5087719298245612E-2</v>
      </c>
      <c r="M38" s="14">
        <v>0</v>
      </c>
      <c r="N38" s="14">
        <v>5.263157894736842E-3</v>
      </c>
      <c r="O38" s="14">
        <v>3.5087719298245612E-2</v>
      </c>
      <c r="P38" s="14">
        <v>7.0175438596491229E-3</v>
      </c>
      <c r="Q38" s="14">
        <v>0</v>
      </c>
      <c r="R38" s="14">
        <v>0</v>
      </c>
      <c r="S38" s="14">
        <v>0</v>
      </c>
      <c r="T38" s="14">
        <v>0</v>
      </c>
      <c r="U38" s="14">
        <v>3.3333333333333333E-2</v>
      </c>
      <c r="V38" s="14">
        <v>0</v>
      </c>
      <c r="W38" s="14">
        <v>8.0701754385964913E-2</v>
      </c>
      <c r="X38" s="14">
        <v>1.0526315789473684E-2</v>
      </c>
      <c r="Y38" s="14">
        <v>3.6842105263157891E-2</v>
      </c>
      <c r="Z38" s="21">
        <v>0.56140350877192979</v>
      </c>
    </row>
    <row r="39" spans="1:26" x14ac:dyDescent="0.25">
      <c r="A39" s="4">
        <v>2011</v>
      </c>
      <c r="B39" s="8">
        <v>526</v>
      </c>
      <c r="C39" s="8" t="s">
        <v>43</v>
      </c>
      <c r="D39" s="15">
        <v>5.5133079847908745E-2</v>
      </c>
      <c r="E39" s="14">
        <v>0</v>
      </c>
      <c r="F39" s="14">
        <v>5.7034220532319393E-3</v>
      </c>
      <c r="G39" s="14">
        <v>0</v>
      </c>
      <c r="H39" s="14">
        <v>0</v>
      </c>
      <c r="I39" s="14">
        <v>7.0342205323193921E-2</v>
      </c>
      <c r="J39" s="14">
        <v>6.8441064638783272E-2</v>
      </c>
      <c r="K39" s="15">
        <v>0</v>
      </c>
      <c r="L39" s="14">
        <v>6.0836501901140684E-2</v>
      </c>
      <c r="M39" s="14">
        <v>0</v>
      </c>
      <c r="N39" s="14">
        <v>0</v>
      </c>
      <c r="O39" s="14">
        <v>7.6045627376425855E-3</v>
      </c>
      <c r="P39" s="14">
        <v>1.1406844106463879E-2</v>
      </c>
      <c r="Q39" s="14">
        <v>0</v>
      </c>
      <c r="R39" s="14">
        <v>0</v>
      </c>
      <c r="S39" s="14">
        <v>0</v>
      </c>
      <c r="T39" s="14">
        <v>0</v>
      </c>
      <c r="U39" s="14">
        <v>6.8441064638783272E-2</v>
      </c>
      <c r="V39" s="14">
        <v>0</v>
      </c>
      <c r="W39" s="14">
        <v>0.20912547528517111</v>
      </c>
      <c r="X39" s="14">
        <v>0</v>
      </c>
      <c r="Y39" s="14">
        <v>2.2813688212927757E-2</v>
      </c>
      <c r="Z39" s="21">
        <v>0.42015209125475284</v>
      </c>
    </row>
    <row r="40" spans="1:26" x14ac:dyDescent="0.25">
      <c r="A40" s="4">
        <v>2012</v>
      </c>
      <c r="B40" s="8">
        <v>541</v>
      </c>
      <c r="C40" s="8" t="s">
        <v>43</v>
      </c>
      <c r="D40" s="15">
        <v>8.8724584103512E-2</v>
      </c>
      <c r="E40" s="14">
        <v>1.4787430683918669E-2</v>
      </c>
      <c r="F40" s="14">
        <v>0</v>
      </c>
      <c r="G40" s="14">
        <v>1.6635859519408502E-2</v>
      </c>
      <c r="H40" s="14">
        <v>3.6968576709796672E-3</v>
      </c>
      <c r="I40" s="14">
        <v>2.7726432532347505E-2</v>
      </c>
      <c r="J40" s="14">
        <v>2.4029574861367836E-2</v>
      </c>
      <c r="K40" s="15">
        <v>0</v>
      </c>
      <c r="L40" s="14">
        <v>3.6968576709796676E-2</v>
      </c>
      <c r="M40" s="14">
        <v>0</v>
      </c>
      <c r="N40" s="14">
        <v>0</v>
      </c>
      <c r="O40" s="14">
        <v>0</v>
      </c>
      <c r="P40" s="14">
        <v>0</v>
      </c>
      <c r="Q40" s="14">
        <v>3.6968576709796672E-3</v>
      </c>
      <c r="R40" s="14">
        <v>0</v>
      </c>
      <c r="S40" s="14">
        <v>0</v>
      </c>
      <c r="T40" s="14">
        <v>0</v>
      </c>
      <c r="U40" s="14">
        <v>1.1090573012939002E-2</v>
      </c>
      <c r="V40" s="14">
        <v>0</v>
      </c>
      <c r="W40" s="14">
        <v>2.7726432532347505E-2</v>
      </c>
      <c r="X40" s="14">
        <v>0</v>
      </c>
      <c r="Y40" s="14">
        <v>3.1423290203327174E-2</v>
      </c>
      <c r="Z40" s="21">
        <v>0.71349353049907582</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861</v>
      </c>
      <c r="C42" s="9"/>
      <c r="D42" s="16">
        <v>7.6838356334713989E-2</v>
      </c>
      <c r="E42" s="1">
        <v>6.2182964976124112E-3</v>
      </c>
      <c r="F42" s="1">
        <v>2.61283719663009E-3</v>
      </c>
      <c r="G42" s="1">
        <v>1.2045418353282341E-2</v>
      </c>
      <c r="H42" s="1">
        <v>4.6861365333896298E-3</v>
      </c>
      <c r="I42" s="1">
        <v>5.6546150975465552E-2</v>
      </c>
      <c r="J42" s="1">
        <v>5.9541556244051795E-2</v>
      </c>
      <c r="K42" s="16">
        <v>0</v>
      </c>
      <c r="L42" s="1">
        <v>5.4899519173138511E-2</v>
      </c>
      <c r="M42" s="1">
        <v>0</v>
      </c>
      <c r="N42" s="1">
        <v>2.56767337692937E-3</v>
      </c>
      <c r="O42" s="1">
        <v>4.6940039769612328E-3</v>
      </c>
      <c r="P42" s="1">
        <v>3.2661601102922538E-3</v>
      </c>
      <c r="Q42" s="1">
        <v>4.7476768034841618E-4</v>
      </c>
      <c r="R42" s="1">
        <v>0</v>
      </c>
      <c r="S42" s="1">
        <v>0</v>
      </c>
      <c r="T42" s="1">
        <v>0</v>
      </c>
      <c r="U42" s="1">
        <v>2.3559661828728231E-2</v>
      </c>
      <c r="V42" s="1">
        <v>0</v>
      </c>
      <c r="W42" s="1">
        <v>6.7482619156455148E-2</v>
      </c>
      <c r="X42" s="1">
        <v>8.3978061094765904E-4</v>
      </c>
      <c r="Y42" s="1">
        <v>1.9574124886655143E-2</v>
      </c>
      <c r="Z42" s="22">
        <v>0.6041529370643981</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182</v>
      </c>
      <c r="C45" s="9"/>
      <c r="D45" s="16">
        <v>3.8461538461538464E-2</v>
      </c>
      <c r="E45" s="1">
        <v>0</v>
      </c>
      <c r="F45" s="1">
        <v>0</v>
      </c>
      <c r="G45" s="1">
        <v>0</v>
      </c>
      <c r="H45" s="1">
        <v>0</v>
      </c>
      <c r="I45" s="1">
        <v>1.6483516483516484E-2</v>
      </c>
      <c r="J45" s="1">
        <v>6.5934065934065936E-2</v>
      </c>
      <c r="K45" s="16">
        <v>0</v>
      </c>
      <c r="L45" s="1">
        <v>3.2967032967032968E-2</v>
      </c>
      <c r="M45" s="1">
        <v>0</v>
      </c>
      <c r="N45" s="1">
        <v>0</v>
      </c>
      <c r="O45" s="1">
        <v>0</v>
      </c>
      <c r="P45" s="1">
        <v>0</v>
      </c>
      <c r="Q45" s="1">
        <v>0</v>
      </c>
      <c r="R45" s="1">
        <v>0</v>
      </c>
      <c r="S45" s="1">
        <v>0</v>
      </c>
      <c r="T45" s="1">
        <v>0</v>
      </c>
      <c r="U45" s="1">
        <v>1.6483516483516484E-2</v>
      </c>
      <c r="V45" s="1">
        <v>0</v>
      </c>
      <c r="W45" s="1">
        <v>0</v>
      </c>
      <c r="X45" s="1">
        <v>0</v>
      </c>
      <c r="Y45" s="1">
        <v>0</v>
      </c>
      <c r="Z45" s="22">
        <v>0.82967032967032972</v>
      </c>
    </row>
    <row r="46" spans="1:26" ht="15.75" thickBot="1" x14ac:dyDescent="0.3">
      <c r="A46" s="6" t="s">
        <v>36</v>
      </c>
      <c r="B46" s="11">
        <v>909</v>
      </c>
      <c r="C46" s="11"/>
      <c r="D46" s="17">
        <v>7.9579557611369381E-2</v>
      </c>
      <c r="E46" s="18">
        <v>6.6624605331561549E-3</v>
      </c>
      <c r="F46" s="18">
        <v>2.7994684249608112E-3</v>
      </c>
      <c r="G46" s="18">
        <v>1.2905805378516794E-2</v>
      </c>
      <c r="H46" s="18">
        <v>5.0208605714888886E-3</v>
      </c>
      <c r="I46" s="18">
        <v>5.9407767724890488E-2</v>
      </c>
      <c r="J46" s="18">
        <v>5.9084948409050785E-2</v>
      </c>
      <c r="K46" s="17">
        <v>0</v>
      </c>
      <c r="L46" s="18">
        <v>5.646612533071748E-2</v>
      </c>
      <c r="M46" s="18">
        <v>0</v>
      </c>
      <c r="N46" s="18">
        <v>2.7510786181386107E-3</v>
      </c>
      <c r="O46" s="18">
        <v>5.0292899753156071E-3</v>
      </c>
      <c r="P46" s="18">
        <v>3.499457261027415E-3</v>
      </c>
      <c r="Q46" s="18">
        <v>5.0867965751616017E-4</v>
      </c>
      <c r="R46" s="18">
        <v>0</v>
      </c>
      <c r="S46" s="18">
        <v>0</v>
      </c>
      <c r="T46" s="18">
        <v>0</v>
      </c>
      <c r="U46" s="18">
        <v>2.4065100781957643E-2</v>
      </c>
      <c r="V46" s="18">
        <v>0</v>
      </c>
      <c r="W46" s="18">
        <v>7.2302806239059089E-2</v>
      </c>
      <c r="X46" s="18">
        <v>8.997649403010633E-4</v>
      </c>
      <c r="Y46" s="18">
        <v>2.097227666427337E-2</v>
      </c>
      <c r="Z46" s="23">
        <v>0.58804455187826032</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175</v>
      </c>
    </row>
    <row r="2" spans="1:26" x14ac:dyDescent="0.25">
      <c r="A2" t="s">
        <v>176</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v>3</v>
      </c>
      <c r="C24" s="8">
        <v>2</v>
      </c>
      <c r="D24" s="15" t="s">
        <v>26</v>
      </c>
      <c r="E24" s="14" t="s">
        <v>27</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v>6</v>
      </c>
      <c r="C25" s="8" t="s">
        <v>41</v>
      </c>
      <c r="D25" s="15" t="s">
        <v>26</v>
      </c>
      <c r="E25" s="14" t="s">
        <v>27</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v>179</v>
      </c>
      <c r="C26" s="8" t="s">
        <v>42</v>
      </c>
      <c r="D26" s="15">
        <v>3.3519553072625698E-2</v>
      </c>
      <c r="E26" s="14">
        <v>0</v>
      </c>
      <c r="F26" s="14">
        <v>0</v>
      </c>
      <c r="G26" s="14">
        <v>0</v>
      </c>
      <c r="H26" s="14">
        <v>0</v>
      </c>
      <c r="I26" s="14">
        <v>1.6759776536312849E-2</v>
      </c>
      <c r="J26" s="14">
        <v>6.7039106145251395E-2</v>
      </c>
      <c r="K26" s="15">
        <v>0</v>
      </c>
      <c r="L26" s="14">
        <v>2.7932960893854747E-2</v>
      </c>
      <c r="M26" s="14">
        <v>0</v>
      </c>
      <c r="N26" s="14">
        <v>0</v>
      </c>
      <c r="O26" s="14">
        <v>0</v>
      </c>
      <c r="P26" s="14">
        <v>0</v>
      </c>
      <c r="Q26" s="14">
        <v>0</v>
      </c>
      <c r="R26" s="14">
        <v>0</v>
      </c>
      <c r="S26" s="14">
        <v>0</v>
      </c>
      <c r="T26" s="14">
        <v>0</v>
      </c>
      <c r="U26" s="14">
        <v>1.11731843575419E-2</v>
      </c>
      <c r="V26" s="14">
        <v>0</v>
      </c>
      <c r="W26" s="14">
        <v>0</v>
      </c>
      <c r="X26" s="14">
        <v>0</v>
      </c>
      <c r="Y26" s="14">
        <v>0</v>
      </c>
      <c r="Z26" s="21">
        <v>0.84357541899441346</v>
      </c>
    </row>
    <row r="27" spans="1:26" x14ac:dyDescent="0.25">
      <c r="A27" s="4">
        <v>1999</v>
      </c>
      <c r="B27" s="8">
        <v>165</v>
      </c>
      <c r="C27" s="8" t="s">
        <v>43</v>
      </c>
      <c r="D27" s="15">
        <v>7.2727272727272724E-2</v>
      </c>
      <c r="E27" s="14">
        <v>6.0606060606060606E-3</v>
      </c>
      <c r="F27" s="14">
        <v>0</v>
      </c>
      <c r="G27" s="14">
        <v>0</v>
      </c>
      <c r="H27" s="14">
        <v>0</v>
      </c>
      <c r="I27" s="14">
        <v>0</v>
      </c>
      <c r="J27" s="14">
        <v>0.20606060606060606</v>
      </c>
      <c r="K27" s="15">
        <v>0</v>
      </c>
      <c r="L27" s="14">
        <v>7.2727272727272724E-2</v>
      </c>
      <c r="M27" s="14">
        <v>0</v>
      </c>
      <c r="N27" s="14">
        <v>0</v>
      </c>
      <c r="O27" s="14">
        <v>0</v>
      </c>
      <c r="P27" s="14">
        <v>0</v>
      </c>
      <c r="Q27" s="14">
        <v>0</v>
      </c>
      <c r="R27" s="14">
        <v>0</v>
      </c>
      <c r="S27" s="14">
        <v>0</v>
      </c>
      <c r="T27" s="14">
        <v>0</v>
      </c>
      <c r="U27" s="14">
        <v>0</v>
      </c>
      <c r="V27" s="14">
        <v>0</v>
      </c>
      <c r="W27" s="14">
        <v>1.2121212121212121E-2</v>
      </c>
      <c r="X27" s="14">
        <v>0</v>
      </c>
      <c r="Y27" s="14">
        <v>0</v>
      </c>
      <c r="Z27" s="21">
        <v>0.63030303030303025</v>
      </c>
    </row>
    <row r="28" spans="1:26" x14ac:dyDescent="0.25">
      <c r="A28" s="4">
        <v>2000</v>
      </c>
      <c r="B28" s="8">
        <v>219</v>
      </c>
      <c r="C28" s="8" t="s">
        <v>43</v>
      </c>
      <c r="D28" s="15">
        <v>5.9360730593607303E-2</v>
      </c>
      <c r="E28" s="14">
        <v>9.1324200913242004E-3</v>
      </c>
      <c r="F28" s="14">
        <v>0</v>
      </c>
      <c r="G28" s="14">
        <v>0</v>
      </c>
      <c r="H28" s="14">
        <v>0</v>
      </c>
      <c r="I28" s="14">
        <v>2.2831050228310501E-2</v>
      </c>
      <c r="J28" s="14">
        <v>8.2191780821917804E-2</v>
      </c>
      <c r="K28" s="15">
        <v>0</v>
      </c>
      <c r="L28" s="14">
        <v>6.8493150684931503E-2</v>
      </c>
      <c r="M28" s="14">
        <v>0</v>
      </c>
      <c r="N28" s="14">
        <v>0</v>
      </c>
      <c r="O28" s="14">
        <v>0</v>
      </c>
      <c r="P28" s="14">
        <v>0</v>
      </c>
      <c r="Q28" s="14">
        <v>0</v>
      </c>
      <c r="R28" s="14">
        <v>0</v>
      </c>
      <c r="S28" s="14">
        <v>0</v>
      </c>
      <c r="T28" s="14">
        <v>0</v>
      </c>
      <c r="U28" s="14">
        <v>5.0228310502283102E-2</v>
      </c>
      <c r="V28" s="14">
        <v>0</v>
      </c>
      <c r="W28" s="14">
        <v>2.2831050228310501E-2</v>
      </c>
      <c r="X28" s="14">
        <v>0</v>
      </c>
      <c r="Y28" s="14">
        <v>4.5662100456621002E-3</v>
      </c>
      <c r="Z28" s="21">
        <v>0.68036529680365299</v>
      </c>
    </row>
    <row r="29" spans="1:26" x14ac:dyDescent="0.25">
      <c r="A29" s="4">
        <v>2001</v>
      </c>
      <c r="B29" s="8">
        <v>773</v>
      </c>
      <c r="C29" s="8" t="s">
        <v>43</v>
      </c>
      <c r="D29" s="15">
        <v>6.85640362225097E-2</v>
      </c>
      <c r="E29" s="14">
        <v>1.5523932729624839E-2</v>
      </c>
      <c r="F29" s="14">
        <v>9.0556274256144882E-3</v>
      </c>
      <c r="G29" s="14">
        <v>0</v>
      </c>
      <c r="H29" s="14">
        <v>0</v>
      </c>
      <c r="I29" s="14">
        <v>9.3143596377749022E-2</v>
      </c>
      <c r="J29" s="14">
        <v>6.2095730918499355E-2</v>
      </c>
      <c r="K29" s="15">
        <v>0</v>
      </c>
      <c r="L29" s="14">
        <v>8.9262613195342816E-2</v>
      </c>
      <c r="M29" s="14">
        <v>0</v>
      </c>
      <c r="N29" s="14">
        <v>0</v>
      </c>
      <c r="O29" s="14">
        <v>5.1746442432082798E-3</v>
      </c>
      <c r="P29" s="14">
        <v>1.29366106080207E-3</v>
      </c>
      <c r="Q29" s="14">
        <v>0</v>
      </c>
      <c r="R29" s="14">
        <v>0</v>
      </c>
      <c r="S29" s="14">
        <v>0</v>
      </c>
      <c r="T29" s="14">
        <v>0</v>
      </c>
      <c r="U29" s="14">
        <v>1.2936610608020699E-2</v>
      </c>
      <c r="V29" s="14">
        <v>0</v>
      </c>
      <c r="W29" s="14">
        <v>7.7619663648124202E-3</v>
      </c>
      <c r="X29" s="14">
        <v>0</v>
      </c>
      <c r="Y29" s="14">
        <v>1.811125485122898E-2</v>
      </c>
      <c r="Z29" s="21">
        <v>0.61707632600258733</v>
      </c>
    </row>
    <row r="30" spans="1:26" x14ac:dyDescent="0.25">
      <c r="A30" s="4">
        <v>2002</v>
      </c>
      <c r="B30" s="8">
        <v>2136</v>
      </c>
      <c r="C30" s="8" t="s">
        <v>43</v>
      </c>
      <c r="D30" s="15">
        <v>0.12734082397003743</v>
      </c>
      <c r="E30" s="14">
        <v>0</v>
      </c>
      <c r="F30" s="14">
        <v>8.4269662921348312E-3</v>
      </c>
      <c r="G30" s="14">
        <v>1.4044943820224719E-2</v>
      </c>
      <c r="H30" s="14">
        <v>4.2134831460674156E-3</v>
      </c>
      <c r="I30" s="14">
        <v>6.0393258426966294E-2</v>
      </c>
      <c r="J30" s="14">
        <v>1.5917602996254682E-2</v>
      </c>
      <c r="K30" s="15">
        <v>0</v>
      </c>
      <c r="L30" s="14">
        <v>4.2602996254681655E-2</v>
      </c>
      <c r="M30" s="14">
        <v>0</v>
      </c>
      <c r="N30" s="14">
        <v>2.3408239700374533E-3</v>
      </c>
      <c r="O30" s="14">
        <v>4.2134831460674156E-3</v>
      </c>
      <c r="P30" s="14">
        <v>1.4044943820224719E-3</v>
      </c>
      <c r="Q30" s="14">
        <v>0</v>
      </c>
      <c r="R30" s="14">
        <v>0</v>
      </c>
      <c r="S30" s="14">
        <v>0</v>
      </c>
      <c r="T30" s="14">
        <v>0</v>
      </c>
      <c r="U30" s="14">
        <v>0</v>
      </c>
      <c r="V30" s="14">
        <v>0</v>
      </c>
      <c r="W30" s="14">
        <v>9.3632958801498131E-3</v>
      </c>
      <c r="X30" s="14">
        <v>0</v>
      </c>
      <c r="Y30" s="14">
        <v>3.7453183520599245E-2</v>
      </c>
      <c r="Z30" s="21">
        <v>0.67228464419475653</v>
      </c>
    </row>
    <row r="31" spans="1:26" x14ac:dyDescent="0.25">
      <c r="A31" s="4">
        <v>2003</v>
      </c>
      <c r="B31" s="8">
        <v>828</v>
      </c>
      <c r="C31" s="8" t="s">
        <v>43</v>
      </c>
      <c r="D31" s="15">
        <v>6.7632850241545903E-2</v>
      </c>
      <c r="E31" s="14">
        <v>1.2077294685990338E-3</v>
      </c>
      <c r="F31" s="14">
        <v>0</v>
      </c>
      <c r="G31" s="14">
        <v>3.864734299516908E-2</v>
      </c>
      <c r="H31" s="14">
        <v>1.0869565217391304E-2</v>
      </c>
      <c r="I31" s="14">
        <v>0.1038647342995169</v>
      </c>
      <c r="J31" s="14">
        <v>3.7439613526570048E-2</v>
      </c>
      <c r="K31" s="15">
        <v>0</v>
      </c>
      <c r="L31" s="14">
        <v>7.2463768115942018E-2</v>
      </c>
      <c r="M31" s="14">
        <v>0</v>
      </c>
      <c r="N31" s="14">
        <v>1.2077294685990338E-3</v>
      </c>
      <c r="O31" s="14">
        <v>0</v>
      </c>
      <c r="P31" s="14">
        <v>3.6231884057971015E-3</v>
      </c>
      <c r="Q31" s="14">
        <v>3.6231884057971015E-3</v>
      </c>
      <c r="R31" s="14">
        <v>0</v>
      </c>
      <c r="S31" s="14">
        <v>0</v>
      </c>
      <c r="T31" s="14">
        <v>0</v>
      </c>
      <c r="U31" s="14">
        <v>3.6231884057971015E-3</v>
      </c>
      <c r="V31" s="14">
        <v>0</v>
      </c>
      <c r="W31" s="14">
        <v>7.246376811594203E-3</v>
      </c>
      <c r="X31" s="14">
        <v>0</v>
      </c>
      <c r="Y31" s="14">
        <v>0</v>
      </c>
      <c r="Z31" s="21">
        <v>0.64855072463768115</v>
      </c>
    </row>
    <row r="32" spans="1:26" x14ac:dyDescent="0.25">
      <c r="A32" s="4">
        <v>2004</v>
      </c>
      <c r="B32" s="8">
        <v>801</v>
      </c>
      <c r="C32" s="8" t="s">
        <v>43</v>
      </c>
      <c r="D32" s="15">
        <v>4.9937578027465665E-2</v>
      </c>
      <c r="E32" s="14">
        <v>0</v>
      </c>
      <c r="F32" s="14">
        <v>0</v>
      </c>
      <c r="G32" s="14">
        <v>2.4968789013732832E-2</v>
      </c>
      <c r="H32" s="14">
        <v>0</v>
      </c>
      <c r="I32" s="14">
        <v>0.1111111111111111</v>
      </c>
      <c r="J32" s="14">
        <v>1.2484394506866416E-2</v>
      </c>
      <c r="K32" s="15">
        <v>0</v>
      </c>
      <c r="L32" s="14">
        <v>1.2484394506866416E-2</v>
      </c>
      <c r="M32" s="14">
        <v>0</v>
      </c>
      <c r="N32" s="14">
        <v>0</v>
      </c>
      <c r="O32" s="14">
        <v>0</v>
      </c>
      <c r="P32" s="14">
        <v>6.2421972534332081E-3</v>
      </c>
      <c r="Q32" s="14">
        <v>0</v>
      </c>
      <c r="R32" s="14">
        <v>0</v>
      </c>
      <c r="S32" s="14">
        <v>0</v>
      </c>
      <c r="T32" s="14">
        <v>0</v>
      </c>
      <c r="U32" s="14">
        <v>3.7453183520599251E-3</v>
      </c>
      <c r="V32" s="14">
        <v>0</v>
      </c>
      <c r="W32" s="14">
        <v>9.9875156054931337E-3</v>
      </c>
      <c r="X32" s="14">
        <v>0</v>
      </c>
      <c r="Y32" s="14">
        <v>0.10486891385767791</v>
      </c>
      <c r="Z32" s="21">
        <v>0.66416978776529334</v>
      </c>
    </row>
    <row r="33" spans="1:26" x14ac:dyDescent="0.25">
      <c r="A33" s="4">
        <v>2005</v>
      </c>
      <c r="B33" s="8">
        <v>907</v>
      </c>
      <c r="C33" s="8" t="s">
        <v>43</v>
      </c>
      <c r="D33" s="15">
        <v>7.2767364939360535E-2</v>
      </c>
      <c r="E33" s="14">
        <v>2.205071664829107E-3</v>
      </c>
      <c r="F33" s="14">
        <v>0</v>
      </c>
      <c r="G33" s="14">
        <v>1.4332965821389196E-2</v>
      </c>
      <c r="H33" s="14">
        <v>1.8743109151047408E-2</v>
      </c>
      <c r="I33" s="14">
        <v>7.1664829106945965E-2</v>
      </c>
      <c r="J33" s="14">
        <v>3.9691289966923927E-2</v>
      </c>
      <c r="K33" s="15">
        <v>0</v>
      </c>
      <c r="L33" s="14">
        <v>4.4101433296582143E-2</v>
      </c>
      <c r="M33" s="14">
        <v>0</v>
      </c>
      <c r="N33" s="14">
        <v>3.3076074972436605E-3</v>
      </c>
      <c r="O33" s="14">
        <v>0</v>
      </c>
      <c r="P33" s="14">
        <v>0</v>
      </c>
      <c r="Q33" s="14">
        <v>0</v>
      </c>
      <c r="R33" s="14">
        <v>0</v>
      </c>
      <c r="S33" s="14">
        <v>0</v>
      </c>
      <c r="T33" s="14">
        <v>0</v>
      </c>
      <c r="U33" s="14">
        <v>6.615214994487321E-3</v>
      </c>
      <c r="V33" s="14">
        <v>0</v>
      </c>
      <c r="W33" s="14">
        <v>3.8588754134509372E-2</v>
      </c>
      <c r="X33" s="14">
        <v>2.205071664829107E-3</v>
      </c>
      <c r="Y33" s="14">
        <v>5.512679162072767E-3</v>
      </c>
      <c r="Z33" s="21">
        <v>0.68026460859977944</v>
      </c>
    </row>
    <row r="34" spans="1:26" x14ac:dyDescent="0.25">
      <c r="A34" s="4">
        <v>2006</v>
      </c>
      <c r="B34" s="8">
        <v>1351</v>
      </c>
      <c r="C34" s="8" t="s">
        <v>43</v>
      </c>
      <c r="D34" s="15">
        <v>3.1088082901554404E-2</v>
      </c>
      <c r="E34" s="14">
        <v>9.6225018504811251E-3</v>
      </c>
      <c r="F34" s="14">
        <v>1.4803849000740192E-3</v>
      </c>
      <c r="G34" s="14">
        <v>5.9215396002960767E-3</v>
      </c>
      <c r="H34" s="14">
        <v>7.4019245003700959E-3</v>
      </c>
      <c r="I34" s="14">
        <v>4.1450777202072533E-2</v>
      </c>
      <c r="J34" s="14">
        <v>3.1088082901554404E-2</v>
      </c>
      <c r="K34" s="15">
        <v>0</v>
      </c>
      <c r="L34" s="14">
        <v>3.9970392301998517E-2</v>
      </c>
      <c r="M34" s="14">
        <v>0</v>
      </c>
      <c r="N34" s="14">
        <v>1.4803849000740192E-3</v>
      </c>
      <c r="O34" s="14">
        <v>0</v>
      </c>
      <c r="P34" s="14">
        <v>4.4411547002220575E-3</v>
      </c>
      <c r="Q34" s="14">
        <v>0</v>
      </c>
      <c r="R34" s="14">
        <v>0</v>
      </c>
      <c r="S34" s="14">
        <v>0</v>
      </c>
      <c r="T34" s="14">
        <v>0</v>
      </c>
      <c r="U34" s="14">
        <v>5.1813471502590676E-3</v>
      </c>
      <c r="V34" s="14">
        <v>0</v>
      </c>
      <c r="W34" s="14">
        <v>3.256846780162842E-2</v>
      </c>
      <c r="X34" s="14">
        <v>0</v>
      </c>
      <c r="Y34" s="14">
        <v>5.1813471502590676E-3</v>
      </c>
      <c r="Z34" s="21">
        <v>0.78312361213915616</v>
      </c>
    </row>
    <row r="35" spans="1:26" x14ac:dyDescent="0.25">
      <c r="A35" s="4">
        <v>2007</v>
      </c>
      <c r="B35" s="8">
        <v>1424</v>
      </c>
      <c r="C35" s="8" t="s">
        <v>43</v>
      </c>
      <c r="D35" s="15">
        <v>5.5477528089887644E-2</v>
      </c>
      <c r="E35" s="14">
        <v>3.5112359550561797E-3</v>
      </c>
      <c r="F35" s="14">
        <v>2.1067415730337078E-3</v>
      </c>
      <c r="G35" s="14">
        <v>9.1292134831460672E-3</v>
      </c>
      <c r="H35" s="14">
        <v>5.6179775280898875E-3</v>
      </c>
      <c r="I35" s="14">
        <v>8.5674157303370788E-2</v>
      </c>
      <c r="J35" s="14">
        <v>3.4410112359550563E-2</v>
      </c>
      <c r="K35" s="15">
        <v>0</v>
      </c>
      <c r="L35" s="14">
        <v>6.3202247191011234E-3</v>
      </c>
      <c r="M35" s="14">
        <v>0</v>
      </c>
      <c r="N35" s="14">
        <v>7.0224719101123594E-4</v>
      </c>
      <c r="O35" s="14">
        <v>3.5112359550561797E-3</v>
      </c>
      <c r="P35" s="14">
        <v>8.4269662921348312E-3</v>
      </c>
      <c r="Q35" s="14">
        <v>0</v>
      </c>
      <c r="R35" s="14">
        <v>0</v>
      </c>
      <c r="S35" s="14">
        <v>0</v>
      </c>
      <c r="T35" s="14">
        <v>0</v>
      </c>
      <c r="U35" s="14">
        <v>4.2134831460674156E-3</v>
      </c>
      <c r="V35" s="14">
        <v>0</v>
      </c>
      <c r="W35" s="14">
        <v>3.0196629213483147E-2</v>
      </c>
      <c r="X35" s="14">
        <v>0</v>
      </c>
      <c r="Y35" s="14">
        <v>7.7247191011235953E-3</v>
      </c>
      <c r="Z35" s="21">
        <v>0.7429775280898876</v>
      </c>
    </row>
    <row r="36" spans="1:26" x14ac:dyDescent="0.25">
      <c r="A36" s="4">
        <v>2008</v>
      </c>
      <c r="B36" s="8">
        <v>1077</v>
      </c>
      <c r="C36" s="8" t="s">
        <v>43</v>
      </c>
      <c r="D36" s="15">
        <v>4.6425255338904362E-2</v>
      </c>
      <c r="E36" s="14">
        <v>0</v>
      </c>
      <c r="F36" s="14">
        <v>0</v>
      </c>
      <c r="G36" s="14">
        <v>1.2999071494893221E-2</v>
      </c>
      <c r="H36" s="14">
        <v>9.285051067780872E-3</v>
      </c>
      <c r="I36" s="14">
        <v>5.1996285979572884E-2</v>
      </c>
      <c r="J36" s="14">
        <v>5.2924791086350974E-2</v>
      </c>
      <c r="K36" s="15">
        <v>0</v>
      </c>
      <c r="L36" s="14">
        <v>2.0427112349117919E-2</v>
      </c>
      <c r="M36" s="14">
        <v>0</v>
      </c>
      <c r="N36" s="14">
        <v>0</v>
      </c>
      <c r="O36" s="14">
        <v>2.7855153203342618E-3</v>
      </c>
      <c r="P36" s="14">
        <v>0</v>
      </c>
      <c r="Q36" s="14">
        <v>0</v>
      </c>
      <c r="R36" s="14">
        <v>0</v>
      </c>
      <c r="S36" s="14">
        <v>0</v>
      </c>
      <c r="T36" s="14">
        <v>0</v>
      </c>
      <c r="U36" s="14">
        <v>1.1142061281337046E-2</v>
      </c>
      <c r="V36" s="14">
        <v>0</v>
      </c>
      <c r="W36" s="14">
        <v>0.18384401114206128</v>
      </c>
      <c r="X36" s="14">
        <v>0</v>
      </c>
      <c r="Y36" s="14">
        <v>1.6713091922005572E-2</v>
      </c>
      <c r="Z36" s="21">
        <v>0.59145775301764159</v>
      </c>
    </row>
    <row r="37" spans="1:26" x14ac:dyDescent="0.25">
      <c r="A37" s="4">
        <v>2009</v>
      </c>
      <c r="B37" s="8">
        <v>787</v>
      </c>
      <c r="C37" s="8" t="s">
        <v>43</v>
      </c>
      <c r="D37" s="15">
        <v>6.8614993646759853E-2</v>
      </c>
      <c r="E37" s="14">
        <v>7.6238881829733167E-3</v>
      </c>
      <c r="F37" s="14">
        <v>7.6238881829733167E-3</v>
      </c>
      <c r="G37" s="14">
        <v>1.5247776365946633E-2</v>
      </c>
      <c r="H37" s="14">
        <v>0</v>
      </c>
      <c r="I37" s="14">
        <v>3.6848792884371026E-2</v>
      </c>
      <c r="J37" s="14">
        <v>8.1321473951715378E-2</v>
      </c>
      <c r="K37" s="15">
        <v>0</v>
      </c>
      <c r="L37" s="14">
        <v>3.5578144853875476E-2</v>
      </c>
      <c r="M37" s="14">
        <v>0</v>
      </c>
      <c r="N37" s="14">
        <v>0</v>
      </c>
      <c r="O37" s="14">
        <v>1.1435832274459974E-2</v>
      </c>
      <c r="P37" s="14">
        <v>2.5412960609911056E-3</v>
      </c>
      <c r="Q37" s="14">
        <v>0</v>
      </c>
      <c r="R37" s="14">
        <v>0</v>
      </c>
      <c r="S37" s="14">
        <v>0</v>
      </c>
      <c r="T37" s="14">
        <v>0</v>
      </c>
      <c r="U37" s="14">
        <v>2.0330368487928845E-2</v>
      </c>
      <c r="V37" s="14">
        <v>0</v>
      </c>
      <c r="W37" s="14">
        <v>0.35451080050825923</v>
      </c>
      <c r="X37" s="14">
        <v>0</v>
      </c>
      <c r="Y37" s="14">
        <v>1.2706480304955527E-2</v>
      </c>
      <c r="Z37" s="21">
        <v>0.34561626429479037</v>
      </c>
    </row>
    <row r="38" spans="1:26" x14ac:dyDescent="0.25">
      <c r="A38" s="4">
        <v>2010</v>
      </c>
      <c r="B38" s="8">
        <v>540</v>
      </c>
      <c r="C38" s="8" t="s">
        <v>43</v>
      </c>
      <c r="D38" s="15">
        <v>7.7777777777777779E-2</v>
      </c>
      <c r="E38" s="14">
        <v>3.7037037037037038E-3</v>
      </c>
      <c r="F38" s="14">
        <v>1.8518518518518519E-3</v>
      </c>
      <c r="G38" s="14">
        <v>1.4814814814814815E-2</v>
      </c>
      <c r="H38" s="14">
        <v>0</v>
      </c>
      <c r="I38" s="14">
        <v>4.6296296296296294E-2</v>
      </c>
      <c r="J38" s="14">
        <v>3.5185185185185187E-2</v>
      </c>
      <c r="K38" s="15">
        <v>0</v>
      </c>
      <c r="L38" s="14">
        <v>2.7777777777777776E-2</v>
      </c>
      <c r="M38" s="14">
        <v>0</v>
      </c>
      <c r="N38" s="14">
        <v>3.7037037037037038E-3</v>
      </c>
      <c r="O38" s="14">
        <v>3.3333333333333333E-2</v>
      </c>
      <c r="P38" s="14">
        <v>7.4074074074074077E-3</v>
      </c>
      <c r="Q38" s="14">
        <v>0</v>
      </c>
      <c r="R38" s="14">
        <v>0</v>
      </c>
      <c r="S38" s="14">
        <v>0</v>
      </c>
      <c r="T38" s="14">
        <v>0</v>
      </c>
      <c r="U38" s="14">
        <v>2.5925925925925925E-2</v>
      </c>
      <c r="V38" s="14">
        <v>0</v>
      </c>
      <c r="W38" s="14">
        <v>8.1481481481481488E-2</v>
      </c>
      <c r="X38" s="14">
        <v>9.2592592592592587E-3</v>
      </c>
      <c r="Y38" s="14">
        <v>3.888888888888889E-2</v>
      </c>
      <c r="Z38" s="21">
        <v>0.59259259259259256</v>
      </c>
    </row>
    <row r="39" spans="1:26" x14ac:dyDescent="0.25">
      <c r="A39" s="4">
        <v>2011</v>
      </c>
      <c r="B39" s="8">
        <v>497</v>
      </c>
      <c r="C39" s="8" t="s">
        <v>43</v>
      </c>
      <c r="D39" s="15">
        <v>5.0301810865191143E-2</v>
      </c>
      <c r="E39" s="14">
        <v>0</v>
      </c>
      <c r="F39" s="14">
        <v>6.0362173038229373E-3</v>
      </c>
      <c r="G39" s="14">
        <v>0</v>
      </c>
      <c r="H39" s="14">
        <v>0</v>
      </c>
      <c r="I39" s="14">
        <v>7.0422535211267595E-2</v>
      </c>
      <c r="J39" s="14">
        <v>6.2374245472837021E-2</v>
      </c>
      <c r="K39" s="15">
        <v>0</v>
      </c>
      <c r="L39" s="14">
        <v>5.4325955734406434E-2</v>
      </c>
      <c r="M39" s="14">
        <v>0</v>
      </c>
      <c r="N39" s="14">
        <v>0</v>
      </c>
      <c r="O39" s="14">
        <v>8.0482897384305842E-3</v>
      </c>
      <c r="P39" s="14">
        <v>1.2072434607645875E-2</v>
      </c>
      <c r="Q39" s="14">
        <v>0</v>
      </c>
      <c r="R39" s="14">
        <v>0</v>
      </c>
      <c r="S39" s="14">
        <v>0</v>
      </c>
      <c r="T39" s="14">
        <v>0</v>
      </c>
      <c r="U39" s="14">
        <v>5.4325955734406434E-2</v>
      </c>
      <c r="V39" s="14">
        <v>0</v>
      </c>
      <c r="W39" s="14">
        <v>0.21327967806841047</v>
      </c>
      <c r="X39" s="14">
        <v>0</v>
      </c>
      <c r="Y39" s="14">
        <v>2.4144869215291749E-2</v>
      </c>
      <c r="Z39" s="21">
        <v>0.44466800804828976</v>
      </c>
    </row>
    <row r="40" spans="1:26" x14ac:dyDescent="0.25">
      <c r="A40" s="4">
        <v>2012</v>
      </c>
      <c r="B40" s="8">
        <v>515</v>
      </c>
      <c r="C40" s="8" t="s">
        <v>43</v>
      </c>
      <c r="D40" s="15">
        <v>7.5728155339805828E-2</v>
      </c>
      <c r="E40" s="14">
        <v>9.7087378640776691E-3</v>
      </c>
      <c r="F40" s="14">
        <v>0</v>
      </c>
      <c r="G40" s="14">
        <v>1.5533980582524271E-2</v>
      </c>
      <c r="H40" s="14">
        <v>3.8834951456310678E-3</v>
      </c>
      <c r="I40" s="14">
        <v>2.7184466019417475E-2</v>
      </c>
      <c r="J40" s="14">
        <v>1.9417475728155338E-2</v>
      </c>
      <c r="K40" s="15">
        <v>0</v>
      </c>
      <c r="L40" s="14">
        <v>2.7184466019417472E-2</v>
      </c>
      <c r="M40" s="14">
        <v>0</v>
      </c>
      <c r="N40" s="14">
        <v>0</v>
      </c>
      <c r="O40" s="14">
        <v>0</v>
      </c>
      <c r="P40" s="14">
        <v>0</v>
      </c>
      <c r="Q40" s="14">
        <v>3.8834951456310678E-3</v>
      </c>
      <c r="R40" s="14">
        <v>0</v>
      </c>
      <c r="S40" s="14">
        <v>0</v>
      </c>
      <c r="T40" s="14">
        <v>0</v>
      </c>
      <c r="U40" s="14">
        <v>5.8252427184466021E-3</v>
      </c>
      <c r="V40" s="14">
        <v>0</v>
      </c>
      <c r="W40" s="14">
        <v>2.9126213592233011E-2</v>
      </c>
      <c r="X40" s="14">
        <v>0</v>
      </c>
      <c r="Y40" s="14">
        <v>3.3009708737864081E-2</v>
      </c>
      <c r="Z40" s="21">
        <v>0.74951456310679609</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813</v>
      </c>
      <c r="C42" s="9"/>
      <c r="D42" s="16">
        <v>6.3817587583620411E-2</v>
      </c>
      <c r="E42" s="1">
        <v>4.5533218380850162E-3</v>
      </c>
      <c r="F42" s="1">
        <v>2.43877850196701E-3</v>
      </c>
      <c r="G42" s="1">
        <v>1.104269586614246E-2</v>
      </c>
      <c r="H42" s="1">
        <v>4.0009737170918708E-3</v>
      </c>
      <c r="I42" s="1">
        <v>5.5976111132218745E-2</v>
      </c>
      <c r="J42" s="1">
        <v>5.5976099441882567E-2</v>
      </c>
      <c r="K42" s="16">
        <v>0</v>
      </c>
      <c r="L42" s="1">
        <v>4.277684422874458E-2</v>
      </c>
      <c r="M42" s="1">
        <v>0</v>
      </c>
      <c r="N42" s="1">
        <v>8.4949978204460711E-4</v>
      </c>
      <c r="O42" s="1">
        <v>4.5668222673926687E-3</v>
      </c>
      <c r="P42" s="1">
        <v>3.1635200113637415E-3</v>
      </c>
      <c r="Q42" s="1">
        <v>5.0044557009521124E-4</v>
      </c>
      <c r="R42" s="1">
        <v>0</v>
      </c>
      <c r="S42" s="1">
        <v>0</v>
      </c>
      <c r="T42" s="1">
        <v>0</v>
      </c>
      <c r="U42" s="1">
        <v>1.4351080777637422E-2</v>
      </c>
      <c r="V42" s="1">
        <v>0</v>
      </c>
      <c r="W42" s="1">
        <v>6.8860496863575898E-2</v>
      </c>
      <c r="X42" s="1">
        <v>7.6428872827255772E-4</v>
      </c>
      <c r="Y42" s="1">
        <v>2.0592089783841964E-2</v>
      </c>
      <c r="Z42" s="22">
        <v>0.64576934390602314</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179</v>
      </c>
      <c r="C45" s="9"/>
      <c r="D45" s="16">
        <v>3.3519553072625698E-2</v>
      </c>
      <c r="E45" s="1">
        <v>0</v>
      </c>
      <c r="F45" s="1">
        <v>0</v>
      </c>
      <c r="G45" s="1">
        <v>0</v>
      </c>
      <c r="H45" s="1">
        <v>0</v>
      </c>
      <c r="I45" s="1">
        <v>1.6759776536312849E-2</v>
      </c>
      <c r="J45" s="1">
        <v>6.7039106145251395E-2</v>
      </c>
      <c r="K45" s="16">
        <v>0</v>
      </c>
      <c r="L45" s="1">
        <v>2.7932960893854747E-2</v>
      </c>
      <c r="M45" s="1">
        <v>0</v>
      </c>
      <c r="N45" s="1">
        <v>0</v>
      </c>
      <c r="O45" s="1">
        <v>0</v>
      </c>
      <c r="P45" s="1">
        <v>0</v>
      </c>
      <c r="Q45" s="1">
        <v>0</v>
      </c>
      <c r="R45" s="1">
        <v>0</v>
      </c>
      <c r="S45" s="1">
        <v>0</v>
      </c>
      <c r="T45" s="1">
        <v>0</v>
      </c>
      <c r="U45" s="1">
        <v>1.11731843575419E-2</v>
      </c>
      <c r="V45" s="1">
        <v>0</v>
      </c>
      <c r="W45" s="1">
        <v>0</v>
      </c>
      <c r="X45" s="1">
        <v>0</v>
      </c>
      <c r="Y45" s="1">
        <v>0</v>
      </c>
      <c r="Z45" s="22">
        <v>0.84357541899441346</v>
      </c>
    </row>
    <row r="46" spans="1:26" ht="15.75" thickBot="1" x14ac:dyDescent="0.3">
      <c r="A46" s="6" t="s">
        <v>36</v>
      </c>
      <c r="B46" s="11">
        <v>859</v>
      </c>
      <c r="C46" s="11"/>
      <c r="D46" s="17">
        <v>6.5981732905834298E-2</v>
      </c>
      <c r="E46" s="18">
        <v>4.8785591122339463E-3</v>
      </c>
      <c r="F46" s="18">
        <v>2.6129769663932249E-3</v>
      </c>
      <c r="G46" s="18">
        <v>1.1831459856581208E-2</v>
      </c>
      <c r="H46" s="18">
        <v>4.2867575540270044E-3</v>
      </c>
      <c r="I46" s="18">
        <v>5.8777277889069175E-2</v>
      </c>
      <c r="J46" s="18">
        <v>5.5185884677356224E-2</v>
      </c>
      <c r="K46" s="17">
        <v>0</v>
      </c>
      <c r="L46" s="18">
        <v>4.3837121609808141E-2</v>
      </c>
      <c r="M46" s="18">
        <v>0</v>
      </c>
      <c r="N46" s="18">
        <v>9.1017833790493622E-4</v>
      </c>
      <c r="O46" s="18">
        <v>4.8930238579207161E-3</v>
      </c>
      <c r="P46" s="18">
        <v>3.3894857264611519E-3</v>
      </c>
      <c r="Q46" s="18">
        <v>5.361916822448692E-4</v>
      </c>
      <c r="R46" s="18">
        <v>0</v>
      </c>
      <c r="S46" s="18">
        <v>0</v>
      </c>
      <c r="T46" s="18">
        <v>0</v>
      </c>
      <c r="U46" s="18">
        <v>1.4578073379072819E-2</v>
      </c>
      <c r="V46" s="18">
        <v>0</v>
      </c>
      <c r="W46" s="18">
        <v>7.3779103782402752E-2</v>
      </c>
      <c r="X46" s="18">
        <v>8.1888078029202622E-4</v>
      </c>
      <c r="Y46" s="18">
        <v>2.2062953339830677E-2</v>
      </c>
      <c r="Z46" s="23">
        <v>0.63164033854256674</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Z46"/>
  <sheetViews>
    <sheetView workbookViewId="0">
      <selection activeCell="A7" sqref="A7:Z41"/>
    </sheetView>
  </sheetViews>
  <sheetFormatPr defaultRowHeight="15" x14ac:dyDescent="0.25"/>
  <cols>
    <col min="2" max="2" width="9.85546875" bestFit="1" customWidth="1"/>
    <col min="3" max="3" width="8.28515625" customWidth="1"/>
    <col min="4" max="26" width="7.42578125" customWidth="1"/>
  </cols>
  <sheetData>
    <row r="1" spans="1:26" x14ac:dyDescent="0.25">
      <c r="A1" t="s">
        <v>172</v>
      </c>
    </row>
    <row r="2" spans="1:26" x14ac:dyDescent="0.25">
      <c r="A2" t="s">
        <v>174</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479</v>
      </c>
      <c r="C7" s="8" t="s">
        <v>41</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852</v>
      </c>
      <c r="C8" s="8" t="s">
        <v>42</v>
      </c>
      <c r="D8" s="15">
        <v>0.2981220657276995</v>
      </c>
      <c r="E8" s="14">
        <v>0</v>
      </c>
      <c r="F8" s="14">
        <v>8.2159624413145546E-3</v>
      </c>
      <c r="G8" s="14">
        <v>0.10328638497652583</v>
      </c>
      <c r="H8" s="14">
        <v>0</v>
      </c>
      <c r="I8" s="14">
        <v>7.8638497652582171E-2</v>
      </c>
      <c r="J8" s="14">
        <v>0</v>
      </c>
      <c r="K8" s="15">
        <v>0</v>
      </c>
      <c r="L8" s="14">
        <v>0</v>
      </c>
      <c r="M8" s="14">
        <v>1.1737089201877934E-2</v>
      </c>
      <c r="N8" s="14">
        <v>1.2910798122065727E-2</v>
      </c>
      <c r="O8" s="14">
        <v>0</v>
      </c>
      <c r="P8" s="14">
        <v>0</v>
      </c>
      <c r="Q8" s="14">
        <v>0</v>
      </c>
      <c r="R8" s="14">
        <v>9.3896713615023476E-3</v>
      </c>
      <c r="S8" s="14">
        <v>1.1737089201877935E-3</v>
      </c>
      <c r="T8" s="14">
        <v>0</v>
      </c>
      <c r="U8" s="14">
        <v>0</v>
      </c>
      <c r="V8" s="14">
        <v>0</v>
      </c>
      <c r="W8" s="14">
        <v>0</v>
      </c>
      <c r="X8" s="14">
        <v>0.16314553990610328</v>
      </c>
      <c r="Y8" s="14">
        <v>0</v>
      </c>
      <c r="Z8" s="21">
        <v>0.31338028169014087</v>
      </c>
    </row>
    <row r="9" spans="1:26" x14ac:dyDescent="0.25">
      <c r="A9" s="4">
        <v>1981</v>
      </c>
      <c r="B9" s="8">
        <v>784</v>
      </c>
      <c r="C9" s="8" t="s">
        <v>43</v>
      </c>
      <c r="D9" s="15">
        <v>0.22704081632653061</v>
      </c>
      <c r="E9" s="14">
        <v>0</v>
      </c>
      <c r="F9" s="14">
        <v>5.1020408163265302E-3</v>
      </c>
      <c r="G9" s="14">
        <v>0.23979591836734693</v>
      </c>
      <c r="H9" s="14">
        <v>0</v>
      </c>
      <c r="I9" s="14">
        <v>3.4438775510204078E-2</v>
      </c>
      <c r="J9" s="14">
        <v>6.3775510204081634E-3</v>
      </c>
      <c r="K9" s="15">
        <v>0</v>
      </c>
      <c r="L9" s="14">
        <v>0</v>
      </c>
      <c r="M9" s="14">
        <v>5.1020408163265302E-3</v>
      </c>
      <c r="N9" s="14">
        <v>2.1683673469387755E-2</v>
      </c>
      <c r="O9" s="14">
        <v>0</v>
      </c>
      <c r="P9" s="14">
        <v>2.5510204081632651E-3</v>
      </c>
      <c r="Q9" s="14">
        <v>0</v>
      </c>
      <c r="R9" s="14">
        <v>3.8265306122448979E-3</v>
      </c>
      <c r="S9" s="14">
        <v>6.3775510204081634E-3</v>
      </c>
      <c r="T9" s="14">
        <v>0</v>
      </c>
      <c r="U9" s="14">
        <v>0</v>
      </c>
      <c r="V9" s="14">
        <v>0</v>
      </c>
      <c r="W9" s="14">
        <v>0</v>
      </c>
      <c r="X9" s="14">
        <v>0.16581632653061223</v>
      </c>
      <c r="Y9" s="14">
        <v>0</v>
      </c>
      <c r="Z9" s="21">
        <v>0.28188775510204084</v>
      </c>
    </row>
    <row r="10" spans="1:26" x14ac:dyDescent="0.25">
      <c r="A10" s="4">
        <v>1982</v>
      </c>
      <c r="B10" s="8">
        <v>745</v>
      </c>
      <c r="C10" s="8" t="s">
        <v>44</v>
      </c>
      <c r="D10" s="15">
        <v>0.10067114093959731</v>
      </c>
      <c r="E10" s="14">
        <v>1.3422818791946308E-2</v>
      </c>
      <c r="F10" s="14">
        <v>5.3691275167785232E-3</v>
      </c>
      <c r="G10" s="14">
        <v>0.11946308724832215</v>
      </c>
      <c r="H10" s="14">
        <v>0</v>
      </c>
      <c r="I10" s="14">
        <v>6.174496644295302E-2</v>
      </c>
      <c r="J10" s="14">
        <v>0</v>
      </c>
      <c r="K10" s="15">
        <v>0</v>
      </c>
      <c r="L10" s="14">
        <v>0</v>
      </c>
      <c r="M10" s="14">
        <v>8.0536912751677861E-3</v>
      </c>
      <c r="N10" s="14">
        <v>2.6845637583892616E-3</v>
      </c>
      <c r="O10" s="14">
        <v>0</v>
      </c>
      <c r="P10" s="14">
        <v>0</v>
      </c>
      <c r="Q10" s="14">
        <v>6.7114093959731542E-3</v>
      </c>
      <c r="R10" s="14">
        <v>8.0536912751677861E-3</v>
      </c>
      <c r="S10" s="14">
        <v>1.3422818791946308E-3</v>
      </c>
      <c r="T10" s="14">
        <v>0</v>
      </c>
      <c r="U10" s="14">
        <v>0</v>
      </c>
      <c r="V10" s="14">
        <v>0</v>
      </c>
      <c r="W10" s="14">
        <v>0</v>
      </c>
      <c r="X10" s="14">
        <v>0.25100671140939596</v>
      </c>
      <c r="Y10" s="14">
        <v>0</v>
      </c>
      <c r="Z10" s="21">
        <v>0.42147651006711412</v>
      </c>
    </row>
    <row r="11" spans="1:26" x14ac:dyDescent="0.25">
      <c r="A11" s="4">
        <v>1983</v>
      </c>
      <c r="B11" s="8">
        <v>663</v>
      </c>
      <c r="C11" s="8" t="s">
        <v>31</v>
      </c>
      <c r="D11" s="15">
        <v>0.19306184012066366</v>
      </c>
      <c r="E11" s="14">
        <v>4.5248868778280547E-3</v>
      </c>
      <c r="F11" s="14">
        <v>0</v>
      </c>
      <c r="G11" s="14">
        <v>0.13423831070889894</v>
      </c>
      <c r="H11" s="14">
        <v>0</v>
      </c>
      <c r="I11" s="14">
        <v>6.485671191553545E-2</v>
      </c>
      <c r="J11" s="14">
        <v>0</v>
      </c>
      <c r="K11" s="15">
        <v>0</v>
      </c>
      <c r="L11" s="14">
        <v>0</v>
      </c>
      <c r="M11" s="14">
        <v>4.5248868778280547E-3</v>
      </c>
      <c r="N11" s="14">
        <v>0</v>
      </c>
      <c r="O11" s="14">
        <v>0</v>
      </c>
      <c r="P11" s="14">
        <v>0</v>
      </c>
      <c r="Q11" s="14">
        <v>6.0331825037707393E-3</v>
      </c>
      <c r="R11" s="14">
        <v>0</v>
      </c>
      <c r="S11" s="14">
        <v>0</v>
      </c>
      <c r="T11" s="14">
        <v>0</v>
      </c>
      <c r="U11" s="14">
        <v>0</v>
      </c>
      <c r="V11" s="14">
        <v>0</v>
      </c>
      <c r="W11" s="14">
        <v>0</v>
      </c>
      <c r="X11" s="14">
        <v>0.21870286576168929</v>
      </c>
      <c r="Y11" s="14">
        <v>0</v>
      </c>
      <c r="Z11" s="21">
        <v>0.37405731523378583</v>
      </c>
    </row>
    <row r="12" spans="1:26" x14ac:dyDescent="0.25">
      <c r="A12" s="4">
        <v>1984</v>
      </c>
      <c r="B12" s="8">
        <v>789</v>
      </c>
      <c r="C12" s="8" t="s">
        <v>92</v>
      </c>
      <c r="D12" s="15">
        <v>0.12040557667934094</v>
      </c>
      <c r="E12" s="14">
        <v>0</v>
      </c>
      <c r="F12" s="14">
        <v>0</v>
      </c>
      <c r="G12" s="14">
        <v>0.16983523447401774</v>
      </c>
      <c r="H12" s="14">
        <v>0</v>
      </c>
      <c r="I12" s="14">
        <v>3.2953105196451206E-2</v>
      </c>
      <c r="J12" s="14">
        <v>0</v>
      </c>
      <c r="K12" s="15">
        <v>0</v>
      </c>
      <c r="L12" s="14">
        <v>0</v>
      </c>
      <c r="M12" s="14">
        <v>3.0418250950570342E-2</v>
      </c>
      <c r="N12" s="14">
        <v>1.1406844106463879E-2</v>
      </c>
      <c r="O12" s="14">
        <v>0</v>
      </c>
      <c r="P12" s="14">
        <v>0</v>
      </c>
      <c r="Q12" s="14">
        <v>0</v>
      </c>
      <c r="R12" s="14">
        <v>2.5348542458808617E-3</v>
      </c>
      <c r="S12" s="14">
        <v>2.5348542458808617E-3</v>
      </c>
      <c r="T12" s="14">
        <v>0</v>
      </c>
      <c r="U12" s="14">
        <v>0</v>
      </c>
      <c r="V12" s="14">
        <v>0</v>
      </c>
      <c r="W12" s="14">
        <v>2.5348542458808617E-3</v>
      </c>
      <c r="X12" s="14">
        <v>0.21926489226869456</v>
      </c>
      <c r="Y12" s="14">
        <v>0</v>
      </c>
      <c r="Z12" s="21">
        <v>0.40811153358681873</v>
      </c>
    </row>
    <row r="13" spans="1:26" x14ac:dyDescent="0.25">
      <c r="A13" s="4">
        <v>1985</v>
      </c>
      <c r="B13" s="8">
        <v>387</v>
      </c>
      <c r="C13" s="8" t="s">
        <v>93</v>
      </c>
      <c r="D13" s="15">
        <v>0.26098191214470284</v>
      </c>
      <c r="E13" s="14">
        <v>1.8087855297157621E-2</v>
      </c>
      <c r="F13" s="14">
        <v>0</v>
      </c>
      <c r="G13" s="14">
        <v>0.23255813953488372</v>
      </c>
      <c r="H13" s="14">
        <v>0</v>
      </c>
      <c r="I13" s="14">
        <v>2.3255813953488372E-2</v>
      </c>
      <c r="J13" s="14">
        <v>0</v>
      </c>
      <c r="K13" s="15">
        <v>0</v>
      </c>
      <c r="L13" s="14">
        <v>0</v>
      </c>
      <c r="M13" s="14">
        <v>1.5503875968992248E-2</v>
      </c>
      <c r="N13" s="14">
        <v>2.5839793281653748E-3</v>
      </c>
      <c r="O13" s="14">
        <v>0</v>
      </c>
      <c r="P13" s="14">
        <v>0</v>
      </c>
      <c r="Q13" s="14">
        <v>0</v>
      </c>
      <c r="R13" s="14">
        <v>0</v>
      </c>
      <c r="S13" s="14">
        <v>0</v>
      </c>
      <c r="T13" s="14">
        <v>0</v>
      </c>
      <c r="U13" s="14">
        <v>0</v>
      </c>
      <c r="V13" s="14">
        <v>0</v>
      </c>
      <c r="W13" s="14">
        <v>0</v>
      </c>
      <c r="X13" s="14">
        <v>0.12661498708010335</v>
      </c>
      <c r="Y13" s="14">
        <v>0</v>
      </c>
      <c r="Z13" s="21">
        <v>0.32041343669250644</v>
      </c>
    </row>
    <row r="14" spans="1:26" x14ac:dyDescent="0.25">
      <c r="A14" s="4">
        <v>1986</v>
      </c>
      <c r="B14" s="8">
        <v>545</v>
      </c>
      <c r="C14" s="8" t="s">
        <v>94</v>
      </c>
      <c r="D14" s="15">
        <v>0.19633027522935781</v>
      </c>
      <c r="E14" s="14">
        <v>0</v>
      </c>
      <c r="F14" s="14">
        <v>0</v>
      </c>
      <c r="G14" s="14">
        <v>0.14495412844036698</v>
      </c>
      <c r="H14" s="14">
        <v>0</v>
      </c>
      <c r="I14" s="14">
        <v>2.7522935779816515E-2</v>
      </c>
      <c r="J14" s="14">
        <v>0</v>
      </c>
      <c r="K14" s="15">
        <v>0</v>
      </c>
      <c r="L14" s="14">
        <v>0</v>
      </c>
      <c r="M14" s="14">
        <v>3.1192660550458717E-2</v>
      </c>
      <c r="N14" s="14">
        <v>3.669724770642202E-3</v>
      </c>
      <c r="O14" s="14">
        <v>0</v>
      </c>
      <c r="P14" s="14">
        <v>0</v>
      </c>
      <c r="Q14" s="14">
        <v>0</v>
      </c>
      <c r="R14" s="14">
        <v>1.834862385321101E-3</v>
      </c>
      <c r="S14" s="14">
        <v>3.669724770642202E-3</v>
      </c>
      <c r="T14" s="14">
        <v>0</v>
      </c>
      <c r="U14" s="14">
        <v>0</v>
      </c>
      <c r="V14" s="14">
        <v>0</v>
      </c>
      <c r="W14" s="14">
        <v>0</v>
      </c>
      <c r="X14" s="14">
        <v>0.3688073394495413</v>
      </c>
      <c r="Y14" s="14">
        <v>0</v>
      </c>
      <c r="Z14" s="21">
        <v>0.22201834862385322</v>
      </c>
    </row>
    <row r="15" spans="1:26" x14ac:dyDescent="0.25">
      <c r="A15" s="4">
        <v>1987</v>
      </c>
      <c r="B15" s="8">
        <v>833</v>
      </c>
      <c r="C15" s="8" t="s">
        <v>43</v>
      </c>
      <c r="D15" s="15">
        <v>0.15246098439375749</v>
      </c>
      <c r="E15" s="14">
        <v>0</v>
      </c>
      <c r="F15" s="14">
        <v>0</v>
      </c>
      <c r="G15" s="14">
        <v>0.14645858343337334</v>
      </c>
      <c r="H15" s="14">
        <v>0</v>
      </c>
      <c r="I15" s="14">
        <v>2.5210084033613446E-2</v>
      </c>
      <c r="J15" s="14">
        <v>0</v>
      </c>
      <c r="K15" s="15">
        <v>0</v>
      </c>
      <c r="L15" s="14">
        <v>0</v>
      </c>
      <c r="M15" s="14">
        <v>4.8019207683073226E-3</v>
      </c>
      <c r="N15" s="14">
        <v>0</v>
      </c>
      <c r="O15" s="14">
        <v>0</v>
      </c>
      <c r="P15" s="14">
        <v>0</v>
      </c>
      <c r="Q15" s="14">
        <v>2.4009603841536613E-3</v>
      </c>
      <c r="R15" s="14">
        <v>2.1608643457382955E-2</v>
      </c>
      <c r="S15" s="14">
        <v>6.0024009603841539E-3</v>
      </c>
      <c r="T15" s="14">
        <v>0</v>
      </c>
      <c r="U15" s="14">
        <v>0</v>
      </c>
      <c r="V15" s="14">
        <v>0</v>
      </c>
      <c r="W15" s="14">
        <v>0</v>
      </c>
      <c r="X15" s="14">
        <v>0.22448979591836735</v>
      </c>
      <c r="Y15" s="14">
        <v>0</v>
      </c>
      <c r="Z15" s="21">
        <v>0.41656662665066024</v>
      </c>
    </row>
    <row r="16" spans="1:26" x14ac:dyDescent="0.25">
      <c r="A16" s="4">
        <v>1988</v>
      </c>
      <c r="B16" s="8">
        <v>1343</v>
      </c>
      <c r="C16" s="8" t="s">
        <v>44</v>
      </c>
      <c r="D16" s="15">
        <v>0.12732688011913626</v>
      </c>
      <c r="E16" s="14">
        <v>1.0424422933730455E-2</v>
      </c>
      <c r="F16" s="14">
        <v>0</v>
      </c>
      <c r="G16" s="14">
        <v>7.2226358897989576E-2</v>
      </c>
      <c r="H16" s="14">
        <v>0</v>
      </c>
      <c r="I16" s="14">
        <v>4.3186895011169027E-2</v>
      </c>
      <c r="J16" s="14">
        <v>0</v>
      </c>
      <c r="K16" s="15">
        <v>0</v>
      </c>
      <c r="L16" s="14">
        <v>0</v>
      </c>
      <c r="M16" s="14">
        <v>7.446016381236039E-3</v>
      </c>
      <c r="N16" s="14">
        <v>0</v>
      </c>
      <c r="O16" s="14">
        <v>0</v>
      </c>
      <c r="P16" s="14">
        <v>4.4676098287416231E-3</v>
      </c>
      <c r="Q16" s="14">
        <v>0</v>
      </c>
      <c r="R16" s="14">
        <v>4.4676098287416231E-3</v>
      </c>
      <c r="S16" s="14">
        <v>1.4147431124348473E-2</v>
      </c>
      <c r="T16" s="14">
        <v>0</v>
      </c>
      <c r="U16" s="14">
        <v>0</v>
      </c>
      <c r="V16" s="14">
        <v>0</v>
      </c>
      <c r="W16" s="14">
        <v>0</v>
      </c>
      <c r="X16" s="14">
        <v>0.14147431124348472</v>
      </c>
      <c r="Y16" s="14">
        <v>7.4460163812360388E-4</v>
      </c>
      <c r="Z16" s="21">
        <v>0.57408786299329861</v>
      </c>
    </row>
    <row r="17" spans="1:26" x14ac:dyDescent="0.25">
      <c r="A17" s="4">
        <v>1989</v>
      </c>
      <c r="B17" s="8">
        <v>1348</v>
      </c>
      <c r="C17" s="8" t="s">
        <v>44</v>
      </c>
      <c r="D17" s="15">
        <v>0.15207715133531158</v>
      </c>
      <c r="E17" s="14">
        <v>0</v>
      </c>
      <c r="F17" s="14">
        <v>0</v>
      </c>
      <c r="G17" s="14">
        <v>0.14465875370919881</v>
      </c>
      <c r="H17" s="14">
        <v>0</v>
      </c>
      <c r="I17" s="14">
        <v>3.9317507418397624E-2</v>
      </c>
      <c r="J17" s="14">
        <v>0</v>
      </c>
      <c r="K17" s="15">
        <v>0</v>
      </c>
      <c r="L17" s="14">
        <v>0</v>
      </c>
      <c r="M17" s="14">
        <v>0</v>
      </c>
      <c r="N17" s="14">
        <v>7.4183976261127599E-3</v>
      </c>
      <c r="O17" s="14">
        <v>0</v>
      </c>
      <c r="P17" s="14">
        <v>0</v>
      </c>
      <c r="Q17" s="14">
        <v>0</v>
      </c>
      <c r="R17" s="14">
        <v>2.7448071216617211E-2</v>
      </c>
      <c r="S17" s="14">
        <v>2.225519287833828E-3</v>
      </c>
      <c r="T17" s="14">
        <v>0</v>
      </c>
      <c r="U17" s="14">
        <v>1.483679525222552E-3</v>
      </c>
      <c r="V17" s="14">
        <v>0</v>
      </c>
      <c r="W17" s="14">
        <v>0</v>
      </c>
      <c r="X17" s="14">
        <v>0.228486646884273</v>
      </c>
      <c r="Y17" s="14">
        <v>2.225519287833828E-3</v>
      </c>
      <c r="Z17" s="21">
        <v>0.39465875370919884</v>
      </c>
    </row>
    <row r="18" spans="1:26" x14ac:dyDescent="0.25">
      <c r="A18" s="4">
        <v>1990</v>
      </c>
      <c r="B18" s="8">
        <v>1662</v>
      </c>
      <c r="C18" s="8" t="s">
        <v>44</v>
      </c>
      <c r="D18" s="15">
        <v>0.16425992779783394</v>
      </c>
      <c r="E18" s="14">
        <v>1.8652226233453671E-2</v>
      </c>
      <c r="F18" s="14">
        <v>0</v>
      </c>
      <c r="G18" s="14">
        <v>0.11793020457280386</v>
      </c>
      <c r="H18" s="14">
        <v>1.3838748495788207E-2</v>
      </c>
      <c r="I18" s="14">
        <v>7.0998796630565589E-2</v>
      </c>
      <c r="J18" s="14">
        <v>0</v>
      </c>
      <c r="K18" s="15">
        <v>0</v>
      </c>
      <c r="L18" s="14">
        <v>0</v>
      </c>
      <c r="M18" s="14">
        <v>2.4067388688327317E-3</v>
      </c>
      <c r="N18" s="14">
        <v>7.2202166064981952E-3</v>
      </c>
      <c r="O18" s="14">
        <v>0</v>
      </c>
      <c r="P18" s="14">
        <v>1.444043321299639E-2</v>
      </c>
      <c r="Q18" s="14">
        <v>2.4067388688327317E-3</v>
      </c>
      <c r="R18" s="14">
        <v>1.263537906137184E-2</v>
      </c>
      <c r="S18" s="14">
        <v>1.022864019253911E-2</v>
      </c>
      <c r="T18" s="14">
        <v>0</v>
      </c>
      <c r="U18" s="14">
        <v>0</v>
      </c>
      <c r="V18" s="14">
        <v>0</v>
      </c>
      <c r="W18" s="14">
        <v>0</v>
      </c>
      <c r="X18" s="14">
        <v>0.22743682310469315</v>
      </c>
      <c r="Y18" s="14">
        <v>0</v>
      </c>
      <c r="Z18" s="21">
        <v>0.33754512635379064</v>
      </c>
    </row>
    <row r="19" spans="1:26" x14ac:dyDescent="0.25">
      <c r="A19" s="4">
        <v>1991</v>
      </c>
      <c r="B19" s="8">
        <v>2710</v>
      </c>
      <c r="C19" s="8" t="s">
        <v>44</v>
      </c>
      <c r="D19" s="15">
        <v>0.22177121771217712</v>
      </c>
      <c r="E19" s="14">
        <v>0</v>
      </c>
      <c r="F19" s="14">
        <v>5.1660516605166054E-3</v>
      </c>
      <c r="G19" s="14">
        <v>0.15608856088560885</v>
      </c>
      <c r="H19" s="14">
        <v>8.1180811808118074E-3</v>
      </c>
      <c r="I19" s="14">
        <v>5.6457564575645755E-2</v>
      </c>
      <c r="J19" s="14">
        <v>0</v>
      </c>
      <c r="K19" s="15">
        <v>0</v>
      </c>
      <c r="L19" s="14">
        <v>0</v>
      </c>
      <c r="M19" s="14">
        <v>7.3800738007380072E-4</v>
      </c>
      <c r="N19" s="14">
        <v>6.6420664206642069E-3</v>
      </c>
      <c r="O19" s="14">
        <v>0</v>
      </c>
      <c r="P19" s="14">
        <v>1.4760147601476014E-3</v>
      </c>
      <c r="Q19" s="14">
        <v>0</v>
      </c>
      <c r="R19" s="14">
        <v>0</v>
      </c>
      <c r="S19" s="14">
        <v>1.1070110701107011E-3</v>
      </c>
      <c r="T19" s="14">
        <v>0</v>
      </c>
      <c r="U19" s="14">
        <v>2.2140221402214021E-3</v>
      </c>
      <c r="V19" s="14">
        <v>0</v>
      </c>
      <c r="W19" s="14">
        <v>0</v>
      </c>
      <c r="X19" s="14">
        <v>0.21734317343173432</v>
      </c>
      <c r="Y19" s="14">
        <v>2.1771217712177122E-2</v>
      </c>
      <c r="Z19" s="21">
        <v>0.30110701107011068</v>
      </c>
    </row>
    <row r="20" spans="1:26" x14ac:dyDescent="0.25">
      <c r="A20" s="4">
        <v>1992</v>
      </c>
      <c r="B20" s="8">
        <v>3091</v>
      </c>
      <c r="C20" s="8" t="s">
        <v>44</v>
      </c>
      <c r="D20" s="15">
        <v>4.0439987059204138E-2</v>
      </c>
      <c r="E20" s="14">
        <v>2.8469750889679714E-2</v>
      </c>
      <c r="F20" s="14">
        <v>0</v>
      </c>
      <c r="G20" s="14">
        <v>7.5056615981882888E-2</v>
      </c>
      <c r="H20" s="14">
        <v>1.7793594306049824E-2</v>
      </c>
      <c r="I20" s="14">
        <v>0.15205435134260756</v>
      </c>
      <c r="J20" s="14">
        <v>0</v>
      </c>
      <c r="K20" s="15">
        <v>0</v>
      </c>
      <c r="L20" s="14">
        <v>1.2940795858945326E-3</v>
      </c>
      <c r="M20" s="14">
        <v>8.4115173083144611E-3</v>
      </c>
      <c r="N20" s="14">
        <v>2.9116790682626984E-3</v>
      </c>
      <c r="O20" s="14">
        <v>0</v>
      </c>
      <c r="P20" s="14">
        <v>6.470397929472663E-4</v>
      </c>
      <c r="Q20" s="14">
        <v>1.9411193788417987E-3</v>
      </c>
      <c r="R20" s="14">
        <v>1.6823034616628922E-2</v>
      </c>
      <c r="S20" s="14">
        <v>2.5881591717890652E-3</v>
      </c>
      <c r="T20" s="14">
        <v>0</v>
      </c>
      <c r="U20" s="14">
        <v>1.6175994823681655E-3</v>
      </c>
      <c r="V20" s="14">
        <v>0</v>
      </c>
      <c r="W20" s="14">
        <v>0</v>
      </c>
      <c r="X20" s="14">
        <v>0.15270139113555484</v>
      </c>
      <c r="Y20" s="14">
        <v>9.7055968942089935E-4</v>
      </c>
      <c r="Z20" s="21">
        <v>0.49627952119055324</v>
      </c>
    </row>
    <row r="21" spans="1:26" x14ac:dyDescent="0.25">
      <c r="A21" s="4">
        <v>1993</v>
      </c>
      <c r="B21" s="8">
        <v>2611</v>
      </c>
      <c r="C21" s="8" t="s">
        <v>44</v>
      </c>
      <c r="D21" s="15">
        <v>9.4982765224052079E-2</v>
      </c>
      <c r="E21" s="14">
        <v>4.5959402527767142E-3</v>
      </c>
      <c r="F21" s="14">
        <v>1.5319800842589046E-3</v>
      </c>
      <c r="G21" s="14">
        <v>0.15702795863653773</v>
      </c>
      <c r="H21" s="14">
        <v>8.8088854844887016E-3</v>
      </c>
      <c r="I21" s="14">
        <v>0.17043278437380313</v>
      </c>
      <c r="J21" s="14">
        <v>0</v>
      </c>
      <c r="K21" s="15">
        <v>0</v>
      </c>
      <c r="L21" s="14">
        <v>0</v>
      </c>
      <c r="M21" s="14">
        <v>1.9149751053236309E-3</v>
      </c>
      <c r="N21" s="14">
        <v>3.0639601685178092E-3</v>
      </c>
      <c r="O21" s="14">
        <v>0</v>
      </c>
      <c r="P21" s="14">
        <v>4.2129452317119873E-3</v>
      </c>
      <c r="Q21" s="14">
        <v>1.1489850631941786E-3</v>
      </c>
      <c r="R21" s="14">
        <v>2.3745691306013023E-2</v>
      </c>
      <c r="S21" s="14">
        <v>0</v>
      </c>
      <c r="T21" s="14">
        <v>0</v>
      </c>
      <c r="U21" s="14">
        <v>0</v>
      </c>
      <c r="V21" s="14">
        <v>0</v>
      </c>
      <c r="W21" s="14">
        <v>0</v>
      </c>
      <c r="X21" s="14">
        <v>0.21294523171198773</v>
      </c>
      <c r="Y21" s="14">
        <v>3.8299502106472615E-4</v>
      </c>
      <c r="Z21" s="21">
        <v>0.31520490233626963</v>
      </c>
    </row>
    <row r="22" spans="1:26" x14ac:dyDescent="0.25">
      <c r="A22" s="4">
        <v>1994</v>
      </c>
      <c r="B22" s="8">
        <v>4450</v>
      </c>
      <c r="C22" s="8" t="s">
        <v>44</v>
      </c>
      <c r="D22" s="15">
        <v>0.13730337078651683</v>
      </c>
      <c r="E22" s="14">
        <v>4.4943820224719105E-3</v>
      </c>
      <c r="F22" s="14">
        <v>8.3146067415730343E-3</v>
      </c>
      <c r="G22" s="14">
        <v>0.14606741573033707</v>
      </c>
      <c r="H22" s="14">
        <v>1.8426966292134833E-2</v>
      </c>
      <c r="I22" s="14">
        <v>4.7191011235955059E-2</v>
      </c>
      <c r="J22" s="14">
        <v>0</v>
      </c>
      <c r="K22" s="15">
        <v>0</v>
      </c>
      <c r="L22" s="14">
        <v>0</v>
      </c>
      <c r="M22" s="14">
        <v>1.7977528089887641E-3</v>
      </c>
      <c r="N22" s="14">
        <v>8.9887640449438206E-4</v>
      </c>
      <c r="O22" s="14">
        <v>0</v>
      </c>
      <c r="P22" s="14">
        <v>0</v>
      </c>
      <c r="Q22" s="14">
        <v>0</v>
      </c>
      <c r="R22" s="14">
        <v>1.1685393258426966E-2</v>
      </c>
      <c r="S22" s="14">
        <v>4.4943820224719105E-3</v>
      </c>
      <c r="T22" s="14">
        <v>0</v>
      </c>
      <c r="U22" s="14">
        <v>0</v>
      </c>
      <c r="V22" s="14">
        <v>0</v>
      </c>
      <c r="W22" s="14">
        <v>0</v>
      </c>
      <c r="X22" s="14">
        <v>0.15842696629213482</v>
      </c>
      <c r="Y22" s="14">
        <v>1.1460674157303371E-2</v>
      </c>
      <c r="Z22" s="21">
        <v>0.449438202247191</v>
      </c>
    </row>
    <row r="23" spans="1:26" x14ac:dyDescent="0.25">
      <c r="A23" s="4">
        <v>1995</v>
      </c>
      <c r="B23" s="8">
        <v>4153</v>
      </c>
      <c r="C23" s="8" t="s">
        <v>44</v>
      </c>
      <c r="D23" s="15">
        <v>8.9814591861305082E-2</v>
      </c>
      <c r="E23" s="14">
        <v>1.2039489525644113E-3</v>
      </c>
      <c r="F23" s="14">
        <v>3.8526366482061159E-3</v>
      </c>
      <c r="G23" s="14">
        <v>6.0438237418733443E-2</v>
      </c>
      <c r="H23" s="14">
        <v>1.1076330363592584E-2</v>
      </c>
      <c r="I23" s="14">
        <v>1.1076330363592584E-2</v>
      </c>
      <c r="J23" s="14">
        <v>1.6855285335901757E-3</v>
      </c>
      <c r="K23" s="15">
        <v>0</v>
      </c>
      <c r="L23" s="14">
        <v>0</v>
      </c>
      <c r="M23" s="14">
        <v>1.2039489525644113E-3</v>
      </c>
      <c r="N23" s="14">
        <v>7.2236937153864669E-4</v>
      </c>
      <c r="O23" s="14">
        <v>0</v>
      </c>
      <c r="P23" s="14">
        <v>0</v>
      </c>
      <c r="Q23" s="14">
        <v>0</v>
      </c>
      <c r="R23" s="14">
        <v>1.4447387430772936E-3</v>
      </c>
      <c r="S23" s="14">
        <v>4.8157958102576449E-4</v>
      </c>
      <c r="T23" s="14">
        <v>0</v>
      </c>
      <c r="U23" s="14">
        <v>0</v>
      </c>
      <c r="V23" s="14">
        <v>0</v>
      </c>
      <c r="W23" s="14">
        <v>0</v>
      </c>
      <c r="X23" s="14">
        <v>0.25908981459186131</v>
      </c>
      <c r="Y23" s="14">
        <v>4.6472429568986277E-2</v>
      </c>
      <c r="Z23" s="21">
        <v>0.51143751504936186</v>
      </c>
    </row>
    <row r="24" spans="1:26" x14ac:dyDescent="0.25">
      <c r="A24" s="4">
        <v>1996</v>
      </c>
      <c r="B24" s="8">
        <v>2281</v>
      </c>
      <c r="C24" s="8" t="s">
        <v>44</v>
      </c>
      <c r="D24" s="15">
        <v>0.17886891714160455</v>
      </c>
      <c r="E24" s="14">
        <v>0</v>
      </c>
      <c r="F24" s="14">
        <v>0</v>
      </c>
      <c r="G24" s="14">
        <v>2.3235423060061378E-2</v>
      </c>
      <c r="H24" s="14">
        <v>0</v>
      </c>
      <c r="I24" s="14">
        <v>5.6992547128452437E-3</v>
      </c>
      <c r="J24" s="14">
        <v>0</v>
      </c>
      <c r="K24" s="15">
        <v>0</v>
      </c>
      <c r="L24" s="14">
        <v>0</v>
      </c>
      <c r="M24" s="14">
        <v>0</v>
      </c>
      <c r="N24" s="14">
        <v>0</v>
      </c>
      <c r="O24" s="14">
        <v>0</v>
      </c>
      <c r="P24" s="14">
        <v>3.0688294607628232E-3</v>
      </c>
      <c r="Q24" s="14">
        <v>0</v>
      </c>
      <c r="R24" s="14">
        <v>3.2441911442349848E-2</v>
      </c>
      <c r="S24" s="14">
        <v>7.8912757562472607E-3</v>
      </c>
      <c r="T24" s="14">
        <v>0</v>
      </c>
      <c r="U24" s="14">
        <v>0</v>
      </c>
      <c r="V24" s="14">
        <v>0</v>
      </c>
      <c r="W24" s="14">
        <v>0</v>
      </c>
      <c r="X24" s="14">
        <v>0.47873739587900044</v>
      </c>
      <c r="Y24" s="14">
        <v>3.0688294607628232E-3</v>
      </c>
      <c r="Z24" s="21">
        <v>0.26698816308636564</v>
      </c>
    </row>
    <row r="25" spans="1:26" x14ac:dyDescent="0.25">
      <c r="A25" s="4">
        <v>1997</v>
      </c>
      <c r="B25" s="8">
        <v>4602</v>
      </c>
      <c r="C25" s="8" t="s">
        <v>44</v>
      </c>
      <c r="D25" s="15">
        <v>0.28661451542807476</v>
      </c>
      <c r="E25" s="14">
        <v>0</v>
      </c>
      <c r="F25" s="14">
        <v>1.4776184267709691E-2</v>
      </c>
      <c r="G25" s="14">
        <v>3.0638852672750978E-2</v>
      </c>
      <c r="H25" s="14">
        <v>3.6940460669274227E-3</v>
      </c>
      <c r="I25" s="14">
        <v>1.738374619730552E-3</v>
      </c>
      <c r="J25" s="14">
        <v>0</v>
      </c>
      <c r="K25" s="15">
        <v>0</v>
      </c>
      <c r="L25" s="14">
        <v>0</v>
      </c>
      <c r="M25" s="14">
        <v>1.0864841373315949E-3</v>
      </c>
      <c r="N25" s="14">
        <v>0</v>
      </c>
      <c r="O25" s="14">
        <v>0</v>
      </c>
      <c r="P25" s="14">
        <v>0</v>
      </c>
      <c r="Q25" s="14">
        <v>6.5189048239895696E-4</v>
      </c>
      <c r="R25" s="14">
        <v>1.1951325510647544E-2</v>
      </c>
      <c r="S25" s="14">
        <v>8.6918730986527601E-4</v>
      </c>
      <c r="T25" s="14">
        <v>0</v>
      </c>
      <c r="U25" s="14">
        <v>0</v>
      </c>
      <c r="V25" s="14">
        <v>0</v>
      </c>
      <c r="W25" s="14">
        <v>0</v>
      </c>
      <c r="X25" s="14">
        <v>0.18057366362451108</v>
      </c>
      <c r="Y25" s="14">
        <v>1.521077792264233E-3</v>
      </c>
      <c r="Z25" s="21">
        <v>0.46588439808778792</v>
      </c>
    </row>
    <row r="26" spans="1:26" x14ac:dyDescent="0.25">
      <c r="A26" s="4">
        <v>1998</v>
      </c>
      <c r="B26" s="8">
        <v>3596</v>
      </c>
      <c r="C26" s="8" t="s">
        <v>44</v>
      </c>
      <c r="D26" s="15">
        <v>9.2046718576195771E-2</v>
      </c>
      <c r="E26" s="14">
        <v>6.3959955506117912E-3</v>
      </c>
      <c r="F26" s="14">
        <v>3.615127919911012E-3</v>
      </c>
      <c r="G26" s="14">
        <v>9.4549499443826471E-2</v>
      </c>
      <c r="H26" s="14">
        <v>1.6129032258064516E-2</v>
      </c>
      <c r="I26" s="14">
        <v>0</v>
      </c>
      <c r="J26" s="14">
        <v>0</v>
      </c>
      <c r="K26" s="15">
        <v>0</v>
      </c>
      <c r="L26" s="14">
        <v>0</v>
      </c>
      <c r="M26" s="14">
        <v>0</v>
      </c>
      <c r="N26" s="14">
        <v>0</v>
      </c>
      <c r="O26" s="14">
        <v>0</v>
      </c>
      <c r="P26" s="14">
        <v>0</v>
      </c>
      <c r="Q26" s="14">
        <v>0</v>
      </c>
      <c r="R26" s="14">
        <v>1.3904338153503894E-3</v>
      </c>
      <c r="S26" s="14">
        <v>8.3426028921023358E-3</v>
      </c>
      <c r="T26" s="14">
        <v>0</v>
      </c>
      <c r="U26" s="14">
        <v>0</v>
      </c>
      <c r="V26" s="14">
        <v>0</v>
      </c>
      <c r="W26" s="14">
        <v>0</v>
      </c>
      <c r="X26" s="14">
        <v>0.2772525027808676</v>
      </c>
      <c r="Y26" s="14">
        <v>4.4493882091212458E-3</v>
      </c>
      <c r="Z26" s="21">
        <v>0.49582869855394884</v>
      </c>
    </row>
    <row r="27" spans="1:26" x14ac:dyDescent="0.25">
      <c r="A27" s="4">
        <v>1999</v>
      </c>
      <c r="B27" s="8">
        <v>2348</v>
      </c>
      <c r="C27" s="8" t="s">
        <v>44</v>
      </c>
      <c r="D27" s="15">
        <v>0.15971039182282792</v>
      </c>
      <c r="E27" s="14">
        <v>8.5178875638841568E-4</v>
      </c>
      <c r="F27" s="14">
        <v>0</v>
      </c>
      <c r="G27" s="14">
        <v>5.1533219761499147E-2</v>
      </c>
      <c r="H27" s="14">
        <v>4.6422487223168656E-2</v>
      </c>
      <c r="I27" s="14">
        <v>0</v>
      </c>
      <c r="J27" s="14">
        <v>0</v>
      </c>
      <c r="K27" s="15">
        <v>0</v>
      </c>
      <c r="L27" s="14">
        <v>0</v>
      </c>
      <c r="M27" s="14">
        <v>0</v>
      </c>
      <c r="N27" s="14">
        <v>0</v>
      </c>
      <c r="O27" s="14">
        <v>0</v>
      </c>
      <c r="P27" s="14">
        <v>1.2776831345826234E-3</v>
      </c>
      <c r="Q27" s="14">
        <v>8.5178875638841568E-4</v>
      </c>
      <c r="R27" s="14">
        <v>2.981260647359455E-3</v>
      </c>
      <c r="S27" s="14">
        <v>1.0221465076660987E-2</v>
      </c>
      <c r="T27" s="14">
        <v>0</v>
      </c>
      <c r="U27" s="14">
        <v>0</v>
      </c>
      <c r="V27" s="14">
        <v>0</v>
      </c>
      <c r="W27" s="14">
        <v>0</v>
      </c>
      <c r="X27" s="14">
        <v>0.32921635434412266</v>
      </c>
      <c r="Y27" s="14">
        <v>4.6848381601362864E-3</v>
      </c>
      <c r="Z27" s="21">
        <v>0.39224872231686542</v>
      </c>
    </row>
    <row r="28" spans="1:26" x14ac:dyDescent="0.25">
      <c r="A28" s="4">
        <v>2000</v>
      </c>
      <c r="B28" s="8">
        <v>2848</v>
      </c>
      <c r="C28" s="8" t="s">
        <v>44</v>
      </c>
      <c r="D28" s="15">
        <v>0.15519662921348315</v>
      </c>
      <c r="E28" s="14">
        <v>0</v>
      </c>
      <c r="F28" s="14">
        <v>5.9691011235955055E-3</v>
      </c>
      <c r="G28" s="14">
        <v>3.125E-2</v>
      </c>
      <c r="H28" s="14">
        <v>1.5800561797752809E-2</v>
      </c>
      <c r="I28" s="14">
        <v>0</v>
      </c>
      <c r="J28" s="14">
        <v>0</v>
      </c>
      <c r="K28" s="15">
        <v>0</v>
      </c>
      <c r="L28" s="14">
        <v>0</v>
      </c>
      <c r="M28" s="14">
        <v>0</v>
      </c>
      <c r="N28" s="14">
        <v>0</v>
      </c>
      <c r="O28" s="14">
        <v>0</v>
      </c>
      <c r="P28" s="14">
        <v>7.0224719101123594E-4</v>
      </c>
      <c r="Q28" s="14">
        <v>0</v>
      </c>
      <c r="R28" s="14">
        <v>2.8089887640449437E-3</v>
      </c>
      <c r="S28" s="14">
        <v>1.1938202247191011E-2</v>
      </c>
      <c r="T28" s="14">
        <v>0</v>
      </c>
      <c r="U28" s="14">
        <v>0</v>
      </c>
      <c r="V28" s="14">
        <v>0</v>
      </c>
      <c r="W28" s="14">
        <v>0</v>
      </c>
      <c r="X28" s="14">
        <v>0.2033005617977528</v>
      </c>
      <c r="Y28" s="14">
        <v>2.8089887640449437E-3</v>
      </c>
      <c r="Z28" s="21">
        <v>0.5702247191011236</v>
      </c>
    </row>
    <row r="29" spans="1:26" x14ac:dyDescent="0.25">
      <c r="A29" s="4">
        <v>2001</v>
      </c>
      <c r="B29" s="8">
        <v>3887</v>
      </c>
      <c r="C29" s="8" t="s">
        <v>44</v>
      </c>
      <c r="D29" s="15">
        <v>0.14972986879341393</v>
      </c>
      <c r="E29" s="14">
        <v>0</v>
      </c>
      <c r="F29" s="14">
        <v>8.7471057370722919E-3</v>
      </c>
      <c r="G29" s="14">
        <v>3.4473887316696684E-2</v>
      </c>
      <c r="H29" s="14">
        <v>1.595060457936712E-2</v>
      </c>
      <c r="I29" s="14">
        <v>3.6017494211474143E-3</v>
      </c>
      <c r="J29" s="14">
        <v>1.2863390789812194E-3</v>
      </c>
      <c r="K29" s="15">
        <v>0</v>
      </c>
      <c r="L29" s="14">
        <v>0</v>
      </c>
      <c r="M29" s="14">
        <v>0</v>
      </c>
      <c r="N29" s="14">
        <v>0</v>
      </c>
      <c r="O29" s="14">
        <v>0</v>
      </c>
      <c r="P29" s="14">
        <v>1.0290712631849757E-3</v>
      </c>
      <c r="Q29" s="14">
        <v>1.8008747105737071E-3</v>
      </c>
      <c r="R29" s="14">
        <v>2.3154103421661951E-2</v>
      </c>
      <c r="S29" s="14">
        <v>1.3120658605608439E-2</v>
      </c>
      <c r="T29" s="14">
        <v>0</v>
      </c>
      <c r="U29" s="14">
        <v>0</v>
      </c>
      <c r="V29" s="14">
        <v>0</v>
      </c>
      <c r="W29" s="14">
        <v>0</v>
      </c>
      <c r="X29" s="14">
        <v>0.25752508361204013</v>
      </c>
      <c r="Y29" s="14">
        <v>3.8590172369436584E-3</v>
      </c>
      <c r="Z29" s="21">
        <v>0.48572163622330844</v>
      </c>
    </row>
    <row r="30" spans="1:26" x14ac:dyDescent="0.25">
      <c r="A30" s="4">
        <v>2002</v>
      </c>
      <c r="B30" s="8">
        <v>5206</v>
      </c>
      <c r="C30" s="8" t="s">
        <v>44</v>
      </c>
      <c r="D30" s="15">
        <v>0.20015366884364194</v>
      </c>
      <c r="E30" s="14">
        <v>0</v>
      </c>
      <c r="F30" s="14">
        <v>1.0372646945831733E-2</v>
      </c>
      <c r="G30" s="14">
        <v>7.2416442566269695E-2</v>
      </c>
      <c r="H30" s="14">
        <v>2.3818670764502496E-2</v>
      </c>
      <c r="I30" s="14">
        <v>9.6043027276219745E-4</v>
      </c>
      <c r="J30" s="14">
        <v>0</v>
      </c>
      <c r="K30" s="15">
        <v>0</v>
      </c>
      <c r="L30" s="14">
        <v>0</v>
      </c>
      <c r="M30" s="14">
        <v>0</v>
      </c>
      <c r="N30" s="14">
        <v>0</v>
      </c>
      <c r="O30" s="14">
        <v>0</v>
      </c>
      <c r="P30" s="14">
        <v>1.536688436419516E-3</v>
      </c>
      <c r="Q30" s="14">
        <v>2.4971187091817133E-3</v>
      </c>
      <c r="R30" s="14">
        <v>1.2485593545908566E-2</v>
      </c>
      <c r="S30" s="14">
        <v>1.4982712255090281E-2</v>
      </c>
      <c r="T30" s="14">
        <v>0</v>
      </c>
      <c r="U30" s="14">
        <v>0</v>
      </c>
      <c r="V30" s="14">
        <v>0</v>
      </c>
      <c r="W30" s="14">
        <v>0</v>
      </c>
      <c r="X30" s="14">
        <v>0.32520169035728008</v>
      </c>
      <c r="Y30" s="14">
        <v>4.6100653092585476E-3</v>
      </c>
      <c r="Z30" s="21">
        <v>0.33096427199385325</v>
      </c>
    </row>
    <row r="31" spans="1:26" x14ac:dyDescent="0.25">
      <c r="A31" s="4">
        <v>2003</v>
      </c>
      <c r="B31" s="8">
        <v>5027</v>
      </c>
      <c r="C31" s="8" t="s">
        <v>44</v>
      </c>
      <c r="D31" s="15">
        <v>0.14103839267953053</v>
      </c>
      <c r="E31" s="14">
        <v>1.4123731848020689E-2</v>
      </c>
      <c r="F31" s="14">
        <v>5.967774020290432E-3</v>
      </c>
      <c r="G31" s="14">
        <v>6.2263775611696839E-2</v>
      </c>
      <c r="H31" s="14">
        <v>1.7903322060871293E-2</v>
      </c>
      <c r="I31" s="14">
        <v>0</v>
      </c>
      <c r="J31" s="14">
        <v>1.9892580067634772E-3</v>
      </c>
      <c r="K31" s="15">
        <v>0</v>
      </c>
      <c r="L31" s="14">
        <v>0</v>
      </c>
      <c r="M31" s="14">
        <v>0</v>
      </c>
      <c r="N31" s="14">
        <v>0</v>
      </c>
      <c r="O31" s="14">
        <v>0</v>
      </c>
      <c r="P31" s="14">
        <v>0</v>
      </c>
      <c r="Q31" s="14">
        <v>1.9892580067634772E-3</v>
      </c>
      <c r="R31" s="14">
        <v>1.3328028645315298E-2</v>
      </c>
      <c r="S31" s="14">
        <v>2.347324447980903E-2</v>
      </c>
      <c r="T31" s="14">
        <v>0</v>
      </c>
      <c r="U31" s="14">
        <v>0</v>
      </c>
      <c r="V31" s="14">
        <v>0</v>
      </c>
      <c r="W31" s="14">
        <v>0</v>
      </c>
      <c r="X31" s="14">
        <v>0.32962005172070818</v>
      </c>
      <c r="Y31" s="14">
        <v>2.7849612094688683E-3</v>
      </c>
      <c r="Z31" s="21">
        <v>0.3855182017107619</v>
      </c>
    </row>
    <row r="32" spans="1:26" x14ac:dyDescent="0.25">
      <c r="A32" s="4">
        <v>2004</v>
      </c>
      <c r="B32" s="8">
        <v>5390</v>
      </c>
      <c r="C32" s="8" t="s">
        <v>44</v>
      </c>
      <c r="D32" s="15">
        <v>0.18831168831168832</v>
      </c>
      <c r="E32" s="14">
        <v>1.3729128014842301E-2</v>
      </c>
      <c r="F32" s="14">
        <v>8.1632653061224497E-3</v>
      </c>
      <c r="G32" s="14">
        <v>7.3283858998144713E-2</v>
      </c>
      <c r="H32" s="14">
        <v>4.2857142857142858E-2</v>
      </c>
      <c r="I32" s="14">
        <v>2.0222634508348793E-2</v>
      </c>
      <c r="J32" s="14">
        <v>0</v>
      </c>
      <c r="K32" s="15">
        <v>0</v>
      </c>
      <c r="L32" s="14">
        <v>0</v>
      </c>
      <c r="M32" s="14">
        <v>0</v>
      </c>
      <c r="N32" s="14">
        <v>0</v>
      </c>
      <c r="O32" s="14">
        <v>0</v>
      </c>
      <c r="P32" s="14">
        <v>3.8961038961038961E-3</v>
      </c>
      <c r="Q32" s="14">
        <v>3.7105751391465676E-4</v>
      </c>
      <c r="R32" s="14">
        <v>1.2987012987012987E-3</v>
      </c>
      <c r="S32" s="14">
        <v>8.7198515769944338E-3</v>
      </c>
      <c r="T32" s="14">
        <v>0</v>
      </c>
      <c r="U32" s="14">
        <v>0</v>
      </c>
      <c r="V32" s="14">
        <v>0</v>
      </c>
      <c r="W32" s="14">
        <v>0</v>
      </c>
      <c r="X32" s="14">
        <v>0.22894248608534323</v>
      </c>
      <c r="Y32" s="14">
        <v>5.5658627087198519E-4</v>
      </c>
      <c r="Z32" s="21">
        <v>0.40964749536178108</v>
      </c>
    </row>
    <row r="33" spans="1:26" x14ac:dyDescent="0.25">
      <c r="A33" s="4">
        <v>2005</v>
      </c>
      <c r="B33" s="8">
        <v>5032</v>
      </c>
      <c r="C33" s="8" t="s">
        <v>44</v>
      </c>
      <c r="D33" s="15">
        <v>0.19276629570747217</v>
      </c>
      <c r="E33" s="14">
        <v>0</v>
      </c>
      <c r="F33" s="14">
        <v>1.192368839427663E-2</v>
      </c>
      <c r="G33" s="14">
        <v>8.1478537360890307E-2</v>
      </c>
      <c r="H33" s="14">
        <v>5.0476947535771068E-2</v>
      </c>
      <c r="I33" s="14">
        <v>2.3052464228934817E-2</v>
      </c>
      <c r="J33" s="14">
        <v>1.589825119236884E-3</v>
      </c>
      <c r="K33" s="15">
        <v>0</v>
      </c>
      <c r="L33" s="14">
        <v>0</v>
      </c>
      <c r="M33" s="14">
        <v>0</v>
      </c>
      <c r="N33" s="14">
        <v>0</v>
      </c>
      <c r="O33" s="14">
        <v>0</v>
      </c>
      <c r="P33" s="14">
        <v>4.9682034976152624E-3</v>
      </c>
      <c r="Q33" s="14">
        <v>2.9809220985691576E-3</v>
      </c>
      <c r="R33" s="14">
        <v>7.3529411764705881E-3</v>
      </c>
      <c r="S33" s="14">
        <v>8.14785373608903E-3</v>
      </c>
      <c r="T33" s="14">
        <v>0</v>
      </c>
      <c r="U33" s="14">
        <v>0</v>
      </c>
      <c r="V33" s="14">
        <v>0</v>
      </c>
      <c r="W33" s="14">
        <v>7.9491255961844202E-4</v>
      </c>
      <c r="X33" s="14">
        <v>0.3410174880763116</v>
      </c>
      <c r="Y33" s="14">
        <v>2.3847376788553257E-3</v>
      </c>
      <c r="Z33" s="21">
        <v>0.27106518282988873</v>
      </c>
    </row>
    <row r="34" spans="1:26" x14ac:dyDescent="0.25">
      <c r="A34" s="4">
        <v>2006</v>
      </c>
      <c r="B34" s="8">
        <v>2052</v>
      </c>
      <c r="C34" s="8" t="s">
        <v>44</v>
      </c>
      <c r="D34" s="15">
        <v>0.24902534113060426</v>
      </c>
      <c r="E34" s="14">
        <v>0</v>
      </c>
      <c r="F34" s="14">
        <v>1.7543859649122806E-2</v>
      </c>
      <c r="G34" s="14">
        <v>0.11988304093567251</v>
      </c>
      <c r="H34" s="14">
        <v>5.9454191033138398E-2</v>
      </c>
      <c r="I34" s="14">
        <v>1.8518518518518517E-2</v>
      </c>
      <c r="J34" s="14">
        <v>2.3391812865497075E-2</v>
      </c>
      <c r="K34" s="15">
        <v>0</v>
      </c>
      <c r="L34" s="14">
        <v>0</v>
      </c>
      <c r="M34" s="14">
        <v>0</v>
      </c>
      <c r="N34" s="14">
        <v>0</v>
      </c>
      <c r="O34" s="14">
        <v>0</v>
      </c>
      <c r="P34" s="14">
        <v>9.7465886939571145E-4</v>
      </c>
      <c r="Q34" s="14">
        <v>1.4619883040935672E-3</v>
      </c>
      <c r="R34" s="14">
        <v>9.2592592592592587E-3</v>
      </c>
      <c r="S34" s="14">
        <v>2.6803118908382065E-2</v>
      </c>
      <c r="T34" s="14">
        <v>0</v>
      </c>
      <c r="U34" s="14">
        <v>0</v>
      </c>
      <c r="V34" s="14">
        <v>0</v>
      </c>
      <c r="W34" s="14">
        <v>0</v>
      </c>
      <c r="X34" s="14">
        <v>0.27680311890838205</v>
      </c>
      <c r="Y34" s="14">
        <v>5.8479532163742687E-3</v>
      </c>
      <c r="Z34" s="21">
        <v>0.19103313840155944</v>
      </c>
    </row>
    <row r="35" spans="1:26" x14ac:dyDescent="0.25">
      <c r="A35" s="4">
        <v>2007</v>
      </c>
      <c r="B35" s="8">
        <v>1006</v>
      </c>
      <c r="C35" s="8" t="s">
        <v>44</v>
      </c>
      <c r="D35" s="15">
        <v>0.21073558648111332</v>
      </c>
      <c r="E35" s="14">
        <v>0</v>
      </c>
      <c r="F35" s="14">
        <v>1.3916500994035786E-2</v>
      </c>
      <c r="G35" s="14">
        <v>9.8409542743538761E-2</v>
      </c>
      <c r="H35" s="14">
        <v>6.7594433399602388E-2</v>
      </c>
      <c r="I35" s="14">
        <v>1.9880715705765406E-3</v>
      </c>
      <c r="J35" s="14">
        <v>1.8886679920477135E-2</v>
      </c>
      <c r="K35" s="15">
        <v>0</v>
      </c>
      <c r="L35" s="14">
        <v>0</v>
      </c>
      <c r="M35" s="14">
        <v>0</v>
      </c>
      <c r="N35" s="14">
        <v>0</v>
      </c>
      <c r="O35" s="14">
        <v>0</v>
      </c>
      <c r="P35" s="14">
        <v>0</v>
      </c>
      <c r="Q35" s="14">
        <v>1.9880715705765406E-3</v>
      </c>
      <c r="R35" s="14">
        <v>0</v>
      </c>
      <c r="S35" s="14">
        <v>1.9880715705765406E-3</v>
      </c>
      <c r="T35" s="14">
        <v>0</v>
      </c>
      <c r="U35" s="14">
        <v>0</v>
      </c>
      <c r="V35" s="14">
        <v>0</v>
      </c>
      <c r="W35" s="14">
        <v>0</v>
      </c>
      <c r="X35" s="14">
        <v>0.19284294234592445</v>
      </c>
      <c r="Y35" s="14">
        <v>2.982107355864811E-3</v>
      </c>
      <c r="Z35" s="21">
        <v>0.38866799204771374</v>
      </c>
    </row>
    <row r="36" spans="1:26" x14ac:dyDescent="0.25">
      <c r="A36" s="4">
        <v>2008</v>
      </c>
      <c r="B36" s="8">
        <v>1935</v>
      </c>
      <c r="C36" s="8" t="s">
        <v>44</v>
      </c>
      <c r="D36" s="15">
        <v>0.1571059431524548</v>
      </c>
      <c r="E36" s="14">
        <v>0</v>
      </c>
      <c r="F36" s="14">
        <v>1.4470284237726097E-2</v>
      </c>
      <c r="G36" s="14">
        <v>6.7700258397932811E-2</v>
      </c>
      <c r="H36" s="14">
        <v>4.8062015503875968E-2</v>
      </c>
      <c r="I36" s="14">
        <v>6.2015503875968991E-3</v>
      </c>
      <c r="J36" s="14">
        <v>1.0852713178294573E-2</v>
      </c>
      <c r="K36" s="15">
        <v>0</v>
      </c>
      <c r="L36" s="14">
        <v>1.0335917312661498E-3</v>
      </c>
      <c r="M36" s="14">
        <v>0</v>
      </c>
      <c r="N36" s="14">
        <v>2.5839793281653748E-3</v>
      </c>
      <c r="O36" s="14">
        <v>0</v>
      </c>
      <c r="P36" s="14">
        <v>7.2351421188630487E-3</v>
      </c>
      <c r="Q36" s="14">
        <v>1.0335917312661498E-3</v>
      </c>
      <c r="R36" s="14">
        <v>2.0671834625322996E-3</v>
      </c>
      <c r="S36" s="14">
        <v>5.6847545219638239E-3</v>
      </c>
      <c r="T36" s="14">
        <v>5.1679586563307489E-4</v>
      </c>
      <c r="U36" s="14">
        <v>0</v>
      </c>
      <c r="V36" s="14">
        <v>0</v>
      </c>
      <c r="W36" s="14">
        <v>0</v>
      </c>
      <c r="X36" s="14">
        <v>0.15710594315245477</v>
      </c>
      <c r="Y36" s="14">
        <v>1.0335917312661498E-3</v>
      </c>
      <c r="Z36" s="21">
        <v>0.51731266149870803</v>
      </c>
    </row>
    <row r="37" spans="1:26" x14ac:dyDescent="0.25">
      <c r="A37" s="4">
        <v>2009</v>
      </c>
      <c r="B37" s="8">
        <v>2584</v>
      </c>
      <c r="C37" s="8" t="s">
        <v>44</v>
      </c>
      <c r="D37" s="15">
        <v>0.18459752321981424</v>
      </c>
      <c r="E37" s="14">
        <v>9.6749226006191957E-3</v>
      </c>
      <c r="F37" s="14">
        <v>1.7414860681114551E-2</v>
      </c>
      <c r="G37" s="14">
        <v>0.13119195046439627</v>
      </c>
      <c r="H37" s="14">
        <v>3.637770897832817E-2</v>
      </c>
      <c r="I37" s="14">
        <v>3.0959752321981426E-3</v>
      </c>
      <c r="J37" s="14">
        <v>3.4829721362229101E-3</v>
      </c>
      <c r="K37" s="15">
        <v>0</v>
      </c>
      <c r="L37" s="14">
        <v>0</v>
      </c>
      <c r="M37" s="14">
        <v>0</v>
      </c>
      <c r="N37" s="14">
        <v>0</v>
      </c>
      <c r="O37" s="14">
        <v>0</v>
      </c>
      <c r="P37" s="14">
        <v>1.934984520123839E-3</v>
      </c>
      <c r="Q37" s="14">
        <v>2.7089783281733747E-3</v>
      </c>
      <c r="R37" s="14">
        <v>0</v>
      </c>
      <c r="S37" s="14">
        <v>5.0309597523219814E-3</v>
      </c>
      <c r="T37" s="14">
        <v>0</v>
      </c>
      <c r="U37" s="14">
        <v>0</v>
      </c>
      <c r="V37" s="14">
        <v>0</v>
      </c>
      <c r="W37" s="14">
        <v>0</v>
      </c>
      <c r="X37" s="14">
        <v>0.25348297213622289</v>
      </c>
      <c r="Y37" s="14">
        <v>4.6439628482972135E-3</v>
      </c>
      <c r="Z37" s="21">
        <v>0.34636222910216719</v>
      </c>
    </row>
    <row r="38" spans="1:26" x14ac:dyDescent="0.25">
      <c r="A38" s="4">
        <v>2010</v>
      </c>
      <c r="B38" s="8">
        <v>4127</v>
      </c>
      <c r="C38" s="8" t="s">
        <v>44</v>
      </c>
      <c r="D38" s="15">
        <v>0.12478798158468621</v>
      </c>
      <c r="E38" s="14">
        <v>0</v>
      </c>
      <c r="F38" s="14">
        <v>1.4780712381875455E-2</v>
      </c>
      <c r="G38" s="14">
        <v>6.8330506421129145E-2</v>
      </c>
      <c r="H38" s="14">
        <v>1.4538405621516841E-2</v>
      </c>
      <c r="I38" s="14">
        <v>0</v>
      </c>
      <c r="J38" s="14">
        <v>0</v>
      </c>
      <c r="K38" s="15">
        <v>0</v>
      </c>
      <c r="L38" s="14">
        <v>2.665374363944754E-3</v>
      </c>
      <c r="M38" s="14">
        <v>0</v>
      </c>
      <c r="N38" s="14">
        <v>0</v>
      </c>
      <c r="O38" s="14">
        <v>0</v>
      </c>
      <c r="P38" s="14">
        <v>3.1499878846619821E-3</v>
      </c>
      <c r="Q38" s="14">
        <v>3.3922946450205961E-3</v>
      </c>
      <c r="R38" s="14">
        <v>2.1807608432275259E-3</v>
      </c>
      <c r="S38" s="14">
        <v>2.665374363944754E-3</v>
      </c>
      <c r="T38" s="14">
        <v>4.8461352071722802E-4</v>
      </c>
      <c r="U38" s="14">
        <v>0</v>
      </c>
      <c r="V38" s="14">
        <v>0</v>
      </c>
      <c r="W38" s="14">
        <v>0</v>
      </c>
      <c r="X38" s="14">
        <v>0.43615216864550521</v>
      </c>
      <c r="Y38" s="14">
        <v>1.21153380179307E-3</v>
      </c>
      <c r="Z38" s="21">
        <v>0.32566028592197721</v>
      </c>
    </row>
    <row r="39" spans="1:26" x14ac:dyDescent="0.25">
      <c r="A39" s="4">
        <v>2011</v>
      </c>
      <c r="B39" s="8">
        <v>5374</v>
      </c>
      <c r="C39" s="8" t="s">
        <v>44</v>
      </c>
      <c r="D39" s="15">
        <v>0.11071827316710085</v>
      </c>
      <c r="E39" s="14">
        <v>0</v>
      </c>
      <c r="F39" s="14">
        <v>7.0710829921845925E-3</v>
      </c>
      <c r="G39" s="14">
        <v>5.8243394119836249E-2</v>
      </c>
      <c r="H39" s="14">
        <v>2.3074060290286566E-2</v>
      </c>
      <c r="I39" s="14">
        <v>2.084108671380722E-2</v>
      </c>
      <c r="J39" s="14">
        <v>1.4700409378489021E-2</v>
      </c>
      <c r="K39" s="15">
        <v>0</v>
      </c>
      <c r="L39" s="14">
        <v>0</v>
      </c>
      <c r="M39" s="14">
        <v>0</v>
      </c>
      <c r="N39" s="14">
        <v>0</v>
      </c>
      <c r="O39" s="14">
        <v>0</v>
      </c>
      <c r="P39" s="14">
        <v>1.4328247115742463E-2</v>
      </c>
      <c r="Q39" s="14">
        <v>5.5824339411983627E-3</v>
      </c>
      <c r="R39" s="14">
        <v>3.1633792333457386E-3</v>
      </c>
      <c r="S39" s="14">
        <v>7.4432452549311502E-3</v>
      </c>
      <c r="T39" s="14">
        <v>0</v>
      </c>
      <c r="U39" s="14">
        <v>0</v>
      </c>
      <c r="V39" s="14">
        <v>0</v>
      </c>
      <c r="W39" s="14">
        <v>0</v>
      </c>
      <c r="X39" s="14">
        <v>0.32192035727577223</v>
      </c>
      <c r="Y39" s="14">
        <v>1.6747301823595087E-3</v>
      </c>
      <c r="Z39" s="21">
        <v>0.41123930033494605</v>
      </c>
    </row>
    <row r="40" spans="1:26" x14ac:dyDescent="0.25">
      <c r="A40" s="4">
        <v>2012</v>
      </c>
      <c r="B40" s="8">
        <v>4254</v>
      </c>
      <c r="C40" s="8" t="s">
        <v>44</v>
      </c>
      <c r="D40" s="15">
        <v>0.16220028208744711</v>
      </c>
      <c r="E40" s="14">
        <v>3.2910202162670429E-3</v>
      </c>
      <c r="F40" s="14">
        <v>4.7014574518100608E-3</v>
      </c>
      <c r="G40" s="14">
        <v>8.7212035731076637E-2</v>
      </c>
      <c r="H40" s="14">
        <v>2.1861777150916785E-2</v>
      </c>
      <c r="I40" s="14">
        <v>1.763046544428773E-2</v>
      </c>
      <c r="J40" s="14">
        <v>2.139163140573578E-2</v>
      </c>
      <c r="K40" s="15">
        <v>0</v>
      </c>
      <c r="L40" s="14">
        <v>0</v>
      </c>
      <c r="M40" s="14">
        <v>0</v>
      </c>
      <c r="N40" s="14">
        <v>0</v>
      </c>
      <c r="O40" s="14">
        <v>0</v>
      </c>
      <c r="P40" s="14">
        <v>3.996238834038552E-2</v>
      </c>
      <c r="Q40" s="14">
        <v>4.7014574518100608E-3</v>
      </c>
      <c r="R40" s="14">
        <v>1.1753643629525152E-3</v>
      </c>
      <c r="S40" s="14">
        <v>2.3037141513869298E-2</v>
      </c>
      <c r="T40" s="14">
        <v>0</v>
      </c>
      <c r="U40" s="14">
        <v>1.4104372355430183E-3</v>
      </c>
      <c r="V40" s="14">
        <v>0</v>
      </c>
      <c r="W40" s="14">
        <v>0</v>
      </c>
      <c r="X40" s="14">
        <v>0.25293841090738128</v>
      </c>
      <c r="Y40" s="14">
        <v>4.4663845792195581E-3</v>
      </c>
      <c r="Z40" s="21">
        <v>0.35401974612129761</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2682</v>
      </c>
      <c r="C42" s="9"/>
      <c r="D42" s="16">
        <v>0.16729268244843459</v>
      </c>
      <c r="E42" s="1">
        <v>4.6043278557078267E-3</v>
      </c>
      <c r="F42" s="1">
        <v>5.969274485201616E-3</v>
      </c>
      <c r="G42" s="1">
        <v>0.10321751874612869</v>
      </c>
      <c r="H42" s="1">
        <v>1.7638727674063617E-2</v>
      </c>
      <c r="I42" s="1">
        <v>3.2208688092943465E-2</v>
      </c>
      <c r="J42" s="1">
        <v>3.2010521407180733E-3</v>
      </c>
      <c r="K42" s="16">
        <v>0</v>
      </c>
      <c r="L42" s="1">
        <v>1.513044145789526E-4</v>
      </c>
      <c r="M42" s="1">
        <v>4.1315108288543737E-3</v>
      </c>
      <c r="N42" s="1">
        <v>2.6182160166475237E-3</v>
      </c>
      <c r="O42" s="1">
        <v>0</v>
      </c>
      <c r="P42" s="1">
        <v>3.3896757261685159E-3</v>
      </c>
      <c r="Q42" s="1">
        <v>1.5955794498392422E-3</v>
      </c>
      <c r="R42" s="1">
        <v>8.2587092968940626E-3</v>
      </c>
      <c r="S42" s="1">
        <v>7.1737261838928576E-3</v>
      </c>
      <c r="T42" s="1">
        <v>3.0345738980312206E-5</v>
      </c>
      <c r="U42" s="1">
        <v>2.0381025404106478E-4</v>
      </c>
      <c r="V42" s="1">
        <v>0</v>
      </c>
      <c r="W42" s="1">
        <v>1.0090202440906981E-4</v>
      </c>
      <c r="X42" s="1">
        <v>0.24782987904150947</v>
      </c>
      <c r="Y42" s="1">
        <v>4.1399015418730999E-3</v>
      </c>
      <c r="Z42" s="22">
        <v>0.3862441680391136</v>
      </c>
    </row>
    <row r="43" spans="1:26" x14ac:dyDescent="0.25">
      <c r="A43" s="5" t="s">
        <v>33</v>
      </c>
      <c r="B43" s="9">
        <v>767</v>
      </c>
      <c r="C43" s="9"/>
      <c r="D43" s="16">
        <v>0.18786028795876641</v>
      </c>
      <c r="E43" s="1">
        <v>3.5895411339548723E-3</v>
      </c>
      <c r="F43" s="1">
        <v>3.7374261548839215E-3</v>
      </c>
      <c r="G43" s="1">
        <v>0.15332378715502232</v>
      </c>
      <c r="H43" s="1">
        <v>0</v>
      </c>
      <c r="I43" s="1">
        <v>5.4526411343545175E-2</v>
      </c>
      <c r="J43" s="1">
        <v>1.2755102040816328E-3</v>
      </c>
      <c r="K43" s="16">
        <v>0</v>
      </c>
      <c r="L43" s="1">
        <v>0</v>
      </c>
      <c r="M43" s="1">
        <v>1.1967191824354129E-2</v>
      </c>
      <c r="N43" s="1">
        <v>9.7371758912613241E-3</v>
      </c>
      <c r="O43" s="1">
        <v>0</v>
      </c>
      <c r="P43" s="1">
        <v>5.10204081632653E-4</v>
      </c>
      <c r="Q43" s="1">
        <v>2.5489183799487789E-3</v>
      </c>
      <c r="R43" s="1">
        <v>4.7609494989591782E-3</v>
      </c>
      <c r="S43" s="1">
        <v>2.2856792131342898E-3</v>
      </c>
      <c r="T43" s="1">
        <v>0</v>
      </c>
      <c r="U43" s="1">
        <v>0</v>
      </c>
      <c r="V43" s="1">
        <v>0</v>
      </c>
      <c r="W43" s="1">
        <v>5.0697084917617234E-4</v>
      </c>
      <c r="X43" s="1">
        <v>0.20358726717529904</v>
      </c>
      <c r="Y43" s="1">
        <v>0</v>
      </c>
      <c r="Z43" s="22">
        <v>0.35978267913598005</v>
      </c>
    </row>
    <row r="44" spans="1:26" x14ac:dyDescent="0.25">
      <c r="A44" s="5" t="s">
        <v>34</v>
      </c>
      <c r="B44" s="9">
        <v>2103</v>
      </c>
      <c r="C44" s="9"/>
      <c r="D44" s="16">
        <v>0.14888627851485048</v>
      </c>
      <c r="E44" s="1">
        <v>7.8116842347122264E-3</v>
      </c>
      <c r="F44" s="1">
        <v>1.7150250122322417E-3</v>
      </c>
      <c r="G44" s="1">
        <v>0.13213317793106513</v>
      </c>
      <c r="H44" s="1">
        <v>7.096600556624178E-3</v>
      </c>
      <c r="I44" s="1">
        <v>6.0609461338059514E-2</v>
      </c>
      <c r="J44" s="1">
        <v>1.5322986669001596E-4</v>
      </c>
      <c r="K44" s="16">
        <v>0</v>
      </c>
      <c r="L44" s="1">
        <v>1.1764359871768478E-4</v>
      </c>
      <c r="M44" s="1">
        <v>6.8561285539174652E-3</v>
      </c>
      <c r="N44" s="1">
        <v>3.1937517968087521E-3</v>
      </c>
      <c r="O44" s="1">
        <v>0</v>
      </c>
      <c r="P44" s="1">
        <v>2.2949129842313519E-3</v>
      </c>
      <c r="Q44" s="1">
        <v>7.1798215409294265E-4</v>
      </c>
      <c r="R44" s="1">
        <v>1.1063038533961903E-2</v>
      </c>
      <c r="S44" s="1">
        <v>4.0858952891950195E-3</v>
      </c>
      <c r="T44" s="1">
        <v>0</v>
      </c>
      <c r="U44" s="1">
        <v>4.8320919525564728E-4</v>
      </c>
      <c r="V44" s="1">
        <v>0</v>
      </c>
      <c r="W44" s="1">
        <v>0</v>
      </c>
      <c r="X44" s="1">
        <v>0.2107105891676124</v>
      </c>
      <c r="Y44" s="1">
        <v>7.6389088249918021E-3</v>
      </c>
      <c r="Z44" s="22">
        <v>0.39443248244698131</v>
      </c>
    </row>
    <row r="45" spans="1:26" x14ac:dyDescent="0.25">
      <c r="A45" s="5" t="s">
        <v>35</v>
      </c>
      <c r="B45" s="9">
        <v>3493</v>
      </c>
      <c r="C45" s="9"/>
      <c r="D45" s="16">
        <v>0.18584338371529169</v>
      </c>
      <c r="E45" s="1">
        <v>2.1319985168705971E-3</v>
      </c>
      <c r="F45" s="1">
        <v>6.1304373958735682E-3</v>
      </c>
      <c r="G45" s="1">
        <v>4.9474591725546274E-2</v>
      </c>
      <c r="H45" s="1">
        <v>6.6076927749973121E-3</v>
      </c>
      <c r="I45" s="1">
        <v>2.4792097775252655E-3</v>
      </c>
      <c r="J45" s="1">
        <v>0</v>
      </c>
      <c r="K45" s="16">
        <v>0</v>
      </c>
      <c r="L45" s="1">
        <v>0</v>
      </c>
      <c r="M45" s="1">
        <v>3.621613791105316E-4</v>
      </c>
      <c r="N45" s="1">
        <v>0</v>
      </c>
      <c r="O45" s="1">
        <v>0</v>
      </c>
      <c r="P45" s="1">
        <v>1.0229431535876078E-3</v>
      </c>
      <c r="Q45" s="1">
        <v>2.1729682746631898E-4</v>
      </c>
      <c r="R45" s="1">
        <v>1.5261223589449259E-2</v>
      </c>
      <c r="S45" s="1">
        <v>5.7010219860716242E-3</v>
      </c>
      <c r="T45" s="1">
        <v>0</v>
      </c>
      <c r="U45" s="1">
        <v>0</v>
      </c>
      <c r="V45" s="1">
        <v>0</v>
      </c>
      <c r="W45" s="1">
        <v>0</v>
      </c>
      <c r="X45" s="1">
        <v>0.31218785409479305</v>
      </c>
      <c r="Y45" s="1">
        <v>3.013098487382767E-3</v>
      </c>
      <c r="Z45" s="22">
        <v>0.40956708657603413</v>
      </c>
    </row>
    <row r="46" spans="1:26" ht="15.75" thickBot="1" x14ac:dyDescent="0.3">
      <c r="A46" s="6" t="s">
        <v>36</v>
      </c>
      <c r="B46" s="11">
        <v>3648</v>
      </c>
      <c r="C46" s="11"/>
      <c r="D46" s="17">
        <v>0.17043413329966278</v>
      </c>
      <c r="E46" s="18">
        <v>2.9764708168669748E-3</v>
      </c>
      <c r="F46" s="18">
        <v>1.0074452851075598E-2</v>
      </c>
      <c r="G46" s="18">
        <v>7.4119317887769973E-2</v>
      </c>
      <c r="H46" s="18">
        <v>3.4585166342588666E-2</v>
      </c>
      <c r="I46" s="18">
        <v>8.2937818784413059E-3</v>
      </c>
      <c r="J46" s="18">
        <v>6.9694029349784336E-3</v>
      </c>
      <c r="K46" s="17">
        <v>0</v>
      </c>
      <c r="L46" s="18">
        <v>2.6421186394363601E-4</v>
      </c>
      <c r="M46" s="18">
        <v>0</v>
      </c>
      <c r="N46" s="18">
        <v>1.845699520118125E-4</v>
      </c>
      <c r="O46" s="18">
        <v>0</v>
      </c>
      <c r="P46" s="18">
        <v>5.7853861620064334E-3</v>
      </c>
      <c r="Q46" s="18">
        <v>2.2399882691092701E-3</v>
      </c>
      <c r="R46" s="18">
        <v>5.8039689043413879E-3</v>
      </c>
      <c r="S46" s="18">
        <v>1.1661189561673774E-2</v>
      </c>
      <c r="T46" s="18">
        <v>7.1529241882164484E-5</v>
      </c>
      <c r="U46" s="18">
        <v>1.0074551682450131E-4</v>
      </c>
      <c r="V46" s="18">
        <v>0</v>
      </c>
      <c r="W46" s="18">
        <v>5.6779468544174433E-5</v>
      </c>
      <c r="X46" s="18">
        <v>0.27900497352608589</v>
      </c>
      <c r="Y46" s="18">
        <v>3.110675596053871E-3</v>
      </c>
      <c r="Z46" s="23">
        <v>0.38426325592613936</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Z46"/>
  <sheetViews>
    <sheetView workbookViewId="0">
      <selection activeCell="A6" sqref="A6:Z6"/>
    </sheetView>
  </sheetViews>
  <sheetFormatPr defaultRowHeight="15" x14ac:dyDescent="0.25"/>
  <cols>
    <col min="2" max="2" width="9.85546875" bestFit="1" customWidth="1"/>
    <col min="3" max="3" width="8.28515625" customWidth="1"/>
    <col min="4" max="26" width="7.42578125" customWidth="1"/>
  </cols>
  <sheetData>
    <row r="1" spans="1:26" x14ac:dyDescent="0.25">
      <c r="A1" t="s">
        <v>172</v>
      </c>
    </row>
    <row r="2" spans="1:26" x14ac:dyDescent="0.25">
      <c r="A2" t="s">
        <v>173</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406</v>
      </c>
      <c r="C7" s="8" t="s">
        <v>41</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797</v>
      </c>
      <c r="C8" s="8" t="s">
        <v>42</v>
      </c>
      <c r="D8" s="15">
        <v>0.29861982434127976</v>
      </c>
      <c r="E8" s="14">
        <v>0</v>
      </c>
      <c r="F8" s="14">
        <v>7.5282308657465494E-3</v>
      </c>
      <c r="G8" s="14">
        <v>9.03387703889586E-2</v>
      </c>
      <c r="H8" s="14">
        <v>0</v>
      </c>
      <c r="I8" s="14">
        <v>7.9046424090338782E-2</v>
      </c>
      <c r="J8" s="14">
        <v>0</v>
      </c>
      <c r="K8" s="15">
        <v>0</v>
      </c>
      <c r="L8" s="14">
        <v>0</v>
      </c>
      <c r="M8" s="14">
        <v>1.1292346298619825E-2</v>
      </c>
      <c r="N8" s="14">
        <v>1.3801756587202008E-2</v>
      </c>
      <c r="O8" s="14">
        <v>0</v>
      </c>
      <c r="P8" s="14">
        <v>0</v>
      </c>
      <c r="Q8" s="14">
        <v>0</v>
      </c>
      <c r="R8" s="14">
        <v>8.7829360100376407E-3</v>
      </c>
      <c r="S8" s="14">
        <v>1.2547051442910915E-3</v>
      </c>
      <c r="T8" s="14">
        <v>0</v>
      </c>
      <c r="U8" s="14">
        <v>0</v>
      </c>
      <c r="V8" s="14">
        <v>0</v>
      </c>
      <c r="W8" s="14">
        <v>0</v>
      </c>
      <c r="X8" s="14">
        <v>0.15432873274780426</v>
      </c>
      <c r="Y8" s="14">
        <v>0</v>
      </c>
      <c r="Z8" s="21">
        <v>0.33500627352572143</v>
      </c>
    </row>
    <row r="9" spans="1:26" x14ac:dyDescent="0.25">
      <c r="A9" s="4">
        <v>1981</v>
      </c>
      <c r="B9" s="8">
        <v>729</v>
      </c>
      <c r="C9" s="8" t="s">
        <v>43</v>
      </c>
      <c r="D9" s="15">
        <v>0.2167352537722908</v>
      </c>
      <c r="E9" s="14">
        <v>0</v>
      </c>
      <c r="F9" s="14">
        <v>5.4869684499314125E-3</v>
      </c>
      <c r="G9" s="14">
        <v>0.23319615912208505</v>
      </c>
      <c r="H9" s="14">
        <v>0</v>
      </c>
      <c r="I9" s="14">
        <v>3.1550068587105622E-2</v>
      </c>
      <c r="J9" s="14">
        <v>6.8587105624142658E-3</v>
      </c>
      <c r="K9" s="15">
        <v>0</v>
      </c>
      <c r="L9" s="14">
        <v>0</v>
      </c>
      <c r="M9" s="14">
        <v>2.7434842249657062E-3</v>
      </c>
      <c r="N9" s="14">
        <v>2.3319615912208505E-2</v>
      </c>
      <c r="O9" s="14">
        <v>0</v>
      </c>
      <c r="P9" s="14">
        <v>2.7434842249657062E-3</v>
      </c>
      <c r="Q9" s="14">
        <v>0</v>
      </c>
      <c r="R9" s="14">
        <v>4.11522633744856E-3</v>
      </c>
      <c r="S9" s="14">
        <v>5.4869684499314125E-3</v>
      </c>
      <c r="T9" s="14">
        <v>0</v>
      </c>
      <c r="U9" s="14">
        <v>0</v>
      </c>
      <c r="V9" s="14">
        <v>0</v>
      </c>
      <c r="W9" s="14">
        <v>0</v>
      </c>
      <c r="X9" s="14">
        <v>0.16460905349794239</v>
      </c>
      <c r="Y9" s="14">
        <v>0</v>
      </c>
      <c r="Z9" s="21">
        <v>0.30315500685871055</v>
      </c>
    </row>
    <row r="10" spans="1:26" x14ac:dyDescent="0.25">
      <c r="A10" s="4">
        <v>1982</v>
      </c>
      <c r="B10" s="8">
        <v>685</v>
      </c>
      <c r="C10" s="8" t="s">
        <v>44</v>
      </c>
      <c r="D10" s="15">
        <v>7.5912408759124084E-2</v>
      </c>
      <c r="E10" s="14">
        <v>1.3138686131386862E-2</v>
      </c>
      <c r="F10" s="14">
        <v>4.3795620437956208E-3</v>
      </c>
      <c r="G10" s="14">
        <v>0.11240875912408758</v>
      </c>
      <c r="H10" s="14">
        <v>0</v>
      </c>
      <c r="I10" s="14">
        <v>5.9854014598540145E-2</v>
      </c>
      <c r="J10" s="14">
        <v>0</v>
      </c>
      <c r="K10" s="15">
        <v>0</v>
      </c>
      <c r="L10" s="14">
        <v>0</v>
      </c>
      <c r="M10" s="14">
        <v>7.2992700729927005E-3</v>
      </c>
      <c r="N10" s="14">
        <v>2.9197080291970801E-3</v>
      </c>
      <c r="O10" s="14">
        <v>0</v>
      </c>
      <c r="P10" s="14">
        <v>0</v>
      </c>
      <c r="Q10" s="14">
        <v>7.2992700729927005E-3</v>
      </c>
      <c r="R10" s="14">
        <v>7.2992700729927005E-3</v>
      </c>
      <c r="S10" s="14">
        <v>1.4598540145985401E-3</v>
      </c>
      <c r="T10" s="14">
        <v>0</v>
      </c>
      <c r="U10" s="14">
        <v>0</v>
      </c>
      <c r="V10" s="14">
        <v>0</v>
      </c>
      <c r="W10" s="14">
        <v>0</v>
      </c>
      <c r="X10" s="14">
        <v>0.24963503649635035</v>
      </c>
      <c r="Y10" s="14">
        <v>0</v>
      </c>
      <c r="Z10" s="21">
        <v>0.45839416058394161</v>
      </c>
    </row>
    <row r="11" spans="1:26" x14ac:dyDescent="0.25">
      <c r="A11" s="4">
        <v>1983</v>
      </c>
      <c r="B11" s="8">
        <v>599</v>
      </c>
      <c r="C11" s="8" t="s">
        <v>31</v>
      </c>
      <c r="D11" s="15">
        <v>0.14357262103505844</v>
      </c>
      <c r="E11" s="14">
        <v>5.008347245409015E-3</v>
      </c>
      <c r="F11" s="14">
        <v>0</v>
      </c>
      <c r="G11" s="14">
        <v>0.13355592654424039</v>
      </c>
      <c r="H11" s="14">
        <v>0</v>
      </c>
      <c r="I11" s="14">
        <v>6.8447412353923209E-2</v>
      </c>
      <c r="J11" s="14">
        <v>0</v>
      </c>
      <c r="K11" s="15">
        <v>0</v>
      </c>
      <c r="L11" s="14">
        <v>0</v>
      </c>
      <c r="M11" s="14">
        <v>5.008347245409015E-3</v>
      </c>
      <c r="N11" s="14">
        <v>0</v>
      </c>
      <c r="O11" s="14">
        <v>0</v>
      </c>
      <c r="P11" s="14">
        <v>0</v>
      </c>
      <c r="Q11" s="14">
        <v>5.008347245409015E-3</v>
      </c>
      <c r="R11" s="14">
        <v>0</v>
      </c>
      <c r="S11" s="14">
        <v>0</v>
      </c>
      <c r="T11" s="14">
        <v>0</v>
      </c>
      <c r="U11" s="14">
        <v>0</v>
      </c>
      <c r="V11" s="14">
        <v>0</v>
      </c>
      <c r="W11" s="14">
        <v>0</v>
      </c>
      <c r="X11" s="14">
        <v>0.22537562604340566</v>
      </c>
      <c r="Y11" s="14">
        <v>0</v>
      </c>
      <c r="Z11" s="21">
        <v>0.41402337228714525</v>
      </c>
    </row>
    <row r="12" spans="1:26" x14ac:dyDescent="0.25">
      <c r="A12" s="4">
        <v>1984</v>
      </c>
      <c r="B12" s="8">
        <v>739</v>
      </c>
      <c r="C12" s="8" t="s">
        <v>92</v>
      </c>
      <c r="D12" s="15">
        <v>9.878213802435723E-2</v>
      </c>
      <c r="E12" s="14">
        <v>0</v>
      </c>
      <c r="F12" s="14">
        <v>0</v>
      </c>
      <c r="G12" s="14">
        <v>0.16779431664411368</v>
      </c>
      <c r="H12" s="14">
        <v>0</v>
      </c>
      <c r="I12" s="14">
        <v>3.2476319350473612E-2</v>
      </c>
      <c r="J12" s="14">
        <v>0</v>
      </c>
      <c r="K12" s="15">
        <v>0</v>
      </c>
      <c r="L12" s="14">
        <v>0</v>
      </c>
      <c r="M12" s="14">
        <v>3.2476319350473612E-2</v>
      </c>
      <c r="N12" s="14">
        <v>1.2178619756427604E-2</v>
      </c>
      <c r="O12" s="14">
        <v>0</v>
      </c>
      <c r="P12" s="14">
        <v>0</v>
      </c>
      <c r="Q12" s="14">
        <v>0</v>
      </c>
      <c r="R12" s="14">
        <v>2.7063599458728013E-3</v>
      </c>
      <c r="S12" s="14">
        <v>2.7063599458728013E-3</v>
      </c>
      <c r="T12" s="14">
        <v>0</v>
      </c>
      <c r="U12" s="14">
        <v>0</v>
      </c>
      <c r="V12" s="14">
        <v>0</v>
      </c>
      <c r="W12" s="14">
        <v>2.7063599458728013E-3</v>
      </c>
      <c r="X12" s="14">
        <v>0.21244925575101489</v>
      </c>
      <c r="Y12" s="14">
        <v>0</v>
      </c>
      <c r="Z12" s="21">
        <v>0.43572395128552099</v>
      </c>
    </row>
    <row r="13" spans="1:26" x14ac:dyDescent="0.25">
      <c r="A13" s="4">
        <v>1985</v>
      </c>
      <c r="B13" s="8">
        <v>343</v>
      </c>
      <c r="C13" s="8" t="s">
        <v>93</v>
      </c>
      <c r="D13" s="15">
        <v>0.22157434402332363</v>
      </c>
      <c r="E13" s="14">
        <v>1.1661807580174927E-2</v>
      </c>
      <c r="F13" s="14">
        <v>0</v>
      </c>
      <c r="G13" s="14">
        <v>0.23615160349854228</v>
      </c>
      <c r="H13" s="14">
        <v>0</v>
      </c>
      <c r="I13" s="14">
        <v>2.0408163265306121E-2</v>
      </c>
      <c r="J13" s="14">
        <v>0</v>
      </c>
      <c r="K13" s="15">
        <v>0</v>
      </c>
      <c r="L13" s="14">
        <v>0</v>
      </c>
      <c r="M13" s="14">
        <v>1.4577259475218658E-2</v>
      </c>
      <c r="N13" s="14">
        <v>2.9154518950437317E-3</v>
      </c>
      <c r="O13" s="14">
        <v>0</v>
      </c>
      <c r="P13" s="14">
        <v>0</v>
      </c>
      <c r="Q13" s="14">
        <v>0</v>
      </c>
      <c r="R13" s="14">
        <v>0</v>
      </c>
      <c r="S13" s="14">
        <v>0</v>
      </c>
      <c r="T13" s="14">
        <v>0</v>
      </c>
      <c r="U13" s="14">
        <v>0</v>
      </c>
      <c r="V13" s="14">
        <v>0</v>
      </c>
      <c r="W13" s="14">
        <v>0</v>
      </c>
      <c r="X13" s="14">
        <v>0.13119533527696792</v>
      </c>
      <c r="Y13" s="14">
        <v>0</v>
      </c>
      <c r="Z13" s="21">
        <v>0.36151603498542273</v>
      </c>
    </row>
    <row r="14" spans="1:26" x14ac:dyDescent="0.25">
      <c r="A14" s="4">
        <v>1986</v>
      </c>
      <c r="B14" s="8">
        <v>468</v>
      </c>
      <c r="C14" s="8" t="s">
        <v>94</v>
      </c>
      <c r="D14" s="15">
        <v>0.15170940170940173</v>
      </c>
      <c r="E14" s="14">
        <v>0</v>
      </c>
      <c r="F14" s="14">
        <v>0</v>
      </c>
      <c r="G14" s="14">
        <v>0.13461538461538461</v>
      </c>
      <c r="H14" s="14">
        <v>0</v>
      </c>
      <c r="I14" s="14">
        <v>2.1367521367521368E-2</v>
      </c>
      <c r="J14" s="14">
        <v>0</v>
      </c>
      <c r="K14" s="15">
        <v>0</v>
      </c>
      <c r="L14" s="14">
        <v>0</v>
      </c>
      <c r="M14" s="14">
        <v>3.2051282051282048E-2</v>
      </c>
      <c r="N14" s="14">
        <v>4.2735042735042739E-3</v>
      </c>
      <c r="O14" s="14">
        <v>0</v>
      </c>
      <c r="P14" s="14">
        <v>0</v>
      </c>
      <c r="Q14" s="14">
        <v>0</v>
      </c>
      <c r="R14" s="14">
        <v>0</v>
      </c>
      <c r="S14" s="14">
        <v>4.2735042735042739E-3</v>
      </c>
      <c r="T14" s="14">
        <v>0</v>
      </c>
      <c r="U14" s="14">
        <v>0</v>
      </c>
      <c r="V14" s="14">
        <v>0</v>
      </c>
      <c r="W14" s="14">
        <v>0</v>
      </c>
      <c r="X14" s="14">
        <v>0.39316239316239315</v>
      </c>
      <c r="Y14" s="14">
        <v>0</v>
      </c>
      <c r="Z14" s="21">
        <v>0.25854700854700857</v>
      </c>
    </row>
    <row r="15" spans="1:26" x14ac:dyDescent="0.25">
      <c r="A15" s="4">
        <v>1987</v>
      </c>
      <c r="B15" s="8">
        <v>733</v>
      </c>
      <c r="C15" s="8" t="s">
        <v>43</v>
      </c>
      <c r="D15" s="15">
        <v>9.8226466575716237E-2</v>
      </c>
      <c r="E15" s="14">
        <v>0</v>
      </c>
      <c r="F15" s="14">
        <v>0</v>
      </c>
      <c r="G15" s="14">
        <v>0.1377899045020464</v>
      </c>
      <c r="H15" s="14">
        <v>0</v>
      </c>
      <c r="I15" s="14">
        <v>1.9099590723055934E-2</v>
      </c>
      <c r="J15" s="14">
        <v>0</v>
      </c>
      <c r="K15" s="15">
        <v>0</v>
      </c>
      <c r="L15" s="14">
        <v>0</v>
      </c>
      <c r="M15" s="14">
        <v>2.7285129604365621E-3</v>
      </c>
      <c r="N15" s="14">
        <v>0</v>
      </c>
      <c r="O15" s="14">
        <v>0</v>
      </c>
      <c r="P15" s="14">
        <v>0</v>
      </c>
      <c r="Q15" s="14">
        <v>2.7285129604365621E-3</v>
      </c>
      <c r="R15" s="14">
        <v>2.3192360163710776E-2</v>
      </c>
      <c r="S15" s="14">
        <v>6.8212824010914054E-3</v>
      </c>
      <c r="T15" s="14">
        <v>0</v>
      </c>
      <c r="U15" s="14">
        <v>0</v>
      </c>
      <c r="V15" s="14">
        <v>0</v>
      </c>
      <c r="W15" s="14">
        <v>0</v>
      </c>
      <c r="X15" s="14">
        <v>0.23601637107776263</v>
      </c>
      <c r="Y15" s="14">
        <v>0</v>
      </c>
      <c r="Z15" s="21">
        <v>0.47339699863574353</v>
      </c>
    </row>
    <row r="16" spans="1:26" x14ac:dyDescent="0.25">
      <c r="A16" s="4">
        <v>1988</v>
      </c>
      <c r="B16" s="8">
        <v>1205</v>
      </c>
      <c r="C16" s="8" t="s">
        <v>44</v>
      </c>
      <c r="D16" s="15">
        <v>9.0456431535269721E-2</v>
      </c>
      <c r="E16" s="14">
        <v>3.3195020746887966E-3</v>
      </c>
      <c r="F16" s="14">
        <v>0</v>
      </c>
      <c r="G16" s="14">
        <v>5.892116182572614E-2</v>
      </c>
      <c r="H16" s="14">
        <v>0</v>
      </c>
      <c r="I16" s="14">
        <v>3.5684647302904562E-2</v>
      </c>
      <c r="J16" s="14">
        <v>0</v>
      </c>
      <c r="K16" s="15">
        <v>0</v>
      </c>
      <c r="L16" s="14">
        <v>0</v>
      </c>
      <c r="M16" s="14">
        <v>5.8091286307053944E-3</v>
      </c>
      <c r="N16" s="14">
        <v>0</v>
      </c>
      <c r="O16" s="14">
        <v>0</v>
      </c>
      <c r="P16" s="14">
        <v>4.1493775933609959E-3</v>
      </c>
      <c r="Q16" s="14">
        <v>0</v>
      </c>
      <c r="R16" s="14">
        <v>4.1493775933609959E-3</v>
      </c>
      <c r="S16" s="14">
        <v>1.3278008298755186E-2</v>
      </c>
      <c r="T16" s="14">
        <v>0</v>
      </c>
      <c r="U16" s="14">
        <v>0</v>
      </c>
      <c r="V16" s="14">
        <v>0</v>
      </c>
      <c r="W16" s="14">
        <v>0</v>
      </c>
      <c r="X16" s="14">
        <v>0.14356846473029045</v>
      </c>
      <c r="Y16" s="14">
        <v>8.2987551867219915E-4</v>
      </c>
      <c r="Z16" s="21">
        <v>0.63983402489626551</v>
      </c>
    </row>
    <row r="17" spans="1:26" x14ac:dyDescent="0.25">
      <c r="A17" s="4">
        <v>1989</v>
      </c>
      <c r="B17" s="8">
        <v>1105</v>
      </c>
      <c r="C17" s="8" t="s">
        <v>44</v>
      </c>
      <c r="D17" s="15">
        <v>8.506787330316741E-2</v>
      </c>
      <c r="E17" s="14">
        <v>0</v>
      </c>
      <c r="F17" s="14">
        <v>0</v>
      </c>
      <c r="G17" s="14">
        <v>0.10950226244343891</v>
      </c>
      <c r="H17" s="14">
        <v>0</v>
      </c>
      <c r="I17" s="14">
        <v>3.3484162895927601E-2</v>
      </c>
      <c r="J17" s="14">
        <v>0</v>
      </c>
      <c r="K17" s="15">
        <v>0</v>
      </c>
      <c r="L17" s="14">
        <v>0</v>
      </c>
      <c r="M17" s="14">
        <v>0</v>
      </c>
      <c r="N17" s="14">
        <v>8.1447963800904983E-3</v>
      </c>
      <c r="O17" s="14">
        <v>0</v>
      </c>
      <c r="P17" s="14">
        <v>0</v>
      </c>
      <c r="Q17" s="14">
        <v>0</v>
      </c>
      <c r="R17" s="14">
        <v>2.7149321266968326E-2</v>
      </c>
      <c r="S17" s="14">
        <v>2.7149321266968325E-3</v>
      </c>
      <c r="T17" s="14">
        <v>0</v>
      </c>
      <c r="U17" s="14">
        <v>1.8099547511312218E-3</v>
      </c>
      <c r="V17" s="14">
        <v>0</v>
      </c>
      <c r="W17" s="14">
        <v>0</v>
      </c>
      <c r="X17" s="14">
        <v>0.24796380090497738</v>
      </c>
      <c r="Y17" s="14">
        <v>2.7149321266968325E-3</v>
      </c>
      <c r="Z17" s="21">
        <v>0.48144796380090499</v>
      </c>
    </row>
    <row r="18" spans="1:26" x14ac:dyDescent="0.25">
      <c r="A18" s="4">
        <v>1990</v>
      </c>
      <c r="B18" s="8">
        <v>1401</v>
      </c>
      <c r="C18" s="8" t="s">
        <v>44</v>
      </c>
      <c r="D18" s="15">
        <v>0.1113490364025696</v>
      </c>
      <c r="E18" s="14">
        <v>7.1377587437544609E-3</v>
      </c>
      <c r="F18" s="14">
        <v>0</v>
      </c>
      <c r="G18" s="14">
        <v>9.8501070663811557E-2</v>
      </c>
      <c r="H18" s="14">
        <v>1.4989293361884369E-2</v>
      </c>
      <c r="I18" s="14">
        <v>6.852248394004283E-2</v>
      </c>
      <c r="J18" s="14">
        <v>0</v>
      </c>
      <c r="K18" s="15">
        <v>0</v>
      </c>
      <c r="L18" s="14">
        <v>0</v>
      </c>
      <c r="M18" s="14">
        <v>2.1413276231263384E-3</v>
      </c>
      <c r="N18" s="14">
        <v>8.5653104925053538E-3</v>
      </c>
      <c r="O18" s="14">
        <v>0</v>
      </c>
      <c r="P18" s="14">
        <v>1.4275517487508922E-2</v>
      </c>
      <c r="Q18" s="14">
        <v>2.8551034975017845E-3</v>
      </c>
      <c r="R18" s="14">
        <v>1.2134189864382585E-2</v>
      </c>
      <c r="S18" s="14">
        <v>1.0706638115631691E-2</v>
      </c>
      <c r="T18" s="14">
        <v>0</v>
      </c>
      <c r="U18" s="14">
        <v>0</v>
      </c>
      <c r="V18" s="14">
        <v>0</v>
      </c>
      <c r="W18" s="14">
        <v>0</v>
      </c>
      <c r="X18" s="14">
        <v>0.24839400428265523</v>
      </c>
      <c r="Y18" s="14">
        <v>0</v>
      </c>
      <c r="Z18" s="21">
        <v>0.40042826552462529</v>
      </c>
    </row>
    <row r="19" spans="1:26" x14ac:dyDescent="0.25">
      <c r="A19" s="4">
        <v>1991</v>
      </c>
      <c r="B19" s="8">
        <v>2392</v>
      </c>
      <c r="C19" s="8" t="s">
        <v>44</v>
      </c>
      <c r="D19" s="15">
        <v>0.17892976588628762</v>
      </c>
      <c r="E19" s="14">
        <v>0</v>
      </c>
      <c r="F19" s="14">
        <v>5.016722408026756E-3</v>
      </c>
      <c r="G19" s="14">
        <v>0.14799331103678931</v>
      </c>
      <c r="H19" s="14">
        <v>7.94314381270903E-3</v>
      </c>
      <c r="I19" s="14">
        <v>5.434782608695652E-2</v>
      </c>
      <c r="J19" s="14">
        <v>0</v>
      </c>
      <c r="K19" s="15">
        <v>0</v>
      </c>
      <c r="L19" s="14">
        <v>0</v>
      </c>
      <c r="M19" s="14">
        <v>8.3612040133779263E-4</v>
      </c>
      <c r="N19" s="14">
        <v>7.1070234113712371E-3</v>
      </c>
      <c r="O19" s="14">
        <v>0</v>
      </c>
      <c r="P19" s="14">
        <v>1.6722408026755853E-3</v>
      </c>
      <c r="Q19" s="14">
        <v>0</v>
      </c>
      <c r="R19" s="14">
        <v>0</v>
      </c>
      <c r="S19" s="14">
        <v>1.254180602006689E-3</v>
      </c>
      <c r="T19" s="14">
        <v>0</v>
      </c>
      <c r="U19" s="14">
        <v>2.0903010033444815E-3</v>
      </c>
      <c r="V19" s="14">
        <v>0</v>
      </c>
      <c r="W19" s="14">
        <v>0</v>
      </c>
      <c r="X19" s="14">
        <v>0.22700668896321069</v>
      </c>
      <c r="Y19" s="14">
        <v>2.4665551839464884E-2</v>
      </c>
      <c r="Z19" s="21">
        <v>0.34113712374581939</v>
      </c>
    </row>
    <row r="20" spans="1:26" x14ac:dyDescent="0.25">
      <c r="A20" s="4">
        <v>1992</v>
      </c>
      <c r="B20" s="8">
        <v>2745</v>
      </c>
      <c r="C20" s="8" t="s">
        <v>44</v>
      </c>
      <c r="D20" s="15">
        <v>2.6229508196721311E-2</v>
      </c>
      <c r="E20" s="14">
        <v>3.6429872495446266E-3</v>
      </c>
      <c r="F20" s="14">
        <v>0</v>
      </c>
      <c r="G20" s="14">
        <v>6.3752276867030971E-2</v>
      </c>
      <c r="H20" s="14">
        <v>1.6029143897996357E-2</v>
      </c>
      <c r="I20" s="14">
        <v>0.13916211293260475</v>
      </c>
      <c r="J20" s="14">
        <v>0</v>
      </c>
      <c r="K20" s="15">
        <v>0</v>
      </c>
      <c r="L20" s="14">
        <v>1.092896174863388E-3</v>
      </c>
      <c r="M20" s="14">
        <v>7.6502732240437158E-3</v>
      </c>
      <c r="N20" s="14">
        <v>3.2786885245901639E-3</v>
      </c>
      <c r="O20" s="14">
        <v>0</v>
      </c>
      <c r="P20" s="14">
        <v>7.2859744990892532E-4</v>
      </c>
      <c r="Q20" s="14">
        <v>2.185792349726776E-3</v>
      </c>
      <c r="R20" s="14">
        <v>1.6029143897996357E-2</v>
      </c>
      <c r="S20" s="14">
        <v>2.5500910746812386E-3</v>
      </c>
      <c r="T20" s="14">
        <v>0</v>
      </c>
      <c r="U20" s="14">
        <v>1.4571948998178506E-3</v>
      </c>
      <c r="V20" s="14">
        <v>0</v>
      </c>
      <c r="W20" s="14">
        <v>0</v>
      </c>
      <c r="X20" s="14">
        <v>0.15628415300546447</v>
      </c>
      <c r="Y20" s="14">
        <v>1.092896174863388E-3</v>
      </c>
      <c r="Z20" s="21">
        <v>0.5588342440801457</v>
      </c>
    </row>
    <row r="21" spans="1:26" x14ac:dyDescent="0.25">
      <c r="A21" s="4">
        <v>1993</v>
      </c>
      <c r="B21" s="8">
        <v>2267</v>
      </c>
      <c r="C21" s="8" t="s">
        <v>44</v>
      </c>
      <c r="D21" s="15">
        <v>6.9695632995147777E-2</v>
      </c>
      <c r="E21" s="14">
        <v>1.7644464049404499E-3</v>
      </c>
      <c r="F21" s="14">
        <v>1.7644464049404499E-3</v>
      </c>
      <c r="G21" s="14">
        <v>0.13806793118659022</v>
      </c>
      <c r="H21" s="14">
        <v>9.263343625937363E-3</v>
      </c>
      <c r="I21" s="14">
        <v>0.15527128363475959</v>
      </c>
      <c r="J21" s="14">
        <v>0</v>
      </c>
      <c r="K21" s="15">
        <v>0</v>
      </c>
      <c r="L21" s="14">
        <v>0</v>
      </c>
      <c r="M21" s="14">
        <v>1.7644464049404499E-3</v>
      </c>
      <c r="N21" s="14">
        <v>3.5288928098808998E-3</v>
      </c>
      <c r="O21" s="14">
        <v>0</v>
      </c>
      <c r="P21" s="14">
        <v>3.970004411116012E-3</v>
      </c>
      <c r="Q21" s="14">
        <v>1.3233348037053375E-3</v>
      </c>
      <c r="R21" s="14">
        <v>2.2937803264225849E-2</v>
      </c>
      <c r="S21" s="14">
        <v>0</v>
      </c>
      <c r="T21" s="14">
        <v>0</v>
      </c>
      <c r="U21" s="14">
        <v>0</v>
      </c>
      <c r="V21" s="14">
        <v>0</v>
      </c>
      <c r="W21" s="14">
        <v>0</v>
      </c>
      <c r="X21" s="14">
        <v>0.22717247463608292</v>
      </c>
      <c r="Y21" s="14">
        <v>4.4111160123511248E-4</v>
      </c>
      <c r="Z21" s="21">
        <v>0.36303484781649759</v>
      </c>
    </row>
    <row r="22" spans="1:26" x14ac:dyDescent="0.25">
      <c r="A22" s="4">
        <v>1994</v>
      </c>
      <c r="B22" s="8">
        <v>3998</v>
      </c>
      <c r="C22" s="8" t="s">
        <v>44</v>
      </c>
      <c r="D22" s="15">
        <v>8.5292646323161581E-2</v>
      </c>
      <c r="E22" s="14">
        <v>1.7508754377188595E-3</v>
      </c>
      <c r="F22" s="14">
        <v>8.0040020010004997E-3</v>
      </c>
      <c r="G22" s="14">
        <v>0.14457228614307155</v>
      </c>
      <c r="H22" s="14">
        <v>1.8009004502251125E-2</v>
      </c>
      <c r="I22" s="14">
        <v>4.6273136568284141E-2</v>
      </c>
      <c r="J22" s="14">
        <v>0</v>
      </c>
      <c r="K22" s="15">
        <v>0</v>
      </c>
      <c r="L22" s="14">
        <v>0</v>
      </c>
      <c r="M22" s="14">
        <v>2.0010005002501249E-3</v>
      </c>
      <c r="N22" s="14">
        <v>1.0005002501250625E-3</v>
      </c>
      <c r="O22" s="14">
        <v>0</v>
      </c>
      <c r="P22" s="14">
        <v>0</v>
      </c>
      <c r="Q22" s="14">
        <v>0</v>
      </c>
      <c r="R22" s="14">
        <v>1.2506253126563281E-2</v>
      </c>
      <c r="S22" s="14">
        <v>4.5022511255627812E-3</v>
      </c>
      <c r="T22" s="14">
        <v>0</v>
      </c>
      <c r="U22" s="14">
        <v>0</v>
      </c>
      <c r="V22" s="14">
        <v>0</v>
      </c>
      <c r="W22" s="14">
        <v>0</v>
      </c>
      <c r="X22" s="14">
        <v>0.1630815407703852</v>
      </c>
      <c r="Y22" s="14">
        <v>1.2756378189094548E-2</v>
      </c>
      <c r="Z22" s="21">
        <v>0.5002501250625313</v>
      </c>
    </row>
    <row r="23" spans="1:26" x14ac:dyDescent="0.25">
      <c r="A23" s="4">
        <v>1995</v>
      </c>
      <c r="B23" s="8">
        <v>3815</v>
      </c>
      <c r="C23" s="8" t="s">
        <v>44</v>
      </c>
      <c r="D23" s="15">
        <v>6.5268676277850587E-2</v>
      </c>
      <c r="E23" s="14">
        <v>5.2424639580602882E-4</v>
      </c>
      <c r="F23" s="14">
        <v>3.1454783748361731E-3</v>
      </c>
      <c r="G23" s="14">
        <v>4.456094364351245E-2</v>
      </c>
      <c r="H23" s="14">
        <v>9.1743119266055051E-3</v>
      </c>
      <c r="I23" s="14">
        <v>8.3879423328964611E-3</v>
      </c>
      <c r="J23" s="14">
        <v>1.834862385321101E-3</v>
      </c>
      <c r="K23" s="15">
        <v>0</v>
      </c>
      <c r="L23" s="14">
        <v>0</v>
      </c>
      <c r="M23" s="14">
        <v>7.8636959370904328E-4</v>
      </c>
      <c r="N23" s="14">
        <v>2.6212319790301441E-4</v>
      </c>
      <c r="O23" s="14">
        <v>0</v>
      </c>
      <c r="P23" s="14">
        <v>0</v>
      </c>
      <c r="Q23" s="14">
        <v>0</v>
      </c>
      <c r="R23" s="14">
        <v>1.5727391874180866E-3</v>
      </c>
      <c r="S23" s="14">
        <v>5.2424639580602882E-4</v>
      </c>
      <c r="T23" s="14">
        <v>0</v>
      </c>
      <c r="U23" s="14">
        <v>0</v>
      </c>
      <c r="V23" s="14">
        <v>0</v>
      </c>
      <c r="W23" s="14">
        <v>0</v>
      </c>
      <c r="X23" s="14">
        <v>0.25661861074705111</v>
      </c>
      <c r="Y23" s="14">
        <v>5.0589777195281779E-2</v>
      </c>
      <c r="Z23" s="21">
        <v>0.55674967234600259</v>
      </c>
    </row>
    <row r="24" spans="1:26" x14ac:dyDescent="0.25">
      <c r="A24" s="4">
        <v>1996</v>
      </c>
      <c r="B24" s="8">
        <v>1917</v>
      </c>
      <c r="C24" s="8" t="s">
        <v>44</v>
      </c>
      <c r="D24" s="15">
        <v>0.10328638497652581</v>
      </c>
      <c r="E24" s="14">
        <v>0</v>
      </c>
      <c r="F24" s="14">
        <v>0</v>
      </c>
      <c r="G24" s="14">
        <v>0</v>
      </c>
      <c r="H24" s="14">
        <v>0</v>
      </c>
      <c r="I24" s="14">
        <v>0</v>
      </c>
      <c r="J24" s="14">
        <v>0</v>
      </c>
      <c r="K24" s="15">
        <v>0</v>
      </c>
      <c r="L24" s="14">
        <v>0</v>
      </c>
      <c r="M24" s="14">
        <v>0</v>
      </c>
      <c r="N24" s="14">
        <v>0</v>
      </c>
      <c r="O24" s="14">
        <v>0</v>
      </c>
      <c r="P24" s="14">
        <v>3.6515388628064684E-3</v>
      </c>
      <c r="Q24" s="14">
        <v>0</v>
      </c>
      <c r="R24" s="14">
        <v>3.7037037037037035E-2</v>
      </c>
      <c r="S24" s="14">
        <v>8.8680229525299956E-3</v>
      </c>
      <c r="T24" s="14">
        <v>0</v>
      </c>
      <c r="U24" s="14">
        <v>0</v>
      </c>
      <c r="V24" s="14">
        <v>0</v>
      </c>
      <c r="W24" s="14">
        <v>0</v>
      </c>
      <c r="X24" s="14">
        <v>0.5258215962441315</v>
      </c>
      <c r="Y24" s="14">
        <v>3.6515388628064684E-3</v>
      </c>
      <c r="Z24" s="21">
        <v>0.31768388106416273</v>
      </c>
    </row>
    <row r="25" spans="1:26" x14ac:dyDescent="0.25">
      <c r="A25" s="4">
        <v>1997</v>
      </c>
      <c r="B25" s="8">
        <v>4257</v>
      </c>
      <c r="C25" s="8" t="s">
        <v>44</v>
      </c>
      <c r="D25" s="15">
        <v>0.24947145877378435</v>
      </c>
      <c r="E25" s="14">
        <v>0</v>
      </c>
      <c r="F25" s="14">
        <v>1.432933991073526E-2</v>
      </c>
      <c r="G25" s="14">
        <v>2.9598308668076109E-2</v>
      </c>
      <c r="H25" s="14">
        <v>3.0537937514681702E-3</v>
      </c>
      <c r="I25" s="14">
        <v>1.644350481559784E-3</v>
      </c>
      <c r="J25" s="14">
        <v>0</v>
      </c>
      <c r="K25" s="15">
        <v>0</v>
      </c>
      <c r="L25" s="14">
        <v>0</v>
      </c>
      <c r="M25" s="14">
        <v>1.1745360582569885E-3</v>
      </c>
      <c r="N25" s="14">
        <v>0</v>
      </c>
      <c r="O25" s="14">
        <v>0</v>
      </c>
      <c r="P25" s="14">
        <v>0</v>
      </c>
      <c r="Q25" s="14">
        <v>7.0472163495419312E-4</v>
      </c>
      <c r="R25" s="14">
        <v>1.2450082217524078E-2</v>
      </c>
      <c r="S25" s="14">
        <v>9.3962884660559083E-4</v>
      </c>
      <c r="T25" s="14">
        <v>0</v>
      </c>
      <c r="U25" s="14">
        <v>0</v>
      </c>
      <c r="V25" s="14">
        <v>0</v>
      </c>
      <c r="W25" s="14">
        <v>0</v>
      </c>
      <c r="X25" s="14">
        <v>0.18134836739487903</v>
      </c>
      <c r="Y25" s="14">
        <v>1.644350481559784E-3</v>
      </c>
      <c r="Z25" s="21">
        <v>0.50364106178059664</v>
      </c>
    </row>
    <row r="26" spans="1:26" x14ac:dyDescent="0.25">
      <c r="A26" s="4">
        <v>1998</v>
      </c>
      <c r="B26" s="8">
        <v>3424</v>
      </c>
      <c r="C26" s="8" t="s">
        <v>44</v>
      </c>
      <c r="D26" s="15">
        <v>8.4696261682242979E-2</v>
      </c>
      <c r="E26" s="14">
        <v>4.0887850467289715E-3</v>
      </c>
      <c r="F26" s="14">
        <v>3.5046728971962616E-3</v>
      </c>
      <c r="G26" s="14">
        <v>8.9369158878504676E-2</v>
      </c>
      <c r="H26" s="14">
        <v>1.3142523364485981E-2</v>
      </c>
      <c r="I26" s="14">
        <v>0</v>
      </c>
      <c r="J26" s="14">
        <v>0</v>
      </c>
      <c r="K26" s="15">
        <v>0</v>
      </c>
      <c r="L26" s="14">
        <v>0</v>
      </c>
      <c r="M26" s="14">
        <v>0</v>
      </c>
      <c r="N26" s="14">
        <v>0</v>
      </c>
      <c r="O26" s="14">
        <v>0</v>
      </c>
      <c r="P26" s="14">
        <v>0</v>
      </c>
      <c r="Q26" s="14">
        <v>0</v>
      </c>
      <c r="R26" s="14">
        <v>1.4602803738317756E-3</v>
      </c>
      <c r="S26" s="14">
        <v>8.1775700934579431E-3</v>
      </c>
      <c r="T26" s="14">
        <v>0</v>
      </c>
      <c r="U26" s="14">
        <v>0</v>
      </c>
      <c r="V26" s="14">
        <v>0</v>
      </c>
      <c r="W26" s="14">
        <v>0</v>
      </c>
      <c r="X26" s="14">
        <v>0.27015186915887851</v>
      </c>
      <c r="Y26" s="14">
        <v>4.6728971962616819E-3</v>
      </c>
      <c r="Z26" s="21">
        <v>0.52073598130841126</v>
      </c>
    </row>
    <row r="27" spans="1:26" x14ac:dyDescent="0.25">
      <c r="A27" s="4">
        <v>1999</v>
      </c>
      <c r="B27" s="8">
        <v>2098</v>
      </c>
      <c r="C27" s="8" t="s">
        <v>44</v>
      </c>
      <c r="D27" s="15">
        <v>0.11344137273593899</v>
      </c>
      <c r="E27" s="14">
        <v>4.7664442326024784E-4</v>
      </c>
      <c r="F27" s="14">
        <v>0</v>
      </c>
      <c r="G27" s="14">
        <v>4.9094375595805533E-2</v>
      </c>
      <c r="H27" s="14">
        <v>3.8608198284080075E-2</v>
      </c>
      <c r="I27" s="14">
        <v>0</v>
      </c>
      <c r="J27" s="14">
        <v>0</v>
      </c>
      <c r="K27" s="15">
        <v>0</v>
      </c>
      <c r="L27" s="14">
        <v>0</v>
      </c>
      <c r="M27" s="14">
        <v>0</v>
      </c>
      <c r="N27" s="14">
        <v>0</v>
      </c>
      <c r="O27" s="14">
        <v>0</v>
      </c>
      <c r="P27" s="14">
        <v>1.4299332697807435E-3</v>
      </c>
      <c r="Q27" s="14">
        <v>9.5328884652049568E-4</v>
      </c>
      <c r="R27" s="14">
        <v>2.859866539561487E-3</v>
      </c>
      <c r="S27" s="14">
        <v>1.0009532888465206E-2</v>
      </c>
      <c r="T27" s="14">
        <v>0</v>
      </c>
      <c r="U27" s="14">
        <v>0</v>
      </c>
      <c r="V27" s="14">
        <v>0</v>
      </c>
      <c r="W27" s="14">
        <v>0</v>
      </c>
      <c r="X27" s="14">
        <v>0.33889418493803625</v>
      </c>
      <c r="Y27" s="14">
        <v>5.243088655862726E-3</v>
      </c>
      <c r="Z27" s="21">
        <v>0.43898951382268825</v>
      </c>
    </row>
    <row r="28" spans="1:26" x14ac:dyDescent="0.25">
      <c r="A28" s="4">
        <v>2000</v>
      </c>
      <c r="B28" s="8">
        <v>2632</v>
      </c>
      <c r="C28" s="8" t="s">
        <v>44</v>
      </c>
      <c r="D28" s="15">
        <v>0.11816109422492402</v>
      </c>
      <c r="E28" s="14">
        <v>0</v>
      </c>
      <c r="F28" s="14">
        <v>4.9392097264437688E-3</v>
      </c>
      <c r="G28" s="14">
        <v>2.7355623100303952E-2</v>
      </c>
      <c r="H28" s="14">
        <v>1.2158054711246201E-2</v>
      </c>
      <c r="I28" s="14">
        <v>0</v>
      </c>
      <c r="J28" s="14">
        <v>0</v>
      </c>
      <c r="K28" s="15">
        <v>0</v>
      </c>
      <c r="L28" s="14">
        <v>0</v>
      </c>
      <c r="M28" s="14">
        <v>0</v>
      </c>
      <c r="N28" s="14">
        <v>0</v>
      </c>
      <c r="O28" s="14">
        <v>0</v>
      </c>
      <c r="P28" s="14">
        <v>7.5987841945288754E-4</v>
      </c>
      <c r="Q28" s="14">
        <v>0</v>
      </c>
      <c r="R28" s="14">
        <v>2.2796352583586625E-3</v>
      </c>
      <c r="S28" s="14">
        <v>1.1778115501519757E-2</v>
      </c>
      <c r="T28" s="14">
        <v>0</v>
      </c>
      <c r="U28" s="14">
        <v>0</v>
      </c>
      <c r="V28" s="14">
        <v>0</v>
      </c>
      <c r="W28" s="14">
        <v>0</v>
      </c>
      <c r="X28" s="14">
        <v>0.20250759878419453</v>
      </c>
      <c r="Y28" s="14">
        <v>3.0395136778115501E-3</v>
      </c>
      <c r="Z28" s="21">
        <v>0.61702127659574468</v>
      </c>
    </row>
    <row r="29" spans="1:26" x14ac:dyDescent="0.25">
      <c r="A29" s="4">
        <v>2001</v>
      </c>
      <c r="B29" s="8">
        <v>3575</v>
      </c>
      <c r="C29" s="8" t="s">
        <v>44</v>
      </c>
      <c r="D29" s="15">
        <v>0.11692307692307692</v>
      </c>
      <c r="E29" s="14">
        <v>0</v>
      </c>
      <c r="F29" s="14">
        <v>6.993006993006993E-3</v>
      </c>
      <c r="G29" s="14">
        <v>3.1328671328671329E-2</v>
      </c>
      <c r="H29" s="14">
        <v>1.2307692307692308E-2</v>
      </c>
      <c r="I29" s="14">
        <v>3.6363636363636364E-3</v>
      </c>
      <c r="J29" s="14">
        <v>1.3986013986013986E-3</v>
      </c>
      <c r="K29" s="15">
        <v>0</v>
      </c>
      <c r="L29" s="14">
        <v>0</v>
      </c>
      <c r="M29" s="14">
        <v>0</v>
      </c>
      <c r="N29" s="14">
        <v>0</v>
      </c>
      <c r="O29" s="14">
        <v>0</v>
      </c>
      <c r="P29" s="14">
        <v>1.1188811188811189E-3</v>
      </c>
      <c r="Q29" s="14">
        <v>1.6783216783216783E-3</v>
      </c>
      <c r="R29" s="14">
        <v>2.1258741258741259E-2</v>
      </c>
      <c r="S29" s="14">
        <v>1.2587412587412588E-2</v>
      </c>
      <c r="T29" s="14">
        <v>0</v>
      </c>
      <c r="U29" s="14">
        <v>0</v>
      </c>
      <c r="V29" s="14">
        <v>0</v>
      </c>
      <c r="W29" s="14">
        <v>0</v>
      </c>
      <c r="X29" s="14">
        <v>0.25846153846153846</v>
      </c>
      <c r="Y29" s="14">
        <v>4.1958041958041958E-3</v>
      </c>
      <c r="Z29" s="21">
        <v>0.52811188811188814</v>
      </c>
    </row>
    <row r="30" spans="1:26" x14ac:dyDescent="0.25">
      <c r="A30" s="4">
        <v>2002</v>
      </c>
      <c r="B30" s="8">
        <v>4668</v>
      </c>
      <c r="C30" s="8" t="s">
        <v>44</v>
      </c>
      <c r="D30" s="15">
        <v>0.16495287060839761</v>
      </c>
      <c r="E30" s="14">
        <v>0</v>
      </c>
      <c r="F30" s="14">
        <v>8.7832047986289626E-3</v>
      </c>
      <c r="G30" s="14">
        <v>6.5766923736075414E-2</v>
      </c>
      <c r="H30" s="14">
        <v>2.0137103684661525E-2</v>
      </c>
      <c r="I30" s="14">
        <v>1.0711225364181663E-3</v>
      </c>
      <c r="J30" s="14">
        <v>0</v>
      </c>
      <c r="K30" s="15">
        <v>0</v>
      </c>
      <c r="L30" s="14">
        <v>0</v>
      </c>
      <c r="M30" s="14">
        <v>0</v>
      </c>
      <c r="N30" s="14">
        <v>0</v>
      </c>
      <c r="O30" s="14">
        <v>0</v>
      </c>
      <c r="P30" s="14">
        <v>1.4995715509854327E-3</v>
      </c>
      <c r="Q30" s="14">
        <v>2.5706940874035988E-3</v>
      </c>
      <c r="R30" s="14">
        <v>1.1568123393316195E-2</v>
      </c>
      <c r="S30" s="14">
        <v>1.4995715509854327E-2</v>
      </c>
      <c r="T30" s="14">
        <v>0</v>
      </c>
      <c r="U30" s="14">
        <v>0</v>
      </c>
      <c r="V30" s="14">
        <v>0</v>
      </c>
      <c r="W30" s="14">
        <v>0</v>
      </c>
      <c r="X30" s="14">
        <v>0.33440445586975148</v>
      </c>
      <c r="Y30" s="14">
        <v>5.1413881748071976E-3</v>
      </c>
      <c r="Z30" s="21">
        <v>0.36910882604970008</v>
      </c>
    </row>
    <row r="31" spans="1:26" x14ac:dyDescent="0.25">
      <c r="A31" s="4">
        <v>2003</v>
      </c>
      <c r="B31" s="8">
        <v>4650</v>
      </c>
      <c r="C31" s="8" t="s">
        <v>44</v>
      </c>
      <c r="D31" s="15">
        <v>0.12258064516129033</v>
      </c>
      <c r="E31" s="14">
        <v>1.010752688172043E-2</v>
      </c>
      <c r="F31" s="14">
        <v>5.1612903225806452E-3</v>
      </c>
      <c r="G31" s="14">
        <v>5.67741935483871E-2</v>
      </c>
      <c r="H31" s="14">
        <v>1.4838709677419355E-2</v>
      </c>
      <c r="I31" s="14">
        <v>0</v>
      </c>
      <c r="J31" s="14">
        <v>1.7204301075268817E-3</v>
      </c>
      <c r="K31" s="15">
        <v>0</v>
      </c>
      <c r="L31" s="14">
        <v>0</v>
      </c>
      <c r="M31" s="14">
        <v>0</v>
      </c>
      <c r="N31" s="14">
        <v>0</v>
      </c>
      <c r="O31" s="14">
        <v>0</v>
      </c>
      <c r="P31" s="14">
        <v>0</v>
      </c>
      <c r="Q31" s="14">
        <v>2.1505376344086021E-3</v>
      </c>
      <c r="R31" s="14">
        <v>1.2473118279569893E-2</v>
      </c>
      <c r="S31" s="14">
        <v>2.3010752688172043E-2</v>
      </c>
      <c r="T31" s="14">
        <v>0</v>
      </c>
      <c r="U31" s="14">
        <v>0</v>
      </c>
      <c r="V31" s="14">
        <v>0</v>
      </c>
      <c r="W31" s="14">
        <v>0</v>
      </c>
      <c r="X31" s="14">
        <v>0.33139784946236561</v>
      </c>
      <c r="Y31" s="14">
        <v>3.010752688172043E-3</v>
      </c>
      <c r="Z31" s="21">
        <v>0.41677419354838707</v>
      </c>
    </row>
    <row r="32" spans="1:26" x14ac:dyDescent="0.25">
      <c r="A32" s="4">
        <v>2004</v>
      </c>
      <c r="B32" s="8">
        <v>4958</v>
      </c>
      <c r="C32" s="8" t="s">
        <v>44</v>
      </c>
      <c r="D32" s="15">
        <v>0.16780960064542155</v>
      </c>
      <c r="E32" s="14">
        <v>9.2779346510689798E-3</v>
      </c>
      <c r="F32" s="14">
        <v>8.0677692617991126E-3</v>
      </c>
      <c r="G32" s="14">
        <v>6.8576038725292457E-2</v>
      </c>
      <c r="H32" s="14">
        <v>3.3279548204921336E-2</v>
      </c>
      <c r="I32" s="14">
        <v>2.1379588543767647E-2</v>
      </c>
      <c r="J32" s="14">
        <v>0</v>
      </c>
      <c r="K32" s="15">
        <v>0</v>
      </c>
      <c r="L32" s="14">
        <v>0</v>
      </c>
      <c r="M32" s="14">
        <v>0</v>
      </c>
      <c r="N32" s="14">
        <v>0</v>
      </c>
      <c r="O32" s="14">
        <v>0</v>
      </c>
      <c r="P32" s="14">
        <v>3.6304961678096008E-3</v>
      </c>
      <c r="Q32" s="14">
        <v>4.0338846308995562E-4</v>
      </c>
      <c r="R32" s="14">
        <v>1.4118596208148447E-3</v>
      </c>
      <c r="S32" s="14">
        <v>8.8745461879790235E-3</v>
      </c>
      <c r="T32" s="14">
        <v>0</v>
      </c>
      <c r="U32" s="14">
        <v>0</v>
      </c>
      <c r="V32" s="14">
        <v>0</v>
      </c>
      <c r="W32" s="14">
        <v>0</v>
      </c>
      <c r="X32" s="14">
        <v>0.23134328358208955</v>
      </c>
      <c r="Y32" s="14">
        <v>6.050826946349334E-4</v>
      </c>
      <c r="Z32" s="21">
        <v>0.445340863251311</v>
      </c>
    </row>
    <row r="33" spans="1:26" x14ac:dyDescent="0.25">
      <c r="A33" s="4">
        <v>2005</v>
      </c>
      <c r="B33" s="8">
        <v>4695</v>
      </c>
      <c r="C33" s="8" t="s">
        <v>44</v>
      </c>
      <c r="D33" s="15">
        <v>0.18189563365282213</v>
      </c>
      <c r="E33" s="14">
        <v>0</v>
      </c>
      <c r="F33" s="14">
        <v>1.1714589989350373E-2</v>
      </c>
      <c r="G33" s="14">
        <v>7.9020234291799787E-2</v>
      </c>
      <c r="H33" s="14">
        <v>4.3450479233226834E-2</v>
      </c>
      <c r="I33" s="14">
        <v>2.4068157614483492E-2</v>
      </c>
      <c r="J33" s="14">
        <v>1.490947816826411E-3</v>
      </c>
      <c r="K33" s="15">
        <v>0</v>
      </c>
      <c r="L33" s="14">
        <v>0</v>
      </c>
      <c r="M33" s="14">
        <v>0</v>
      </c>
      <c r="N33" s="14">
        <v>0</v>
      </c>
      <c r="O33" s="14">
        <v>0</v>
      </c>
      <c r="P33" s="14">
        <v>5.111821086261981E-3</v>
      </c>
      <c r="Q33" s="14">
        <v>3.1948881789137379E-3</v>
      </c>
      <c r="R33" s="14">
        <v>7.2417465388711398E-3</v>
      </c>
      <c r="S33" s="14">
        <v>8.3067092651757189E-3</v>
      </c>
      <c r="T33" s="14">
        <v>0</v>
      </c>
      <c r="U33" s="14">
        <v>0</v>
      </c>
      <c r="V33" s="14">
        <v>0</v>
      </c>
      <c r="W33" s="14">
        <v>8.5197018104366342E-4</v>
      </c>
      <c r="X33" s="14">
        <v>0.34057507987220448</v>
      </c>
      <c r="Y33" s="14">
        <v>2.5559105431309905E-3</v>
      </c>
      <c r="Z33" s="21">
        <v>0.29052183173588925</v>
      </c>
    </row>
    <row r="34" spans="1:26" x14ac:dyDescent="0.25">
      <c r="A34" s="4">
        <v>2006</v>
      </c>
      <c r="B34" s="8">
        <v>1861</v>
      </c>
      <c r="C34" s="8" t="s">
        <v>44</v>
      </c>
      <c r="D34" s="15">
        <v>0.23267060720042987</v>
      </c>
      <c r="E34" s="14">
        <v>0</v>
      </c>
      <c r="F34" s="14">
        <v>1.6120365394948953E-2</v>
      </c>
      <c r="G34" s="14">
        <v>0.11929070392262224</v>
      </c>
      <c r="H34" s="14">
        <v>5.1585169263836647E-2</v>
      </c>
      <c r="I34" s="14">
        <v>1.9344438473938744E-2</v>
      </c>
      <c r="J34" s="14">
        <v>2.1493820526598602E-2</v>
      </c>
      <c r="K34" s="15">
        <v>0</v>
      </c>
      <c r="L34" s="14">
        <v>0</v>
      </c>
      <c r="M34" s="14">
        <v>0</v>
      </c>
      <c r="N34" s="14">
        <v>0</v>
      </c>
      <c r="O34" s="14">
        <v>0</v>
      </c>
      <c r="P34" s="14">
        <v>1.0746910263299302E-3</v>
      </c>
      <c r="Q34" s="14">
        <v>1.6120365394948952E-3</v>
      </c>
      <c r="R34" s="14">
        <v>8.5975282106394418E-3</v>
      </c>
      <c r="S34" s="14">
        <v>2.6867275658248254E-2</v>
      </c>
      <c r="T34" s="14">
        <v>0</v>
      </c>
      <c r="U34" s="14">
        <v>0</v>
      </c>
      <c r="V34" s="14">
        <v>0</v>
      </c>
      <c r="W34" s="14">
        <v>0</v>
      </c>
      <c r="X34" s="14">
        <v>0.28425577646426653</v>
      </c>
      <c r="Y34" s="14">
        <v>6.4481461579795809E-3</v>
      </c>
      <c r="Z34" s="21">
        <v>0.2106394411606663</v>
      </c>
    </row>
    <row r="35" spans="1:26" x14ac:dyDescent="0.25">
      <c r="A35" s="4">
        <v>2007</v>
      </c>
      <c r="B35" s="8">
        <v>904</v>
      </c>
      <c r="C35" s="8" t="s">
        <v>44</v>
      </c>
      <c r="D35" s="15">
        <v>0.18030973451327434</v>
      </c>
      <c r="E35" s="14">
        <v>0</v>
      </c>
      <c r="F35" s="14">
        <v>1.2168141592920354E-2</v>
      </c>
      <c r="G35" s="14">
        <v>9.0707964601769914E-2</v>
      </c>
      <c r="H35" s="14">
        <v>5.8628318584070797E-2</v>
      </c>
      <c r="I35" s="14">
        <v>2.2123893805309734E-3</v>
      </c>
      <c r="J35" s="14">
        <v>1.7699115044247787E-2</v>
      </c>
      <c r="K35" s="15">
        <v>0</v>
      </c>
      <c r="L35" s="14">
        <v>0</v>
      </c>
      <c r="M35" s="14">
        <v>0</v>
      </c>
      <c r="N35" s="14">
        <v>0</v>
      </c>
      <c r="O35" s="14">
        <v>0</v>
      </c>
      <c r="P35" s="14">
        <v>0</v>
      </c>
      <c r="Q35" s="14">
        <v>2.2123893805309734E-3</v>
      </c>
      <c r="R35" s="14">
        <v>0</v>
      </c>
      <c r="S35" s="14">
        <v>2.2123893805309734E-3</v>
      </c>
      <c r="T35" s="14">
        <v>0</v>
      </c>
      <c r="U35" s="14">
        <v>0</v>
      </c>
      <c r="V35" s="14">
        <v>0</v>
      </c>
      <c r="W35" s="14">
        <v>0</v>
      </c>
      <c r="X35" s="14">
        <v>0.19800884955752213</v>
      </c>
      <c r="Y35" s="14">
        <v>3.3185840707964601E-3</v>
      </c>
      <c r="Z35" s="21">
        <v>0.43252212389380529</v>
      </c>
    </row>
    <row r="36" spans="1:26" x14ac:dyDescent="0.25">
      <c r="A36" s="4">
        <v>2008</v>
      </c>
      <c r="B36" s="8">
        <v>1767</v>
      </c>
      <c r="C36" s="8" t="s">
        <v>44</v>
      </c>
      <c r="D36" s="15">
        <v>0.11714770797962648</v>
      </c>
      <c r="E36" s="14">
        <v>0</v>
      </c>
      <c r="F36" s="14">
        <v>1.3016411997736276E-2</v>
      </c>
      <c r="G36" s="14">
        <v>6.1686474250141482E-2</v>
      </c>
      <c r="H36" s="14">
        <v>4.4142614601018676E-2</v>
      </c>
      <c r="I36" s="14">
        <v>6.2252405206564797E-3</v>
      </c>
      <c r="J36" s="14">
        <v>1.0186757215619695E-2</v>
      </c>
      <c r="K36" s="15">
        <v>0</v>
      </c>
      <c r="L36" s="14">
        <v>1.1318619128466328E-3</v>
      </c>
      <c r="M36" s="14">
        <v>0</v>
      </c>
      <c r="N36" s="14">
        <v>2.8296547821165816E-3</v>
      </c>
      <c r="O36" s="14">
        <v>0</v>
      </c>
      <c r="P36" s="14">
        <v>6.7911714770797962E-3</v>
      </c>
      <c r="Q36" s="14">
        <v>1.1318619128466328E-3</v>
      </c>
      <c r="R36" s="14">
        <v>2.2637238256932655E-3</v>
      </c>
      <c r="S36" s="14">
        <v>6.2252405206564797E-3</v>
      </c>
      <c r="T36" s="14">
        <v>5.6593095642331638E-4</v>
      </c>
      <c r="U36" s="14">
        <v>0</v>
      </c>
      <c r="V36" s="14">
        <v>0</v>
      </c>
      <c r="W36" s="14">
        <v>0</v>
      </c>
      <c r="X36" s="14">
        <v>0.1590265987549519</v>
      </c>
      <c r="Y36" s="14">
        <v>1.1318619128466328E-3</v>
      </c>
      <c r="Z36" s="21">
        <v>0.56649688737973969</v>
      </c>
    </row>
    <row r="37" spans="1:26" x14ac:dyDescent="0.25">
      <c r="A37" s="4">
        <v>2009</v>
      </c>
      <c r="B37" s="8">
        <v>2310</v>
      </c>
      <c r="C37" s="8" t="s">
        <v>44</v>
      </c>
      <c r="D37" s="15">
        <v>0.15454545454545454</v>
      </c>
      <c r="E37" s="14">
        <v>8.2251082251082255E-3</v>
      </c>
      <c r="F37" s="14">
        <v>1.3852813852813853E-2</v>
      </c>
      <c r="G37" s="14">
        <v>0.12121212121212122</v>
      </c>
      <c r="H37" s="14">
        <v>3.1168831168831169E-2</v>
      </c>
      <c r="I37" s="14">
        <v>3.4632034632034632E-3</v>
      </c>
      <c r="J37" s="14">
        <v>3.0303030303030303E-3</v>
      </c>
      <c r="K37" s="15">
        <v>0</v>
      </c>
      <c r="L37" s="14">
        <v>0</v>
      </c>
      <c r="M37" s="14">
        <v>0</v>
      </c>
      <c r="N37" s="14">
        <v>0</v>
      </c>
      <c r="O37" s="14">
        <v>0</v>
      </c>
      <c r="P37" s="14">
        <v>2.1645021645021645E-3</v>
      </c>
      <c r="Q37" s="14">
        <v>3.0303030303030303E-3</v>
      </c>
      <c r="R37" s="14">
        <v>0</v>
      </c>
      <c r="S37" s="14">
        <v>5.1948051948051948E-3</v>
      </c>
      <c r="T37" s="14">
        <v>0</v>
      </c>
      <c r="U37" s="14">
        <v>0</v>
      </c>
      <c r="V37" s="14">
        <v>0</v>
      </c>
      <c r="W37" s="14">
        <v>0</v>
      </c>
      <c r="X37" s="14">
        <v>0.26147186147186147</v>
      </c>
      <c r="Y37" s="14">
        <v>5.1948051948051948E-3</v>
      </c>
      <c r="Z37" s="21">
        <v>0.38744588744588743</v>
      </c>
    </row>
    <row r="38" spans="1:26" x14ac:dyDescent="0.25">
      <c r="A38" s="4">
        <v>2010</v>
      </c>
      <c r="B38" s="8">
        <v>3758</v>
      </c>
      <c r="C38" s="8" t="s">
        <v>44</v>
      </c>
      <c r="D38" s="15">
        <v>9.9521021820117073E-2</v>
      </c>
      <c r="E38" s="14">
        <v>0</v>
      </c>
      <c r="F38" s="14">
        <v>1.2240553485896753E-2</v>
      </c>
      <c r="G38" s="14">
        <v>6.2267163384779139E-2</v>
      </c>
      <c r="H38" s="14">
        <v>1.2240553485896753E-2</v>
      </c>
      <c r="I38" s="14">
        <v>0</v>
      </c>
      <c r="J38" s="14">
        <v>0</v>
      </c>
      <c r="K38" s="15">
        <v>0</v>
      </c>
      <c r="L38" s="14">
        <v>1.8626929217668972E-3</v>
      </c>
      <c r="M38" s="14">
        <v>0</v>
      </c>
      <c r="N38" s="14">
        <v>0</v>
      </c>
      <c r="O38" s="14">
        <v>0</v>
      </c>
      <c r="P38" s="14">
        <v>3.1931878658861094E-3</v>
      </c>
      <c r="Q38" s="14">
        <v>3.1931878658861094E-3</v>
      </c>
      <c r="R38" s="14">
        <v>1.8626929217668972E-3</v>
      </c>
      <c r="S38" s="14">
        <v>2.6609898882384245E-3</v>
      </c>
      <c r="T38" s="14">
        <v>5.3219797764768491E-4</v>
      </c>
      <c r="U38" s="14">
        <v>0</v>
      </c>
      <c r="V38" s="14">
        <v>0</v>
      </c>
      <c r="W38" s="14">
        <v>0</v>
      </c>
      <c r="X38" s="14">
        <v>0.44145822245875466</v>
      </c>
      <c r="Y38" s="14">
        <v>1.3304949441192123E-3</v>
      </c>
      <c r="Z38" s="21">
        <v>0.35763704097924426</v>
      </c>
    </row>
    <row r="39" spans="1:26" x14ac:dyDescent="0.25">
      <c r="A39" s="4">
        <v>2011</v>
      </c>
      <c r="B39" s="8">
        <v>4954</v>
      </c>
      <c r="C39" s="8" t="s">
        <v>44</v>
      </c>
      <c r="D39" s="15">
        <v>9.3661687525232129E-2</v>
      </c>
      <c r="E39" s="14">
        <v>0</v>
      </c>
      <c r="F39" s="14">
        <v>5.8538554703270081E-3</v>
      </c>
      <c r="G39" s="14">
        <v>4.985870004037142E-2</v>
      </c>
      <c r="H39" s="14">
        <v>1.8368994751715786E-2</v>
      </c>
      <c r="I39" s="14">
        <v>2.0791279773920063E-2</v>
      </c>
      <c r="J39" s="14">
        <v>1.3524424707307227E-2</v>
      </c>
      <c r="K39" s="15">
        <v>0</v>
      </c>
      <c r="L39" s="14">
        <v>0</v>
      </c>
      <c r="M39" s="14">
        <v>0</v>
      </c>
      <c r="N39" s="14">
        <v>0</v>
      </c>
      <c r="O39" s="14">
        <v>0</v>
      </c>
      <c r="P39" s="14">
        <v>1.3120710536939846E-2</v>
      </c>
      <c r="Q39" s="14">
        <v>5.4501412999596287E-3</v>
      </c>
      <c r="R39" s="14">
        <v>3.0278562777553493E-3</v>
      </c>
      <c r="S39" s="14">
        <v>7.4687121517965282E-3</v>
      </c>
      <c r="T39" s="14">
        <v>0</v>
      </c>
      <c r="U39" s="14">
        <v>0</v>
      </c>
      <c r="V39" s="14">
        <v>0</v>
      </c>
      <c r="W39" s="14">
        <v>0</v>
      </c>
      <c r="X39" s="14">
        <v>0.32095276544206702</v>
      </c>
      <c r="Y39" s="14">
        <v>1.8167137666532096E-3</v>
      </c>
      <c r="Z39" s="21">
        <v>0.44610415825595479</v>
      </c>
    </row>
    <row r="40" spans="1:26" x14ac:dyDescent="0.25">
      <c r="A40" s="4">
        <v>2012</v>
      </c>
      <c r="B40" s="8">
        <v>3859</v>
      </c>
      <c r="C40" s="8" t="s">
        <v>44</v>
      </c>
      <c r="D40" s="15">
        <v>0.1376004146151853</v>
      </c>
      <c r="E40" s="14">
        <v>1.5548069448043534E-3</v>
      </c>
      <c r="F40" s="14">
        <v>4.1461518528116094E-3</v>
      </c>
      <c r="G40" s="14">
        <v>7.7740347240217667E-2</v>
      </c>
      <c r="H40" s="14">
        <v>1.9694221300855144E-2</v>
      </c>
      <c r="I40" s="14">
        <v>1.8657683337652241E-2</v>
      </c>
      <c r="J40" s="14">
        <v>1.9953355791655868E-2</v>
      </c>
      <c r="K40" s="15">
        <v>0</v>
      </c>
      <c r="L40" s="14">
        <v>0</v>
      </c>
      <c r="M40" s="14">
        <v>0</v>
      </c>
      <c r="N40" s="14">
        <v>0</v>
      </c>
      <c r="O40" s="14">
        <v>0</v>
      </c>
      <c r="P40" s="14">
        <v>3.7315366675304482E-2</v>
      </c>
      <c r="Q40" s="14">
        <v>4.9235553252137861E-3</v>
      </c>
      <c r="R40" s="14">
        <v>1.295672454003628E-3</v>
      </c>
      <c r="S40" s="14">
        <v>2.2803835190463851E-2</v>
      </c>
      <c r="T40" s="14">
        <v>0</v>
      </c>
      <c r="U40" s="14">
        <v>1.0365379632029023E-3</v>
      </c>
      <c r="V40" s="14">
        <v>0</v>
      </c>
      <c r="W40" s="14">
        <v>0</v>
      </c>
      <c r="X40" s="14">
        <v>0.25809795283752268</v>
      </c>
      <c r="Y40" s="14">
        <v>4.9235553252137861E-3</v>
      </c>
      <c r="Z40" s="21">
        <v>0.3902565431458927</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2434</v>
      </c>
      <c r="C42" s="9"/>
      <c r="D42" s="16">
        <v>0.13503324414377188</v>
      </c>
      <c r="E42" s="1">
        <v>2.475135255639855E-3</v>
      </c>
      <c r="F42" s="1">
        <v>5.3399026695598083E-3</v>
      </c>
      <c r="G42" s="1">
        <v>9.4889971841647533E-2</v>
      </c>
      <c r="H42" s="1">
        <v>1.5218577197054866E-2</v>
      </c>
      <c r="I42" s="1">
        <v>3.0178088721004116E-2</v>
      </c>
      <c r="J42" s="1">
        <v>3.0057978359521904E-3</v>
      </c>
      <c r="K42" s="16">
        <v>0</v>
      </c>
      <c r="L42" s="1">
        <v>1.2386215180233085E-4</v>
      </c>
      <c r="M42" s="1">
        <v>3.9496977004778175E-3</v>
      </c>
      <c r="N42" s="1">
        <v>2.8522923121868486E-3</v>
      </c>
      <c r="O42" s="1">
        <v>0</v>
      </c>
      <c r="P42" s="1">
        <v>3.2848779451986883E-3</v>
      </c>
      <c r="Q42" s="1">
        <v>1.6548386911399843E-3</v>
      </c>
      <c r="R42" s="1">
        <v>8.1716043920746339E-3</v>
      </c>
      <c r="S42" s="1">
        <v>7.22770534770733E-3</v>
      </c>
      <c r="T42" s="1">
        <v>3.3276634365787925E-5</v>
      </c>
      <c r="U42" s="1">
        <v>1.9375723083322596E-4</v>
      </c>
      <c r="V42" s="1">
        <v>0</v>
      </c>
      <c r="W42" s="1">
        <v>1.078281856641353E-4</v>
      </c>
      <c r="X42" s="1">
        <v>0.25378907251056881</v>
      </c>
      <c r="Y42" s="1">
        <v>4.5762124602598316E-3</v>
      </c>
      <c r="Z42" s="22">
        <v>0.42789425677309018</v>
      </c>
    </row>
    <row r="43" spans="1:26" x14ac:dyDescent="0.25">
      <c r="A43" s="5" t="s">
        <v>33</v>
      </c>
      <c r="B43" s="9">
        <v>710</v>
      </c>
      <c r="C43" s="9"/>
      <c r="D43" s="16">
        <v>0.1667244491864221</v>
      </c>
      <c r="E43" s="1">
        <v>3.6294066753591752E-3</v>
      </c>
      <c r="F43" s="1">
        <v>3.4789522718947164E-3</v>
      </c>
      <c r="G43" s="1">
        <v>0.14745878636469706</v>
      </c>
      <c r="H43" s="1">
        <v>0</v>
      </c>
      <c r="I43" s="1">
        <v>5.4274847796076268E-2</v>
      </c>
      <c r="J43" s="1">
        <v>1.3717421124828531E-3</v>
      </c>
      <c r="K43" s="16">
        <v>0</v>
      </c>
      <c r="L43" s="1">
        <v>0</v>
      </c>
      <c r="M43" s="1">
        <v>1.1763953438492172E-2</v>
      </c>
      <c r="N43" s="1">
        <v>1.0443940057007038E-2</v>
      </c>
      <c r="O43" s="1">
        <v>0</v>
      </c>
      <c r="P43" s="1">
        <v>5.4869684499314121E-4</v>
      </c>
      <c r="Q43" s="1">
        <v>2.461523463680343E-3</v>
      </c>
      <c r="R43" s="1">
        <v>4.5807584732703412E-3</v>
      </c>
      <c r="S43" s="1">
        <v>2.1815775109387688E-3</v>
      </c>
      <c r="T43" s="1">
        <v>0</v>
      </c>
      <c r="U43" s="1">
        <v>0</v>
      </c>
      <c r="V43" s="1">
        <v>0</v>
      </c>
      <c r="W43" s="1">
        <v>5.4127198917456026E-4</v>
      </c>
      <c r="X43" s="1">
        <v>0.20127954090730352</v>
      </c>
      <c r="Y43" s="1">
        <v>0</v>
      </c>
      <c r="Z43" s="22">
        <v>0.38926055290820794</v>
      </c>
    </row>
    <row r="44" spans="1:26" x14ac:dyDescent="0.25">
      <c r="A44" s="5" t="s">
        <v>34</v>
      </c>
      <c r="B44" s="9">
        <v>1861</v>
      </c>
      <c r="C44" s="9"/>
      <c r="D44" s="16">
        <v>0.10761816211169249</v>
      </c>
      <c r="E44" s="1">
        <v>2.7092385351480137E-3</v>
      </c>
      <c r="F44" s="1">
        <v>1.6300590171639889E-3</v>
      </c>
      <c r="G44" s="1">
        <v>0.11949346694781311</v>
      </c>
      <c r="H44" s="1">
        <v>6.8552946479439776E-3</v>
      </c>
      <c r="I44" s="1">
        <v>5.4728079186387252E-2</v>
      </c>
      <c r="J44" s="1">
        <v>1.6680567139282736E-4</v>
      </c>
      <c r="K44" s="16">
        <v>0</v>
      </c>
      <c r="L44" s="1">
        <v>9.9354197714853452E-5</v>
      </c>
      <c r="M44" s="1">
        <v>6.3950655331863754E-3</v>
      </c>
      <c r="N44" s="1">
        <v>3.5523901122740211E-3</v>
      </c>
      <c r="O44" s="1">
        <v>0</v>
      </c>
      <c r="P44" s="1">
        <v>2.2541579767791312E-3</v>
      </c>
      <c r="Q44" s="1">
        <v>8.2661305557913268E-4</v>
      </c>
      <c r="R44" s="1">
        <v>1.087919894223875E-2</v>
      </c>
      <c r="S44" s="1">
        <v>4.2386485830669205E-3</v>
      </c>
      <c r="T44" s="1">
        <v>0</v>
      </c>
      <c r="U44" s="1">
        <v>4.8704096857214127E-4</v>
      </c>
      <c r="V44" s="1">
        <v>0</v>
      </c>
      <c r="W44" s="1">
        <v>0</v>
      </c>
      <c r="X44" s="1">
        <v>0.22095125795974921</v>
      </c>
      <c r="Y44" s="1">
        <v>8.4627747859371584E-3</v>
      </c>
      <c r="Z44" s="22">
        <v>0.44865239176736066</v>
      </c>
    </row>
    <row r="45" spans="1:26" x14ac:dyDescent="0.25">
      <c r="A45" s="5" t="s">
        <v>35</v>
      </c>
      <c r="B45" s="9">
        <v>3199</v>
      </c>
      <c r="C45" s="9"/>
      <c r="D45" s="16">
        <v>0.1458180351441844</v>
      </c>
      <c r="E45" s="1">
        <v>1.3629283489096573E-3</v>
      </c>
      <c r="F45" s="1">
        <v>5.9446709359771734E-3</v>
      </c>
      <c r="G45" s="1">
        <v>3.9655822515526927E-2</v>
      </c>
      <c r="H45" s="1">
        <v>5.3987723719847169E-3</v>
      </c>
      <c r="I45" s="1">
        <v>5.4811682718659469E-4</v>
      </c>
      <c r="J45" s="1">
        <v>0</v>
      </c>
      <c r="K45" s="16">
        <v>0</v>
      </c>
      <c r="L45" s="1">
        <v>0</v>
      </c>
      <c r="M45" s="1">
        <v>3.915120194189962E-4</v>
      </c>
      <c r="N45" s="1">
        <v>0</v>
      </c>
      <c r="O45" s="1">
        <v>0</v>
      </c>
      <c r="P45" s="1">
        <v>1.2171796209354895E-3</v>
      </c>
      <c r="Q45" s="1">
        <v>2.3490721165139771E-4</v>
      </c>
      <c r="R45" s="1">
        <v>1.6982466542797628E-2</v>
      </c>
      <c r="S45" s="1">
        <v>5.9950739641978432E-3</v>
      </c>
      <c r="T45" s="1">
        <v>0</v>
      </c>
      <c r="U45" s="1">
        <v>0</v>
      </c>
      <c r="V45" s="1">
        <v>0</v>
      </c>
      <c r="W45" s="1">
        <v>0</v>
      </c>
      <c r="X45" s="1">
        <v>0.32577394426596301</v>
      </c>
      <c r="Y45" s="1">
        <v>3.3229288468759784E-3</v>
      </c>
      <c r="Z45" s="22">
        <v>0.44735364138439015</v>
      </c>
    </row>
    <row r="46" spans="1:26" ht="15.75" thickBot="1" x14ac:dyDescent="0.3">
      <c r="A46" s="6" t="s">
        <v>36</v>
      </c>
      <c r="B46" s="11">
        <v>3335</v>
      </c>
      <c r="C46" s="11"/>
      <c r="D46" s="17">
        <v>0.14294435158222793</v>
      </c>
      <c r="E46" s="18">
        <v>2.1172872232830169E-3</v>
      </c>
      <c r="F46" s="18">
        <v>8.7898117670903338E-3</v>
      </c>
      <c r="G46" s="18">
        <v>6.8619966784168471E-2</v>
      </c>
      <c r="H46" s="18">
        <v>2.9329177804248045E-2</v>
      </c>
      <c r="I46" s="18">
        <v>8.632104805781065E-3</v>
      </c>
      <c r="J46" s="18">
        <v>6.4641254027633507E-3</v>
      </c>
      <c r="K46" s="17">
        <v>0</v>
      </c>
      <c r="L46" s="18">
        <v>2.1389677390096644E-4</v>
      </c>
      <c r="M46" s="18">
        <v>0</v>
      </c>
      <c r="N46" s="18">
        <v>2.0211819872261298E-4</v>
      </c>
      <c r="O46" s="18">
        <v>0</v>
      </c>
      <c r="P46" s="18">
        <v>5.5150150970867205E-3</v>
      </c>
      <c r="Q46" s="18">
        <v>2.3217567316352228E-3</v>
      </c>
      <c r="R46" s="18">
        <v>5.4386117556494331E-3</v>
      </c>
      <c r="S46" s="18">
        <v>1.1642573758094172E-2</v>
      </c>
      <c r="T46" s="18">
        <v>7.8437781005071523E-5</v>
      </c>
      <c r="U46" s="18">
        <v>7.4038425943064455E-5</v>
      </c>
      <c r="V46" s="18">
        <v>0</v>
      </c>
      <c r="W46" s="18">
        <v>6.0855012931690243E-5</v>
      </c>
      <c r="X46" s="18">
        <v>0.28291828699693766</v>
      </c>
      <c r="Y46" s="18">
        <v>3.4254072859026936E-3</v>
      </c>
      <c r="Z46" s="23">
        <v>0.42121217681262851</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Z46"/>
  <sheetViews>
    <sheetView workbookViewId="0"/>
  </sheetViews>
  <sheetFormatPr defaultRowHeight="15" x14ac:dyDescent="0.25"/>
  <cols>
    <col min="2" max="2" width="9.85546875" bestFit="1" customWidth="1"/>
    <col min="3" max="3" width="7.85546875" customWidth="1"/>
    <col min="4" max="26" width="7.42578125" customWidth="1"/>
  </cols>
  <sheetData>
    <row r="1" spans="1:26" x14ac:dyDescent="0.25">
      <c r="A1" t="s">
        <v>169</v>
      </c>
    </row>
    <row r="2" spans="1:26" x14ac:dyDescent="0.25">
      <c r="A2" t="s">
        <v>171</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193</v>
      </c>
      <c r="C16" s="8">
        <v>2</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1023</v>
      </c>
      <c r="C17" s="8" t="s">
        <v>41</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1733</v>
      </c>
      <c r="C18" s="8" t="s">
        <v>42</v>
      </c>
      <c r="D18" s="15">
        <v>0</v>
      </c>
      <c r="E18" s="14">
        <v>0</v>
      </c>
      <c r="F18" s="14">
        <v>0</v>
      </c>
      <c r="G18" s="14">
        <v>0</v>
      </c>
      <c r="H18" s="14">
        <v>0</v>
      </c>
      <c r="I18" s="14">
        <v>3.2890940565493361E-2</v>
      </c>
      <c r="J18" s="14">
        <v>5.1933064050779E-3</v>
      </c>
      <c r="K18" s="15">
        <v>0</v>
      </c>
      <c r="L18" s="14">
        <v>9.2325447201384893E-3</v>
      </c>
      <c r="M18" s="14">
        <v>0</v>
      </c>
      <c r="N18" s="14">
        <v>1.0963646855164454E-2</v>
      </c>
      <c r="O18" s="14">
        <v>0</v>
      </c>
      <c r="P18" s="14">
        <v>4.0969417195614539E-2</v>
      </c>
      <c r="Q18" s="14">
        <v>4.0392383150605884E-3</v>
      </c>
      <c r="R18" s="14">
        <v>0</v>
      </c>
      <c r="S18" s="14">
        <v>0</v>
      </c>
      <c r="T18" s="14">
        <v>0</v>
      </c>
      <c r="U18" s="14">
        <v>0.54529717253317944</v>
      </c>
      <c r="V18" s="14">
        <v>0</v>
      </c>
      <c r="W18" s="14">
        <v>0.32602423542989034</v>
      </c>
      <c r="X18" s="14">
        <v>0</v>
      </c>
      <c r="Y18" s="14">
        <v>6.3473744950952107E-3</v>
      </c>
      <c r="Z18" s="21">
        <v>1.9042123485285632E-2</v>
      </c>
    </row>
    <row r="19" spans="1:26" x14ac:dyDescent="0.25">
      <c r="A19" s="4">
        <v>1991</v>
      </c>
      <c r="B19" s="8">
        <v>927</v>
      </c>
      <c r="C19" s="8" t="s">
        <v>43</v>
      </c>
      <c r="D19" s="15">
        <v>0</v>
      </c>
      <c r="E19" s="14">
        <v>0</v>
      </c>
      <c r="F19" s="14">
        <v>0</v>
      </c>
      <c r="G19" s="14">
        <v>0</v>
      </c>
      <c r="H19" s="14">
        <v>0</v>
      </c>
      <c r="I19" s="14">
        <v>4.5307443365695796E-2</v>
      </c>
      <c r="J19" s="14">
        <v>0</v>
      </c>
      <c r="K19" s="15">
        <v>4.3149946062567418E-3</v>
      </c>
      <c r="L19" s="14">
        <v>1.2944983818770227E-2</v>
      </c>
      <c r="M19" s="14">
        <v>0</v>
      </c>
      <c r="N19" s="14">
        <v>4.3149946062567418E-3</v>
      </c>
      <c r="O19" s="14">
        <v>0</v>
      </c>
      <c r="P19" s="14">
        <v>8.8457389428263214E-2</v>
      </c>
      <c r="Q19" s="14">
        <v>3.2362459546925568E-3</v>
      </c>
      <c r="R19" s="14">
        <v>0</v>
      </c>
      <c r="S19" s="14">
        <v>0</v>
      </c>
      <c r="T19" s="14">
        <v>0</v>
      </c>
      <c r="U19" s="14">
        <v>0.48112189859762672</v>
      </c>
      <c r="V19" s="14">
        <v>0</v>
      </c>
      <c r="W19" s="14">
        <v>0.32793959007551238</v>
      </c>
      <c r="X19" s="14">
        <v>0</v>
      </c>
      <c r="Y19" s="14">
        <v>1.2944983818770227E-2</v>
      </c>
      <c r="Z19" s="21">
        <v>1.9417475728155338E-2</v>
      </c>
    </row>
    <row r="20" spans="1:26" x14ac:dyDescent="0.25">
      <c r="A20" s="4">
        <v>1992</v>
      </c>
      <c r="B20" s="8">
        <v>817</v>
      </c>
      <c r="C20" s="8" t="s">
        <v>43</v>
      </c>
      <c r="D20" s="15">
        <v>0</v>
      </c>
      <c r="E20" s="14">
        <v>0</v>
      </c>
      <c r="F20" s="14">
        <v>0</v>
      </c>
      <c r="G20" s="14">
        <v>0</v>
      </c>
      <c r="H20" s="14">
        <v>0</v>
      </c>
      <c r="I20" s="14">
        <v>1.346389228886169E-2</v>
      </c>
      <c r="J20" s="14">
        <v>3.6719706242350062E-3</v>
      </c>
      <c r="K20" s="15">
        <v>3.6719706242350062E-3</v>
      </c>
      <c r="L20" s="14">
        <v>2.5703794369645046E-2</v>
      </c>
      <c r="M20" s="14">
        <v>0</v>
      </c>
      <c r="N20" s="14">
        <v>1.4687882496940025E-2</v>
      </c>
      <c r="O20" s="14">
        <v>0</v>
      </c>
      <c r="P20" s="14">
        <v>4.2839657282741736E-2</v>
      </c>
      <c r="Q20" s="14">
        <v>2.4479804161566705E-3</v>
      </c>
      <c r="R20" s="14">
        <v>0</v>
      </c>
      <c r="S20" s="14">
        <v>0</v>
      </c>
      <c r="T20" s="14">
        <v>0</v>
      </c>
      <c r="U20" s="14">
        <v>0.58384332925336602</v>
      </c>
      <c r="V20" s="14">
        <v>0</v>
      </c>
      <c r="W20" s="14">
        <v>0.26560587515299877</v>
      </c>
      <c r="X20" s="14">
        <v>0</v>
      </c>
      <c r="Y20" s="14">
        <v>8.5679314565483469E-3</v>
      </c>
      <c r="Z20" s="21">
        <v>3.5495716034271728E-2</v>
      </c>
    </row>
    <row r="21" spans="1:26" x14ac:dyDescent="0.25">
      <c r="A21" s="4">
        <v>1993</v>
      </c>
      <c r="B21" s="8">
        <v>335</v>
      </c>
      <c r="C21" s="8" t="s">
        <v>30</v>
      </c>
      <c r="D21" s="15">
        <v>0</v>
      </c>
      <c r="E21" s="14">
        <v>0</v>
      </c>
      <c r="F21" s="14">
        <v>0</v>
      </c>
      <c r="G21" s="14">
        <v>0</v>
      </c>
      <c r="H21" s="14">
        <v>0</v>
      </c>
      <c r="I21" s="14">
        <v>9.5522388059701493E-2</v>
      </c>
      <c r="J21" s="14">
        <v>2.3880597014925373E-2</v>
      </c>
      <c r="K21" s="15">
        <v>0</v>
      </c>
      <c r="L21" s="14">
        <v>6.8656716417910449E-2</v>
      </c>
      <c r="M21" s="14">
        <v>0</v>
      </c>
      <c r="N21" s="14">
        <v>2.3880597014925373E-2</v>
      </c>
      <c r="O21" s="14">
        <v>0</v>
      </c>
      <c r="P21" s="14">
        <v>0.11044776119402985</v>
      </c>
      <c r="Q21" s="14">
        <v>5.9701492537313433E-3</v>
      </c>
      <c r="R21" s="14">
        <v>0</v>
      </c>
      <c r="S21" s="14">
        <v>0</v>
      </c>
      <c r="T21" s="14">
        <v>0</v>
      </c>
      <c r="U21" s="14">
        <v>0.46268656716417911</v>
      </c>
      <c r="V21" s="14">
        <v>0</v>
      </c>
      <c r="W21" s="14">
        <v>4.1791044776119404E-2</v>
      </c>
      <c r="X21" s="14">
        <v>0</v>
      </c>
      <c r="Y21" s="14">
        <v>4.7761194029850747E-2</v>
      </c>
      <c r="Z21" s="21">
        <v>0.11940298507462686</v>
      </c>
    </row>
    <row r="22" spans="1:26" x14ac:dyDescent="0.25">
      <c r="A22" s="4">
        <v>1994</v>
      </c>
      <c r="B22" s="8">
        <v>175</v>
      </c>
      <c r="C22" s="8" t="s">
        <v>62</v>
      </c>
      <c r="D22" s="15">
        <v>0</v>
      </c>
      <c r="E22" s="14">
        <v>0</v>
      </c>
      <c r="F22" s="14">
        <v>0</v>
      </c>
      <c r="G22" s="14">
        <v>0</v>
      </c>
      <c r="H22" s="14">
        <v>0</v>
      </c>
      <c r="I22" s="14">
        <v>0.2628571428571429</v>
      </c>
      <c r="J22" s="14">
        <v>5.1428571428571428E-2</v>
      </c>
      <c r="K22" s="15">
        <v>0</v>
      </c>
      <c r="L22" s="14">
        <v>6.2857142857142861E-2</v>
      </c>
      <c r="M22" s="14">
        <v>0</v>
      </c>
      <c r="N22" s="14">
        <v>4.5714285714285714E-2</v>
      </c>
      <c r="O22" s="14">
        <v>0</v>
      </c>
      <c r="P22" s="14">
        <v>6.2857142857142861E-2</v>
      </c>
      <c r="Q22" s="14">
        <v>0</v>
      </c>
      <c r="R22" s="14">
        <v>0</v>
      </c>
      <c r="S22" s="14">
        <v>0</v>
      </c>
      <c r="T22" s="14">
        <v>0</v>
      </c>
      <c r="U22" s="14">
        <v>6.8571428571428575E-2</v>
      </c>
      <c r="V22" s="14">
        <v>0</v>
      </c>
      <c r="W22" s="14">
        <v>0.22285714285714286</v>
      </c>
      <c r="X22" s="14">
        <v>0</v>
      </c>
      <c r="Y22" s="14">
        <v>3.4285714285714287E-2</v>
      </c>
      <c r="Z22" s="21">
        <v>0.18857142857142858</v>
      </c>
    </row>
    <row r="23" spans="1:26" x14ac:dyDescent="0.25">
      <c r="A23" s="4">
        <v>1995</v>
      </c>
      <c r="B23" s="8">
        <v>219</v>
      </c>
      <c r="C23" s="8" t="s">
        <v>61</v>
      </c>
      <c r="D23" s="15">
        <v>0</v>
      </c>
      <c r="E23" s="14">
        <v>0</v>
      </c>
      <c r="F23" s="14">
        <v>0</v>
      </c>
      <c r="G23" s="14">
        <v>0</v>
      </c>
      <c r="H23" s="14">
        <v>0</v>
      </c>
      <c r="I23" s="14">
        <v>4.5662100456621002E-3</v>
      </c>
      <c r="J23" s="14">
        <v>0</v>
      </c>
      <c r="K23" s="15">
        <v>0</v>
      </c>
      <c r="L23" s="14">
        <v>9.1324200913242004E-3</v>
      </c>
      <c r="M23" s="14">
        <v>0</v>
      </c>
      <c r="N23" s="14">
        <v>0</v>
      </c>
      <c r="O23" s="14">
        <v>0</v>
      </c>
      <c r="P23" s="14">
        <v>0</v>
      </c>
      <c r="Q23" s="14">
        <v>0</v>
      </c>
      <c r="R23" s="14">
        <v>0</v>
      </c>
      <c r="S23" s="14">
        <v>0</v>
      </c>
      <c r="T23" s="14">
        <v>0</v>
      </c>
      <c r="U23" s="14">
        <v>0.69406392694063923</v>
      </c>
      <c r="V23" s="14">
        <v>0</v>
      </c>
      <c r="W23" s="14">
        <v>0.23287671232876711</v>
      </c>
      <c r="X23" s="14">
        <v>0</v>
      </c>
      <c r="Y23" s="14">
        <v>1.8264840182648401E-2</v>
      </c>
      <c r="Z23" s="21">
        <v>4.1095890410958902E-2</v>
      </c>
    </row>
    <row r="24" spans="1:26" x14ac:dyDescent="0.25">
      <c r="A24" s="4">
        <v>1996</v>
      </c>
      <c r="B24" s="8">
        <v>419</v>
      </c>
      <c r="C24" s="8" t="s">
        <v>42</v>
      </c>
      <c r="D24" s="15">
        <v>0</v>
      </c>
      <c r="E24" s="14">
        <v>0</v>
      </c>
      <c r="F24" s="14">
        <v>0</v>
      </c>
      <c r="G24" s="14">
        <v>0</v>
      </c>
      <c r="H24" s="14">
        <v>0</v>
      </c>
      <c r="I24" s="14">
        <v>2.3866348448687352E-3</v>
      </c>
      <c r="J24" s="14">
        <v>0</v>
      </c>
      <c r="K24" s="15">
        <v>0</v>
      </c>
      <c r="L24" s="14">
        <v>1.9093078758949882E-2</v>
      </c>
      <c r="M24" s="14">
        <v>0</v>
      </c>
      <c r="N24" s="14">
        <v>0</v>
      </c>
      <c r="O24" s="14">
        <v>0</v>
      </c>
      <c r="P24" s="14">
        <v>2.3866348448687352E-3</v>
      </c>
      <c r="Q24" s="14">
        <v>0</v>
      </c>
      <c r="R24" s="14">
        <v>2.3866348448687352E-3</v>
      </c>
      <c r="S24" s="14">
        <v>0</v>
      </c>
      <c r="T24" s="14">
        <v>0</v>
      </c>
      <c r="U24" s="14">
        <v>0.8949880668257757</v>
      </c>
      <c r="V24" s="14">
        <v>0</v>
      </c>
      <c r="W24" s="14">
        <v>5.4892601431980909E-2</v>
      </c>
      <c r="X24" s="14">
        <v>2.3866348448687352E-3</v>
      </c>
      <c r="Y24" s="14">
        <v>7.1599045346062056E-3</v>
      </c>
      <c r="Z24" s="21">
        <v>1.4319809069212411E-2</v>
      </c>
    </row>
    <row r="25" spans="1:26" x14ac:dyDescent="0.25">
      <c r="A25" s="4">
        <v>1997</v>
      </c>
      <c r="B25" s="8">
        <v>226</v>
      </c>
      <c r="C25" s="8" t="s">
        <v>43</v>
      </c>
      <c r="D25" s="15">
        <v>0</v>
      </c>
      <c r="E25" s="14">
        <v>0</v>
      </c>
      <c r="F25" s="14">
        <v>0</v>
      </c>
      <c r="G25" s="14">
        <v>0</v>
      </c>
      <c r="H25" s="14">
        <v>0</v>
      </c>
      <c r="I25" s="14">
        <v>2.6548672566371681E-2</v>
      </c>
      <c r="J25" s="14">
        <v>0</v>
      </c>
      <c r="K25" s="15">
        <v>0</v>
      </c>
      <c r="L25" s="14">
        <v>0</v>
      </c>
      <c r="M25" s="14">
        <v>0</v>
      </c>
      <c r="N25" s="14">
        <v>0</v>
      </c>
      <c r="O25" s="14">
        <v>0</v>
      </c>
      <c r="P25" s="14">
        <v>0</v>
      </c>
      <c r="Q25" s="14">
        <v>0</v>
      </c>
      <c r="R25" s="14">
        <v>2.2123893805309734E-2</v>
      </c>
      <c r="S25" s="14">
        <v>0</v>
      </c>
      <c r="T25" s="14">
        <v>0</v>
      </c>
      <c r="U25" s="14">
        <v>0.88053097345132747</v>
      </c>
      <c r="V25" s="14">
        <v>0</v>
      </c>
      <c r="W25" s="14">
        <v>6.637168141592921E-2</v>
      </c>
      <c r="X25" s="14">
        <v>0</v>
      </c>
      <c r="Y25" s="14">
        <v>0</v>
      </c>
      <c r="Z25" s="21">
        <v>4.4247787610619468E-3</v>
      </c>
    </row>
    <row r="26" spans="1:26" x14ac:dyDescent="0.25">
      <c r="A26" s="4">
        <v>1998</v>
      </c>
      <c r="B26" s="8">
        <v>130</v>
      </c>
      <c r="C26" s="8" t="s">
        <v>30</v>
      </c>
      <c r="D26" s="15">
        <v>0</v>
      </c>
      <c r="E26" s="14">
        <v>0</v>
      </c>
      <c r="F26" s="14">
        <v>0</v>
      </c>
      <c r="G26" s="14">
        <v>0</v>
      </c>
      <c r="H26" s="14">
        <v>0</v>
      </c>
      <c r="I26" s="14">
        <v>0</v>
      </c>
      <c r="J26" s="14">
        <v>0</v>
      </c>
      <c r="K26" s="15">
        <v>0</v>
      </c>
      <c r="L26" s="14">
        <v>0</v>
      </c>
      <c r="M26" s="14">
        <v>0</v>
      </c>
      <c r="N26" s="14">
        <v>0</v>
      </c>
      <c r="O26" s="14">
        <v>0</v>
      </c>
      <c r="P26" s="14">
        <v>0</v>
      </c>
      <c r="Q26" s="14">
        <v>0</v>
      </c>
      <c r="R26" s="14">
        <v>2.3076923076923078E-2</v>
      </c>
      <c r="S26" s="14">
        <v>0</v>
      </c>
      <c r="T26" s="14">
        <v>0</v>
      </c>
      <c r="U26" s="14">
        <v>0.93076923076923079</v>
      </c>
      <c r="V26" s="14">
        <v>0</v>
      </c>
      <c r="W26" s="14">
        <v>2.3076923076923078E-2</v>
      </c>
      <c r="X26" s="14">
        <v>0</v>
      </c>
      <c r="Y26" s="14">
        <v>7.6923076923076927E-3</v>
      </c>
      <c r="Z26" s="21">
        <v>1.5384615384615385E-2</v>
      </c>
    </row>
    <row r="27" spans="1:26" x14ac:dyDescent="0.25">
      <c r="A27" s="4">
        <v>1999</v>
      </c>
      <c r="B27" s="8">
        <v>182</v>
      </c>
      <c r="C27" s="8" t="s">
        <v>62</v>
      </c>
      <c r="D27" s="15">
        <v>0</v>
      </c>
      <c r="E27" s="14">
        <v>0</v>
      </c>
      <c r="F27" s="14">
        <v>0</v>
      </c>
      <c r="G27" s="14">
        <v>0</v>
      </c>
      <c r="H27" s="14">
        <v>0</v>
      </c>
      <c r="I27" s="14">
        <v>2.197802197802198E-2</v>
      </c>
      <c r="J27" s="14">
        <v>0</v>
      </c>
      <c r="K27" s="15">
        <v>0</v>
      </c>
      <c r="L27" s="14">
        <v>1.098901098901099E-2</v>
      </c>
      <c r="M27" s="14">
        <v>0</v>
      </c>
      <c r="N27" s="14">
        <v>0</v>
      </c>
      <c r="O27" s="14">
        <v>0</v>
      </c>
      <c r="P27" s="14">
        <v>5.4945054945054949E-3</v>
      </c>
      <c r="Q27" s="14">
        <v>0</v>
      </c>
      <c r="R27" s="14">
        <v>5.4945054945054949E-3</v>
      </c>
      <c r="S27" s="14">
        <v>0</v>
      </c>
      <c r="T27" s="14">
        <v>0</v>
      </c>
      <c r="U27" s="14">
        <v>0.9285714285714286</v>
      </c>
      <c r="V27" s="14">
        <v>0</v>
      </c>
      <c r="W27" s="14">
        <v>5.4945054945054949E-3</v>
      </c>
      <c r="X27" s="14">
        <v>0</v>
      </c>
      <c r="Y27" s="14">
        <v>1.098901098901099E-2</v>
      </c>
      <c r="Z27" s="21">
        <v>1.098901098901099E-2</v>
      </c>
    </row>
    <row r="28" spans="1:26" x14ac:dyDescent="0.25">
      <c r="A28" s="4">
        <v>2000</v>
      </c>
      <c r="B28" s="8">
        <v>366</v>
      </c>
      <c r="C28" s="8" t="s">
        <v>116</v>
      </c>
      <c r="D28" s="15" t="s">
        <v>26</v>
      </c>
      <c r="E28" s="14" t="s">
        <v>27</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v>226</v>
      </c>
      <c r="C29" s="8">
        <v>4</v>
      </c>
      <c r="D29" s="15" t="s">
        <v>26</v>
      </c>
      <c r="E29" s="14" t="s">
        <v>27</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t="s">
        <v>40</v>
      </c>
      <c r="C30" s="8"/>
      <c r="D30" s="15" t="s">
        <v>28</v>
      </c>
      <c r="E30" s="14" t="s">
        <v>28</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t="s">
        <v>40</v>
      </c>
      <c r="C31" s="8"/>
      <c r="D31" s="15" t="s">
        <v>28</v>
      </c>
      <c r="E31" s="14" t="s">
        <v>28</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t="s">
        <v>40</v>
      </c>
      <c r="C32" s="8"/>
      <c r="D32" s="15" t="s">
        <v>28</v>
      </c>
      <c r="E32" s="14" t="s">
        <v>28</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t="s">
        <v>40</v>
      </c>
      <c r="C33" s="8"/>
      <c r="D33" s="15" t="s">
        <v>28</v>
      </c>
      <c r="E33" s="14" t="s">
        <v>28</v>
      </c>
      <c r="F33" s="14" t="s">
        <v>28</v>
      </c>
      <c r="G33" s="14" t="s">
        <v>28</v>
      </c>
      <c r="H33" s="14" t="s">
        <v>28</v>
      </c>
      <c r="I33" s="14" t="s">
        <v>28</v>
      </c>
      <c r="J33" s="14" t="s">
        <v>28</v>
      </c>
      <c r="K33" s="15" t="s">
        <v>28</v>
      </c>
      <c r="L33" s="14" t="s">
        <v>28</v>
      </c>
      <c r="M33" s="14" t="s">
        <v>28</v>
      </c>
      <c r="N33" s="14" t="s">
        <v>28</v>
      </c>
      <c r="O33" s="14" t="s">
        <v>28</v>
      </c>
      <c r="P33" s="14" t="s">
        <v>28</v>
      </c>
      <c r="Q33" s="14" t="s">
        <v>28</v>
      </c>
      <c r="R33" s="14" t="s">
        <v>28</v>
      </c>
      <c r="S33" s="14" t="s">
        <v>28</v>
      </c>
      <c r="T33" s="14" t="s">
        <v>28</v>
      </c>
      <c r="U33" s="14" t="s">
        <v>28</v>
      </c>
      <c r="V33" s="14" t="s">
        <v>28</v>
      </c>
      <c r="W33" s="14" t="s">
        <v>28</v>
      </c>
      <c r="X33" s="14" t="s">
        <v>28</v>
      </c>
      <c r="Y33" s="14" t="s">
        <v>28</v>
      </c>
      <c r="Z33" s="21" t="s">
        <v>28</v>
      </c>
    </row>
    <row r="34" spans="1:26" x14ac:dyDescent="0.25">
      <c r="A34" s="4">
        <v>2006</v>
      </c>
      <c r="B34" s="8" t="s">
        <v>40</v>
      </c>
      <c r="C34" s="8"/>
      <c r="D34" s="15" t="s">
        <v>28</v>
      </c>
      <c r="E34" s="14" t="s">
        <v>28</v>
      </c>
      <c r="F34" s="14" t="s">
        <v>28</v>
      </c>
      <c r="G34" s="14" t="s">
        <v>28</v>
      </c>
      <c r="H34" s="14" t="s">
        <v>28</v>
      </c>
      <c r="I34" s="14" t="s">
        <v>28</v>
      </c>
      <c r="J34" s="14" t="s">
        <v>28</v>
      </c>
      <c r="K34" s="15" t="s">
        <v>28</v>
      </c>
      <c r="L34" s="14" t="s">
        <v>28</v>
      </c>
      <c r="M34" s="14" t="s">
        <v>28</v>
      </c>
      <c r="N34" s="14" t="s">
        <v>28</v>
      </c>
      <c r="O34" s="14" t="s">
        <v>28</v>
      </c>
      <c r="P34" s="14" t="s">
        <v>28</v>
      </c>
      <c r="Q34" s="14" t="s">
        <v>28</v>
      </c>
      <c r="R34" s="14" t="s">
        <v>28</v>
      </c>
      <c r="S34" s="14" t="s">
        <v>28</v>
      </c>
      <c r="T34" s="14" t="s">
        <v>28</v>
      </c>
      <c r="U34" s="14" t="s">
        <v>28</v>
      </c>
      <c r="V34" s="14" t="s">
        <v>28</v>
      </c>
      <c r="W34" s="14" t="s">
        <v>28</v>
      </c>
      <c r="X34" s="14" t="s">
        <v>28</v>
      </c>
      <c r="Y34" s="14" t="s">
        <v>28</v>
      </c>
      <c r="Z34" s="21" t="s">
        <v>28</v>
      </c>
    </row>
    <row r="35" spans="1:26" x14ac:dyDescent="0.25">
      <c r="A35" s="4">
        <v>2007</v>
      </c>
      <c r="B35" s="8" t="s">
        <v>40</v>
      </c>
      <c r="C35" s="8"/>
      <c r="D35" s="15" t="s">
        <v>28</v>
      </c>
      <c r="E35" s="14" t="s">
        <v>28</v>
      </c>
      <c r="F35" s="14" t="s">
        <v>28</v>
      </c>
      <c r="G35" s="14" t="s">
        <v>28</v>
      </c>
      <c r="H35" s="14" t="s">
        <v>28</v>
      </c>
      <c r="I35" s="14" t="s">
        <v>28</v>
      </c>
      <c r="J35" s="14" t="s">
        <v>28</v>
      </c>
      <c r="K35" s="15" t="s">
        <v>28</v>
      </c>
      <c r="L35" s="14" t="s">
        <v>28</v>
      </c>
      <c r="M35" s="14" t="s">
        <v>28</v>
      </c>
      <c r="N35" s="14" t="s">
        <v>28</v>
      </c>
      <c r="O35" s="14" t="s">
        <v>28</v>
      </c>
      <c r="P35" s="14" t="s">
        <v>28</v>
      </c>
      <c r="Q35" s="14" t="s">
        <v>28</v>
      </c>
      <c r="R35" s="14" t="s">
        <v>28</v>
      </c>
      <c r="S35" s="14" t="s">
        <v>28</v>
      </c>
      <c r="T35" s="14" t="s">
        <v>28</v>
      </c>
      <c r="U35" s="14" t="s">
        <v>28</v>
      </c>
      <c r="V35" s="14" t="s">
        <v>28</v>
      </c>
      <c r="W35" s="14" t="s">
        <v>28</v>
      </c>
      <c r="X35" s="14" t="s">
        <v>28</v>
      </c>
      <c r="Y35" s="14" t="s">
        <v>28</v>
      </c>
      <c r="Z35" s="21" t="s">
        <v>28</v>
      </c>
    </row>
    <row r="36" spans="1:26" x14ac:dyDescent="0.25">
      <c r="A36" s="4">
        <v>2008</v>
      </c>
      <c r="B36" s="8" t="s">
        <v>40</v>
      </c>
      <c r="C36" s="8"/>
      <c r="D36" s="15" t="s">
        <v>28</v>
      </c>
      <c r="E36" s="14" t="s">
        <v>28</v>
      </c>
      <c r="F36" s="14" t="s">
        <v>28</v>
      </c>
      <c r="G36" s="14" t="s">
        <v>28</v>
      </c>
      <c r="H36" s="14" t="s">
        <v>28</v>
      </c>
      <c r="I36" s="14" t="s">
        <v>28</v>
      </c>
      <c r="J36" s="14" t="s">
        <v>28</v>
      </c>
      <c r="K36" s="15" t="s">
        <v>28</v>
      </c>
      <c r="L36" s="14" t="s">
        <v>28</v>
      </c>
      <c r="M36" s="14" t="s">
        <v>28</v>
      </c>
      <c r="N36" s="14" t="s">
        <v>28</v>
      </c>
      <c r="O36" s="14" t="s">
        <v>28</v>
      </c>
      <c r="P36" s="14" t="s">
        <v>28</v>
      </c>
      <c r="Q36" s="14" t="s">
        <v>28</v>
      </c>
      <c r="R36" s="14" t="s">
        <v>28</v>
      </c>
      <c r="S36" s="14" t="s">
        <v>28</v>
      </c>
      <c r="T36" s="14" t="s">
        <v>28</v>
      </c>
      <c r="U36" s="14" t="s">
        <v>28</v>
      </c>
      <c r="V36" s="14" t="s">
        <v>28</v>
      </c>
      <c r="W36" s="14" t="s">
        <v>28</v>
      </c>
      <c r="X36" s="14" t="s">
        <v>28</v>
      </c>
      <c r="Y36" s="14" t="s">
        <v>28</v>
      </c>
      <c r="Z36" s="21" t="s">
        <v>28</v>
      </c>
    </row>
    <row r="37" spans="1:26" x14ac:dyDescent="0.25">
      <c r="A37" s="4">
        <v>2009</v>
      </c>
      <c r="B37" s="8" t="s">
        <v>40</v>
      </c>
      <c r="C37" s="8"/>
      <c r="D37" s="15" t="s">
        <v>28</v>
      </c>
      <c r="E37" s="14" t="s">
        <v>28</v>
      </c>
      <c r="F37" s="14" t="s">
        <v>28</v>
      </c>
      <c r="G37" s="14" t="s">
        <v>28</v>
      </c>
      <c r="H37" s="14" t="s">
        <v>28</v>
      </c>
      <c r="I37" s="14" t="s">
        <v>28</v>
      </c>
      <c r="J37" s="14" t="s">
        <v>28</v>
      </c>
      <c r="K37" s="15" t="s">
        <v>28</v>
      </c>
      <c r="L37" s="14" t="s">
        <v>28</v>
      </c>
      <c r="M37" s="14" t="s">
        <v>28</v>
      </c>
      <c r="N37" s="14" t="s">
        <v>28</v>
      </c>
      <c r="O37" s="14" t="s">
        <v>28</v>
      </c>
      <c r="P37" s="14" t="s">
        <v>28</v>
      </c>
      <c r="Q37" s="14" t="s">
        <v>28</v>
      </c>
      <c r="R37" s="14" t="s">
        <v>28</v>
      </c>
      <c r="S37" s="14" t="s">
        <v>28</v>
      </c>
      <c r="T37" s="14" t="s">
        <v>28</v>
      </c>
      <c r="U37" s="14" t="s">
        <v>28</v>
      </c>
      <c r="V37" s="14" t="s">
        <v>28</v>
      </c>
      <c r="W37" s="14" t="s">
        <v>28</v>
      </c>
      <c r="X37" s="14" t="s">
        <v>28</v>
      </c>
      <c r="Y37" s="14" t="s">
        <v>28</v>
      </c>
      <c r="Z37" s="21" t="s">
        <v>28</v>
      </c>
    </row>
    <row r="38" spans="1:26" x14ac:dyDescent="0.25">
      <c r="A38" s="4">
        <v>2010</v>
      </c>
      <c r="B38" s="8" t="s">
        <v>40</v>
      </c>
      <c r="C38" s="8"/>
      <c r="D38" s="15" t="s">
        <v>28</v>
      </c>
      <c r="E38" s="14" t="s">
        <v>28</v>
      </c>
      <c r="F38" s="14" t="s">
        <v>28</v>
      </c>
      <c r="G38" s="14" t="s">
        <v>28</v>
      </c>
      <c r="H38" s="14" t="s">
        <v>28</v>
      </c>
      <c r="I38" s="14" t="s">
        <v>28</v>
      </c>
      <c r="J38" s="14" t="s">
        <v>28</v>
      </c>
      <c r="K38" s="15" t="s">
        <v>28</v>
      </c>
      <c r="L38" s="14" t="s">
        <v>28</v>
      </c>
      <c r="M38" s="14" t="s">
        <v>28</v>
      </c>
      <c r="N38" s="14" t="s">
        <v>28</v>
      </c>
      <c r="O38" s="14" t="s">
        <v>28</v>
      </c>
      <c r="P38" s="14" t="s">
        <v>28</v>
      </c>
      <c r="Q38" s="14" t="s">
        <v>28</v>
      </c>
      <c r="R38" s="14" t="s">
        <v>28</v>
      </c>
      <c r="S38" s="14" t="s">
        <v>28</v>
      </c>
      <c r="T38" s="14" t="s">
        <v>28</v>
      </c>
      <c r="U38" s="14" t="s">
        <v>28</v>
      </c>
      <c r="V38" s="14" t="s">
        <v>28</v>
      </c>
      <c r="W38" s="14" t="s">
        <v>28</v>
      </c>
      <c r="X38" s="14" t="s">
        <v>28</v>
      </c>
      <c r="Y38" s="14" t="s">
        <v>28</v>
      </c>
      <c r="Z38" s="21" t="s">
        <v>28</v>
      </c>
    </row>
    <row r="39" spans="1:26" x14ac:dyDescent="0.25">
      <c r="A39" s="4">
        <v>2011</v>
      </c>
      <c r="B39" s="8" t="s">
        <v>40</v>
      </c>
      <c r="C39" s="8"/>
      <c r="D39" s="15" t="s">
        <v>28</v>
      </c>
      <c r="E39" s="14" t="s">
        <v>28</v>
      </c>
      <c r="F39" s="14" t="s">
        <v>28</v>
      </c>
      <c r="G39" s="14" t="s">
        <v>28</v>
      </c>
      <c r="H39" s="14" t="s">
        <v>28</v>
      </c>
      <c r="I39" s="14" t="s">
        <v>28</v>
      </c>
      <c r="J39" s="14" t="s">
        <v>28</v>
      </c>
      <c r="K39" s="15" t="s">
        <v>28</v>
      </c>
      <c r="L39" s="14" t="s">
        <v>28</v>
      </c>
      <c r="M39" s="14" t="s">
        <v>28</v>
      </c>
      <c r="N39" s="14" t="s">
        <v>28</v>
      </c>
      <c r="O39" s="14" t="s">
        <v>28</v>
      </c>
      <c r="P39" s="14" t="s">
        <v>28</v>
      </c>
      <c r="Q39" s="14" t="s">
        <v>28</v>
      </c>
      <c r="R39" s="14" t="s">
        <v>28</v>
      </c>
      <c r="S39" s="14" t="s">
        <v>28</v>
      </c>
      <c r="T39" s="14" t="s">
        <v>28</v>
      </c>
      <c r="U39" s="14" t="s">
        <v>28</v>
      </c>
      <c r="V39" s="14" t="s">
        <v>28</v>
      </c>
      <c r="W39" s="14" t="s">
        <v>28</v>
      </c>
      <c r="X39" s="14" t="s">
        <v>28</v>
      </c>
      <c r="Y39" s="14" t="s">
        <v>28</v>
      </c>
      <c r="Z39" s="21" t="s">
        <v>28</v>
      </c>
    </row>
    <row r="40" spans="1:26" x14ac:dyDescent="0.25">
      <c r="A40" s="4">
        <v>2012</v>
      </c>
      <c r="B40" s="8" t="s">
        <v>40</v>
      </c>
      <c r="C40" s="8"/>
      <c r="D40" s="15" t="s">
        <v>28</v>
      </c>
      <c r="E40" s="14" t="s">
        <v>28</v>
      </c>
      <c r="F40" s="14" t="s">
        <v>28</v>
      </c>
      <c r="G40" s="14" t="s">
        <v>28</v>
      </c>
      <c r="H40" s="14" t="s">
        <v>28</v>
      </c>
      <c r="I40" s="14" t="s">
        <v>28</v>
      </c>
      <c r="J40" s="14" t="s">
        <v>28</v>
      </c>
      <c r="K40" s="15" t="s">
        <v>28</v>
      </c>
      <c r="L40" s="14" t="s">
        <v>28</v>
      </c>
      <c r="M40" s="14" t="s">
        <v>28</v>
      </c>
      <c r="N40" s="14" t="s">
        <v>28</v>
      </c>
      <c r="O40" s="14" t="s">
        <v>28</v>
      </c>
      <c r="P40" s="14" t="s">
        <v>28</v>
      </c>
      <c r="Q40" s="14" t="s">
        <v>28</v>
      </c>
      <c r="R40" s="14" t="s">
        <v>28</v>
      </c>
      <c r="S40" s="14" t="s">
        <v>28</v>
      </c>
      <c r="T40" s="14" t="s">
        <v>28</v>
      </c>
      <c r="U40" s="14" t="s">
        <v>28</v>
      </c>
      <c r="V40" s="14" t="s">
        <v>28</v>
      </c>
      <c r="W40" s="14" t="s">
        <v>28</v>
      </c>
      <c r="X40" s="14" t="s">
        <v>28</v>
      </c>
      <c r="Y40" s="14" t="s">
        <v>28</v>
      </c>
      <c r="Z40" s="21" t="s">
        <v>28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516</v>
      </c>
      <c r="C42" s="9"/>
      <c r="D42" s="16">
        <v>0</v>
      </c>
      <c r="E42" s="1">
        <v>0</v>
      </c>
      <c r="F42" s="1">
        <v>0</v>
      </c>
      <c r="G42" s="1">
        <v>0</v>
      </c>
      <c r="H42" s="1">
        <v>0</v>
      </c>
      <c r="I42" s="1">
        <v>5.055213465718196E-2</v>
      </c>
      <c r="J42" s="1">
        <v>8.4174445472809702E-3</v>
      </c>
      <c r="K42" s="16">
        <v>7.9869652304917472E-4</v>
      </c>
      <c r="L42" s="1">
        <v>2.1860969202289211E-2</v>
      </c>
      <c r="M42" s="1">
        <v>0</v>
      </c>
      <c r="N42" s="1">
        <v>9.9561406687572306E-3</v>
      </c>
      <c r="O42" s="1">
        <v>0</v>
      </c>
      <c r="P42" s="1">
        <v>3.5345250829716637E-2</v>
      </c>
      <c r="Q42" s="1">
        <v>1.5693613939641159E-3</v>
      </c>
      <c r="R42" s="1">
        <v>5.3081957221607044E-3</v>
      </c>
      <c r="S42" s="1">
        <v>0</v>
      </c>
      <c r="T42" s="1">
        <v>0</v>
      </c>
      <c r="U42" s="1">
        <v>0.64704440226781823</v>
      </c>
      <c r="V42" s="1">
        <v>0</v>
      </c>
      <c r="W42" s="1">
        <v>0.15669303120397693</v>
      </c>
      <c r="X42" s="1">
        <v>2.3866348448687351E-4</v>
      </c>
      <c r="Y42" s="1">
        <v>1.540132614845521E-2</v>
      </c>
      <c r="Z42" s="22">
        <v>4.6814383350862784E-2</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701</v>
      </c>
      <c r="C44" s="9"/>
      <c r="D44" s="16">
        <v>0</v>
      </c>
      <c r="E44" s="1">
        <v>0</v>
      </c>
      <c r="F44" s="1">
        <v>0</v>
      </c>
      <c r="G44" s="1">
        <v>0</v>
      </c>
      <c r="H44" s="1">
        <v>0</v>
      </c>
      <c r="I44" s="1">
        <v>7.5768002863759537E-2</v>
      </c>
      <c r="J44" s="1">
        <v>1.4029074245468285E-2</v>
      </c>
      <c r="K44" s="16">
        <v>1.3311608717486245E-3</v>
      </c>
      <c r="L44" s="1">
        <v>3.1421267045821877E-2</v>
      </c>
      <c r="M44" s="1">
        <v>0</v>
      </c>
      <c r="N44" s="1">
        <v>1.6593567781262052E-2</v>
      </c>
      <c r="O44" s="1">
        <v>0</v>
      </c>
      <c r="P44" s="1">
        <v>5.7595227992965368E-2</v>
      </c>
      <c r="Q44" s="1">
        <v>2.6156023232735263E-3</v>
      </c>
      <c r="R44" s="1">
        <v>0</v>
      </c>
      <c r="S44" s="1">
        <v>0</v>
      </c>
      <c r="T44" s="1">
        <v>0</v>
      </c>
      <c r="U44" s="1">
        <v>0.47259738717673649</v>
      </c>
      <c r="V44" s="1">
        <v>0</v>
      </c>
      <c r="W44" s="1">
        <v>0.23618243343673845</v>
      </c>
      <c r="X44" s="1">
        <v>0</v>
      </c>
      <c r="Y44" s="1">
        <v>2.1362006378104537E-2</v>
      </c>
      <c r="Z44" s="22">
        <v>7.0504269884121187E-2</v>
      </c>
    </row>
    <row r="45" spans="1:26" x14ac:dyDescent="0.25">
      <c r="A45" s="5" t="s">
        <v>35</v>
      </c>
      <c r="B45" s="9">
        <v>258</v>
      </c>
      <c r="C45" s="9"/>
      <c r="D45" s="16">
        <v>0</v>
      </c>
      <c r="E45" s="1">
        <v>0</v>
      </c>
      <c r="F45" s="1">
        <v>0</v>
      </c>
      <c r="G45" s="1">
        <v>0</v>
      </c>
      <c r="H45" s="1">
        <v>0</v>
      </c>
      <c r="I45" s="1">
        <v>9.6451024704134729E-3</v>
      </c>
      <c r="J45" s="1">
        <v>0</v>
      </c>
      <c r="K45" s="16">
        <v>0</v>
      </c>
      <c r="L45" s="1">
        <v>6.3643595863166272E-3</v>
      </c>
      <c r="M45" s="1">
        <v>0</v>
      </c>
      <c r="N45" s="1">
        <v>0</v>
      </c>
      <c r="O45" s="1">
        <v>0</v>
      </c>
      <c r="P45" s="1">
        <v>7.955449482895784E-4</v>
      </c>
      <c r="Q45" s="1">
        <v>0</v>
      </c>
      <c r="R45" s="1">
        <v>1.5862483909033848E-2</v>
      </c>
      <c r="S45" s="1">
        <v>0</v>
      </c>
      <c r="T45" s="1">
        <v>0</v>
      </c>
      <c r="U45" s="1">
        <v>0.90209609034877802</v>
      </c>
      <c r="V45" s="1">
        <v>0</v>
      </c>
      <c r="W45" s="1">
        <v>4.8113735308277727E-2</v>
      </c>
      <c r="X45" s="1">
        <v>7.955449482895784E-4</v>
      </c>
      <c r="Y45" s="1">
        <v>4.9507374089712989E-3</v>
      </c>
      <c r="Z45" s="22">
        <v>1.1376401071629913E-2</v>
      </c>
    </row>
    <row r="46" spans="1:26" ht="15.75" thickBot="1" x14ac:dyDescent="0.3">
      <c r="A46" s="6" t="s">
        <v>36</v>
      </c>
      <c r="B46" s="11">
        <v>182</v>
      </c>
      <c r="C46" s="11"/>
      <c r="D46" s="17">
        <v>0</v>
      </c>
      <c r="E46" s="18">
        <v>0</v>
      </c>
      <c r="F46" s="18">
        <v>0</v>
      </c>
      <c r="G46" s="18">
        <v>0</v>
      </c>
      <c r="H46" s="18">
        <v>0</v>
      </c>
      <c r="I46" s="18">
        <v>2.197802197802198E-2</v>
      </c>
      <c r="J46" s="18">
        <v>0</v>
      </c>
      <c r="K46" s="17">
        <v>0</v>
      </c>
      <c r="L46" s="18">
        <v>1.098901098901099E-2</v>
      </c>
      <c r="M46" s="18">
        <v>0</v>
      </c>
      <c r="N46" s="18">
        <v>0</v>
      </c>
      <c r="O46" s="18">
        <v>0</v>
      </c>
      <c r="P46" s="18">
        <v>5.4945054945054949E-3</v>
      </c>
      <c r="Q46" s="18">
        <v>0</v>
      </c>
      <c r="R46" s="18">
        <v>5.4945054945054949E-3</v>
      </c>
      <c r="S46" s="18">
        <v>0</v>
      </c>
      <c r="T46" s="18">
        <v>0</v>
      </c>
      <c r="U46" s="18">
        <v>0.9285714285714286</v>
      </c>
      <c r="V46" s="18">
        <v>0</v>
      </c>
      <c r="W46" s="18">
        <v>5.4945054945054949E-3</v>
      </c>
      <c r="X46" s="18">
        <v>0</v>
      </c>
      <c r="Y46" s="18">
        <v>1.098901098901099E-2</v>
      </c>
      <c r="Z46" s="23">
        <v>1.098901098901099E-2</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Z46"/>
  <sheetViews>
    <sheetView workbookViewId="0"/>
  </sheetViews>
  <sheetFormatPr defaultRowHeight="15" x14ac:dyDescent="0.25"/>
  <cols>
    <col min="2" max="2" width="9.85546875" bestFit="1" customWidth="1"/>
    <col min="3" max="3" width="7.85546875" customWidth="1"/>
    <col min="4" max="26" width="7.42578125" customWidth="1"/>
  </cols>
  <sheetData>
    <row r="1" spans="1:26" x14ac:dyDescent="0.25">
      <c r="A1" t="s">
        <v>169</v>
      </c>
    </row>
    <row r="2" spans="1:26" x14ac:dyDescent="0.25">
      <c r="A2" t="s">
        <v>170</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54</v>
      </c>
      <c r="C16" s="8">
        <v>2</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589</v>
      </c>
      <c r="C17" s="8" t="s">
        <v>41</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1433</v>
      </c>
      <c r="C18" s="8" t="s">
        <v>42</v>
      </c>
      <c r="D18" s="15">
        <v>0</v>
      </c>
      <c r="E18" s="14">
        <v>0</v>
      </c>
      <c r="F18" s="14">
        <v>0</v>
      </c>
      <c r="G18" s="14">
        <v>0</v>
      </c>
      <c r="H18" s="14">
        <v>0</v>
      </c>
      <c r="I18" s="14">
        <v>3.4193998604326585E-2</v>
      </c>
      <c r="J18" s="14">
        <v>6.2805303558967204E-3</v>
      </c>
      <c r="K18" s="15">
        <v>0</v>
      </c>
      <c r="L18" s="14">
        <v>6.9783670621074668E-3</v>
      </c>
      <c r="M18" s="14">
        <v>0</v>
      </c>
      <c r="N18" s="14">
        <v>1.3258897418004185E-2</v>
      </c>
      <c r="O18" s="14">
        <v>0</v>
      </c>
      <c r="P18" s="14">
        <v>4.1870202372644799E-2</v>
      </c>
      <c r="Q18" s="14">
        <v>4.1870202372644803E-3</v>
      </c>
      <c r="R18" s="14">
        <v>0</v>
      </c>
      <c r="S18" s="14">
        <v>0</v>
      </c>
      <c r="T18" s="14">
        <v>0</v>
      </c>
      <c r="U18" s="14">
        <v>0.52756454989532453</v>
      </c>
      <c r="V18" s="14">
        <v>0</v>
      </c>
      <c r="W18" s="14">
        <v>0.33496161898115845</v>
      </c>
      <c r="X18" s="14">
        <v>0</v>
      </c>
      <c r="Y18" s="14">
        <v>7.6762037683182132E-3</v>
      </c>
      <c r="Z18" s="21">
        <v>2.3028611304954642E-2</v>
      </c>
    </row>
    <row r="19" spans="1:26" x14ac:dyDescent="0.25">
      <c r="A19" s="4">
        <v>1991</v>
      </c>
      <c r="B19" s="8">
        <v>793</v>
      </c>
      <c r="C19" s="8" t="s">
        <v>43</v>
      </c>
      <c r="D19" s="15">
        <v>0</v>
      </c>
      <c r="E19" s="14">
        <v>0</v>
      </c>
      <c r="F19" s="14">
        <v>0</v>
      </c>
      <c r="G19" s="14">
        <v>0</v>
      </c>
      <c r="H19" s="14">
        <v>0</v>
      </c>
      <c r="I19" s="14">
        <v>4.5397225725094581E-2</v>
      </c>
      <c r="J19" s="14">
        <v>0</v>
      </c>
      <c r="K19" s="15">
        <v>5.0441361916771753E-3</v>
      </c>
      <c r="L19" s="14">
        <v>1.1349306431273645E-2</v>
      </c>
      <c r="M19" s="14">
        <v>0</v>
      </c>
      <c r="N19" s="14">
        <v>5.0441361916771753E-3</v>
      </c>
      <c r="O19" s="14">
        <v>0</v>
      </c>
      <c r="P19" s="14">
        <v>8.953341740226986E-2</v>
      </c>
      <c r="Q19" s="14">
        <v>3.7831021437578815E-3</v>
      </c>
      <c r="R19" s="14">
        <v>0</v>
      </c>
      <c r="S19" s="14">
        <v>0</v>
      </c>
      <c r="T19" s="14">
        <v>0</v>
      </c>
      <c r="U19" s="14">
        <v>0.45145018915510721</v>
      </c>
      <c r="V19" s="14">
        <v>0</v>
      </c>
      <c r="W19" s="14">
        <v>0.35056746532156369</v>
      </c>
      <c r="X19" s="14">
        <v>0</v>
      </c>
      <c r="Y19" s="14">
        <v>1.5132408575031526E-2</v>
      </c>
      <c r="Z19" s="21">
        <v>2.269861286254729E-2</v>
      </c>
    </row>
    <row r="20" spans="1:26" x14ac:dyDescent="0.25">
      <c r="A20" s="4">
        <v>1992</v>
      </c>
      <c r="B20" s="8">
        <v>582</v>
      </c>
      <c r="C20" s="8" t="s">
        <v>43</v>
      </c>
      <c r="D20" s="15">
        <v>0</v>
      </c>
      <c r="E20" s="14">
        <v>0</v>
      </c>
      <c r="F20" s="14">
        <v>0</v>
      </c>
      <c r="G20" s="14">
        <v>0</v>
      </c>
      <c r="H20" s="14">
        <v>0</v>
      </c>
      <c r="I20" s="14">
        <v>1.5463917525773196E-2</v>
      </c>
      <c r="J20" s="14">
        <v>5.1546391752577319E-3</v>
      </c>
      <c r="K20" s="15">
        <v>5.1546391752577319E-3</v>
      </c>
      <c r="L20" s="14">
        <v>2.4054982817869414E-2</v>
      </c>
      <c r="M20" s="14">
        <v>0</v>
      </c>
      <c r="N20" s="14">
        <v>2.0618556701030927E-2</v>
      </c>
      <c r="O20" s="14">
        <v>0</v>
      </c>
      <c r="P20" s="14">
        <v>5.1546391752577317E-2</v>
      </c>
      <c r="Q20" s="14">
        <v>3.4364261168384879E-3</v>
      </c>
      <c r="R20" s="14">
        <v>0</v>
      </c>
      <c r="S20" s="14">
        <v>0</v>
      </c>
      <c r="T20" s="14">
        <v>0</v>
      </c>
      <c r="U20" s="14">
        <v>0.53264604810996563</v>
      </c>
      <c r="V20" s="14">
        <v>0</v>
      </c>
      <c r="W20" s="14">
        <v>0.28006872852233677</v>
      </c>
      <c r="X20" s="14">
        <v>0</v>
      </c>
      <c r="Y20" s="14">
        <v>1.2027491408934709E-2</v>
      </c>
      <c r="Z20" s="21">
        <v>4.9828178694158079E-2</v>
      </c>
    </row>
    <row r="21" spans="1:26" x14ac:dyDescent="0.25">
      <c r="A21" s="4">
        <v>1993</v>
      </c>
      <c r="B21" s="8">
        <v>296</v>
      </c>
      <c r="C21" s="8" t="s">
        <v>30</v>
      </c>
      <c r="D21" s="15">
        <v>0</v>
      </c>
      <c r="E21" s="14">
        <v>0</v>
      </c>
      <c r="F21" s="14">
        <v>0</v>
      </c>
      <c r="G21" s="14">
        <v>0</v>
      </c>
      <c r="H21" s="14">
        <v>0</v>
      </c>
      <c r="I21" s="14">
        <v>8.1081081081081086E-2</v>
      </c>
      <c r="J21" s="14">
        <v>2.7027027027027029E-2</v>
      </c>
      <c r="K21" s="15">
        <v>0</v>
      </c>
      <c r="L21" s="14">
        <v>6.7567567567567571E-2</v>
      </c>
      <c r="M21" s="14">
        <v>0</v>
      </c>
      <c r="N21" s="14">
        <v>2.7027027027027029E-2</v>
      </c>
      <c r="O21" s="14">
        <v>0</v>
      </c>
      <c r="P21" s="14">
        <v>0.11148648648648649</v>
      </c>
      <c r="Q21" s="14">
        <v>6.7567567567567571E-3</v>
      </c>
      <c r="R21" s="14">
        <v>0</v>
      </c>
      <c r="S21" s="14">
        <v>0</v>
      </c>
      <c r="T21" s="14">
        <v>0</v>
      </c>
      <c r="U21" s="14">
        <v>0.44932432432432434</v>
      </c>
      <c r="V21" s="14">
        <v>0</v>
      </c>
      <c r="W21" s="14">
        <v>4.0540540540540543E-2</v>
      </c>
      <c r="X21" s="14">
        <v>0</v>
      </c>
      <c r="Y21" s="14">
        <v>5.4054054054054057E-2</v>
      </c>
      <c r="Z21" s="21">
        <v>0.13513513513513514</v>
      </c>
    </row>
    <row r="22" spans="1:26" x14ac:dyDescent="0.25">
      <c r="A22" s="4">
        <v>1994</v>
      </c>
      <c r="B22" s="8">
        <v>164</v>
      </c>
      <c r="C22" s="8" t="s">
        <v>62</v>
      </c>
      <c r="D22" s="15">
        <v>0</v>
      </c>
      <c r="E22" s="14">
        <v>0</v>
      </c>
      <c r="F22" s="14">
        <v>0</v>
      </c>
      <c r="G22" s="14">
        <v>0</v>
      </c>
      <c r="H22" s="14">
        <v>0</v>
      </c>
      <c r="I22" s="14">
        <v>0.26829268292682928</v>
      </c>
      <c r="J22" s="14">
        <v>4.878048780487805E-2</v>
      </c>
      <c r="K22" s="15">
        <v>0</v>
      </c>
      <c r="L22" s="14">
        <v>6.097560975609756E-2</v>
      </c>
      <c r="M22" s="14">
        <v>0</v>
      </c>
      <c r="N22" s="14">
        <v>3.6585365853658534E-2</v>
      </c>
      <c r="O22" s="14">
        <v>0</v>
      </c>
      <c r="P22" s="14">
        <v>6.7073170731707321E-2</v>
      </c>
      <c r="Q22" s="14">
        <v>0</v>
      </c>
      <c r="R22" s="14">
        <v>0</v>
      </c>
      <c r="S22" s="14">
        <v>0</v>
      </c>
      <c r="T22" s="14">
        <v>0</v>
      </c>
      <c r="U22" s="14">
        <v>4.878048780487805E-2</v>
      </c>
      <c r="V22" s="14">
        <v>0</v>
      </c>
      <c r="W22" s="14">
        <v>0.23170731707317072</v>
      </c>
      <c r="X22" s="14">
        <v>0</v>
      </c>
      <c r="Y22" s="14">
        <v>3.6585365853658534E-2</v>
      </c>
      <c r="Z22" s="21">
        <v>0.20121951219512196</v>
      </c>
    </row>
    <row r="23" spans="1:26" x14ac:dyDescent="0.25">
      <c r="A23" s="4">
        <v>1995</v>
      </c>
      <c r="B23" s="8">
        <v>45</v>
      </c>
      <c r="C23" s="8" t="s">
        <v>61</v>
      </c>
      <c r="D23" s="15">
        <v>0</v>
      </c>
      <c r="E23" s="14">
        <v>0</v>
      </c>
      <c r="F23" s="14">
        <v>0</v>
      </c>
      <c r="G23" s="14">
        <v>0</v>
      </c>
      <c r="H23" s="14">
        <v>0</v>
      </c>
      <c r="I23" s="14">
        <v>0</v>
      </c>
      <c r="J23" s="14">
        <v>0</v>
      </c>
      <c r="K23" s="15">
        <v>0</v>
      </c>
      <c r="L23" s="14">
        <v>0</v>
      </c>
      <c r="M23" s="14">
        <v>0</v>
      </c>
      <c r="N23" s="14">
        <v>0</v>
      </c>
      <c r="O23" s="14">
        <v>0</v>
      </c>
      <c r="P23" s="14">
        <v>0</v>
      </c>
      <c r="Q23" s="14">
        <v>0</v>
      </c>
      <c r="R23" s="14">
        <v>0</v>
      </c>
      <c r="S23" s="14">
        <v>0</v>
      </c>
      <c r="T23" s="14">
        <v>0</v>
      </c>
      <c r="U23" s="14">
        <v>8.8888888888888892E-2</v>
      </c>
      <c r="V23" s="14">
        <v>0</v>
      </c>
      <c r="W23" s="14">
        <v>0.62222222222222212</v>
      </c>
      <c r="X23" s="14">
        <v>0</v>
      </c>
      <c r="Y23" s="14">
        <v>8.8888888888888892E-2</v>
      </c>
      <c r="Z23" s="21">
        <v>0.2</v>
      </c>
    </row>
    <row r="24" spans="1:26" x14ac:dyDescent="0.25">
      <c r="A24" s="4">
        <v>1996</v>
      </c>
      <c r="B24" s="8">
        <v>337</v>
      </c>
      <c r="C24" s="8" t="s">
        <v>42</v>
      </c>
      <c r="D24" s="15">
        <v>0</v>
      </c>
      <c r="E24" s="14">
        <v>0</v>
      </c>
      <c r="F24" s="14">
        <v>0</v>
      </c>
      <c r="G24" s="14">
        <v>0</v>
      </c>
      <c r="H24" s="14">
        <v>0</v>
      </c>
      <c r="I24" s="14">
        <v>0</v>
      </c>
      <c r="J24" s="14">
        <v>0</v>
      </c>
      <c r="K24" s="15">
        <v>0</v>
      </c>
      <c r="L24" s="14">
        <v>1.7804154302670624E-2</v>
      </c>
      <c r="M24" s="14">
        <v>0</v>
      </c>
      <c r="N24" s="14">
        <v>0</v>
      </c>
      <c r="O24" s="14">
        <v>0</v>
      </c>
      <c r="P24" s="14">
        <v>2.967359050445104E-3</v>
      </c>
      <c r="Q24" s="14">
        <v>0</v>
      </c>
      <c r="R24" s="14">
        <v>2.967359050445104E-3</v>
      </c>
      <c r="S24" s="14">
        <v>0</v>
      </c>
      <c r="T24" s="14">
        <v>0</v>
      </c>
      <c r="U24" s="14">
        <v>0.89614243323442133</v>
      </c>
      <c r="V24" s="14">
        <v>0</v>
      </c>
      <c r="W24" s="14">
        <v>5.0445103857566766E-2</v>
      </c>
      <c r="X24" s="14">
        <v>2.967359050445104E-3</v>
      </c>
      <c r="Y24" s="14">
        <v>8.9020771513353119E-3</v>
      </c>
      <c r="Z24" s="21">
        <v>1.7804154302670624E-2</v>
      </c>
    </row>
    <row r="25" spans="1:26" x14ac:dyDescent="0.25">
      <c r="A25" s="4">
        <v>1997</v>
      </c>
      <c r="B25" s="8">
        <v>168</v>
      </c>
      <c r="C25" s="8" t="s">
        <v>43</v>
      </c>
      <c r="D25" s="15">
        <v>0</v>
      </c>
      <c r="E25" s="14">
        <v>0</v>
      </c>
      <c r="F25" s="14">
        <v>0</v>
      </c>
      <c r="G25" s="14">
        <v>0</v>
      </c>
      <c r="H25" s="14">
        <v>0</v>
      </c>
      <c r="I25" s="14">
        <v>2.3809523809523808E-2</v>
      </c>
      <c r="J25" s="14">
        <v>0</v>
      </c>
      <c r="K25" s="15">
        <v>0</v>
      </c>
      <c r="L25" s="14">
        <v>0</v>
      </c>
      <c r="M25" s="14">
        <v>0</v>
      </c>
      <c r="N25" s="14">
        <v>0</v>
      </c>
      <c r="O25" s="14">
        <v>0</v>
      </c>
      <c r="P25" s="14">
        <v>0</v>
      </c>
      <c r="Q25" s="14">
        <v>0</v>
      </c>
      <c r="R25" s="14">
        <v>2.976190476190476E-2</v>
      </c>
      <c r="S25" s="14">
        <v>0</v>
      </c>
      <c r="T25" s="14">
        <v>0</v>
      </c>
      <c r="U25" s="14">
        <v>0.85714285714285721</v>
      </c>
      <c r="V25" s="14">
        <v>0</v>
      </c>
      <c r="W25" s="14">
        <v>8.3333333333333329E-2</v>
      </c>
      <c r="X25" s="14">
        <v>0</v>
      </c>
      <c r="Y25" s="14">
        <v>0</v>
      </c>
      <c r="Z25" s="21">
        <v>5.9523809523809521E-3</v>
      </c>
    </row>
    <row r="26" spans="1:26" x14ac:dyDescent="0.25">
      <c r="A26" s="4">
        <v>1998</v>
      </c>
      <c r="B26" s="8">
        <v>104</v>
      </c>
      <c r="C26" s="8" t="s">
        <v>30</v>
      </c>
      <c r="D26" s="15">
        <v>0</v>
      </c>
      <c r="E26" s="14">
        <v>0</v>
      </c>
      <c r="F26" s="14">
        <v>0</v>
      </c>
      <c r="G26" s="14">
        <v>0</v>
      </c>
      <c r="H26" s="14">
        <v>0</v>
      </c>
      <c r="I26" s="14">
        <v>0</v>
      </c>
      <c r="J26" s="14">
        <v>0</v>
      </c>
      <c r="K26" s="15">
        <v>0</v>
      </c>
      <c r="L26" s="14">
        <v>0</v>
      </c>
      <c r="M26" s="14">
        <v>0</v>
      </c>
      <c r="N26" s="14">
        <v>0</v>
      </c>
      <c r="O26" s="14">
        <v>0</v>
      </c>
      <c r="P26" s="14">
        <v>0</v>
      </c>
      <c r="Q26" s="14">
        <v>0</v>
      </c>
      <c r="R26" s="14">
        <v>2.8846153846153848E-2</v>
      </c>
      <c r="S26" s="14">
        <v>0</v>
      </c>
      <c r="T26" s="14">
        <v>0</v>
      </c>
      <c r="U26" s="14">
        <v>0.91346153846153844</v>
      </c>
      <c r="V26" s="14">
        <v>0</v>
      </c>
      <c r="W26" s="14">
        <v>2.8846153846153848E-2</v>
      </c>
      <c r="X26" s="14">
        <v>0</v>
      </c>
      <c r="Y26" s="14">
        <v>9.6153846153846159E-3</v>
      </c>
      <c r="Z26" s="21">
        <v>1.9230769230769232E-2</v>
      </c>
    </row>
    <row r="27" spans="1:26" x14ac:dyDescent="0.25">
      <c r="A27" s="4">
        <v>1999</v>
      </c>
      <c r="B27" s="8">
        <v>16</v>
      </c>
      <c r="C27" s="8" t="s">
        <v>62</v>
      </c>
      <c r="D27" s="15">
        <v>0</v>
      </c>
      <c r="E27" s="14">
        <v>0</v>
      </c>
      <c r="F27" s="14">
        <v>0</v>
      </c>
      <c r="G27" s="14">
        <v>0</v>
      </c>
      <c r="H27" s="14">
        <v>0</v>
      </c>
      <c r="I27" s="14">
        <v>0.125</v>
      </c>
      <c r="J27" s="14">
        <v>0</v>
      </c>
      <c r="K27" s="15">
        <v>0</v>
      </c>
      <c r="L27" s="14">
        <v>0</v>
      </c>
      <c r="M27" s="14">
        <v>0</v>
      </c>
      <c r="N27" s="14">
        <v>0</v>
      </c>
      <c r="O27" s="14">
        <v>0</v>
      </c>
      <c r="P27" s="14">
        <v>0</v>
      </c>
      <c r="Q27" s="14">
        <v>0</v>
      </c>
      <c r="R27" s="14">
        <v>0</v>
      </c>
      <c r="S27" s="14">
        <v>0</v>
      </c>
      <c r="T27" s="14">
        <v>0</v>
      </c>
      <c r="U27" s="14">
        <v>0.625</v>
      </c>
      <c r="V27" s="14">
        <v>0</v>
      </c>
      <c r="W27" s="14">
        <v>0</v>
      </c>
      <c r="X27" s="14">
        <v>0</v>
      </c>
      <c r="Y27" s="14">
        <v>0.125</v>
      </c>
      <c r="Z27" s="21">
        <v>0.125</v>
      </c>
    </row>
    <row r="28" spans="1:26" x14ac:dyDescent="0.25">
      <c r="A28" s="4">
        <v>2000</v>
      </c>
      <c r="B28" s="8">
        <v>280</v>
      </c>
      <c r="C28" s="8" t="s">
        <v>116</v>
      </c>
      <c r="D28" s="15" t="s">
        <v>26</v>
      </c>
      <c r="E28" s="14" t="s">
        <v>27</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v>189</v>
      </c>
      <c r="C29" s="8">
        <v>4</v>
      </c>
      <c r="D29" s="15" t="s">
        <v>26</v>
      </c>
      <c r="E29" s="14" t="s">
        <v>27</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t="s">
        <v>40</v>
      </c>
      <c r="C30" s="8"/>
      <c r="D30" s="15" t="s">
        <v>28</v>
      </c>
      <c r="E30" s="14" t="s">
        <v>28</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t="s">
        <v>40</v>
      </c>
      <c r="C31" s="8"/>
      <c r="D31" s="15" t="s">
        <v>28</v>
      </c>
      <c r="E31" s="14" t="s">
        <v>28</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t="s">
        <v>40</v>
      </c>
      <c r="C32" s="8"/>
      <c r="D32" s="15" t="s">
        <v>28</v>
      </c>
      <c r="E32" s="14" t="s">
        <v>28</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t="s">
        <v>40</v>
      </c>
      <c r="C33" s="8"/>
      <c r="D33" s="15" t="s">
        <v>28</v>
      </c>
      <c r="E33" s="14" t="s">
        <v>28</v>
      </c>
      <c r="F33" s="14" t="s">
        <v>28</v>
      </c>
      <c r="G33" s="14" t="s">
        <v>28</v>
      </c>
      <c r="H33" s="14" t="s">
        <v>28</v>
      </c>
      <c r="I33" s="14" t="s">
        <v>28</v>
      </c>
      <c r="J33" s="14" t="s">
        <v>28</v>
      </c>
      <c r="K33" s="15" t="s">
        <v>28</v>
      </c>
      <c r="L33" s="14" t="s">
        <v>28</v>
      </c>
      <c r="M33" s="14" t="s">
        <v>28</v>
      </c>
      <c r="N33" s="14" t="s">
        <v>28</v>
      </c>
      <c r="O33" s="14" t="s">
        <v>28</v>
      </c>
      <c r="P33" s="14" t="s">
        <v>28</v>
      </c>
      <c r="Q33" s="14" t="s">
        <v>28</v>
      </c>
      <c r="R33" s="14" t="s">
        <v>28</v>
      </c>
      <c r="S33" s="14" t="s">
        <v>28</v>
      </c>
      <c r="T33" s="14" t="s">
        <v>28</v>
      </c>
      <c r="U33" s="14" t="s">
        <v>28</v>
      </c>
      <c r="V33" s="14" t="s">
        <v>28</v>
      </c>
      <c r="W33" s="14" t="s">
        <v>28</v>
      </c>
      <c r="X33" s="14" t="s">
        <v>28</v>
      </c>
      <c r="Y33" s="14" t="s">
        <v>28</v>
      </c>
      <c r="Z33" s="21" t="s">
        <v>28</v>
      </c>
    </row>
    <row r="34" spans="1:26" x14ac:dyDescent="0.25">
      <c r="A34" s="4">
        <v>2006</v>
      </c>
      <c r="B34" s="8" t="s">
        <v>40</v>
      </c>
      <c r="C34" s="8"/>
      <c r="D34" s="15" t="s">
        <v>28</v>
      </c>
      <c r="E34" s="14" t="s">
        <v>28</v>
      </c>
      <c r="F34" s="14" t="s">
        <v>28</v>
      </c>
      <c r="G34" s="14" t="s">
        <v>28</v>
      </c>
      <c r="H34" s="14" t="s">
        <v>28</v>
      </c>
      <c r="I34" s="14" t="s">
        <v>28</v>
      </c>
      <c r="J34" s="14" t="s">
        <v>28</v>
      </c>
      <c r="K34" s="15" t="s">
        <v>28</v>
      </c>
      <c r="L34" s="14" t="s">
        <v>28</v>
      </c>
      <c r="M34" s="14" t="s">
        <v>28</v>
      </c>
      <c r="N34" s="14" t="s">
        <v>28</v>
      </c>
      <c r="O34" s="14" t="s">
        <v>28</v>
      </c>
      <c r="P34" s="14" t="s">
        <v>28</v>
      </c>
      <c r="Q34" s="14" t="s">
        <v>28</v>
      </c>
      <c r="R34" s="14" t="s">
        <v>28</v>
      </c>
      <c r="S34" s="14" t="s">
        <v>28</v>
      </c>
      <c r="T34" s="14" t="s">
        <v>28</v>
      </c>
      <c r="U34" s="14" t="s">
        <v>28</v>
      </c>
      <c r="V34" s="14" t="s">
        <v>28</v>
      </c>
      <c r="W34" s="14" t="s">
        <v>28</v>
      </c>
      <c r="X34" s="14" t="s">
        <v>28</v>
      </c>
      <c r="Y34" s="14" t="s">
        <v>28</v>
      </c>
      <c r="Z34" s="21" t="s">
        <v>28</v>
      </c>
    </row>
    <row r="35" spans="1:26" x14ac:dyDescent="0.25">
      <c r="A35" s="4">
        <v>2007</v>
      </c>
      <c r="B35" s="8" t="s">
        <v>40</v>
      </c>
      <c r="C35" s="8"/>
      <c r="D35" s="15" t="s">
        <v>28</v>
      </c>
      <c r="E35" s="14" t="s">
        <v>28</v>
      </c>
      <c r="F35" s="14" t="s">
        <v>28</v>
      </c>
      <c r="G35" s="14" t="s">
        <v>28</v>
      </c>
      <c r="H35" s="14" t="s">
        <v>28</v>
      </c>
      <c r="I35" s="14" t="s">
        <v>28</v>
      </c>
      <c r="J35" s="14" t="s">
        <v>28</v>
      </c>
      <c r="K35" s="15" t="s">
        <v>28</v>
      </c>
      <c r="L35" s="14" t="s">
        <v>28</v>
      </c>
      <c r="M35" s="14" t="s">
        <v>28</v>
      </c>
      <c r="N35" s="14" t="s">
        <v>28</v>
      </c>
      <c r="O35" s="14" t="s">
        <v>28</v>
      </c>
      <c r="P35" s="14" t="s">
        <v>28</v>
      </c>
      <c r="Q35" s="14" t="s">
        <v>28</v>
      </c>
      <c r="R35" s="14" t="s">
        <v>28</v>
      </c>
      <c r="S35" s="14" t="s">
        <v>28</v>
      </c>
      <c r="T35" s="14" t="s">
        <v>28</v>
      </c>
      <c r="U35" s="14" t="s">
        <v>28</v>
      </c>
      <c r="V35" s="14" t="s">
        <v>28</v>
      </c>
      <c r="W35" s="14" t="s">
        <v>28</v>
      </c>
      <c r="X35" s="14" t="s">
        <v>28</v>
      </c>
      <c r="Y35" s="14" t="s">
        <v>28</v>
      </c>
      <c r="Z35" s="21" t="s">
        <v>28</v>
      </c>
    </row>
    <row r="36" spans="1:26" x14ac:dyDescent="0.25">
      <c r="A36" s="4">
        <v>2008</v>
      </c>
      <c r="B36" s="8" t="s">
        <v>40</v>
      </c>
      <c r="C36" s="8"/>
      <c r="D36" s="15" t="s">
        <v>28</v>
      </c>
      <c r="E36" s="14" t="s">
        <v>28</v>
      </c>
      <c r="F36" s="14" t="s">
        <v>28</v>
      </c>
      <c r="G36" s="14" t="s">
        <v>28</v>
      </c>
      <c r="H36" s="14" t="s">
        <v>28</v>
      </c>
      <c r="I36" s="14" t="s">
        <v>28</v>
      </c>
      <c r="J36" s="14" t="s">
        <v>28</v>
      </c>
      <c r="K36" s="15" t="s">
        <v>28</v>
      </c>
      <c r="L36" s="14" t="s">
        <v>28</v>
      </c>
      <c r="M36" s="14" t="s">
        <v>28</v>
      </c>
      <c r="N36" s="14" t="s">
        <v>28</v>
      </c>
      <c r="O36" s="14" t="s">
        <v>28</v>
      </c>
      <c r="P36" s="14" t="s">
        <v>28</v>
      </c>
      <c r="Q36" s="14" t="s">
        <v>28</v>
      </c>
      <c r="R36" s="14" t="s">
        <v>28</v>
      </c>
      <c r="S36" s="14" t="s">
        <v>28</v>
      </c>
      <c r="T36" s="14" t="s">
        <v>28</v>
      </c>
      <c r="U36" s="14" t="s">
        <v>28</v>
      </c>
      <c r="V36" s="14" t="s">
        <v>28</v>
      </c>
      <c r="W36" s="14" t="s">
        <v>28</v>
      </c>
      <c r="X36" s="14" t="s">
        <v>28</v>
      </c>
      <c r="Y36" s="14" t="s">
        <v>28</v>
      </c>
      <c r="Z36" s="21" t="s">
        <v>28</v>
      </c>
    </row>
    <row r="37" spans="1:26" x14ac:dyDescent="0.25">
      <c r="A37" s="4">
        <v>2009</v>
      </c>
      <c r="B37" s="8" t="s">
        <v>40</v>
      </c>
      <c r="C37" s="8"/>
      <c r="D37" s="15" t="s">
        <v>28</v>
      </c>
      <c r="E37" s="14" t="s">
        <v>28</v>
      </c>
      <c r="F37" s="14" t="s">
        <v>28</v>
      </c>
      <c r="G37" s="14" t="s">
        <v>28</v>
      </c>
      <c r="H37" s="14" t="s">
        <v>28</v>
      </c>
      <c r="I37" s="14" t="s">
        <v>28</v>
      </c>
      <c r="J37" s="14" t="s">
        <v>28</v>
      </c>
      <c r="K37" s="15" t="s">
        <v>28</v>
      </c>
      <c r="L37" s="14" t="s">
        <v>28</v>
      </c>
      <c r="M37" s="14" t="s">
        <v>28</v>
      </c>
      <c r="N37" s="14" t="s">
        <v>28</v>
      </c>
      <c r="O37" s="14" t="s">
        <v>28</v>
      </c>
      <c r="P37" s="14" t="s">
        <v>28</v>
      </c>
      <c r="Q37" s="14" t="s">
        <v>28</v>
      </c>
      <c r="R37" s="14" t="s">
        <v>28</v>
      </c>
      <c r="S37" s="14" t="s">
        <v>28</v>
      </c>
      <c r="T37" s="14" t="s">
        <v>28</v>
      </c>
      <c r="U37" s="14" t="s">
        <v>28</v>
      </c>
      <c r="V37" s="14" t="s">
        <v>28</v>
      </c>
      <c r="W37" s="14" t="s">
        <v>28</v>
      </c>
      <c r="X37" s="14" t="s">
        <v>28</v>
      </c>
      <c r="Y37" s="14" t="s">
        <v>28</v>
      </c>
      <c r="Z37" s="21" t="s">
        <v>28</v>
      </c>
    </row>
    <row r="38" spans="1:26" x14ac:dyDescent="0.25">
      <c r="A38" s="4">
        <v>2010</v>
      </c>
      <c r="B38" s="8" t="s">
        <v>40</v>
      </c>
      <c r="C38" s="8"/>
      <c r="D38" s="15" t="s">
        <v>28</v>
      </c>
      <c r="E38" s="14" t="s">
        <v>28</v>
      </c>
      <c r="F38" s="14" t="s">
        <v>28</v>
      </c>
      <c r="G38" s="14" t="s">
        <v>28</v>
      </c>
      <c r="H38" s="14" t="s">
        <v>28</v>
      </c>
      <c r="I38" s="14" t="s">
        <v>28</v>
      </c>
      <c r="J38" s="14" t="s">
        <v>28</v>
      </c>
      <c r="K38" s="15" t="s">
        <v>28</v>
      </c>
      <c r="L38" s="14" t="s">
        <v>28</v>
      </c>
      <c r="M38" s="14" t="s">
        <v>28</v>
      </c>
      <c r="N38" s="14" t="s">
        <v>28</v>
      </c>
      <c r="O38" s="14" t="s">
        <v>28</v>
      </c>
      <c r="P38" s="14" t="s">
        <v>28</v>
      </c>
      <c r="Q38" s="14" t="s">
        <v>28</v>
      </c>
      <c r="R38" s="14" t="s">
        <v>28</v>
      </c>
      <c r="S38" s="14" t="s">
        <v>28</v>
      </c>
      <c r="T38" s="14" t="s">
        <v>28</v>
      </c>
      <c r="U38" s="14" t="s">
        <v>28</v>
      </c>
      <c r="V38" s="14" t="s">
        <v>28</v>
      </c>
      <c r="W38" s="14" t="s">
        <v>28</v>
      </c>
      <c r="X38" s="14" t="s">
        <v>28</v>
      </c>
      <c r="Y38" s="14" t="s">
        <v>28</v>
      </c>
      <c r="Z38" s="21" t="s">
        <v>28</v>
      </c>
    </row>
    <row r="39" spans="1:26" x14ac:dyDescent="0.25">
      <c r="A39" s="4">
        <v>2011</v>
      </c>
      <c r="B39" s="8" t="s">
        <v>40</v>
      </c>
      <c r="C39" s="8"/>
      <c r="D39" s="15" t="s">
        <v>28</v>
      </c>
      <c r="E39" s="14" t="s">
        <v>28</v>
      </c>
      <c r="F39" s="14" t="s">
        <v>28</v>
      </c>
      <c r="G39" s="14" t="s">
        <v>28</v>
      </c>
      <c r="H39" s="14" t="s">
        <v>28</v>
      </c>
      <c r="I39" s="14" t="s">
        <v>28</v>
      </c>
      <c r="J39" s="14" t="s">
        <v>28</v>
      </c>
      <c r="K39" s="15" t="s">
        <v>28</v>
      </c>
      <c r="L39" s="14" t="s">
        <v>28</v>
      </c>
      <c r="M39" s="14" t="s">
        <v>28</v>
      </c>
      <c r="N39" s="14" t="s">
        <v>28</v>
      </c>
      <c r="O39" s="14" t="s">
        <v>28</v>
      </c>
      <c r="P39" s="14" t="s">
        <v>28</v>
      </c>
      <c r="Q39" s="14" t="s">
        <v>28</v>
      </c>
      <c r="R39" s="14" t="s">
        <v>28</v>
      </c>
      <c r="S39" s="14" t="s">
        <v>28</v>
      </c>
      <c r="T39" s="14" t="s">
        <v>28</v>
      </c>
      <c r="U39" s="14" t="s">
        <v>28</v>
      </c>
      <c r="V39" s="14" t="s">
        <v>28</v>
      </c>
      <c r="W39" s="14" t="s">
        <v>28</v>
      </c>
      <c r="X39" s="14" t="s">
        <v>28</v>
      </c>
      <c r="Y39" s="14" t="s">
        <v>28</v>
      </c>
      <c r="Z39" s="21" t="s">
        <v>28</v>
      </c>
    </row>
    <row r="40" spans="1:26" x14ac:dyDescent="0.25">
      <c r="A40" s="4">
        <v>2012</v>
      </c>
      <c r="B40" s="8" t="s">
        <v>40</v>
      </c>
      <c r="C40" s="8"/>
      <c r="D40" s="15" t="s">
        <v>28</v>
      </c>
      <c r="E40" s="14" t="s">
        <v>28</v>
      </c>
      <c r="F40" s="14" t="s">
        <v>28</v>
      </c>
      <c r="G40" s="14" t="s">
        <v>28</v>
      </c>
      <c r="H40" s="14" t="s">
        <v>28</v>
      </c>
      <c r="I40" s="14" t="s">
        <v>28</v>
      </c>
      <c r="J40" s="14" t="s">
        <v>28</v>
      </c>
      <c r="K40" s="15" t="s">
        <v>28</v>
      </c>
      <c r="L40" s="14" t="s">
        <v>28</v>
      </c>
      <c r="M40" s="14" t="s">
        <v>28</v>
      </c>
      <c r="N40" s="14" t="s">
        <v>28</v>
      </c>
      <c r="O40" s="14" t="s">
        <v>28</v>
      </c>
      <c r="P40" s="14" t="s">
        <v>28</v>
      </c>
      <c r="Q40" s="14" t="s">
        <v>28</v>
      </c>
      <c r="R40" s="14" t="s">
        <v>28</v>
      </c>
      <c r="S40" s="14" t="s">
        <v>28</v>
      </c>
      <c r="T40" s="14" t="s">
        <v>28</v>
      </c>
      <c r="U40" s="14" t="s">
        <v>28</v>
      </c>
      <c r="V40" s="14" t="s">
        <v>28</v>
      </c>
      <c r="W40" s="14" t="s">
        <v>28</v>
      </c>
      <c r="X40" s="14" t="s">
        <v>28</v>
      </c>
      <c r="Y40" s="14" t="s">
        <v>28</v>
      </c>
      <c r="Z40" s="21" t="s">
        <v>28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394</v>
      </c>
      <c r="C42" s="9"/>
      <c r="D42" s="16">
        <v>0</v>
      </c>
      <c r="E42" s="1">
        <v>0</v>
      </c>
      <c r="F42" s="1">
        <v>0</v>
      </c>
      <c r="G42" s="1">
        <v>0</v>
      </c>
      <c r="H42" s="1">
        <v>0</v>
      </c>
      <c r="I42" s="1">
        <v>5.9323842967262862E-2</v>
      </c>
      <c r="J42" s="1">
        <v>8.7242684363059535E-3</v>
      </c>
      <c r="K42" s="16">
        <v>1.0198775366934906E-3</v>
      </c>
      <c r="L42" s="1">
        <v>1.8872998793758623E-2</v>
      </c>
      <c r="M42" s="1">
        <v>0</v>
      </c>
      <c r="N42" s="1">
        <v>1.0253398319139784E-2</v>
      </c>
      <c r="O42" s="1">
        <v>0</v>
      </c>
      <c r="P42" s="1">
        <v>3.6447702779613081E-2</v>
      </c>
      <c r="Q42" s="1">
        <v>1.816330525461761E-3</v>
      </c>
      <c r="R42" s="1">
        <v>6.1575417658503709E-3</v>
      </c>
      <c r="S42" s="1">
        <v>0</v>
      </c>
      <c r="T42" s="1">
        <v>0</v>
      </c>
      <c r="U42" s="1">
        <v>0.53904013170173048</v>
      </c>
      <c r="V42" s="1">
        <v>0</v>
      </c>
      <c r="W42" s="1">
        <v>0.20226924836980459</v>
      </c>
      <c r="X42" s="1">
        <v>2.9673590504451037E-4</v>
      </c>
      <c r="Y42" s="1">
        <v>3.5788187431560585E-2</v>
      </c>
      <c r="Z42" s="22">
        <v>7.9989735467773784E-2</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552</v>
      </c>
      <c r="C44" s="9"/>
      <c r="D44" s="16">
        <v>0</v>
      </c>
      <c r="E44" s="1">
        <v>0</v>
      </c>
      <c r="F44" s="1">
        <v>0</v>
      </c>
      <c r="G44" s="1">
        <v>0</v>
      </c>
      <c r="H44" s="1">
        <v>0</v>
      </c>
      <c r="I44" s="1">
        <v>7.4071484310517452E-2</v>
      </c>
      <c r="J44" s="1">
        <v>1.4540447393843255E-2</v>
      </c>
      <c r="K44" s="16">
        <v>1.699795894489151E-3</v>
      </c>
      <c r="L44" s="1">
        <v>2.8487638939152609E-2</v>
      </c>
      <c r="M44" s="1">
        <v>0</v>
      </c>
      <c r="N44" s="1">
        <v>1.7088997198566311E-2</v>
      </c>
      <c r="O44" s="1">
        <v>0</v>
      </c>
      <c r="P44" s="1">
        <v>6.025161145761429E-2</v>
      </c>
      <c r="Q44" s="1">
        <v>3.0272175424362682E-3</v>
      </c>
      <c r="R44" s="1">
        <v>0</v>
      </c>
      <c r="S44" s="1">
        <v>0</v>
      </c>
      <c r="T44" s="1">
        <v>0</v>
      </c>
      <c r="U44" s="1">
        <v>0.34977574802974809</v>
      </c>
      <c r="V44" s="1">
        <v>0</v>
      </c>
      <c r="W44" s="1">
        <v>0.31001131544349875</v>
      </c>
      <c r="X44" s="1">
        <v>0</v>
      </c>
      <c r="Y44" s="1">
        <v>3.5727402091480988E-2</v>
      </c>
      <c r="Z44" s="22">
        <v>0.10531834169865284</v>
      </c>
    </row>
    <row r="45" spans="1:26" x14ac:dyDescent="0.25">
      <c r="A45" s="5" t="s">
        <v>35</v>
      </c>
      <c r="B45" s="9">
        <v>203</v>
      </c>
      <c r="C45" s="9"/>
      <c r="D45" s="16">
        <v>0</v>
      </c>
      <c r="E45" s="1">
        <v>0</v>
      </c>
      <c r="F45" s="1">
        <v>0</v>
      </c>
      <c r="G45" s="1">
        <v>0</v>
      </c>
      <c r="H45" s="1">
        <v>0</v>
      </c>
      <c r="I45" s="1">
        <v>7.9365079365079361E-3</v>
      </c>
      <c r="J45" s="1">
        <v>0</v>
      </c>
      <c r="K45" s="16">
        <v>0</v>
      </c>
      <c r="L45" s="1">
        <v>5.9347181008902079E-3</v>
      </c>
      <c r="M45" s="1">
        <v>0</v>
      </c>
      <c r="N45" s="1">
        <v>0</v>
      </c>
      <c r="O45" s="1">
        <v>0</v>
      </c>
      <c r="P45" s="1">
        <v>9.8911968348170125E-4</v>
      </c>
      <c r="Q45" s="1">
        <v>0</v>
      </c>
      <c r="R45" s="1">
        <v>2.0525139219501238E-2</v>
      </c>
      <c r="S45" s="1">
        <v>0</v>
      </c>
      <c r="T45" s="1">
        <v>0</v>
      </c>
      <c r="U45" s="1">
        <v>0.88891560961293892</v>
      </c>
      <c r="V45" s="1">
        <v>0</v>
      </c>
      <c r="W45" s="1">
        <v>5.4208197012351321E-2</v>
      </c>
      <c r="X45" s="1">
        <v>9.8911968348170125E-4</v>
      </c>
      <c r="Y45" s="1">
        <v>6.1724872555733099E-3</v>
      </c>
      <c r="Z45" s="22">
        <v>1.4329101495273602E-2</v>
      </c>
    </row>
    <row r="46" spans="1:26" ht="15.75" thickBot="1" x14ac:dyDescent="0.3">
      <c r="A46" s="6" t="s">
        <v>36</v>
      </c>
      <c r="B46" s="11">
        <v>16</v>
      </c>
      <c r="C46" s="11"/>
      <c r="D46" s="17">
        <v>0</v>
      </c>
      <c r="E46" s="18">
        <v>0</v>
      </c>
      <c r="F46" s="18">
        <v>0</v>
      </c>
      <c r="G46" s="18">
        <v>0</v>
      </c>
      <c r="H46" s="18">
        <v>0</v>
      </c>
      <c r="I46" s="18">
        <v>0.125</v>
      </c>
      <c r="J46" s="18">
        <v>0</v>
      </c>
      <c r="K46" s="17">
        <v>0</v>
      </c>
      <c r="L46" s="18">
        <v>0</v>
      </c>
      <c r="M46" s="18">
        <v>0</v>
      </c>
      <c r="N46" s="18">
        <v>0</v>
      </c>
      <c r="O46" s="18">
        <v>0</v>
      </c>
      <c r="P46" s="18">
        <v>0</v>
      </c>
      <c r="Q46" s="18">
        <v>0</v>
      </c>
      <c r="R46" s="18">
        <v>0</v>
      </c>
      <c r="S46" s="18">
        <v>0</v>
      </c>
      <c r="T46" s="18">
        <v>0</v>
      </c>
      <c r="U46" s="18">
        <v>0.625</v>
      </c>
      <c r="V46" s="18">
        <v>0</v>
      </c>
      <c r="W46" s="18">
        <v>0</v>
      </c>
      <c r="X46" s="18">
        <v>0</v>
      </c>
      <c r="Y46" s="18">
        <v>0.125</v>
      </c>
      <c r="Z46" s="23">
        <v>0.125</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166</v>
      </c>
    </row>
    <row r="2" spans="1:26" x14ac:dyDescent="0.25">
      <c r="A2" t="s">
        <v>168</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19</v>
      </c>
      <c r="C8" s="8">
        <v>2</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163</v>
      </c>
      <c r="C9" s="8" t="s">
        <v>41</v>
      </c>
      <c r="D9" s="15" t="s">
        <v>26</v>
      </c>
      <c r="E9" s="14" t="s">
        <v>27</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337</v>
      </c>
      <c r="C10" s="8" t="s">
        <v>42</v>
      </c>
      <c r="D10" s="15">
        <v>0</v>
      </c>
      <c r="E10" s="14">
        <v>0</v>
      </c>
      <c r="F10" s="14">
        <v>0</v>
      </c>
      <c r="G10" s="14">
        <v>0</v>
      </c>
      <c r="H10" s="14">
        <v>0</v>
      </c>
      <c r="I10" s="14">
        <v>3.5608308605341248E-2</v>
      </c>
      <c r="J10" s="14">
        <v>0</v>
      </c>
      <c r="K10" s="15">
        <v>0</v>
      </c>
      <c r="L10" s="14">
        <v>2.3738872403560832E-2</v>
      </c>
      <c r="M10" s="14">
        <v>2.3738872403560832E-2</v>
      </c>
      <c r="N10" s="14">
        <v>0</v>
      </c>
      <c r="O10" s="14">
        <v>0</v>
      </c>
      <c r="P10" s="14">
        <v>8.9020771513353119E-3</v>
      </c>
      <c r="Q10" s="14">
        <v>0</v>
      </c>
      <c r="R10" s="14">
        <v>0</v>
      </c>
      <c r="S10" s="14">
        <v>0</v>
      </c>
      <c r="T10" s="14">
        <v>0</v>
      </c>
      <c r="U10" s="14">
        <v>0.67655786350148361</v>
      </c>
      <c r="V10" s="14">
        <v>0</v>
      </c>
      <c r="W10" s="14">
        <v>0.14540059347181009</v>
      </c>
      <c r="X10" s="14">
        <v>1.483679525222552E-2</v>
      </c>
      <c r="Y10" s="14">
        <v>0</v>
      </c>
      <c r="Z10" s="21">
        <v>7.1216617210682495E-2</v>
      </c>
    </row>
    <row r="11" spans="1:26" x14ac:dyDescent="0.25">
      <c r="A11" s="4">
        <v>1983</v>
      </c>
      <c r="B11" s="8">
        <v>463</v>
      </c>
      <c r="C11" s="8" t="s">
        <v>43</v>
      </c>
      <c r="D11" s="15">
        <v>0</v>
      </c>
      <c r="E11" s="14">
        <v>0</v>
      </c>
      <c r="F11" s="14">
        <v>0</v>
      </c>
      <c r="G11" s="14">
        <v>0</v>
      </c>
      <c r="H11" s="14">
        <v>0</v>
      </c>
      <c r="I11" s="14">
        <v>5.8315334773218146E-2</v>
      </c>
      <c r="J11" s="14">
        <v>0</v>
      </c>
      <c r="K11" s="15">
        <v>0</v>
      </c>
      <c r="L11" s="14">
        <v>4.3196544276457886E-3</v>
      </c>
      <c r="M11" s="14">
        <v>1.7278617710583154E-2</v>
      </c>
      <c r="N11" s="14">
        <v>0</v>
      </c>
      <c r="O11" s="14">
        <v>0</v>
      </c>
      <c r="P11" s="14">
        <v>0</v>
      </c>
      <c r="Q11" s="14">
        <v>0</v>
      </c>
      <c r="R11" s="14">
        <v>0</v>
      </c>
      <c r="S11" s="14">
        <v>0</v>
      </c>
      <c r="T11" s="14">
        <v>0</v>
      </c>
      <c r="U11" s="14">
        <v>0.78185745140388774</v>
      </c>
      <c r="V11" s="14">
        <v>0</v>
      </c>
      <c r="W11" s="14">
        <v>8.8552915766738668E-2</v>
      </c>
      <c r="X11" s="14">
        <v>0</v>
      </c>
      <c r="Y11" s="14">
        <v>0</v>
      </c>
      <c r="Z11" s="21">
        <v>4.9676025917926567E-2</v>
      </c>
    </row>
    <row r="12" spans="1:26" x14ac:dyDescent="0.25">
      <c r="A12" s="4">
        <v>1984</v>
      </c>
      <c r="B12" s="8">
        <v>265</v>
      </c>
      <c r="C12" s="8" t="s">
        <v>30</v>
      </c>
      <c r="D12" s="15">
        <v>0</v>
      </c>
      <c r="E12" s="14">
        <v>0</v>
      </c>
      <c r="F12" s="14">
        <v>0</v>
      </c>
      <c r="G12" s="14">
        <v>0</v>
      </c>
      <c r="H12" s="14">
        <v>0</v>
      </c>
      <c r="I12" s="14">
        <v>6.7924528301886791E-2</v>
      </c>
      <c r="J12" s="14">
        <v>0</v>
      </c>
      <c r="K12" s="15">
        <v>0</v>
      </c>
      <c r="L12" s="14">
        <v>1.8867924528301886E-2</v>
      </c>
      <c r="M12" s="14">
        <v>0</v>
      </c>
      <c r="N12" s="14">
        <v>0</v>
      </c>
      <c r="O12" s="14">
        <v>0</v>
      </c>
      <c r="P12" s="14">
        <v>0</v>
      </c>
      <c r="Q12" s="14">
        <v>0</v>
      </c>
      <c r="R12" s="14">
        <v>0</v>
      </c>
      <c r="S12" s="14">
        <v>0</v>
      </c>
      <c r="T12" s="14">
        <v>0</v>
      </c>
      <c r="U12" s="14">
        <v>0.46037735849056605</v>
      </c>
      <c r="V12" s="14">
        <v>0</v>
      </c>
      <c r="W12" s="14">
        <v>0.32075471698113206</v>
      </c>
      <c r="X12" s="14">
        <v>0</v>
      </c>
      <c r="Y12" s="14">
        <v>0</v>
      </c>
      <c r="Z12" s="21">
        <v>0.13207547169811321</v>
      </c>
    </row>
    <row r="13" spans="1:26" x14ac:dyDescent="0.25">
      <c r="A13" s="4">
        <v>1985</v>
      </c>
      <c r="B13" s="8">
        <v>71</v>
      </c>
      <c r="C13" s="8" t="s">
        <v>78</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146</v>
      </c>
      <c r="C16" s="8">
        <v>2</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744</v>
      </c>
      <c r="C17" s="8" t="s">
        <v>41</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1431</v>
      </c>
      <c r="C18" s="8" t="s">
        <v>42</v>
      </c>
      <c r="D18" s="15">
        <v>0</v>
      </c>
      <c r="E18" s="14">
        <v>0</v>
      </c>
      <c r="F18" s="14">
        <v>0</v>
      </c>
      <c r="G18" s="14">
        <v>0</v>
      </c>
      <c r="H18" s="14">
        <v>0</v>
      </c>
      <c r="I18" s="14">
        <v>7.6869322152341019E-3</v>
      </c>
      <c r="J18" s="14">
        <v>0</v>
      </c>
      <c r="K18" s="15">
        <v>0</v>
      </c>
      <c r="L18" s="14">
        <v>6.9881201956673651E-4</v>
      </c>
      <c r="M18" s="14">
        <v>1.397624039133473E-3</v>
      </c>
      <c r="N18" s="14">
        <v>4.8916841369671558E-3</v>
      </c>
      <c r="O18" s="14">
        <v>0</v>
      </c>
      <c r="P18" s="14">
        <v>1.5373864430468204E-2</v>
      </c>
      <c r="Q18" s="14">
        <v>6.9881201956673651E-4</v>
      </c>
      <c r="R18" s="14">
        <v>0</v>
      </c>
      <c r="S18" s="14">
        <v>0</v>
      </c>
      <c r="T18" s="14">
        <v>0</v>
      </c>
      <c r="U18" s="14">
        <v>0.54996505939902163</v>
      </c>
      <c r="V18" s="14">
        <v>0</v>
      </c>
      <c r="W18" s="14">
        <v>0.31516422082459816</v>
      </c>
      <c r="X18" s="14">
        <v>6.2893081761006293E-3</v>
      </c>
      <c r="Y18" s="14">
        <v>6.9881201956673651E-4</v>
      </c>
      <c r="Z18" s="21">
        <v>9.7134870719776376E-2</v>
      </c>
    </row>
    <row r="19" spans="1:26" x14ac:dyDescent="0.25">
      <c r="A19" s="4">
        <v>1991</v>
      </c>
      <c r="B19" s="8">
        <v>1235</v>
      </c>
      <c r="C19" s="8" t="s">
        <v>43</v>
      </c>
      <c r="D19" s="15">
        <v>0</v>
      </c>
      <c r="E19" s="14">
        <v>0</v>
      </c>
      <c r="F19" s="14">
        <v>0</v>
      </c>
      <c r="G19" s="14">
        <v>0</v>
      </c>
      <c r="H19" s="14">
        <v>0</v>
      </c>
      <c r="I19" s="14">
        <v>5.3441295546558701E-2</v>
      </c>
      <c r="J19" s="14">
        <v>0</v>
      </c>
      <c r="K19" s="15">
        <v>0</v>
      </c>
      <c r="L19" s="14">
        <v>6.4777327935222669E-3</v>
      </c>
      <c r="M19" s="14">
        <v>0</v>
      </c>
      <c r="N19" s="14">
        <v>0</v>
      </c>
      <c r="O19" s="14">
        <v>0</v>
      </c>
      <c r="P19" s="14">
        <v>2.8340080971659919E-2</v>
      </c>
      <c r="Q19" s="14">
        <v>0</v>
      </c>
      <c r="R19" s="14">
        <v>6.4777327935222669E-3</v>
      </c>
      <c r="S19" s="14">
        <v>0</v>
      </c>
      <c r="T19" s="14">
        <v>0</v>
      </c>
      <c r="U19" s="14">
        <v>0.62186234817813757</v>
      </c>
      <c r="V19" s="14">
        <v>0</v>
      </c>
      <c r="W19" s="14">
        <v>0.11497975708502024</v>
      </c>
      <c r="X19" s="14">
        <v>4.048582995951417E-3</v>
      </c>
      <c r="Y19" s="14">
        <v>1.6194331983805667E-3</v>
      </c>
      <c r="Z19" s="21">
        <v>0.16275303643724695</v>
      </c>
    </row>
    <row r="20" spans="1:26" x14ac:dyDescent="0.25">
      <c r="A20" s="4">
        <v>1992</v>
      </c>
      <c r="B20" s="8">
        <v>592</v>
      </c>
      <c r="C20" s="8" t="s">
        <v>43</v>
      </c>
      <c r="D20" s="15">
        <v>0</v>
      </c>
      <c r="E20" s="14">
        <v>0</v>
      </c>
      <c r="F20" s="14">
        <v>0</v>
      </c>
      <c r="G20" s="14">
        <v>0</v>
      </c>
      <c r="H20" s="14">
        <v>0</v>
      </c>
      <c r="I20" s="14">
        <v>4.72972972972973E-2</v>
      </c>
      <c r="J20" s="14">
        <v>1.0135135135135136E-2</v>
      </c>
      <c r="K20" s="15">
        <v>0</v>
      </c>
      <c r="L20" s="14">
        <v>8.4459459459459464E-3</v>
      </c>
      <c r="M20" s="14">
        <v>0</v>
      </c>
      <c r="N20" s="14">
        <v>0</v>
      </c>
      <c r="O20" s="14">
        <v>0</v>
      </c>
      <c r="P20" s="14">
        <v>4.5608108108108107E-2</v>
      </c>
      <c r="Q20" s="14">
        <v>6.7567567567567571E-3</v>
      </c>
      <c r="R20" s="14">
        <v>0</v>
      </c>
      <c r="S20" s="14">
        <v>0</v>
      </c>
      <c r="T20" s="14">
        <v>0</v>
      </c>
      <c r="U20" s="14">
        <v>0.51182432432432434</v>
      </c>
      <c r="V20" s="14">
        <v>0</v>
      </c>
      <c r="W20" s="14">
        <v>0.26858108108108103</v>
      </c>
      <c r="X20" s="14">
        <v>0</v>
      </c>
      <c r="Y20" s="14">
        <v>1.6891891891891893E-3</v>
      </c>
      <c r="Z20" s="21">
        <v>9.9662162162162157E-2</v>
      </c>
    </row>
    <row r="21" spans="1:26" x14ac:dyDescent="0.25">
      <c r="A21" s="4">
        <v>1993</v>
      </c>
      <c r="B21" s="8">
        <v>474</v>
      </c>
      <c r="C21" s="8" t="s">
        <v>43</v>
      </c>
      <c r="D21" s="15">
        <v>0</v>
      </c>
      <c r="E21" s="14">
        <v>0</v>
      </c>
      <c r="F21" s="14">
        <v>0</v>
      </c>
      <c r="G21" s="14">
        <v>0</v>
      </c>
      <c r="H21" s="14">
        <v>0</v>
      </c>
      <c r="I21" s="14">
        <v>1.2658227848101266E-2</v>
      </c>
      <c r="J21" s="14">
        <v>0</v>
      </c>
      <c r="K21" s="15">
        <v>0</v>
      </c>
      <c r="L21" s="14">
        <v>1.8987341772151899E-2</v>
      </c>
      <c r="M21" s="14">
        <v>0</v>
      </c>
      <c r="N21" s="14">
        <v>0</v>
      </c>
      <c r="O21" s="14">
        <v>0</v>
      </c>
      <c r="P21" s="14">
        <v>1.2658227848101266E-2</v>
      </c>
      <c r="Q21" s="14">
        <v>0</v>
      </c>
      <c r="R21" s="14">
        <v>0</v>
      </c>
      <c r="S21" s="14">
        <v>0</v>
      </c>
      <c r="T21" s="14">
        <v>0</v>
      </c>
      <c r="U21" s="14">
        <v>0.69620253164556967</v>
      </c>
      <c r="V21" s="14">
        <v>0</v>
      </c>
      <c r="W21" s="14">
        <v>7.3839662447257384E-2</v>
      </c>
      <c r="X21" s="14">
        <v>2.1097046413502109E-2</v>
      </c>
      <c r="Y21" s="14">
        <v>2.1097046413502108E-3</v>
      </c>
      <c r="Z21" s="21">
        <v>0.16244725738396623</v>
      </c>
    </row>
    <row r="22" spans="1:26" x14ac:dyDescent="0.25">
      <c r="A22" s="4">
        <v>1994</v>
      </c>
      <c r="B22" s="8">
        <v>807</v>
      </c>
      <c r="C22" s="8" t="s">
        <v>43</v>
      </c>
      <c r="D22" s="15">
        <v>0</v>
      </c>
      <c r="E22" s="14">
        <v>0</v>
      </c>
      <c r="F22" s="14">
        <v>0</v>
      </c>
      <c r="G22" s="14">
        <v>0</v>
      </c>
      <c r="H22" s="14">
        <v>0</v>
      </c>
      <c r="I22" s="14">
        <v>9.9132589838909543E-3</v>
      </c>
      <c r="J22" s="14">
        <v>6.1957868649318466E-3</v>
      </c>
      <c r="K22" s="15">
        <v>0</v>
      </c>
      <c r="L22" s="14">
        <v>8.6741016109045856E-3</v>
      </c>
      <c r="M22" s="14">
        <v>0</v>
      </c>
      <c r="N22" s="14">
        <v>2.2304832713754649E-2</v>
      </c>
      <c r="O22" s="14">
        <v>0</v>
      </c>
      <c r="P22" s="14">
        <v>0</v>
      </c>
      <c r="Q22" s="14">
        <v>0</v>
      </c>
      <c r="R22" s="14">
        <v>0</v>
      </c>
      <c r="S22" s="14">
        <v>0</v>
      </c>
      <c r="T22" s="14">
        <v>0</v>
      </c>
      <c r="U22" s="14">
        <v>0.62701363073110283</v>
      </c>
      <c r="V22" s="14">
        <v>0</v>
      </c>
      <c r="W22" s="14">
        <v>0.16480793060718713</v>
      </c>
      <c r="X22" s="14">
        <v>0</v>
      </c>
      <c r="Y22" s="14">
        <v>0</v>
      </c>
      <c r="Z22" s="21">
        <v>0.16109045848822801</v>
      </c>
    </row>
    <row r="23" spans="1:26" x14ac:dyDescent="0.25">
      <c r="A23" s="4">
        <v>1995</v>
      </c>
      <c r="B23" s="8">
        <v>732</v>
      </c>
      <c r="C23" s="8" t="s">
        <v>43</v>
      </c>
      <c r="D23" s="15">
        <v>0</v>
      </c>
      <c r="E23" s="14">
        <v>0</v>
      </c>
      <c r="F23" s="14">
        <v>0</v>
      </c>
      <c r="G23" s="14">
        <v>0</v>
      </c>
      <c r="H23" s="14">
        <v>0</v>
      </c>
      <c r="I23" s="14">
        <v>5.3278688524590161E-2</v>
      </c>
      <c r="J23" s="14">
        <v>1.5027322404371584E-2</v>
      </c>
      <c r="K23" s="15">
        <v>0</v>
      </c>
      <c r="L23" s="14">
        <v>2.5956284153005466E-2</v>
      </c>
      <c r="M23" s="14">
        <v>0</v>
      </c>
      <c r="N23" s="14">
        <v>0</v>
      </c>
      <c r="O23" s="14">
        <v>0</v>
      </c>
      <c r="P23" s="14">
        <v>2.7322404371584699E-3</v>
      </c>
      <c r="Q23" s="14">
        <v>0</v>
      </c>
      <c r="R23" s="14">
        <v>0</v>
      </c>
      <c r="S23" s="14">
        <v>0</v>
      </c>
      <c r="T23" s="14">
        <v>0</v>
      </c>
      <c r="U23" s="14">
        <v>0.72404371584699456</v>
      </c>
      <c r="V23" s="14">
        <v>0</v>
      </c>
      <c r="W23" s="14">
        <v>8.8797814207650275E-2</v>
      </c>
      <c r="X23" s="14">
        <v>1.5027322404371584E-2</v>
      </c>
      <c r="Y23" s="14">
        <v>1.366120218579235E-3</v>
      </c>
      <c r="Z23" s="21">
        <v>7.3770491803278687E-2</v>
      </c>
    </row>
    <row r="24" spans="1:26" x14ac:dyDescent="0.25">
      <c r="A24" s="4">
        <v>1996</v>
      </c>
      <c r="B24" s="8">
        <v>792</v>
      </c>
      <c r="C24" s="8" t="s">
        <v>43</v>
      </c>
      <c r="D24" s="15">
        <v>0</v>
      </c>
      <c r="E24" s="14">
        <v>0</v>
      </c>
      <c r="F24" s="14">
        <v>0</v>
      </c>
      <c r="G24" s="14">
        <v>0</v>
      </c>
      <c r="H24" s="14">
        <v>0</v>
      </c>
      <c r="I24" s="14">
        <v>1.2626262626262627E-3</v>
      </c>
      <c r="J24" s="14">
        <v>1.1363636363636364E-2</v>
      </c>
      <c r="K24" s="15">
        <v>0</v>
      </c>
      <c r="L24" s="14">
        <v>1.7676767676767676E-2</v>
      </c>
      <c r="M24" s="14">
        <v>0</v>
      </c>
      <c r="N24" s="14">
        <v>0</v>
      </c>
      <c r="O24" s="14">
        <v>0</v>
      </c>
      <c r="P24" s="14">
        <v>1.2626262626262627E-3</v>
      </c>
      <c r="Q24" s="14">
        <v>0</v>
      </c>
      <c r="R24" s="14">
        <v>0</v>
      </c>
      <c r="S24" s="14">
        <v>0</v>
      </c>
      <c r="T24" s="14">
        <v>0</v>
      </c>
      <c r="U24" s="14">
        <v>0.90404040404040398</v>
      </c>
      <c r="V24" s="14">
        <v>0</v>
      </c>
      <c r="W24" s="14">
        <v>2.904040404040404E-2</v>
      </c>
      <c r="X24" s="14">
        <v>6.313131313131313E-3</v>
      </c>
      <c r="Y24" s="14">
        <v>0</v>
      </c>
      <c r="Z24" s="21">
        <v>2.904040404040404E-2</v>
      </c>
    </row>
    <row r="25" spans="1:26" x14ac:dyDescent="0.25">
      <c r="A25" s="4">
        <v>1997</v>
      </c>
      <c r="B25" s="8">
        <v>584</v>
      </c>
      <c r="C25" s="8" t="s">
        <v>43</v>
      </c>
      <c r="D25" s="15">
        <v>0</v>
      </c>
      <c r="E25" s="14">
        <v>0</v>
      </c>
      <c r="F25" s="14">
        <v>0</v>
      </c>
      <c r="G25" s="14">
        <v>0</v>
      </c>
      <c r="H25" s="14">
        <v>0</v>
      </c>
      <c r="I25" s="14">
        <v>1.5410958904109588E-2</v>
      </c>
      <c r="J25" s="14">
        <v>3.4246575342465752E-3</v>
      </c>
      <c r="K25" s="15">
        <v>0</v>
      </c>
      <c r="L25" s="14">
        <v>1.0273972602739725E-2</v>
      </c>
      <c r="M25" s="14">
        <v>0</v>
      </c>
      <c r="N25" s="14">
        <v>0</v>
      </c>
      <c r="O25" s="14">
        <v>0</v>
      </c>
      <c r="P25" s="14">
        <v>5.1369863013698627E-3</v>
      </c>
      <c r="Q25" s="14">
        <v>2.0547945205479451E-2</v>
      </c>
      <c r="R25" s="14">
        <v>6.8493150684931503E-3</v>
      </c>
      <c r="S25" s="14">
        <v>0</v>
      </c>
      <c r="T25" s="14">
        <v>0</v>
      </c>
      <c r="U25" s="14">
        <v>0.69863013698630139</v>
      </c>
      <c r="V25" s="14">
        <v>0</v>
      </c>
      <c r="W25" s="14">
        <v>3.4246575342465752E-2</v>
      </c>
      <c r="X25" s="14">
        <v>0</v>
      </c>
      <c r="Y25" s="14">
        <v>0</v>
      </c>
      <c r="Z25" s="21">
        <v>0.20547945205479451</v>
      </c>
    </row>
    <row r="26" spans="1:26" x14ac:dyDescent="0.25">
      <c r="A26" s="4">
        <v>1998</v>
      </c>
      <c r="B26" s="8">
        <v>113</v>
      </c>
      <c r="C26" s="8" t="s">
        <v>43</v>
      </c>
      <c r="D26" s="15">
        <v>0</v>
      </c>
      <c r="E26" s="14">
        <v>0</v>
      </c>
      <c r="F26" s="14">
        <v>0</v>
      </c>
      <c r="G26" s="14">
        <v>0</v>
      </c>
      <c r="H26" s="14">
        <v>0</v>
      </c>
      <c r="I26" s="14">
        <v>0</v>
      </c>
      <c r="J26" s="14">
        <v>0</v>
      </c>
      <c r="K26" s="15">
        <v>0</v>
      </c>
      <c r="L26" s="14">
        <v>0</v>
      </c>
      <c r="M26" s="14">
        <v>0</v>
      </c>
      <c r="N26" s="14">
        <v>0</v>
      </c>
      <c r="O26" s="14">
        <v>0</v>
      </c>
      <c r="P26" s="14">
        <v>1.7699115044247787E-2</v>
      </c>
      <c r="Q26" s="14">
        <v>0</v>
      </c>
      <c r="R26" s="14">
        <v>0</v>
      </c>
      <c r="S26" s="14">
        <v>0</v>
      </c>
      <c r="T26" s="14">
        <v>0</v>
      </c>
      <c r="U26" s="14">
        <v>0.8584070796460177</v>
      </c>
      <c r="V26" s="14">
        <v>0</v>
      </c>
      <c r="W26" s="14">
        <v>4.4247787610619468E-2</v>
      </c>
      <c r="X26" s="14">
        <v>0</v>
      </c>
      <c r="Y26" s="14">
        <v>0</v>
      </c>
      <c r="Z26" s="21">
        <v>7.9646017699115043E-2</v>
      </c>
    </row>
    <row r="27" spans="1:26" x14ac:dyDescent="0.25">
      <c r="A27" s="4">
        <v>1999</v>
      </c>
      <c r="B27" s="8">
        <v>105</v>
      </c>
      <c r="C27" s="8" t="s">
        <v>43</v>
      </c>
      <c r="D27" s="15">
        <v>0</v>
      </c>
      <c r="E27" s="14">
        <v>0</v>
      </c>
      <c r="F27" s="14">
        <v>0</v>
      </c>
      <c r="G27" s="14">
        <v>0</v>
      </c>
      <c r="H27" s="14">
        <v>0</v>
      </c>
      <c r="I27" s="14">
        <v>0</v>
      </c>
      <c r="J27" s="14">
        <v>0</v>
      </c>
      <c r="K27" s="15">
        <v>0</v>
      </c>
      <c r="L27" s="14">
        <v>0.13333333333333333</v>
      </c>
      <c r="M27" s="14">
        <v>0</v>
      </c>
      <c r="N27" s="14">
        <v>0</v>
      </c>
      <c r="O27" s="14">
        <v>0</v>
      </c>
      <c r="P27" s="14">
        <v>3.8095238095238099E-2</v>
      </c>
      <c r="Q27" s="14">
        <v>0</v>
      </c>
      <c r="R27" s="14">
        <v>0</v>
      </c>
      <c r="S27" s="14">
        <v>0</v>
      </c>
      <c r="T27" s="14">
        <v>0</v>
      </c>
      <c r="U27" s="14">
        <v>0.8</v>
      </c>
      <c r="V27" s="14">
        <v>0</v>
      </c>
      <c r="W27" s="14">
        <v>9.5238095238095247E-3</v>
      </c>
      <c r="X27" s="14">
        <v>0</v>
      </c>
      <c r="Y27" s="14">
        <v>0</v>
      </c>
      <c r="Z27" s="21">
        <v>1.9047619047619049E-2</v>
      </c>
    </row>
    <row r="28" spans="1:26" x14ac:dyDescent="0.25">
      <c r="A28" s="4">
        <v>2000</v>
      </c>
      <c r="B28" s="8">
        <v>95</v>
      </c>
      <c r="C28" s="8" t="s">
        <v>30</v>
      </c>
      <c r="D28" s="15">
        <v>0</v>
      </c>
      <c r="E28" s="14">
        <v>0</v>
      </c>
      <c r="F28" s="14">
        <v>0</v>
      </c>
      <c r="G28" s="14">
        <v>0</v>
      </c>
      <c r="H28" s="14">
        <v>0</v>
      </c>
      <c r="I28" s="14">
        <v>0</v>
      </c>
      <c r="J28" s="14">
        <v>5.2631578947368418E-2</v>
      </c>
      <c r="K28" s="15">
        <v>0</v>
      </c>
      <c r="L28" s="14">
        <v>0</v>
      </c>
      <c r="M28" s="14">
        <v>0</v>
      </c>
      <c r="N28" s="14">
        <v>0</v>
      </c>
      <c r="O28" s="14">
        <v>0</v>
      </c>
      <c r="P28" s="14">
        <v>0</v>
      </c>
      <c r="Q28" s="14">
        <v>0</v>
      </c>
      <c r="R28" s="14">
        <v>5.2631578947368418E-2</v>
      </c>
      <c r="S28" s="14">
        <v>0</v>
      </c>
      <c r="T28" s="14">
        <v>0</v>
      </c>
      <c r="U28" s="14">
        <v>0.74736842105263157</v>
      </c>
      <c r="V28" s="14">
        <v>0</v>
      </c>
      <c r="W28" s="14">
        <v>9.4736842105263161E-2</v>
      </c>
      <c r="X28" s="14">
        <v>0</v>
      </c>
      <c r="Y28" s="14">
        <v>0</v>
      </c>
      <c r="Z28" s="21">
        <v>5.2631578947368418E-2</v>
      </c>
    </row>
    <row r="29" spans="1:26" x14ac:dyDescent="0.25">
      <c r="A29" s="4">
        <v>2001</v>
      </c>
      <c r="B29" s="8">
        <v>82</v>
      </c>
      <c r="C29" s="8" t="s">
        <v>62</v>
      </c>
      <c r="D29" s="15">
        <v>0</v>
      </c>
      <c r="E29" s="14">
        <v>0</v>
      </c>
      <c r="F29" s="14">
        <v>0</v>
      </c>
      <c r="G29" s="14">
        <v>0</v>
      </c>
      <c r="H29" s="14">
        <v>0</v>
      </c>
      <c r="I29" s="14">
        <v>3.6585365853658534E-2</v>
      </c>
      <c r="J29" s="14">
        <v>0</v>
      </c>
      <c r="K29" s="15">
        <v>0</v>
      </c>
      <c r="L29" s="14">
        <v>0</v>
      </c>
      <c r="M29" s="14">
        <v>0</v>
      </c>
      <c r="N29" s="14">
        <v>0</v>
      </c>
      <c r="O29" s="14">
        <v>0</v>
      </c>
      <c r="P29" s="14">
        <v>2.4390243902439025E-2</v>
      </c>
      <c r="Q29" s="14">
        <v>0</v>
      </c>
      <c r="R29" s="14">
        <v>0</v>
      </c>
      <c r="S29" s="14">
        <v>0</v>
      </c>
      <c r="T29" s="14">
        <v>0</v>
      </c>
      <c r="U29" s="14">
        <v>0.79268292682926833</v>
      </c>
      <c r="V29" s="14">
        <v>0</v>
      </c>
      <c r="W29" s="14">
        <v>0</v>
      </c>
      <c r="X29" s="14">
        <v>0</v>
      </c>
      <c r="Y29" s="14">
        <v>0</v>
      </c>
      <c r="Z29" s="21">
        <v>0.14634146341463414</v>
      </c>
    </row>
    <row r="30" spans="1:26" x14ac:dyDescent="0.25">
      <c r="A30" s="4">
        <v>2002</v>
      </c>
      <c r="B30" s="8">
        <v>10</v>
      </c>
      <c r="C30" s="8" t="s">
        <v>61</v>
      </c>
      <c r="D30" s="15" t="s">
        <v>26</v>
      </c>
      <c r="E30" s="14" t="s">
        <v>27</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v>7</v>
      </c>
      <c r="C31" s="8" t="s">
        <v>29</v>
      </c>
      <c r="D31" s="15" t="s">
        <v>26</v>
      </c>
      <c r="E31" s="14" t="s">
        <v>27</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v>263</v>
      </c>
      <c r="C32" s="8" t="s">
        <v>62</v>
      </c>
      <c r="D32" s="15">
        <v>0</v>
      </c>
      <c r="E32" s="14">
        <v>0</v>
      </c>
      <c r="F32" s="14">
        <v>0</v>
      </c>
      <c r="G32" s="14">
        <v>0</v>
      </c>
      <c r="H32" s="14">
        <v>0</v>
      </c>
      <c r="I32" s="14">
        <v>7.6045627376425855E-3</v>
      </c>
      <c r="J32" s="14">
        <v>3.8022813688212928E-3</v>
      </c>
      <c r="K32" s="15">
        <v>0</v>
      </c>
      <c r="L32" s="14">
        <v>0</v>
      </c>
      <c r="M32" s="14">
        <v>0</v>
      </c>
      <c r="N32" s="14">
        <v>0</v>
      </c>
      <c r="O32" s="14">
        <v>0</v>
      </c>
      <c r="P32" s="14">
        <v>3.8022813688212928E-3</v>
      </c>
      <c r="Q32" s="14">
        <v>0</v>
      </c>
      <c r="R32" s="14">
        <v>0</v>
      </c>
      <c r="S32" s="14">
        <v>0</v>
      </c>
      <c r="T32" s="14">
        <v>0</v>
      </c>
      <c r="U32" s="14">
        <v>0.38403041825095058</v>
      </c>
      <c r="V32" s="14">
        <v>0</v>
      </c>
      <c r="W32" s="14">
        <v>0.13307984790874525</v>
      </c>
      <c r="X32" s="14">
        <v>0</v>
      </c>
      <c r="Y32" s="14">
        <v>1.1406844106463879E-2</v>
      </c>
      <c r="Z32" s="21">
        <v>0.45627376425855515</v>
      </c>
    </row>
    <row r="33" spans="1:26" x14ac:dyDescent="0.25">
      <c r="A33" s="4">
        <v>2005</v>
      </c>
      <c r="B33" s="8">
        <v>317</v>
      </c>
      <c r="C33" s="8" t="s">
        <v>61</v>
      </c>
      <c r="D33" s="15">
        <v>0</v>
      </c>
      <c r="E33" s="14">
        <v>0</v>
      </c>
      <c r="F33" s="14">
        <v>0</v>
      </c>
      <c r="G33" s="14">
        <v>0</v>
      </c>
      <c r="H33" s="14">
        <v>0</v>
      </c>
      <c r="I33" s="14">
        <v>0</v>
      </c>
      <c r="J33" s="14">
        <v>1.2618296529968454E-2</v>
      </c>
      <c r="K33" s="15">
        <v>0</v>
      </c>
      <c r="L33" s="14">
        <v>0</v>
      </c>
      <c r="M33" s="14">
        <v>0</v>
      </c>
      <c r="N33" s="14">
        <v>0</v>
      </c>
      <c r="O33" s="14">
        <v>0</v>
      </c>
      <c r="P33" s="14">
        <v>9.4637223974763408E-3</v>
      </c>
      <c r="Q33" s="14">
        <v>1.2618296529968454E-2</v>
      </c>
      <c r="R33" s="14">
        <v>0</v>
      </c>
      <c r="S33" s="14">
        <v>0</v>
      </c>
      <c r="T33" s="14">
        <v>0</v>
      </c>
      <c r="U33" s="14">
        <v>0.60567823343848581</v>
      </c>
      <c r="V33" s="14">
        <v>0</v>
      </c>
      <c r="W33" s="14">
        <v>0.16719242902208201</v>
      </c>
      <c r="X33" s="14">
        <v>0</v>
      </c>
      <c r="Y33" s="14">
        <v>0</v>
      </c>
      <c r="Z33" s="21">
        <v>0.19242902208201892</v>
      </c>
    </row>
    <row r="34" spans="1:26" x14ac:dyDescent="0.25">
      <c r="A34" s="4">
        <v>2006</v>
      </c>
      <c r="B34" s="8">
        <v>422</v>
      </c>
      <c r="C34" s="8" t="s">
        <v>42</v>
      </c>
      <c r="D34" s="15">
        <v>0</v>
      </c>
      <c r="E34" s="14">
        <v>0</v>
      </c>
      <c r="F34" s="14">
        <v>0</v>
      </c>
      <c r="G34" s="14">
        <v>0</v>
      </c>
      <c r="H34" s="14">
        <v>0</v>
      </c>
      <c r="I34" s="14">
        <v>5.4502369668246446E-2</v>
      </c>
      <c r="J34" s="14">
        <v>3.0805687203791468E-2</v>
      </c>
      <c r="K34" s="15">
        <v>0</v>
      </c>
      <c r="L34" s="14">
        <v>0</v>
      </c>
      <c r="M34" s="14">
        <v>0</v>
      </c>
      <c r="N34" s="14">
        <v>0</v>
      </c>
      <c r="O34" s="14">
        <v>0</v>
      </c>
      <c r="P34" s="14">
        <v>1.6587677725118485E-2</v>
      </c>
      <c r="Q34" s="14">
        <v>0</v>
      </c>
      <c r="R34" s="14">
        <v>0</v>
      </c>
      <c r="S34" s="14">
        <v>0</v>
      </c>
      <c r="T34" s="14">
        <v>0</v>
      </c>
      <c r="U34" s="14">
        <v>0.523696682464455</v>
      </c>
      <c r="V34" s="14">
        <v>0</v>
      </c>
      <c r="W34" s="14">
        <v>0.18009478672985782</v>
      </c>
      <c r="X34" s="14">
        <v>0</v>
      </c>
      <c r="Y34" s="14">
        <v>2.3696682464454978E-3</v>
      </c>
      <c r="Z34" s="21">
        <v>0.19194312796208532</v>
      </c>
    </row>
    <row r="35" spans="1:26" x14ac:dyDescent="0.25">
      <c r="A35" s="4">
        <v>2007</v>
      </c>
      <c r="B35" s="8">
        <v>343</v>
      </c>
      <c r="C35" s="8" t="s">
        <v>43</v>
      </c>
      <c r="D35" s="15">
        <v>0</v>
      </c>
      <c r="E35" s="14">
        <v>0</v>
      </c>
      <c r="F35" s="14">
        <v>0</v>
      </c>
      <c r="G35" s="14">
        <v>0</v>
      </c>
      <c r="H35" s="14">
        <v>0</v>
      </c>
      <c r="I35" s="14">
        <v>3.7900874635568516E-2</v>
      </c>
      <c r="J35" s="14">
        <v>0</v>
      </c>
      <c r="K35" s="15">
        <v>0</v>
      </c>
      <c r="L35" s="14">
        <v>0</v>
      </c>
      <c r="M35" s="14">
        <v>0</v>
      </c>
      <c r="N35" s="14">
        <v>0</v>
      </c>
      <c r="O35" s="14">
        <v>0</v>
      </c>
      <c r="P35" s="14">
        <v>1.1661807580174927E-2</v>
      </c>
      <c r="Q35" s="14">
        <v>5.8309037900874635E-3</v>
      </c>
      <c r="R35" s="14">
        <v>0</v>
      </c>
      <c r="S35" s="14">
        <v>8.7463556851311956E-3</v>
      </c>
      <c r="T35" s="14">
        <v>0</v>
      </c>
      <c r="U35" s="14">
        <v>0.52769679300291539</v>
      </c>
      <c r="V35" s="14">
        <v>0</v>
      </c>
      <c r="W35" s="14">
        <v>0.19533527696793002</v>
      </c>
      <c r="X35" s="14">
        <v>0</v>
      </c>
      <c r="Y35" s="14">
        <v>0</v>
      </c>
      <c r="Z35" s="21">
        <v>0.21282798833819241</v>
      </c>
    </row>
    <row r="36" spans="1:26" x14ac:dyDescent="0.25">
      <c r="A36" s="4">
        <v>2008</v>
      </c>
      <c r="B36" s="8">
        <v>137</v>
      </c>
      <c r="C36" s="8" t="s">
        <v>43</v>
      </c>
      <c r="D36" s="15">
        <v>0</v>
      </c>
      <c r="E36" s="14">
        <v>0</v>
      </c>
      <c r="F36" s="14">
        <v>0</v>
      </c>
      <c r="G36" s="14">
        <v>0</v>
      </c>
      <c r="H36" s="14">
        <v>0</v>
      </c>
      <c r="I36" s="14">
        <v>2.1897810218978103E-2</v>
      </c>
      <c r="J36" s="14">
        <v>0</v>
      </c>
      <c r="K36" s="15">
        <v>0</v>
      </c>
      <c r="L36" s="14">
        <v>0</v>
      </c>
      <c r="M36" s="14">
        <v>0</v>
      </c>
      <c r="N36" s="14">
        <v>0</v>
      </c>
      <c r="O36" s="14">
        <v>0</v>
      </c>
      <c r="P36" s="14">
        <v>3.6496350364963501E-2</v>
      </c>
      <c r="Q36" s="14">
        <v>0</v>
      </c>
      <c r="R36" s="14">
        <v>0</v>
      </c>
      <c r="S36" s="14">
        <v>0</v>
      </c>
      <c r="T36" s="14">
        <v>0</v>
      </c>
      <c r="U36" s="14">
        <v>0.47445255474452558</v>
      </c>
      <c r="V36" s="14">
        <v>0</v>
      </c>
      <c r="W36" s="14">
        <v>0.20437956204379562</v>
      </c>
      <c r="X36" s="14">
        <v>0</v>
      </c>
      <c r="Y36" s="14">
        <v>7.2992700729927005E-3</v>
      </c>
      <c r="Z36" s="21">
        <v>0.25547445255474455</v>
      </c>
    </row>
    <row r="37" spans="1:26" x14ac:dyDescent="0.25">
      <c r="A37" s="4">
        <v>2009</v>
      </c>
      <c r="B37" s="8">
        <v>217</v>
      </c>
      <c r="C37" s="8" t="s">
        <v>43</v>
      </c>
      <c r="D37" s="15">
        <v>0</v>
      </c>
      <c r="E37" s="14">
        <v>0</v>
      </c>
      <c r="F37" s="14">
        <v>0</v>
      </c>
      <c r="G37" s="14">
        <v>0</v>
      </c>
      <c r="H37" s="14">
        <v>0</v>
      </c>
      <c r="I37" s="14">
        <v>0</v>
      </c>
      <c r="J37" s="14">
        <v>0.16129032258064516</v>
      </c>
      <c r="K37" s="15">
        <v>0</v>
      </c>
      <c r="L37" s="14">
        <v>0</v>
      </c>
      <c r="M37" s="14">
        <v>0</v>
      </c>
      <c r="N37" s="14">
        <v>0</v>
      </c>
      <c r="O37" s="14">
        <v>0</v>
      </c>
      <c r="P37" s="14">
        <v>4.608294930875576E-3</v>
      </c>
      <c r="Q37" s="14">
        <v>0</v>
      </c>
      <c r="R37" s="14">
        <v>0</v>
      </c>
      <c r="S37" s="14">
        <v>0</v>
      </c>
      <c r="T37" s="14">
        <v>0</v>
      </c>
      <c r="U37" s="14">
        <v>0.55760368663594473</v>
      </c>
      <c r="V37" s="14">
        <v>0</v>
      </c>
      <c r="W37" s="14">
        <v>5.5299539170506916E-2</v>
      </c>
      <c r="X37" s="14">
        <v>6.9124423963133647E-2</v>
      </c>
      <c r="Y37" s="14">
        <v>0</v>
      </c>
      <c r="Z37" s="21">
        <v>0.15207373271889402</v>
      </c>
    </row>
    <row r="38" spans="1:26" x14ac:dyDescent="0.25">
      <c r="A38" s="4">
        <v>2010</v>
      </c>
      <c r="B38" s="8">
        <v>181</v>
      </c>
      <c r="C38" s="8" t="s">
        <v>43</v>
      </c>
      <c r="D38" s="15">
        <v>0</v>
      </c>
      <c r="E38" s="14">
        <v>0</v>
      </c>
      <c r="F38" s="14">
        <v>0</v>
      </c>
      <c r="G38" s="14">
        <v>0</v>
      </c>
      <c r="H38" s="14">
        <v>0</v>
      </c>
      <c r="I38" s="14">
        <v>0</v>
      </c>
      <c r="J38" s="14">
        <v>1.6574585635359115E-2</v>
      </c>
      <c r="K38" s="15">
        <v>0</v>
      </c>
      <c r="L38" s="14">
        <v>3.8674033149171269E-2</v>
      </c>
      <c r="M38" s="14">
        <v>0</v>
      </c>
      <c r="N38" s="14">
        <v>0</v>
      </c>
      <c r="O38" s="14">
        <v>0</v>
      </c>
      <c r="P38" s="14">
        <v>5.5248618784530384E-3</v>
      </c>
      <c r="Q38" s="14">
        <v>1.6574585635359115E-2</v>
      </c>
      <c r="R38" s="14">
        <v>0</v>
      </c>
      <c r="S38" s="14">
        <v>0</v>
      </c>
      <c r="T38" s="14">
        <v>0</v>
      </c>
      <c r="U38" s="14">
        <v>0.32596685082872928</v>
      </c>
      <c r="V38" s="14">
        <v>0</v>
      </c>
      <c r="W38" s="14">
        <v>7.7348066298342538E-2</v>
      </c>
      <c r="X38" s="14">
        <v>0</v>
      </c>
      <c r="Y38" s="14">
        <v>2.7624309392265192E-2</v>
      </c>
      <c r="Z38" s="21">
        <v>0.49171270718232046</v>
      </c>
    </row>
    <row r="39" spans="1:26" x14ac:dyDescent="0.25">
      <c r="A39" s="4">
        <v>2011</v>
      </c>
      <c r="B39" s="8">
        <v>220</v>
      </c>
      <c r="C39" s="8" t="s">
        <v>30</v>
      </c>
      <c r="D39" s="15">
        <v>0</v>
      </c>
      <c r="E39" s="14">
        <v>0</v>
      </c>
      <c r="F39" s="14">
        <v>0</v>
      </c>
      <c r="G39" s="14">
        <v>0</v>
      </c>
      <c r="H39" s="14">
        <v>0</v>
      </c>
      <c r="I39" s="14">
        <v>1.8181818181818181E-2</v>
      </c>
      <c r="J39" s="14">
        <v>0</v>
      </c>
      <c r="K39" s="15">
        <v>0</v>
      </c>
      <c r="L39" s="14">
        <v>0</v>
      </c>
      <c r="M39" s="14">
        <v>0</v>
      </c>
      <c r="N39" s="14">
        <v>0</v>
      </c>
      <c r="O39" s="14">
        <v>0</v>
      </c>
      <c r="P39" s="14">
        <v>2.2727272727272728E-2</v>
      </c>
      <c r="Q39" s="14">
        <v>4.5454545454545452E-3</v>
      </c>
      <c r="R39" s="14">
        <v>9.0909090909090905E-3</v>
      </c>
      <c r="S39" s="14">
        <v>0</v>
      </c>
      <c r="T39" s="14">
        <v>0</v>
      </c>
      <c r="U39" s="14">
        <v>0.6227272727272728</v>
      </c>
      <c r="V39" s="14">
        <v>0</v>
      </c>
      <c r="W39" s="14">
        <v>0.30909090909090908</v>
      </c>
      <c r="X39" s="14">
        <v>0</v>
      </c>
      <c r="Y39" s="14">
        <v>0</v>
      </c>
      <c r="Z39" s="21">
        <v>1.3636363636363636E-2</v>
      </c>
    </row>
    <row r="40" spans="1:26" x14ac:dyDescent="0.25">
      <c r="A40" s="4">
        <v>2012</v>
      </c>
      <c r="B40" s="8">
        <v>209</v>
      </c>
      <c r="C40" s="8" t="s">
        <v>62</v>
      </c>
      <c r="D40" s="15">
        <v>0</v>
      </c>
      <c r="E40" s="14">
        <v>0</v>
      </c>
      <c r="F40" s="14">
        <v>0</v>
      </c>
      <c r="G40" s="14">
        <v>0</v>
      </c>
      <c r="H40" s="14">
        <v>0</v>
      </c>
      <c r="I40" s="14">
        <v>1.4354066985645933E-2</v>
      </c>
      <c r="J40" s="14">
        <v>5.7416267942583733E-2</v>
      </c>
      <c r="K40" s="15">
        <v>0</v>
      </c>
      <c r="L40" s="14">
        <v>2.8708133971291867E-2</v>
      </c>
      <c r="M40" s="14">
        <v>0</v>
      </c>
      <c r="N40" s="14">
        <v>0</v>
      </c>
      <c r="O40" s="14">
        <v>0</v>
      </c>
      <c r="P40" s="14">
        <v>3.8277511961722487E-2</v>
      </c>
      <c r="Q40" s="14">
        <v>3.8277511961722487E-2</v>
      </c>
      <c r="R40" s="14">
        <v>1.4354066985645933E-2</v>
      </c>
      <c r="S40" s="14">
        <v>0</v>
      </c>
      <c r="T40" s="14">
        <v>0</v>
      </c>
      <c r="U40" s="14">
        <v>0.44019138755980858</v>
      </c>
      <c r="V40" s="14">
        <v>0</v>
      </c>
      <c r="W40" s="14">
        <v>0.32535885167464113</v>
      </c>
      <c r="X40" s="14">
        <v>0</v>
      </c>
      <c r="Y40" s="14">
        <v>0</v>
      </c>
      <c r="Z40" s="21">
        <v>4.3062200956937802E-2</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434</v>
      </c>
      <c r="C42" s="9"/>
      <c r="D42" s="16">
        <v>0</v>
      </c>
      <c r="E42" s="1">
        <v>0</v>
      </c>
      <c r="F42" s="1">
        <v>0</v>
      </c>
      <c r="G42" s="1">
        <v>0</v>
      </c>
      <c r="H42" s="1">
        <v>0</v>
      </c>
      <c r="I42" s="1">
        <v>2.3076013564350531E-2</v>
      </c>
      <c r="J42" s="1">
        <v>1.5886898271285799E-2</v>
      </c>
      <c r="K42" s="16">
        <v>0</v>
      </c>
      <c r="L42" s="1">
        <v>1.4368037932829553E-2</v>
      </c>
      <c r="M42" s="1">
        <v>1.7672964230532277E-3</v>
      </c>
      <c r="N42" s="1">
        <v>1.1331882021134085E-3</v>
      </c>
      <c r="O42" s="1">
        <v>0</v>
      </c>
      <c r="P42" s="1">
        <v>1.4556191228651275E-2</v>
      </c>
      <c r="Q42" s="1">
        <v>4.4104277685164594E-3</v>
      </c>
      <c r="R42" s="1">
        <v>3.7251501202474526E-3</v>
      </c>
      <c r="S42" s="1">
        <v>3.6443148688046647E-4</v>
      </c>
      <c r="T42" s="1">
        <v>0</v>
      </c>
      <c r="U42" s="1">
        <v>0.6213698804886999</v>
      </c>
      <c r="V42" s="1">
        <v>0</v>
      </c>
      <c r="W42" s="1">
        <v>0.14332722416674368</v>
      </c>
      <c r="X42" s="1">
        <v>5.6973587716006762E-3</v>
      </c>
      <c r="Y42" s="1">
        <v>2.340972961884717E-3</v>
      </c>
      <c r="Z42" s="22">
        <v>0.14797692861314285</v>
      </c>
    </row>
    <row r="43" spans="1:26" x14ac:dyDescent="0.25">
      <c r="A43" s="5" t="s">
        <v>33</v>
      </c>
      <c r="B43" s="9">
        <v>355</v>
      </c>
      <c r="C43" s="9"/>
      <c r="D43" s="16">
        <v>0</v>
      </c>
      <c r="E43" s="1">
        <v>0</v>
      </c>
      <c r="F43" s="1">
        <v>0</v>
      </c>
      <c r="G43" s="1">
        <v>0</v>
      </c>
      <c r="H43" s="1">
        <v>0</v>
      </c>
      <c r="I43" s="1">
        <v>5.3949390560148733E-2</v>
      </c>
      <c r="J43" s="1">
        <v>0</v>
      </c>
      <c r="K43" s="16">
        <v>0</v>
      </c>
      <c r="L43" s="1">
        <v>1.5642150453169502E-2</v>
      </c>
      <c r="M43" s="1">
        <v>1.3672496704714663E-2</v>
      </c>
      <c r="N43" s="1">
        <v>0</v>
      </c>
      <c r="O43" s="1">
        <v>0</v>
      </c>
      <c r="P43" s="1">
        <v>2.967359050445104E-3</v>
      </c>
      <c r="Q43" s="1">
        <v>0</v>
      </c>
      <c r="R43" s="1">
        <v>0</v>
      </c>
      <c r="S43" s="1">
        <v>0</v>
      </c>
      <c r="T43" s="1">
        <v>0</v>
      </c>
      <c r="U43" s="1">
        <v>0.63959755779864591</v>
      </c>
      <c r="V43" s="1">
        <v>0</v>
      </c>
      <c r="W43" s="1">
        <v>0.18490274207322693</v>
      </c>
      <c r="X43" s="1">
        <v>4.9455984174085069E-3</v>
      </c>
      <c r="Y43" s="1">
        <v>0</v>
      </c>
      <c r="Z43" s="22">
        <v>8.4322704942240756E-2</v>
      </c>
    </row>
    <row r="44" spans="1:26" x14ac:dyDescent="0.25">
      <c r="A44" s="5" t="s">
        <v>34</v>
      </c>
      <c r="B44" s="9">
        <v>878</v>
      </c>
      <c r="C44" s="9"/>
      <c r="D44" s="16">
        <v>0</v>
      </c>
      <c r="E44" s="1">
        <v>0</v>
      </c>
      <c r="F44" s="1">
        <v>0</v>
      </c>
      <c r="G44" s="1">
        <v>0</v>
      </c>
      <c r="H44" s="1">
        <v>0</v>
      </c>
      <c r="I44" s="1">
        <v>3.071261673594541E-2</v>
      </c>
      <c r="J44" s="1">
        <v>5.2263740674064274E-3</v>
      </c>
      <c r="K44" s="16">
        <v>0</v>
      </c>
      <c r="L44" s="1">
        <v>1.1540036382516151E-2</v>
      </c>
      <c r="M44" s="1">
        <v>2.3293733985557883E-4</v>
      </c>
      <c r="N44" s="1">
        <v>4.532752808453634E-3</v>
      </c>
      <c r="O44" s="1">
        <v>0</v>
      </c>
      <c r="P44" s="1">
        <v>1.7452086965915995E-2</v>
      </c>
      <c r="Q44" s="1">
        <v>1.2425947960539156E-3</v>
      </c>
      <c r="R44" s="1">
        <v>1.0796221322537112E-3</v>
      </c>
      <c r="S44" s="1">
        <v>0</v>
      </c>
      <c r="T44" s="1">
        <v>0</v>
      </c>
      <c r="U44" s="1">
        <v>0.62181860168752512</v>
      </c>
      <c r="V44" s="1">
        <v>0</v>
      </c>
      <c r="W44" s="1">
        <v>0.17102841104213237</v>
      </c>
      <c r="X44" s="1">
        <v>7.7437099983209577E-3</v>
      </c>
      <c r="Y44" s="1">
        <v>1.247209877844323E-3</v>
      </c>
      <c r="Z44" s="22">
        <v>0.1261430461657764</v>
      </c>
    </row>
    <row r="45" spans="1:26" x14ac:dyDescent="0.25">
      <c r="A45" s="5" t="s">
        <v>35</v>
      </c>
      <c r="B45" s="9">
        <v>496</v>
      </c>
      <c r="C45" s="9"/>
      <c r="D45" s="16">
        <v>0</v>
      </c>
      <c r="E45" s="1">
        <v>0</v>
      </c>
      <c r="F45" s="1">
        <v>0</v>
      </c>
      <c r="G45" s="1">
        <v>0</v>
      </c>
      <c r="H45" s="1">
        <v>0</v>
      </c>
      <c r="I45" s="1">
        <v>5.5578617222452843E-3</v>
      </c>
      <c r="J45" s="1">
        <v>4.929431299294313E-3</v>
      </c>
      <c r="K45" s="16">
        <v>0</v>
      </c>
      <c r="L45" s="1">
        <v>9.3169134265024666E-3</v>
      </c>
      <c r="M45" s="1">
        <v>0</v>
      </c>
      <c r="N45" s="1">
        <v>0</v>
      </c>
      <c r="O45" s="1">
        <v>0</v>
      </c>
      <c r="P45" s="1">
        <v>8.0329092027479707E-3</v>
      </c>
      <c r="Q45" s="1">
        <v>6.8493150684931503E-3</v>
      </c>
      <c r="R45" s="1">
        <v>2.2831050228310501E-3</v>
      </c>
      <c r="S45" s="1">
        <v>0</v>
      </c>
      <c r="T45" s="1">
        <v>0</v>
      </c>
      <c r="U45" s="1">
        <v>0.82035920689090769</v>
      </c>
      <c r="V45" s="1">
        <v>0</v>
      </c>
      <c r="W45" s="1">
        <v>3.5844922331163084E-2</v>
      </c>
      <c r="X45" s="1">
        <v>2.1043771043771043E-3</v>
      </c>
      <c r="Y45" s="1">
        <v>0</v>
      </c>
      <c r="Z45" s="22">
        <v>0.10472195793143786</v>
      </c>
    </row>
    <row r="46" spans="1:26" ht="15.75" thickBot="1" x14ac:dyDescent="0.3">
      <c r="A46" s="6" t="s">
        <v>36</v>
      </c>
      <c r="B46" s="11">
        <v>216</v>
      </c>
      <c r="C46" s="11"/>
      <c r="D46" s="17">
        <v>0</v>
      </c>
      <c r="E46" s="18">
        <v>0</v>
      </c>
      <c r="F46" s="18">
        <v>0</v>
      </c>
      <c r="G46" s="18">
        <v>0</v>
      </c>
      <c r="H46" s="18">
        <v>0</v>
      </c>
      <c r="I46" s="18">
        <v>1.591890569012986E-2</v>
      </c>
      <c r="J46" s="18">
        <v>2.7928251684044808E-2</v>
      </c>
      <c r="K46" s="17">
        <v>0</v>
      </c>
      <c r="L46" s="18">
        <v>1.6726291704483039E-2</v>
      </c>
      <c r="M46" s="18">
        <v>0</v>
      </c>
      <c r="N46" s="18">
        <v>0</v>
      </c>
      <c r="O46" s="18">
        <v>0</v>
      </c>
      <c r="P46" s="18">
        <v>1.7636271911046292E-2</v>
      </c>
      <c r="Q46" s="18">
        <v>6.487229371882672E-3</v>
      </c>
      <c r="R46" s="18">
        <v>6.3397129186602875E-3</v>
      </c>
      <c r="S46" s="18">
        <v>7.2886297376093293E-4</v>
      </c>
      <c r="T46" s="18">
        <v>0</v>
      </c>
      <c r="U46" s="18">
        <v>0.56684126896124887</v>
      </c>
      <c r="V46" s="18">
        <v>0</v>
      </c>
      <c r="W46" s="18">
        <v>0.14595332671132358</v>
      </c>
      <c r="X46" s="18">
        <v>5.7603686635944703E-3</v>
      </c>
      <c r="Y46" s="18">
        <v>4.0583409848472729E-3</v>
      </c>
      <c r="Z46" s="23">
        <v>0.18562116842497781</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166</v>
      </c>
    </row>
    <row r="2" spans="1:26" x14ac:dyDescent="0.25">
      <c r="A2" t="s">
        <v>167</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2</v>
      </c>
      <c r="C8" s="8">
        <v>2</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114</v>
      </c>
      <c r="C9" s="8" t="s">
        <v>41</v>
      </c>
      <c r="D9" s="15" t="s">
        <v>26</v>
      </c>
      <c r="E9" s="14" t="s">
        <v>27</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250</v>
      </c>
      <c r="C10" s="8" t="s">
        <v>42</v>
      </c>
      <c r="D10" s="15">
        <v>0</v>
      </c>
      <c r="E10" s="14">
        <v>0</v>
      </c>
      <c r="F10" s="14">
        <v>0</v>
      </c>
      <c r="G10" s="14">
        <v>0</v>
      </c>
      <c r="H10" s="14">
        <v>0</v>
      </c>
      <c r="I10" s="14">
        <v>2.8000000000000001E-2</v>
      </c>
      <c r="J10" s="14">
        <v>0</v>
      </c>
      <c r="K10" s="15">
        <v>0</v>
      </c>
      <c r="L10" s="14">
        <v>2.8000000000000001E-2</v>
      </c>
      <c r="M10" s="14">
        <v>2.8000000000000001E-2</v>
      </c>
      <c r="N10" s="14">
        <v>0</v>
      </c>
      <c r="O10" s="14">
        <v>0</v>
      </c>
      <c r="P10" s="14">
        <v>1.2E-2</v>
      </c>
      <c r="Q10" s="14">
        <v>0</v>
      </c>
      <c r="R10" s="14">
        <v>0</v>
      </c>
      <c r="S10" s="14">
        <v>0</v>
      </c>
      <c r="T10" s="14">
        <v>0</v>
      </c>
      <c r="U10" s="14">
        <v>0.624</v>
      </c>
      <c r="V10" s="14">
        <v>0</v>
      </c>
      <c r="W10" s="14">
        <v>0.16800000000000001</v>
      </c>
      <c r="X10" s="14">
        <v>1.6E-2</v>
      </c>
      <c r="Y10" s="14">
        <v>0</v>
      </c>
      <c r="Z10" s="21">
        <v>9.6000000000000002E-2</v>
      </c>
    </row>
    <row r="11" spans="1:26" x14ac:dyDescent="0.25">
      <c r="A11" s="4">
        <v>1983</v>
      </c>
      <c r="B11" s="8">
        <v>368</v>
      </c>
      <c r="C11" s="8" t="s">
        <v>43</v>
      </c>
      <c r="D11" s="15">
        <v>0</v>
      </c>
      <c r="E11" s="14">
        <v>0</v>
      </c>
      <c r="F11" s="14">
        <v>0</v>
      </c>
      <c r="G11" s="14">
        <v>0</v>
      </c>
      <c r="H11" s="14">
        <v>0</v>
      </c>
      <c r="I11" s="14">
        <v>6.25E-2</v>
      </c>
      <c r="J11" s="14">
        <v>0</v>
      </c>
      <c r="K11" s="15">
        <v>0</v>
      </c>
      <c r="L11" s="14">
        <v>5.434782608695652E-3</v>
      </c>
      <c r="M11" s="14">
        <v>1.9021739130434784E-2</v>
      </c>
      <c r="N11" s="14">
        <v>0</v>
      </c>
      <c r="O11" s="14">
        <v>0</v>
      </c>
      <c r="P11" s="14">
        <v>0</v>
      </c>
      <c r="Q11" s="14">
        <v>0</v>
      </c>
      <c r="R11" s="14">
        <v>0</v>
      </c>
      <c r="S11" s="14">
        <v>0</v>
      </c>
      <c r="T11" s="14">
        <v>0</v>
      </c>
      <c r="U11" s="14">
        <v>0.74456521739130432</v>
      </c>
      <c r="V11" s="14">
        <v>0</v>
      </c>
      <c r="W11" s="14">
        <v>0.10597826086956522</v>
      </c>
      <c r="X11" s="14">
        <v>0</v>
      </c>
      <c r="Y11" s="14">
        <v>0</v>
      </c>
      <c r="Z11" s="21">
        <v>6.25E-2</v>
      </c>
    </row>
    <row r="12" spans="1:26" x14ac:dyDescent="0.25">
      <c r="A12" s="4">
        <v>1984</v>
      </c>
      <c r="B12" s="8">
        <v>241</v>
      </c>
      <c r="C12" s="8" t="s">
        <v>30</v>
      </c>
      <c r="D12" s="15">
        <v>0</v>
      </c>
      <c r="E12" s="14">
        <v>0</v>
      </c>
      <c r="F12" s="14">
        <v>0</v>
      </c>
      <c r="G12" s="14">
        <v>0</v>
      </c>
      <c r="H12" s="14">
        <v>0</v>
      </c>
      <c r="I12" s="14">
        <v>7.4688796680497924E-2</v>
      </c>
      <c r="J12" s="14">
        <v>0</v>
      </c>
      <c r="K12" s="15">
        <v>0</v>
      </c>
      <c r="L12" s="14">
        <v>1.6597510373443983E-2</v>
      </c>
      <c r="M12" s="14">
        <v>0</v>
      </c>
      <c r="N12" s="14">
        <v>0</v>
      </c>
      <c r="O12" s="14">
        <v>0</v>
      </c>
      <c r="P12" s="14">
        <v>0</v>
      </c>
      <c r="Q12" s="14">
        <v>0</v>
      </c>
      <c r="R12" s="14">
        <v>0</v>
      </c>
      <c r="S12" s="14">
        <v>0</v>
      </c>
      <c r="T12" s="14">
        <v>0</v>
      </c>
      <c r="U12" s="14">
        <v>0.42323651452282157</v>
      </c>
      <c r="V12" s="14">
        <v>0</v>
      </c>
      <c r="W12" s="14">
        <v>0.34024896265560167</v>
      </c>
      <c r="X12" s="14">
        <v>0</v>
      </c>
      <c r="Y12" s="14">
        <v>0</v>
      </c>
      <c r="Z12" s="21">
        <v>0.14522821576763487</v>
      </c>
    </row>
    <row r="13" spans="1:26" x14ac:dyDescent="0.25">
      <c r="A13" s="4">
        <v>1985</v>
      </c>
      <c r="B13" s="8">
        <v>65</v>
      </c>
      <c r="C13" s="8" t="s">
        <v>78</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30</v>
      </c>
      <c r="C16" s="8">
        <v>2</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447</v>
      </c>
      <c r="C17" s="8" t="s">
        <v>41</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1269</v>
      </c>
      <c r="C18" s="8" t="s">
        <v>42</v>
      </c>
      <c r="D18" s="15">
        <v>0</v>
      </c>
      <c r="E18" s="14">
        <v>0</v>
      </c>
      <c r="F18" s="14">
        <v>0</v>
      </c>
      <c r="G18" s="14">
        <v>0</v>
      </c>
      <c r="H18" s="14">
        <v>0</v>
      </c>
      <c r="I18" s="14">
        <v>3.1520882584712374E-3</v>
      </c>
      <c r="J18" s="14">
        <v>0</v>
      </c>
      <c r="K18" s="15">
        <v>0</v>
      </c>
      <c r="L18" s="14">
        <v>0</v>
      </c>
      <c r="M18" s="14">
        <v>1.5760441292356187E-3</v>
      </c>
      <c r="N18" s="14">
        <v>5.5161544523246652E-3</v>
      </c>
      <c r="O18" s="14">
        <v>0</v>
      </c>
      <c r="P18" s="14">
        <v>1.4184397163120567E-2</v>
      </c>
      <c r="Q18" s="14">
        <v>7.8802206461780935E-4</v>
      </c>
      <c r="R18" s="14">
        <v>0</v>
      </c>
      <c r="S18" s="14">
        <v>0</v>
      </c>
      <c r="T18" s="14">
        <v>0</v>
      </c>
      <c r="U18" s="14">
        <v>0.52324665090622535</v>
      </c>
      <c r="V18" s="14">
        <v>0</v>
      </c>
      <c r="W18" s="14">
        <v>0.33490937746256899</v>
      </c>
      <c r="X18" s="14">
        <v>6.3041765169424748E-3</v>
      </c>
      <c r="Y18" s="14">
        <v>7.8802206461780935E-4</v>
      </c>
      <c r="Z18" s="21">
        <v>0.1095350669818755</v>
      </c>
    </row>
    <row r="19" spans="1:26" x14ac:dyDescent="0.25">
      <c r="A19" s="4">
        <v>1991</v>
      </c>
      <c r="B19" s="8">
        <v>1036</v>
      </c>
      <c r="C19" s="8" t="s">
        <v>43</v>
      </c>
      <c r="D19" s="15">
        <v>0</v>
      </c>
      <c r="E19" s="14">
        <v>0</v>
      </c>
      <c r="F19" s="14">
        <v>0</v>
      </c>
      <c r="G19" s="14">
        <v>0</v>
      </c>
      <c r="H19" s="14">
        <v>0</v>
      </c>
      <c r="I19" s="14">
        <v>5.5984555984555991E-2</v>
      </c>
      <c r="J19" s="14">
        <v>0</v>
      </c>
      <c r="K19" s="15">
        <v>0</v>
      </c>
      <c r="L19" s="14">
        <v>6.7567567567567571E-3</v>
      </c>
      <c r="M19" s="14">
        <v>0</v>
      </c>
      <c r="N19" s="14">
        <v>0</v>
      </c>
      <c r="O19" s="14">
        <v>0</v>
      </c>
      <c r="P19" s="14">
        <v>2.9922779922779922E-2</v>
      </c>
      <c r="Q19" s="14">
        <v>0</v>
      </c>
      <c r="R19" s="14">
        <v>6.7567567567567571E-3</v>
      </c>
      <c r="S19" s="14">
        <v>0</v>
      </c>
      <c r="T19" s="14">
        <v>0</v>
      </c>
      <c r="U19" s="14">
        <v>0.57239382239382242</v>
      </c>
      <c r="V19" s="14">
        <v>0</v>
      </c>
      <c r="W19" s="14">
        <v>0.1283783783783784</v>
      </c>
      <c r="X19" s="14">
        <v>3.8610038610038611E-3</v>
      </c>
      <c r="Y19" s="14">
        <v>1.9305019305019305E-3</v>
      </c>
      <c r="Z19" s="21">
        <v>0.19401544401544402</v>
      </c>
    </row>
    <row r="20" spans="1:26" x14ac:dyDescent="0.25">
      <c r="A20" s="4">
        <v>1992</v>
      </c>
      <c r="B20" s="8">
        <v>507</v>
      </c>
      <c r="C20" s="8" t="s">
        <v>43</v>
      </c>
      <c r="D20" s="15">
        <v>0</v>
      </c>
      <c r="E20" s="14">
        <v>0</v>
      </c>
      <c r="F20" s="14">
        <v>0</v>
      </c>
      <c r="G20" s="14">
        <v>0</v>
      </c>
      <c r="H20" s="14">
        <v>0</v>
      </c>
      <c r="I20" s="14">
        <v>4.5364891518737668E-2</v>
      </c>
      <c r="J20" s="14">
        <v>1.1834319526627219E-2</v>
      </c>
      <c r="K20" s="15">
        <v>0</v>
      </c>
      <c r="L20" s="14">
        <v>7.889546351084813E-3</v>
      </c>
      <c r="M20" s="14">
        <v>0</v>
      </c>
      <c r="N20" s="14">
        <v>0</v>
      </c>
      <c r="O20" s="14">
        <v>0</v>
      </c>
      <c r="P20" s="14">
        <v>4.5364891518737675E-2</v>
      </c>
      <c r="Q20" s="14">
        <v>7.889546351084813E-3</v>
      </c>
      <c r="R20" s="14">
        <v>0</v>
      </c>
      <c r="S20" s="14">
        <v>0</v>
      </c>
      <c r="T20" s="14">
        <v>0</v>
      </c>
      <c r="U20" s="14">
        <v>0.48126232741617359</v>
      </c>
      <c r="V20" s="14">
        <v>0</v>
      </c>
      <c r="W20" s="14">
        <v>0.28205128205128205</v>
      </c>
      <c r="X20" s="14">
        <v>0</v>
      </c>
      <c r="Y20" s="14">
        <v>1.9723865877712033E-3</v>
      </c>
      <c r="Z20" s="21">
        <v>0.11637080867850098</v>
      </c>
    </row>
    <row r="21" spans="1:26" x14ac:dyDescent="0.25">
      <c r="A21" s="4">
        <v>1993</v>
      </c>
      <c r="B21" s="8">
        <v>261</v>
      </c>
      <c r="C21" s="8" t="s">
        <v>43</v>
      </c>
      <c r="D21" s="15">
        <v>0</v>
      </c>
      <c r="E21" s="14">
        <v>0</v>
      </c>
      <c r="F21" s="14">
        <v>0</v>
      </c>
      <c r="G21" s="14">
        <v>0</v>
      </c>
      <c r="H21" s="14">
        <v>0</v>
      </c>
      <c r="I21" s="14">
        <v>1.532567049808429E-2</v>
      </c>
      <c r="J21" s="14">
        <v>0</v>
      </c>
      <c r="K21" s="15">
        <v>0</v>
      </c>
      <c r="L21" s="14">
        <v>1.1494252873563218E-2</v>
      </c>
      <c r="M21" s="14">
        <v>0</v>
      </c>
      <c r="N21" s="14">
        <v>0</v>
      </c>
      <c r="O21" s="14">
        <v>0</v>
      </c>
      <c r="P21" s="14">
        <v>1.532567049808429E-2</v>
      </c>
      <c r="Q21" s="14">
        <v>0</v>
      </c>
      <c r="R21" s="14">
        <v>0</v>
      </c>
      <c r="S21" s="14">
        <v>0</v>
      </c>
      <c r="T21" s="14">
        <v>0</v>
      </c>
      <c r="U21" s="14">
        <v>0.51724137931034486</v>
      </c>
      <c r="V21" s="14">
        <v>0</v>
      </c>
      <c r="W21" s="14">
        <v>0.1111111111111111</v>
      </c>
      <c r="X21" s="14">
        <v>3.0651340996168581E-2</v>
      </c>
      <c r="Y21" s="14">
        <v>3.8314176245210726E-3</v>
      </c>
      <c r="Z21" s="21">
        <v>0.2950191570881226</v>
      </c>
    </row>
    <row r="22" spans="1:26" x14ac:dyDescent="0.25">
      <c r="A22" s="4">
        <v>1994</v>
      </c>
      <c r="B22" s="8">
        <v>663</v>
      </c>
      <c r="C22" s="8" t="s">
        <v>43</v>
      </c>
      <c r="D22" s="15">
        <v>0</v>
      </c>
      <c r="E22" s="14">
        <v>0</v>
      </c>
      <c r="F22" s="14">
        <v>0</v>
      </c>
      <c r="G22" s="14">
        <v>0</v>
      </c>
      <c r="H22" s="14">
        <v>0</v>
      </c>
      <c r="I22" s="14">
        <v>9.0497737556561094E-3</v>
      </c>
      <c r="J22" s="14">
        <v>6.0331825037707393E-3</v>
      </c>
      <c r="K22" s="15">
        <v>0</v>
      </c>
      <c r="L22" s="14">
        <v>6.0331825037707393E-3</v>
      </c>
      <c r="M22" s="14">
        <v>0</v>
      </c>
      <c r="N22" s="14">
        <v>2.2624434389140271E-2</v>
      </c>
      <c r="O22" s="14">
        <v>0</v>
      </c>
      <c r="P22" s="14">
        <v>0</v>
      </c>
      <c r="Q22" s="14">
        <v>0</v>
      </c>
      <c r="R22" s="14">
        <v>0</v>
      </c>
      <c r="S22" s="14">
        <v>0</v>
      </c>
      <c r="T22" s="14">
        <v>0</v>
      </c>
      <c r="U22" s="14">
        <v>0.57918552036199089</v>
      </c>
      <c r="V22" s="14">
        <v>0</v>
      </c>
      <c r="W22" s="14">
        <v>0.18099547511312217</v>
      </c>
      <c r="X22" s="14">
        <v>0</v>
      </c>
      <c r="Y22" s="14">
        <v>0</v>
      </c>
      <c r="Z22" s="21">
        <v>0.19607843137254902</v>
      </c>
    </row>
    <row r="23" spans="1:26" x14ac:dyDescent="0.25">
      <c r="A23" s="4">
        <v>1995</v>
      </c>
      <c r="B23" s="8">
        <v>486</v>
      </c>
      <c r="C23" s="8" t="s">
        <v>43</v>
      </c>
      <c r="D23" s="15">
        <v>0</v>
      </c>
      <c r="E23" s="14">
        <v>0</v>
      </c>
      <c r="F23" s="14">
        <v>0</v>
      </c>
      <c r="G23" s="14">
        <v>0</v>
      </c>
      <c r="H23" s="14">
        <v>0</v>
      </c>
      <c r="I23" s="14">
        <v>5.7613168724279837E-2</v>
      </c>
      <c r="J23" s="14">
        <v>2.0576131687242798E-2</v>
      </c>
      <c r="K23" s="15">
        <v>0</v>
      </c>
      <c r="L23" s="14">
        <v>2.4691358024691357E-2</v>
      </c>
      <c r="M23" s="14">
        <v>0</v>
      </c>
      <c r="N23" s="14">
        <v>0</v>
      </c>
      <c r="O23" s="14">
        <v>0</v>
      </c>
      <c r="P23" s="14">
        <v>4.11522633744856E-3</v>
      </c>
      <c r="Q23" s="14">
        <v>0</v>
      </c>
      <c r="R23" s="14">
        <v>0</v>
      </c>
      <c r="S23" s="14">
        <v>0</v>
      </c>
      <c r="T23" s="14">
        <v>0</v>
      </c>
      <c r="U23" s="14">
        <v>0.64609053497942392</v>
      </c>
      <c r="V23" s="14">
        <v>0</v>
      </c>
      <c r="W23" s="14">
        <v>0.11728395061728396</v>
      </c>
      <c r="X23" s="14">
        <v>1.646090534979424E-2</v>
      </c>
      <c r="Y23" s="14">
        <v>2.05761316872428E-3</v>
      </c>
      <c r="Z23" s="21">
        <v>0.1111111111111111</v>
      </c>
    </row>
    <row r="24" spans="1:26" x14ac:dyDescent="0.25">
      <c r="A24" s="4">
        <v>1996</v>
      </c>
      <c r="B24" s="8">
        <v>672</v>
      </c>
      <c r="C24" s="8" t="s">
        <v>43</v>
      </c>
      <c r="D24" s="15">
        <v>0</v>
      </c>
      <c r="E24" s="14">
        <v>0</v>
      </c>
      <c r="F24" s="14">
        <v>0</v>
      </c>
      <c r="G24" s="14">
        <v>0</v>
      </c>
      <c r="H24" s="14">
        <v>0</v>
      </c>
      <c r="I24" s="14">
        <v>0</v>
      </c>
      <c r="J24" s="14">
        <v>1.3392857142857142E-2</v>
      </c>
      <c r="K24" s="15">
        <v>0</v>
      </c>
      <c r="L24" s="14">
        <v>1.9345238095238096E-2</v>
      </c>
      <c r="M24" s="14">
        <v>0</v>
      </c>
      <c r="N24" s="14">
        <v>0</v>
      </c>
      <c r="O24" s="14">
        <v>0</v>
      </c>
      <c r="P24" s="14">
        <v>1.488095238095238E-3</v>
      </c>
      <c r="Q24" s="14">
        <v>0</v>
      </c>
      <c r="R24" s="14">
        <v>0</v>
      </c>
      <c r="S24" s="14">
        <v>0</v>
      </c>
      <c r="T24" s="14">
        <v>0</v>
      </c>
      <c r="U24" s="14">
        <v>0.89285714285714279</v>
      </c>
      <c r="V24" s="14">
        <v>0</v>
      </c>
      <c r="W24" s="14">
        <v>3.273809523809524E-2</v>
      </c>
      <c r="X24" s="14">
        <v>5.9523809523809521E-3</v>
      </c>
      <c r="Y24" s="14">
        <v>0</v>
      </c>
      <c r="Z24" s="21">
        <v>3.4226190476190479E-2</v>
      </c>
    </row>
    <row r="25" spans="1:26" x14ac:dyDescent="0.25">
      <c r="A25" s="4">
        <v>1997</v>
      </c>
      <c r="B25" s="8">
        <v>478</v>
      </c>
      <c r="C25" s="8" t="s">
        <v>43</v>
      </c>
      <c r="D25" s="15">
        <v>0</v>
      </c>
      <c r="E25" s="14">
        <v>0</v>
      </c>
      <c r="F25" s="14">
        <v>0</v>
      </c>
      <c r="G25" s="14">
        <v>0</v>
      </c>
      <c r="H25" s="14">
        <v>0</v>
      </c>
      <c r="I25" s="14">
        <v>1.6736401673640166E-2</v>
      </c>
      <c r="J25" s="14">
        <v>4.1841004184100415E-3</v>
      </c>
      <c r="K25" s="15">
        <v>0</v>
      </c>
      <c r="L25" s="14">
        <v>1.0460251046025104E-2</v>
      </c>
      <c r="M25" s="14">
        <v>0</v>
      </c>
      <c r="N25" s="14">
        <v>0</v>
      </c>
      <c r="O25" s="14">
        <v>0</v>
      </c>
      <c r="P25" s="14">
        <v>6.2761506276150627E-3</v>
      </c>
      <c r="Q25" s="14">
        <v>2.3012552301255231E-2</v>
      </c>
      <c r="R25" s="14">
        <v>8.368200836820083E-3</v>
      </c>
      <c r="S25" s="14">
        <v>0</v>
      </c>
      <c r="T25" s="14">
        <v>0</v>
      </c>
      <c r="U25" s="14">
        <v>0.64016736401673635</v>
      </c>
      <c r="V25" s="14">
        <v>0</v>
      </c>
      <c r="W25" s="14">
        <v>3.9748953974895397E-2</v>
      </c>
      <c r="X25" s="14">
        <v>0</v>
      </c>
      <c r="Y25" s="14">
        <v>0</v>
      </c>
      <c r="Z25" s="21">
        <v>0.2510460251046025</v>
      </c>
    </row>
    <row r="26" spans="1:26" x14ac:dyDescent="0.25">
      <c r="A26" s="4">
        <v>1998</v>
      </c>
      <c r="B26" s="8">
        <v>90</v>
      </c>
      <c r="C26" s="8" t="s">
        <v>43</v>
      </c>
      <c r="D26" s="15">
        <v>0</v>
      </c>
      <c r="E26" s="14">
        <v>0</v>
      </c>
      <c r="F26" s="14">
        <v>0</v>
      </c>
      <c r="G26" s="14">
        <v>0</v>
      </c>
      <c r="H26" s="14">
        <v>0</v>
      </c>
      <c r="I26" s="14">
        <v>0</v>
      </c>
      <c r="J26" s="14">
        <v>0</v>
      </c>
      <c r="K26" s="15">
        <v>0</v>
      </c>
      <c r="L26" s="14">
        <v>0</v>
      </c>
      <c r="M26" s="14">
        <v>0</v>
      </c>
      <c r="N26" s="14">
        <v>0</v>
      </c>
      <c r="O26" s="14">
        <v>0</v>
      </c>
      <c r="P26" s="14">
        <v>2.2222222222222223E-2</v>
      </c>
      <c r="Q26" s="14">
        <v>0</v>
      </c>
      <c r="R26" s="14">
        <v>0</v>
      </c>
      <c r="S26" s="14">
        <v>0</v>
      </c>
      <c r="T26" s="14">
        <v>0</v>
      </c>
      <c r="U26" s="14">
        <v>0.82222222222222219</v>
      </c>
      <c r="V26" s="14">
        <v>0</v>
      </c>
      <c r="W26" s="14">
        <v>5.5555555555555552E-2</v>
      </c>
      <c r="X26" s="14">
        <v>0</v>
      </c>
      <c r="Y26" s="14">
        <v>0</v>
      </c>
      <c r="Z26" s="21">
        <v>0.1</v>
      </c>
    </row>
    <row r="27" spans="1:26" x14ac:dyDescent="0.25">
      <c r="A27" s="4">
        <v>1999</v>
      </c>
      <c r="B27" s="8">
        <v>35</v>
      </c>
      <c r="C27" s="8" t="s">
        <v>43</v>
      </c>
      <c r="D27" s="15">
        <v>0</v>
      </c>
      <c r="E27" s="14">
        <v>0</v>
      </c>
      <c r="F27" s="14">
        <v>0</v>
      </c>
      <c r="G27" s="14">
        <v>0</v>
      </c>
      <c r="H27" s="14">
        <v>0</v>
      </c>
      <c r="I27" s="14">
        <v>0</v>
      </c>
      <c r="J27" s="14">
        <v>0</v>
      </c>
      <c r="K27" s="15">
        <v>0</v>
      </c>
      <c r="L27" s="14">
        <v>0.17142857142857143</v>
      </c>
      <c r="M27" s="14">
        <v>0</v>
      </c>
      <c r="N27" s="14">
        <v>0</v>
      </c>
      <c r="O27" s="14">
        <v>0</v>
      </c>
      <c r="P27" s="14">
        <v>8.5714285714285715E-2</v>
      </c>
      <c r="Q27" s="14">
        <v>0</v>
      </c>
      <c r="R27" s="14">
        <v>0</v>
      </c>
      <c r="S27" s="14">
        <v>0</v>
      </c>
      <c r="T27" s="14">
        <v>0</v>
      </c>
      <c r="U27" s="14">
        <v>0.65714285714285714</v>
      </c>
      <c r="V27" s="14">
        <v>0</v>
      </c>
      <c r="W27" s="14">
        <v>2.8571428571428571E-2</v>
      </c>
      <c r="X27" s="14">
        <v>0</v>
      </c>
      <c r="Y27" s="14">
        <v>0</v>
      </c>
      <c r="Z27" s="21">
        <v>5.7142857142857141E-2</v>
      </c>
    </row>
    <row r="28" spans="1:26" x14ac:dyDescent="0.25">
      <c r="A28" s="4">
        <v>2000</v>
      </c>
      <c r="B28" s="8">
        <v>76</v>
      </c>
      <c r="C28" s="8" t="s">
        <v>30</v>
      </c>
      <c r="D28" s="15">
        <v>0</v>
      </c>
      <c r="E28" s="14">
        <v>0</v>
      </c>
      <c r="F28" s="14">
        <v>0</v>
      </c>
      <c r="G28" s="14">
        <v>0</v>
      </c>
      <c r="H28" s="14">
        <v>0</v>
      </c>
      <c r="I28" s="14">
        <v>0</v>
      </c>
      <c r="J28" s="14">
        <v>5.2631578947368418E-2</v>
      </c>
      <c r="K28" s="15">
        <v>0</v>
      </c>
      <c r="L28" s="14">
        <v>0</v>
      </c>
      <c r="M28" s="14">
        <v>0</v>
      </c>
      <c r="N28" s="14">
        <v>0</v>
      </c>
      <c r="O28" s="14">
        <v>0</v>
      </c>
      <c r="P28" s="14">
        <v>0</v>
      </c>
      <c r="Q28" s="14">
        <v>0</v>
      </c>
      <c r="R28" s="14">
        <v>6.5789473684210523E-2</v>
      </c>
      <c r="S28" s="14">
        <v>0</v>
      </c>
      <c r="T28" s="14">
        <v>0</v>
      </c>
      <c r="U28" s="14">
        <v>0.69736842105263153</v>
      </c>
      <c r="V28" s="14">
        <v>0</v>
      </c>
      <c r="W28" s="14">
        <v>0.11842105263157894</v>
      </c>
      <c r="X28" s="14">
        <v>0</v>
      </c>
      <c r="Y28" s="14">
        <v>0</v>
      </c>
      <c r="Z28" s="21">
        <v>6.5789473684210523E-2</v>
      </c>
    </row>
    <row r="29" spans="1:26" x14ac:dyDescent="0.25">
      <c r="A29" s="4">
        <v>2001</v>
      </c>
      <c r="B29" s="8">
        <v>62</v>
      </c>
      <c r="C29" s="8" t="s">
        <v>62</v>
      </c>
      <c r="D29" s="15">
        <v>0</v>
      </c>
      <c r="E29" s="14">
        <v>0</v>
      </c>
      <c r="F29" s="14">
        <v>0</v>
      </c>
      <c r="G29" s="14">
        <v>0</v>
      </c>
      <c r="H29" s="14">
        <v>0</v>
      </c>
      <c r="I29" s="14">
        <v>4.8387096774193547E-2</v>
      </c>
      <c r="J29" s="14">
        <v>0</v>
      </c>
      <c r="K29" s="15">
        <v>0</v>
      </c>
      <c r="L29" s="14">
        <v>0</v>
      </c>
      <c r="M29" s="14">
        <v>0</v>
      </c>
      <c r="N29" s="14">
        <v>0</v>
      </c>
      <c r="O29" s="14">
        <v>0</v>
      </c>
      <c r="P29" s="14">
        <v>3.2258064516129031E-2</v>
      </c>
      <c r="Q29" s="14">
        <v>0</v>
      </c>
      <c r="R29" s="14">
        <v>0</v>
      </c>
      <c r="S29" s="14">
        <v>0</v>
      </c>
      <c r="T29" s="14">
        <v>0</v>
      </c>
      <c r="U29" s="14">
        <v>0.72580645161290325</v>
      </c>
      <c r="V29" s="14">
        <v>0</v>
      </c>
      <c r="W29" s="14">
        <v>0</v>
      </c>
      <c r="X29" s="14">
        <v>0</v>
      </c>
      <c r="Y29" s="14">
        <v>0</v>
      </c>
      <c r="Z29" s="21">
        <v>0.19354838709677419</v>
      </c>
    </row>
    <row r="30" spans="1:26" x14ac:dyDescent="0.25">
      <c r="A30" s="4">
        <v>2002</v>
      </c>
      <c r="B30" s="8">
        <v>8</v>
      </c>
      <c r="C30" s="8" t="s">
        <v>61</v>
      </c>
      <c r="D30" s="15" t="s">
        <v>26</v>
      </c>
      <c r="E30" s="14" t="s">
        <v>27</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v>6</v>
      </c>
      <c r="C31" s="8" t="s">
        <v>29</v>
      </c>
      <c r="D31" s="15" t="s">
        <v>26</v>
      </c>
      <c r="E31" s="14" t="s">
        <v>27</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v>126</v>
      </c>
      <c r="C32" s="8" t="s">
        <v>62</v>
      </c>
      <c r="D32" s="15">
        <v>0</v>
      </c>
      <c r="E32" s="14">
        <v>0</v>
      </c>
      <c r="F32" s="14">
        <v>0</v>
      </c>
      <c r="G32" s="14">
        <v>0</v>
      </c>
      <c r="H32" s="14">
        <v>0</v>
      </c>
      <c r="I32" s="14">
        <v>0</v>
      </c>
      <c r="J32" s="14">
        <v>0</v>
      </c>
      <c r="K32" s="15">
        <v>0</v>
      </c>
      <c r="L32" s="14">
        <v>0</v>
      </c>
      <c r="M32" s="14">
        <v>0</v>
      </c>
      <c r="N32" s="14">
        <v>0</v>
      </c>
      <c r="O32" s="14">
        <v>0</v>
      </c>
      <c r="P32" s="14">
        <v>0</v>
      </c>
      <c r="Q32" s="14">
        <v>0</v>
      </c>
      <c r="R32" s="14">
        <v>0</v>
      </c>
      <c r="S32" s="14">
        <v>0</v>
      </c>
      <c r="T32" s="14">
        <v>0</v>
      </c>
      <c r="U32" s="14">
        <v>2.3809523809523808E-2</v>
      </c>
      <c r="V32" s="14">
        <v>0</v>
      </c>
      <c r="W32" s="14">
        <v>0</v>
      </c>
      <c r="X32" s="14">
        <v>0</v>
      </c>
      <c r="Y32" s="14">
        <v>2.3809523809523808E-2</v>
      </c>
      <c r="Z32" s="21">
        <v>0.95238095238095233</v>
      </c>
    </row>
    <row r="33" spans="1:26" x14ac:dyDescent="0.25">
      <c r="A33" s="4">
        <v>2005</v>
      </c>
      <c r="B33" s="8">
        <v>254</v>
      </c>
      <c r="C33" s="8" t="s">
        <v>61</v>
      </c>
      <c r="D33" s="15">
        <v>0</v>
      </c>
      <c r="E33" s="14">
        <v>0</v>
      </c>
      <c r="F33" s="14">
        <v>0</v>
      </c>
      <c r="G33" s="14">
        <v>0</v>
      </c>
      <c r="H33" s="14">
        <v>0</v>
      </c>
      <c r="I33" s="14">
        <v>0</v>
      </c>
      <c r="J33" s="14">
        <v>1.1811023622047244E-2</v>
      </c>
      <c r="K33" s="15">
        <v>0</v>
      </c>
      <c r="L33" s="14">
        <v>0</v>
      </c>
      <c r="M33" s="14">
        <v>0</v>
      </c>
      <c r="N33" s="14">
        <v>0</v>
      </c>
      <c r="O33" s="14">
        <v>0</v>
      </c>
      <c r="P33" s="14">
        <v>7.874015748031496E-3</v>
      </c>
      <c r="Q33" s="14">
        <v>1.1811023622047244E-2</v>
      </c>
      <c r="R33" s="14">
        <v>0</v>
      </c>
      <c r="S33" s="14">
        <v>0</v>
      </c>
      <c r="T33" s="14">
        <v>0</v>
      </c>
      <c r="U33" s="14">
        <v>0.53543307086614178</v>
      </c>
      <c r="V33" s="14">
        <v>0</v>
      </c>
      <c r="W33" s="14">
        <v>0.19291338582677164</v>
      </c>
      <c r="X33" s="14">
        <v>0</v>
      </c>
      <c r="Y33" s="14">
        <v>0</v>
      </c>
      <c r="Z33" s="21">
        <v>0.24015748031496062</v>
      </c>
    </row>
    <row r="34" spans="1:26" x14ac:dyDescent="0.25">
      <c r="A34" s="4">
        <v>2006</v>
      </c>
      <c r="B34" s="8">
        <v>271</v>
      </c>
      <c r="C34" s="8" t="s">
        <v>42</v>
      </c>
      <c r="D34" s="15">
        <v>0</v>
      </c>
      <c r="E34" s="14">
        <v>0</v>
      </c>
      <c r="F34" s="14">
        <v>0</v>
      </c>
      <c r="G34" s="14">
        <v>0</v>
      </c>
      <c r="H34" s="14">
        <v>0</v>
      </c>
      <c r="I34" s="14">
        <v>8.4870848708487073E-2</v>
      </c>
      <c r="J34" s="14">
        <v>4.0590405904059039E-2</v>
      </c>
      <c r="K34" s="15">
        <v>0</v>
      </c>
      <c r="L34" s="14">
        <v>0</v>
      </c>
      <c r="M34" s="14">
        <v>0</v>
      </c>
      <c r="N34" s="14">
        <v>0</v>
      </c>
      <c r="O34" s="14">
        <v>0</v>
      </c>
      <c r="P34" s="14">
        <v>2.5830258302583026E-2</v>
      </c>
      <c r="Q34" s="14">
        <v>0</v>
      </c>
      <c r="R34" s="14">
        <v>0</v>
      </c>
      <c r="S34" s="14">
        <v>0</v>
      </c>
      <c r="T34" s="14">
        <v>0</v>
      </c>
      <c r="U34" s="14">
        <v>0.30996309963099627</v>
      </c>
      <c r="V34" s="14">
        <v>0</v>
      </c>
      <c r="W34" s="14">
        <v>0.23616236162361623</v>
      </c>
      <c r="X34" s="14">
        <v>0</v>
      </c>
      <c r="Y34" s="14">
        <v>3.6900369003690036E-3</v>
      </c>
      <c r="Z34" s="21">
        <v>0.2988929889298893</v>
      </c>
    </row>
    <row r="35" spans="1:26" x14ac:dyDescent="0.25">
      <c r="A35" s="4">
        <v>2007</v>
      </c>
      <c r="B35" s="8">
        <v>243</v>
      </c>
      <c r="C35" s="8" t="s">
        <v>43</v>
      </c>
      <c r="D35" s="15">
        <v>0</v>
      </c>
      <c r="E35" s="14">
        <v>0</v>
      </c>
      <c r="F35" s="14">
        <v>0</v>
      </c>
      <c r="G35" s="14">
        <v>0</v>
      </c>
      <c r="H35" s="14">
        <v>0</v>
      </c>
      <c r="I35" s="14">
        <v>5.3497942386831275E-2</v>
      </c>
      <c r="J35" s="14">
        <v>0</v>
      </c>
      <c r="K35" s="15">
        <v>0</v>
      </c>
      <c r="L35" s="14">
        <v>0</v>
      </c>
      <c r="M35" s="14">
        <v>0</v>
      </c>
      <c r="N35" s="14">
        <v>0</v>
      </c>
      <c r="O35" s="14">
        <v>0</v>
      </c>
      <c r="P35" s="14">
        <v>1.646090534979424E-2</v>
      </c>
      <c r="Q35" s="14">
        <v>8.23045267489712E-3</v>
      </c>
      <c r="R35" s="14">
        <v>0</v>
      </c>
      <c r="S35" s="14">
        <v>1.2345679012345678E-2</v>
      </c>
      <c r="T35" s="14">
        <v>0</v>
      </c>
      <c r="U35" s="14">
        <v>0.41563786008230452</v>
      </c>
      <c r="V35" s="14">
        <v>0</v>
      </c>
      <c r="W35" s="14">
        <v>0.19341563786008231</v>
      </c>
      <c r="X35" s="14">
        <v>0</v>
      </c>
      <c r="Y35" s="14">
        <v>0</v>
      </c>
      <c r="Z35" s="21">
        <v>0.30041152263374488</v>
      </c>
    </row>
    <row r="36" spans="1:26" x14ac:dyDescent="0.25">
      <c r="A36" s="4">
        <v>2008</v>
      </c>
      <c r="B36" s="8">
        <v>78</v>
      </c>
      <c r="C36" s="8" t="s">
        <v>43</v>
      </c>
      <c r="D36" s="15">
        <v>0</v>
      </c>
      <c r="E36" s="14">
        <v>0</v>
      </c>
      <c r="F36" s="14">
        <v>0</v>
      </c>
      <c r="G36" s="14">
        <v>0</v>
      </c>
      <c r="H36" s="14">
        <v>0</v>
      </c>
      <c r="I36" s="14">
        <v>2.564102564102564E-2</v>
      </c>
      <c r="J36" s="14">
        <v>0</v>
      </c>
      <c r="K36" s="15">
        <v>0</v>
      </c>
      <c r="L36" s="14">
        <v>0</v>
      </c>
      <c r="M36" s="14">
        <v>0</v>
      </c>
      <c r="N36" s="14">
        <v>0</v>
      </c>
      <c r="O36" s="14">
        <v>0</v>
      </c>
      <c r="P36" s="14">
        <v>3.8461538461538464E-2</v>
      </c>
      <c r="Q36" s="14">
        <v>0</v>
      </c>
      <c r="R36" s="14">
        <v>0</v>
      </c>
      <c r="S36" s="14">
        <v>0</v>
      </c>
      <c r="T36" s="14">
        <v>0</v>
      </c>
      <c r="U36" s="14">
        <v>0.28205128205128205</v>
      </c>
      <c r="V36" s="14">
        <v>0</v>
      </c>
      <c r="W36" s="14">
        <v>0.19230769230769232</v>
      </c>
      <c r="X36" s="14">
        <v>0</v>
      </c>
      <c r="Y36" s="14">
        <v>1.282051282051282E-2</v>
      </c>
      <c r="Z36" s="21">
        <v>0.44871794871794873</v>
      </c>
    </row>
    <row r="37" spans="1:26" x14ac:dyDescent="0.25">
      <c r="A37" s="4">
        <v>2009</v>
      </c>
      <c r="B37" s="8">
        <v>132</v>
      </c>
      <c r="C37" s="8" t="s">
        <v>43</v>
      </c>
      <c r="D37" s="15">
        <v>0</v>
      </c>
      <c r="E37" s="14">
        <v>0</v>
      </c>
      <c r="F37" s="14">
        <v>0</v>
      </c>
      <c r="G37" s="14">
        <v>0</v>
      </c>
      <c r="H37" s="14">
        <v>0</v>
      </c>
      <c r="I37" s="14">
        <v>0</v>
      </c>
      <c r="J37" s="14">
        <v>0.2196969696969697</v>
      </c>
      <c r="K37" s="15">
        <v>0</v>
      </c>
      <c r="L37" s="14">
        <v>0</v>
      </c>
      <c r="M37" s="14">
        <v>0</v>
      </c>
      <c r="N37" s="14">
        <v>0</v>
      </c>
      <c r="O37" s="14">
        <v>0</v>
      </c>
      <c r="P37" s="14">
        <v>7.575757575757576E-3</v>
      </c>
      <c r="Q37" s="14">
        <v>0</v>
      </c>
      <c r="R37" s="14">
        <v>0</v>
      </c>
      <c r="S37" s="14">
        <v>0</v>
      </c>
      <c r="T37" s="14">
        <v>0</v>
      </c>
      <c r="U37" s="14">
        <v>0.41666666666666669</v>
      </c>
      <c r="V37" s="14">
        <v>0</v>
      </c>
      <c r="W37" s="14">
        <v>5.3030303030303032E-2</v>
      </c>
      <c r="X37" s="14">
        <v>5.3030303030303032E-2</v>
      </c>
      <c r="Y37" s="14">
        <v>0</v>
      </c>
      <c r="Z37" s="21">
        <v>0.25</v>
      </c>
    </row>
    <row r="38" spans="1:26" x14ac:dyDescent="0.25">
      <c r="A38" s="4">
        <v>2010</v>
      </c>
      <c r="B38" s="8">
        <v>139</v>
      </c>
      <c r="C38" s="8" t="s">
        <v>43</v>
      </c>
      <c r="D38" s="15">
        <v>0</v>
      </c>
      <c r="E38" s="14">
        <v>0</v>
      </c>
      <c r="F38" s="14">
        <v>0</v>
      </c>
      <c r="G38" s="14">
        <v>0</v>
      </c>
      <c r="H38" s="14">
        <v>0</v>
      </c>
      <c r="I38" s="14">
        <v>0</v>
      </c>
      <c r="J38" s="14">
        <v>1.4388489208633094E-2</v>
      </c>
      <c r="K38" s="15">
        <v>0</v>
      </c>
      <c r="L38" s="14">
        <v>2.8776978417266189E-2</v>
      </c>
      <c r="M38" s="14">
        <v>0</v>
      </c>
      <c r="N38" s="14">
        <v>0</v>
      </c>
      <c r="O38" s="14">
        <v>0</v>
      </c>
      <c r="P38" s="14">
        <v>7.1942446043165471E-3</v>
      </c>
      <c r="Q38" s="14">
        <v>2.1582733812949641E-2</v>
      </c>
      <c r="R38" s="14">
        <v>0</v>
      </c>
      <c r="S38" s="14">
        <v>0</v>
      </c>
      <c r="T38" s="14">
        <v>0</v>
      </c>
      <c r="U38" s="14">
        <v>0.18705035971223022</v>
      </c>
      <c r="V38" s="14">
        <v>0</v>
      </c>
      <c r="W38" s="14">
        <v>6.4748201438848921E-2</v>
      </c>
      <c r="X38" s="14">
        <v>0</v>
      </c>
      <c r="Y38" s="14">
        <v>3.5971223021582732E-2</v>
      </c>
      <c r="Z38" s="21">
        <v>0.64028776978417268</v>
      </c>
    </row>
    <row r="39" spans="1:26" x14ac:dyDescent="0.25">
      <c r="A39" s="4">
        <v>2011</v>
      </c>
      <c r="B39" s="8">
        <v>189</v>
      </c>
      <c r="C39" s="8" t="s">
        <v>30</v>
      </c>
      <c r="D39" s="15">
        <v>0</v>
      </c>
      <c r="E39" s="14">
        <v>0</v>
      </c>
      <c r="F39" s="14">
        <v>0</v>
      </c>
      <c r="G39" s="14">
        <v>0</v>
      </c>
      <c r="H39" s="14">
        <v>0</v>
      </c>
      <c r="I39" s="14">
        <v>2.1164021164021163E-2</v>
      </c>
      <c r="J39" s="14">
        <v>0</v>
      </c>
      <c r="K39" s="15">
        <v>0</v>
      </c>
      <c r="L39" s="14">
        <v>0</v>
      </c>
      <c r="M39" s="14">
        <v>0</v>
      </c>
      <c r="N39" s="14">
        <v>0</v>
      </c>
      <c r="O39" s="14">
        <v>0</v>
      </c>
      <c r="P39" s="14">
        <v>2.6455026455026454E-2</v>
      </c>
      <c r="Q39" s="14">
        <v>5.2910052910052907E-3</v>
      </c>
      <c r="R39" s="14">
        <v>1.0582010582010581E-2</v>
      </c>
      <c r="S39" s="14">
        <v>0</v>
      </c>
      <c r="T39" s="14">
        <v>0</v>
      </c>
      <c r="U39" s="14">
        <v>0.5714285714285714</v>
      </c>
      <c r="V39" s="14">
        <v>0</v>
      </c>
      <c r="W39" s="14">
        <v>0.34920634920634919</v>
      </c>
      <c r="X39" s="14">
        <v>0</v>
      </c>
      <c r="Y39" s="14">
        <v>0</v>
      </c>
      <c r="Z39" s="21">
        <v>1.5873015873015872E-2</v>
      </c>
    </row>
    <row r="40" spans="1:26" x14ac:dyDescent="0.25">
      <c r="A40" s="4">
        <v>2012</v>
      </c>
      <c r="B40" s="8">
        <v>187</v>
      </c>
      <c r="C40" s="8" t="s">
        <v>62</v>
      </c>
      <c r="D40" s="15">
        <v>0</v>
      </c>
      <c r="E40" s="14">
        <v>0</v>
      </c>
      <c r="F40" s="14">
        <v>0</v>
      </c>
      <c r="G40" s="14">
        <v>0</v>
      </c>
      <c r="H40" s="14">
        <v>0</v>
      </c>
      <c r="I40" s="14">
        <v>1.6042780748663103E-2</v>
      </c>
      <c r="J40" s="14">
        <v>5.3475935828877004E-2</v>
      </c>
      <c r="K40" s="15">
        <v>0</v>
      </c>
      <c r="L40" s="14">
        <v>2.6737967914438502E-2</v>
      </c>
      <c r="M40" s="14">
        <v>0</v>
      </c>
      <c r="N40" s="14">
        <v>0</v>
      </c>
      <c r="O40" s="14">
        <v>0</v>
      </c>
      <c r="P40" s="14">
        <v>4.2780748663101602E-2</v>
      </c>
      <c r="Q40" s="14">
        <v>4.2780748663101602E-2</v>
      </c>
      <c r="R40" s="14">
        <v>1.6042780748663103E-2</v>
      </c>
      <c r="S40" s="14">
        <v>0</v>
      </c>
      <c r="T40" s="14">
        <v>0</v>
      </c>
      <c r="U40" s="14">
        <v>0.39037433155080214</v>
      </c>
      <c r="V40" s="14">
        <v>0</v>
      </c>
      <c r="W40" s="14">
        <v>0.36363636363636365</v>
      </c>
      <c r="X40" s="14">
        <v>0</v>
      </c>
      <c r="Y40" s="14">
        <v>0</v>
      </c>
      <c r="Z40" s="21">
        <v>4.8128342245989303E-2</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338</v>
      </c>
      <c r="C42" s="9"/>
      <c r="D42" s="16">
        <v>0</v>
      </c>
      <c r="E42" s="1">
        <v>0</v>
      </c>
      <c r="F42" s="1">
        <v>0</v>
      </c>
      <c r="G42" s="1">
        <v>0</v>
      </c>
      <c r="H42" s="1">
        <v>0</v>
      </c>
      <c r="I42" s="1">
        <v>2.5750794271547712E-2</v>
      </c>
      <c r="J42" s="1">
        <v>1.8692291436952602E-2</v>
      </c>
      <c r="K42" s="16">
        <v>0</v>
      </c>
      <c r="L42" s="1">
        <v>1.515193318306441E-2</v>
      </c>
      <c r="M42" s="1">
        <v>2.0249076358195999E-3</v>
      </c>
      <c r="N42" s="1">
        <v>1.1725245350610392E-3</v>
      </c>
      <c r="O42" s="1">
        <v>0</v>
      </c>
      <c r="P42" s="1">
        <v>1.8396011621611152E-2</v>
      </c>
      <c r="Q42" s="1">
        <v>5.0577535325399478E-3</v>
      </c>
      <c r="R42" s="1">
        <v>4.4808009420192101E-3</v>
      </c>
      <c r="S42" s="1">
        <v>5.1440329218106989E-4</v>
      </c>
      <c r="T42" s="1">
        <v>0</v>
      </c>
      <c r="U42" s="1">
        <v>0.52830004966604671</v>
      </c>
      <c r="V42" s="1">
        <v>0</v>
      </c>
      <c r="W42" s="1">
        <v>0.15372550746502064</v>
      </c>
      <c r="X42" s="1">
        <v>5.510837946108048E-3</v>
      </c>
      <c r="Y42" s="1">
        <v>3.6196349136718609E-3</v>
      </c>
      <c r="Z42" s="22">
        <v>0.21760254955835612</v>
      </c>
    </row>
    <row r="43" spans="1:26" x14ac:dyDescent="0.25">
      <c r="A43" s="5" t="s">
        <v>33</v>
      </c>
      <c r="B43" s="9">
        <v>286</v>
      </c>
      <c r="C43" s="9"/>
      <c r="D43" s="16">
        <v>0</v>
      </c>
      <c r="E43" s="1">
        <v>0</v>
      </c>
      <c r="F43" s="1">
        <v>0</v>
      </c>
      <c r="G43" s="1">
        <v>0</v>
      </c>
      <c r="H43" s="1">
        <v>0</v>
      </c>
      <c r="I43" s="1">
        <v>5.5062932226832645E-2</v>
      </c>
      <c r="J43" s="1">
        <v>0</v>
      </c>
      <c r="K43" s="16">
        <v>0</v>
      </c>
      <c r="L43" s="1">
        <v>1.6677430994046546E-2</v>
      </c>
      <c r="M43" s="1">
        <v>1.567391304347826E-2</v>
      </c>
      <c r="N43" s="1">
        <v>0</v>
      </c>
      <c r="O43" s="1">
        <v>0</v>
      </c>
      <c r="P43" s="1">
        <v>4.0000000000000001E-3</v>
      </c>
      <c r="Q43" s="1">
        <v>0</v>
      </c>
      <c r="R43" s="1">
        <v>0</v>
      </c>
      <c r="S43" s="1">
        <v>0</v>
      </c>
      <c r="T43" s="1">
        <v>0</v>
      </c>
      <c r="U43" s="1">
        <v>0.59726724397137532</v>
      </c>
      <c r="V43" s="1">
        <v>0</v>
      </c>
      <c r="W43" s="1">
        <v>0.20474240784172226</v>
      </c>
      <c r="X43" s="1">
        <v>5.3333333333333332E-3</v>
      </c>
      <c r="Y43" s="1">
        <v>0</v>
      </c>
      <c r="Z43" s="22">
        <v>0.10124273858921162</v>
      </c>
    </row>
    <row r="44" spans="1:26" x14ac:dyDescent="0.25">
      <c r="A44" s="5" t="s">
        <v>34</v>
      </c>
      <c r="B44" s="9">
        <v>704</v>
      </c>
      <c r="C44" s="9"/>
      <c r="D44" s="16">
        <v>0</v>
      </c>
      <c r="E44" s="1">
        <v>0</v>
      </c>
      <c r="F44" s="1">
        <v>0</v>
      </c>
      <c r="G44" s="1">
        <v>0</v>
      </c>
      <c r="H44" s="1">
        <v>0</v>
      </c>
      <c r="I44" s="1">
        <v>3.1081691456630856E-2</v>
      </c>
      <c r="J44" s="1">
        <v>6.4072722862734592E-3</v>
      </c>
      <c r="K44" s="16">
        <v>0</v>
      </c>
      <c r="L44" s="1">
        <v>9.4775160849778148E-3</v>
      </c>
      <c r="M44" s="1">
        <v>2.6267402153926978E-4</v>
      </c>
      <c r="N44" s="1">
        <v>4.6900981402441567E-3</v>
      </c>
      <c r="O44" s="1">
        <v>0</v>
      </c>
      <c r="P44" s="1">
        <v>1.8152160906695167E-2</v>
      </c>
      <c r="Q44" s="1">
        <v>1.4462614026171036E-3</v>
      </c>
      <c r="R44" s="1">
        <v>1.1261261261261261E-3</v>
      </c>
      <c r="S44" s="1">
        <v>0</v>
      </c>
      <c r="T44" s="1">
        <v>0</v>
      </c>
      <c r="U44" s="1">
        <v>0.55323670589466356</v>
      </c>
      <c r="V44" s="1">
        <v>0</v>
      </c>
      <c r="W44" s="1">
        <v>0.19245492912229109</v>
      </c>
      <c r="X44" s="1">
        <v>9.5462377873181924E-3</v>
      </c>
      <c r="Y44" s="1">
        <v>1.7633235626893825E-3</v>
      </c>
      <c r="Z44" s="22">
        <v>0.17035500320793387</v>
      </c>
    </row>
    <row r="45" spans="1:26" x14ac:dyDescent="0.25">
      <c r="A45" s="5" t="s">
        <v>35</v>
      </c>
      <c r="B45" s="9">
        <v>413</v>
      </c>
      <c r="C45" s="9"/>
      <c r="D45" s="16">
        <v>0</v>
      </c>
      <c r="E45" s="1">
        <v>0</v>
      </c>
      <c r="F45" s="1">
        <v>0</v>
      </c>
      <c r="G45" s="1">
        <v>0</v>
      </c>
      <c r="H45" s="1">
        <v>0</v>
      </c>
      <c r="I45" s="1">
        <v>5.5788005578800556E-3</v>
      </c>
      <c r="J45" s="1">
        <v>5.8589858537557273E-3</v>
      </c>
      <c r="K45" s="16">
        <v>0</v>
      </c>
      <c r="L45" s="1">
        <v>9.9351630470877333E-3</v>
      </c>
      <c r="M45" s="1">
        <v>0</v>
      </c>
      <c r="N45" s="1">
        <v>0</v>
      </c>
      <c r="O45" s="1">
        <v>0</v>
      </c>
      <c r="P45" s="1">
        <v>9.9954893626441749E-3</v>
      </c>
      <c r="Q45" s="1">
        <v>7.6708507670850768E-3</v>
      </c>
      <c r="R45" s="1">
        <v>2.7894002789400278E-3</v>
      </c>
      <c r="S45" s="1">
        <v>0</v>
      </c>
      <c r="T45" s="1">
        <v>0</v>
      </c>
      <c r="U45" s="1">
        <v>0.78508224303203378</v>
      </c>
      <c r="V45" s="1">
        <v>0</v>
      </c>
      <c r="W45" s="1">
        <v>4.2680868256182058E-2</v>
      </c>
      <c r="X45" s="1">
        <v>1.984126984126984E-3</v>
      </c>
      <c r="Y45" s="1">
        <v>0</v>
      </c>
      <c r="Z45" s="22">
        <v>0.1284240718602643</v>
      </c>
    </row>
    <row r="46" spans="1:26" ht="15.75" thickBot="1" x14ac:dyDescent="0.3">
      <c r="A46" s="6" t="s">
        <v>36</v>
      </c>
      <c r="B46" s="11">
        <v>149</v>
      </c>
      <c r="C46" s="11"/>
      <c r="D46" s="17">
        <v>0</v>
      </c>
      <c r="E46" s="18">
        <v>0</v>
      </c>
      <c r="F46" s="18">
        <v>0</v>
      </c>
      <c r="G46" s="18">
        <v>0</v>
      </c>
      <c r="H46" s="18">
        <v>0</v>
      </c>
      <c r="I46" s="18">
        <v>2.0800309618601819E-2</v>
      </c>
      <c r="J46" s="18">
        <v>3.2716200267329541E-2</v>
      </c>
      <c r="K46" s="17">
        <v>0</v>
      </c>
      <c r="L46" s="18">
        <v>1.8911959813356343E-2</v>
      </c>
      <c r="M46" s="18">
        <v>0</v>
      </c>
      <c r="N46" s="18">
        <v>0</v>
      </c>
      <c r="O46" s="18">
        <v>0</v>
      </c>
      <c r="P46" s="18">
        <v>2.4217070449213677E-2</v>
      </c>
      <c r="Q46" s="18">
        <v>7.4746636720000757E-3</v>
      </c>
      <c r="R46" s="18">
        <v>7.7011887512403497E-3</v>
      </c>
      <c r="S46" s="18">
        <v>1.0288065843621398E-3</v>
      </c>
      <c r="T46" s="18">
        <v>0</v>
      </c>
      <c r="U46" s="18">
        <v>0.43439437463390917</v>
      </c>
      <c r="V46" s="18">
        <v>0</v>
      </c>
      <c r="W46" s="18">
        <v>0.14936773134441955</v>
      </c>
      <c r="X46" s="18">
        <v>4.419191919191919E-3</v>
      </c>
      <c r="Y46" s="18">
        <v>6.3576080459990308E-3</v>
      </c>
      <c r="Z46" s="23">
        <v>0.29261089490037634</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Z46"/>
  <sheetViews>
    <sheetView workbookViewId="0">
      <selection activeCell="A14" sqref="A14"/>
    </sheetView>
  </sheetViews>
  <sheetFormatPr defaultRowHeight="15" x14ac:dyDescent="0.25"/>
  <cols>
    <col min="2" max="2" width="9.85546875" bestFit="1" customWidth="1"/>
    <col min="3" max="3" width="7.85546875" customWidth="1"/>
    <col min="4" max="26" width="7.42578125" customWidth="1"/>
  </cols>
  <sheetData>
    <row r="1" spans="1:26" x14ac:dyDescent="0.25">
      <c r="A1" t="s">
        <v>163</v>
      </c>
    </row>
    <row r="2" spans="1:26" x14ac:dyDescent="0.25">
      <c r="A2" t="s">
        <v>165</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1026</v>
      </c>
      <c r="C7" s="8" t="s">
        <v>78</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632</v>
      </c>
      <c r="C8" s="8" t="s">
        <v>82</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1288</v>
      </c>
      <c r="C9" s="8" t="s">
        <v>41</v>
      </c>
      <c r="D9" s="15" t="s">
        <v>26</v>
      </c>
      <c r="E9" s="14" t="s">
        <v>27</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3257</v>
      </c>
      <c r="C10" s="8" t="s">
        <v>42</v>
      </c>
      <c r="D10" s="15">
        <v>2.4562480810561868E-3</v>
      </c>
      <c r="E10" s="14">
        <v>6.140620202640467E-4</v>
      </c>
      <c r="F10" s="14">
        <v>3.0703101013202335E-4</v>
      </c>
      <c r="G10" s="14">
        <v>1.84218606079214E-3</v>
      </c>
      <c r="H10" s="14">
        <v>0</v>
      </c>
      <c r="I10" s="14">
        <v>0.22321154436598095</v>
      </c>
      <c r="J10" s="14">
        <v>9.2109303039606999E-4</v>
      </c>
      <c r="K10" s="15">
        <v>2.0878108688977586E-2</v>
      </c>
      <c r="L10" s="14">
        <v>0.11513662879950876</v>
      </c>
      <c r="M10" s="14">
        <v>9.2109303039606995E-3</v>
      </c>
      <c r="N10" s="14">
        <v>1.8114829597789376E-2</v>
      </c>
      <c r="O10" s="14">
        <v>0</v>
      </c>
      <c r="P10" s="14">
        <v>2.6404666871354007E-2</v>
      </c>
      <c r="Q10" s="14">
        <v>1.2281240405280934E-3</v>
      </c>
      <c r="R10" s="14">
        <v>3.0703101013202335E-4</v>
      </c>
      <c r="S10" s="14">
        <v>0</v>
      </c>
      <c r="T10" s="14">
        <v>0</v>
      </c>
      <c r="U10" s="14">
        <v>0.24378262204482654</v>
      </c>
      <c r="V10" s="14">
        <v>0</v>
      </c>
      <c r="W10" s="14">
        <v>0.24224746699416641</v>
      </c>
      <c r="X10" s="14">
        <v>0</v>
      </c>
      <c r="Y10" s="14">
        <v>1.5351550506601166E-3</v>
      </c>
      <c r="Z10" s="21">
        <v>9.1802272029474982E-2</v>
      </c>
    </row>
    <row r="11" spans="1:26" x14ac:dyDescent="0.25">
      <c r="A11" s="4">
        <v>1983</v>
      </c>
      <c r="B11" s="8">
        <v>5054</v>
      </c>
      <c r="C11" s="8" t="s">
        <v>43</v>
      </c>
      <c r="D11" s="15">
        <v>1.1871784724970321E-3</v>
      </c>
      <c r="E11" s="14">
        <v>0</v>
      </c>
      <c r="F11" s="14">
        <v>0</v>
      </c>
      <c r="G11" s="14">
        <v>6.5294815987336765E-3</v>
      </c>
      <c r="H11" s="14">
        <v>0</v>
      </c>
      <c r="I11" s="14">
        <v>0.17233874159081916</v>
      </c>
      <c r="J11" s="14">
        <v>2.3743569449940641E-3</v>
      </c>
      <c r="K11" s="15">
        <v>2.3743569449940641E-3</v>
      </c>
      <c r="L11" s="14">
        <v>4.214483577364464E-2</v>
      </c>
      <c r="M11" s="14">
        <v>1.7016224772457459E-2</v>
      </c>
      <c r="N11" s="14">
        <v>2.7107241788682228E-2</v>
      </c>
      <c r="O11" s="14">
        <v>0</v>
      </c>
      <c r="P11" s="14">
        <v>1.5235457063711912E-2</v>
      </c>
      <c r="Q11" s="14">
        <v>3.9572615749901069E-4</v>
      </c>
      <c r="R11" s="14">
        <v>5.9358923624851603E-4</v>
      </c>
      <c r="S11" s="14">
        <v>0</v>
      </c>
      <c r="T11" s="14">
        <v>0</v>
      </c>
      <c r="U11" s="14">
        <v>0.34566679857538579</v>
      </c>
      <c r="V11" s="14">
        <v>0</v>
      </c>
      <c r="W11" s="14">
        <v>0.25702413929560747</v>
      </c>
      <c r="X11" s="14">
        <v>2.1764938662445586E-3</v>
      </c>
      <c r="Y11" s="14">
        <v>7.9145231499802137E-4</v>
      </c>
      <c r="Z11" s="21">
        <v>0.10704392560348239</v>
      </c>
    </row>
    <row r="12" spans="1:26" x14ac:dyDescent="0.25">
      <c r="A12" s="4">
        <v>1984</v>
      </c>
      <c r="B12" s="8">
        <v>4000</v>
      </c>
      <c r="C12" s="8" t="s">
        <v>43</v>
      </c>
      <c r="D12" s="15">
        <v>1.25E-3</v>
      </c>
      <c r="E12" s="14">
        <v>1.75E-3</v>
      </c>
      <c r="F12" s="14">
        <v>0</v>
      </c>
      <c r="G12" s="14">
        <v>7.0000000000000001E-3</v>
      </c>
      <c r="H12" s="14">
        <v>0</v>
      </c>
      <c r="I12" s="14">
        <v>0.21000000000000002</v>
      </c>
      <c r="J12" s="14">
        <v>2.7499999999999998E-3</v>
      </c>
      <c r="K12" s="15">
        <v>1.2500000000000001E-2</v>
      </c>
      <c r="L12" s="14">
        <v>7.2250000000000009E-2</v>
      </c>
      <c r="M12" s="14">
        <v>1.4500000000000001E-2</v>
      </c>
      <c r="N12" s="14">
        <v>8.7499999999999991E-3</v>
      </c>
      <c r="O12" s="14">
        <v>1.25E-3</v>
      </c>
      <c r="P12" s="14">
        <v>1.375E-2</v>
      </c>
      <c r="Q12" s="14">
        <v>5.0000000000000001E-4</v>
      </c>
      <c r="R12" s="14">
        <v>1.25E-3</v>
      </c>
      <c r="S12" s="14">
        <v>0</v>
      </c>
      <c r="T12" s="14">
        <v>0</v>
      </c>
      <c r="U12" s="14">
        <v>0.245</v>
      </c>
      <c r="V12" s="14">
        <v>0</v>
      </c>
      <c r="W12" s="14">
        <v>0.23774999999999999</v>
      </c>
      <c r="X12" s="14">
        <v>2.5000000000000001E-3</v>
      </c>
      <c r="Y12" s="14">
        <v>3.7499999999999999E-3</v>
      </c>
      <c r="Z12" s="21">
        <v>0.16350000000000001</v>
      </c>
    </row>
    <row r="13" spans="1:26" x14ac:dyDescent="0.25">
      <c r="A13" s="4">
        <v>1985</v>
      </c>
      <c r="B13" s="8">
        <v>1523</v>
      </c>
      <c r="C13" s="8" t="s">
        <v>43</v>
      </c>
      <c r="D13" s="15">
        <v>7.8791858174655297E-3</v>
      </c>
      <c r="E13" s="14">
        <v>0</v>
      </c>
      <c r="F13" s="14">
        <v>0</v>
      </c>
      <c r="G13" s="14">
        <v>0</v>
      </c>
      <c r="H13" s="14">
        <v>0</v>
      </c>
      <c r="I13" s="14">
        <v>0.18319107025607353</v>
      </c>
      <c r="J13" s="14">
        <v>7.8791858174655279E-3</v>
      </c>
      <c r="K13" s="15">
        <v>3.2829940906106371E-3</v>
      </c>
      <c r="L13" s="14">
        <v>6.3690085357846343E-2</v>
      </c>
      <c r="M13" s="14">
        <v>2.6263952724885093E-3</v>
      </c>
      <c r="N13" s="14">
        <v>1.9697964543663821E-2</v>
      </c>
      <c r="O13" s="14">
        <v>0</v>
      </c>
      <c r="P13" s="14">
        <v>1.7071569271175313E-2</v>
      </c>
      <c r="Q13" s="14">
        <v>0</v>
      </c>
      <c r="R13" s="14">
        <v>1.3131976362442547E-3</v>
      </c>
      <c r="S13" s="14">
        <v>0</v>
      </c>
      <c r="T13" s="14">
        <v>0</v>
      </c>
      <c r="U13" s="14">
        <v>0.20617202889034802</v>
      </c>
      <c r="V13" s="14">
        <v>0</v>
      </c>
      <c r="W13" s="14">
        <v>0.28562048588312539</v>
      </c>
      <c r="X13" s="14">
        <v>0</v>
      </c>
      <c r="Y13" s="14">
        <v>3.2829940906106371E-3</v>
      </c>
      <c r="Z13" s="21">
        <v>0.19829284307288247</v>
      </c>
    </row>
    <row r="14" spans="1:26" x14ac:dyDescent="0.25">
      <c r="A14" s="4">
        <v>1986</v>
      </c>
      <c r="B14" s="8">
        <v>558</v>
      </c>
      <c r="C14" s="8" t="s">
        <v>43</v>
      </c>
      <c r="D14" s="15">
        <v>0</v>
      </c>
      <c r="E14" s="14">
        <v>0</v>
      </c>
      <c r="F14" s="14">
        <v>0</v>
      </c>
      <c r="G14" s="14">
        <v>0</v>
      </c>
      <c r="H14" s="14">
        <v>0</v>
      </c>
      <c r="I14" s="14">
        <v>0.18637992831541217</v>
      </c>
      <c r="J14" s="14">
        <v>0</v>
      </c>
      <c r="K14" s="15">
        <v>0</v>
      </c>
      <c r="L14" s="14">
        <v>8.2437275985663083E-2</v>
      </c>
      <c r="M14" s="14">
        <v>0</v>
      </c>
      <c r="N14" s="14">
        <v>2.8673835125448029E-2</v>
      </c>
      <c r="O14" s="14">
        <v>0</v>
      </c>
      <c r="P14" s="14">
        <v>3.9426523297491037E-2</v>
      </c>
      <c r="Q14" s="14">
        <v>1.0752688172043012E-2</v>
      </c>
      <c r="R14" s="14">
        <v>0</v>
      </c>
      <c r="S14" s="14">
        <v>0</v>
      </c>
      <c r="T14" s="14">
        <v>0</v>
      </c>
      <c r="U14" s="14">
        <v>0.26523297491039427</v>
      </c>
      <c r="V14" s="14">
        <v>0</v>
      </c>
      <c r="W14" s="14">
        <v>9.6774193548387094E-2</v>
      </c>
      <c r="X14" s="14">
        <v>0</v>
      </c>
      <c r="Y14" s="14">
        <v>0</v>
      </c>
      <c r="Z14" s="21">
        <v>0.29032258064516131</v>
      </c>
    </row>
    <row r="15" spans="1:26" x14ac:dyDescent="0.25">
      <c r="A15" s="4">
        <v>1987</v>
      </c>
      <c r="B15" s="8">
        <v>594</v>
      </c>
      <c r="C15" s="8" t="s">
        <v>43</v>
      </c>
      <c r="D15" s="15">
        <v>0</v>
      </c>
      <c r="E15" s="14">
        <v>0</v>
      </c>
      <c r="F15" s="14">
        <v>0</v>
      </c>
      <c r="G15" s="14">
        <v>0</v>
      </c>
      <c r="H15" s="14">
        <v>0</v>
      </c>
      <c r="I15" s="14">
        <v>0.20707070707070707</v>
      </c>
      <c r="J15" s="14">
        <v>0</v>
      </c>
      <c r="K15" s="15">
        <v>0</v>
      </c>
      <c r="L15" s="14">
        <v>0.12794612794612795</v>
      </c>
      <c r="M15" s="14">
        <v>0</v>
      </c>
      <c r="N15" s="14">
        <v>2.5252525252525252E-2</v>
      </c>
      <c r="O15" s="14">
        <v>0</v>
      </c>
      <c r="P15" s="14">
        <v>8.7542087542087546E-2</v>
      </c>
      <c r="Q15" s="14">
        <v>1.6835016835016834E-3</v>
      </c>
      <c r="R15" s="14">
        <v>0</v>
      </c>
      <c r="S15" s="14">
        <v>0</v>
      </c>
      <c r="T15" s="14">
        <v>0</v>
      </c>
      <c r="U15" s="14">
        <v>0.15151515151515152</v>
      </c>
      <c r="V15" s="14">
        <v>0</v>
      </c>
      <c r="W15" s="14">
        <v>0.11616161616161616</v>
      </c>
      <c r="X15" s="14">
        <v>0</v>
      </c>
      <c r="Y15" s="14">
        <v>1.1784511784511785E-2</v>
      </c>
      <c r="Z15" s="21">
        <v>0.27104377104377103</v>
      </c>
    </row>
    <row r="16" spans="1:26" x14ac:dyDescent="0.25">
      <c r="A16" s="4">
        <v>1988</v>
      </c>
      <c r="B16" s="8">
        <v>2817</v>
      </c>
      <c r="C16" s="8" t="s">
        <v>43</v>
      </c>
      <c r="D16" s="15">
        <v>3.1948881789137379E-3</v>
      </c>
      <c r="E16" s="14">
        <v>0</v>
      </c>
      <c r="F16" s="14">
        <v>0</v>
      </c>
      <c r="G16" s="14">
        <v>1.774937877174299E-3</v>
      </c>
      <c r="H16" s="14">
        <v>0</v>
      </c>
      <c r="I16" s="14">
        <v>9.2296769613063545E-2</v>
      </c>
      <c r="J16" s="14">
        <v>3.052893148739794E-2</v>
      </c>
      <c r="K16" s="15">
        <v>1.4199503017394391E-3</v>
      </c>
      <c r="L16" s="14">
        <v>0.17500887468938586</v>
      </c>
      <c r="M16" s="14">
        <v>8.8746893858714943E-3</v>
      </c>
      <c r="N16" s="14">
        <v>3.1948881789137379E-2</v>
      </c>
      <c r="O16" s="14">
        <v>0</v>
      </c>
      <c r="P16" s="14">
        <v>6.8157614483493084E-2</v>
      </c>
      <c r="Q16" s="14">
        <v>3.9048633297834577E-3</v>
      </c>
      <c r="R16" s="14">
        <v>2.1299254526091589E-3</v>
      </c>
      <c r="S16" s="14">
        <v>7.0997515086971955E-4</v>
      </c>
      <c r="T16" s="14">
        <v>0</v>
      </c>
      <c r="U16" s="14">
        <v>0.20447284345047922</v>
      </c>
      <c r="V16" s="14">
        <v>0</v>
      </c>
      <c r="W16" s="14">
        <v>0.20198793042243524</v>
      </c>
      <c r="X16" s="14">
        <v>0</v>
      </c>
      <c r="Y16" s="14">
        <v>1.774937877174299E-3</v>
      </c>
      <c r="Z16" s="21">
        <v>0.17181398651047214</v>
      </c>
    </row>
    <row r="17" spans="1:26" x14ac:dyDescent="0.25">
      <c r="A17" s="4">
        <v>1989</v>
      </c>
      <c r="B17" s="8">
        <v>5616</v>
      </c>
      <c r="C17" s="8" t="s">
        <v>43</v>
      </c>
      <c r="D17" s="15">
        <v>8.9031339031339033E-4</v>
      </c>
      <c r="E17" s="14">
        <v>0</v>
      </c>
      <c r="F17" s="14">
        <v>0</v>
      </c>
      <c r="G17" s="14">
        <v>3.205128205128205E-3</v>
      </c>
      <c r="H17" s="14">
        <v>0</v>
      </c>
      <c r="I17" s="14">
        <v>8.7962962962962965E-2</v>
      </c>
      <c r="J17" s="14">
        <v>2.4572649572649572E-2</v>
      </c>
      <c r="K17" s="15">
        <v>2.136752136752137E-3</v>
      </c>
      <c r="L17" s="14">
        <v>5.0213675213675216E-2</v>
      </c>
      <c r="M17" s="14">
        <v>3.9173789173789176E-3</v>
      </c>
      <c r="N17" s="14">
        <v>3.5434472934472938E-2</v>
      </c>
      <c r="O17" s="14">
        <v>0</v>
      </c>
      <c r="P17" s="14">
        <v>0.11182336182336182</v>
      </c>
      <c r="Q17" s="14">
        <v>3.205128205128205E-3</v>
      </c>
      <c r="R17" s="14">
        <v>9.7934472934472928E-3</v>
      </c>
      <c r="S17" s="14">
        <v>7.1225071225071229E-4</v>
      </c>
      <c r="T17" s="14">
        <v>0</v>
      </c>
      <c r="U17" s="14">
        <v>0.17165242165242167</v>
      </c>
      <c r="V17" s="14">
        <v>0</v>
      </c>
      <c r="W17" s="14">
        <v>0.20601851851851852</v>
      </c>
      <c r="X17" s="14">
        <v>0</v>
      </c>
      <c r="Y17" s="14">
        <v>1.6025641025641025E-3</v>
      </c>
      <c r="Z17" s="21">
        <v>0.28685897435897434</v>
      </c>
    </row>
    <row r="18" spans="1:26" x14ac:dyDescent="0.25">
      <c r="A18" s="4">
        <v>1990</v>
      </c>
      <c r="B18" s="8">
        <v>5952</v>
      </c>
      <c r="C18" s="8" t="s">
        <v>43</v>
      </c>
      <c r="D18" s="15">
        <v>0</v>
      </c>
      <c r="E18" s="14">
        <v>5.0403225806451612E-4</v>
      </c>
      <c r="F18" s="14">
        <v>6.7204301075268823E-4</v>
      </c>
      <c r="G18" s="14">
        <v>3.3602150537634409E-3</v>
      </c>
      <c r="H18" s="14">
        <v>0</v>
      </c>
      <c r="I18" s="14">
        <v>0.23773521505376344</v>
      </c>
      <c r="J18" s="14">
        <v>4.3010752688172046E-2</v>
      </c>
      <c r="K18" s="15">
        <v>2.5201612903225806E-3</v>
      </c>
      <c r="L18" s="14">
        <v>3.7298387096774195E-2</v>
      </c>
      <c r="M18" s="14">
        <v>2.8561827956989248E-3</v>
      </c>
      <c r="N18" s="14">
        <v>1.226478494623656E-2</v>
      </c>
      <c r="O18" s="14">
        <v>0</v>
      </c>
      <c r="P18" s="14">
        <v>9.1397849462365593E-2</v>
      </c>
      <c r="Q18" s="14">
        <v>4.0322580645161289E-3</v>
      </c>
      <c r="R18" s="14">
        <v>5.0403225806451612E-4</v>
      </c>
      <c r="S18" s="14">
        <v>0</v>
      </c>
      <c r="T18" s="14">
        <v>0</v>
      </c>
      <c r="U18" s="14">
        <v>0.13004032258064516</v>
      </c>
      <c r="V18" s="14">
        <v>0</v>
      </c>
      <c r="W18" s="14">
        <v>0.22446236559139787</v>
      </c>
      <c r="X18" s="14">
        <v>4.7043010752688174E-3</v>
      </c>
      <c r="Y18" s="14">
        <v>1.5120967741935483E-3</v>
      </c>
      <c r="Z18" s="21">
        <v>0.203125</v>
      </c>
    </row>
    <row r="19" spans="1:26" x14ac:dyDescent="0.25">
      <c r="A19" s="4">
        <v>1991</v>
      </c>
      <c r="B19" s="8">
        <v>1904</v>
      </c>
      <c r="C19" s="8" t="s">
        <v>43</v>
      </c>
      <c r="D19" s="15">
        <v>4.2016806722689082E-3</v>
      </c>
      <c r="E19" s="14">
        <v>0</v>
      </c>
      <c r="F19" s="14">
        <v>0</v>
      </c>
      <c r="G19" s="14">
        <v>0</v>
      </c>
      <c r="H19" s="14">
        <v>0</v>
      </c>
      <c r="I19" s="14">
        <v>0.16491596638655462</v>
      </c>
      <c r="J19" s="14">
        <v>2.6785714285714284E-2</v>
      </c>
      <c r="K19" s="15">
        <v>1.5756302521008404E-3</v>
      </c>
      <c r="L19" s="14">
        <v>1.7331932773109245E-2</v>
      </c>
      <c r="M19" s="14">
        <v>1.0504201680672268E-3</v>
      </c>
      <c r="N19" s="14">
        <v>9.4537815126050414E-3</v>
      </c>
      <c r="O19" s="14">
        <v>0</v>
      </c>
      <c r="P19" s="14">
        <v>0.11292016806722689</v>
      </c>
      <c r="Q19" s="14">
        <v>3.1512605042016808E-3</v>
      </c>
      <c r="R19" s="14">
        <v>8.9285714285714281E-3</v>
      </c>
      <c r="S19" s="14">
        <v>0</v>
      </c>
      <c r="T19" s="14">
        <v>0</v>
      </c>
      <c r="U19" s="14">
        <v>0.13918067226890757</v>
      </c>
      <c r="V19" s="14">
        <v>0</v>
      </c>
      <c r="W19" s="14">
        <v>0.25367647058823528</v>
      </c>
      <c r="X19" s="14">
        <v>2.6260504201680674E-3</v>
      </c>
      <c r="Y19" s="14">
        <v>2.1008403361344537E-3</v>
      </c>
      <c r="Z19" s="21">
        <v>0.25210084033613445</v>
      </c>
    </row>
    <row r="20" spans="1:26" x14ac:dyDescent="0.25">
      <c r="A20" s="4">
        <v>1992</v>
      </c>
      <c r="B20" s="8">
        <v>1623</v>
      </c>
      <c r="C20" s="8" t="s">
        <v>43</v>
      </c>
      <c r="D20" s="15">
        <v>5.5452865064695009E-3</v>
      </c>
      <c r="E20" s="14">
        <v>3.6968576709796672E-3</v>
      </c>
      <c r="F20" s="14">
        <v>0</v>
      </c>
      <c r="G20" s="14">
        <v>0</v>
      </c>
      <c r="H20" s="14">
        <v>0</v>
      </c>
      <c r="I20" s="14">
        <v>0.17190388170055451</v>
      </c>
      <c r="J20" s="14">
        <v>1.9716574245224893E-2</v>
      </c>
      <c r="K20" s="15">
        <v>3.0807147258163892E-3</v>
      </c>
      <c r="L20" s="14">
        <v>4.3130006161429452E-2</v>
      </c>
      <c r="M20" s="14">
        <v>8.6260012322858896E-3</v>
      </c>
      <c r="N20" s="14">
        <v>2.8342575477510783E-2</v>
      </c>
      <c r="O20" s="14">
        <v>0</v>
      </c>
      <c r="P20" s="14">
        <v>8.3795440542205793E-2</v>
      </c>
      <c r="Q20" s="14">
        <v>5.5452865064695009E-3</v>
      </c>
      <c r="R20" s="14">
        <v>5.5452865064695009E-3</v>
      </c>
      <c r="S20" s="14">
        <v>6.1614294516327791E-4</v>
      </c>
      <c r="T20" s="14">
        <v>0</v>
      </c>
      <c r="U20" s="14">
        <v>0.23166974738139251</v>
      </c>
      <c r="V20" s="14">
        <v>0</v>
      </c>
      <c r="W20" s="14">
        <v>0.2119531731361676</v>
      </c>
      <c r="X20" s="14">
        <v>0</v>
      </c>
      <c r="Y20" s="14">
        <v>6.1614294516327791E-4</v>
      </c>
      <c r="Z20" s="21">
        <v>0.17621688231669747</v>
      </c>
    </row>
    <row r="21" spans="1:26" x14ac:dyDescent="0.25">
      <c r="A21" s="4">
        <v>1993</v>
      </c>
      <c r="B21" s="8">
        <v>1616</v>
      </c>
      <c r="C21" s="8" t="s">
        <v>43</v>
      </c>
      <c r="D21" s="15">
        <v>2.4752475247524753E-3</v>
      </c>
      <c r="E21" s="14">
        <v>1.2376237623762376E-3</v>
      </c>
      <c r="F21" s="14">
        <v>0</v>
      </c>
      <c r="G21" s="14">
        <v>0</v>
      </c>
      <c r="H21" s="14">
        <v>0</v>
      </c>
      <c r="I21" s="14">
        <v>0.17945544554455445</v>
      </c>
      <c r="J21" s="14">
        <v>4.4554455445544552E-2</v>
      </c>
      <c r="K21" s="15">
        <v>9.9009900990099011E-3</v>
      </c>
      <c r="L21" s="14">
        <v>3.5891089108910888E-2</v>
      </c>
      <c r="M21" s="14">
        <v>1.2376237623762376E-3</v>
      </c>
      <c r="N21" s="14">
        <v>2.537128712871287E-2</v>
      </c>
      <c r="O21" s="14">
        <v>0</v>
      </c>
      <c r="P21" s="14">
        <v>5.8168316831683171E-2</v>
      </c>
      <c r="Q21" s="14">
        <v>1.8564356435643563E-3</v>
      </c>
      <c r="R21" s="14">
        <v>0</v>
      </c>
      <c r="S21" s="14">
        <v>0</v>
      </c>
      <c r="T21" s="14">
        <v>0</v>
      </c>
      <c r="U21" s="14">
        <v>0.2277227722772277</v>
      </c>
      <c r="V21" s="14">
        <v>0</v>
      </c>
      <c r="W21" s="14">
        <v>0.14789603960396039</v>
      </c>
      <c r="X21" s="14">
        <v>0</v>
      </c>
      <c r="Y21" s="14">
        <v>1.2376237623762376E-3</v>
      </c>
      <c r="Z21" s="21">
        <v>0.26299504950495051</v>
      </c>
    </row>
    <row r="22" spans="1:26" x14ac:dyDescent="0.25">
      <c r="A22" s="4">
        <v>1994</v>
      </c>
      <c r="B22" s="8">
        <v>1909</v>
      </c>
      <c r="C22" s="8" t="s">
        <v>43</v>
      </c>
      <c r="D22" s="15">
        <v>0</v>
      </c>
      <c r="E22" s="14">
        <v>0</v>
      </c>
      <c r="F22" s="14">
        <v>0</v>
      </c>
      <c r="G22" s="14">
        <v>5.2383446830801469E-3</v>
      </c>
      <c r="H22" s="14">
        <v>0</v>
      </c>
      <c r="I22" s="14">
        <v>9.3242535358826623E-2</v>
      </c>
      <c r="J22" s="14">
        <v>1.2048192771084338E-2</v>
      </c>
      <c r="K22" s="15">
        <v>0</v>
      </c>
      <c r="L22" s="14">
        <v>4.9240440020953381E-2</v>
      </c>
      <c r="M22" s="14">
        <v>0</v>
      </c>
      <c r="N22" s="14">
        <v>4.9764274489261393E-2</v>
      </c>
      <c r="O22" s="14">
        <v>0</v>
      </c>
      <c r="P22" s="14">
        <v>6.2860136196961763E-3</v>
      </c>
      <c r="Q22" s="14">
        <v>0</v>
      </c>
      <c r="R22" s="14">
        <v>0</v>
      </c>
      <c r="S22" s="14">
        <v>0</v>
      </c>
      <c r="T22" s="14">
        <v>0</v>
      </c>
      <c r="U22" s="14">
        <v>0.16448402304871662</v>
      </c>
      <c r="V22" s="14">
        <v>0</v>
      </c>
      <c r="W22" s="14">
        <v>0.15819800942902043</v>
      </c>
      <c r="X22" s="14">
        <v>2.6191723415400735E-3</v>
      </c>
      <c r="Y22" s="14">
        <v>1.5715034049240441E-3</v>
      </c>
      <c r="Z22" s="21">
        <v>0.45730749083289679</v>
      </c>
    </row>
    <row r="23" spans="1:26" x14ac:dyDescent="0.25">
      <c r="A23" s="4">
        <v>1995</v>
      </c>
      <c r="B23" s="8">
        <v>4012</v>
      </c>
      <c r="C23" s="8" t="s">
        <v>43</v>
      </c>
      <c r="D23" s="15">
        <v>1.9940179461615153E-3</v>
      </c>
      <c r="E23" s="14">
        <v>0</v>
      </c>
      <c r="F23" s="14">
        <v>0</v>
      </c>
      <c r="G23" s="14">
        <v>1.2462612163509472E-3</v>
      </c>
      <c r="H23" s="14">
        <v>0</v>
      </c>
      <c r="I23" s="14">
        <v>5.3589232303090727E-2</v>
      </c>
      <c r="J23" s="14">
        <v>1.1465603190428714E-2</v>
      </c>
      <c r="K23" s="15">
        <v>0</v>
      </c>
      <c r="L23" s="14">
        <v>2.5423728813559324E-2</v>
      </c>
      <c r="M23" s="14">
        <v>0</v>
      </c>
      <c r="N23" s="14">
        <v>1.6949152542372881E-2</v>
      </c>
      <c r="O23" s="14">
        <v>0</v>
      </c>
      <c r="P23" s="14">
        <v>1.2462612163509471E-2</v>
      </c>
      <c r="Q23" s="14">
        <v>0</v>
      </c>
      <c r="R23" s="14">
        <v>0</v>
      </c>
      <c r="S23" s="14">
        <v>0</v>
      </c>
      <c r="T23" s="14">
        <v>0</v>
      </c>
      <c r="U23" s="14">
        <v>0.17547357926221335</v>
      </c>
      <c r="V23" s="14">
        <v>0</v>
      </c>
      <c r="W23" s="14">
        <v>5.7577268195413756E-2</v>
      </c>
      <c r="X23" s="14">
        <v>0</v>
      </c>
      <c r="Y23" s="14">
        <v>2.7417746759720836E-3</v>
      </c>
      <c r="Z23" s="21">
        <v>0.6410767696909272</v>
      </c>
    </row>
    <row r="24" spans="1:26" x14ac:dyDescent="0.25">
      <c r="A24" s="4">
        <v>1996</v>
      </c>
      <c r="B24" s="8">
        <v>5219</v>
      </c>
      <c r="C24" s="8" t="s">
        <v>43</v>
      </c>
      <c r="D24" s="15">
        <v>1.3412531136232995E-3</v>
      </c>
      <c r="E24" s="14">
        <v>0</v>
      </c>
      <c r="F24" s="14">
        <v>0</v>
      </c>
      <c r="G24" s="14">
        <v>1.9160758766047136E-4</v>
      </c>
      <c r="H24" s="14">
        <v>0</v>
      </c>
      <c r="I24" s="14">
        <v>9.3887717953630972E-3</v>
      </c>
      <c r="J24" s="14">
        <v>1.7436290477102892E-2</v>
      </c>
      <c r="K24" s="15">
        <v>0</v>
      </c>
      <c r="L24" s="14">
        <v>4.9051542441080662E-2</v>
      </c>
      <c r="M24" s="14">
        <v>0</v>
      </c>
      <c r="N24" s="14">
        <v>5.365012454493198E-3</v>
      </c>
      <c r="O24" s="14">
        <v>3.8321517532094272E-4</v>
      </c>
      <c r="P24" s="14">
        <v>2.5675416746503161E-2</v>
      </c>
      <c r="Q24" s="14">
        <v>0</v>
      </c>
      <c r="R24" s="14">
        <v>2.1076834642651848E-3</v>
      </c>
      <c r="S24" s="14">
        <v>0</v>
      </c>
      <c r="T24" s="14">
        <v>0</v>
      </c>
      <c r="U24" s="14">
        <v>0.180494347576164</v>
      </c>
      <c r="V24" s="14">
        <v>0</v>
      </c>
      <c r="W24" s="14">
        <v>6.2655681164974136E-2</v>
      </c>
      <c r="X24" s="14">
        <v>3.2573289902280132E-3</v>
      </c>
      <c r="Y24" s="14">
        <v>1.9160758766047135E-3</v>
      </c>
      <c r="Z24" s="21">
        <v>0.64073577313661623</v>
      </c>
    </row>
    <row r="25" spans="1:26" x14ac:dyDescent="0.25">
      <c r="A25" s="4">
        <v>1997</v>
      </c>
      <c r="B25" s="8">
        <v>2736</v>
      </c>
      <c r="C25" s="8" t="s">
        <v>43</v>
      </c>
      <c r="D25" s="15">
        <v>4.7514619883040933E-3</v>
      </c>
      <c r="E25" s="14">
        <v>0</v>
      </c>
      <c r="F25" s="14">
        <v>0</v>
      </c>
      <c r="G25" s="14">
        <v>5.4824561403508769E-3</v>
      </c>
      <c r="H25" s="14">
        <v>0</v>
      </c>
      <c r="I25" s="14">
        <v>6.5423976608187134E-2</v>
      </c>
      <c r="J25" s="14">
        <v>1.5350877192982455E-2</v>
      </c>
      <c r="K25" s="15">
        <v>0</v>
      </c>
      <c r="L25" s="14">
        <v>2.0102339181286549E-2</v>
      </c>
      <c r="M25" s="14">
        <v>0</v>
      </c>
      <c r="N25" s="14">
        <v>9.5029239766081866E-3</v>
      </c>
      <c r="O25" s="14">
        <v>0</v>
      </c>
      <c r="P25" s="14">
        <v>1.2061403508771929E-2</v>
      </c>
      <c r="Q25" s="14">
        <v>1.0964912280701754E-3</v>
      </c>
      <c r="R25" s="14">
        <v>3.2894736842105261E-3</v>
      </c>
      <c r="S25" s="14">
        <v>0</v>
      </c>
      <c r="T25" s="14">
        <v>0</v>
      </c>
      <c r="U25" s="14">
        <v>0.16081871345029239</v>
      </c>
      <c r="V25" s="14">
        <v>0</v>
      </c>
      <c r="W25" s="14">
        <v>2.7777777777777776E-2</v>
      </c>
      <c r="X25" s="14">
        <v>1.827485380116959E-3</v>
      </c>
      <c r="Y25" s="14">
        <v>1.4619883040935672E-3</v>
      </c>
      <c r="Z25" s="21">
        <v>0.67105263157894735</v>
      </c>
    </row>
    <row r="26" spans="1:26" x14ac:dyDescent="0.25">
      <c r="A26" s="4">
        <v>1998</v>
      </c>
      <c r="B26" s="8">
        <v>1910</v>
      </c>
      <c r="C26" s="8" t="s">
        <v>43</v>
      </c>
      <c r="D26" s="15">
        <v>1.4136125654450261E-2</v>
      </c>
      <c r="E26" s="14">
        <v>0</v>
      </c>
      <c r="F26" s="14">
        <v>0</v>
      </c>
      <c r="G26" s="14">
        <v>5.7591623036649213E-3</v>
      </c>
      <c r="H26" s="14">
        <v>0</v>
      </c>
      <c r="I26" s="14">
        <v>4.7120418848167539E-3</v>
      </c>
      <c r="J26" s="14">
        <v>1.4659685863874346E-2</v>
      </c>
      <c r="K26" s="15">
        <v>0</v>
      </c>
      <c r="L26" s="14">
        <v>2.4083769633507852E-2</v>
      </c>
      <c r="M26" s="14">
        <v>0</v>
      </c>
      <c r="N26" s="14">
        <v>0</v>
      </c>
      <c r="O26" s="14">
        <v>0</v>
      </c>
      <c r="P26" s="14">
        <v>9.947643979057591E-3</v>
      </c>
      <c r="Q26" s="14">
        <v>0</v>
      </c>
      <c r="R26" s="14">
        <v>0</v>
      </c>
      <c r="S26" s="14">
        <v>0</v>
      </c>
      <c r="T26" s="14">
        <v>0</v>
      </c>
      <c r="U26" s="14">
        <v>0.11465968586387434</v>
      </c>
      <c r="V26" s="14">
        <v>0</v>
      </c>
      <c r="W26" s="14">
        <v>8.1151832460732987E-2</v>
      </c>
      <c r="X26" s="14">
        <v>5.235602094240838E-3</v>
      </c>
      <c r="Y26" s="14">
        <v>1.5706806282722514E-3</v>
      </c>
      <c r="Z26" s="21">
        <v>0.72408376963350785</v>
      </c>
    </row>
    <row r="27" spans="1:26" x14ac:dyDescent="0.25">
      <c r="A27" s="4">
        <v>1999</v>
      </c>
      <c r="B27" s="8">
        <v>2291</v>
      </c>
      <c r="C27" s="8" t="s">
        <v>43</v>
      </c>
      <c r="D27" s="15">
        <v>6.1108686163247484E-3</v>
      </c>
      <c r="E27" s="14">
        <v>0</v>
      </c>
      <c r="F27" s="14">
        <v>0</v>
      </c>
      <c r="G27" s="14">
        <v>2.6189436927106066E-3</v>
      </c>
      <c r="H27" s="14">
        <v>0</v>
      </c>
      <c r="I27" s="14">
        <v>6.9838498472282844E-3</v>
      </c>
      <c r="J27" s="14">
        <v>4.1903099083369706E-2</v>
      </c>
      <c r="K27" s="15">
        <v>0</v>
      </c>
      <c r="L27" s="14">
        <v>3.317328677433435E-2</v>
      </c>
      <c r="M27" s="14">
        <v>0</v>
      </c>
      <c r="N27" s="14">
        <v>0</v>
      </c>
      <c r="O27" s="14">
        <v>0</v>
      </c>
      <c r="P27" s="14">
        <v>3.1427324312527281E-2</v>
      </c>
      <c r="Q27" s="14">
        <v>3.0554343081623746E-3</v>
      </c>
      <c r="R27" s="14">
        <v>3.9284155390659102E-3</v>
      </c>
      <c r="S27" s="14">
        <v>0</v>
      </c>
      <c r="T27" s="14">
        <v>0</v>
      </c>
      <c r="U27" s="14">
        <v>7.5512876473155827E-2</v>
      </c>
      <c r="V27" s="14">
        <v>0</v>
      </c>
      <c r="W27" s="14">
        <v>9.2972501091226539E-2</v>
      </c>
      <c r="X27" s="14">
        <v>0</v>
      </c>
      <c r="Y27" s="14">
        <v>1.7459624618070711E-3</v>
      </c>
      <c r="Z27" s="21">
        <v>0.70056743780008734</v>
      </c>
    </row>
    <row r="28" spans="1:26" x14ac:dyDescent="0.25">
      <c r="A28" s="4">
        <v>2000</v>
      </c>
      <c r="B28" s="8">
        <v>2551</v>
      </c>
      <c r="C28" s="8" t="s">
        <v>43</v>
      </c>
      <c r="D28" s="15">
        <v>3.9200313602508821E-3</v>
      </c>
      <c r="E28" s="14">
        <v>7.840062720501764E-4</v>
      </c>
      <c r="F28" s="14">
        <v>0</v>
      </c>
      <c r="G28" s="14">
        <v>0</v>
      </c>
      <c r="H28" s="14">
        <v>0</v>
      </c>
      <c r="I28" s="14">
        <v>9.800078400627206E-2</v>
      </c>
      <c r="J28" s="14">
        <v>4.5864366914935319E-2</v>
      </c>
      <c r="K28" s="15">
        <v>0</v>
      </c>
      <c r="L28" s="14">
        <v>2.7048216385731086E-2</v>
      </c>
      <c r="M28" s="14">
        <v>0</v>
      </c>
      <c r="N28" s="14">
        <v>0</v>
      </c>
      <c r="O28" s="14">
        <v>0</v>
      </c>
      <c r="P28" s="14">
        <v>2.7440219521756176E-3</v>
      </c>
      <c r="Q28" s="14">
        <v>2.3520188161505291E-3</v>
      </c>
      <c r="R28" s="14">
        <v>0</v>
      </c>
      <c r="S28" s="14">
        <v>0</v>
      </c>
      <c r="T28" s="14">
        <v>0</v>
      </c>
      <c r="U28" s="14">
        <v>0.13563308506468053</v>
      </c>
      <c r="V28" s="14">
        <v>0</v>
      </c>
      <c r="W28" s="14">
        <v>0.12191297530380243</v>
      </c>
      <c r="X28" s="14">
        <v>0</v>
      </c>
      <c r="Y28" s="14">
        <v>3.9200313602508821E-3</v>
      </c>
      <c r="Z28" s="21">
        <v>0.55782046256370055</v>
      </c>
    </row>
    <row r="29" spans="1:26" x14ac:dyDescent="0.25">
      <c r="A29" s="4">
        <v>2001</v>
      </c>
      <c r="B29" s="8">
        <v>4163</v>
      </c>
      <c r="C29" s="8" t="s">
        <v>43</v>
      </c>
      <c r="D29" s="15">
        <v>1.2010569300984866E-3</v>
      </c>
      <c r="E29" s="14">
        <v>4.8042277203939464E-4</v>
      </c>
      <c r="F29" s="14">
        <v>0</v>
      </c>
      <c r="G29" s="14">
        <v>0</v>
      </c>
      <c r="H29" s="14">
        <v>0</v>
      </c>
      <c r="I29" s="14">
        <v>8.2152294018736499E-2</v>
      </c>
      <c r="J29" s="14">
        <v>3.338938265673793E-2</v>
      </c>
      <c r="K29" s="15">
        <v>0</v>
      </c>
      <c r="L29" s="14">
        <v>3.6992553447033387E-2</v>
      </c>
      <c r="M29" s="14">
        <v>0</v>
      </c>
      <c r="N29" s="14">
        <v>0</v>
      </c>
      <c r="O29" s="14">
        <v>0</v>
      </c>
      <c r="P29" s="14">
        <v>3.2908959884698538E-2</v>
      </c>
      <c r="Q29" s="14">
        <v>2.8825366322363681E-3</v>
      </c>
      <c r="R29" s="14">
        <v>1.345183761710305E-2</v>
      </c>
      <c r="S29" s="14">
        <v>7.2063415805909202E-4</v>
      </c>
      <c r="T29" s="14">
        <v>0</v>
      </c>
      <c r="U29" s="14">
        <v>0.13956281527744416</v>
      </c>
      <c r="V29" s="14">
        <v>0</v>
      </c>
      <c r="W29" s="14">
        <v>0.11001681479702137</v>
      </c>
      <c r="X29" s="14">
        <v>0</v>
      </c>
      <c r="Y29" s="14">
        <v>3.3629594042757626E-3</v>
      </c>
      <c r="Z29" s="21">
        <v>0.54287773240451598</v>
      </c>
    </row>
    <row r="30" spans="1:26" x14ac:dyDescent="0.25">
      <c r="A30" s="4">
        <v>2002</v>
      </c>
      <c r="B30" s="8">
        <v>3654</v>
      </c>
      <c r="C30" s="8" t="s">
        <v>43</v>
      </c>
      <c r="D30" s="15">
        <v>8.4838533114395178E-3</v>
      </c>
      <c r="E30" s="14">
        <v>0</v>
      </c>
      <c r="F30" s="14">
        <v>0</v>
      </c>
      <c r="G30" s="14">
        <v>8.2101806239737278E-3</v>
      </c>
      <c r="H30" s="14">
        <v>0</v>
      </c>
      <c r="I30" s="14">
        <v>0.11083743842364531</v>
      </c>
      <c r="J30" s="14">
        <v>3.3661740558292283E-2</v>
      </c>
      <c r="K30" s="15">
        <v>0</v>
      </c>
      <c r="L30" s="14">
        <v>5.3366174055829232E-2</v>
      </c>
      <c r="M30" s="14">
        <v>0</v>
      </c>
      <c r="N30" s="14">
        <v>2.7367268746579091E-3</v>
      </c>
      <c r="O30" s="14">
        <v>0</v>
      </c>
      <c r="P30" s="14">
        <v>3.5303776683087026E-2</v>
      </c>
      <c r="Q30" s="14">
        <v>5.1997810618500274E-3</v>
      </c>
      <c r="R30" s="14">
        <v>8.2101806239737278E-3</v>
      </c>
      <c r="S30" s="14">
        <v>0</v>
      </c>
      <c r="T30" s="14">
        <v>0</v>
      </c>
      <c r="U30" s="14">
        <v>9.2501368363437336E-2</v>
      </c>
      <c r="V30" s="14">
        <v>0</v>
      </c>
      <c r="W30" s="14">
        <v>0.17651888341543515</v>
      </c>
      <c r="X30" s="14">
        <v>0</v>
      </c>
      <c r="Y30" s="14">
        <v>1.6420361247947454E-3</v>
      </c>
      <c r="Z30" s="21">
        <v>0.46332785987958403</v>
      </c>
    </row>
    <row r="31" spans="1:26" x14ac:dyDescent="0.25">
      <c r="A31" s="4">
        <v>2003</v>
      </c>
      <c r="B31" s="8">
        <v>2287</v>
      </c>
      <c r="C31" s="8" t="s">
        <v>43</v>
      </c>
      <c r="D31" s="15">
        <v>6.996064713598601E-3</v>
      </c>
      <c r="E31" s="14">
        <v>0</v>
      </c>
      <c r="F31" s="14">
        <v>0</v>
      </c>
      <c r="G31" s="14">
        <v>8.3078268473983381E-3</v>
      </c>
      <c r="H31" s="14">
        <v>0</v>
      </c>
      <c r="I31" s="14">
        <v>0.13467424573677306</v>
      </c>
      <c r="J31" s="14">
        <v>4.2850896370791432E-2</v>
      </c>
      <c r="K31" s="15">
        <v>0</v>
      </c>
      <c r="L31" s="14">
        <v>4.3288150415391344E-2</v>
      </c>
      <c r="M31" s="14">
        <v>0</v>
      </c>
      <c r="N31" s="14">
        <v>0</v>
      </c>
      <c r="O31" s="14">
        <v>0</v>
      </c>
      <c r="P31" s="14">
        <v>4.1539134236991695E-2</v>
      </c>
      <c r="Q31" s="14">
        <v>3.935286401399213E-3</v>
      </c>
      <c r="R31" s="14">
        <v>1.1368605159597726E-2</v>
      </c>
      <c r="S31" s="14">
        <v>0</v>
      </c>
      <c r="T31" s="14">
        <v>0</v>
      </c>
      <c r="U31" s="14">
        <v>0.12024486226497595</v>
      </c>
      <c r="V31" s="14">
        <v>0</v>
      </c>
      <c r="W31" s="14">
        <v>0.14079580236117184</v>
      </c>
      <c r="X31" s="14">
        <v>0</v>
      </c>
      <c r="Y31" s="14">
        <v>1.3117621337997377E-3</v>
      </c>
      <c r="Z31" s="21">
        <v>0.44468736335811104</v>
      </c>
    </row>
    <row r="32" spans="1:26" x14ac:dyDescent="0.25">
      <c r="A32" s="4">
        <v>2004</v>
      </c>
      <c r="B32" s="8">
        <v>1866</v>
      </c>
      <c r="C32" s="8" t="s">
        <v>43</v>
      </c>
      <c r="D32" s="15">
        <v>4.2872454448017148E-3</v>
      </c>
      <c r="E32" s="14">
        <v>1.0718113612004287E-3</v>
      </c>
      <c r="F32" s="14">
        <v>0</v>
      </c>
      <c r="G32" s="14">
        <v>6.4308681672025723E-3</v>
      </c>
      <c r="H32" s="14">
        <v>0</v>
      </c>
      <c r="I32" s="14">
        <v>0.18917470525187569</v>
      </c>
      <c r="J32" s="14">
        <v>5.0911039657020367E-2</v>
      </c>
      <c r="K32" s="15">
        <v>0</v>
      </c>
      <c r="L32" s="14">
        <v>3.8049303322615219E-2</v>
      </c>
      <c r="M32" s="14">
        <v>0</v>
      </c>
      <c r="N32" s="14">
        <v>0</v>
      </c>
      <c r="O32" s="14">
        <v>0</v>
      </c>
      <c r="P32" s="14">
        <v>8.3601286173633438E-2</v>
      </c>
      <c r="Q32" s="14">
        <v>9.6463022508038593E-3</v>
      </c>
      <c r="R32" s="14">
        <v>4.2872454448017148E-3</v>
      </c>
      <c r="S32" s="14">
        <v>0</v>
      </c>
      <c r="T32" s="14">
        <v>0</v>
      </c>
      <c r="U32" s="14">
        <v>0.13451232583065381</v>
      </c>
      <c r="V32" s="14">
        <v>0</v>
      </c>
      <c r="W32" s="14">
        <v>0.15809217577706325</v>
      </c>
      <c r="X32" s="14">
        <v>0</v>
      </c>
      <c r="Y32" s="14">
        <v>3.7513397642015005E-3</v>
      </c>
      <c r="Z32" s="21">
        <v>0.3161843515541265</v>
      </c>
    </row>
    <row r="33" spans="1:26" x14ac:dyDescent="0.25">
      <c r="A33" s="4">
        <v>2005</v>
      </c>
      <c r="B33" s="8">
        <v>1760</v>
      </c>
      <c r="C33" s="8" t="s">
        <v>43</v>
      </c>
      <c r="D33" s="15">
        <v>0</v>
      </c>
      <c r="E33" s="14">
        <v>0</v>
      </c>
      <c r="F33" s="14">
        <v>0</v>
      </c>
      <c r="G33" s="14">
        <v>1.1363636363636363E-3</v>
      </c>
      <c r="H33" s="14">
        <v>0</v>
      </c>
      <c r="I33" s="14">
        <v>0.11079545454545456</v>
      </c>
      <c r="J33" s="14">
        <v>4.261363636363636E-2</v>
      </c>
      <c r="K33" s="15">
        <v>0</v>
      </c>
      <c r="L33" s="14">
        <v>6.1931818181818185E-2</v>
      </c>
      <c r="M33" s="14">
        <v>0</v>
      </c>
      <c r="N33" s="14">
        <v>0</v>
      </c>
      <c r="O33" s="14">
        <v>0</v>
      </c>
      <c r="P33" s="14">
        <v>6.3068181818181815E-2</v>
      </c>
      <c r="Q33" s="14">
        <v>1.2500000000000001E-2</v>
      </c>
      <c r="R33" s="14">
        <v>5.1136363636363636E-3</v>
      </c>
      <c r="S33" s="14">
        <v>0</v>
      </c>
      <c r="T33" s="14">
        <v>0</v>
      </c>
      <c r="U33" s="14">
        <v>0.1090909090909091</v>
      </c>
      <c r="V33" s="14">
        <v>0</v>
      </c>
      <c r="W33" s="14">
        <v>5.8522727272727275E-2</v>
      </c>
      <c r="X33" s="14">
        <v>0</v>
      </c>
      <c r="Y33" s="14">
        <v>5.1136363636363636E-3</v>
      </c>
      <c r="Z33" s="21">
        <v>0.5301136363636364</v>
      </c>
    </row>
    <row r="34" spans="1:26" x14ac:dyDescent="0.25">
      <c r="A34" s="4">
        <v>2006</v>
      </c>
      <c r="B34" s="8">
        <v>3551</v>
      </c>
      <c r="C34" s="8" t="s">
        <v>43</v>
      </c>
      <c r="D34" s="15">
        <v>2.2528865108420162E-3</v>
      </c>
      <c r="E34" s="14">
        <v>0</v>
      </c>
      <c r="F34" s="14">
        <v>5.6322162771050405E-4</v>
      </c>
      <c r="G34" s="14">
        <v>5.0689946493945367E-3</v>
      </c>
      <c r="H34" s="14">
        <v>0</v>
      </c>
      <c r="I34" s="14">
        <v>0.1185581526330611</v>
      </c>
      <c r="J34" s="14">
        <v>2.647141650239369E-2</v>
      </c>
      <c r="K34" s="15">
        <v>0</v>
      </c>
      <c r="L34" s="14">
        <v>2.9569135454801464E-2</v>
      </c>
      <c r="M34" s="14">
        <v>0</v>
      </c>
      <c r="N34" s="14">
        <v>0</v>
      </c>
      <c r="O34" s="14">
        <v>3.942551393973529E-3</v>
      </c>
      <c r="P34" s="14">
        <v>6.561531962827373E-2</v>
      </c>
      <c r="Q34" s="14">
        <v>5.3506054632497888E-3</v>
      </c>
      <c r="R34" s="14">
        <v>4.5057730216840324E-3</v>
      </c>
      <c r="S34" s="14">
        <v>0</v>
      </c>
      <c r="T34" s="14">
        <v>0</v>
      </c>
      <c r="U34" s="14">
        <v>9.8000563221627715E-2</v>
      </c>
      <c r="V34" s="14">
        <v>0</v>
      </c>
      <c r="W34" s="14">
        <v>0.14277668262461279</v>
      </c>
      <c r="X34" s="14">
        <v>0</v>
      </c>
      <c r="Y34" s="14">
        <v>1.1264432554210081E-3</v>
      </c>
      <c r="Z34" s="21">
        <v>0.49619825401295409</v>
      </c>
    </row>
    <row r="35" spans="1:26" x14ac:dyDescent="0.25">
      <c r="A35" s="4">
        <v>2007</v>
      </c>
      <c r="B35" s="8">
        <v>3720</v>
      </c>
      <c r="C35" s="8" t="s">
        <v>43</v>
      </c>
      <c r="D35" s="15">
        <v>2.4193548387096775E-3</v>
      </c>
      <c r="E35" s="14">
        <v>0</v>
      </c>
      <c r="F35" s="14">
        <v>0</v>
      </c>
      <c r="G35" s="14">
        <v>1.881720430107527E-3</v>
      </c>
      <c r="H35" s="14">
        <v>0</v>
      </c>
      <c r="I35" s="14">
        <v>0.11532258064516129</v>
      </c>
      <c r="J35" s="14">
        <v>4.5430107526881723E-2</v>
      </c>
      <c r="K35" s="15">
        <v>0</v>
      </c>
      <c r="L35" s="14">
        <v>1.9623655913978494E-2</v>
      </c>
      <c r="M35" s="14">
        <v>0</v>
      </c>
      <c r="N35" s="14">
        <v>0</v>
      </c>
      <c r="O35" s="14">
        <v>0</v>
      </c>
      <c r="P35" s="14">
        <v>5.2688172043010753E-2</v>
      </c>
      <c r="Q35" s="14">
        <v>1.881720430107527E-3</v>
      </c>
      <c r="R35" s="14">
        <v>3.4946236559139786E-3</v>
      </c>
      <c r="S35" s="14">
        <v>0</v>
      </c>
      <c r="T35" s="14">
        <v>0</v>
      </c>
      <c r="U35" s="14">
        <v>0.16021505376344086</v>
      </c>
      <c r="V35" s="14">
        <v>0</v>
      </c>
      <c r="W35" s="14">
        <v>0.15161290322580645</v>
      </c>
      <c r="X35" s="14">
        <v>2.1505376344086021E-3</v>
      </c>
      <c r="Y35" s="14">
        <v>2.6881720430107527E-4</v>
      </c>
      <c r="Z35" s="21">
        <v>0.44301075268817203</v>
      </c>
    </row>
    <row r="36" spans="1:26" x14ac:dyDescent="0.25">
      <c r="A36" s="4">
        <v>2008</v>
      </c>
      <c r="B36" s="8">
        <v>2630</v>
      </c>
      <c r="C36" s="8" t="s">
        <v>43</v>
      </c>
      <c r="D36" s="15">
        <v>0</v>
      </c>
      <c r="E36" s="14">
        <v>3.8022813688212925E-4</v>
      </c>
      <c r="F36" s="14">
        <v>0</v>
      </c>
      <c r="G36" s="14">
        <v>3.041825095057034E-3</v>
      </c>
      <c r="H36" s="14">
        <v>0</v>
      </c>
      <c r="I36" s="14">
        <v>7.1102661596958175E-2</v>
      </c>
      <c r="J36" s="14">
        <v>3.76425855513308E-2</v>
      </c>
      <c r="K36" s="15">
        <v>0</v>
      </c>
      <c r="L36" s="14">
        <v>2.7756653992395436E-2</v>
      </c>
      <c r="M36" s="14">
        <v>0</v>
      </c>
      <c r="N36" s="14">
        <v>0</v>
      </c>
      <c r="O36" s="14">
        <v>0</v>
      </c>
      <c r="P36" s="14">
        <v>3.193916349809886E-2</v>
      </c>
      <c r="Q36" s="14">
        <v>3.8022813688212928E-3</v>
      </c>
      <c r="R36" s="14">
        <v>0</v>
      </c>
      <c r="S36" s="14">
        <v>0</v>
      </c>
      <c r="T36" s="14">
        <v>0</v>
      </c>
      <c r="U36" s="14">
        <v>0.14524714828897339</v>
      </c>
      <c r="V36" s="14">
        <v>0</v>
      </c>
      <c r="W36" s="14">
        <v>0.17110266159695817</v>
      </c>
      <c r="X36" s="14">
        <v>3.041825095057034E-3</v>
      </c>
      <c r="Y36" s="14">
        <v>7.6045627376425851E-4</v>
      </c>
      <c r="Z36" s="21">
        <v>0.50418250950570342</v>
      </c>
    </row>
    <row r="37" spans="1:26" x14ac:dyDescent="0.25">
      <c r="A37" s="4">
        <v>2009</v>
      </c>
      <c r="B37" s="8">
        <v>3001</v>
      </c>
      <c r="C37" s="8" t="s">
        <v>43</v>
      </c>
      <c r="D37" s="15">
        <v>9.9966677774075306E-4</v>
      </c>
      <c r="E37" s="14">
        <v>3.332222592469177E-4</v>
      </c>
      <c r="F37" s="14">
        <v>0</v>
      </c>
      <c r="G37" s="14">
        <v>2.3325558147284237E-3</v>
      </c>
      <c r="H37" s="14">
        <v>0</v>
      </c>
      <c r="I37" s="14">
        <v>4.9983338887037654E-2</v>
      </c>
      <c r="J37" s="14">
        <v>8.9636787737420856E-2</v>
      </c>
      <c r="K37" s="15">
        <v>0</v>
      </c>
      <c r="L37" s="14">
        <v>4.9983338887037654E-2</v>
      </c>
      <c r="M37" s="14">
        <v>0</v>
      </c>
      <c r="N37" s="14">
        <v>0</v>
      </c>
      <c r="O37" s="14">
        <v>0</v>
      </c>
      <c r="P37" s="14">
        <v>2.7990669776741087E-2</v>
      </c>
      <c r="Q37" s="14">
        <v>3.3322225924691772E-3</v>
      </c>
      <c r="R37" s="14">
        <v>0</v>
      </c>
      <c r="S37" s="14">
        <v>0</v>
      </c>
      <c r="T37" s="14">
        <v>0</v>
      </c>
      <c r="U37" s="14">
        <v>0.12895701432855716</v>
      </c>
      <c r="V37" s="14">
        <v>0</v>
      </c>
      <c r="W37" s="14">
        <v>0.14861712762412529</v>
      </c>
      <c r="X37" s="14">
        <v>2.6657780739753416E-3</v>
      </c>
      <c r="Y37" s="14">
        <v>2.6657780739753416E-3</v>
      </c>
      <c r="Z37" s="21">
        <v>0.49250249916694433</v>
      </c>
    </row>
    <row r="38" spans="1:26" x14ac:dyDescent="0.25">
      <c r="A38" s="4">
        <v>2010</v>
      </c>
      <c r="B38" s="8">
        <v>2940</v>
      </c>
      <c r="C38" s="8" t="s">
        <v>43</v>
      </c>
      <c r="D38" s="15">
        <v>1.0204081632653062E-3</v>
      </c>
      <c r="E38" s="14">
        <v>0</v>
      </c>
      <c r="F38" s="14">
        <v>0</v>
      </c>
      <c r="G38" s="14">
        <v>1.3605442176870747E-3</v>
      </c>
      <c r="H38" s="14">
        <v>1.3605442176870747E-3</v>
      </c>
      <c r="I38" s="14">
        <v>5.5442176870748296E-2</v>
      </c>
      <c r="J38" s="14">
        <v>5.7482993197278912E-2</v>
      </c>
      <c r="K38" s="15">
        <v>0</v>
      </c>
      <c r="L38" s="14">
        <v>2.4489795918367346E-2</v>
      </c>
      <c r="M38" s="14">
        <v>0</v>
      </c>
      <c r="N38" s="14">
        <v>0</v>
      </c>
      <c r="O38" s="14">
        <v>4.7619047619047623E-3</v>
      </c>
      <c r="P38" s="14">
        <v>2.8571428571428571E-2</v>
      </c>
      <c r="Q38" s="14">
        <v>1.3945578231292517E-2</v>
      </c>
      <c r="R38" s="14">
        <v>1.0204081632653062E-3</v>
      </c>
      <c r="S38" s="14">
        <v>0</v>
      </c>
      <c r="T38" s="14">
        <v>0</v>
      </c>
      <c r="U38" s="14">
        <v>0.11258503401360544</v>
      </c>
      <c r="V38" s="14">
        <v>0</v>
      </c>
      <c r="W38" s="14">
        <v>2.1768707482993196E-2</v>
      </c>
      <c r="X38" s="14">
        <v>0</v>
      </c>
      <c r="Y38" s="14">
        <v>0</v>
      </c>
      <c r="Z38" s="21">
        <v>0.67619047619047623</v>
      </c>
    </row>
    <row r="39" spans="1:26" x14ac:dyDescent="0.25">
      <c r="A39" s="4">
        <v>2011</v>
      </c>
      <c r="B39" s="8">
        <v>2850</v>
      </c>
      <c r="C39" s="8" t="s">
        <v>43</v>
      </c>
      <c r="D39" s="15">
        <v>2.8070175438596489E-3</v>
      </c>
      <c r="E39" s="14">
        <v>7.0175438596491223E-4</v>
      </c>
      <c r="F39" s="14">
        <v>0</v>
      </c>
      <c r="G39" s="14">
        <v>0</v>
      </c>
      <c r="H39" s="14">
        <v>0</v>
      </c>
      <c r="I39" s="14">
        <v>3.5087719298245612E-2</v>
      </c>
      <c r="J39" s="14">
        <v>5.6140350877192984E-2</v>
      </c>
      <c r="K39" s="15">
        <v>0</v>
      </c>
      <c r="L39" s="14">
        <v>3.9298245614035082E-2</v>
      </c>
      <c r="M39" s="14">
        <v>0</v>
      </c>
      <c r="N39" s="14">
        <v>0</v>
      </c>
      <c r="O39" s="14">
        <v>0</v>
      </c>
      <c r="P39" s="14">
        <v>3.1578947368421054E-2</v>
      </c>
      <c r="Q39" s="14">
        <v>3.8596491228070177E-3</v>
      </c>
      <c r="R39" s="14">
        <v>1.0526315789473684E-3</v>
      </c>
      <c r="S39" s="14">
        <v>0</v>
      </c>
      <c r="T39" s="14">
        <v>0</v>
      </c>
      <c r="U39" s="14">
        <v>0.14947368421052631</v>
      </c>
      <c r="V39" s="14">
        <v>0</v>
      </c>
      <c r="W39" s="14">
        <v>8.2807017543859648E-2</v>
      </c>
      <c r="X39" s="14">
        <v>0</v>
      </c>
      <c r="Y39" s="14">
        <v>3.5087719298245611E-4</v>
      </c>
      <c r="Z39" s="21">
        <v>0.59684210526315784</v>
      </c>
    </row>
    <row r="40" spans="1:26" x14ac:dyDescent="0.25">
      <c r="A40" s="4">
        <v>2012</v>
      </c>
      <c r="B40" s="8">
        <v>2746</v>
      </c>
      <c r="C40" s="8" t="s">
        <v>43</v>
      </c>
      <c r="D40" s="15">
        <v>0</v>
      </c>
      <c r="E40" s="14">
        <v>0</v>
      </c>
      <c r="F40" s="14">
        <v>0</v>
      </c>
      <c r="G40" s="14">
        <v>1.0924981791697013E-3</v>
      </c>
      <c r="H40" s="14">
        <v>0</v>
      </c>
      <c r="I40" s="14">
        <v>4.3335761107064823E-2</v>
      </c>
      <c r="J40" s="14">
        <v>5.2075746540422435E-2</v>
      </c>
      <c r="K40" s="15">
        <v>0</v>
      </c>
      <c r="L40" s="14">
        <v>4.879825200291333E-2</v>
      </c>
      <c r="M40" s="14">
        <v>0</v>
      </c>
      <c r="N40" s="14">
        <v>0</v>
      </c>
      <c r="O40" s="14">
        <v>0</v>
      </c>
      <c r="P40" s="14">
        <v>5.4624908958485069E-2</v>
      </c>
      <c r="Q40" s="14">
        <v>6.5549890750182084E-3</v>
      </c>
      <c r="R40" s="14">
        <v>6.5549890750182084E-3</v>
      </c>
      <c r="S40" s="14">
        <v>0</v>
      </c>
      <c r="T40" s="14">
        <v>0</v>
      </c>
      <c r="U40" s="14">
        <v>0.18863801893663512</v>
      </c>
      <c r="V40" s="14">
        <v>0</v>
      </c>
      <c r="W40" s="14">
        <v>3.0225782957028404E-2</v>
      </c>
      <c r="X40" s="14">
        <v>0</v>
      </c>
      <c r="Y40" s="14">
        <v>1.0924981791697013E-3</v>
      </c>
      <c r="Z40" s="21">
        <v>0.56700655498907504</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2913</v>
      </c>
      <c r="C42" s="9"/>
      <c r="D42" s="16">
        <v>2.9613335986195897E-3</v>
      </c>
      <c r="E42" s="1">
        <v>3.7271035158285257E-4</v>
      </c>
      <c r="F42" s="1">
        <v>4.9751472535329535E-5</v>
      </c>
      <c r="G42" s="1">
        <v>2.681035550983622E-3</v>
      </c>
      <c r="H42" s="1">
        <v>4.3888523151195958E-5</v>
      </c>
      <c r="I42" s="1">
        <v>0.11497645011867721</v>
      </c>
      <c r="J42" s="1">
        <v>3.0004145566152791E-2</v>
      </c>
      <c r="K42" s="16">
        <v>1.9248276945265669E-3</v>
      </c>
      <c r="L42" s="1">
        <v>5.044352643105629E-2</v>
      </c>
      <c r="M42" s="1">
        <v>2.2553498906640436E-3</v>
      </c>
      <c r="N42" s="1">
        <v>1.1442911949489607E-2</v>
      </c>
      <c r="O42" s="1">
        <v>3.3347326874836236E-4</v>
      </c>
      <c r="P42" s="1">
        <v>4.4378304521917718E-2</v>
      </c>
      <c r="Q42" s="1">
        <v>3.7306506222475229E-3</v>
      </c>
      <c r="R42" s="1">
        <v>3.1855027165570899E-3</v>
      </c>
      <c r="S42" s="1">
        <v>8.9000095688477482E-5</v>
      </c>
      <c r="T42" s="1">
        <v>0</v>
      </c>
      <c r="U42" s="1">
        <v>0.16607140206055043</v>
      </c>
      <c r="V42" s="1">
        <v>0</v>
      </c>
      <c r="W42" s="1">
        <v>0.14440889457565706</v>
      </c>
      <c r="X42" s="1">
        <v>1.0582120958467194E-3</v>
      </c>
      <c r="Y42" s="1">
        <v>2.1407399909881631E-3</v>
      </c>
      <c r="Z42" s="22">
        <v>0.41744788890435935</v>
      </c>
    </row>
    <row r="43" spans="1:26" x14ac:dyDescent="0.25">
      <c r="A43" s="5" t="s">
        <v>33</v>
      </c>
      <c r="B43" s="9">
        <v>4104</v>
      </c>
      <c r="C43" s="9"/>
      <c r="D43" s="16">
        <v>1.6311421845177396E-3</v>
      </c>
      <c r="E43" s="1">
        <v>7.8802067342134891E-4</v>
      </c>
      <c r="F43" s="1">
        <v>1.0234367004400778E-4</v>
      </c>
      <c r="G43" s="1">
        <v>5.1238892198419393E-3</v>
      </c>
      <c r="H43" s="1">
        <v>0</v>
      </c>
      <c r="I43" s="1">
        <v>0.20185009531893336</v>
      </c>
      <c r="J43" s="1">
        <v>2.0151499917967111E-3</v>
      </c>
      <c r="K43" s="16">
        <v>1.1917488544657217E-2</v>
      </c>
      <c r="L43" s="1">
        <v>7.6510488191051121E-2</v>
      </c>
      <c r="M43" s="1">
        <v>1.3575718358806053E-2</v>
      </c>
      <c r="N43" s="1">
        <v>1.7990690462157202E-2</v>
      </c>
      <c r="O43" s="1">
        <v>4.1666666666666669E-4</v>
      </c>
      <c r="P43" s="1">
        <v>1.8463374645021971E-2</v>
      </c>
      <c r="Q43" s="1">
        <v>7.0795006600903477E-4</v>
      </c>
      <c r="R43" s="1">
        <v>7.1687341546017986E-4</v>
      </c>
      <c r="S43" s="1">
        <v>0</v>
      </c>
      <c r="T43" s="1">
        <v>0</v>
      </c>
      <c r="U43" s="1">
        <v>0.27814980687340413</v>
      </c>
      <c r="V43" s="1">
        <v>0</v>
      </c>
      <c r="W43" s="1">
        <v>0.24567386876325797</v>
      </c>
      <c r="X43" s="1">
        <v>1.5588312887481863E-3</v>
      </c>
      <c r="Y43" s="1">
        <v>2.0255357885527125E-3</v>
      </c>
      <c r="Z43" s="22">
        <v>0.12078206587765246</v>
      </c>
    </row>
    <row r="44" spans="1:26" x14ac:dyDescent="0.25">
      <c r="A44" s="5" t="s">
        <v>34</v>
      </c>
      <c r="B44" s="9">
        <v>2557</v>
      </c>
      <c r="C44" s="9"/>
      <c r="D44" s="16">
        <v>2.3800563669404591E-3</v>
      </c>
      <c r="E44" s="1">
        <v>4.944103355836746E-4</v>
      </c>
      <c r="F44" s="1">
        <v>6.1094819159335288E-5</v>
      </c>
      <c r="G44" s="1">
        <v>1.3477170032270035E-3</v>
      </c>
      <c r="H44" s="1">
        <v>0</v>
      </c>
      <c r="I44" s="1">
        <v>0.15070397405141486</v>
      </c>
      <c r="J44" s="1">
        <v>2.0051096318516533E-2</v>
      </c>
      <c r="K44" s="16">
        <v>2.1742902633047206E-3</v>
      </c>
      <c r="L44" s="1">
        <v>6.4328329378857713E-2</v>
      </c>
      <c r="M44" s="1">
        <v>2.6535174121970185E-3</v>
      </c>
      <c r="N44" s="1">
        <v>2.5741230521995177E-2</v>
      </c>
      <c r="O44" s="1">
        <v>0</v>
      </c>
      <c r="P44" s="1">
        <v>6.2641050645845089E-2</v>
      </c>
      <c r="Q44" s="1">
        <v>3.1028565553825479E-3</v>
      </c>
      <c r="R44" s="1">
        <v>2.5649509614005593E-3</v>
      </c>
      <c r="S44" s="1">
        <v>1.8530625529851908E-4</v>
      </c>
      <c r="T44" s="1">
        <v>0</v>
      </c>
      <c r="U44" s="1">
        <v>0.18796513974889978</v>
      </c>
      <c r="V44" s="1">
        <v>0</v>
      </c>
      <c r="W44" s="1">
        <v>0.17821146100711613</v>
      </c>
      <c r="X44" s="1">
        <v>9.0450216699790526E-4</v>
      </c>
      <c r="Y44" s="1">
        <v>2.5659081594204066E-3</v>
      </c>
      <c r="Z44" s="22">
        <v>0.29192310802844257</v>
      </c>
    </row>
    <row r="45" spans="1:26" x14ac:dyDescent="0.25">
      <c r="A45" s="5" t="s">
        <v>35</v>
      </c>
      <c r="B45" s="9">
        <v>3288</v>
      </c>
      <c r="C45" s="9"/>
      <c r="D45" s="16">
        <v>6.7429469187925521E-3</v>
      </c>
      <c r="E45" s="1">
        <v>0</v>
      </c>
      <c r="F45" s="1">
        <v>0</v>
      </c>
      <c r="G45" s="1">
        <v>3.8110753438920903E-3</v>
      </c>
      <c r="H45" s="1">
        <v>0</v>
      </c>
      <c r="I45" s="1">
        <v>2.6508263429455663E-2</v>
      </c>
      <c r="J45" s="1">
        <v>1.581561784465323E-2</v>
      </c>
      <c r="K45" s="16">
        <v>0</v>
      </c>
      <c r="L45" s="1">
        <v>3.107921708529169E-2</v>
      </c>
      <c r="M45" s="1">
        <v>0</v>
      </c>
      <c r="N45" s="1">
        <v>4.9559788103671291E-3</v>
      </c>
      <c r="O45" s="1">
        <v>1.2773839177364758E-4</v>
      </c>
      <c r="P45" s="1">
        <v>1.5894821411444226E-2</v>
      </c>
      <c r="Q45" s="1">
        <v>3.6549707602339179E-4</v>
      </c>
      <c r="R45" s="1">
        <v>1.7990523828252368E-3</v>
      </c>
      <c r="S45" s="1">
        <v>0</v>
      </c>
      <c r="T45" s="1">
        <v>0</v>
      </c>
      <c r="U45" s="1">
        <v>0.15199091563011025</v>
      </c>
      <c r="V45" s="1">
        <v>0</v>
      </c>
      <c r="W45" s="1">
        <v>5.7195097134494964E-2</v>
      </c>
      <c r="X45" s="1">
        <v>3.4401388215286035E-3</v>
      </c>
      <c r="Y45" s="1">
        <v>1.6495816029901773E-3</v>
      </c>
      <c r="Z45" s="22">
        <v>0.67862405811635718</v>
      </c>
    </row>
    <row r="46" spans="1:26" ht="15.75" thickBot="1" x14ac:dyDescent="0.3">
      <c r="A46" s="6" t="s">
        <v>36</v>
      </c>
      <c r="B46" s="11">
        <v>2858</v>
      </c>
      <c r="C46" s="11"/>
      <c r="D46" s="17">
        <v>2.8927467293522399E-3</v>
      </c>
      <c r="E46" s="18">
        <v>2.6796037052742561E-4</v>
      </c>
      <c r="F46" s="18">
        <v>4.0230116265036003E-5</v>
      </c>
      <c r="G46" s="18">
        <v>2.9630229538423702E-3</v>
      </c>
      <c r="H46" s="18">
        <v>9.7181729834791049E-5</v>
      </c>
      <c r="I46" s="18">
        <v>8.7246511633447307E-2</v>
      </c>
      <c r="J46" s="18">
        <v>4.6862439252693198E-2</v>
      </c>
      <c r="K46" s="17">
        <v>0</v>
      </c>
      <c r="L46" s="18">
        <v>3.8097755740448686E-2</v>
      </c>
      <c r="M46" s="18">
        <v>0</v>
      </c>
      <c r="N46" s="18">
        <v>1.954804910469935E-4</v>
      </c>
      <c r="O46" s="18">
        <v>6.2174686827702076E-4</v>
      </c>
      <c r="P46" s="18">
        <v>4.1685806778982468E-2</v>
      </c>
      <c r="Q46" s="18">
        <v>5.592743268169136E-3</v>
      </c>
      <c r="R46" s="18">
        <v>4.4991675887862412E-3</v>
      </c>
      <c r="S46" s="18">
        <v>5.1473868432792285E-5</v>
      </c>
      <c r="T46" s="18">
        <v>0</v>
      </c>
      <c r="U46" s="18">
        <v>0.12786962565204446</v>
      </c>
      <c r="V46" s="18">
        <v>0</v>
      </c>
      <c r="W46" s="18">
        <v>0.11483876879098796</v>
      </c>
      <c r="X46" s="18">
        <v>5.6129577167435556E-4</v>
      </c>
      <c r="Y46" s="18">
        <v>1.9366141280271359E-3</v>
      </c>
      <c r="Z46" s="23">
        <v>0.52367942826716041</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163</v>
      </c>
    </row>
    <row r="2" spans="1:26" x14ac:dyDescent="0.25">
      <c r="A2" t="s">
        <v>164</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992</v>
      </c>
      <c r="C7" s="8" t="s">
        <v>78</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426</v>
      </c>
      <c r="C8" s="8" t="s">
        <v>82</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961</v>
      </c>
      <c r="C9" s="8" t="s">
        <v>41</v>
      </c>
      <c r="D9" s="15" t="s">
        <v>26</v>
      </c>
      <c r="E9" s="14" t="s">
        <v>27</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2778</v>
      </c>
      <c r="C10" s="8" t="s">
        <v>42</v>
      </c>
      <c r="D10" s="15">
        <v>2.1598272138228939E-3</v>
      </c>
      <c r="E10" s="14">
        <v>7.1994240460763136E-4</v>
      </c>
      <c r="F10" s="14">
        <v>3.5997120230381568E-4</v>
      </c>
      <c r="G10" s="14">
        <v>1.4398848092152627E-3</v>
      </c>
      <c r="H10" s="14">
        <v>0</v>
      </c>
      <c r="I10" s="14">
        <v>0.22354211663066956</v>
      </c>
      <c r="J10" s="14">
        <v>1.0799136069114472E-3</v>
      </c>
      <c r="K10" s="15">
        <v>2.411807055435565E-2</v>
      </c>
      <c r="L10" s="14">
        <v>0.11555075593952484</v>
      </c>
      <c r="M10" s="14">
        <v>7.9193664506839456E-3</v>
      </c>
      <c r="N10" s="14">
        <v>2.0518358531317494E-2</v>
      </c>
      <c r="O10" s="14">
        <v>0</v>
      </c>
      <c r="P10" s="14">
        <v>2.7357811375089993E-2</v>
      </c>
      <c r="Q10" s="14">
        <v>1.0799136069114472E-3</v>
      </c>
      <c r="R10" s="14">
        <v>3.5997120230381568E-4</v>
      </c>
      <c r="S10" s="14">
        <v>0</v>
      </c>
      <c r="T10" s="14">
        <v>0</v>
      </c>
      <c r="U10" s="14">
        <v>0.21382289416846653</v>
      </c>
      <c r="V10" s="14">
        <v>0</v>
      </c>
      <c r="W10" s="14">
        <v>0.25053995680345575</v>
      </c>
      <c r="X10" s="14">
        <v>0</v>
      </c>
      <c r="Y10" s="14">
        <v>1.7998560115190785E-3</v>
      </c>
      <c r="Z10" s="21">
        <v>0.10763138948884089</v>
      </c>
    </row>
    <row r="11" spans="1:26" x14ac:dyDescent="0.25">
      <c r="A11" s="4">
        <v>1983</v>
      </c>
      <c r="B11" s="8">
        <v>3856</v>
      </c>
      <c r="C11" s="8" t="s">
        <v>43</v>
      </c>
      <c r="D11" s="15">
        <v>1.2966804979253112E-3</v>
      </c>
      <c r="E11" s="14">
        <v>0</v>
      </c>
      <c r="F11" s="14">
        <v>0</v>
      </c>
      <c r="G11" s="14">
        <v>7.0020746887966808E-3</v>
      </c>
      <c r="H11" s="14">
        <v>0</v>
      </c>
      <c r="I11" s="14">
        <v>0.18179460580912865</v>
      </c>
      <c r="J11" s="14">
        <v>2.5933609958506223E-3</v>
      </c>
      <c r="K11" s="15">
        <v>2.8526970954356845E-3</v>
      </c>
      <c r="L11" s="14">
        <v>4.1493775933609964E-2</v>
      </c>
      <c r="M11" s="14">
        <v>1.7894190871369293E-2</v>
      </c>
      <c r="N11" s="14">
        <v>3.2157676348547715E-2</v>
      </c>
      <c r="O11" s="14">
        <v>0</v>
      </c>
      <c r="P11" s="14">
        <v>1.5819502074688796E-2</v>
      </c>
      <c r="Q11" s="14">
        <v>5.1867219917012448E-4</v>
      </c>
      <c r="R11" s="14">
        <v>7.7800829875518667E-4</v>
      </c>
      <c r="S11" s="14">
        <v>0</v>
      </c>
      <c r="T11" s="14">
        <v>0</v>
      </c>
      <c r="U11" s="14">
        <v>0.28086099585062241</v>
      </c>
      <c r="V11" s="14">
        <v>0</v>
      </c>
      <c r="W11" s="14">
        <v>0.27152489626556015</v>
      </c>
      <c r="X11" s="14">
        <v>2.0746887966804979E-3</v>
      </c>
      <c r="Y11" s="14">
        <v>1.037344398340249E-3</v>
      </c>
      <c r="Z11" s="21">
        <v>0.14030082987551867</v>
      </c>
    </row>
    <row r="12" spans="1:26" x14ac:dyDescent="0.25">
      <c r="A12" s="4">
        <v>1984</v>
      </c>
      <c r="B12" s="8">
        <v>3641</v>
      </c>
      <c r="C12" s="8" t="s">
        <v>43</v>
      </c>
      <c r="D12" s="15">
        <v>1.0985992859104642E-3</v>
      </c>
      <c r="E12" s="14">
        <v>1.9225487503433123E-3</v>
      </c>
      <c r="F12" s="14">
        <v>0</v>
      </c>
      <c r="G12" s="14">
        <v>7.140895358418017E-3</v>
      </c>
      <c r="H12" s="14">
        <v>0</v>
      </c>
      <c r="I12" s="14">
        <v>0.20845921450151056</v>
      </c>
      <c r="J12" s="14">
        <v>2.7464982147761604E-3</v>
      </c>
      <c r="K12" s="15">
        <v>1.318319143092557E-2</v>
      </c>
      <c r="L12" s="14">
        <v>7.2507552870090641E-2</v>
      </c>
      <c r="M12" s="14">
        <v>1.4281790716836034E-2</v>
      </c>
      <c r="N12" s="14">
        <v>9.3380939302389471E-3</v>
      </c>
      <c r="O12" s="14">
        <v>1.0985992859104642E-3</v>
      </c>
      <c r="P12" s="14">
        <v>1.2908541609447955E-2</v>
      </c>
      <c r="Q12" s="14">
        <v>5.4929964295523208E-4</v>
      </c>
      <c r="R12" s="14">
        <v>1.0985992859104642E-3</v>
      </c>
      <c r="S12" s="14">
        <v>0</v>
      </c>
      <c r="T12" s="14">
        <v>0</v>
      </c>
      <c r="U12" s="14">
        <v>0.2208184564680033</v>
      </c>
      <c r="V12" s="14">
        <v>0</v>
      </c>
      <c r="W12" s="14">
        <v>0.24691018950837679</v>
      </c>
      <c r="X12" s="14">
        <v>2.1971985718209283E-3</v>
      </c>
      <c r="Y12" s="14">
        <v>4.1197473221642406E-3</v>
      </c>
      <c r="Z12" s="21">
        <v>0.17962098324636089</v>
      </c>
    </row>
    <row r="13" spans="1:26" x14ac:dyDescent="0.25">
      <c r="A13" s="4">
        <v>1985</v>
      </c>
      <c r="B13" s="8">
        <v>1421</v>
      </c>
      <c r="C13" s="8" t="s">
        <v>43</v>
      </c>
      <c r="D13" s="15">
        <v>7.7410274454609435E-3</v>
      </c>
      <c r="E13" s="14">
        <v>0</v>
      </c>
      <c r="F13" s="14">
        <v>0</v>
      </c>
      <c r="G13" s="14">
        <v>0</v>
      </c>
      <c r="H13" s="14">
        <v>0</v>
      </c>
      <c r="I13" s="14">
        <v>0.18578465869106264</v>
      </c>
      <c r="J13" s="14">
        <v>8.44475721323012E-3</v>
      </c>
      <c r="K13" s="15">
        <v>3.518648838845883E-3</v>
      </c>
      <c r="L13" s="14">
        <v>6.1928219563687548E-2</v>
      </c>
      <c r="M13" s="14">
        <v>2.8149190710767065E-3</v>
      </c>
      <c r="N13" s="14">
        <v>1.9704433497536946E-2</v>
      </c>
      <c r="O13" s="14">
        <v>0</v>
      </c>
      <c r="P13" s="14">
        <v>1.7593244194229415E-2</v>
      </c>
      <c r="Q13" s="14">
        <v>0</v>
      </c>
      <c r="R13" s="14">
        <v>1.4074595355383533E-3</v>
      </c>
      <c r="S13" s="14">
        <v>0</v>
      </c>
      <c r="T13" s="14">
        <v>0</v>
      </c>
      <c r="U13" s="14">
        <v>0.18226600985221675</v>
      </c>
      <c r="V13" s="14">
        <v>0</v>
      </c>
      <c r="W13" s="14">
        <v>0.29275158339197749</v>
      </c>
      <c r="X13" s="14">
        <v>0</v>
      </c>
      <c r="Y13" s="14">
        <v>3.518648838845883E-3</v>
      </c>
      <c r="Z13" s="21">
        <v>0.21252638986629135</v>
      </c>
    </row>
    <row r="14" spans="1:26" x14ac:dyDescent="0.25">
      <c r="A14" s="4">
        <v>1986</v>
      </c>
      <c r="B14" s="8">
        <v>480</v>
      </c>
      <c r="C14" s="8" t="s">
        <v>43</v>
      </c>
      <c r="D14" s="15">
        <v>0</v>
      </c>
      <c r="E14" s="14">
        <v>0</v>
      </c>
      <c r="F14" s="14">
        <v>0</v>
      </c>
      <c r="G14" s="14">
        <v>0</v>
      </c>
      <c r="H14" s="14">
        <v>0</v>
      </c>
      <c r="I14" s="14">
        <v>0.18958333333333333</v>
      </c>
      <c r="J14" s="14">
        <v>0</v>
      </c>
      <c r="K14" s="15">
        <v>0</v>
      </c>
      <c r="L14" s="14">
        <v>7.7083333333333337E-2</v>
      </c>
      <c r="M14" s="14">
        <v>0</v>
      </c>
      <c r="N14" s="14">
        <v>2.9166666666666667E-2</v>
      </c>
      <c r="O14" s="14">
        <v>0</v>
      </c>
      <c r="P14" s="14">
        <v>3.9583333333333331E-2</v>
      </c>
      <c r="Q14" s="14">
        <v>1.2500000000000001E-2</v>
      </c>
      <c r="R14" s="14">
        <v>0</v>
      </c>
      <c r="S14" s="14">
        <v>0</v>
      </c>
      <c r="T14" s="14">
        <v>0</v>
      </c>
      <c r="U14" s="14">
        <v>0.20833333333333334</v>
      </c>
      <c r="V14" s="14">
        <v>0</v>
      </c>
      <c r="W14" s="14">
        <v>0.10625</v>
      </c>
      <c r="X14" s="14">
        <v>0</v>
      </c>
      <c r="Y14" s="14">
        <v>0</v>
      </c>
      <c r="Z14" s="21">
        <v>0.33750000000000002</v>
      </c>
    </row>
    <row r="15" spans="1:26" x14ac:dyDescent="0.25">
      <c r="A15" s="4">
        <v>1987</v>
      </c>
      <c r="B15" s="8">
        <v>434</v>
      </c>
      <c r="C15" s="8" t="s">
        <v>43</v>
      </c>
      <c r="D15" s="15">
        <v>0</v>
      </c>
      <c r="E15" s="14">
        <v>0</v>
      </c>
      <c r="F15" s="14">
        <v>0</v>
      </c>
      <c r="G15" s="14">
        <v>0</v>
      </c>
      <c r="H15" s="14">
        <v>0</v>
      </c>
      <c r="I15" s="14">
        <v>0.12903225806451613</v>
      </c>
      <c r="J15" s="14">
        <v>0</v>
      </c>
      <c r="K15" s="15">
        <v>0</v>
      </c>
      <c r="L15" s="14">
        <v>0.12672811059907835</v>
      </c>
      <c r="M15" s="14">
        <v>0</v>
      </c>
      <c r="N15" s="14">
        <v>3.2258064516129031E-2</v>
      </c>
      <c r="O15" s="14">
        <v>0</v>
      </c>
      <c r="P15" s="14">
        <v>7.1428571428571425E-2</v>
      </c>
      <c r="Q15" s="14">
        <v>2.304147465437788E-3</v>
      </c>
      <c r="R15" s="14">
        <v>0</v>
      </c>
      <c r="S15" s="14">
        <v>0</v>
      </c>
      <c r="T15" s="14">
        <v>0</v>
      </c>
      <c r="U15" s="14">
        <v>0.10829493087557604</v>
      </c>
      <c r="V15" s="14">
        <v>0</v>
      </c>
      <c r="W15" s="14">
        <v>0.14285714285714285</v>
      </c>
      <c r="X15" s="14">
        <v>0</v>
      </c>
      <c r="Y15" s="14">
        <v>1.6129032258064516E-2</v>
      </c>
      <c r="Z15" s="21">
        <v>0.37096774193548387</v>
      </c>
    </row>
    <row r="16" spans="1:26" x14ac:dyDescent="0.25">
      <c r="A16" s="4">
        <v>1988</v>
      </c>
      <c r="B16" s="8">
        <v>1711</v>
      </c>
      <c r="C16" s="8" t="s">
        <v>43</v>
      </c>
      <c r="D16" s="15">
        <v>1.1689070718877848E-3</v>
      </c>
      <c r="E16" s="14">
        <v>0</v>
      </c>
      <c r="F16" s="14">
        <v>0</v>
      </c>
      <c r="G16" s="14">
        <v>2.3378141437755697E-3</v>
      </c>
      <c r="H16" s="14">
        <v>0</v>
      </c>
      <c r="I16" s="14">
        <v>5.3769725306838108E-2</v>
      </c>
      <c r="J16" s="14">
        <v>4.2080654587960259E-2</v>
      </c>
      <c r="K16" s="15">
        <v>1.7533606078316774E-3</v>
      </c>
      <c r="L16" s="14">
        <v>7.7732320280537698E-2</v>
      </c>
      <c r="M16" s="14">
        <v>5.2600818234950324E-3</v>
      </c>
      <c r="N16" s="14">
        <v>4.5002922267679719E-2</v>
      </c>
      <c r="O16" s="14">
        <v>0</v>
      </c>
      <c r="P16" s="14">
        <v>6.9549970777323208E-2</v>
      </c>
      <c r="Q16" s="14">
        <v>5.8445353594389245E-3</v>
      </c>
      <c r="R16" s="14">
        <v>2.9222676797194622E-3</v>
      </c>
      <c r="S16" s="14">
        <v>1.1689070718877848E-3</v>
      </c>
      <c r="T16" s="14">
        <v>0</v>
      </c>
      <c r="U16" s="14">
        <v>0.14085330216247807</v>
      </c>
      <c r="V16" s="14">
        <v>0</v>
      </c>
      <c r="W16" s="14">
        <v>0.26475745178258331</v>
      </c>
      <c r="X16" s="14">
        <v>0</v>
      </c>
      <c r="Y16" s="14">
        <v>2.9222676797194622E-3</v>
      </c>
      <c r="Z16" s="21">
        <v>0.28287551139684397</v>
      </c>
    </row>
    <row r="17" spans="1:26" x14ac:dyDescent="0.25">
      <c r="A17" s="4">
        <v>1989</v>
      </c>
      <c r="B17" s="8">
        <v>5015</v>
      </c>
      <c r="C17" s="8" t="s">
        <v>43</v>
      </c>
      <c r="D17" s="15">
        <v>7.9760717846460614E-4</v>
      </c>
      <c r="E17" s="14">
        <v>0</v>
      </c>
      <c r="F17" s="14">
        <v>0</v>
      </c>
      <c r="G17" s="14">
        <v>2.3928215353938185E-3</v>
      </c>
      <c r="H17" s="14">
        <v>0</v>
      </c>
      <c r="I17" s="14">
        <v>7.3978065802592224E-2</v>
      </c>
      <c r="J17" s="14">
        <v>2.5324027916251247E-2</v>
      </c>
      <c r="K17" s="15">
        <v>1.9940179461615153E-3</v>
      </c>
      <c r="L17" s="14">
        <v>4.3270189431704888E-2</v>
      </c>
      <c r="M17" s="14">
        <v>3.1904287138584246E-3</v>
      </c>
      <c r="N17" s="14">
        <v>3.8683948155533401E-2</v>
      </c>
      <c r="O17" s="14">
        <v>0</v>
      </c>
      <c r="P17" s="14">
        <v>0.10169491525423729</v>
      </c>
      <c r="Q17" s="14">
        <v>3.3898305084745762E-3</v>
      </c>
      <c r="R17" s="14">
        <v>8.7736789631106676E-3</v>
      </c>
      <c r="S17" s="14">
        <v>5.9820538384845463E-4</v>
      </c>
      <c r="T17" s="14">
        <v>0</v>
      </c>
      <c r="U17" s="14">
        <v>0.15732801595214357</v>
      </c>
      <c r="V17" s="14">
        <v>0</v>
      </c>
      <c r="W17" s="14">
        <v>0.21555333998005985</v>
      </c>
      <c r="X17" s="14">
        <v>0</v>
      </c>
      <c r="Y17" s="14">
        <v>1.7946161515453639E-3</v>
      </c>
      <c r="Z17" s="21">
        <v>0.32123629112662017</v>
      </c>
    </row>
    <row r="18" spans="1:26" x14ac:dyDescent="0.25">
      <c r="A18" s="4">
        <v>1990</v>
      </c>
      <c r="B18" s="8">
        <v>5454</v>
      </c>
      <c r="C18" s="8" t="s">
        <v>43</v>
      </c>
      <c r="D18" s="15">
        <v>0</v>
      </c>
      <c r="E18" s="14">
        <v>3.667033370003667E-4</v>
      </c>
      <c r="F18" s="14">
        <v>7.334066740007334E-4</v>
      </c>
      <c r="G18" s="14">
        <v>3.1169783645031168E-3</v>
      </c>
      <c r="H18" s="14">
        <v>0</v>
      </c>
      <c r="I18" s="14">
        <v>0.22662266226622663</v>
      </c>
      <c r="J18" s="14">
        <v>4.2904290429042903E-2</v>
      </c>
      <c r="K18" s="15">
        <v>2.5669233590025669E-3</v>
      </c>
      <c r="L18" s="14">
        <v>3.4286762009534288E-2</v>
      </c>
      <c r="M18" s="14">
        <v>2.7502750275027505E-3</v>
      </c>
      <c r="N18" s="14">
        <v>1.2467913458012469E-2</v>
      </c>
      <c r="O18" s="14">
        <v>0</v>
      </c>
      <c r="P18" s="14">
        <v>8.9475614228089473E-2</v>
      </c>
      <c r="Q18" s="14">
        <v>4.0337367070040339E-3</v>
      </c>
      <c r="R18" s="14">
        <v>3.667033370003667E-4</v>
      </c>
      <c r="S18" s="14">
        <v>0</v>
      </c>
      <c r="T18" s="14">
        <v>0</v>
      </c>
      <c r="U18" s="14">
        <v>0.11569490282361569</v>
      </c>
      <c r="V18" s="14">
        <v>0</v>
      </c>
      <c r="W18" s="14">
        <v>0.23689035570223688</v>
      </c>
      <c r="X18" s="14">
        <v>4.4004400440044002E-3</v>
      </c>
      <c r="Y18" s="14">
        <v>1.6501650165016502E-3</v>
      </c>
      <c r="Z18" s="21">
        <v>0.22167216721672167</v>
      </c>
    </row>
    <row r="19" spans="1:26" x14ac:dyDescent="0.25">
      <c r="A19" s="4">
        <v>1991</v>
      </c>
      <c r="B19" s="8">
        <v>1750</v>
      </c>
      <c r="C19" s="8" t="s">
        <v>43</v>
      </c>
      <c r="D19" s="15">
        <v>4.0000000000000001E-3</v>
      </c>
      <c r="E19" s="14">
        <v>0</v>
      </c>
      <c r="F19" s="14">
        <v>0</v>
      </c>
      <c r="G19" s="14">
        <v>0</v>
      </c>
      <c r="H19" s="14">
        <v>0</v>
      </c>
      <c r="I19" s="14">
        <v>0.152</v>
      </c>
      <c r="J19" s="14">
        <v>2.6857142857142857E-2</v>
      </c>
      <c r="K19" s="15">
        <v>1.1428571428571429E-3</v>
      </c>
      <c r="L19" s="14">
        <v>1.657142857142857E-2</v>
      </c>
      <c r="M19" s="14">
        <v>1.1428571428571429E-3</v>
      </c>
      <c r="N19" s="14">
        <v>1.0285714285714287E-2</v>
      </c>
      <c r="O19" s="14">
        <v>0</v>
      </c>
      <c r="P19" s="14">
        <v>0.10685714285714286</v>
      </c>
      <c r="Q19" s="14">
        <v>3.4285714285714284E-3</v>
      </c>
      <c r="R19" s="14">
        <v>9.1428571428571435E-3</v>
      </c>
      <c r="S19" s="14">
        <v>0</v>
      </c>
      <c r="T19" s="14">
        <v>0</v>
      </c>
      <c r="U19" s="14">
        <v>0.12457142857142857</v>
      </c>
      <c r="V19" s="14">
        <v>0</v>
      </c>
      <c r="W19" s="14">
        <v>0.26514285714285718</v>
      </c>
      <c r="X19" s="14">
        <v>2.2857142857142859E-3</v>
      </c>
      <c r="Y19" s="14">
        <v>2.2857142857142859E-3</v>
      </c>
      <c r="Z19" s="21">
        <v>0.2742857142857143</v>
      </c>
    </row>
    <row r="20" spans="1:26" x14ac:dyDescent="0.25">
      <c r="A20" s="4">
        <v>1992</v>
      </c>
      <c r="B20" s="8">
        <v>1333</v>
      </c>
      <c r="C20" s="8" t="s">
        <v>43</v>
      </c>
      <c r="D20" s="15">
        <v>6.0015003750937736E-3</v>
      </c>
      <c r="E20" s="14">
        <v>7.501875468867217E-4</v>
      </c>
      <c r="F20" s="14">
        <v>0</v>
      </c>
      <c r="G20" s="14">
        <v>0</v>
      </c>
      <c r="H20" s="14">
        <v>0</v>
      </c>
      <c r="I20" s="14">
        <v>0.17254313578394598</v>
      </c>
      <c r="J20" s="14">
        <v>2.175543885971493E-2</v>
      </c>
      <c r="K20" s="15">
        <v>3.0007501875468868E-3</v>
      </c>
      <c r="L20" s="14">
        <v>3.3008252063015754E-2</v>
      </c>
      <c r="M20" s="14">
        <v>9.0022505626406596E-3</v>
      </c>
      <c r="N20" s="14">
        <v>3.0757689422355589E-2</v>
      </c>
      <c r="O20" s="14">
        <v>0</v>
      </c>
      <c r="P20" s="14">
        <v>8.5521380345086273E-2</v>
      </c>
      <c r="Q20" s="14">
        <v>6.0015003750937736E-3</v>
      </c>
      <c r="R20" s="14">
        <v>5.2513128282070517E-3</v>
      </c>
      <c r="S20" s="14">
        <v>7.501875468867217E-4</v>
      </c>
      <c r="T20" s="14">
        <v>0</v>
      </c>
      <c r="U20" s="14">
        <v>0.17329332333083269</v>
      </c>
      <c r="V20" s="14">
        <v>0</v>
      </c>
      <c r="W20" s="14">
        <v>0.23705926481620404</v>
      </c>
      <c r="X20" s="14">
        <v>0</v>
      </c>
      <c r="Y20" s="14">
        <v>7.501875468867217E-4</v>
      </c>
      <c r="Z20" s="21">
        <v>0.2145536384096024</v>
      </c>
    </row>
    <row r="21" spans="1:26" x14ac:dyDescent="0.25">
      <c r="A21" s="4">
        <v>1993</v>
      </c>
      <c r="B21" s="8">
        <v>1403</v>
      </c>
      <c r="C21" s="8" t="s">
        <v>43</v>
      </c>
      <c r="D21" s="15">
        <v>2.1382751247327157E-3</v>
      </c>
      <c r="E21" s="14">
        <v>7.1275837491090524E-4</v>
      </c>
      <c r="F21" s="14">
        <v>0</v>
      </c>
      <c r="G21" s="14">
        <v>0</v>
      </c>
      <c r="H21" s="14">
        <v>0</v>
      </c>
      <c r="I21" s="14">
        <v>0.15609408410548825</v>
      </c>
      <c r="J21" s="14">
        <v>4.6329294369208837E-2</v>
      </c>
      <c r="K21" s="15">
        <v>7.1275837491090524E-3</v>
      </c>
      <c r="L21" s="14">
        <v>3.0648610121168925E-2</v>
      </c>
      <c r="M21" s="14">
        <v>1.4255167498218105E-3</v>
      </c>
      <c r="N21" s="14">
        <v>2.851033499643621E-2</v>
      </c>
      <c r="O21" s="14">
        <v>0</v>
      </c>
      <c r="P21" s="14">
        <v>5.48823948681397E-2</v>
      </c>
      <c r="Q21" s="14">
        <v>2.1382751247327157E-3</v>
      </c>
      <c r="R21" s="14">
        <v>0</v>
      </c>
      <c r="S21" s="14">
        <v>0</v>
      </c>
      <c r="T21" s="14">
        <v>0</v>
      </c>
      <c r="U21" s="14">
        <v>0.20812544547398432</v>
      </c>
      <c r="V21" s="14">
        <v>0</v>
      </c>
      <c r="W21" s="14">
        <v>0.15751960085531005</v>
      </c>
      <c r="X21" s="14">
        <v>0</v>
      </c>
      <c r="Y21" s="14">
        <v>1.4255167498218105E-3</v>
      </c>
      <c r="Z21" s="21">
        <v>0.30292230933713471</v>
      </c>
    </row>
    <row r="22" spans="1:26" x14ac:dyDescent="0.25">
      <c r="A22" s="4">
        <v>1994</v>
      </c>
      <c r="B22" s="8">
        <v>1596</v>
      </c>
      <c r="C22" s="8" t="s">
        <v>43</v>
      </c>
      <c r="D22" s="15">
        <v>0</v>
      </c>
      <c r="E22" s="14">
        <v>0</v>
      </c>
      <c r="F22" s="14">
        <v>0</v>
      </c>
      <c r="G22" s="14">
        <v>5.0125313283208017E-3</v>
      </c>
      <c r="H22" s="14">
        <v>0</v>
      </c>
      <c r="I22" s="14">
        <v>9.0225563909774431E-2</v>
      </c>
      <c r="J22" s="14">
        <v>1.3157894736842105E-2</v>
      </c>
      <c r="K22" s="15">
        <v>0</v>
      </c>
      <c r="L22" s="14">
        <v>3.1328320802005011E-2</v>
      </c>
      <c r="M22" s="14">
        <v>0</v>
      </c>
      <c r="N22" s="14">
        <v>4.3859649122807015E-2</v>
      </c>
      <c r="O22" s="14">
        <v>0</v>
      </c>
      <c r="P22" s="14">
        <v>6.8922305764411024E-3</v>
      </c>
      <c r="Q22" s="14">
        <v>0</v>
      </c>
      <c r="R22" s="14">
        <v>0</v>
      </c>
      <c r="S22" s="14">
        <v>0</v>
      </c>
      <c r="T22" s="14">
        <v>0</v>
      </c>
      <c r="U22" s="14">
        <v>9.5238095238095233E-2</v>
      </c>
      <c r="V22" s="14">
        <v>0</v>
      </c>
      <c r="W22" s="14">
        <v>0.16290726817042606</v>
      </c>
      <c r="X22" s="14">
        <v>2.5062656641604009E-3</v>
      </c>
      <c r="Y22" s="14">
        <v>1.8796992481203006E-3</v>
      </c>
      <c r="Z22" s="21">
        <v>0.54699248120300747</v>
      </c>
    </row>
    <row r="23" spans="1:26" x14ac:dyDescent="0.25">
      <c r="A23" s="4">
        <v>1995</v>
      </c>
      <c r="B23" s="8">
        <v>3517</v>
      </c>
      <c r="C23" s="8" t="s">
        <v>43</v>
      </c>
      <c r="D23" s="15">
        <v>1.7059994313335229E-3</v>
      </c>
      <c r="E23" s="14">
        <v>0</v>
      </c>
      <c r="F23" s="14">
        <v>0</v>
      </c>
      <c r="G23" s="14">
        <v>8.5299971566676143E-4</v>
      </c>
      <c r="H23" s="14">
        <v>0</v>
      </c>
      <c r="I23" s="14">
        <v>3.6963321012226331E-2</v>
      </c>
      <c r="J23" s="14">
        <v>1.1373329542223486E-2</v>
      </c>
      <c r="K23" s="15">
        <v>0</v>
      </c>
      <c r="L23" s="14">
        <v>1.8197327267557576E-2</v>
      </c>
      <c r="M23" s="14">
        <v>0</v>
      </c>
      <c r="N23" s="14">
        <v>9.9516633494455518E-3</v>
      </c>
      <c r="O23" s="14">
        <v>0</v>
      </c>
      <c r="P23" s="14">
        <v>1.3363662212112597E-2</v>
      </c>
      <c r="Q23" s="14">
        <v>0</v>
      </c>
      <c r="R23" s="14">
        <v>0</v>
      </c>
      <c r="S23" s="14">
        <v>0</v>
      </c>
      <c r="T23" s="14">
        <v>0</v>
      </c>
      <c r="U23" s="14">
        <v>0.11742962752345749</v>
      </c>
      <c r="V23" s="14">
        <v>0</v>
      </c>
      <c r="W23" s="14">
        <v>5.5729314756895076E-2</v>
      </c>
      <c r="X23" s="14">
        <v>0</v>
      </c>
      <c r="Y23" s="14">
        <v>3.1276656241114587E-3</v>
      </c>
      <c r="Z23" s="21">
        <v>0.73130508956497009</v>
      </c>
    </row>
    <row r="24" spans="1:26" x14ac:dyDescent="0.25">
      <c r="A24" s="4">
        <v>1996</v>
      </c>
      <c r="B24" s="8">
        <v>4823</v>
      </c>
      <c r="C24" s="8" t="s">
        <v>43</v>
      </c>
      <c r="D24" s="15">
        <v>1.2440389798880364E-3</v>
      </c>
      <c r="E24" s="14">
        <v>0</v>
      </c>
      <c r="F24" s="14">
        <v>0</v>
      </c>
      <c r="G24" s="14">
        <v>0</v>
      </c>
      <c r="H24" s="14">
        <v>0</v>
      </c>
      <c r="I24" s="14">
        <v>0</v>
      </c>
      <c r="J24" s="14">
        <v>1.7209205888451172E-2</v>
      </c>
      <c r="K24" s="15">
        <v>0</v>
      </c>
      <c r="L24" s="14">
        <v>4.1467965996267883E-2</v>
      </c>
      <c r="M24" s="14">
        <v>0</v>
      </c>
      <c r="N24" s="14">
        <v>3.939456769645449E-3</v>
      </c>
      <c r="O24" s="14">
        <v>4.1467965996267884E-4</v>
      </c>
      <c r="P24" s="14">
        <v>2.6124818577648767E-2</v>
      </c>
      <c r="Q24" s="14">
        <v>0</v>
      </c>
      <c r="R24" s="14">
        <v>2.2807381297947336E-3</v>
      </c>
      <c r="S24" s="14">
        <v>0</v>
      </c>
      <c r="T24" s="14">
        <v>0</v>
      </c>
      <c r="U24" s="14">
        <v>0.14845531826663902</v>
      </c>
      <c r="V24" s="14">
        <v>0</v>
      </c>
      <c r="W24" s="14">
        <v>6.3445987974289866E-2</v>
      </c>
      <c r="X24" s="14">
        <v>0</v>
      </c>
      <c r="Y24" s="14">
        <v>2.0733982998133943E-3</v>
      </c>
      <c r="Z24" s="21">
        <v>0.69334439145759896</v>
      </c>
    </row>
    <row r="25" spans="1:26" x14ac:dyDescent="0.25">
      <c r="A25" s="4">
        <v>1997</v>
      </c>
      <c r="B25" s="8">
        <v>2551</v>
      </c>
      <c r="C25" s="8" t="s">
        <v>43</v>
      </c>
      <c r="D25" s="15">
        <v>4.7040376323010582E-3</v>
      </c>
      <c r="E25" s="14">
        <v>0</v>
      </c>
      <c r="F25" s="14">
        <v>0</v>
      </c>
      <c r="G25" s="14">
        <v>5.0960407683261462E-3</v>
      </c>
      <c r="H25" s="14">
        <v>0</v>
      </c>
      <c r="I25" s="14">
        <v>5.5272442179537438E-2</v>
      </c>
      <c r="J25" s="14">
        <v>1.528812230497844E-2</v>
      </c>
      <c r="K25" s="15">
        <v>0</v>
      </c>
      <c r="L25" s="14">
        <v>1.764014112112897E-2</v>
      </c>
      <c r="M25" s="14">
        <v>0</v>
      </c>
      <c r="N25" s="14">
        <v>5.8800470403763223E-3</v>
      </c>
      <c r="O25" s="14">
        <v>0</v>
      </c>
      <c r="P25" s="14">
        <v>1.2544100352802822E-2</v>
      </c>
      <c r="Q25" s="14">
        <v>1.1760094080752645E-3</v>
      </c>
      <c r="R25" s="14">
        <v>3.5280282242257936E-3</v>
      </c>
      <c r="S25" s="14">
        <v>0</v>
      </c>
      <c r="T25" s="14">
        <v>0</v>
      </c>
      <c r="U25" s="14">
        <v>0.12700901607212858</v>
      </c>
      <c r="V25" s="14">
        <v>0</v>
      </c>
      <c r="W25" s="14">
        <v>2.9008232065856527E-2</v>
      </c>
      <c r="X25" s="14">
        <v>1.5680125441003528E-3</v>
      </c>
      <c r="Y25" s="14">
        <v>1.5680125441003528E-3</v>
      </c>
      <c r="Z25" s="21">
        <v>0.71971775774206193</v>
      </c>
    </row>
    <row r="26" spans="1:26" x14ac:dyDescent="0.25">
      <c r="A26" s="4">
        <v>1998</v>
      </c>
      <c r="B26" s="8">
        <v>1752</v>
      </c>
      <c r="C26" s="8" t="s">
        <v>43</v>
      </c>
      <c r="D26" s="15">
        <v>1.3127853881278538E-2</v>
      </c>
      <c r="E26" s="14">
        <v>0</v>
      </c>
      <c r="F26" s="14">
        <v>0</v>
      </c>
      <c r="G26" s="14">
        <v>5.7077625570776253E-3</v>
      </c>
      <c r="H26" s="14">
        <v>0</v>
      </c>
      <c r="I26" s="14">
        <v>5.1369863013698627E-3</v>
      </c>
      <c r="J26" s="14">
        <v>1.3698630136986301E-2</v>
      </c>
      <c r="K26" s="15">
        <v>0</v>
      </c>
      <c r="L26" s="14">
        <v>1.7694063926940638E-2</v>
      </c>
      <c r="M26" s="14">
        <v>0</v>
      </c>
      <c r="N26" s="14">
        <v>0</v>
      </c>
      <c r="O26" s="14">
        <v>0</v>
      </c>
      <c r="P26" s="14">
        <v>1.0273972602739725E-2</v>
      </c>
      <c r="Q26" s="14">
        <v>0</v>
      </c>
      <c r="R26" s="14">
        <v>0</v>
      </c>
      <c r="S26" s="14">
        <v>0</v>
      </c>
      <c r="T26" s="14">
        <v>0</v>
      </c>
      <c r="U26" s="14">
        <v>5.878995433789954E-2</v>
      </c>
      <c r="V26" s="14">
        <v>0</v>
      </c>
      <c r="W26" s="14">
        <v>7.9908675799086754E-2</v>
      </c>
      <c r="X26" s="14">
        <v>4.5662100456621002E-3</v>
      </c>
      <c r="Y26" s="14">
        <v>1.7123287671232876E-3</v>
      </c>
      <c r="Z26" s="21">
        <v>0.78938356164383561</v>
      </c>
    </row>
    <row r="27" spans="1:26" x14ac:dyDescent="0.25">
      <c r="A27" s="4">
        <v>1999</v>
      </c>
      <c r="B27" s="8">
        <v>2156</v>
      </c>
      <c r="C27" s="8" t="s">
        <v>43</v>
      </c>
      <c r="D27" s="15">
        <v>4.6382189239332098E-3</v>
      </c>
      <c r="E27" s="14">
        <v>0</v>
      </c>
      <c r="F27" s="14">
        <v>0</v>
      </c>
      <c r="G27" s="14">
        <v>2.3191094619666049E-3</v>
      </c>
      <c r="H27" s="14">
        <v>0</v>
      </c>
      <c r="I27" s="14">
        <v>6.9573283858998143E-3</v>
      </c>
      <c r="J27" s="14">
        <v>4.0352504638218926E-2</v>
      </c>
      <c r="K27" s="15">
        <v>0</v>
      </c>
      <c r="L27" s="14">
        <v>2.5046382189239332E-2</v>
      </c>
      <c r="M27" s="14">
        <v>0</v>
      </c>
      <c r="N27" s="14">
        <v>0</v>
      </c>
      <c r="O27" s="14">
        <v>0</v>
      </c>
      <c r="P27" s="14">
        <v>2.6901669758812616E-2</v>
      </c>
      <c r="Q27" s="14">
        <v>3.246753246753247E-3</v>
      </c>
      <c r="R27" s="14">
        <v>3.246753246753247E-3</v>
      </c>
      <c r="S27" s="14">
        <v>0</v>
      </c>
      <c r="T27" s="14">
        <v>0</v>
      </c>
      <c r="U27" s="14">
        <v>4.9165120593692026E-2</v>
      </c>
      <c r="V27" s="14">
        <v>0</v>
      </c>
      <c r="W27" s="14">
        <v>9.1836734693877542E-2</v>
      </c>
      <c r="X27" s="14">
        <v>0</v>
      </c>
      <c r="Y27" s="14">
        <v>1.8552875695732839E-3</v>
      </c>
      <c r="Z27" s="21">
        <v>0.74443413729128016</v>
      </c>
    </row>
    <row r="28" spans="1:26" x14ac:dyDescent="0.25">
      <c r="A28" s="4">
        <v>2000</v>
      </c>
      <c r="B28" s="8">
        <v>2217</v>
      </c>
      <c r="C28" s="8" t="s">
        <v>43</v>
      </c>
      <c r="D28" s="15">
        <v>4.0595399188092015E-3</v>
      </c>
      <c r="E28" s="14">
        <v>9.0211998195760036E-4</v>
      </c>
      <c r="F28" s="14">
        <v>0</v>
      </c>
      <c r="G28" s="14">
        <v>0</v>
      </c>
      <c r="H28" s="14">
        <v>0</v>
      </c>
      <c r="I28" s="14">
        <v>0.10013531799729364</v>
      </c>
      <c r="J28" s="14">
        <v>4.3301759133964821E-2</v>
      </c>
      <c r="K28" s="15">
        <v>0</v>
      </c>
      <c r="L28" s="14">
        <v>1.6689219666215609E-2</v>
      </c>
      <c r="M28" s="14">
        <v>0</v>
      </c>
      <c r="N28" s="14">
        <v>0</v>
      </c>
      <c r="O28" s="14">
        <v>0</v>
      </c>
      <c r="P28" s="14">
        <v>2.7063599458728013E-3</v>
      </c>
      <c r="Q28" s="14">
        <v>2.7063599458728013E-3</v>
      </c>
      <c r="R28" s="14">
        <v>0</v>
      </c>
      <c r="S28" s="14">
        <v>0</v>
      </c>
      <c r="T28" s="14">
        <v>0</v>
      </c>
      <c r="U28" s="14">
        <v>6.2697338746053224E-2</v>
      </c>
      <c r="V28" s="14">
        <v>0</v>
      </c>
      <c r="W28" s="14">
        <v>0.12043301759133966</v>
      </c>
      <c r="X28" s="14">
        <v>0</v>
      </c>
      <c r="Y28" s="14">
        <v>4.5105999097880016E-3</v>
      </c>
      <c r="Z28" s="21">
        <v>0.64185836716283262</v>
      </c>
    </row>
    <row r="29" spans="1:26" x14ac:dyDescent="0.25">
      <c r="A29" s="4">
        <v>2001</v>
      </c>
      <c r="B29" s="8">
        <v>3756</v>
      </c>
      <c r="C29" s="8" t="s">
        <v>43</v>
      </c>
      <c r="D29" s="15">
        <v>1.0649627263045794E-3</v>
      </c>
      <c r="E29" s="14">
        <v>2.6624068157614486E-4</v>
      </c>
      <c r="F29" s="14">
        <v>0</v>
      </c>
      <c r="G29" s="14">
        <v>0</v>
      </c>
      <c r="H29" s="14">
        <v>0</v>
      </c>
      <c r="I29" s="14">
        <v>8.5197018104366348E-2</v>
      </c>
      <c r="J29" s="14">
        <v>3.1682641107561235E-2</v>
      </c>
      <c r="K29" s="15">
        <v>0</v>
      </c>
      <c r="L29" s="14">
        <v>3.0085197018104366E-2</v>
      </c>
      <c r="M29" s="14">
        <v>0</v>
      </c>
      <c r="N29" s="14">
        <v>0</v>
      </c>
      <c r="O29" s="14">
        <v>0</v>
      </c>
      <c r="P29" s="14">
        <v>2.9818956336528223E-2</v>
      </c>
      <c r="Q29" s="14">
        <v>2.9286474973375934E-3</v>
      </c>
      <c r="R29" s="14">
        <v>1.1980830670926517E-2</v>
      </c>
      <c r="S29" s="14">
        <v>7.9872204472843447E-4</v>
      </c>
      <c r="T29" s="14">
        <v>0</v>
      </c>
      <c r="U29" s="14">
        <v>8.6794462193823224E-2</v>
      </c>
      <c r="V29" s="14">
        <v>0</v>
      </c>
      <c r="W29" s="14">
        <v>0.11395101171458999</v>
      </c>
      <c r="X29" s="14">
        <v>0</v>
      </c>
      <c r="Y29" s="14">
        <v>3.7273695420660278E-3</v>
      </c>
      <c r="Z29" s="21">
        <v>0.6017039403620873</v>
      </c>
    </row>
    <row r="30" spans="1:26" x14ac:dyDescent="0.25">
      <c r="A30" s="4">
        <v>2002</v>
      </c>
      <c r="B30" s="8">
        <v>3378</v>
      </c>
      <c r="C30" s="8" t="s">
        <v>43</v>
      </c>
      <c r="D30" s="15">
        <v>7.4008288928359969E-3</v>
      </c>
      <c r="E30" s="14">
        <v>0</v>
      </c>
      <c r="F30" s="14">
        <v>0</v>
      </c>
      <c r="G30" s="14">
        <v>7.104795737122558E-3</v>
      </c>
      <c r="H30" s="14">
        <v>0</v>
      </c>
      <c r="I30" s="14">
        <v>0.11338069863824748</v>
      </c>
      <c r="J30" s="14">
        <v>3.108348134991119E-2</v>
      </c>
      <c r="K30" s="15">
        <v>0</v>
      </c>
      <c r="L30" s="14">
        <v>4.5293072824156302E-2</v>
      </c>
      <c r="M30" s="14">
        <v>0</v>
      </c>
      <c r="N30" s="14">
        <v>1.4801657785671995E-3</v>
      </c>
      <c r="O30" s="14">
        <v>0</v>
      </c>
      <c r="P30" s="14">
        <v>3.2563647128478389E-2</v>
      </c>
      <c r="Q30" s="14">
        <v>5.0325636471284787E-3</v>
      </c>
      <c r="R30" s="14">
        <v>7.4008288928359978E-3</v>
      </c>
      <c r="S30" s="14">
        <v>0</v>
      </c>
      <c r="T30" s="14">
        <v>0</v>
      </c>
      <c r="U30" s="14">
        <v>6.3943161634103018E-2</v>
      </c>
      <c r="V30" s="14">
        <v>0</v>
      </c>
      <c r="W30" s="14">
        <v>0.18235642391947898</v>
      </c>
      <c r="X30" s="14">
        <v>0</v>
      </c>
      <c r="Y30" s="14">
        <v>1.7761989342806395E-3</v>
      </c>
      <c r="Z30" s="21">
        <v>0.50118413262285377</v>
      </c>
    </row>
    <row r="31" spans="1:26" x14ac:dyDescent="0.25">
      <c r="A31" s="4">
        <v>2003</v>
      </c>
      <c r="B31" s="8">
        <v>2144</v>
      </c>
      <c r="C31" s="8" t="s">
        <v>43</v>
      </c>
      <c r="D31" s="15">
        <v>6.5298507462686565E-3</v>
      </c>
      <c r="E31" s="14">
        <v>0</v>
      </c>
      <c r="F31" s="14">
        <v>0</v>
      </c>
      <c r="G31" s="14">
        <v>7.9291044776119406E-3</v>
      </c>
      <c r="H31" s="14">
        <v>0</v>
      </c>
      <c r="I31" s="14">
        <v>0.13945895522388058</v>
      </c>
      <c r="J31" s="14">
        <v>3.6380597014925374E-2</v>
      </c>
      <c r="K31" s="15">
        <v>0</v>
      </c>
      <c r="L31" s="14">
        <v>3.871268656716418E-2</v>
      </c>
      <c r="M31" s="14">
        <v>0</v>
      </c>
      <c r="N31" s="14">
        <v>0</v>
      </c>
      <c r="O31" s="14">
        <v>0</v>
      </c>
      <c r="P31" s="14">
        <v>3.9179104477611942E-2</v>
      </c>
      <c r="Q31" s="14">
        <v>4.1977611940298507E-3</v>
      </c>
      <c r="R31" s="14">
        <v>1.0727611940298507E-2</v>
      </c>
      <c r="S31" s="14">
        <v>0</v>
      </c>
      <c r="T31" s="14">
        <v>0</v>
      </c>
      <c r="U31" s="14">
        <v>9.561567164179105E-2</v>
      </c>
      <c r="V31" s="14">
        <v>0</v>
      </c>
      <c r="W31" s="14">
        <v>0.14552238805970147</v>
      </c>
      <c r="X31" s="14">
        <v>0</v>
      </c>
      <c r="Y31" s="14">
        <v>1.3992537313432835E-3</v>
      </c>
      <c r="Z31" s="21">
        <v>0.47434701492537312</v>
      </c>
    </row>
    <row r="32" spans="1:26" x14ac:dyDescent="0.25">
      <c r="A32" s="4">
        <v>2004</v>
      </c>
      <c r="B32" s="8">
        <v>1595</v>
      </c>
      <c r="C32" s="8" t="s">
        <v>43</v>
      </c>
      <c r="D32" s="15">
        <v>4.3887147335423199E-3</v>
      </c>
      <c r="E32" s="14">
        <v>6.2695924764890286E-4</v>
      </c>
      <c r="F32" s="14">
        <v>0</v>
      </c>
      <c r="G32" s="14">
        <v>6.8965517241379309E-3</v>
      </c>
      <c r="H32" s="14">
        <v>0</v>
      </c>
      <c r="I32" s="14">
        <v>0.19811912225705328</v>
      </c>
      <c r="J32" s="14">
        <v>4.7648902821316612E-2</v>
      </c>
      <c r="K32" s="15">
        <v>0</v>
      </c>
      <c r="L32" s="14">
        <v>2.8213166144200628E-2</v>
      </c>
      <c r="M32" s="14">
        <v>0</v>
      </c>
      <c r="N32" s="14">
        <v>0</v>
      </c>
      <c r="O32" s="14">
        <v>0</v>
      </c>
      <c r="P32" s="14">
        <v>8.2131661442006273E-2</v>
      </c>
      <c r="Q32" s="14">
        <v>9.4043887147335428E-3</v>
      </c>
      <c r="R32" s="14">
        <v>4.3887147335423199E-3</v>
      </c>
      <c r="S32" s="14">
        <v>0</v>
      </c>
      <c r="T32" s="14">
        <v>0</v>
      </c>
      <c r="U32" s="14">
        <v>7.3981191222570533E-2</v>
      </c>
      <c r="V32" s="14">
        <v>0</v>
      </c>
      <c r="W32" s="14">
        <v>0.16990595611285267</v>
      </c>
      <c r="X32" s="14">
        <v>0</v>
      </c>
      <c r="Y32" s="14">
        <v>4.3887147335423199E-3</v>
      </c>
      <c r="Z32" s="21">
        <v>0.36990595611285265</v>
      </c>
    </row>
    <row r="33" spans="1:26" x14ac:dyDescent="0.25">
      <c r="A33" s="4">
        <v>2005</v>
      </c>
      <c r="B33" s="8">
        <v>1558</v>
      </c>
      <c r="C33" s="8" t="s">
        <v>43</v>
      </c>
      <c r="D33" s="15">
        <v>0</v>
      </c>
      <c r="E33" s="14">
        <v>0</v>
      </c>
      <c r="F33" s="14">
        <v>0</v>
      </c>
      <c r="G33" s="14">
        <v>1.2836970474967907E-3</v>
      </c>
      <c r="H33" s="14">
        <v>0</v>
      </c>
      <c r="I33" s="14">
        <v>0.11489088575096279</v>
      </c>
      <c r="J33" s="14">
        <v>3.9794608472400517E-2</v>
      </c>
      <c r="K33" s="15">
        <v>0</v>
      </c>
      <c r="L33" s="14">
        <v>4.3645699614890884E-2</v>
      </c>
      <c r="M33" s="14">
        <v>0</v>
      </c>
      <c r="N33" s="14">
        <v>0</v>
      </c>
      <c r="O33" s="14">
        <v>0</v>
      </c>
      <c r="P33" s="14">
        <v>5.7766367137355584E-2</v>
      </c>
      <c r="Q33" s="14">
        <v>1.2195121951219513E-2</v>
      </c>
      <c r="R33" s="14">
        <v>4.4929396662387678E-3</v>
      </c>
      <c r="S33" s="14">
        <v>0</v>
      </c>
      <c r="T33" s="14">
        <v>0</v>
      </c>
      <c r="U33" s="14">
        <v>6.290115532734275E-2</v>
      </c>
      <c r="V33" s="14">
        <v>0</v>
      </c>
      <c r="W33" s="14">
        <v>5.8408215661103977E-2</v>
      </c>
      <c r="X33" s="14">
        <v>0</v>
      </c>
      <c r="Y33" s="14">
        <v>5.7766367137355584E-3</v>
      </c>
      <c r="Z33" s="21">
        <v>0.59884467265725294</v>
      </c>
    </row>
    <row r="34" spans="1:26" x14ac:dyDescent="0.25">
      <c r="A34" s="4">
        <v>2006</v>
      </c>
      <c r="B34" s="8">
        <v>3232</v>
      </c>
      <c r="C34" s="8" t="s">
        <v>43</v>
      </c>
      <c r="D34" s="15">
        <v>2.4752475247524753E-3</v>
      </c>
      <c r="E34" s="14">
        <v>0</v>
      </c>
      <c r="F34" s="14">
        <v>6.1881188118811882E-4</v>
      </c>
      <c r="G34" s="14">
        <v>4.6410891089108909E-3</v>
      </c>
      <c r="H34" s="14">
        <v>0</v>
      </c>
      <c r="I34" s="14">
        <v>0.12097772277227722</v>
      </c>
      <c r="J34" s="14">
        <v>2.4752475247524754E-2</v>
      </c>
      <c r="K34" s="15">
        <v>0</v>
      </c>
      <c r="L34" s="14">
        <v>2.3205445544554455E-2</v>
      </c>
      <c r="M34" s="14">
        <v>0</v>
      </c>
      <c r="N34" s="14">
        <v>0</v>
      </c>
      <c r="O34" s="14">
        <v>4.0222772277227724E-3</v>
      </c>
      <c r="P34" s="14">
        <v>5.9715346534653463E-2</v>
      </c>
      <c r="Q34" s="14">
        <v>5.2599009900990102E-3</v>
      </c>
      <c r="R34" s="14">
        <v>4.3316831683168321E-3</v>
      </c>
      <c r="S34" s="14">
        <v>0</v>
      </c>
      <c r="T34" s="14">
        <v>0</v>
      </c>
      <c r="U34" s="14">
        <v>6.4047029702970298E-2</v>
      </c>
      <c r="V34" s="14">
        <v>0</v>
      </c>
      <c r="W34" s="14">
        <v>0.1395420792079208</v>
      </c>
      <c r="X34" s="14">
        <v>0</v>
      </c>
      <c r="Y34" s="14">
        <v>1.2376237623762376E-3</v>
      </c>
      <c r="Z34" s="21">
        <v>0.54517326732673266</v>
      </c>
    </row>
    <row r="35" spans="1:26" x14ac:dyDescent="0.25">
      <c r="A35" s="4">
        <v>2007</v>
      </c>
      <c r="B35" s="8">
        <v>3282</v>
      </c>
      <c r="C35" s="8" t="s">
        <v>43</v>
      </c>
      <c r="D35" s="15">
        <v>2.1328458257160268E-3</v>
      </c>
      <c r="E35" s="14">
        <v>0</v>
      </c>
      <c r="F35" s="14">
        <v>0</v>
      </c>
      <c r="G35" s="14">
        <v>1.8281535648994515E-3</v>
      </c>
      <c r="H35" s="14">
        <v>0</v>
      </c>
      <c r="I35" s="14">
        <v>0.11943936624009752</v>
      </c>
      <c r="J35" s="14">
        <v>4.4485070079219986E-2</v>
      </c>
      <c r="K35" s="15">
        <v>0</v>
      </c>
      <c r="L35" s="14">
        <v>1.4929920780012188E-2</v>
      </c>
      <c r="M35" s="14">
        <v>0</v>
      </c>
      <c r="N35" s="14">
        <v>0</v>
      </c>
      <c r="O35" s="14">
        <v>0</v>
      </c>
      <c r="P35" s="14">
        <v>4.9055453991468614E-2</v>
      </c>
      <c r="Q35" s="14">
        <v>1.8281535648994515E-3</v>
      </c>
      <c r="R35" s="14">
        <v>3.3516148689823277E-3</v>
      </c>
      <c r="S35" s="14">
        <v>0</v>
      </c>
      <c r="T35" s="14">
        <v>0</v>
      </c>
      <c r="U35" s="14">
        <v>0.10481413772090188</v>
      </c>
      <c r="V35" s="14">
        <v>0</v>
      </c>
      <c r="W35" s="14">
        <v>0.15356489945155394</v>
      </c>
      <c r="X35" s="14">
        <v>2.1328458257160268E-3</v>
      </c>
      <c r="Y35" s="14">
        <v>3.0469226081657528E-4</v>
      </c>
      <c r="Z35" s="21">
        <v>0.50213284582571605</v>
      </c>
    </row>
    <row r="36" spans="1:26" x14ac:dyDescent="0.25">
      <c r="A36" s="4">
        <v>2008</v>
      </c>
      <c r="B36" s="8">
        <v>2386</v>
      </c>
      <c r="C36" s="8" t="s">
        <v>43</v>
      </c>
      <c r="D36" s="15">
        <v>0</v>
      </c>
      <c r="E36" s="14">
        <v>4.1911148365465214E-4</v>
      </c>
      <c r="F36" s="14">
        <v>0</v>
      </c>
      <c r="G36" s="14">
        <v>2.5146689019279128E-3</v>
      </c>
      <c r="H36" s="14">
        <v>0</v>
      </c>
      <c r="I36" s="14">
        <v>7.3344509639564126E-2</v>
      </c>
      <c r="J36" s="14">
        <v>3.5205364626990782E-2</v>
      </c>
      <c r="K36" s="15">
        <v>0</v>
      </c>
      <c r="L36" s="14">
        <v>2.2632020117351215E-2</v>
      </c>
      <c r="M36" s="14">
        <v>0</v>
      </c>
      <c r="N36" s="14">
        <v>0</v>
      </c>
      <c r="O36" s="14">
        <v>0</v>
      </c>
      <c r="P36" s="14">
        <v>2.8499580888516344E-2</v>
      </c>
      <c r="Q36" s="14">
        <v>3.7720033528918693E-3</v>
      </c>
      <c r="R36" s="14">
        <v>0</v>
      </c>
      <c r="S36" s="14">
        <v>0</v>
      </c>
      <c r="T36" s="14">
        <v>0</v>
      </c>
      <c r="U36" s="14">
        <v>0.10561609388097233</v>
      </c>
      <c r="V36" s="14">
        <v>0</v>
      </c>
      <c r="W36" s="14">
        <v>0.16848281642917015</v>
      </c>
      <c r="X36" s="14">
        <v>2.933780385582565E-3</v>
      </c>
      <c r="Y36" s="14">
        <v>8.3822296730930428E-4</v>
      </c>
      <c r="Z36" s="21">
        <v>0.55574182732606869</v>
      </c>
    </row>
    <row r="37" spans="1:26" x14ac:dyDescent="0.25">
      <c r="A37" s="4">
        <v>2009</v>
      </c>
      <c r="B37" s="8">
        <v>2645</v>
      </c>
      <c r="C37" s="8" t="s">
        <v>43</v>
      </c>
      <c r="D37" s="15">
        <v>1.1342155009451795E-3</v>
      </c>
      <c r="E37" s="14">
        <v>3.7807183364839322E-4</v>
      </c>
      <c r="F37" s="14">
        <v>0</v>
      </c>
      <c r="G37" s="14">
        <v>2.268431001890359E-3</v>
      </c>
      <c r="H37" s="14">
        <v>0</v>
      </c>
      <c r="I37" s="14">
        <v>5.1039697542533083E-2</v>
      </c>
      <c r="J37" s="14">
        <v>8.5066162570888462E-2</v>
      </c>
      <c r="K37" s="15">
        <v>0</v>
      </c>
      <c r="L37" s="14">
        <v>3.5538752362948962E-2</v>
      </c>
      <c r="M37" s="14">
        <v>0</v>
      </c>
      <c r="N37" s="14">
        <v>0</v>
      </c>
      <c r="O37" s="14">
        <v>0</v>
      </c>
      <c r="P37" s="14">
        <v>2.6086956521739129E-2</v>
      </c>
      <c r="Q37" s="14">
        <v>3.4026465028355389E-3</v>
      </c>
      <c r="R37" s="14">
        <v>0</v>
      </c>
      <c r="S37" s="14">
        <v>0</v>
      </c>
      <c r="T37" s="14">
        <v>0</v>
      </c>
      <c r="U37" s="14">
        <v>7.939508506616258E-2</v>
      </c>
      <c r="V37" s="14">
        <v>0</v>
      </c>
      <c r="W37" s="14">
        <v>0.15122873345935728</v>
      </c>
      <c r="X37" s="14">
        <v>2.6465028355387526E-3</v>
      </c>
      <c r="Y37" s="14">
        <v>3.0245746691871457E-3</v>
      </c>
      <c r="Z37" s="21">
        <v>0.55879017013232513</v>
      </c>
    </row>
    <row r="38" spans="1:26" x14ac:dyDescent="0.25">
      <c r="A38" s="4">
        <v>2010</v>
      </c>
      <c r="B38" s="8">
        <v>2769</v>
      </c>
      <c r="C38" s="8" t="s">
        <v>43</v>
      </c>
      <c r="D38" s="15">
        <v>7.2228241242325753E-4</v>
      </c>
      <c r="E38" s="14">
        <v>0</v>
      </c>
      <c r="F38" s="14">
        <v>0</v>
      </c>
      <c r="G38" s="14">
        <v>1.0834236186348862E-3</v>
      </c>
      <c r="H38" s="14">
        <v>1.4445648248465151E-3</v>
      </c>
      <c r="I38" s="14">
        <v>5.5976886962802452E-2</v>
      </c>
      <c r="J38" s="14">
        <v>4.9837486457204767E-2</v>
      </c>
      <c r="K38" s="15">
        <v>0</v>
      </c>
      <c r="L38" s="14">
        <v>1.9862766341639582E-2</v>
      </c>
      <c r="M38" s="14">
        <v>0</v>
      </c>
      <c r="N38" s="14">
        <v>0</v>
      </c>
      <c r="O38" s="14">
        <v>5.0559768869628029E-3</v>
      </c>
      <c r="P38" s="14">
        <v>2.4557602022390754E-2</v>
      </c>
      <c r="Q38" s="14">
        <v>1.3362224629830263E-2</v>
      </c>
      <c r="R38" s="14">
        <v>1.0834236186348862E-3</v>
      </c>
      <c r="S38" s="14">
        <v>0</v>
      </c>
      <c r="T38" s="14">
        <v>0</v>
      </c>
      <c r="U38" s="14">
        <v>8.7396171903214165E-2</v>
      </c>
      <c r="V38" s="14">
        <v>0</v>
      </c>
      <c r="W38" s="14">
        <v>2.1668472372697724E-2</v>
      </c>
      <c r="X38" s="14">
        <v>0</v>
      </c>
      <c r="Y38" s="14">
        <v>0</v>
      </c>
      <c r="Z38" s="21">
        <v>0.71794871794871795</v>
      </c>
    </row>
    <row r="39" spans="1:26" x14ac:dyDescent="0.25">
      <c r="A39" s="4">
        <v>2011</v>
      </c>
      <c r="B39" s="8">
        <v>2537</v>
      </c>
      <c r="C39" s="8" t="s">
        <v>43</v>
      </c>
      <c r="D39" s="15">
        <v>2.7591643673630273E-3</v>
      </c>
      <c r="E39" s="14">
        <v>3.9416633819471815E-4</v>
      </c>
      <c r="F39" s="14">
        <v>0</v>
      </c>
      <c r="G39" s="14">
        <v>0</v>
      </c>
      <c r="H39" s="14">
        <v>0</v>
      </c>
      <c r="I39" s="14">
        <v>3.5474970437524636E-2</v>
      </c>
      <c r="J39" s="14">
        <v>5.2029956641702797E-2</v>
      </c>
      <c r="K39" s="15">
        <v>0</v>
      </c>
      <c r="L39" s="14">
        <v>2.9168309026409142E-2</v>
      </c>
      <c r="M39" s="14">
        <v>0</v>
      </c>
      <c r="N39" s="14">
        <v>0</v>
      </c>
      <c r="O39" s="14">
        <v>0</v>
      </c>
      <c r="P39" s="14">
        <v>2.9562475364603862E-2</v>
      </c>
      <c r="Q39" s="14">
        <v>3.5474970437524636E-3</v>
      </c>
      <c r="R39" s="14">
        <v>1.1824990145841545E-3</v>
      </c>
      <c r="S39" s="14">
        <v>0</v>
      </c>
      <c r="T39" s="14">
        <v>0</v>
      </c>
      <c r="U39" s="14">
        <v>9.184075679936933E-2</v>
      </c>
      <c r="V39" s="14">
        <v>0</v>
      </c>
      <c r="W39" s="14">
        <v>8.3169097359085536E-2</v>
      </c>
      <c r="X39" s="14">
        <v>0</v>
      </c>
      <c r="Y39" s="14">
        <v>3.9416633819471815E-4</v>
      </c>
      <c r="Z39" s="21">
        <v>0.67047694126921564</v>
      </c>
    </row>
    <row r="40" spans="1:26" x14ac:dyDescent="0.25">
      <c r="A40" s="4">
        <v>2012</v>
      </c>
      <c r="B40" s="8">
        <v>2516</v>
      </c>
      <c r="C40" s="8" t="s">
        <v>43</v>
      </c>
      <c r="D40" s="15">
        <v>0</v>
      </c>
      <c r="E40" s="14">
        <v>0</v>
      </c>
      <c r="F40" s="14">
        <v>0</v>
      </c>
      <c r="G40" s="14">
        <v>1.1923688394276629E-3</v>
      </c>
      <c r="H40" s="14">
        <v>0</v>
      </c>
      <c r="I40" s="14">
        <v>4.6104928457869634E-2</v>
      </c>
      <c r="J40" s="14">
        <v>4.8092209856915737E-2</v>
      </c>
      <c r="K40" s="15">
        <v>0</v>
      </c>
      <c r="L40" s="14">
        <v>4.1732909379968208E-2</v>
      </c>
      <c r="M40" s="14">
        <v>0</v>
      </c>
      <c r="N40" s="14">
        <v>0</v>
      </c>
      <c r="O40" s="14">
        <v>0</v>
      </c>
      <c r="P40" s="14">
        <v>4.8489666136724958E-2</v>
      </c>
      <c r="Q40" s="14">
        <v>6.7567567567567571E-3</v>
      </c>
      <c r="R40" s="14">
        <v>5.9618441971383152E-3</v>
      </c>
      <c r="S40" s="14">
        <v>0</v>
      </c>
      <c r="T40" s="14">
        <v>0</v>
      </c>
      <c r="U40" s="14">
        <v>0.15103338632750399</v>
      </c>
      <c r="V40" s="14">
        <v>0</v>
      </c>
      <c r="W40" s="14">
        <v>3.0604133545310018E-2</v>
      </c>
      <c r="X40" s="14">
        <v>0</v>
      </c>
      <c r="Y40" s="14">
        <v>1.1923688394276629E-3</v>
      </c>
      <c r="Z40" s="21">
        <v>0.61883942766295708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2571</v>
      </c>
      <c r="C42" s="9"/>
      <c r="D42" s="16">
        <v>2.7254911513223739E-3</v>
      </c>
      <c r="E42" s="1">
        <v>2.4060677356223703E-4</v>
      </c>
      <c r="F42" s="1">
        <v>5.5231927661053802E-5</v>
      </c>
      <c r="G42" s="1">
        <v>2.553586992049058E-3</v>
      </c>
      <c r="H42" s="1">
        <v>4.6598865317629518E-5</v>
      </c>
      <c r="I42" s="1">
        <v>0.10971934135834172</v>
      </c>
      <c r="J42" s="1">
        <v>2.9050186505752161E-2</v>
      </c>
      <c r="K42" s="16">
        <v>1.9760677713571493E-3</v>
      </c>
      <c r="L42" s="1">
        <v>4.1028796045402258E-2</v>
      </c>
      <c r="M42" s="1">
        <v>2.1187637783916702E-3</v>
      </c>
      <c r="N42" s="1">
        <v>1.2063316068935806E-2</v>
      </c>
      <c r="O42" s="1">
        <v>3.4166235679221671E-4</v>
      </c>
      <c r="P42" s="1">
        <v>4.1900195301738316E-2</v>
      </c>
      <c r="Q42" s="1">
        <v>3.8904926085163122E-3</v>
      </c>
      <c r="R42" s="1">
        <v>3.0341409240540297E-3</v>
      </c>
      <c r="S42" s="1">
        <v>1.0696845314036759E-4</v>
      </c>
      <c r="T42" s="1">
        <v>0</v>
      </c>
      <c r="U42" s="1">
        <v>0.12452986493746424</v>
      </c>
      <c r="V42" s="1">
        <v>0</v>
      </c>
      <c r="W42" s="1">
        <v>0.15191709991775351</v>
      </c>
      <c r="X42" s="1">
        <v>8.8102125803162293E-4</v>
      </c>
      <c r="Y42" s="1">
        <v>2.5232229262591231E-3</v>
      </c>
      <c r="Z42" s="22">
        <v>0.4692973440781571</v>
      </c>
    </row>
    <row r="43" spans="1:26" x14ac:dyDescent="0.25">
      <c r="A43" s="5" t="s">
        <v>33</v>
      </c>
      <c r="B43" s="9">
        <v>3425</v>
      </c>
      <c r="C43" s="9"/>
      <c r="D43" s="16">
        <v>1.5183689992195565E-3</v>
      </c>
      <c r="E43" s="1">
        <v>8.8083038498364791E-4</v>
      </c>
      <c r="F43" s="1">
        <v>1.1999040076793856E-4</v>
      </c>
      <c r="G43" s="1">
        <v>5.1942849521433203E-3</v>
      </c>
      <c r="H43" s="1">
        <v>0</v>
      </c>
      <c r="I43" s="1">
        <v>0.20459864564710289</v>
      </c>
      <c r="J43" s="1">
        <v>2.1399242725127434E-3</v>
      </c>
      <c r="K43" s="16">
        <v>1.3384653026905636E-2</v>
      </c>
      <c r="L43" s="1">
        <v>7.6517361581075138E-2</v>
      </c>
      <c r="M43" s="1">
        <v>1.336511601296309E-2</v>
      </c>
      <c r="N43" s="1">
        <v>2.0671376270034719E-2</v>
      </c>
      <c r="O43" s="1">
        <v>3.6619976197015472E-4</v>
      </c>
      <c r="P43" s="1">
        <v>1.8695285019742248E-2</v>
      </c>
      <c r="Q43" s="1">
        <v>7.1596181634560124E-4</v>
      </c>
      <c r="R43" s="1">
        <v>7.4552626232315554E-4</v>
      </c>
      <c r="S43" s="1">
        <v>0</v>
      </c>
      <c r="T43" s="1">
        <v>0</v>
      </c>
      <c r="U43" s="1">
        <v>0.23850078216236406</v>
      </c>
      <c r="V43" s="1">
        <v>0</v>
      </c>
      <c r="W43" s="1">
        <v>0.25632501419246423</v>
      </c>
      <c r="X43" s="1">
        <v>1.423962456167142E-3</v>
      </c>
      <c r="Y43" s="1">
        <v>2.3189825773411894E-3</v>
      </c>
      <c r="Z43" s="22">
        <v>0.14251773420357347</v>
      </c>
    </row>
    <row r="44" spans="1:26" x14ac:dyDescent="0.25">
      <c r="A44" s="5" t="s">
        <v>34</v>
      </c>
      <c r="B44" s="9">
        <v>2192</v>
      </c>
      <c r="C44" s="9"/>
      <c r="D44" s="16">
        <v>2.1412106024521222E-3</v>
      </c>
      <c r="E44" s="1">
        <v>1.6633175079981761E-4</v>
      </c>
      <c r="F44" s="1">
        <v>6.6673334000066676E-5</v>
      </c>
      <c r="G44" s="1">
        <v>1.2466495534236425E-3</v>
      </c>
      <c r="H44" s="1">
        <v>0</v>
      </c>
      <c r="I44" s="1">
        <v>0.13332698257054584</v>
      </c>
      <c r="J44" s="1">
        <v>2.1656984591965155E-2</v>
      </c>
      <c r="K44" s="16">
        <v>1.918558348304975E-3</v>
      </c>
      <c r="L44" s="1">
        <v>5.0071170367550169E-2</v>
      </c>
      <c r="M44" s="1">
        <v>2.3260299173865932E-3</v>
      </c>
      <c r="N44" s="1">
        <v>2.7331727248937902E-2</v>
      </c>
      <c r="O44" s="1">
        <v>0</v>
      </c>
      <c r="P44" s="1">
        <v>5.9712950915882426E-2</v>
      </c>
      <c r="Q44" s="1">
        <v>3.6036906335230223E-3</v>
      </c>
      <c r="R44" s="1">
        <v>2.5331163169484586E-3</v>
      </c>
      <c r="S44" s="1">
        <v>2.2884545478390553E-4</v>
      </c>
      <c r="T44" s="1">
        <v>0</v>
      </c>
      <c r="U44" s="1">
        <v>0.14831167410337834</v>
      </c>
      <c r="V44" s="1">
        <v>0</v>
      </c>
      <c r="W44" s="1">
        <v>0.19431074358688114</v>
      </c>
      <c r="X44" s="1">
        <v>8.3567454489809876E-4</v>
      </c>
      <c r="Y44" s="1">
        <v>3.2257739453937693E-3</v>
      </c>
      <c r="Z44" s="22">
        <v>0.34698521221294459</v>
      </c>
    </row>
    <row r="45" spans="1:26" x14ac:dyDescent="0.25">
      <c r="A45" s="5" t="s">
        <v>35</v>
      </c>
      <c r="B45" s="9">
        <v>3042</v>
      </c>
      <c r="C45" s="9"/>
      <c r="D45" s="16">
        <v>6.3586434978225442E-3</v>
      </c>
      <c r="E45" s="1">
        <v>0</v>
      </c>
      <c r="F45" s="1">
        <v>0</v>
      </c>
      <c r="G45" s="1">
        <v>3.6012677751345902E-3</v>
      </c>
      <c r="H45" s="1">
        <v>0</v>
      </c>
      <c r="I45" s="1">
        <v>2.0136476160302435E-2</v>
      </c>
      <c r="J45" s="1">
        <v>1.5398652776805305E-2</v>
      </c>
      <c r="K45" s="16">
        <v>0</v>
      </c>
      <c r="L45" s="1">
        <v>2.5600723681445829E-2</v>
      </c>
      <c r="M45" s="1">
        <v>0</v>
      </c>
      <c r="N45" s="1">
        <v>3.2731679366739238E-3</v>
      </c>
      <c r="O45" s="1">
        <v>1.3822655332089296E-4</v>
      </c>
      <c r="P45" s="1">
        <v>1.6314297177730436E-2</v>
      </c>
      <c r="Q45" s="1">
        <v>3.920031360250882E-4</v>
      </c>
      <c r="R45" s="1">
        <v>1.9362554513401757E-3</v>
      </c>
      <c r="S45" s="1">
        <v>0</v>
      </c>
      <c r="T45" s="1">
        <v>0</v>
      </c>
      <c r="U45" s="1">
        <v>0.11141809622555572</v>
      </c>
      <c r="V45" s="1">
        <v>0</v>
      </c>
      <c r="W45" s="1">
        <v>5.7454298613077714E-2</v>
      </c>
      <c r="X45" s="1">
        <v>2.0447408632541511E-3</v>
      </c>
      <c r="Y45" s="1">
        <v>1.7845798703456782E-3</v>
      </c>
      <c r="Z45" s="22">
        <v>0.73414857028116554</v>
      </c>
    </row>
    <row r="46" spans="1:26" ht="15.75" thickBot="1" x14ac:dyDescent="0.3">
      <c r="A46" s="6" t="s">
        <v>36</v>
      </c>
      <c r="B46" s="11">
        <v>2584</v>
      </c>
      <c r="C46" s="11"/>
      <c r="D46" s="17">
        <v>2.6647051123495666E-3</v>
      </c>
      <c r="E46" s="18">
        <v>2.1333354047717228E-4</v>
      </c>
      <c r="F46" s="18">
        <v>4.4200848656294202E-5</v>
      </c>
      <c r="G46" s="18">
        <v>2.7900995345733564E-3</v>
      </c>
      <c r="H46" s="18">
        <v>1.0318320177475107E-4</v>
      </c>
      <c r="I46" s="18">
        <v>9.0035529172169448E-2</v>
      </c>
      <c r="J46" s="18">
        <v>4.3550944287053292E-2</v>
      </c>
      <c r="K46" s="17">
        <v>0</v>
      </c>
      <c r="L46" s="18">
        <v>2.9625396255489649E-2</v>
      </c>
      <c r="M46" s="18">
        <v>0</v>
      </c>
      <c r="N46" s="18">
        <v>1.0572612704051425E-4</v>
      </c>
      <c r="O46" s="18">
        <v>6.4844672247754112E-4</v>
      </c>
      <c r="P46" s="18">
        <v>3.835963197762593E-2</v>
      </c>
      <c r="Q46" s="18">
        <v>5.5457699312957418E-3</v>
      </c>
      <c r="R46" s="18">
        <v>4.1534817155894199E-3</v>
      </c>
      <c r="S46" s="18">
        <v>5.7051574623459607E-5</v>
      </c>
      <c r="T46" s="18">
        <v>0</v>
      </c>
      <c r="U46" s="18">
        <v>8.4231483054319323E-2</v>
      </c>
      <c r="V46" s="18">
        <v>0</v>
      </c>
      <c r="W46" s="18">
        <v>0.11647671282700282</v>
      </c>
      <c r="X46" s="18">
        <v>5.5093778905981026E-4</v>
      </c>
      <c r="Y46" s="18">
        <v>2.1732649979743397E-3</v>
      </c>
      <c r="Z46" s="23">
        <v>0.57867010133044761</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160</v>
      </c>
    </row>
    <row r="2" spans="1:26" x14ac:dyDescent="0.25">
      <c r="A2" t="s">
        <v>162</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5297</v>
      </c>
      <c r="C7" s="8" t="s">
        <v>43</v>
      </c>
      <c r="D7" s="15">
        <v>0</v>
      </c>
      <c r="E7" s="14">
        <v>0</v>
      </c>
      <c r="F7" s="14">
        <v>0</v>
      </c>
      <c r="G7" s="14">
        <v>9.4393052671323395E-4</v>
      </c>
      <c r="H7" s="14">
        <v>0</v>
      </c>
      <c r="I7" s="14">
        <v>0.24919765905229374</v>
      </c>
      <c r="J7" s="14">
        <v>7.551444213705871E-4</v>
      </c>
      <c r="K7" s="15">
        <v>2.0766471587691147E-3</v>
      </c>
      <c r="L7" s="14">
        <v>1.2459882952614687E-2</v>
      </c>
      <c r="M7" s="14">
        <v>6.7962997923352838E-3</v>
      </c>
      <c r="N7" s="14">
        <v>2.4919765905229374E-2</v>
      </c>
      <c r="O7" s="14">
        <v>0</v>
      </c>
      <c r="P7" s="14">
        <v>0.16481026996413065</v>
      </c>
      <c r="Q7" s="14">
        <v>7.003964508212196E-2</v>
      </c>
      <c r="R7" s="14">
        <v>1.3026241268642628E-2</v>
      </c>
      <c r="S7" s="14">
        <v>2.2654332641117614E-3</v>
      </c>
      <c r="T7" s="14">
        <v>1.585803284878233E-2</v>
      </c>
      <c r="U7" s="14">
        <v>5.984519539361903E-2</v>
      </c>
      <c r="V7" s="14">
        <v>0</v>
      </c>
      <c r="W7" s="14">
        <v>0.22050217104021141</v>
      </c>
      <c r="X7" s="14">
        <v>0</v>
      </c>
      <c r="Y7" s="14">
        <v>0</v>
      </c>
      <c r="Z7" s="21">
        <v>0.15650368132905418</v>
      </c>
    </row>
    <row r="8" spans="1:26" x14ac:dyDescent="0.25">
      <c r="A8" s="4">
        <v>1980</v>
      </c>
      <c r="B8" s="8">
        <v>6867</v>
      </c>
      <c r="C8" s="8" t="s">
        <v>43</v>
      </c>
      <c r="D8" s="15">
        <v>7.2811999417504009E-4</v>
      </c>
      <c r="E8" s="14">
        <v>0</v>
      </c>
      <c r="F8" s="14">
        <v>1.45623998835008E-4</v>
      </c>
      <c r="G8" s="14">
        <v>7.2811999417504009E-4</v>
      </c>
      <c r="H8" s="14">
        <v>0</v>
      </c>
      <c r="I8" s="14">
        <v>0.26620066987039465</v>
      </c>
      <c r="J8" s="14">
        <v>8.7374399301004806E-4</v>
      </c>
      <c r="K8" s="15">
        <v>8.7374399301004806E-4</v>
      </c>
      <c r="L8" s="14">
        <v>2.8396679772826561E-2</v>
      </c>
      <c r="M8" s="14">
        <v>5.5337119557303041E-3</v>
      </c>
      <c r="N8" s="14">
        <v>1.033930391728557E-2</v>
      </c>
      <c r="O8" s="14">
        <v>0</v>
      </c>
      <c r="P8" s="14">
        <v>0.23328964613368283</v>
      </c>
      <c r="Q8" s="14">
        <v>4.9803407601572737E-2</v>
      </c>
      <c r="R8" s="14">
        <v>1.762050385903597E-2</v>
      </c>
      <c r="S8" s="14">
        <v>1.3106159895150721E-3</v>
      </c>
      <c r="T8" s="14">
        <v>5.0968399592252796E-3</v>
      </c>
      <c r="U8" s="14">
        <v>5.7521479539828169E-2</v>
      </c>
      <c r="V8" s="14">
        <v>0</v>
      </c>
      <c r="W8" s="14">
        <v>0.21697975826416194</v>
      </c>
      <c r="X8" s="14">
        <v>0</v>
      </c>
      <c r="Y8" s="14">
        <v>1.4562399883500802E-3</v>
      </c>
      <c r="Z8" s="21">
        <v>0.10310179117518567</v>
      </c>
    </row>
    <row r="9" spans="1:26" x14ac:dyDescent="0.25">
      <c r="A9" s="4">
        <v>1981</v>
      </c>
      <c r="B9" s="8">
        <v>7383</v>
      </c>
      <c r="C9" s="8" t="s">
        <v>43</v>
      </c>
      <c r="D9" s="15">
        <v>0</v>
      </c>
      <c r="E9" s="14">
        <v>0</v>
      </c>
      <c r="F9" s="14">
        <v>0</v>
      </c>
      <c r="G9" s="14">
        <v>5.4178518217526752E-4</v>
      </c>
      <c r="H9" s="14">
        <v>0</v>
      </c>
      <c r="I9" s="14">
        <v>0.21495327102803738</v>
      </c>
      <c r="J9" s="14">
        <v>1.4899092509819856E-3</v>
      </c>
      <c r="K9" s="15">
        <v>8.1267777326290123E-4</v>
      </c>
      <c r="L9" s="14">
        <v>1.3815522145469321E-2</v>
      </c>
      <c r="M9" s="14">
        <v>1.6253555465258025E-3</v>
      </c>
      <c r="N9" s="14">
        <v>1.8962481376134363E-2</v>
      </c>
      <c r="O9" s="14">
        <v>0</v>
      </c>
      <c r="P9" s="14">
        <v>0.21603684139238791</v>
      </c>
      <c r="Q9" s="14">
        <v>0.10659623459298388</v>
      </c>
      <c r="R9" s="14">
        <v>2.8850060950832996E-2</v>
      </c>
      <c r="S9" s="14">
        <v>2.1671407287010701E-3</v>
      </c>
      <c r="T9" s="14">
        <v>4.469727752945957E-3</v>
      </c>
      <c r="U9" s="14">
        <v>2.1535960991466884E-2</v>
      </c>
      <c r="V9" s="14">
        <v>0</v>
      </c>
      <c r="W9" s="14">
        <v>0.2111607747528105</v>
      </c>
      <c r="X9" s="14">
        <v>0</v>
      </c>
      <c r="Y9" s="14">
        <v>2.5734796153325207E-3</v>
      </c>
      <c r="Z9" s="21">
        <v>0.15440877691995125</v>
      </c>
    </row>
    <row r="10" spans="1:26" x14ac:dyDescent="0.25">
      <c r="A10" s="4">
        <v>1982</v>
      </c>
      <c r="B10" s="8">
        <v>4814</v>
      </c>
      <c r="C10" s="8" t="s">
        <v>43</v>
      </c>
      <c r="D10" s="15">
        <v>0</v>
      </c>
      <c r="E10" s="14">
        <v>0</v>
      </c>
      <c r="F10" s="14">
        <v>0</v>
      </c>
      <c r="G10" s="14">
        <v>0</v>
      </c>
      <c r="H10" s="14">
        <v>0</v>
      </c>
      <c r="I10" s="14">
        <v>0.22621520565018693</v>
      </c>
      <c r="J10" s="14">
        <v>0</v>
      </c>
      <c r="K10" s="15">
        <v>0</v>
      </c>
      <c r="L10" s="14">
        <v>1.100955546323224E-2</v>
      </c>
      <c r="M10" s="14">
        <v>4.7777316161196513E-3</v>
      </c>
      <c r="N10" s="14">
        <v>2.4927295388450354E-3</v>
      </c>
      <c r="O10" s="14">
        <v>0</v>
      </c>
      <c r="P10" s="14">
        <v>0.19796427087660989</v>
      </c>
      <c r="Q10" s="14">
        <v>6.4187785625259661E-2</v>
      </c>
      <c r="R10" s="14">
        <v>2.2642293311175739E-2</v>
      </c>
      <c r="S10" s="14">
        <v>6.6472787702534274E-3</v>
      </c>
      <c r="T10" s="14">
        <v>5.4009140008309097E-3</v>
      </c>
      <c r="U10" s="14">
        <v>1.038637307852098E-2</v>
      </c>
      <c r="V10" s="14">
        <v>0</v>
      </c>
      <c r="W10" s="14">
        <v>0.33381803074366434</v>
      </c>
      <c r="X10" s="14">
        <v>4.1545492314083921E-4</v>
      </c>
      <c r="Y10" s="14">
        <v>1.6618196925633569E-3</v>
      </c>
      <c r="Z10" s="21">
        <v>0.11238055670959701</v>
      </c>
    </row>
    <row r="11" spans="1:26" x14ac:dyDescent="0.25">
      <c r="A11" s="4">
        <v>1983</v>
      </c>
      <c r="B11" s="8">
        <v>897</v>
      </c>
      <c r="C11" s="8" t="s">
        <v>43</v>
      </c>
      <c r="D11" s="15">
        <v>0</v>
      </c>
      <c r="E11" s="14">
        <v>0</v>
      </c>
      <c r="F11" s="14">
        <v>0</v>
      </c>
      <c r="G11" s="14">
        <v>0</v>
      </c>
      <c r="H11" s="14">
        <v>0</v>
      </c>
      <c r="I11" s="14">
        <v>0.30769230769230771</v>
      </c>
      <c r="J11" s="14">
        <v>4.459308807134894E-3</v>
      </c>
      <c r="K11" s="15">
        <v>0</v>
      </c>
      <c r="L11" s="14">
        <v>1.2263099219620958E-2</v>
      </c>
      <c r="M11" s="14">
        <v>3.3444816053511705E-3</v>
      </c>
      <c r="N11" s="14">
        <v>0</v>
      </c>
      <c r="O11" s="14">
        <v>0</v>
      </c>
      <c r="P11" s="14">
        <v>9.1415830546265328E-2</v>
      </c>
      <c r="Q11" s="14">
        <v>3.901895206243032E-2</v>
      </c>
      <c r="R11" s="14">
        <v>0</v>
      </c>
      <c r="S11" s="14">
        <v>2.229654403567447E-3</v>
      </c>
      <c r="T11" s="14">
        <v>3.3444816053511705E-3</v>
      </c>
      <c r="U11" s="14">
        <v>7.9152731326644368E-2</v>
      </c>
      <c r="V11" s="14">
        <v>0</v>
      </c>
      <c r="W11" s="14">
        <v>0.19732441471571907</v>
      </c>
      <c r="X11" s="14">
        <v>0</v>
      </c>
      <c r="Y11" s="14">
        <v>2.229654403567447E-3</v>
      </c>
      <c r="Z11" s="21">
        <v>0.25752508361204013</v>
      </c>
    </row>
    <row r="12" spans="1:26" x14ac:dyDescent="0.25">
      <c r="A12" s="4">
        <v>1984</v>
      </c>
      <c r="B12" s="8">
        <v>1175</v>
      </c>
      <c r="C12" s="8" t="s">
        <v>43</v>
      </c>
      <c r="D12" s="15">
        <v>0</v>
      </c>
      <c r="E12" s="14">
        <v>0</v>
      </c>
      <c r="F12" s="14">
        <v>0</v>
      </c>
      <c r="G12" s="14">
        <v>0</v>
      </c>
      <c r="H12" s="14">
        <v>0</v>
      </c>
      <c r="I12" s="14">
        <v>0.26297872340425532</v>
      </c>
      <c r="J12" s="14">
        <v>3.4042553191489361E-3</v>
      </c>
      <c r="K12" s="15">
        <v>0</v>
      </c>
      <c r="L12" s="14">
        <v>0</v>
      </c>
      <c r="M12" s="14">
        <v>2.297872340425532E-2</v>
      </c>
      <c r="N12" s="14">
        <v>1.1063829787234043E-2</v>
      </c>
      <c r="O12" s="14">
        <v>0</v>
      </c>
      <c r="P12" s="14">
        <v>3.1489361702127662E-2</v>
      </c>
      <c r="Q12" s="14">
        <v>3.4042553191489361E-3</v>
      </c>
      <c r="R12" s="14">
        <v>2.6382978723404255E-2</v>
      </c>
      <c r="S12" s="14">
        <v>5.9574468085106386E-3</v>
      </c>
      <c r="T12" s="14">
        <v>7.659574468085106E-3</v>
      </c>
      <c r="U12" s="14">
        <v>8.851063829787234E-2</v>
      </c>
      <c r="V12" s="14">
        <v>0</v>
      </c>
      <c r="W12" s="14">
        <v>0.26297872340425532</v>
      </c>
      <c r="X12" s="14">
        <v>2.6382978723404255E-2</v>
      </c>
      <c r="Y12" s="14">
        <v>8.5106382978723403E-4</v>
      </c>
      <c r="Z12" s="21">
        <v>0.24595744680851064</v>
      </c>
    </row>
    <row r="13" spans="1:26" x14ac:dyDescent="0.25">
      <c r="A13" s="4">
        <v>1985</v>
      </c>
      <c r="B13" s="8">
        <v>1260</v>
      </c>
      <c r="C13" s="8" t="s">
        <v>43</v>
      </c>
      <c r="D13" s="15">
        <v>0</v>
      </c>
      <c r="E13" s="14">
        <v>0</v>
      </c>
      <c r="F13" s="14">
        <v>0</v>
      </c>
      <c r="G13" s="14">
        <v>0</v>
      </c>
      <c r="H13" s="14">
        <v>0</v>
      </c>
      <c r="I13" s="14">
        <v>0.14603174603174601</v>
      </c>
      <c r="J13" s="14">
        <v>6.3492063492063492E-3</v>
      </c>
      <c r="K13" s="15">
        <v>0</v>
      </c>
      <c r="L13" s="14">
        <v>0</v>
      </c>
      <c r="M13" s="14">
        <v>1.5873015873015873E-3</v>
      </c>
      <c r="N13" s="14">
        <v>1.5873015873015873E-3</v>
      </c>
      <c r="O13" s="14">
        <v>0</v>
      </c>
      <c r="P13" s="14">
        <v>0.11825396825396825</v>
      </c>
      <c r="Q13" s="14">
        <v>2.3809523809523808E-2</v>
      </c>
      <c r="R13" s="14">
        <v>4.4444444444444446E-2</v>
      </c>
      <c r="S13" s="14">
        <v>7.9365079365079365E-4</v>
      </c>
      <c r="T13" s="14">
        <v>0</v>
      </c>
      <c r="U13" s="14">
        <v>1.3492063492063493E-2</v>
      </c>
      <c r="V13" s="14">
        <v>0</v>
      </c>
      <c r="W13" s="14">
        <v>0.27460317460317457</v>
      </c>
      <c r="X13" s="14">
        <v>2.3809523809523812E-3</v>
      </c>
      <c r="Y13" s="14">
        <v>7.9365079365079365E-4</v>
      </c>
      <c r="Z13" s="21">
        <v>0.36587301587301585</v>
      </c>
    </row>
    <row r="14" spans="1:26" x14ac:dyDescent="0.25">
      <c r="A14" s="4">
        <v>1986</v>
      </c>
      <c r="B14" s="8">
        <v>350</v>
      </c>
      <c r="C14" s="8" t="s">
        <v>43</v>
      </c>
      <c r="D14" s="15">
        <v>0</v>
      </c>
      <c r="E14" s="14">
        <v>0</v>
      </c>
      <c r="F14" s="14">
        <v>0</v>
      </c>
      <c r="G14" s="14">
        <v>0</v>
      </c>
      <c r="H14" s="14">
        <v>0</v>
      </c>
      <c r="I14" s="14">
        <v>0.24000000000000002</v>
      </c>
      <c r="J14" s="14">
        <v>2.2857142857142857E-2</v>
      </c>
      <c r="K14" s="15">
        <v>0</v>
      </c>
      <c r="L14" s="14">
        <v>2.2857142857142857E-2</v>
      </c>
      <c r="M14" s="14">
        <v>2.8571428571428571E-2</v>
      </c>
      <c r="N14" s="14">
        <v>1.7142857142857144E-2</v>
      </c>
      <c r="O14" s="14">
        <v>0</v>
      </c>
      <c r="P14" s="14">
        <v>8.5714285714285719E-3</v>
      </c>
      <c r="Q14" s="14">
        <v>2.2857142857142857E-2</v>
      </c>
      <c r="R14" s="14">
        <v>1.4285714285714285E-2</v>
      </c>
      <c r="S14" s="14">
        <v>0</v>
      </c>
      <c r="T14" s="14">
        <v>0</v>
      </c>
      <c r="U14" s="14">
        <v>4.5714285714285714E-2</v>
      </c>
      <c r="V14" s="14">
        <v>0</v>
      </c>
      <c r="W14" s="14">
        <v>0.35142857142857142</v>
      </c>
      <c r="X14" s="14">
        <v>1.1428571428571429E-2</v>
      </c>
      <c r="Y14" s="14">
        <v>7.4285714285714288E-2</v>
      </c>
      <c r="Z14" s="21">
        <v>0.14000000000000001</v>
      </c>
    </row>
    <row r="15" spans="1:26" x14ac:dyDescent="0.25">
      <c r="A15" s="4">
        <v>1987</v>
      </c>
      <c r="B15" s="8">
        <v>158</v>
      </c>
      <c r="C15" s="8" t="s">
        <v>43</v>
      </c>
      <c r="D15" s="15">
        <v>0</v>
      </c>
      <c r="E15" s="14">
        <v>0</v>
      </c>
      <c r="F15" s="14">
        <v>0</v>
      </c>
      <c r="G15" s="14">
        <v>0</v>
      </c>
      <c r="H15" s="14">
        <v>0</v>
      </c>
      <c r="I15" s="14">
        <v>9.49367088607595E-2</v>
      </c>
      <c r="J15" s="14">
        <v>0</v>
      </c>
      <c r="K15" s="15">
        <v>0</v>
      </c>
      <c r="L15" s="14">
        <v>0</v>
      </c>
      <c r="M15" s="14">
        <v>0</v>
      </c>
      <c r="N15" s="14">
        <v>0</v>
      </c>
      <c r="O15" s="14">
        <v>0</v>
      </c>
      <c r="P15" s="14">
        <v>0.13291139240506328</v>
      </c>
      <c r="Q15" s="14">
        <v>6.9620253164556958E-2</v>
      </c>
      <c r="R15" s="14">
        <v>1.8987341772151899E-2</v>
      </c>
      <c r="S15" s="14">
        <v>1.2658227848101266E-2</v>
      </c>
      <c r="T15" s="14">
        <v>0.15822784810126583</v>
      </c>
      <c r="U15" s="14">
        <v>5.0632911392405069E-2</v>
      </c>
      <c r="V15" s="14">
        <v>0</v>
      </c>
      <c r="W15" s="14">
        <v>0.25949367088607594</v>
      </c>
      <c r="X15" s="14">
        <v>6.3291139240506333E-2</v>
      </c>
      <c r="Y15" s="14">
        <v>2.5316455696202531E-2</v>
      </c>
      <c r="Z15" s="21">
        <v>0.11392405063291139</v>
      </c>
    </row>
    <row r="16" spans="1:26" x14ac:dyDescent="0.25">
      <c r="A16" s="4">
        <v>1988</v>
      </c>
      <c r="B16" s="8">
        <v>891</v>
      </c>
      <c r="C16" s="8" t="s">
        <v>43</v>
      </c>
      <c r="D16" s="15">
        <v>0</v>
      </c>
      <c r="E16" s="14">
        <v>0</v>
      </c>
      <c r="F16" s="14">
        <v>0</v>
      </c>
      <c r="G16" s="14">
        <v>4.4893378226711564E-3</v>
      </c>
      <c r="H16" s="14">
        <v>0</v>
      </c>
      <c r="I16" s="14">
        <v>0.24242424242424243</v>
      </c>
      <c r="J16" s="14">
        <v>2.0202020202020204E-2</v>
      </c>
      <c r="K16" s="15">
        <v>0</v>
      </c>
      <c r="L16" s="14">
        <v>2.0202020202020204E-2</v>
      </c>
      <c r="M16" s="14">
        <v>3.3670033670033669E-3</v>
      </c>
      <c r="N16" s="14">
        <v>1.6835016835016835E-2</v>
      </c>
      <c r="O16" s="14">
        <v>0</v>
      </c>
      <c r="P16" s="14">
        <v>0.11335578002244669</v>
      </c>
      <c r="Q16" s="14">
        <v>1.5712682379349047E-2</v>
      </c>
      <c r="R16" s="14">
        <v>4.7138047138047139E-2</v>
      </c>
      <c r="S16" s="14">
        <v>1.2345679012345678E-2</v>
      </c>
      <c r="T16" s="14">
        <v>1.7957351290684622E-2</v>
      </c>
      <c r="U16" s="14">
        <v>4.8260381593714929E-2</v>
      </c>
      <c r="V16" s="14">
        <v>0</v>
      </c>
      <c r="W16" s="14">
        <v>0.29180695847362514</v>
      </c>
      <c r="X16" s="14">
        <v>3.9281705948372617E-2</v>
      </c>
      <c r="Y16" s="14">
        <v>2.8058361391694726E-2</v>
      </c>
      <c r="Z16" s="21">
        <v>7.8563411896745233E-2</v>
      </c>
    </row>
    <row r="17" spans="1:26" x14ac:dyDescent="0.25">
      <c r="A17" s="4">
        <v>1989</v>
      </c>
      <c r="B17" s="8">
        <v>2428</v>
      </c>
      <c r="C17" s="8" t="s">
        <v>43</v>
      </c>
      <c r="D17" s="15">
        <v>0</v>
      </c>
      <c r="E17" s="14">
        <v>0</v>
      </c>
      <c r="F17" s="14">
        <v>0</v>
      </c>
      <c r="G17" s="14">
        <v>2.4711696869851728E-3</v>
      </c>
      <c r="H17" s="14">
        <v>0</v>
      </c>
      <c r="I17" s="14">
        <v>0.16103789126853377</v>
      </c>
      <c r="J17" s="14">
        <v>3.0889621087314661E-2</v>
      </c>
      <c r="K17" s="15">
        <v>0</v>
      </c>
      <c r="L17" s="14">
        <v>5.3542009884678752E-3</v>
      </c>
      <c r="M17" s="14">
        <v>0</v>
      </c>
      <c r="N17" s="14">
        <v>4.1186161449752881E-3</v>
      </c>
      <c r="O17" s="14">
        <v>0</v>
      </c>
      <c r="P17" s="14">
        <v>0.18451400329489293</v>
      </c>
      <c r="Q17" s="14">
        <v>2.1416803953871501E-2</v>
      </c>
      <c r="R17" s="14">
        <v>7.6606260296540357E-2</v>
      </c>
      <c r="S17" s="14">
        <v>1.029654036243822E-2</v>
      </c>
      <c r="T17" s="14">
        <v>1.6474464579901153E-3</v>
      </c>
      <c r="U17" s="14">
        <v>1.8945634266886325E-2</v>
      </c>
      <c r="V17" s="14">
        <v>0</v>
      </c>
      <c r="W17" s="14">
        <v>0.32866556836902799</v>
      </c>
      <c r="X17" s="14">
        <v>3.1713344316309719E-2</v>
      </c>
      <c r="Y17" s="14">
        <v>0</v>
      </c>
      <c r="Z17" s="21">
        <v>0.12232289950576607</v>
      </c>
    </row>
    <row r="18" spans="1:26" x14ac:dyDescent="0.25">
      <c r="A18" s="4">
        <v>1990</v>
      </c>
      <c r="B18" s="8">
        <v>2533</v>
      </c>
      <c r="C18" s="8" t="s">
        <v>43</v>
      </c>
      <c r="D18" s="15">
        <v>0</v>
      </c>
      <c r="E18" s="14">
        <v>0</v>
      </c>
      <c r="F18" s="14">
        <v>0</v>
      </c>
      <c r="G18" s="14">
        <v>1.9739439399921043E-3</v>
      </c>
      <c r="H18" s="14">
        <v>0</v>
      </c>
      <c r="I18" s="14">
        <v>0.19265692854322938</v>
      </c>
      <c r="J18" s="14">
        <v>4.3821555467824715E-2</v>
      </c>
      <c r="K18" s="15">
        <v>3.1583103039873666E-3</v>
      </c>
      <c r="L18" s="14">
        <v>5.5270430319778914E-3</v>
      </c>
      <c r="M18" s="14">
        <v>3.9478878799842085E-3</v>
      </c>
      <c r="N18" s="14">
        <v>8.6853533359652589E-3</v>
      </c>
      <c r="O18" s="14">
        <v>0</v>
      </c>
      <c r="P18" s="14">
        <v>0.11448874851954205</v>
      </c>
      <c r="Q18" s="14">
        <v>6.8693249111725224E-2</v>
      </c>
      <c r="R18" s="14">
        <v>3.5925779707856299E-2</v>
      </c>
      <c r="S18" s="14">
        <v>0</v>
      </c>
      <c r="T18" s="14">
        <v>3.9478878799842085E-3</v>
      </c>
      <c r="U18" s="14">
        <v>5.4086063955783657E-2</v>
      </c>
      <c r="V18" s="14">
        <v>0</v>
      </c>
      <c r="W18" s="14">
        <v>0.23292538491906831</v>
      </c>
      <c r="X18" s="14">
        <v>2.0923805763916305E-2</v>
      </c>
      <c r="Y18" s="14">
        <v>0</v>
      </c>
      <c r="Z18" s="21">
        <v>0.20923805763916306</v>
      </c>
    </row>
    <row r="19" spans="1:26" x14ac:dyDescent="0.25">
      <c r="A19" s="4">
        <v>1991</v>
      </c>
      <c r="B19" s="8">
        <v>3018</v>
      </c>
      <c r="C19" s="8" t="s">
        <v>43</v>
      </c>
      <c r="D19" s="15">
        <v>0</v>
      </c>
      <c r="E19" s="14">
        <v>0</v>
      </c>
      <c r="F19" s="14">
        <v>0</v>
      </c>
      <c r="G19" s="14">
        <v>0</v>
      </c>
      <c r="H19" s="14">
        <v>0</v>
      </c>
      <c r="I19" s="14">
        <v>0.14943671305500331</v>
      </c>
      <c r="J19" s="14">
        <v>1.3916500994035786E-2</v>
      </c>
      <c r="K19" s="15">
        <v>0</v>
      </c>
      <c r="L19" s="14">
        <v>2.6507620941020544E-3</v>
      </c>
      <c r="M19" s="14">
        <v>2.982107355864811E-3</v>
      </c>
      <c r="N19" s="14">
        <v>4.6388336646785945E-3</v>
      </c>
      <c r="O19" s="14">
        <v>0</v>
      </c>
      <c r="P19" s="14">
        <v>0.1242544731610338</v>
      </c>
      <c r="Q19" s="14">
        <v>3.0483764082173626E-2</v>
      </c>
      <c r="R19" s="14">
        <v>5.8979456593770706E-2</v>
      </c>
      <c r="S19" s="14">
        <v>1.6235917826375082E-2</v>
      </c>
      <c r="T19" s="14">
        <v>5.6328694499668654E-3</v>
      </c>
      <c r="U19" s="14">
        <v>3.214049039098741E-2</v>
      </c>
      <c r="V19" s="14">
        <v>0</v>
      </c>
      <c r="W19" s="14">
        <v>0.32339297548045065</v>
      </c>
      <c r="X19" s="14">
        <v>3.3465871438038433E-2</v>
      </c>
      <c r="Y19" s="14">
        <v>3.6447978793903248E-3</v>
      </c>
      <c r="Z19" s="21">
        <v>0.19814446653412857</v>
      </c>
    </row>
    <row r="20" spans="1:26" x14ac:dyDescent="0.25">
      <c r="A20" s="4">
        <v>1992</v>
      </c>
      <c r="B20" s="8">
        <v>3197</v>
      </c>
      <c r="C20" s="8" t="s">
        <v>43</v>
      </c>
      <c r="D20" s="15">
        <v>0</v>
      </c>
      <c r="E20" s="14">
        <v>0</v>
      </c>
      <c r="F20" s="14">
        <v>0</v>
      </c>
      <c r="G20" s="14">
        <v>0</v>
      </c>
      <c r="H20" s="14">
        <v>0</v>
      </c>
      <c r="I20" s="14">
        <v>0.14106975289333751</v>
      </c>
      <c r="J20" s="14">
        <v>2.3772286518611199E-2</v>
      </c>
      <c r="K20" s="15">
        <v>2.1895527056615578E-3</v>
      </c>
      <c r="L20" s="14">
        <v>5.0046918986549893E-3</v>
      </c>
      <c r="M20" s="14">
        <v>3.1279324366593683E-3</v>
      </c>
      <c r="N20" s="14">
        <v>4.3791054113231156E-3</v>
      </c>
      <c r="O20" s="14">
        <v>0</v>
      </c>
      <c r="P20" s="14">
        <v>0.22521113543947452</v>
      </c>
      <c r="Q20" s="14">
        <v>4.2852674382233343E-2</v>
      </c>
      <c r="R20" s="14">
        <v>6.2871441976853307E-2</v>
      </c>
      <c r="S20" s="14">
        <v>7.507037847982484E-3</v>
      </c>
      <c r="T20" s="14">
        <v>0</v>
      </c>
      <c r="U20" s="14">
        <v>3.4094463559587118E-2</v>
      </c>
      <c r="V20" s="14">
        <v>0</v>
      </c>
      <c r="W20" s="14">
        <v>0.14138254613700343</v>
      </c>
      <c r="X20" s="14">
        <v>3.4720050046918985E-2</v>
      </c>
      <c r="Y20" s="14">
        <v>1.5639662183296842E-3</v>
      </c>
      <c r="Z20" s="21">
        <v>0.27025336252736942</v>
      </c>
    </row>
    <row r="21" spans="1:26" x14ac:dyDescent="0.25">
      <c r="A21" s="4">
        <v>1993</v>
      </c>
      <c r="B21" s="8">
        <v>1263</v>
      </c>
      <c r="C21" s="8" t="s">
        <v>43</v>
      </c>
      <c r="D21" s="15">
        <v>0</v>
      </c>
      <c r="E21" s="14">
        <v>0</v>
      </c>
      <c r="F21" s="14">
        <v>0</v>
      </c>
      <c r="G21" s="14">
        <v>0</v>
      </c>
      <c r="H21" s="14">
        <v>0</v>
      </c>
      <c r="I21" s="14">
        <v>0.1955661124307205</v>
      </c>
      <c r="J21" s="14">
        <v>4.1171813143309581E-2</v>
      </c>
      <c r="K21" s="15">
        <v>0</v>
      </c>
      <c r="L21" s="14">
        <v>0</v>
      </c>
      <c r="M21" s="14">
        <v>0</v>
      </c>
      <c r="N21" s="14">
        <v>3.1670625494853522E-3</v>
      </c>
      <c r="O21" s="14">
        <v>0</v>
      </c>
      <c r="P21" s="14">
        <v>0.17656373713380838</v>
      </c>
      <c r="Q21" s="14">
        <v>2.2961203483768806E-2</v>
      </c>
      <c r="R21" s="14">
        <v>1.4251781472684086E-2</v>
      </c>
      <c r="S21" s="14">
        <v>5.5423594615993665E-3</v>
      </c>
      <c r="T21" s="14">
        <v>0</v>
      </c>
      <c r="U21" s="14">
        <v>5.6215360253365002E-2</v>
      </c>
      <c r="V21" s="14">
        <v>0</v>
      </c>
      <c r="W21" s="14">
        <v>0.20348376880443389</v>
      </c>
      <c r="X21" s="14">
        <v>3.0087094220110848E-2</v>
      </c>
      <c r="Y21" s="14">
        <v>1.5835312747426761E-3</v>
      </c>
      <c r="Z21" s="21">
        <v>0.24940617577197149</v>
      </c>
    </row>
    <row r="22" spans="1:26" x14ac:dyDescent="0.25">
      <c r="A22" s="4">
        <v>1994</v>
      </c>
      <c r="B22" s="8">
        <v>990</v>
      </c>
      <c r="C22" s="8" t="s">
        <v>43</v>
      </c>
      <c r="D22" s="15">
        <v>0</v>
      </c>
      <c r="E22" s="14">
        <v>0</v>
      </c>
      <c r="F22" s="14">
        <v>0</v>
      </c>
      <c r="G22" s="14">
        <v>0</v>
      </c>
      <c r="H22" s="14">
        <v>0</v>
      </c>
      <c r="I22" s="14">
        <v>0.21212121212121213</v>
      </c>
      <c r="J22" s="14">
        <v>3.8383838383838381E-2</v>
      </c>
      <c r="K22" s="15">
        <v>0</v>
      </c>
      <c r="L22" s="14">
        <v>0</v>
      </c>
      <c r="M22" s="14">
        <v>0</v>
      </c>
      <c r="N22" s="14">
        <v>9.0909090909090905E-3</v>
      </c>
      <c r="O22" s="14">
        <v>0</v>
      </c>
      <c r="P22" s="14">
        <v>2.1212121212121213E-2</v>
      </c>
      <c r="Q22" s="14">
        <v>0</v>
      </c>
      <c r="R22" s="14">
        <v>1.2121212121212121E-2</v>
      </c>
      <c r="S22" s="14">
        <v>0</v>
      </c>
      <c r="T22" s="14">
        <v>0</v>
      </c>
      <c r="U22" s="14">
        <v>1.01010101010101E-2</v>
      </c>
      <c r="V22" s="14">
        <v>0</v>
      </c>
      <c r="W22" s="14">
        <v>0.31616161616161614</v>
      </c>
      <c r="X22" s="14">
        <v>0</v>
      </c>
      <c r="Y22" s="14">
        <v>0</v>
      </c>
      <c r="Z22" s="21">
        <v>0.38080808080808082</v>
      </c>
    </row>
    <row r="23" spans="1:26" x14ac:dyDescent="0.25">
      <c r="A23" s="4">
        <v>1995</v>
      </c>
      <c r="B23" s="8">
        <v>963</v>
      </c>
      <c r="C23" s="8" t="s">
        <v>43</v>
      </c>
      <c r="D23" s="15">
        <v>0</v>
      </c>
      <c r="E23" s="14">
        <v>0</v>
      </c>
      <c r="F23" s="14">
        <v>0</v>
      </c>
      <c r="G23" s="14">
        <v>0</v>
      </c>
      <c r="H23" s="14">
        <v>0</v>
      </c>
      <c r="I23" s="14">
        <v>0.10176531671858775</v>
      </c>
      <c r="J23" s="14">
        <v>2.8037383177570093E-2</v>
      </c>
      <c r="K23" s="15">
        <v>0</v>
      </c>
      <c r="L23" s="14">
        <v>0</v>
      </c>
      <c r="M23" s="14">
        <v>0</v>
      </c>
      <c r="N23" s="14">
        <v>4.1536863966770508E-3</v>
      </c>
      <c r="O23" s="14">
        <v>0</v>
      </c>
      <c r="P23" s="14">
        <v>1.3499480789200415E-2</v>
      </c>
      <c r="Q23" s="14">
        <v>0</v>
      </c>
      <c r="R23" s="14">
        <v>4.1536863966770508E-3</v>
      </c>
      <c r="S23" s="14">
        <v>0</v>
      </c>
      <c r="T23" s="14">
        <v>5.1921079958463139E-3</v>
      </c>
      <c r="U23" s="14">
        <v>0</v>
      </c>
      <c r="V23" s="14">
        <v>0</v>
      </c>
      <c r="W23" s="14">
        <v>0.39875389408099687</v>
      </c>
      <c r="X23" s="14">
        <v>0</v>
      </c>
      <c r="Y23" s="14">
        <v>1.6614745586708203E-2</v>
      </c>
      <c r="Z23" s="21">
        <v>0.42782969885773625</v>
      </c>
    </row>
    <row r="24" spans="1:26" x14ac:dyDescent="0.25">
      <c r="A24" s="4">
        <v>1996</v>
      </c>
      <c r="B24" s="8">
        <v>933</v>
      </c>
      <c r="C24" s="8" t="s">
        <v>43</v>
      </c>
      <c r="D24" s="15">
        <v>0</v>
      </c>
      <c r="E24" s="14">
        <v>0</v>
      </c>
      <c r="F24" s="14">
        <v>0</v>
      </c>
      <c r="G24" s="14">
        <v>0</v>
      </c>
      <c r="H24" s="14">
        <v>0</v>
      </c>
      <c r="I24" s="14">
        <v>1.2861736334405145E-2</v>
      </c>
      <c r="J24" s="14">
        <v>3.0010718113612004E-2</v>
      </c>
      <c r="K24" s="15">
        <v>0</v>
      </c>
      <c r="L24" s="14">
        <v>0</v>
      </c>
      <c r="M24" s="14">
        <v>0</v>
      </c>
      <c r="N24" s="14">
        <v>0</v>
      </c>
      <c r="O24" s="14">
        <v>0</v>
      </c>
      <c r="P24" s="14">
        <v>8.5744908896034297E-3</v>
      </c>
      <c r="Q24" s="14">
        <v>0</v>
      </c>
      <c r="R24" s="14">
        <v>4.8231511254019289E-2</v>
      </c>
      <c r="S24" s="14">
        <v>1.0718113612004287E-2</v>
      </c>
      <c r="T24" s="14">
        <v>0</v>
      </c>
      <c r="U24" s="14">
        <v>9.6463022508038593E-3</v>
      </c>
      <c r="V24" s="14">
        <v>0</v>
      </c>
      <c r="W24" s="14">
        <v>0.5712754555198285</v>
      </c>
      <c r="X24" s="14">
        <v>1.8220793140407289E-2</v>
      </c>
      <c r="Y24" s="14">
        <v>6.4308681672025723E-3</v>
      </c>
      <c r="Z24" s="21">
        <v>0.28403001071811362</v>
      </c>
    </row>
    <row r="25" spans="1:26" x14ac:dyDescent="0.25">
      <c r="A25" s="4">
        <v>1997</v>
      </c>
      <c r="B25" s="8">
        <v>641</v>
      </c>
      <c r="C25" s="8" t="s">
        <v>43</v>
      </c>
      <c r="D25" s="15">
        <v>0</v>
      </c>
      <c r="E25" s="14">
        <v>0</v>
      </c>
      <c r="F25" s="14">
        <v>0</v>
      </c>
      <c r="G25" s="14">
        <v>0</v>
      </c>
      <c r="H25" s="14">
        <v>0</v>
      </c>
      <c r="I25" s="14">
        <v>0.1357254290171607</v>
      </c>
      <c r="J25" s="14">
        <v>2.6521060842433698E-2</v>
      </c>
      <c r="K25" s="15">
        <v>0</v>
      </c>
      <c r="L25" s="14">
        <v>0</v>
      </c>
      <c r="M25" s="14">
        <v>0</v>
      </c>
      <c r="N25" s="14">
        <v>0</v>
      </c>
      <c r="O25" s="14">
        <v>0</v>
      </c>
      <c r="P25" s="14">
        <v>9.3603744149765994E-3</v>
      </c>
      <c r="Q25" s="14">
        <v>1.2480499219968799E-2</v>
      </c>
      <c r="R25" s="14">
        <v>4.3681747269890797E-2</v>
      </c>
      <c r="S25" s="14">
        <v>0</v>
      </c>
      <c r="T25" s="14">
        <v>0</v>
      </c>
      <c r="U25" s="14">
        <v>3.9001560062402497E-2</v>
      </c>
      <c r="V25" s="14">
        <v>0</v>
      </c>
      <c r="W25" s="14">
        <v>0.24336973478939158</v>
      </c>
      <c r="X25" s="14">
        <v>6.5522620904836196E-2</v>
      </c>
      <c r="Y25" s="14">
        <v>1.5600624024960999E-3</v>
      </c>
      <c r="Z25" s="21">
        <v>0.42277691107644305</v>
      </c>
    </row>
    <row r="26" spans="1:26" x14ac:dyDescent="0.25">
      <c r="A26" s="4">
        <v>1998</v>
      </c>
      <c r="B26" s="8">
        <v>861</v>
      </c>
      <c r="C26" s="8" t="s">
        <v>43</v>
      </c>
      <c r="D26" s="15">
        <v>0</v>
      </c>
      <c r="E26" s="14">
        <v>0</v>
      </c>
      <c r="F26" s="14">
        <v>0</v>
      </c>
      <c r="G26" s="14">
        <v>0</v>
      </c>
      <c r="H26" s="14">
        <v>0</v>
      </c>
      <c r="I26" s="14">
        <v>2.3228803716608595E-3</v>
      </c>
      <c r="J26" s="14">
        <v>1.6260162601626018E-2</v>
      </c>
      <c r="K26" s="15">
        <v>0</v>
      </c>
      <c r="L26" s="14">
        <v>0</v>
      </c>
      <c r="M26" s="14">
        <v>0</v>
      </c>
      <c r="N26" s="14">
        <v>0</v>
      </c>
      <c r="O26" s="14">
        <v>0</v>
      </c>
      <c r="P26" s="14">
        <v>4.6457607433217189E-3</v>
      </c>
      <c r="Q26" s="14">
        <v>1.6260162601626018E-2</v>
      </c>
      <c r="R26" s="14">
        <v>2.2067363530778164E-2</v>
      </c>
      <c r="S26" s="14">
        <v>2.3228803716608595E-3</v>
      </c>
      <c r="T26" s="14">
        <v>0</v>
      </c>
      <c r="U26" s="14">
        <v>1.2775842044134728E-2</v>
      </c>
      <c r="V26" s="14">
        <v>0</v>
      </c>
      <c r="W26" s="14">
        <v>0.2183507549361208</v>
      </c>
      <c r="X26" s="14">
        <v>0.14053426248548201</v>
      </c>
      <c r="Y26" s="14">
        <v>1.3937282229965157E-2</v>
      </c>
      <c r="Z26" s="21">
        <v>0.55052264808362372</v>
      </c>
    </row>
    <row r="27" spans="1:26" x14ac:dyDescent="0.25">
      <c r="A27" s="4">
        <v>1999</v>
      </c>
      <c r="B27" s="8">
        <v>1652</v>
      </c>
      <c r="C27" s="8" t="s">
        <v>43</v>
      </c>
      <c r="D27" s="15">
        <v>0</v>
      </c>
      <c r="E27" s="14">
        <v>0</v>
      </c>
      <c r="F27" s="14">
        <v>0</v>
      </c>
      <c r="G27" s="14">
        <v>0</v>
      </c>
      <c r="H27" s="14">
        <v>0</v>
      </c>
      <c r="I27" s="14">
        <v>3.0266343825665859E-3</v>
      </c>
      <c r="J27" s="14">
        <v>3.9346246973365619E-2</v>
      </c>
      <c r="K27" s="15">
        <v>0</v>
      </c>
      <c r="L27" s="14">
        <v>3.0266343825665859E-3</v>
      </c>
      <c r="M27" s="14">
        <v>0</v>
      </c>
      <c r="N27" s="14">
        <v>0</v>
      </c>
      <c r="O27" s="14">
        <v>0</v>
      </c>
      <c r="P27" s="14">
        <v>8.1719128329297827E-2</v>
      </c>
      <c r="Q27" s="14">
        <v>1.6949152542372881E-2</v>
      </c>
      <c r="R27" s="14">
        <v>0.11198547215496368</v>
      </c>
      <c r="S27" s="14">
        <v>9.6852300242130755E-3</v>
      </c>
      <c r="T27" s="14">
        <v>0</v>
      </c>
      <c r="U27" s="14">
        <v>3.6319612590799033E-3</v>
      </c>
      <c r="V27" s="14">
        <v>0</v>
      </c>
      <c r="W27" s="14">
        <v>0.36380145278450365</v>
      </c>
      <c r="X27" s="14">
        <v>6.5375302663438259E-2</v>
      </c>
      <c r="Y27" s="14">
        <v>1.3317191283292978E-2</v>
      </c>
      <c r="Z27" s="21">
        <v>0.28813559322033899</v>
      </c>
    </row>
    <row r="28" spans="1:26" x14ac:dyDescent="0.25">
      <c r="A28" s="4">
        <v>2000</v>
      </c>
      <c r="B28" s="8">
        <v>1016</v>
      </c>
      <c r="C28" s="8" t="s">
        <v>43</v>
      </c>
      <c r="D28" s="15">
        <v>0</v>
      </c>
      <c r="E28" s="14">
        <v>0</v>
      </c>
      <c r="F28" s="14">
        <v>0</v>
      </c>
      <c r="G28" s="14">
        <v>0</v>
      </c>
      <c r="H28" s="14">
        <v>0</v>
      </c>
      <c r="I28" s="14">
        <v>4.0354330708661415E-2</v>
      </c>
      <c r="J28" s="14">
        <v>5.2165354330708659E-2</v>
      </c>
      <c r="K28" s="15">
        <v>0</v>
      </c>
      <c r="L28" s="14">
        <v>0</v>
      </c>
      <c r="M28" s="14">
        <v>0</v>
      </c>
      <c r="N28" s="14">
        <v>0</v>
      </c>
      <c r="O28" s="14">
        <v>0</v>
      </c>
      <c r="P28" s="14">
        <v>1.4763779527559055E-2</v>
      </c>
      <c r="Q28" s="14">
        <v>1.7716535433070866E-2</v>
      </c>
      <c r="R28" s="14">
        <v>3.937007874015748E-2</v>
      </c>
      <c r="S28" s="14">
        <v>9.8425196850393699E-4</v>
      </c>
      <c r="T28" s="14">
        <v>0</v>
      </c>
      <c r="U28" s="14">
        <v>1.7716535433070866E-2</v>
      </c>
      <c r="V28" s="14">
        <v>0</v>
      </c>
      <c r="W28" s="14">
        <v>0.25984251968503935</v>
      </c>
      <c r="X28" s="14">
        <v>7.6771653543307089E-2</v>
      </c>
      <c r="Y28" s="14">
        <v>0</v>
      </c>
      <c r="Z28" s="21">
        <v>0.48031496062992124</v>
      </c>
    </row>
    <row r="29" spans="1:26" x14ac:dyDescent="0.25">
      <c r="A29" s="4">
        <v>2001</v>
      </c>
      <c r="B29" s="8">
        <v>6766</v>
      </c>
      <c r="C29" s="8" t="s">
        <v>43</v>
      </c>
      <c r="D29" s="15">
        <v>0</v>
      </c>
      <c r="E29" s="14">
        <v>0</v>
      </c>
      <c r="F29" s="14">
        <v>0</v>
      </c>
      <c r="G29" s="14">
        <v>0</v>
      </c>
      <c r="H29" s="14">
        <v>0</v>
      </c>
      <c r="I29" s="14">
        <v>3.6506059710316292E-2</v>
      </c>
      <c r="J29" s="14">
        <v>8.5722731303576709E-3</v>
      </c>
      <c r="K29" s="15">
        <v>0</v>
      </c>
      <c r="L29" s="14">
        <v>2.9559562518474726E-3</v>
      </c>
      <c r="M29" s="14">
        <v>0</v>
      </c>
      <c r="N29" s="14">
        <v>0</v>
      </c>
      <c r="O29" s="14">
        <v>0</v>
      </c>
      <c r="P29" s="14">
        <v>4.4634939402896839E-2</v>
      </c>
      <c r="Q29" s="14">
        <v>2.2465267514040793E-2</v>
      </c>
      <c r="R29" s="14">
        <v>0.11794265444871416</v>
      </c>
      <c r="S29" s="14">
        <v>8.4244753177652974E-3</v>
      </c>
      <c r="T29" s="14">
        <v>0</v>
      </c>
      <c r="U29" s="14">
        <v>1.2267218445167011E-2</v>
      </c>
      <c r="V29" s="14">
        <v>0</v>
      </c>
      <c r="W29" s="14">
        <v>0.24046704108779191</v>
      </c>
      <c r="X29" s="14">
        <v>2.2169671888856046E-2</v>
      </c>
      <c r="Y29" s="14">
        <v>7.3898906296186815E-4</v>
      </c>
      <c r="Z29" s="21">
        <v>0.48285545373928468</v>
      </c>
    </row>
    <row r="30" spans="1:26" x14ac:dyDescent="0.25">
      <c r="A30" s="4">
        <v>2002</v>
      </c>
      <c r="B30" s="8">
        <v>4700</v>
      </c>
      <c r="C30" s="8" t="s">
        <v>43</v>
      </c>
      <c r="D30" s="15">
        <v>0</v>
      </c>
      <c r="E30" s="14">
        <v>0</v>
      </c>
      <c r="F30" s="14">
        <v>0</v>
      </c>
      <c r="G30" s="14">
        <v>0</v>
      </c>
      <c r="H30" s="14">
        <v>0</v>
      </c>
      <c r="I30" s="14">
        <v>0.10361702127659574</v>
      </c>
      <c r="J30" s="14">
        <v>1.4042553191489362E-2</v>
      </c>
      <c r="K30" s="15">
        <v>0</v>
      </c>
      <c r="L30" s="14">
        <v>3.6170212765957448E-3</v>
      </c>
      <c r="M30" s="14">
        <v>0</v>
      </c>
      <c r="N30" s="14">
        <v>0</v>
      </c>
      <c r="O30" s="14">
        <v>0</v>
      </c>
      <c r="P30" s="14">
        <v>0.14297872340425533</v>
      </c>
      <c r="Q30" s="14">
        <v>6.8723404255319143E-2</v>
      </c>
      <c r="R30" s="14">
        <v>4.425531914893617E-2</v>
      </c>
      <c r="S30" s="14">
        <v>1.3404255319148937E-2</v>
      </c>
      <c r="T30" s="14">
        <v>6.382978723404255E-4</v>
      </c>
      <c r="U30" s="14">
        <v>4.6808510638297876E-3</v>
      </c>
      <c r="V30" s="14">
        <v>0</v>
      </c>
      <c r="W30" s="14">
        <v>0.25361702127659574</v>
      </c>
      <c r="X30" s="14">
        <v>2.5319148936170214E-2</v>
      </c>
      <c r="Y30" s="14">
        <v>2.1276595744680851E-4</v>
      </c>
      <c r="Z30" s="21">
        <v>0.32489361702127662</v>
      </c>
    </row>
    <row r="31" spans="1:26" x14ac:dyDescent="0.25">
      <c r="A31" s="4">
        <v>2003</v>
      </c>
      <c r="B31" s="8">
        <v>6404</v>
      </c>
      <c r="C31" s="8" t="s">
        <v>43</v>
      </c>
      <c r="D31" s="15">
        <v>0</v>
      </c>
      <c r="E31" s="14">
        <v>0</v>
      </c>
      <c r="F31" s="14">
        <v>0</v>
      </c>
      <c r="G31" s="14">
        <v>0</v>
      </c>
      <c r="H31" s="14">
        <v>0</v>
      </c>
      <c r="I31" s="14">
        <v>0.10259212991880075</v>
      </c>
      <c r="J31" s="14">
        <v>3.0449718925671457E-2</v>
      </c>
      <c r="K31" s="15">
        <v>0</v>
      </c>
      <c r="L31" s="14">
        <v>0</v>
      </c>
      <c r="M31" s="14">
        <v>0</v>
      </c>
      <c r="N31" s="14">
        <v>0</v>
      </c>
      <c r="O31" s="14">
        <v>0</v>
      </c>
      <c r="P31" s="14">
        <v>8.3697688944409737E-2</v>
      </c>
      <c r="Q31" s="14">
        <v>3.357276702061212E-2</v>
      </c>
      <c r="R31" s="14">
        <v>3.8413491567770144E-2</v>
      </c>
      <c r="S31" s="14">
        <v>3.9038101186758276E-3</v>
      </c>
      <c r="T31" s="14">
        <v>4.6845721424109934E-4</v>
      </c>
      <c r="U31" s="14">
        <v>2.0299812617114305E-3</v>
      </c>
      <c r="V31" s="14">
        <v>0</v>
      </c>
      <c r="W31" s="14">
        <v>0.23297938788257339</v>
      </c>
      <c r="X31" s="14">
        <v>2.26420986883198E-2</v>
      </c>
      <c r="Y31" s="14">
        <v>4.996876951905059E-3</v>
      </c>
      <c r="Z31" s="21">
        <v>0.44425359150530919</v>
      </c>
    </row>
    <row r="32" spans="1:26" x14ac:dyDescent="0.25">
      <c r="A32" s="4">
        <v>2004</v>
      </c>
      <c r="B32" s="8">
        <v>6401</v>
      </c>
      <c r="C32" s="8" t="s">
        <v>43</v>
      </c>
      <c r="D32" s="15">
        <v>0</v>
      </c>
      <c r="E32" s="14">
        <v>0</v>
      </c>
      <c r="F32" s="14">
        <v>0</v>
      </c>
      <c r="G32" s="14">
        <v>0</v>
      </c>
      <c r="H32" s="14">
        <v>0</v>
      </c>
      <c r="I32" s="14">
        <v>0.12091860646773941</v>
      </c>
      <c r="J32" s="14">
        <v>3.1088892360568662E-2</v>
      </c>
      <c r="K32" s="15">
        <v>0</v>
      </c>
      <c r="L32" s="14">
        <v>0</v>
      </c>
      <c r="M32" s="14">
        <v>0</v>
      </c>
      <c r="N32" s="14">
        <v>0</v>
      </c>
      <c r="O32" s="14">
        <v>0</v>
      </c>
      <c r="P32" s="14">
        <v>7.3113576003749417E-2</v>
      </c>
      <c r="Q32" s="14">
        <v>2.3590064052491796E-2</v>
      </c>
      <c r="R32" s="14">
        <v>3.1245117950320263E-2</v>
      </c>
      <c r="S32" s="14">
        <v>9.3735353850960788E-3</v>
      </c>
      <c r="T32" s="14">
        <v>0</v>
      </c>
      <c r="U32" s="14">
        <v>3.9056397437900328E-3</v>
      </c>
      <c r="V32" s="14">
        <v>0</v>
      </c>
      <c r="W32" s="14">
        <v>0.18981409154819559</v>
      </c>
      <c r="X32" s="14">
        <v>1.8122168411185753E-2</v>
      </c>
      <c r="Y32" s="14">
        <v>1.0935791282612093E-3</v>
      </c>
      <c r="Z32" s="21">
        <v>0.49773472894860177</v>
      </c>
    </row>
    <row r="33" spans="1:26" x14ac:dyDescent="0.25">
      <c r="A33" s="4">
        <v>2005</v>
      </c>
      <c r="B33" s="8">
        <v>2471</v>
      </c>
      <c r="C33" s="8" t="s">
        <v>43</v>
      </c>
      <c r="D33" s="15">
        <v>0</v>
      </c>
      <c r="E33" s="14">
        <v>0</v>
      </c>
      <c r="F33" s="14">
        <v>0</v>
      </c>
      <c r="G33" s="14">
        <v>0</v>
      </c>
      <c r="H33" s="14">
        <v>0</v>
      </c>
      <c r="I33" s="14">
        <v>0.24605422905706192</v>
      </c>
      <c r="J33" s="14">
        <v>3.1161473087818695E-2</v>
      </c>
      <c r="K33" s="15">
        <v>0</v>
      </c>
      <c r="L33" s="14">
        <v>0</v>
      </c>
      <c r="M33" s="14">
        <v>0</v>
      </c>
      <c r="N33" s="14">
        <v>0</v>
      </c>
      <c r="O33" s="14">
        <v>0</v>
      </c>
      <c r="P33" s="14">
        <v>5.9894779441521648E-2</v>
      </c>
      <c r="Q33" s="14">
        <v>9.3079724807770131E-3</v>
      </c>
      <c r="R33" s="14">
        <v>1.1331444759206799E-2</v>
      </c>
      <c r="S33" s="14">
        <v>8.0938891137191421E-4</v>
      </c>
      <c r="T33" s="14">
        <v>0</v>
      </c>
      <c r="U33" s="14">
        <v>0</v>
      </c>
      <c r="V33" s="14">
        <v>0</v>
      </c>
      <c r="W33" s="14">
        <v>0.27762039660056659</v>
      </c>
      <c r="X33" s="14">
        <v>9.3079724807770131E-3</v>
      </c>
      <c r="Y33" s="14">
        <v>2.0234722784297854E-3</v>
      </c>
      <c r="Z33" s="21">
        <v>0.35248887090246861</v>
      </c>
    </row>
    <row r="34" spans="1:26" x14ac:dyDescent="0.25">
      <c r="A34" s="4">
        <v>2006</v>
      </c>
      <c r="B34" s="8">
        <v>755</v>
      </c>
      <c r="C34" s="8" t="s">
        <v>43</v>
      </c>
      <c r="D34" s="15">
        <v>0</v>
      </c>
      <c r="E34" s="14">
        <v>0</v>
      </c>
      <c r="F34" s="14">
        <v>0</v>
      </c>
      <c r="G34" s="14">
        <v>0</v>
      </c>
      <c r="H34" s="14">
        <v>0</v>
      </c>
      <c r="I34" s="14">
        <v>0.16688741721854305</v>
      </c>
      <c r="J34" s="14">
        <v>4.900662251655629E-2</v>
      </c>
      <c r="K34" s="15">
        <v>0</v>
      </c>
      <c r="L34" s="14">
        <v>0</v>
      </c>
      <c r="M34" s="14">
        <v>0</v>
      </c>
      <c r="N34" s="14">
        <v>0</v>
      </c>
      <c r="O34" s="14">
        <v>0</v>
      </c>
      <c r="P34" s="14">
        <v>4.5033112582781455E-2</v>
      </c>
      <c r="Q34" s="14">
        <v>1.3245033112582781E-2</v>
      </c>
      <c r="R34" s="14">
        <v>1.456953642384106E-2</v>
      </c>
      <c r="S34" s="14">
        <v>5.2980132450331126E-3</v>
      </c>
      <c r="T34" s="14">
        <v>0</v>
      </c>
      <c r="U34" s="14">
        <v>1.1920529801324504E-2</v>
      </c>
      <c r="V34" s="14">
        <v>0</v>
      </c>
      <c r="W34" s="14">
        <v>0.37880794701986753</v>
      </c>
      <c r="X34" s="14">
        <v>1.0596026490066225E-2</v>
      </c>
      <c r="Y34" s="14">
        <v>0</v>
      </c>
      <c r="Z34" s="21">
        <v>0.30463576158940397</v>
      </c>
    </row>
    <row r="35" spans="1:26" x14ac:dyDescent="0.25">
      <c r="A35" s="4">
        <v>2007</v>
      </c>
      <c r="B35" s="8">
        <v>1318</v>
      </c>
      <c r="C35" s="8" t="s">
        <v>43</v>
      </c>
      <c r="D35" s="15">
        <v>0</v>
      </c>
      <c r="E35" s="14">
        <v>0</v>
      </c>
      <c r="F35" s="14">
        <v>0</v>
      </c>
      <c r="G35" s="14">
        <v>0</v>
      </c>
      <c r="H35" s="14">
        <v>0</v>
      </c>
      <c r="I35" s="14">
        <v>5.3869499241274654E-2</v>
      </c>
      <c r="J35" s="14">
        <v>2.959028831562974E-2</v>
      </c>
      <c r="K35" s="15">
        <v>0</v>
      </c>
      <c r="L35" s="14">
        <v>1.1380880121396054E-2</v>
      </c>
      <c r="M35" s="14">
        <v>0</v>
      </c>
      <c r="N35" s="14">
        <v>0</v>
      </c>
      <c r="O35" s="14">
        <v>0</v>
      </c>
      <c r="P35" s="14">
        <v>1.7450682852807285E-2</v>
      </c>
      <c r="Q35" s="14">
        <v>3.6418816388467376E-2</v>
      </c>
      <c r="R35" s="14">
        <v>8.3459787556904395E-3</v>
      </c>
      <c r="S35" s="14">
        <v>0</v>
      </c>
      <c r="T35" s="14">
        <v>0</v>
      </c>
      <c r="U35" s="14">
        <v>4.7040971168437029E-2</v>
      </c>
      <c r="V35" s="14">
        <v>0</v>
      </c>
      <c r="W35" s="14">
        <v>0.460546282245827</v>
      </c>
      <c r="X35" s="14">
        <v>1.5933232169954476E-2</v>
      </c>
      <c r="Y35" s="14">
        <v>0</v>
      </c>
      <c r="Z35" s="21">
        <v>0.31942336874051591</v>
      </c>
    </row>
    <row r="36" spans="1:26" x14ac:dyDescent="0.25">
      <c r="A36" s="4">
        <v>2008</v>
      </c>
      <c r="B36" s="8">
        <v>2318</v>
      </c>
      <c r="C36" s="8" t="s">
        <v>43</v>
      </c>
      <c r="D36" s="15">
        <v>0</v>
      </c>
      <c r="E36" s="14">
        <v>0</v>
      </c>
      <c r="F36" s="14">
        <v>0</v>
      </c>
      <c r="G36" s="14">
        <v>0</v>
      </c>
      <c r="H36" s="14">
        <v>0</v>
      </c>
      <c r="I36" s="14">
        <v>5.0043140638481448E-2</v>
      </c>
      <c r="J36" s="14">
        <v>6.6867989646246767E-2</v>
      </c>
      <c r="K36" s="15">
        <v>0</v>
      </c>
      <c r="L36" s="14">
        <v>3.8826574633304572E-3</v>
      </c>
      <c r="M36" s="14">
        <v>0</v>
      </c>
      <c r="N36" s="14">
        <v>0</v>
      </c>
      <c r="O36" s="14">
        <v>0</v>
      </c>
      <c r="P36" s="14">
        <v>7.5496117342536667E-2</v>
      </c>
      <c r="Q36" s="14">
        <v>2.9335634167385678E-2</v>
      </c>
      <c r="R36" s="14">
        <v>0</v>
      </c>
      <c r="S36" s="14">
        <v>0</v>
      </c>
      <c r="T36" s="14">
        <v>4.3140638481449527E-4</v>
      </c>
      <c r="U36" s="14">
        <v>1.8119068162208801E-2</v>
      </c>
      <c r="V36" s="14">
        <v>0</v>
      </c>
      <c r="W36" s="14">
        <v>0.41889559965487488</v>
      </c>
      <c r="X36" s="14">
        <v>2.6315789473684209E-2</v>
      </c>
      <c r="Y36" s="14">
        <v>0</v>
      </c>
      <c r="Z36" s="21">
        <v>0.31061259706643657</v>
      </c>
    </row>
    <row r="37" spans="1:26" x14ac:dyDescent="0.25">
      <c r="A37" s="4">
        <v>2009</v>
      </c>
      <c r="B37" s="8">
        <v>3066</v>
      </c>
      <c r="C37" s="8" t="s">
        <v>43</v>
      </c>
      <c r="D37" s="15">
        <v>0</v>
      </c>
      <c r="E37" s="14">
        <v>0</v>
      </c>
      <c r="F37" s="14">
        <v>0</v>
      </c>
      <c r="G37" s="14">
        <v>0</v>
      </c>
      <c r="H37" s="14">
        <v>0</v>
      </c>
      <c r="I37" s="14">
        <v>1.1089367253750815E-2</v>
      </c>
      <c r="J37" s="14">
        <v>2.2504892367906065E-2</v>
      </c>
      <c r="K37" s="15">
        <v>0</v>
      </c>
      <c r="L37" s="14">
        <v>4.8923679060665359E-3</v>
      </c>
      <c r="M37" s="14">
        <v>0</v>
      </c>
      <c r="N37" s="14">
        <v>0</v>
      </c>
      <c r="O37" s="14">
        <v>2.9354207436399216E-3</v>
      </c>
      <c r="P37" s="14">
        <v>1.4024787997390736E-2</v>
      </c>
      <c r="Q37" s="14">
        <v>3.587736464448793E-2</v>
      </c>
      <c r="R37" s="14">
        <v>0</v>
      </c>
      <c r="S37" s="14">
        <v>0</v>
      </c>
      <c r="T37" s="14">
        <v>0</v>
      </c>
      <c r="U37" s="14">
        <v>6.3926940639269403E-2</v>
      </c>
      <c r="V37" s="14">
        <v>0</v>
      </c>
      <c r="W37" s="14">
        <v>0.43313763861709065</v>
      </c>
      <c r="X37" s="14">
        <v>2.4787997390737115E-2</v>
      </c>
      <c r="Y37" s="14">
        <v>1.6307893020221786E-3</v>
      </c>
      <c r="Z37" s="21">
        <v>0.38519243313763862</v>
      </c>
    </row>
    <row r="38" spans="1:26" x14ac:dyDescent="0.25">
      <c r="A38" s="4">
        <v>2010</v>
      </c>
      <c r="B38" s="8">
        <v>4362</v>
      </c>
      <c r="C38" s="8" t="s">
        <v>43</v>
      </c>
      <c r="D38" s="15">
        <v>0</v>
      </c>
      <c r="E38" s="14">
        <v>0</v>
      </c>
      <c r="F38" s="14">
        <v>0</v>
      </c>
      <c r="G38" s="14">
        <v>0</v>
      </c>
      <c r="H38" s="14">
        <v>0</v>
      </c>
      <c r="I38" s="14">
        <v>4.5162769371847773E-2</v>
      </c>
      <c r="J38" s="14">
        <v>3.1178358551123338E-2</v>
      </c>
      <c r="K38" s="15">
        <v>0</v>
      </c>
      <c r="L38" s="14">
        <v>7.5653370013755161E-3</v>
      </c>
      <c r="M38" s="14">
        <v>0</v>
      </c>
      <c r="N38" s="14">
        <v>0</v>
      </c>
      <c r="O38" s="14">
        <v>0</v>
      </c>
      <c r="P38" s="14">
        <v>0.11462631820265932</v>
      </c>
      <c r="Q38" s="14">
        <v>4.951856946354883E-2</v>
      </c>
      <c r="R38" s="14">
        <v>3.9889958734525444E-2</v>
      </c>
      <c r="S38" s="14">
        <v>2.5217790004585052E-3</v>
      </c>
      <c r="T38" s="14">
        <v>0</v>
      </c>
      <c r="U38" s="14">
        <v>8.9408528198074277E-3</v>
      </c>
      <c r="V38" s="14">
        <v>0</v>
      </c>
      <c r="W38" s="14">
        <v>0.37299403943145348</v>
      </c>
      <c r="X38" s="14">
        <v>1.4213663457129757E-2</v>
      </c>
      <c r="Y38" s="14">
        <v>2.0632737276478678E-3</v>
      </c>
      <c r="Z38" s="21">
        <v>0.31132508023842276</v>
      </c>
    </row>
    <row r="39" spans="1:26" x14ac:dyDescent="0.25">
      <c r="A39" s="4">
        <v>2011</v>
      </c>
      <c r="B39" s="8">
        <v>2443</v>
      </c>
      <c r="C39" s="8" t="s">
        <v>43</v>
      </c>
      <c r="D39" s="15">
        <v>0</v>
      </c>
      <c r="E39" s="14">
        <v>0</v>
      </c>
      <c r="F39" s="14">
        <v>0</v>
      </c>
      <c r="G39" s="14">
        <v>0</v>
      </c>
      <c r="H39" s="14">
        <v>0</v>
      </c>
      <c r="I39" s="14">
        <v>5.4031927957429393E-2</v>
      </c>
      <c r="J39" s="14">
        <v>5.9353254195661072E-2</v>
      </c>
      <c r="K39" s="15">
        <v>0</v>
      </c>
      <c r="L39" s="14">
        <v>2.0466639377814161E-3</v>
      </c>
      <c r="M39" s="14">
        <v>0</v>
      </c>
      <c r="N39" s="14">
        <v>0</v>
      </c>
      <c r="O39" s="14">
        <v>0</v>
      </c>
      <c r="P39" s="14">
        <v>5.525992632009824E-2</v>
      </c>
      <c r="Q39" s="14">
        <v>5.9762586983217354E-2</v>
      </c>
      <c r="R39" s="14">
        <v>2.0466639377814164E-2</v>
      </c>
      <c r="S39" s="14">
        <v>1.637331150225133E-3</v>
      </c>
      <c r="T39" s="14">
        <v>0</v>
      </c>
      <c r="U39" s="14">
        <v>5.7306590257879654E-3</v>
      </c>
      <c r="V39" s="14">
        <v>0</v>
      </c>
      <c r="W39" s="14">
        <v>0.46295538272615633</v>
      </c>
      <c r="X39" s="14">
        <v>1.3098649201801064E-2</v>
      </c>
      <c r="Y39" s="14">
        <v>2.8653295128939827E-3</v>
      </c>
      <c r="Z39" s="21">
        <v>0.26279164961113383</v>
      </c>
    </row>
    <row r="40" spans="1:26" x14ac:dyDescent="0.25">
      <c r="A40" s="4">
        <v>2012</v>
      </c>
      <c r="B40" s="8">
        <v>2627</v>
      </c>
      <c r="C40" s="8" t="s">
        <v>43</v>
      </c>
      <c r="D40" s="15">
        <v>0</v>
      </c>
      <c r="E40" s="14">
        <v>0</v>
      </c>
      <c r="F40" s="14">
        <v>0</v>
      </c>
      <c r="G40" s="14">
        <v>0</v>
      </c>
      <c r="H40" s="14">
        <v>0</v>
      </c>
      <c r="I40" s="14">
        <v>3.3117624666920441E-2</v>
      </c>
      <c r="J40" s="14">
        <v>3.5782261134373813E-2</v>
      </c>
      <c r="K40" s="15">
        <v>0</v>
      </c>
      <c r="L40" s="14">
        <v>2.5885039969547011E-2</v>
      </c>
      <c r="M40" s="14">
        <v>0</v>
      </c>
      <c r="N40" s="14">
        <v>0</v>
      </c>
      <c r="O40" s="14">
        <v>0</v>
      </c>
      <c r="P40" s="14">
        <v>9.2120289303387892E-2</v>
      </c>
      <c r="Q40" s="14">
        <v>8.5649029311001143E-2</v>
      </c>
      <c r="R40" s="14">
        <v>4.7202131709173964E-2</v>
      </c>
      <c r="S40" s="14">
        <v>5.3292729349067374E-3</v>
      </c>
      <c r="T40" s="14">
        <v>0</v>
      </c>
      <c r="U40" s="14">
        <v>2.8169014084507043E-2</v>
      </c>
      <c r="V40" s="14">
        <v>0</v>
      </c>
      <c r="W40" s="14">
        <v>0.36239055957365818</v>
      </c>
      <c r="X40" s="14">
        <v>2.5123715264560333E-2</v>
      </c>
      <c r="Y40" s="14">
        <v>2.6646364674533687E-3</v>
      </c>
      <c r="Z40" s="21">
        <v>0.25656642558051007</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2712</v>
      </c>
      <c r="C42" s="9"/>
      <c r="D42" s="16">
        <v>2.141529394632471E-5</v>
      </c>
      <c r="E42" s="1">
        <v>0</v>
      </c>
      <c r="F42" s="1">
        <v>4.2830587892649409E-6</v>
      </c>
      <c r="G42" s="1">
        <v>3.278907986091757E-4</v>
      </c>
      <c r="H42" s="1">
        <v>0</v>
      </c>
      <c r="I42" s="1">
        <v>0.13595486072464896</v>
      </c>
      <c r="J42" s="1">
        <v>2.5126054419343208E-2</v>
      </c>
      <c r="K42" s="16">
        <v>2.6796858631444084E-4</v>
      </c>
      <c r="L42" s="1">
        <v>6.0233282040187191E-3</v>
      </c>
      <c r="M42" s="1">
        <v>2.6070577976046901E-3</v>
      </c>
      <c r="N42" s="1">
        <v>4.1640250789387566E-3</v>
      </c>
      <c r="O42" s="1">
        <v>8.6335904224703569E-5</v>
      </c>
      <c r="P42" s="1">
        <v>9.1330498974159943E-2</v>
      </c>
      <c r="Q42" s="1">
        <v>3.4774424608789205E-2</v>
      </c>
      <c r="R42" s="1">
        <v>3.3449579121907221E-2</v>
      </c>
      <c r="S42" s="1">
        <v>4.7167447198887061E-3</v>
      </c>
      <c r="T42" s="1">
        <v>6.940389508304552E-3</v>
      </c>
      <c r="U42" s="1">
        <v>2.8533499135687434E-2</v>
      </c>
      <c r="V42" s="1">
        <v>0</v>
      </c>
      <c r="W42" s="1">
        <v>0.30310962669542357</v>
      </c>
      <c r="X42" s="1">
        <v>2.6121933382969264E-2</v>
      </c>
      <c r="Y42" s="1">
        <v>6.2990763861180236E-3</v>
      </c>
      <c r="Z42" s="22">
        <v>0.29014100760031386</v>
      </c>
    </row>
    <row r="43" spans="1:26" x14ac:dyDescent="0.25">
      <c r="A43" s="5" t="s">
        <v>33</v>
      </c>
      <c r="B43" s="9">
        <v>4406</v>
      </c>
      <c r="C43" s="9"/>
      <c r="D43" s="16">
        <v>1.2135333236250669E-4</v>
      </c>
      <c r="E43" s="1">
        <v>0</v>
      </c>
      <c r="F43" s="1">
        <v>2.4270666472501332E-5</v>
      </c>
      <c r="G43" s="1">
        <v>3.6897261717725691E-4</v>
      </c>
      <c r="H43" s="1">
        <v>0</v>
      </c>
      <c r="I43" s="1">
        <v>0.2545396394495793</v>
      </c>
      <c r="J43" s="1">
        <v>1.8303936319410752E-3</v>
      </c>
      <c r="K43" s="16">
        <v>6.2717815417367734E-4</v>
      </c>
      <c r="L43" s="1">
        <v>1.2990789925627294E-2</v>
      </c>
      <c r="M43" s="1">
        <v>7.5093839867195894E-3</v>
      </c>
      <c r="N43" s="1">
        <v>1.1296351754121397E-2</v>
      </c>
      <c r="O43" s="1">
        <v>0</v>
      </c>
      <c r="P43" s="1">
        <v>0.15583437010253406</v>
      </c>
      <c r="Q43" s="1">
        <v>5.550838004725292E-2</v>
      </c>
      <c r="R43" s="1">
        <v>1.8087013018848599E-2</v>
      </c>
      <c r="S43" s="1">
        <v>3.4295949941099031E-3</v>
      </c>
      <c r="T43" s="1">
        <v>6.9715951058701266E-3</v>
      </c>
      <c r="U43" s="1">
        <v>5.2825396437991952E-2</v>
      </c>
      <c r="V43" s="1">
        <v>0</v>
      </c>
      <c r="W43" s="1">
        <v>0.24046064548680376</v>
      </c>
      <c r="X43" s="1">
        <v>4.4664056077575159E-3</v>
      </c>
      <c r="Y43" s="1">
        <v>1.4620429216001065E-3</v>
      </c>
      <c r="Z43" s="22">
        <v>0.17164622275905647</v>
      </c>
    </row>
    <row r="44" spans="1:26" x14ac:dyDescent="0.25">
      <c r="A44" s="5" t="s">
        <v>34</v>
      </c>
      <c r="B44" s="9">
        <v>1550</v>
      </c>
      <c r="C44" s="9"/>
      <c r="D44" s="16">
        <v>0</v>
      </c>
      <c r="E44" s="1">
        <v>0</v>
      </c>
      <c r="F44" s="1">
        <v>0</v>
      </c>
      <c r="G44" s="1">
        <v>8.1222285905894847E-4</v>
      </c>
      <c r="H44" s="1">
        <v>0</v>
      </c>
      <c r="I44" s="1">
        <v>0.17064060221339747</v>
      </c>
      <c r="J44" s="1">
        <v>2.4491033470988532E-2</v>
      </c>
      <c r="K44" s="16">
        <v>4.861693645135386E-4</v>
      </c>
      <c r="L44" s="1">
        <v>5.5996237338514429E-3</v>
      </c>
      <c r="M44" s="1">
        <v>3.9621510180219916E-3</v>
      </c>
      <c r="N44" s="1">
        <v>6.7089765599263017E-3</v>
      </c>
      <c r="O44" s="1">
        <v>0</v>
      </c>
      <c r="P44" s="1">
        <v>0.11207602443663456</v>
      </c>
      <c r="Q44" s="1">
        <v>2.8946117929485923E-2</v>
      </c>
      <c r="R44" s="1">
        <v>3.5433196927813791E-2</v>
      </c>
      <c r="S44" s="1">
        <v>5.9435830138629903E-3</v>
      </c>
      <c r="T44" s="1">
        <v>1.7509591925067087E-2</v>
      </c>
      <c r="U44" s="1">
        <v>3.3062060429098983E-2</v>
      </c>
      <c r="V44" s="1">
        <v>0</v>
      </c>
      <c r="W44" s="1">
        <v>0.28382710266764039</v>
      </c>
      <c r="X44" s="1">
        <v>2.429932134397246E-2</v>
      </c>
      <c r="Y44" s="1">
        <v>1.3805565738766656E-2</v>
      </c>
      <c r="Z44" s="22">
        <v>0.23239665636789891</v>
      </c>
    </row>
    <row r="45" spans="1:26" x14ac:dyDescent="0.25">
      <c r="A45" s="5" t="s">
        <v>35</v>
      </c>
      <c r="B45" s="9">
        <v>812</v>
      </c>
      <c r="C45" s="9"/>
      <c r="D45" s="16">
        <v>0</v>
      </c>
      <c r="E45" s="1">
        <v>0</v>
      </c>
      <c r="F45" s="1">
        <v>0</v>
      </c>
      <c r="G45" s="1">
        <v>0</v>
      </c>
      <c r="H45" s="1">
        <v>0</v>
      </c>
      <c r="I45" s="1">
        <v>5.03033485744089E-2</v>
      </c>
      <c r="J45" s="1">
        <v>2.4263980519223908E-2</v>
      </c>
      <c r="K45" s="16">
        <v>0</v>
      </c>
      <c r="L45" s="1">
        <v>0</v>
      </c>
      <c r="M45" s="1">
        <v>0</v>
      </c>
      <c r="N45" s="1">
        <v>0</v>
      </c>
      <c r="O45" s="1">
        <v>0</v>
      </c>
      <c r="P45" s="1">
        <v>7.526875349300583E-3</v>
      </c>
      <c r="Q45" s="1">
        <v>9.580220607198273E-3</v>
      </c>
      <c r="R45" s="1">
        <v>3.7993540684896084E-2</v>
      </c>
      <c r="S45" s="1">
        <v>4.3469979945550486E-3</v>
      </c>
      <c r="T45" s="1">
        <v>0</v>
      </c>
      <c r="U45" s="1">
        <v>2.0474568119113697E-2</v>
      </c>
      <c r="V45" s="1">
        <v>0</v>
      </c>
      <c r="W45" s="1">
        <v>0.34433198174844698</v>
      </c>
      <c r="X45" s="1">
        <v>7.475922551024182E-2</v>
      </c>
      <c r="Y45" s="1">
        <v>7.3094042665546102E-3</v>
      </c>
      <c r="Z45" s="22">
        <v>0.41910985662606021</v>
      </c>
    </row>
    <row r="46" spans="1:26" ht="15.75" thickBot="1" x14ac:dyDescent="0.3">
      <c r="A46" s="6" t="s">
        <v>36</v>
      </c>
      <c r="B46" s="11">
        <v>3307</v>
      </c>
      <c r="C46" s="11"/>
      <c r="D46" s="17">
        <v>0</v>
      </c>
      <c r="E46" s="18">
        <v>0</v>
      </c>
      <c r="F46" s="18">
        <v>0</v>
      </c>
      <c r="G46" s="18">
        <v>0</v>
      </c>
      <c r="H46" s="18">
        <v>0</v>
      </c>
      <c r="I46" s="18">
        <v>7.623362556214211E-2</v>
      </c>
      <c r="J46" s="18">
        <v>3.5793584194819809E-2</v>
      </c>
      <c r="K46" s="17">
        <v>0</v>
      </c>
      <c r="L46" s="18">
        <v>4.660897022179057E-3</v>
      </c>
      <c r="M46" s="18">
        <v>0</v>
      </c>
      <c r="N46" s="18">
        <v>0</v>
      </c>
      <c r="O46" s="18">
        <v>2.0967291025999441E-4</v>
      </c>
      <c r="P46" s="18">
        <v>6.5343846403953673E-2</v>
      </c>
      <c r="Q46" s="18">
        <v>3.5866585526383984E-2</v>
      </c>
      <c r="R46" s="18">
        <v>3.7501273126508125E-2</v>
      </c>
      <c r="S46" s="18">
        <v>4.3836673839570397E-3</v>
      </c>
      <c r="T46" s="18">
        <v>1.0986867652828714E-4</v>
      </c>
      <c r="U46" s="18">
        <v>1.6291444493427943E-2</v>
      </c>
      <c r="V46" s="18">
        <v>0</v>
      </c>
      <c r="W46" s="18">
        <v>0.33627638286672812</v>
      </c>
      <c r="X46" s="18">
        <v>2.6412649289999091E-2</v>
      </c>
      <c r="Y46" s="18">
        <v>2.2576359765939355E-3</v>
      </c>
      <c r="Z46" s="23">
        <v>0.3586588665665188</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160</v>
      </c>
    </row>
    <row r="2" spans="1:26" x14ac:dyDescent="0.25">
      <c r="A2" t="s">
        <v>161</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4511</v>
      </c>
      <c r="C7" s="8" t="s">
        <v>43</v>
      </c>
      <c r="D7" s="15">
        <v>0</v>
      </c>
      <c r="E7" s="14">
        <v>0</v>
      </c>
      <c r="F7" s="14">
        <v>0</v>
      </c>
      <c r="G7" s="14">
        <v>8.8672134781644864E-4</v>
      </c>
      <c r="H7" s="14">
        <v>0</v>
      </c>
      <c r="I7" s="14">
        <v>0.23985812458434935</v>
      </c>
      <c r="J7" s="14">
        <v>8.8672134781644864E-4</v>
      </c>
      <c r="K7" s="15">
        <v>2.2168033695411215E-3</v>
      </c>
      <c r="L7" s="14">
        <v>1.1970738195522058E-2</v>
      </c>
      <c r="M7" s="14">
        <v>6.6504101086233653E-3</v>
      </c>
      <c r="N7" s="14">
        <v>2.6601640434493461E-2</v>
      </c>
      <c r="O7" s="14">
        <v>0</v>
      </c>
      <c r="P7" s="14">
        <v>0.15251607182442917</v>
      </c>
      <c r="Q7" s="14">
        <v>7.1159388162270007E-2</v>
      </c>
      <c r="R7" s="14">
        <v>1.2414098869430281E-2</v>
      </c>
      <c r="S7" s="14">
        <v>2.4384837064952338E-3</v>
      </c>
      <c r="T7" s="14">
        <v>1.1970738195522057E-2</v>
      </c>
      <c r="U7" s="14">
        <v>5.0986477499445793E-2</v>
      </c>
      <c r="V7" s="14">
        <v>0</v>
      </c>
      <c r="W7" s="14">
        <v>0.22567058301928616</v>
      </c>
      <c r="X7" s="14">
        <v>0</v>
      </c>
      <c r="Y7" s="14">
        <v>0</v>
      </c>
      <c r="Z7" s="21">
        <v>0.183772999334959</v>
      </c>
    </row>
    <row r="8" spans="1:26" x14ac:dyDescent="0.25">
      <c r="A8" s="4">
        <v>1980</v>
      </c>
      <c r="B8" s="8">
        <v>5729</v>
      </c>
      <c r="C8" s="8" t="s">
        <v>43</v>
      </c>
      <c r="D8" s="15">
        <v>6.9820212951649506E-4</v>
      </c>
      <c r="E8" s="14">
        <v>0</v>
      </c>
      <c r="F8" s="14">
        <v>1.7455053237912376E-4</v>
      </c>
      <c r="G8" s="14">
        <v>6.9820212951649506E-4</v>
      </c>
      <c r="H8" s="14">
        <v>0</v>
      </c>
      <c r="I8" s="14">
        <v>0.25676383312969103</v>
      </c>
      <c r="J8" s="14">
        <v>8.7275266189561879E-4</v>
      </c>
      <c r="K8" s="15">
        <v>1.0473031942747426E-3</v>
      </c>
      <c r="L8" s="14">
        <v>2.8451736777797172E-2</v>
      </c>
      <c r="M8" s="14">
        <v>5.4110665037528363E-3</v>
      </c>
      <c r="N8" s="14">
        <v>1.1171234072263921E-2</v>
      </c>
      <c r="O8" s="14">
        <v>0</v>
      </c>
      <c r="P8" s="14">
        <v>0.21609355908535521</v>
      </c>
      <c r="Q8" s="14">
        <v>5.1317856519462385E-2</v>
      </c>
      <c r="R8" s="14">
        <v>1.6407750043637634E-2</v>
      </c>
      <c r="S8" s="14">
        <v>1.5709547914121139E-3</v>
      </c>
      <c r="T8" s="14">
        <v>4.1892127770989706E-3</v>
      </c>
      <c r="U8" s="14">
        <v>4.9572351195671147E-2</v>
      </c>
      <c r="V8" s="14">
        <v>0</v>
      </c>
      <c r="W8" s="14">
        <v>0.23023215220806426</v>
      </c>
      <c r="X8" s="14">
        <v>0</v>
      </c>
      <c r="Y8" s="14">
        <v>1.7455053237912376E-3</v>
      </c>
      <c r="Z8" s="21">
        <v>0.12358177692441961</v>
      </c>
    </row>
    <row r="9" spans="1:26" x14ac:dyDescent="0.25">
      <c r="A9" s="4">
        <v>1981</v>
      </c>
      <c r="B9" s="8">
        <v>6479</v>
      </c>
      <c r="C9" s="8" t="s">
        <v>43</v>
      </c>
      <c r="D9" s="15">
        <v>0</v>
      </c>
      <c r="E9" s="14">
        <v>0</v>
      </c>
      <c r="F9" s="14">
        <v>0</v>
      </c>
      <c r="G9" s="14">
        <v>6.173792251890724E-4</v>
      </c>
      <c r="H9" s="14">
        <v>0</v>
      </c>
      <c r="I9" s="14">
        <v>0.21222410865874364</v>
      </c>
      <c r="J9" s="14">
        <v>1.5434480629726809E-3</v>
      </c>
      <c r="K9" s="15">
        <v>9.260688377836086E-4</v>
      </c>
      <c r="L9" s="14">
        <v>1.3891032566754129E-2</v>
      </c>
      <c r="M9" s="14">
        <v>1.5434480629726809E-3</v>
      </c>
      <c r="N9" s="14">
        <v>2.0064824818644855E-2</v>
      </c>
      <c r="O9" s="14">
        <v>0</v>
      </c>
      <c r="P9" s="14">
        <v>0.20620466121315018</v>
      </c>
      <c r="Q9" s="14">
        <v>0.10618922673252044</v>
      </c>
      <c r="R9" s="14">
        <v>2.747337552091372E-2</v>
      </c>
      <c r="S9" s="14">
        <v>2.1608272881617533E-3</v>
      </c>
      <c r="T9" s="14">
        <v>4.1673097700262382E-3</v>
      </c>
      <c r="U9" s="14">
        <v>1.8984411174563974E-2</v>
      </c>
      <c r="V9" s="14">
        <v>0</v>
      </c>
      <c r="W9" s="14">
        <v>0.20512424756906927</v>
      </c>
      <c r="X9" s="14">
        <v>0</v>
      </c>
      <c r="Y9" s="14">
        <v>2.9325513196480938E-3</v>
      </c>
      <c r="Z9" s="21">
        <v>0.17595307917888564</v>
      </c>
    </row>
    <row r="10" spans="1:26" x14ac:dyDescent="0.25">
      <c r="A10" s="4">
        <v>1982</v>
      </c>
      <c r="B10" s="8">
        <v>4317</v>
      </c>
      <c r="C10" s="8" t="s">
        <v>43</v>
      </c>
      <c r="D10" s="15">
        <v>0</v>
      </c>
      <c r="E10" s="14">
        <v>0</v>
      </c>
      <c r="F10" s="14">
        <v>0</v>
      </c>
      <c r="G10" s="14">
        <v>0</v>
      </c>
      <c r="H10" s="14">
        <v>0</v>
      </c>
      <c r="I10" s="14">
        <v>0.2207551540421589</v>
      </c>
      <c r="J10" s="14">
        <v>0</v>
      </c>
      <c r="K10" s="15">
        <v>0</v>
      </c>
      <c r="L10" s="14">
        <v>1.0423905489923557E-2</v>
      </c>
      <c r="M10" s="14">
        <v>4.6328468844104706E-3</v>
      </c>
      <c r="N10" s="14">
        <v>2.5480657864257587E-3</v>
      </c>
      <c r="O10" s="14">
        <v>0</v>
      </c>
      <c r="P10" s="14">
        <v>0.17581653926337734</v>
      </c>
      <c r="Q10" s="14">
        <v>6.5091498725967104E-2</v>
      </c>
      <c r="R10" s="14">
        <v>2.0152883947185545E-2</v>
      </c>
      <c r="S10" s="14">
        <v>6.9492703266157054E-3</v>
      </c>
      <c r="T10" s="14">
        <v>5.3277739170720408E-3</v>
      </c>
      <c r="U10" s="14">
        <v>9.9606208014825122E-3</v>
      </c>
      <c r="V10" s="14">
        <v>0</v>
      </c>
      <c r="W10" s="14">
        <v>0.35070650914987256</v>
      </c>
      <c r="X10" s="14">
        <v>4.6328468844104701E-4</v>
      </c>
      <c r="Y10" s="14">
        <v>1.8531387537641881E-3</v>
      </c>
      <c r="Z10" s="21">
        <v>0.12531850822330323</v>
      </c>
    </row>
    <row r="11" spans="1:26" x14ac:dyDescent="0.25">
      <c r="A11" s="4">
        <v>1983</v>
      </c>
      <c r="B11" s="8">
        <v>784</v>
      </c>
      <c r="C11" s="8" t="s">
        <v>43</v>
      </c>
      <c r="D11" s="15">
        <v>0</v>
      </c>
      <c r="E11" s="14">
        <v>0</v>
      </c>
      <c r="F11" s="14">
        <v>0</v>
      </c>
      <c r="G11" s="14">
        <v>0</v>
      </c>
      <c r="H11" s="14">
        <v>0</v>
      </c>
      <c r="I11" s="14">
        <v>0.29846938775510201</v>
      </c>
      <c r="J11" s="14">
        <v>5.1020408163265302E-3</v>
      </c>
      <c r="K11" s="15">
        <v>0</v>
      </c>
      <c r="L11" s="14">
        <v>1.1479591836734694E-2</v>
      </c>
      <c r="M11" s="14">
        <v>3.8265306122448979E-3</v>
      </c>
      <c r="N11" s="14">
        <v>0</v>
      </c>
      <c r="O11" s="14">
        <v>0</v>
      </c>
      <c r="P11" s="14">
        <v>8.5459183673469385E-2</v>
      </c>
      <c r="Q11" s="14">
        <v>3.6989795918367346E-2</v>
      </c>
      <c r="R11" s="14">
        <v>0</v>
      </c>
      <c r="S11" s="14">
        <v>2.5510204081632651E-3</v>
      </c>
      <c r="T11" s="14">
        <v>2.5510204081632651E-3</v>
      </c>
      <c r="U11" s="14">
        <v>5.7397959183673471E-2</v>
      </c>
      <c r="V11" s="14">
        <v>0</v>
      </c>
      <c r="W11" s="14">
        <v>0.19897959183673469</v>
      </c>
      <c r="X11" s="14">
        <v>0</v>
      </c>
      <c r="Y11" s="14">
        <v>2.5510204081632651E-3</v>
      </c>
      <c r="Z11" s="21">
        <v>0.29464285714285715</v>
      </c>
    </row>
    <row r="12" spans="1:26" x14ac:dyDescent="0.25">
      <c r="A12" s="4">
        <v>1984</v>
      </c>
      <c r="B12" s="8">
        <v>1012</v>
      </c>
      <c r="C12" s="8" t="s">
        <v>43</v>
      </c>
      <c r="D12" s="15">
        <v>0</v>
      </c>
      <c r="E12" s="14">
        <v>0</v>
      </c>
      <c r="F12" s="14">
        <v>0</v>
      </c>
      <c r="G12" s="14">
        <v>0</v>
      </c>
      <c r="H12" s="14">
        <v>0</v>
      </c>
      <c r="I12" s="14">
        <v>0.27075098814229248</v>
      </c>
      <c r="J12" s="14">
        <v>3.952569169960474E-3</v>
      </c>
      <c r="K12" s="15">
        <v>0</v>
      </c>
      <c r="L12" s="14">
        <v>0</v>
      </c>
      <c r="M12" s="14">
        <v>2.3715415019762844E-2</v>
      </c>
      <c r="N12" s="14">
        <v>1.1857707509881424E-2</v>
      </c>
      <c r="O12" s="14">
        <v>0</v>
      </c>
      <c r="P12" s="14">
        <v>3.1620553359683792E-2</v>
      </c>
      <c r="Q12" s="14">
        <v>3.952569169960474E-3</v>
      </c>
      <c r="R12" s="14">
        <v>2.66798418972332E-2</v>
      </c>
      <c r="S12" s="14">
        <v>6.91699604743083E-3</v>
      </c>
      <c r="T12" s="14">
        <v>5.9288537549407111E-3</v>
      </c>
      <c r="U12" s="14">
        <v>3.6561264822134384E-2</v>
      </c>
      <c r="V12" s="14">
        <v>0</v>
      </c>
      <c r="W12" s="14">
        <v>0.26185770750988141</v>
      </c>
      <c r="X12" s="14">
        <v>2.9644268774703556E-2</v>
      </c>
      <c r="Y12" s="14">
        <v>9.8814229249011851E-4</v>
      </c>
      <c r="Z12" s="21">
        <v>0.28557312252964429</v>
      </c>
    </row>
    <row r="13" spans="1:26" x14ac:dyDescent="0.25">
      <c r="A13" s="4">
        <v>1985</v>
      </c>
      <c r="B13" s="8">
        <v>1159</v>
      </c>
      <c r="C13" s="8" t="s">
        <v>43</v>
      </c>
      <c r="D13" s="15">
        <v>0</v>
      </c>
      <c r="E13" s="14">
        <v>0</v>
      </c>
      <c r="F13" s="14">
        <v>0</v>
      </c>
      <c r="G13" s="14">
        <v>0</v>
      </c>
      <c r="H13" s="14">
        <v>0</v>
      </c>
      <c r="I13" s="14">
        <v>0.1363244176013805</v>
      </c>
      <c r="J13" s="14">
        <v>6.9025021570319244E-3</v>
      </c>
      <c r="K13" s="15">
        <v>0</v>
      </c>
      <c r="L13" s="14">
        <v>0</v>
      </c>
      <c r="M13" s="14">
        <v>1.7256255392579811E-3</v>
      </c>
      <c r="N13" s="14">
        <v>1.7256255392579811E-3</v>
      </c>
      <c r="O13" s="14">
        <v>0</v>
      </c>
      <c r="P13" s="14">
        <v>0.10181190681622088</v>
      </c>
      <c r="Q13" s="14">
        <v>2.3295944779982744E-2</v>
      </c>
      <c r="R13" s="14">
        <v>3.8826574633304571E-2</v>
      </c>
      <c r="S13" s="14">
        <v>8.6281276962899055E-4</v>
      </c>
      <c r="T13" s="14">
        <v>0</v>
      </c>
      <c r="U13" s="14">
        <v>1.2942191544434857E-2</v>
      </c>
      <c r="V13" s="14">
        <v>0</v>
      </c>
      <c r="W13" s="14">
        <v>0.27437446074201899</v>
      </c>
      <c r="X13" s="14">
        <v>2.5884383088869713E-3</v>
      </c>
      <c r="Y13" s="14">
        <v>8.6281276962899055E-4</v>
      </c>
      <c r="Z13" s="21">
        <v>0.39775668679896464</v>
      </c>
    </row>
    <row r="14" spans="1:26" x14ac:dyDescent="0.25">
      <c r="A14" s="4">
        <v>1986</v>
      </c>
      <c r="B14" s="8">
        <v>325</v>
      </c>
      <c r="C14" s="8" t="s">
        <v>43</v>
      </c>
      <c r="D14" s="15">
        <v>0</v>
      </c>
      <c r="E14" s="14">
        <v>0</v>
      </c>
      <c r="F14" s="14">
        <v>0</v>
      </c>
      <c r="G14" s="14">
        <v>0</v>
      </c>
      <c r="H14" s="14">
        <v>0</v>
      </c>
      <c r="I14" s="14">
        <v>0.23076923076923078</v>
      </c>
      <c r="J14" s="14">
        <v>2.4615384615384615E-2</v>
      </c>
      <c r="K14" s="15">
        <v>0</v>
      </c>
      <c r="L14" s="14">
        <v>1.8461538461538463E-2</v>
      </c>
      <c r="M14" s="14">
        <v>2.7692307692307693E-2</v>
      </c>
      <c r="N14" s="14">
        <v>1.5384615384615385E-2</v>
      </c>
      <c r="O14" s="14">
        <v>0</v>
      </c>
      <c r="P14" s="14">
        <v>9.2307692307692316E-3</v>
      </c>
      <c r="Q14" s="14">
        <v>2.4615384615384615E-2</v>
      </c>
      <c r="R14" s="14">
        <v>1.5384615384615385E-2</v>
      </c>
      <c r="S14" s="14">
        <v>0</v>
      </c>
      <c r="T14" s="14">
        <v>0</v>
      </c>
      <c r="U14" s="14">
        <v>0.04</v>
      </c>
      <c r="V14" s="14">
        <v>0</v>
      </c>
      <c r="W14" s="14">
        <v>0.35076923076923072</v>
      </c>
      <c r="X14" s="14">
        <v>1.2307692307692308E-2</v>
      </c>
      <c r="Y14" s="14">
        <v>0.08</v>
      </c>
      <c r="Z14" s="21">
        <v>0.15076923076923077</v>
      </c>
    </row>
    <row r="15" spans="1:26" x14ac:dyDescent="0.25">
      <c r="A15" s="4">
        <v>1987</v>
      </c>
      <c r="B15" s="8">
        <v>117</v>
      </c>
      <c r="C15" s="8" t="s">
        <v>43</v>
      </c>
      <c r="D15" s="15">
        <v>0</v>
      </c>
      <c r="E15" s="14">
        <v>0</v>
      </c>
      <c r="F15" s="14">
        <v>0</v>
      </c>
      <c r="G15" s="14">
        <v>0</v>
      </c>
      <c r="H15" s="14">
        <v>0</v>
      </c>
      <c r="I15" s="14">
        <v>7.6923076923076927E-2</v>
      </c>
      <c r="J15" s="14">
        <v>0</v>
      </c>
      <c r="K15" s="15">
        <v>0</v>
      </c>
      <c r="L15" s="14">
        <v>0</v>
      </c>
      <c r="M15" s="14">
        <v>0</v>
      </c>
      <c r="N15" s="14">
        <v>0</v>
      </c>
      <c r="O15" s="14">
        <v>0</v>
      </c>
      <c r="P15" s="14">
        <v>0.11965811965811966</v>
      </c>
      <c r="Q15" s="14">
        <v>6.8376068376068383E-2</v>
      </c>
      <c r="R15" s="14">
        <v>1.7094017094017096E-2</v>
      </c>
      <c r="S15" s="14">
        <v>8.5470085470085479E-3</v>
      </c>
      <c r="T15" s="14">
        <v>0.12820512820512819</v>
      </c>
      <c r="U15" s="14">
        <v>2.5641025641025644E-2</v>
      </c>
      <c r="V15" s="14">
        <v>0</v>
      </c>
      <c r="W15" s="14">
        <v>0.28205128205128205</v>
      </c>
      <c r="X15" s="14">
        <v>8.5470085470085472E-2</v>
      </c>
      <c r="Y15" s="14">
        <v>3.4188034188034191E-2</v>
      </c>
      <c r="Z15" s="21">
        <v>0.15384615384615385</v>
      </c>
    </row>
    <row r="16" spans="1:26" x14ac:dyDescent="0.25">
      <c r="A16" s="4">
        <v>1988</v>
      </c>
      <c r="B16" s="8">
        <v>655</v>
      </c>
      <c r="C16" s="8" t="s">
        <v>43</v>
      </c>
      <c r="D16" s="15">
        <v>0</v>
      </c>
      <c r="E16" s="14">
        <v>0</v>
      </c>
      <c r="F16" s="14">
        <v>0</v>
      </c>
      <c r="G16" s="14">
        <v>4.5801526717557254E-3</v>
      </c>
      <c r="H16" s="14">
        <v>0</v>
      </c>
      <c r="I16" s="14">
        <v>0.22595419847328244</v>
      </c>
      <c r="J16" s="14">
        <v>2.2900763358778626E-2</v>
      </c>
      <c r="K16" s="15">
        <v>0</v>
      </c>
      <c r="L16" s="14">
        <v>9.1603053435114507E-3</v>
      </c>
      <c r="M16" s="14">
        <v>3.0534351145038168E-3</v>
      </c>
      <c r="N16" s="14">
        <v>1.984732824427481E-2</v>
      </c>
      <c r="O16" s="14">
        <v>0</v>
      </c>
      <c r="P16" s="14">
        <v>0.11755725190839694</v>
      </c>
      <c r="Q16" s="14">
        <v>1.8320610687022901E-2</v>
      </c>
      <c r="R16" s="14">
        <v>4.8854961832061068E-2</v>
      </c>
      <c r="S16" s="14">
        <v>1.3740458015267175E-2</v>
      </c>
      <c r="T16" s="14">
        <v>1.5267175572519085E-2</v>
      </c>
      <c r="U16" s="14">
        <v>2.5954198473282442E-2</v>
      </c>
      <c r="V16" s="14">
        <v>0</v>
      </c>
      <c r="W16" s="14">
        <v>0.28702290076335879</v>
      </c>
      <c r="X16" s="14">
        <v>4.2748091603053436E-2</v>
      </c>
      <c r="Y16" s="14">
        <v>3.8167938931297711E-2</v>
      </c>
      <c r="Z16" s="21">
        <v>0.10687022900763359</v>
      </c>
    </row>
    <row r="17" spans="1:26" x14ac:dyDescent="0.25">
      <c r="A17" s="4">
        <v>1989</v>
      </c>
      <c r="B17" s="8">
        <v>2053</v>
      </c>
      <c r="C17" s="8" t="s">
        <v>43</v>
      </c>
      <c r="D17" s="15">
        <v>0</v>
      </c>
      <c r="E17" s="14">
        <v>0</v>
      </c>
      <c r="F17" s="14">
        <v>0</v>
      </c>
      <c r="G17" s="14">
        <v>1.948368241597662E-3</v>
      </c>
      <c r="H17" s="14">
        <v>0</v>
      </c>
      <c r="I17" s="14">
        <v>0.14271797369702874</v>
      </c>
      <c r="J17" s="14">
        <v>3.2635168046760837E-2</v>
      </c>
      <c r="K17" s="15">
        <v>0</v>
      </c>
      <c r="L17" s="14">
        <v>4.3838285435947397E-3</v>
      </c>
      <c r="M17" s="14">
        <v>0</v>
      </c>
      <c r="N17" s="14">
        <v>4.3838285435947397E-3</v>
      </c>
      <c r="O17" s="14">
        <v>0</v>
      </c>
      <c r="P17" s="14">
        <v>0.17243058938139308</v>
      </c>
      <c r="Q17" s="14">
        <v>2.1919142717973697E-2</v>
      </c>
      <c r="R17" s="14">
        <v>7.2576716999512902E-2</v>
      </c>
      <c r="S17" s="14">
        <v>1.071602532878714E-2</v>
      </c>
      <c r="T17" s="14">
        <v>1.4612761811982464E-3</v>
      </c>
      <c r="U17" s="14">
        <v>1.5586945932781296E-2</v>
      </c>
      <c r="V17" s="14">
        <v>0</v>
      </c>
      <c r="W17" s="14">
        <v>0.34145153433999026</v>
      </c>
      <c r="X17" s="14">
        <v>3.3122260107160253E-2</v>
      </c>
      <c r="Y17" s="14">
        <v>0</v>
      </c>
      <c r="Z17" s="21">
        <v>0.1446663419386264</v>
      </c>
    </row>
    <row r="18" spans="1:26" x14ac:dyDescent="0.25">
      <c r="A18" s="4">
        <v>1990</v>
      </c>
      <c r="B18" s="8">
        <v>2096</v>
      </c>
      <c r="C18" s="8" t="s">
        <v>43</v>
      </c>
      <c r="D18" s="15">
        <v>0</v>
      </c>
      <c r="E18" s="14">
        <v>0</v>
      </c>
      <c r="F18" s="14">
        <v>0</v>
      </c>
      <c r="G18" s="14">
        <v>1.9083969465648854E-3</v>
      </c>
      <c r="H18" s="14">
        <v>0</v>
      </c>
      <c r="I18" s="14">
        <v>0.17652671755725191</v>
      </c>
      <c r="J18" s="14">
        <v>4.532442748091603E-2</v>
      </c>
      <c r="K18" s="15">
        <v>2.8625954198473282E-3</v>
      </c>
      <c r="L18" s="14">
        <v>3.8167938931297708E-3</v>
      </c>
      <c r="M18" s="14">
        <v>3.3396946564885495E-3</v>
      </c>
      <c r="N18" s="14">
        <v>9.5419847328244278E-3</v>
      </c>
      <c r="O18" s="14">
        <v>0</v>
      </c>
      <c r="P18" s="14">
        <v>0.10877862595419847</v>
      </c>
      <c r="Q18" s="14">
        <v>7.0133587786259541E-2</v>
      </c>
      <c r="R18" s="14">
        <v>3.4351145038167941E-2</v>
      </c>
      <c r="S18" s="14">
        <v>0</v>
      </c>
      <c r="T18" s="14">
        <v>3.3396946564885495E-3</v>
      </c>
      <c r="U18" s="14">
        <v>3.8167938931297711E-2</v>
      </c>
      <c r="V18" s="14">
        <v>0</v>
      </c>
      <c r="W18" s="14">
        <v>0.22709923664122136</v>
      </c>
      <c r="X18" s="14">
        <v>2.1946564885496182E-2</v>
      </c>
      <c r="Y18" s="14">
        <v>0</v>
      </c>
      <c r="Z18" s="21">
        <v>0.25286259541984735</v>
      </c>
    </row>
    <row r="19" spans="1:26" x14ac:dyDescent="0.25">
      <c r="A19" s="4">
        <v>1991</v>
      </c>
      <c r="B19" s="8">
        <v>2600</v>
      </c>
      <c r="C19" s="8" t="s">
        <v>43</v>
      </c>
      <c r="D19" s="15">
        <v>0</v>
      </c>
      <c r="E19" s="14">
        <v>0</v>
      </c>
      <c r="F19" s="14">
        <v>0</v>
      </c>
      <c r="G19" s="14">
        <v>0</v>
      </c>
      <c r="H19" s="14">
        <v>0</v>
      </c>
      <c r="I19" s="14">
        <v>0.1296153846153846</v>
      </c>
      <c r="J19" s="14">
        <v>1.4230769230769231E-2</v>
      </c>
      <c r="K19" s="15">
        <v>0</v>
      </c>
      <c r="L19" s="14">
        <v>2.3076923076923079E-3</v>
      </c>
      <c r="M19" s="14">
        <v>2.6923076923076922E-3</v>
      </c>
      <c r="N19" s="14">
        <v>4.6153846153846158E-3</v>
      </c>
      <c r="O19" s="14">
        <v>0</v>
      </c>
      <c r="P19" s="14">
        <v>0.11346153846153846</v>
      </c>
      <c r="Q19" s="14">
        <v>3.0384615384615385E-2</v>
      </c>
      <c r="R19" s="14">
        <v>5.4230769230769228E-2</v>
      </c>
      <c r="S19" s="14">
        <v>1.653846153846154E-2</v>
      </c>
      <c r="T19" s="14">
        <v>4.6153846153846149E-3</v>
      </c>
      <c r="U19" s="14">
        <v>2.3461538461538461E-2</v>
      </c>
      <c r="V19" s="14">
        <v>0</v>
      </c>
      <c r="W19" s="14">
        <v>0.33500000000000002</v>
      </c>
      <c r="X19" s="14">
        <v>3.4615384615384617E-2</v>
      </c>
      <c r="Y19" s="14">
        <v>4.2307692307692307E-3</v>
      </c>
      <c r="Z19" s="21">
        <v>0.23</v>
      </c>
    </row>
    <row r="20" spans="1:26" x14ac:dyDescent="0.25">
      <c r="A20" s="4">
        <v>1992</v>
      </c>
      <c r="B20" s="8">
        <v>2815</v>
      </c>
      <c r="C20" s="8" t="s">
        <v>43</v>
      </c>
      <c r="D20" s="15">
        <v>0</v>
      </c>
      <c r="E20" s="14">
        <v>0</v>
      </c>
      <c r="F20" s="14">
        <v>0</v>
      </c>
      <c r="G20" s="14">
        <v>0</v>
      </c>
      <c r="H20" s="14">
        <v>0</v>
      </c>
      <c r="I20" s="14">
        <v>0.12007104795737122</v>
      </c>
      <c r="J20" s="14">
        <v>2.4866785079928951E-2</v>
      </c>
      <c r="K20" s="15">
        <v>1.7761989342806395E-3</v>
      </c>
      <c r="L20" s="14">
        <v>4.2628774422735346E-3</v>
      </c>
      <c r="M20" s="14">
        <v>2.8419182948490229E-3</v>
      </c>
      <c r="N20" s="14">
        <v>4.9733570159857911E-3</v>
      </c>
      <c r="O20" s="14">
        <v>0</v>
      </c>
      <c r="P20" s="14">
        <v>0.20746003552397868</v>
      </c>
      <c r="Q20" s="14">
        <v>4.4404973357015987E-2</v>
      </c>
      <c r="R20" s="14">
        <v>5.8259325044404973E-2</v>
      </c>
      <c r="S20" s="14">
        <v>7.8152753108348127E-3</v>
      </c>
      <c r="T20" s="14">
        <v>0</v>
      </c>
      <c r="U20" s="14">
        <v>3.161634103019538E-2</v>
      </c>
      <c r="V20" s="14">
        <v>0</v>
      </c>
      <c r="W20" s="14">
        <v>0.14742451154529307</v>
      </c>
      <c r="X20" s="14">
        <v>3.5523978685612786E-2</v>
      </c>
      <c r="Y20" s="14">
        <v>1.7761989342806395E-3</v>
      </c>
      <c r="Z20" s="21">
        <v>0.3069271758436945</v>
      </c>
    </row>
    <row r="21" spans="1:26" x14ac:dyDescent="0.25">
      <c r="A21" s="4">
        <v>1993</v>
      </c>
      <c r="B21" s="8">
        <v>1107</v>
      </c>
      <c r="C21" s="8" t="s">
        <v>43</v>
      </c>
      <c r="D21" s="15">
        <v>0</v>
      </c>
      <c r="E21" s="14">
        <v>0</v>
      </c>
      <c r="F21" s="14">
        <v>0</v>
      </c>
      <c r="G21" s="14">
        <v>0</v>
      </c>
      <c r="H21" s="14">
        <v>0</v>
      </c>
      <c r="I21" s="14">
        <v>0.17705510388437218</v>
      </c>
      <c r="J21" s="14">
        <v>4.065040650406504E-2</v>
      </c>
      <c r="K21" s="15">
        <v>0</v>
      </c>
      <c r="L21" s="14">
        <v>0</v>
      </c>
      <c r="M21" s="14">
        <v>0</v>
      </c>
      <c r="N21" s="14">
        <v>3.6133694670280035E-3</v>
      </c>
      <c r="O21" s="14">
        <v>0</v>
      </c>
      <c r="P21" s="14">
        <v>0.16260162601626016</v>
      </c>
      <c r="Q21" s="14">
        <v>2.2583559168925023E-2</v>
      </c>
      <c r="R21" s="14">
        <v>1.3550135501355014E-2</v>
      </c>
      <c r="S21" s="14">
        <v>6.3233965672990066E-3</v>
      </c>
      <c r="T21" s="14">
        <v>0</v>
      </c>
      <c r="U21" s="14">
        <v>4.3360433604336043E-2</v>
      </c>
      <c r="V21" s="14">
        <v>0</v>
      </c>
      <c r="W21" s="14">
        <v>0.21228545618789521</v>
      </c>
      <c r="X21" s="14">
        <v>3.1616982836495035E-2</v>
      </c>
      <c r="Y21" s="14">
        <v>1.8066847335140017E-3</v>
      </c>
      <c r="Z21" s="21">
        <v>0.28455284552845528</v>
      </c>
    </row>
    <row r="22" spans="1:26" x14ac:dyDescent="0.25">
      <c r="A22" s="4">
        <v>1994</v>
      </c>
      <c r="B22" s="8">
        <v>891</v>
      </c>
      <c r="C22" s="8" t="s">
        <v>43</v>
      </c>
      <c r="D22" s="15">
        <v>0</v>
      </c>
      <c r="E22" s="14">
        <v>0</v>
      </c>
      <c r="F22" s="14">
        <v>0</v>
      </c>
      <c r="G22" s="14">
        <v>0</v>
      </c>
      <c r="H22" s="14">
        <v>0</v>
      </c>
      <c r="I22" s="14">
        <v>0.18406285072951739</v>
      </c>
      <c r="J22" s="14">
        <v>3.8159371492704826E-2</v>
      </c>
      <c r="K22" s="15">
        <v>0</v>
      </c>
      <c r="L22" s="14">
        <v>0</v>
      </c>
      <c r="M22" s="14">
        <v>0</v>
      </c>
      <c r="N22" s="14">
        <v>7.8563411896745237E-3</v>
      </c>
      <c r="O22" s="14">
        <v>0</v>
      </c>
      <c r="P22" s="14">
        <v>2.2446689113355778E-2</v>
      </c>
      <c r="Q22" s="14">
        <v>0</v>
      </c>
      <c r="R22" s="14">
        <v>1.2345679012345678E-2</v>
      </c>
      <c r="S22" s="14">
        <v>0</v>
      </c>
      <c r="T22" s="14">
        <v>0</v>
      </c>
      <c r="U22" s="14">
        <v>7.8563411896745237E-3</v>
      </c>
      <c r="V22" s="14">
        <v>0</v>
      </c>
      <c r="W22" s="14">
        <v>0.30415263748597082</v>
      </c>
      <c r="X22" s="14">
        <v>0</v>
      </c>
      <c r="Y22" s="14">
        <v>0</v>
      </c>
      <c r="Z22" s="21">
        <v>0.42312008978675647</v>
      </c>
    </row>
    <row r="23" spans="1:26" x14ac:dyDescent="0.25">
      <c r="A23" s="4">
        <v>1995</v>
      </c>
      <c r="B23" s="8">
        <v>874</v>
      </c>
      <c r="C23" s="8" t="s">
        <v>43</v>
      </c>
      <c r="D23" s="15">
        <v>0</v>
      </c>
      <c r="E23" s="14">
        <v>0</v>
      </c>
      <c r="F23" s="14">
        <v>0</v>
      </c>
      <c r="G23" s="14">
        <v>0</v>
      </c>
      <c r="H23" s="14">
        <v>0</v>
      </c>
      <c r="I23" s="14">
        <v>6.9794050343249425E-2</v>
      </c>
      <c r="J23" s="14">
        <v>2.7459954233409609E-2</v>
      </c>
      <c r="K23" s="15">
        <v>0</v>
      </c>
      <c r="L23" s="14">
        <v>0</v>
      </c>
      <c r="M23" s="14">
        <v>0</v>
      </c>
      <c r="N23" s="14">
        <v>2.2883295194508009E-3</v>
      </c>
      <c r="O23" s="14">
        <v>0</v>
      </c>
      <c r="P23" s="14">
        <v>1.3729977116704805E-2</v>
      </c>
      <c r="Q23" s="14">
        <v>0</v>
      </c>
      <c r="R23" s="14">
        <v>4.5766590389016018E-3</v>
      </c>
      <c r="S23" s="14">
        <v>0</v>
      </c>
      <c r="T23" s="14">
        <v>3.4324942791762012E-3</v>
      </c>
      <c r="U23" s="14">
        <v>0</v>
      </c>
      <c r="V23" s="14">
        <v>0</v>
      </c>
      <c r="W23" s="14">
        <v>0.38901601830663618</v>
      </c>
      <c r="X23" s="14">
        <v>0</v>
      </c>
      <c r="Y23" s="14">
        <v>1.8306636155606407E-2</v>
      </c>
      <c r="Z23" s="21">
        <v>0.47139588100686497</v>
      </c>
    </row>
    <row r="24" spans="1:26" x14ac:dyDescent="0.25">
      <c r="A24" s="4">
        <v>1996</v>
      </c>
      <c r="B24" s="8">
        <v>845</v>
      </c>
      <c r="C24" s="8" t="s">
        <v>43</v>
      </c>
      <c r="D24" s="15">
        <v>0</v>
      </c>
      <c r="E24" s="14">
        <v>0</v>
      </c>
      <c r="F24" s="14">
        <v>0</v>
      </c>
      <c r="G24" s="14">
        <v>0</v>
      </c>
      <c r="H24" s="14">
        <v>0</v>
      </c>
      <c r="I24" s="14">
        <v>0</v>
      </c>
      <c r="J24" s="14">
        <v>2.9585798816568046E-2</v>
      </c>
      <c r="K24" s="15">
        <v>0</v>
      </c>
      <c r="L24" s="14">
        <v>0</v>
      </c>
      <c r="M24" s="14">
        <v>0</v>
      </c>
      <c r="N24" s="14">
        <v>0</v>
      </c>
      <c r="O24" s="14">
        <v>0</v>
      </c>
      <c r="P24" s="14">
        <v>9.4674556213017753E-3</v>
      </c>
      <c r="Q24" s="14">
        <v>0</v>
      </c>
      <c r="R24" s="14">
        <v>4.9704142011834318E-2</v>
      </c>
      <c r="S24" s="14">
        <v>1.0650887573964497E-2</v>
      </c>
      <c r="T24" s="14">
        <v>0</v>
      </c>
      <c r="U24" s="14">
        <v>7.100591715976331E-3</v>
      </c>
      <c r="V24" s="14">
        <v>0</v>
      </c>
      <c r="W24" s="14">
        <v>0.55739644970414204</v>
      </c>
      <c r="X24" s="14">
        <v>1.5384615384615384E-2</v>
      </c>
      <c r="Y24" s="14">
        <v>7.100591715976331E-3</v>
      </c>
      <c r="Z24" s="21">
        <v>0.31360946745562129</v>
      </c>
    </row>
    <row r="25" spans="1:26" x14ac:dyDescent="0.25">
      <c r="A25" s="4">
        <v>1997</v>
      </c>
      <c r="B25" s="8">
        <v>593</v>
      </c>
      <c r="C25" s="8" t="s">
        <v>43</v>
      </c>
      <c r="D25" s="15">
        <v>0</v>
      </c>
      <c r="E25" s="14">
        <v>0</v>
      </c>
      <c r="F25" s="14">
        <v>0</v>
      </c>
      <c r="G25" s="14">
        <v>0</v>
      </c>
      <c r="H25" s="14">
        <v>0</v>
      </c>
      <c r="I25" s="14">
        <v>0.10792580101180438</v>
      </c>
      <c r="J25" s="14">
        <v>2.6981450252951095E-2</v>
      </c>
      <c r="K25" s="15">
        <v>0</v>
      </c>
      <c r="L25" s="14">
        <v>0</v>
      </c>
      <c r="M25" s="14">
        <v>0</v>
      </c>
      <c r="N25" s="14">
        <v>0</v>
      </c>
      <c r="O25" s="14">
        <v>0</v>
      </c>
      <c r="P25" s="14">
        <v>1.0118043844856661E-2</v>
      </c>
      <c r="Q25" s="14">
        <v>1.3490725126475547E-2</v>
      </c>
      <c r="R25" s="14">
        <v>4.3844856661045532E-2</v>
      </c>
      <c r="S25" s="14">
        <v>0</v>
      </c>
      <c r="T25" s="14">
        <v>0</v>
      </c>
      <c r="U25" s="14">
        <v>2.866779089376054E-2</v>
      </c>
      <c r="V25" s="14">
        <v>0</v>
      </c>
      <c r="W25" s="14">
        <v>0.24451939291736932</v>
      </c>
      <c r="X25" s="14">
        <v>6.5767284991568295E-2</v>
      </c>
      <c r="Y25" s="14">
        <v>1.6863406408094434E-3</v>
      </c>
      <c r="Z25" s="21">
        <v>0.45699831365935917</v>
      </c>
    </row>
    <row r="26" spans="1:26" x14ac:dyDescent="0.25">
      <c r="A26" s="4">
        <v>1998</v>
      </c>
      <c r="B26" s="8">
        <v>738</v>
      </c>
      <c r="C26" s="8" t="s">
        <v>43</v>
      </c>
      <c r="D26" s="15">
        <v>0</v>
      </c>
      <c r="E26" s="14">
        <v>0</v>
      </c>
      <c r="F26" s="14">
        <v>0</v>
      </c>
      <c r="G26" s="14">
        <v>0</v>
      </c>
      <c r="H26" s="14">
        <v>0</v>
      </c>
      <c r="I26" s="14">
        <v>2.7100271002710027E-3</v>
      </c>
      <c r="J26" s="14">
        <v>1.4905149051490514E-2</v>
      </c>
      <c r="K26" s="15">
        <v>0</v>
      </c>
      <c r="L26" s="14">
        <v>0</v>
      </c>
      <c r="M26" s="14">
        <v>0</v>
      </c>
      <c r="N26" s="14">
        <v>0</v>
      </c>
      <c r="O26" s="14">
        <v>0</v>
      </c>
      <c r="P26" s="14">
        <v>5.4200542005420054E-3</v>
      </c>
      <c r="Q26" s="14">
        <v>1.6260162601626018E-2</v>
      </c>
      <c r="R26" s="14">
        <v>2.4390243902439025E-2</v>
      </c>
      <c r="S26" s="14">
        <v>2.7100271002710027E-3</v>
      </c>
      <c r="T26" s="14">
        <v>0</v>
      </c>
      <c r="U26" s="14">
        <v>2.7100271002710027E-3</v>
      </c>
      <c r="V26" s="14">
        <v>0</v>
      </c>
      <c r="W26" s="14">
        <v>0.15853658536585366</v>
      </c>
      <c r="X26" s="14">
        <v>0.11382113821138211</v>
      </c>
      <c r="Y26" s="14">
        <v>1.6260162601626018E-2</v>
      </c>
      <c r="Z26" s="21">
        <v>0.64227642276422769</v>
      </c>
    </row>
    <row r="27" spans="1:26" x14ac:dyDescent="0.25">
      <c r="A27" s="4">
        <v>1999</v>
      </c>
      <c r="B27" s="8">
        <v>1513</v>
      </c>
      <c r="C27" s="8" t="s">
        <v>43</v>
      </c>
      <c r="D27" s="15">
        <v>0</v>
      </c>
      <c r="E27" s="14">
        <v>0</v>
      </c>
      <c r="F27" s="14">
        <v>0</v>
      </c>
      <c r="G27" s="14">
        <v>0</v>
      </c>
      <c r="H27" s="14">
        <v>0</v>
      </c>
      <c r="I27" s="14">
        <v>3.3046926635822869E-3</v>
      </c>
      <c r="J27" s="14">
        <v>3.8334434897554524E-2</v>
      </c>
      <c r="K27" s="15">
        <v>0</v>
      </c>
      <c r="L27" s="14">
        <v>2.6437541308658294E-3</v>
      </c>
      <c r="M27" s="14">
        <v>0</v>
      </c>
      <c r="N27" s="14">
        <v>0</v>
      </c>
      <c r="O27" s="14">
        <v>0</v>
      </c>
      <c r="P27" s="14">
        <v>7.1381361533377402E-2</v>
      </c>
      <c r="Q27" s="14">
        <v>1.6523463317911435E-2</v>
      </c>
      <c r="R27" s="14">
        <v>9.7157964309319236E-2</v>
      </c>
      <c r="S27" s="14">
        <v>9.9140779907468599E-3</v>
      </c>
      <c r="T27" s="14">
        <v>0</v>
      </c>
      <c r="U27" s="14">
        <v>1.9828155981493722E-3</v>
      </c>
      <c r="V27" s="14">
        <v>0</v>
      </c>
      <c r="W27" s="14">
        <v>0.36549900859220091</v>
      </c>
      <c r="X27" s="14">
        <v>6.4111037673496366E-2</v>
      </c>
      <c r="Y27" s="14">
        <v>1.4540647719762063E-2</v>
      </c>
      <c r="Z27" s="21">
        <v>0.3146067415730337</v>
      </c>
    </row>
    <row r="28" spans="1:26" x14ac:dyDescent="0.25">
      <c r="A28" s="4">
        <v>2000</v>
      </c>
      <c r="B28" s="8">
        <v>856</v>
      </c>
      <c r="C28" s="8" t="s">
        <v>43</v>
      </c>
      <c r="D28" s="15">
        <v>0</v>
      </c>
      <c r="E28" s="14">
        <v>0</v>
      </c>
      <c r="F28" s="14">
        <v>0</v>
      </c>
      <c r="G28" s="14">
        <v>0</v>
      </c>
      <c r="H28" s="14">
        <v>0</v>
      </c>
      <c r="I28" s="14">
        <v>3.9719626168224297E-2</v>
      </c>
      <c r="J28" s="14">
        <v>4.9065420560747662E-2</v>
      </c>
      <c r="K28" s="15">
        <v>0</v>
      </c>
      <c r="L28" s="14">
        <v>0</v>
      </c>
      <c r="M28" s="14">
        <v>0</v>
      </c>
      <c r="N28" s="14">
        <v>0</v>
      </c>
      <c r="O28" s="14">
        <v>0</v>
      </c>
      <c r="P28" s="14">
        <v>1.2850467289719626E-2</v>
      </c>
      <c r="Q28" s="14">
        <v>1.7523364485981307E-2</v>
      </c>
      <c r="R28" s="14">
        <v>3.6214953271028034E-2</v>
      </c>
      <c r="S28" s="14">
        <v>1.1682242990654205E-3</v>
      </c>
      <c r="T28" s="14">
        <v>0</v>
      </c>
      <c r="U28" s="14">
        <v>3.5046728971962612E-3</v>
      </c>
      <c r="V28" s="14">
        <v>0</v>
      </c>
      <c r="W28" s="14">
        <v>0.20327102803738317</v>
      </c>
      <c r="X28" s="14">
        <v>6.6588785046728965E-2</v>
      </c>
      <c r="Y28" s="14">
        <v>0</v>
      </c>
      <c r="Z28" s="21">
        <v>0.57009345794392519</v>
      </c>
    </row>
    <row r="29" spans="1:26" x14ac:dyDescent="0.25">
      <c r="A29" s="4">
        <v>2001</v>
      </c>
      <c r="B29" s="8">
        <v>6200</v>
      </c>
      <c r="C29" s="8" t="s">
        <v>43</v>
      </c>
      <c r="D29" s="15">
        <v>0</v>
      </c>
      <c r="E29" s="14">
        <v>0</v>
      </c>
      <c r="F29" s="14">
        <v>0</v>
      </c>
      <c r="G29" s="14">
        <v>0</v>
      </c>
      <c r="H29" s="14">
        <v>0</v>
      </c>
      <c r="I29" s="14">
        <v>3.6290322580645157E-2</v>
      </c>
      <c r="J29" s="14">
        <v>7.7419354838709677E-3</v>
      </c>
      <c r="K29" s="15">
        <v>0</v>
      </c>
      <c r="L29" s="14">
        <v>2.096774193548387E-3</v>
      </c>
      <c r="M29" s="14">
        <v>0</v>
      </c>
      <c r="N29" s="14">
        <v>0</v>
      </c>
      <c r="O29" s="14">
        <v>0</v>
      </c>
      <c r="P29" s="14">
        <v>3.9032258064516129E-2</v>
      </c>
      <c r="Q29" s="14">
        <v>2.1451612903225805E-2</v>
      </c>
      <c r="R29" s="14">
        <v>0.10306451612903225</v>
      </c>
      <c r="S29" s="14">
        <v>8.0645161290322578E-3</v>
      </c>
      <c r="T29" s="14">
        <v>0</v>
      </c>
      <c r="U29" s="14">
        <v>3.5483870967741938E-3</v>
      </c>
      <c r="V29" s="14">
        <v>0</v>
      </c>
      <c r="W29" s="14">
        <v>0.22983870967741934</v>
      </c>
      <c r="X29" s="14">
        <v>2.1129032258064517E-2</v>
      </c>
      <c r="Y29" s="14">
        <v>8.0645161290322581E-4</v>
      </c>
      <c r="Z29" s="21">
        <v>0.52693548387096778</v>
      </c>
    </row>
    <row r="30" spans="1:26" x14ac:dyDescent="0.25">
      <c r="A30" s="4">
        <v>2002</v>
      </c>
      <c r="B30" s="8">
        <v>4275</v>
      </c>
      <c r="C30" s="8" t="s">
        <v>43</v>
      </c>
      <c r="D30" s="15">
        <v>0</v>
      </c>
      <c r="E30" s="14">
        <v>0</v>
      </c>
      <c r="F30" s="14">
        <v>0</v>
      </c>
      <c r="G30" s="14">
        <v>0</v>
      </c>
      <c r="H30" s="14">
        <v>0</v>
      </c>
      <c r="I30" s="14">
        <v>0.10385964912280701</v>
      </c>
      <c r="J30" s="14">
        <v>1.2631578947368421E-2</v>
      </c>
      <c r="K30" s="15">
        <v>0</v>
      </c>
      <c r="L30" s="14">
        <v>2.8070175438596489E-3</v>
      </c>
      <c r="M30" s="14">
        <v>0</v>
      </c>
      <c r="N30" s="14">
        <v>0</v>
      </c>
      <c r="O30" s="14">
        <v>0</v>
      </c>
      <c r="P30" s="14">
        <v>0.12467836257309942</v>
      </c>
      <c r="Q30" s="14">
        <v>6.6198830409356729E-2</v>
      </c>
      <c r="R30" s="14">
        <v>3.8830409356725146E-2</v>
      </c>
      <c r="S30" s="14">
        <v>1.2865497076023392E-2</v>
      </c>
      <c r="T30" s="14">
        <v>4.6783625730994154E-4</v>
      </c>
      <c r="U30" s="14">
        <v>2.3391812865497076E-3</v>
      </c>
      <c r="V30" s="14">
        <v>0</v>
      </c>
      <c r="W30" s="14">
        <v>0.2528654970760234</v>
      </c>
      <c r="X30" s="14">
        <v>2.502923976608187E-2</v>
      </c>
      <c r="Y30" s="14">
        <v>2.3391812865497077E-4</v>
      </c>
      <c r="Z30" s="21">
        <v>0.35719298245614034</v>
      </c>
    </row>
    <row r="31" spans="1:26" x14ac:dyDescent="0.25">
      <c r="A31" s="4">
        <v>2003</v>
      </c>
      <c r="B31" s="8">
        <v>5968</v>
      </c>
      <c r="C31" s="8" t="s">
        <v>43</v>
      </c>
      <c r="D31" s="15">
        <v>0</v>
      </c>
      <c r="E31" s="14">
        <v>0</v>
      </c>
      <c r="F31" s="14">
        <v>0</v>
      </c>
      <c r="G31" s="14">
        <v>0</v>
      </c>
      <c r="H31" s="14">
        <v>0</v>
      </c>
      <c r="I31" s="14">
        <v>0.1003686327077748</v>
      </c>
      <c r="J31" s="14">
        <v>2.5301608579088471E-2</v>
      </c>
      <c r="K31" s="15">
        <v>0</v>
      </c>
      <c r="L31" s="14">
        <v>0</v>
      </c>
      <c r="M31" s="14">
        <v>0</v>
      </c>
      <c r="N31" s="14">
        <v>0</v>
      </c>
      <c r="O31" s="14">
        <v>0</v>
      </c>
      <c r="P31" s="14">
        <v>7.3558981233243961E-2</v>
      </c>
      <c r="Q31" s="14">
        <v>3.1836461126005362E-2</v>
      </c>
      <c r="R31" s="14">
        <v>3.3847184986595176E-2</v>
      </c>
      <c r="S31" s="14">
        <v>3.6863270777479891E-3</v>
      </c>
      <c r="T31" s="14">
        <v>3.351206434316354E-4</v>
      </c>
      <c r="U31" s="14">
        <v>1.3404825737265416E-3</v>
      </c>
      <c r="V31" s="14">
        <v>0</v>
      </c>
      <c r="W31" s="14">
        <v>0.22570375335120643</v>
      </c>
      <c r="X31" s="14">
        <v>2.1950402144772119E-2</v>
      </c>
      <c r="Y31" s="14">
        <v>5.3619302949061663E-3</v>
      </c>
      <c r="Z31" s="21">
        <v>0.47670911528150134</v>
      </c>
    </row>
    <row r="32" spans="1:26" x14ac:dyDescent="0.25">
      <c r="A32" s="4">
        <v>2004</v>
      </c>
      <c r="B32" s="8">
        <v>6115</v>
      </c>
      <c r="C32" s="8" t="s">
        <v>43</v>
      </c>
      <c r="D32" s="15">
        <v>0</v>
      </c>
      <c r="E32" s="14">
        <v>0</v>
      </c>
      <c r="F32" s="14">
        <v>0</v>
      </c>
      <c r="G32" s="14">
        <v>0</v>
      </c>
      <c r="H32" s="14">
        <v>0</v>
      </c>
      <c r="I32" s="14">
        <v>0.12183156173344235</v>
      </c>
      <c r="J32" s="14">
        <v>2.8291087489779231E-2</v>
      </c>
      <c r="K32" s="15">
        <v>0</v>
      </c>
      <c r="L32" s="14">
        <v>0</v>
      </c>
      <c r="M32" s="14">
        <v>0</v>
      </c>
      <c r="N32" s="14">
        <v>0</v>
      </c>
      <c r="O32" s="14">
        <v>0</v>
      </c>
      <c r="P32" s="14">
        <v>6.3614063777596069E-2</v>
      </c>
      <c r="Q32" s="14">
        <v>2.2567457072771871E-2</v>
      </c>
      <c r="R32" s="14">
        <v>2.7146361406377759E-2</v>
      </c>
      <c r="S32" s="14">
        <v>8.9942763695829934E-3</v>
      </c>
      <c r="T32" s="14">
        <v>0</v>
      </c>
      <c r="U32" s="14">
        <v>3.1071136549468518E-3</v>
      </c>
      <c r="V32" s="14">
        <v>0</v>
      </c>
      <c r="W32" s="14">
        <v>0.18495502861815208</v>
      </c>
      <c r="X32" s="14">
        <v>1.7334423548650859E-2</v>
      </c>
      <c r="Y32" s="14">
        <v>1.1447260834014717E-3</v>
      </c>
      <c r="Z32" s="21">
        <v>0.52101390024529848</v>
      </c>
    </row>
    <row r="33" spans="1:26" x14ac:dyDescent="0.25">
      <c r="A33" s="4">
        <v>2005</v>
      </c>
      <c r="B33" s="8">
        <v>2361</v>
      </c>
      <c r="C33" s="8" t="s">
        <v>43</v>
      </c>
      <c r="D33" s="15">
        <v>0</v>
      </c>
      <c r="E33" s="14">
        <v>0</v>
      </c>
      <c r="F33" s="14">
        <v>0</v>
      </c>
      <c r="G33" s="14">
        <v>0</v>
      </c>
      <c r="H33" s="14">
        <v>0</v>
      </c>
      <c r="I33" s="14">
        <v>0.24396442185514614</v>
      </c>
      <c r="J33" s="14">
        <v>2.795425667090216E-2</v>
      </c>
      <c r="K33" s="15">
        <v>0</v>
      </c>
      <c r="L33" s="14">
        <v>0</v>
      </c>
      <c r="M33" s="14">
        <v>0</v>
      </c>
      <c r="N33" s="14">
        <v>0</v>
      </c>
      <c r="O33" s="14">
        <v>0</v>
      </c>
      <c r="P33" s="14">
        <v>5.4637865311308764E-2</v>
      </c>
      <c r="Q33" s="14">
        <v>8.8945362134688691E-3</v>
      </c>
      <c r="R33" s="14">
        <v>1.0588733587462939E-2</v>
      </c>
      <c r="S33" s="14">
        <v>8.4709868699703512E-4</v>
      </c>
      <c r="T33" s="14">
        <v>0</v>
      </c>
      <c r="U33" s="14">
        <v>0</v>
      </c>
      <c r="V33" s="14">
        <v>0</v>
      </c>
      <c r="W33" s="14">
        <v>0.27318932655654382</v>
      </c>
      <c r="X33" s="14">
        <v>8.8945362134688691E-3</v>
      </c>
      <c r="Y33" s="14">
        <v>2.1177467174925877E-3</v>
      </c>
      <c r="Z33" s="21">
        <v>0.36891147818720882</v>
      </c>
    </row>
    <row r="34" spans="1:26" x14ac:dyDescent="0.25">
      <c r="A34" s="4">
        <v>2006</v>
      </c>
      <c r="B34" s="8">
        <v>699</v>
      </c>
      <c r="C34" s="8" t="s">
        <v>43</v>
      </c>
      <c r="D34" s="15">
        <v>0</v>
      </c>
      <c r="E34" s="14">
        <v>0</v>
      </c>
      <c r="F34" s="14">
        <v>0</v>
      </c>
      <c r="G34" s="14">
        <v>0</v>
      </c>
      <c r="H34" s="14">
        <v>0</v>
      </c>
      <c r="I34" s="14">
        <v>0.16738197424892703</v>
      </c>
      <c r="J34" s="14">
        <v>4.4349070100143065E-2</v>
      </c>
      <c r="K34" s="15">
        <v>0</v>
      </c>
      <c r="L34" s="14">
        <v>0</v>
      </c>
      <c r="M34" s="14">
        <v>0</v>
      </c>
      <c r="N34" s="14">
        <v>0</v>
      </c>
      <c r="O34" s="14">
        <v>0</v>
      </c>
      <c r="P34" s="14">
        <v>3.8626609442060089E-2</v>
      </c>
      <c r="Q34" s="14">
        <v>1.2875536480686695E-2</v>
      </c>
      <c r="R34" s="14">
        <v>1.1444921316165951E-2</v>
      </c>
      <c r="S34" s="14">
        <v>5.7224606580829757E-3</v>
      </c>
      <c r="T34" s="14">
        <v>0</v>
      </c>
      <c r="U34" s="14">
        <v>1.0014306151645207E-2</v>
      </c>
      <c r="V34" s="14">
        <v>0</v>
      </c>
      <c r="W34" s="14">
        <v>0.37052932761087265</v>
      </c>
      <c r="X34" s="14">
        <v>1.0014306151645207E-2</v>
      </c>
      <c r="Y34" s="14">
        <v>0</v>
      </c>
      <c r="Z34" s="21">
        <v>0.32904148783977111</v>
      </c>
    </row>
    <row r="35" spans="1:26" x14ac:dyDescent="0.25">
      <c r="A35" s="4">
        <v>2007</v>
      </c>
      <c r="B35" s="8">
        <v>986</v>
      </c>
      <c r="C35" s="8" t="s">
        <v>43</v>
      </c>
      <c r="D35" s="15">
        <v>0</v>
      </c>
      <c r="E35" s="14">
        <v>0</v>
      </c>
      <c r="F35" s="14">
        <v>0</v>
      </c>
      <c r="G35" s="14">
        <v>0</v>
      </c>
      <c r="H35" s="14">
        <v>0</v>
      </c>
      <c r="I35" s="14">
        <v>6.0851926977687626E-2</v>
      </c>
      <c r="J35" s="14">
        <v>3.1440162271805273E-2</v>
      </c>
      <c r="K35" s="15">
        <v>0</v>
      </c>
      <c r="L35" s="14">
        <v>4.0567951318458417E-3</v>
      </c>
      <c r="M35" s="14">
        <v>0</v>
      </c>
      <c r="N35" s="14">
        <v>0</v>
      </c>
      <c r="O35" s="14">
        <v>0</v>
      </c>
      <c r="P35" s="14">
        <v>1.8255578093306288E-2</v>
      </c>
      <c r="Q35" s="14">
        <v>3.8539553752535496E-2</v>
      </c>
      <c r="R35" s="14">
        <v>9.1277890466531439E-3</v>
      </c>
      <c r="S35" s="14">
        <v>0</v>
      </c>
      <c r="T35" s="14">
        <v>0</v>
      </c>
      <c r="U35" s="14">
        <v>9.1277890466531439E-3</v>
      </c>
      <c r="V35" s="14">
        <v>0</v>
      </c>
      <c r="W35" s="14">
        <v>0.38742393509127787</v>
      </c>
      <c r="X35" s="14">
        <v>1.4198782961460446E-2</v>
      </c>
      <c r="Y35" s="14">
        <v>0</v>
      </c>
      <c r="Z35" s="21">
        <v>0.42697768762677485</v>
      </c>
    </row>
    <row r="36" spans="1:26" x14ac:dyDescent="0.25">
      <c r="A36" s="4">
        <v>2008</v>
      </c>
      <c r="B36" s="8">
        <v>2147</v>
      </c>
      <c r="C36" s="8" t="s">
        <v>43</v>
      </c>
      <c r="D36" s="15">
        <v>0</v>
      </c>
      <c r="E36" s="14">
        <v>0</v>
      </c>
      <c r="F36" s="14">
        <v>0</v>
      </c>
      <c r="G36" s="14">
        <v>0</v>
      </c>
      <c r="H36" s="14">
        <v>0</v>
      </c>
      <c r="I36" s="14">
        <v>5.1700046576618544E-2</v>
      </c>
      <c r="J36" s="14">
        <v>6.24126688402422E-2</v>
      </c>
      <c r="K36" s="15">
        <v>0</v>
      </c>
      <c r="L36" s="14">
        <v>3.2603632976245926E-3</v>
      </c>
      <c r="M36" s="14">
        <v>0</v>
      </c>
      <c r="N36" s="14">
        <v>0</v>
      </c>
      <c r="O36" s="14">
        <v>0</v>
      </c>
      <c r="P36" s="14">
        <v>6.3809967396367018E-2</v>
      </c>
      <c r="Q36" s="14">
        <v>2.7945971122496506E-2</v>
      </c>
      <c r="R36" s="14">
        <v>0</v>
      </c>
      <c r="S36" s="14">
        <v>0</v>
      </c>
      <c r="T36" s="14">
        <v>4.657661853749418E-4</v>
      </c>
      <c r="U36" s="14">
        <v>1.3507219375873311E-2</v>
      </c>
      <c r="V36" s="14">
        <v>0</v>
      </c>
      <c r="W36" s="14">
        <v>0.41592920353982299</v>
      </c>
      <c r="X36" s="14">
        <v>2.5617140195621797E-2</v>
      </c>
      <c r="Y36" s="14">
        <v>0</v>
      </c>
      <c r="Z36" s="21">
        <v>0.3353516534699581</v>
      </c>
    </row>
    <row r="37" spans="1:26" x14ac:dyDescent="0.25">
      <c r="A37" s="4">
        <v>2009</v>
      </c>
      <c r="B37" s="8">
        <v>2419</v>
      </c>
      <c r="C37" s="8" t="s">
        <v>43</v>
      </c>
      <c r="D37" s="15">
        <v>0</v>
      </c>
      <c r="E37" s="14">
        <v>0</v>
      </c>
      <c r="F37" s="14">
        <v>0</v>
      </c>
      <c r="G37" s="14">
        <v>0</v>
      </c>
      <c r="H37" s="14">
        <v>0</v>
      </c>
      <c r="I37" s="14">
        <v>1.1575031004547334E-2</v>
      </c>
      <c r="J37" s="14">
        <v>2.1909880115750312E-2</v>
      </c>
      <c r="K37" s="15">
        <v>0</v>
      </c>
      <c r="L37" s="14">
        <v>2.0669698222405952E-3</v>
      </c>
      <c r="M37" s="14">
        <v>0</v>
      </c>
      <c r="N37" s="14">
        <v>0</v>
      </c>
      <c r="O37" s="14">
        <v>2.4803637866887144E-3</v>
      </c>
      <c r="P37" s="14">
        <v>1.3642000826787929E-2</v>
      </c>
      <c r="Q37" s="14">
        <v>3.7205456800330716E-2</v>
      </c>
      <c r="R37" s="14">
        <v>0</v>
      </c>
      <c r="S37" s="14">
        <v>0</v>
      </c>
      <c r="T37" s="14">
        <v>0</v>
      </c>
      <c r="U37" s="14">
        <v>2.3976849937990905E-2</v>
      </c>
      <c r="V37" s="14">
        <v>0</v>
      </c>
      <c r="W37" s="14">
        <v>0.3728813559322034</v>
      </c>
      <c r="X37" s="14">
        <v>2.3976849937990905E-2</v>
      </c>
      <c r="Y37" s="14">
        <v>2.0669698222405952E-3</v>
      </c>
      <c r="Z37" s="21">
        <v>0.48821827201322859</v>
      </c>
    </row>
    <row r="38" spans="1:26" x14ac:dyDescent="0.25">
      <c r="A38" s="4">
        <v>2010</v>
      </c>
      <c r="B38" s="8">
        <v>3931</v>
      </c>
      <c r="C38" s="8" t="s">
        <v>43</v>
      </c>
      <c r="D38" s="15">
        <v>0</v>
      </c>
      <c r="E38" s="14">
        <v>0</v>
      </c>
      <c r="F38" s="14">
        <v>0</v>
      </c>
      <c r="G38" s="14">
        <v>0</v>
      </c>
      <c r="H38" s="14">
        <v>0</v>
      </c>
      <c r="I38" s="14">
        <v>4.6553039938946834E-2</v>
      </c>
      <c r="J38" s="14">
        <v>2.7982701602645637E-2</v>
      </c>
      <c r="K38" s="15">
        <v>0</v>
      </c>
      <c r="L38" s="14">
        <v>5.3421521241414395E-3</v>
      </c>
      <c r="M38" s="14">
        <v>0</v>
      </c>
      <c r="N38" s="14">
        <v>0</v>
      </c>
      <c r="O38" s="14">
        <v>0</v>
      </c>
      <c r="P38" s="14">
        <v>0.10200966675146274</v>
      </c>
      <c r="Q38" s="14">
        <v>4.8588145510048336E-2</v>
      </c>
      <c r="R38" s="14">
        <v>3.5614347494276263E-2</v>
      </c>
      <c r="S38" s="14">
        <v>2.5438819638768763E-3</v>
      </c>
      <c r="T38" s="14">
        <v>0</v>
      </c>
      <c r="U38" s="14">
        <v>6.6140931060798781E-3</v>
      </c>
      <c r="V38" s="14">
        <v>0</v>
      </c>
      <c r="W38" s="14">
        <v>0.36326634444161793</v>
      </c>
      <c r="X38" s="14">
        <v>1.3736962604935132E-2</v>
      </c>
      <c r="Y38" s="14">
        <v>2.2894937674891886E-3</v>
      </c>
      <c r="Z38" s="21">
        <v>0.34545917069447979</v>
      </c>
    </row>
    <row r="39" spans="1:26" x14ac:dyDescent="0.25">
      <c r="A39" s="4">
        <v>2011</v>
      </c>
      <c r="B39" s="8">
        <v>2151</v>
      </c>
      <c r="C39" s="8" t="s">
        <v>43</v>
      </c>
      <c r="D39" s="15">
        <v>0</v>
      </c>
      <c r="E39" s="14">
        <v>0</v>
      </c>
      <c r="F39" s="14">
        <v>0</v>
      </c>
      <c r="G39" s="14">
        <v>0</v>
      </c>
      <c r="H39" s="14">
        <v>0</v>
      </c>
      <c r="I39" s="14">
        <v>5.5788005578800558E-2</v>
      </c>
      <c r="J39" s="14">
        <v>5.5788005578800558E-2</v>
      </c>
      <c r="K39" s="15">
        <v>0</v>
      </c>
      <c r="L39" s="14">
        <v>1.8596001859600185E-3</v>
      </c>
      <c r="M39" s="14">
        <v>0</v>
      </c>
      <c r="N39" s="14">
        <v>0</v>
      </c>
      <c r="O39" s="14">
        <v>0</v>
      </c>
      <c r="P39" s="14">
        <v>4.9279404927940494E-2</v>
      </c>
      <c r="Q39" s="14">
        <v>5.8577405857740586E-2</v>
      </c>
      <c r="R39" s="14">
        <v>1.813110181311018E-2</v>
      </c>
      <c r="S39" s="14">
        <v>1.8596001859600185E-3</v>
      </c>
      <c r="T39" s="14">
        <v>0</v>
      </c>
      <c r="U39" s="14">
        <v>3.2543003254300326E-3</v>
      </c>
      <c r="V39" s="14">
        <v>0</v>
      </c>
      <c r="W39" s="14">
        <v>0.44072524407252439</v>
      </c>
      <c r="X39" s="14">
        <v>1.3017201301720131E-2</v>
      </c>
      <c r="Y39" s="14">
        <v>3.2543003254300326E-3</v>
      </c>
      <c r="Z39" s="21">
        <v>0.29846582984658299</v>
      </c>
    </row>
    <row r="40" spans="1:26" x14ac:dyDescent="0.25">
      <c r="A40" s="4">
        <v>2012</v>
      </c>
      <c r="B40" s="8">
        <v>2366</v>
      </c>
      <c r="C40" s="8" t="s">
        <v>43</v>
      </c>
      <c r="D40" s="15">
        <v>0</v>
      </c>
      <c r="E40" s="14">
        <v>0</v>
      </c>
      <c r="F40" s="14">
        <v>0</v>
      </c>
      <c r="G40" s="14">
        <v>0</v>
      </c>
      <c r="H40" s="14">
        <v>0</v>
      </c>
      <c r="I40" s="14">
        <v>3.4657650042265425E-2</v>
      </c>
      <c r="J40" s="14">
        <v>3.2967032967032968E-2</v>
      </c>
      <c r="K40" s="15">
        <v>0</v>
      </c>
      <c r="L40" s="14">
        <v>2.197802197802198E-2</v>
      </c>
      <c r="M40" s="14">
        <v>0</v>
      </c>
      <c r="N40" s="14">
        <v>0</v>
      </c>
      <c r="O40" s="14">
        <v>0</v>
      </c>
      <c r="P40" s="14">
        <v>8.1994928148774307E-2</v>
      </c>
      <c r="Q40" s="14">
        <v>8.4953508030431113E-2</v>
      </c>
      <c r="R40" s="14">
        <v>4.1842772612003379E-2</v>
      </c>
      <c r="S40" s="14">
        <v>5.4945054945054949E-3</v>
      </c>
      <c r="T40" s="14">
        <v>0</v>
      </c>
      <c r="U40" s="14">
        <v>2.0710059171597635E-2</v>
      </c>
      <c r="V40" s="14">
        <v>0</v>
      </c>
      <c r="W40" s="14">
        <v>0.36263736263736263</v>
      </c>
      <c r="X40" s="14">
        <v>2.4936601859678782E-2</v>
      </c>
      <c r="Y40" s="14">
        <v>2.9585798816568047E-3</v>
      </c>
      <c r="Z40" s="21">
        <v>0.28486897717666948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2403</v>
      </c>
      <c r="C42" s="9"/>
      <c r="D42" s="16">
        <v>2.053535675048515E-5</v>
      </c>
      <c r="E42" s="1">
        <v>0</v>
      </c>
      <c r="F42" s="1">
        <v>5.1338391876212875E-6</v>
      </c>
      <c r="G42" s="1">
        <v>3.1291825183647905E-4</v>
      </c>
      <c r="H42" s="1">
        <v>0</v>
      </c>
      <c r="I42" s="1">
        <v>0.1281505311227934</v>
      </c>
      <c r="J42" s="1">
        <v>2.43454501907489E-2</v>
      </c>
      <c r="K42" s="16">
        <v>2.5967558105080709E-4</v>
      </c>
      <c r="L42" s="1">
        <v>4.844749684311183E-3</v>
      </c>
      <c r="M42" s="1">
        <v>2.5625001818082895E-3</v>
      </c>
      <c r="N42" s="1">
        <v>4.3080481433470739E-3</v>
      </c>
      <c r="O42" s="1">
        <v>7.2951876079079832E-5</v>
      </c>
      <c r="P42" s="1">
        <v>8.3801610783431235E-2</v>
      </c>
      <c r="Q42" s="1">
        <v>3.4769600379790835E-2</v>
      </c>
      <c r="R42" s="1">
        <v>3.1003789617409541E-2</v>
      </c>
      <c r="S42" s="1">
        <v>4.7544815073947916E-3</v>
      </c>
      <c r="T42" s="1">
        <v>5.6389642770245507E-3</v>
      </c>
      <c r="U42" s="1">
        <v>1.8516344688769372E-2</v>
      </c>
      <c r="V42" s="1">
        <v>0</v>
      </c>
      <c r="W42" s="1">
        <v>0.29507016509846418</v>
      </c>
      <c r="X42" s="1">
        <v>2.5751628603967461E-2</v>
      </c>
      <c r="Y42" s="1">
        <v>7.3303321280393224E-3</v>
      </c>
      <c r="Z42" s="22">
        <v>0.32848058868779539</v>
      </c>
    </row>
    <row r="43" spans="1:26" x14ac:dyDescent="0.25">
      <c r="A43" s="5" t="s">
        <v>33</v>
      </c>
      <c r="B43" s="9">
        <v>3805</v>
      </c>
      <c r="C43" s="9"/>
      <c r="D43" s="16">
        <v>1.1636702158608251E-4</v>
      </c>
      <c r="E43" s="1">
        <v>0</v>
      </c>
      <c r="F43" s="1">
        <v>2.9091755396520627E-5</v>
      </c>
      <c r="G43" s="1">
        <v>3.6705045042033602E-4</v>
      </c>
      <c r="H43" s="1">
        <v>0</v>
      </c>
      <c r="I43" s="1">
        <v>0.2498035993853896</v>
      </c>
      <c r="J43" s="1">
        <v>2.0595886764952923E-3</v>
      </c>
      <c r="K43" s="16">
        <v>6.9836256693324536E-4</v>
      </c>
      <c r="L43" s="1">
        <v>1.2702834144455267E-2</v>
      </c>
      <c r="M43" s="1">
        <v>7.6299528652945163E-3</v>
      </c>
      <c r="N43" s="1">
        <v>1.2040578770284903E-2</v>
      </c>
      <c r="O43" s="1">
        <v>0</v>
      </c>
      <c r="P43" s="1">
        <v>0.14461842806991085</v>
      </c>
      <c r="Q43" s="1">
        <v>5.5783389204757949E-2</v>
      </c>
      <c r="R43" s="1">
        <v>1.718799171306673E-2</v>
      </c>
      <c r="S43" s="1">
        <v>3.7645920947131498E-3</v>
      </c>
      <c r="T43" s="1">
        <v>5.689151470470547E-3</v>
      </c>
      <c r="U43" s="1">
        <v>3.7243847446161889E-2</v>
      </c>
      <c r="V43" s="1">
        <v>0</v>
      </c>
      <c r="W43" s="1">
        <v>0.24542846521548475</v>
      </c>
      <c r="X43" s="1">
        <v>5.0179255771907677E-3</v>
      </c>
      <c r="Y43" s="1">
        <v>1.6783930163094837E-3</v>
      </c>
      <c r="Z43" s="22">
        <v>0.19814039055567814</v>
      </c>
    </row>
    <row r="44" spans="1:26" x14ac:dyDescent="0.25">
      <c r="A44" s="5" t="s">
        <v>34</v>
      </c>
      <c r="B44" s="9">
        <v>1336</v>
      </c>
      <c r="C44" s="9"/>
      <c r="D44" s="16">
        <v>0</v>
      </c>
      <c r="E44" s="1">
        <v>0</v>
      </c>
      <c r="F44" s="1">
        <v>0</v>
      </c>
      <c r="G44" s="1">
        <v>7.6699253271984293E-4</v>
      </c>
      <c r="H44" s="1">
        <v>0</v>
      </c>
      <c r="I44" s="1">
        <v>0.15180127750464964</v>
      </c>
      <c r="J44" s="1">
        <v>2.5249593836340886E-2</v>
      </c>
      <c r="K44" s="16">
        <v>4.2170857764799711E-4</v>
      </c>
      <c r="L44" s="1">
        <v>3.8539123628854792E-3</v>
      </c>
      <c r="M44" s="1">
        <v>3.758662635428615E-3</v>
      </c>
      <c r="N44" s="1">
        <v>6.7481967501900973E-3</v>
      </c>
      <c r="O44" s="1">
        <v>0</v>
      </c>
      <c r="P44" s="1">
        <v>0.10446973901644872</v>
      </c>
      <c r="Q44" s="1">
        <v>2.945762607938621E-2</v>
      </c>
      <c r="R44" s="1">
        <v>3.3640963528132312E-2</v>
      </c>
      <c r="S44" s="1">
        <v>5.8675852797533826E-3</v>
      </c>
      <c r="T44" s="1">
        <v>1.4211013955444992E-2</v>
      </c>
      <c r="U44" s="1">
        <v>2.4053359528051488E-2</v>
      </c>
      <c r="V44" s="1">
        <v>0</v>
      </c>
      <c r="W44" s="1">
        <v>0.28642247898480888</v>
      </c>
      <c r="X44" s="1">
        <v>2.7267225347260646E-2</v>
      </c>
      <c r="Y44" s="1">
        <v>1.6303552267557378E-2</v>
      </c>
      <c r="Z44" s="22">
        <v>0.26570611181329346</v>
      </c>
    </row>
    <row r="45" spans="1:26" x14ac:dyDescent="0.25">
      <c r="A45" s="5" t="s">
        <v>35</v>
      </c>
      <c r="B45" s="9">
        <v>725</v>
      </c>
      <c r="C45" s="9"/>
      <c r="D45" s="16">
        <v>0</v>
      </c>
      <c r="E45" s="1">
        <v>0</v>
      </c>
      <c r="F45" s="1">
        <v>0</v>
      </c>
      <c r="G45" s="1">
        <v>0</v>
      </c>
      <c r="H45" s="1">
        <v>0</v>
      </c>
      <c r="I45" s="1">
        <v>3.6878609370691796E-2</v>
      </c>
      <c r="J45" s="1">
        <v>2.3824132707003218E-2</v>
      </c>
      <c r="K45" s="16">
        <v>0</v>
      </c>
      <c r="L45" s="1">
        <v>0</v>
      </c>
      <c r="M45" s="1">
        <v>0</v>
      </c>
      <c r="N45" s="1">
        <v>0</v>
      </c>
      <c r="O45" s="1">
        <v>0</v>
      </c>
      <c r="P45" s="1">
        <v>8.3351845555668155E-3</v>
      </c>
      <c r="Q45" s="1">
        <v>9.9169625760338557E-3</v>
      </c>
      <c r="R45" s="1">
        <v>3.9313080858439625E-2</v>
      </c>
      <c r="S45" s="1">
        <v>4.4536382247451663E-3</v>
      </c>
      <c r="T45" s="1">
        <v>0</v>
      </c>
      <c r="U45" s="1">
        <v>1.2826136570002625E-2</v>
      </c>
      <c r="V45" s="1">
        <v>0</v>
      </c>
      <c r="W45" s="1">
        <v>0.32015080932912171</v>
      </c>
      <c r="X45" s="1">
        <v>6.499101286252193E-2</v>
      </c>
      <c r="Y45" s="1">
        <v>8.3490316528039305E-3</v>
      </c>
      <c r="Z45" s="22">
        <v>0.4709614012930694</v>
      </c>
    </row>
    <row r="46" spans="1:26" ht="15.75" thickBot="1" x14ac:dyDescent="0.3">
      <c r="A46" s="6" t="s">
        <v>36</v>
      </c>
      <c r="B46" s="11">
        <v>2999</v>
      </c>
      <c r="C46" s="11"/>
      <c r="D46" s="17">
        <v>0</v>
      </c>
      <c r="E46" s="18">
        <v>0</v>
      </c>
      <c r="F46" s="18">
        <v>0</v>
      </c>
      <c r="G46" s="18">
        <v>0</v>
      </c>
      <c r="H46" s="18">
        <v>0</v>
      </c>
      <c r="I46" s="18">
        <v>7.6989041514243947E-2</v>
      </c>
      <c r="J46" s="18">
        <v>3.3297846007552243E-2</v>
      </c>
      <c r="K46" s="17">
        <v>0</v>
      </c>
      <c r="L46" s="18">
        <v>3.2936748862934526E-3</v>
      </c>
      <c r="M46" s="18">
        <v>0</v>
      </c>
      <c r="N46" s="18">
        <v>0</v>
      </c>
      <c r="O46" s="18">
        <v>1.7716884190633673E-4</v>
      </c>
      <c r="P46" s="18">
        <v>5.7669393954968583E-2</v>
      </c>
      <c r="Q46" s="18">
        <v>3.5262950220213633E-2</v>
      </c>
      <c r="R46" s="18">
        <v>3.307221823776782E-2</v>
      </c>
      <c r="S46" s="18">
        <v>4.3686047094015227E-3</v>
      </c>
      <c r="T46" s="18">
        <v>9.0623077579751328E-5</v>
      </c>
      <c r="U46" s="18">
        <v>7.3590907301866459E-3</v>
      </c>
      <c r="V46" s="18">
        <v>0</v>
      </c>
      <c r="W46" s="18">
        <v>0.31776536608818651</v>
      </c>
      <c r="X46" s="18">
        <v>2.5038235833165425E-2</v>
      </c>
      <c r="Y46" s="18">
        <v>2.483911739566936E-3</v>
      </c>
      <c r="Z46" s="23">
        <v>0.40313187415896717</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Z46"/>
  <sheetViews>
    <sheetView workbookViewId="0">
      <selection activeCell="A7" sqref="A7:Z41"/>
    </sheetView>
  </sheetViews>
  <sheetFormatPr defaultRowHeight="15" x14ac:dyDescent="0.25"/>
  <cols>
    <col min="2" max="2" width="9.85546875" bestFit="1" customWidth="1"/>
    <col min="3" max="3" width="8.28515625" customWidth="1"/>
    <col min="4" max="26" width="7.42578125" customWidth="1"/>
  </cols>
  <sheetData>
    <row r="1" spans="1:26" x14ac:dyDescent="0.25">
      <c r="A1" t="s">
        <v>157</v>
      </c>
    </row>
    <row r="2" spans="1:26" x14ac:dyDescent="0.25">
      <c r="A2" t="s">
        <v>159</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18</v>
      </c>
      <c r="C15" s="8">
        <v>2</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33</v>
      </c>
      <c r="C16" s="8" t="s">
        <v>41</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225</v>
      </c>
      <c r="C17" s="8" t="s">
        <v>42</v>
      </c>
      <c r="D17" s="15">
        <v>0.08</v>
      </c>
      <c r="E17" s="14">
        <v>0.19111111111111112</v>
      </c>
      <c r="F17" s="14">
        <v>4.4444444444444444E-3</v>
      </c>
      <c r="G17" s="14">
        <v>2.6666666666666668E-2</v>
      </c>
      <c r="H17" s="14">
        <v>0</v>
      </c>
      <c r="I17" s="14">
        <v>0.04</v>
      </c>
      <c r="J17" s="14">
        <v>6.222222222222222E-2</v>
      </c>
      <c r="K17" s="15">
        <v>0</v>
      </c>
      <c r="L17" s="14">
        <v>4.4444444444444444E-3</v>
      </c>
      <c r="M17" s="14">
        <v>0</v>
      </c>
      <c r="N17" s="14">
        <v>4.8888888888888891E-2</v>
      </c>
      <c r="O17" s="14">
        <v>0</v>
      </c>
      <c r="P17" s="14">
        <v>0</v>
      </c>
      <c r="Q17" s="14">
        <v>0</v>
      </c>
      <c r="R17" s="14">
        <v>0</v>
      </c>
      <c r="S17" s="14">
        <v>0</v>
      </c>
      <c r="T17" s="14">
        <v>0</v>
      </c>
      <c r="U17" s="14">
        <v>1.3333333333333334E-2</v>
      </c>
      <c r="V17" s="14">
        <v>0</v>
      </c>
      <c r="W17" s="14">
        <v>0</v>
      </c>
      <c r="X17" s="14">
        <v>0</v>
      </c>
      <c r="Y17" s="14">
        <v>0</v>
      </c>
      <c r="Z17" s="21">
        <v>0.52888888888888885</v>
      </c>
    </row>
    <row r="18" spans="1:26" x14ac:dyDescent="0.25">
      <c r="A18" s="4">
        <v>1990</v>
      </c>
      <c r="B18" s="8">
        <v>170</v>
      </c>
      <c r="C18" s="8" t="s">
        <v>30</v>
      </c>
      <c r="D18" s="15">
        <v>0.11764705882352941</v>
      </c>
      <c r="E18" s="14">
        <v>5.2941176470588235E-2</v>
      </c>
      <c r="F18" s="14">
        <v>4.1176470588235294E-2</v>
      </c>
      <c r="G18" s="14">
        <v>0.16470588235294117</v>
      </c>
      <c r="H18" s="14">
        <v>0</v>
      </c>
      <c r="I18" s="14">
        <v>0.17647058823529413</v>
      </c>
      <c r="J18" s="14">
        <v>0</v>
      </c>
      <c r="K18" s="15">
        <v>0</v>
      </c>
      <c r="L18" s="14">
        <v>7.0588235294117646E-2</v>
      </c>
      <c r="M18" s="14">
        <v>1.7647058823529412E-2</v>
      </c>
      <c r="N18" s="14">
        <v>2.3529411764705882E-2</v>
      </c>
      <c r="O18" s="14">
        <v>0</v>
      </c>
      <c r="P18" s="14">
        <v>1.7647058823529412E-2</v>
      </c>
      <c r="Q18" s="14">
        <v>2.9411764705882353E-2</v>
      </c>
      <c r="R18" s="14">
        <v>0</v>
      </c>
      <c r="S18" s="14">
        <v>0</v>
      </c>
      <c r="T18" s="14">
        <v>0</v>
      </c>
      <c r="U18" s="14">
        <v>0</v>
      </c>
      <c r="V18" s="14">
        <v>0</v>
      </c>
      <c r="W18" s="14">
        <v>0</v>
      </c>
      <c r="X18" s="14">
        <v>0</v>
      </c>
      <c r="Y18" s="14">
        <v>0</v>
      </c>
      <c r="Z18" s="21">
        <v>0.28823529411764703</v>
      </c>
    </row>
    <row r="19" spans="1:26" x14ac:dyDescent="0.25">
      <c r="A19" s="4">
        <v>1991</v>
      </c>
      <c r="B19" s="8">
        <v>377</v>
      </c>
      <c r="C19" s="8" t="s">
        <v>92</v>
      </c>
      <c r="D19" s="15">
        <v>0.14058355437665782</v>
      </c>
      <c r="E19" s="14">
        <v>0</v>
      </c>
      <c r="F19" s="14">
        <v>2.6525198938992041E-3</v>
      </c>
      <c r="G19" s="14">
        <v>0.10610079575596817</v>
      </c>
      <c r="H19" s="14">
        <v>0</v>
      </c>
      <c r="I19" s="14">
        <v>7.161803713527852E-2</v>
      </c>
      <c r="J19" s="14">
        <v>0</v>
      </c>
      <c r="K19" s="15">
        <v>0</v>
      </c>
      <c r="L19" s="14">
        <v>2.6525198938992041E-3</v>
      </c>
      <c r="M19" s="14">
        <v>2.6525198938992041E-3</v>
      </c>
      <c r="N19" s="14">
        <v>3.4482758620689655E-2</v>
      </c>
      <c r="O19" s="14">
        <v>0</v>
      </c>
      <c r="P19" s="14">
        <v>0</v>
      </c>
      <c r="Q19" s="14">
        <v>0</v>
      </c>
      <c r="R19" s="14">
        <v>0</v>
      </c>
      <c r="S19" s="14">
        <v>0</v>
      </c>
      <c r="T19" s="14">
        <v>0</v>
      </c>
      <c r="U19" s="14">
        <v>5.0397877984084884E-2</v>
      </c>
      <c r="V19" s="14">
        <v>0</v>
      </c>
      <c r="W19" s="14">
        <v>0</v>
      </c>
      <c r="X19" s="14">
        <v>0</v>
      </c>
      <c r="Y19" s="14">
        <v>0</v>
      </c>
      <c r="Z19" s="21">
        <v>0.58885941644562334</v>
      </c>
    </row>
    <row r="20" spans="1:26" x14ac:dyDescent="0.25">
      <c r="A20" s="4">
        <v>1992</v>
      </c>
      <c r="B20" s="8">
        <v>326</v>
      </c>
      <c r="C20" s="8" t="s">
        <v>93</v>
      </c>
      <c r="D20" s="15">
        <v>0.10429447852760737</v>
      </c>
      <c r="E20" s="14">
        <v>3.0674846625766872E-3</v>
      </c>
      <c r="F20" s="14">
        <v>3.0674846625766872E-3</v>
      </c>
      <c r="G20" s="14">
        <v>0.10736196319018405</v>
      </c>
      <c r="H20" s="14">
        <v>0</v>
      </c>
      <c r="I20" s="14">
        <v>0.20552147239263804</v>
      </c>
      <c r="J20" s="14">
        <v>1.5337423312883436E-2</v>
      </c>
      <c r="K20" s="15">
        <v>0</v>
      </c>
      <c r="L20" s="14">
        <v>1.2269938650306749E-2</v>
      </c>
      <c r="M20" s="14">
        <v>2.1472392638036811E-2</v>
      </c>
      <c r="N20" s="14">
        <v>3.0674846625766871E-2</v>
      </c>
      <c r="O20" s="14">
        <v>0</v>
      </c>
      <c r="P20" s="14">
        <v>3.0674846625766872E-3</v>
      </c>
      <c r="Q20" s="14">
        <v>0</v>
      </c>
      <c r="R20" s="14">
        <v>0</v>
      </c>
      <c r="S20" s="14">
        <v>6.1349693251533744E-3</v>
      </c>
      <c r="T20" s="14">
        <v>0</v>
      </c>
      <c r="U20" s="14">
        <v>1.8404907975460124E-2</v>
      </c>
      <c r="V20" s="14">
        <v>0</v>
      </c>
      <c r="W20" s="14">
        <v>0</v>
      </c>
      <c r="X20" s="14">
        <v>0</v>
      </c>
      <c r="Y20" s="14">
        <v>0</v>
      </c>
      <c r="Z20" s="21">
        <v>0.46932515337423314</v>
      </c>
    </row>
    <row r="21" spans="1:26" x14ac:dyDescent="0.25">
      <c r="A21" s="4">
        <v>1993</v>
      </c>
      <c r="B21" s="8">
        <v>251</v>
      </c>
      <c r="C21" s="8" t="s">
        <v>94</v>
      </c>
      <c r="D21" s="15">
        <v>6.3745019920318724E-2</v>
      </c>
      <c r="E21" s="14">
        <v>3.9840637450199202E-3</v>
      </c>
      <c r="F21" s="14">
        <v>0</v>
      </c>
      <c r="G21" s="14">
        <v>7.9681274900398405E-2</v>
      </c>
      <c r="H21" s="14">
        <v>1.9920318725099601E-2</v>
      </c>
      <c r="I21" s="14">
        <v>0.17131474103585656</v>
      </c>
      <c r="J21" s="14">
        <v>0</v>
      </c>
      <c r="K21" s="15">
        <v>0</v>
      </c>
      <c r="L21" s="14">
        <v>0</v>
      </c>
      <c r="M21" s="14">
        <v>1.9920318725099601E-2</v>
      </c>
      <c r="N21" s="14">
        <v>1.9920318725099601E-2</v>
      </c>
      <c r="O21" s="14">
        <v>0</v>
      </c>
      <c r="P21" s="14">
        <v>3.9840637450199202E-3</v>
      </c>
      <c r="Q21" s="14">
        <v>0</v>
      </c>
      <c r="R21" s="14">
        <v>0</v>
      </c>
      <c r="S21" s="14">
        <v>0</v>
      </c>
      <c r="T21" s="14">
        <v>0</v>
      </c>
      <c r="U21" s="14">
        <v>1.1952191235059761E-2</v>
      </c>
      <c r="V21" s="14">
        <v>0</v>
      </c>
      <c r="W21" s="14">
        <v>0</v>
      </c>
      <c r="X21" s="14">
        <v>0</v>
      </c>
      <c r="Y21" s="14">
        <v>0</v>
      </c>
      <c r="Z21" s="21">
        <v>0.60557768924302791</v>
      </c>
    </row>
    <row r="22" spans="1:26" x14ac:dyDescent="0.25">
      <c r="A22" s="4">
        <v>1994</v>
      </c>
      <c r="B22" s="8">
        <v>240</v>
      </c>
      <c r="C22" s="8" t="s">
        <v>43</v>
      </c>
      <c r="D22" s="15">
        <v>0.17916666666666667</v>
      </c>
      <c r="E22" s="14">
        <v>0.13750000000000001</v>
      </c>
      <c r="F22" s="14">
        <v>3.3333333333333333E-2</v>
      </c>
      <c r="G22" s="14">
        <v>9.166666666666666E-2</v>
      </c>
      <c r="H22" s="14">
        <v>8.3333333333333332E-3</v>
      </c>
      <c r="I22" s="14">
        <v>7.0833333333333331E-2</v>
      </c>
      <c r="J22" s="14">
        <v>0</v>
      </c>
      <c r="K22" s="15">
        <v>0</v>
      </c>
      <c r="L22" s="14">
        <v>0</v>
      </c>
      <c r="M22" s="14">
        <v>8.3333333333333332E-3</v>
      </c>
      <c r="N22" s="14">
        <v>0</v>
      </c>
      <c r="O22" s="14">
        <v>0</v>
      </c>
      <c r="P22" s="14">
        <v>0</v>
      </c>
      <c r="Q22" s="14">
        <v>0</v>
      </c>
      <c r="R22" s="14">
        <v>0</v>
      </c>
      <c r="S22" s="14">
        <v>0</v>
      </c>
      <c r="T22" s="14">
        <v>8.3333333333333332E-3</v>
      </c>
      <c r="U22" s="14">
        <v>0</v>
      </c>
      <c r="V22" s="14">
        <v>0</v>
      </c>
      <c r="W22" s="14">
        <v>0</v>
      </c>
      <c r="X22" s="14">
        <v>0</v>
      </c>
      <c r="Y22" s="14">
        <v>0</v>
      </c>
      <c r="Z22" s="21">
        <v>0.46250000000000002</v>
      </c>
    </row>
    <row r="23" spans="1:26" x14ac:dyDescent="0.25">
      <c r="A23" s="4">
        <v>1995</v>
      </c>
      <c r="B23" s="8">
        <v>177</v>
      </c>
      <c r="C23" s="8" t="s">
        <v>44</v>
      </c>
      <c r="D23" s="15">
        <v>0.13559322033898305</v>
      </c>
      <c r="E23" s="14">
        <v>0</v>
      </c>
      <c r="F23" s="14">
        <v>0</v>
      </c>
      <c r="G23" s="14">
        <v>6.2146892655367235E-2</v>
      </c>
      <c r="H23" s="14">
        <v>0</v>
      </c>
      <c r="I23" s="14">
        <v>0.12994350282485875</v>
      </c>
      <c r="J23" s="14">
        <v>0</v>
      </c>
      <c r="K23" s="15">
        <v>0</v>
      </c>
      <c r="L23" s="14">
        <v>0</v>
      </c>
      <c r="M23" s="14">
        <v>0</v>
      </c>
      <c r="N23" s="14">
        <v>1.1299435028248588E-2</v>
      </c>
      <c r="O23" s="14">
        <v>0</v>
      </c>
      <c r="P23" s="14">
        <v>0</v>
      </c>
      <c r="Q23" s="14">
        <v>0</v>
      </c>
      <c r="R23" s="14">
        <v>0</v>
      </c>
      <c r="S23" s="14">
        <v>0</v>
      </c>
      <c r="T23" s="14">
        <v>0</v>
      </c>
      <c r="U23" s="14">
        <v>0</v>
      </c>
      <c r="V23" s="14">
        <v>0</v>
      </c>
      <c r="W23" s="14">
        <v>0</v>
      </c>
      <c r="X23" s="14">
        <v>0</v>
      </c>
      <c r="Y23" s="14">
        <v>2.2598870056497175E-2</v>
      </c>
      <c r="Z23" s="21">
        <v>0.6384180790960452</v>
      </c>
    </row>
    <row r="24" spans="1:26" x14ac:dyDescent="0.25">
      <c r="A24" s="4">
        <v>1996</v>
      </c>
      <c r="B24" s="8">
        <v>224</v>
      </c>
      <c r="C24" s="8" t="s">
        <v>44</v>
      </c>
      <c r="D24" s="15">
        <v>0.15178571428571427</v>
      </c>
      <c r="E24" s="14">
        <v>0</v>
      </c>
      <c r="F24" s="14">
        <v>0</v>
      </c>
      <c r="G24" s="14">
        <v>4.464285714285714E-3</v>
      </c>
      <c r="H24" s="14">
        <v>0</v>
      </c>
      <c r="I24" s="14">
        <v>4.464285714285714E-3</v>
      </c>
      <c r="J24" s="14">
        <v>0</v>
      </c>
      <c r="K24" s="15">
        <v>0</v>
      </c>
      <c r="L24" s="14">
        <v>0</v>
      </c>
      <c r="M24" s="14">
        <v>0</v>
      </c>
      <c r="N24" s="14">
        <v>4.464285714285714E-3</v>
      </c>
      <c r="O24" s="14">
        <v>0</v>
      </c>
      <c r="P24" s="14">
        <v>0</v>
      </c>
      <c r="Q24" s="14">
        <v>0</v>
      </c>
      <c r="R24" s="14">
        <v>0</v>
      </c>
      <c r="S24" s="14">
        <v>4.464285714285714E-3</v>
      </c>
      <c r="T24" s="14">
        <v>0</v>
      </c>
      <c r="U24" s="14">
        <v>0</v>
      </c>
      <c r="V24" s="14">
        <v>0</v>
      </c>
      <c r="W24" s="14">
        <v>0</v>
      </c>
      <c r="X24" s="14">
        <v>0</v>
      </c>
      <c r="Y24" s="14">
        <v>0</v>
      </c>
      <c r="Z24" s="21">
        <v>0.8303571428571429</v>
      </c>
    </row>
    <row r="25" spans="1:26" x14ac:dyDescent="0.25">
      <c r="A25" s="4">
        <v>1997</v>
      </c>
      <c r="B25" s="8">
        <v>305</v>
      </c>
      <c r="C25" s="8" t="s">
        <v>44</v>
      </c>
      <c r="D25" s="15">
        <v>0.11803278688524591</v>
      </c>
      <c r="E25" s="14">
        <v>0</v>
      </c>
      <c r="F25" s="14">
        <v>6.2295081967213117E-2</v>
      </c>
      <c r="G25" s="14">
        <v>5.2459016393442623E-2</v>
      </c>
      <c r="H25" s="14">
        <v>0</v>
      </c>
      <c r="I25" s="14">
        <v>0</v>
      </c>
      <c r="J25" s="14">
        <v>2.6229508196721311E-2</v>
      </c>
      <c r="K25" s="15">
        <v>0</v>
      </c>
      <c r="L25" s="14">
        <v>1.6393442622950821E-2</v>
      </c>
      <c r="M25" s="14">
        <v>6.5573770491803279E-3</v>
      </c>
      <c r="N25" s="14">
        <v>6.5573770491803279E-3</v>
      </c>
      <c r="O25" s="14">
        <v>0</v>
      </c>
      <c r="P25" s="14">
        <v>0</v>
      </c>
      <c r="Q25" s="14">
        <v>0</v>
      </c>
      <c r="R25" s="14">
        <v>9.8360655737704927E-3</v>
      </c>
      <c r="S25" s="14">
        <v>0</v>
      </c>
      <c r="T25" s="14">
        <v>3.6065573770491806E-2</v>
      </c>
      <c r="U25" s="14">
        <v>0</v>
      </c>
      <c r="V25" s="14">
        <v>0</v>
      </c>
      <c r="W25" s="14">
        <v>0</v>
      </c>
      <c r="X25" s="14">
        <v>0</v>
      </c>
      <c r="Y25" s="14">
        <v>0.19672131147540983</v>
      </c>
      <c r="Z25" s="21">
        <v>0.46885245901639344</v>
      </c>
    </row>
    <row r="26" spans="1:26" x14ac:dyDescent="0.25">
      <c r="A26" s="4">
        <v>1998</v>
      </c>
      <c r="B26" s="8">
        <v>282</v>
      </c>
      <c r="C26" s="8" t="s">
        <v>44</v>
      </c>
      <c r="D26" s="15">
        <v>9.5744680851063829E-2</v>
      </c>
      <c r="E26" s="14">
        <v>0</v>
      </c>
      <c r="F26" s="14">
        <v>1.4184397163120567E-2</v>
      </c>
      <c r="G26" s="14">
        <v>0.20567375886524822</v>
      </c>
      <c r="H26" s="14">
        <v>0</v>
      </c>
      <c r="I26" s="14">
        <v>0</v>
      </c>
      <c r="J26" s="14">
        <v>0</v>
      </c>
      <c r="K26" s="15">
        <v>0</v>
      </c>
      <c r="L26" s="14">
        <v>0</v>
      </c>
      <c r="M26" s="14">
        <v>0</v>
      </c>
      <c r="N26" s="14">
        <v>0</v>
      </c>
      <c r="O26" s="14">
        <v>0</v>
      </c>
      <c r="P26" s="14">
        <v>0</v>
      </c>
      <c r="Q26" s="14">
        <v>0</v>
      </c>
      <c r="R26" s="14">
        <v>0</v>
      </c>
      <c r="S26" s="14">
        <v>0</v>
      </c>
      <c r="T26" s="14">
        <v>0</v>
      </c>
      <c r="U26" s="14">
        <v>0</v>
      </c>
      <c r="V26" s="14">
        <v>0</v>
      </c>
      <c r="W26" s="14">
        <v>0</v>
      </c>
      <c r="X26" s="14">
        <v>0</v>
      </c>
      <c r="Y26" s="14">
        <v>0</v>
      </c>
      <c r="Z26" s="21">
        <v>0.68439716312056742</v>
      </c>
    </row>
    <row r="27" spans="1:26" x14ac:dyDescent="0.25">
      <c r="A27" s="4">
        <v>1999</v>
      </c>
      <c r="B27" s="8">
        <v>220</v>
      </c>
      <c r="C27" s="8" t="s">
        <v>44</v>
      </c>
      <c r="D27" s="15">
        <v>0.1409090909090909</v>
      </c>
      <c r="E27" s="14">
        <v>0</v>
      </c>
      <c r="F27" s="14">
        <v>0.13636363636363635</v>
      </c>
      <c r="G27" s="14">
        <v>7.2727272727272724E-2</v>
      </c>
      <c r="H27" s="14">
        <v>0</v>
      </c>
      <c r="I27" s="14">
        <v>0</v>
      </c>
      <c r="J27" s="14">
        <v>0</v>
      </c>
      <c r="K27" s="15">
        <v>0</v>
      </c>
      <c r="L27" s="14">
        <v>0</v>
      </c>
      <c r="M27" s="14">
        <v>0</v>
      </c>
      <c r="N27" s="14">
        <v>0</v>
      </c>
      <c r="O27" s="14">
        <v>0</v>
      </c>
      <c r="P27" s="14">
        <v>0</v>
      </c>
      <c r="Q27" s="14">
        <v>0</v>
      </c>
      <c r="R27" s="14">
        <v>0</v>
      </c>
      <c r="S27" s="14">
        <v>0</v>
      </c>
      <c r="T27" s="14">
        <v>1.3636363636363636E-2</v>
      </c>
      <c r="U27" s="14">
        <v>0</v>
      </c>
      <c r="V27" s="14">
        <v>0</v>
      </c>
      <c r="W27" s="14">
        <v>0</v>
      </c>
      <c r="X27" s="14">
        <v>0</v>
      </c>
      <c r="Y27" s="14">
        <v>0</v>
      </c>
      <c r="Z27" s="21">
        <v>0.63636363636363635</v>
      </c>
    </row>
    <row r="28" spans="1:26" x14ac:dyDescent="0.25">
      <c r="A28" s="4">
        <v>2000</v>
      </c>
      <c r="B28" s="8">
        <v>88</v>
      </c>
      <c r="C28" s="8" t="s">
        <v>44</v>
      </c>
      <c r="D28" s="15">
        <v>0</v>
      </c>
      <c r="E28" s="14">
        <v>0</v>
      </c>
      <c r="F28" s="14">
        <v>5.6818181818181816E-2</v>
      </c>
      <c r="G28" s="14">
        <v>0</v>
      </c>
      <c r="H28" s="14">
        <v>0</v>
      </c>
      <c r="I28" s="14">
        <v>0</v>
      </c>
      <c r="J28" s="14">
        <v>0.11363636363636363</v>
      </c>
      <c r="K28" s="15">
        <v>0</v>
      </c>
      <c r="L28" s="14">
        <v>0</v>
      </c>
      <c r="M28" s="14">
        <v>0</v>
      </c>
      <c r="N28" s="14">
        <v>0</v>
      </c>
      <c r="O28" s="14">
        <v>0</v>
      </c>
      <c r="P28" s="14">
        <v>0</v>
      </c>
      <c r="Q28" s="14">
        <v>0</v>
      </c>
      <c r="R28" s="14">
        <v>0</v>
      </c>
      <c r="S28" s="14">
        <v>0</v>
      </c>
      <c r="T28" s="14">
        <v>0</v>
      </c>
      <c r="U28" s="14">
        <v>0</v>
      </c>
      <c r="V28" s="14">
        <v>0</v>
      </c>
      <c r="W28" s="14">
        <v>0</v>
      </c>
      <c r="X28" s="14">
        <v>0</v>
      </c>
      <c r="Y28" s="14">
        <v>0</v>
      </c>
      <c r="Z28" s="21">
        <v>0.82954545454545459</v>
      </c>
    </row>
    <row r="29" spans="1:26" x14ac:dyDescent="0.25">
      <c r="A29" s="4">
        <v>2001</v>
      </c>
      <c r="B29" s="8">
        <v>313</v>
      </c>
      <c r="C29" s="8" t="s">
        <v>44</v>
      </c>
      <c r="D29" s="15">
        <v>9.2651757188498399E-2</v>
      </c>
      <c r="E29" s="14">
        <v>0</v>
      </c>
      <c r="F29" s="14">
        <v>2.8753993610223641E-2</v>
      </c>
      <c r="G29" s="14">
        <v>0</v>
      </c>
      <c r="H29" s="14">
        <v>0</v>
      </c>
      <c r="I29" s="14">
        <v>0</v>
      </c>
      <c r="J29" s="14">
        <v>2.5559105431309903E-2</v>
      </c>
      <c r="K29" s="15">
        <v>0</v>
      </c>
      <c r="L29" s="14">
        <v>1.9169329073482427E-2</v>
      </c>
      <c r="M29" s="14">
        <v>0</v>
      </c>
      <c r="N29" s="14">
        <v>0</v>
      </c>
      <c r="O29" s="14">
        <v>0</v>
      </c>
      <c r="P29" s="14">
        <v>0</v>
      </c>
      <c r="Q29" s="14">
        <v>0</v>
      </c>
      <c r="R29" s="14">
        <v>0</v>
      </c>
      <c r="S29" s="14">
        <v>0</v>
      </c>
      <c r="T29" s="14">
        <v>0</v>
      </c>
      <c r="U29" s="14">
        <v>0</v>
      </c>
      <c r="V29" s="14">
        <v>0</v>
      </c>
      <c r="W29" s="14">
        <v>0</v>
      </c>
      <c r="X29" s="14">
        <v>0</v>
      </c>
      <c r="Y29" s="14">
        <v>0</v>
      </c>
      <c r="Z29" s="21">
        <v>0.83386581469648557</v>
      </c>
    </row>
    <row r="30" spans="1:26" x14ac:dyDescent="0.25">
      <c r="A30" s="4">
        <v>2002</v>
      </c>
      <c r="B30" s="8">
        <v>563</v>
      </c>
      <c r="C30" s="8" t="s">
        <v>44</v>
      </c>
      <c r="D30" s="15">
        <v>0.12966252220248667</v>
      </c>
      <c r="E30" s="14">
        <v>1.7761989342806395E-3</v>
      </c>
      <c r="F30" s="14">
        <v>1.7761989342806393E-2</v>
      </c>
      <c r="G30" s="14">
        <v>3.3747779751332148E-2</v>
      </c>
      <c r="H30" s="14">
        <v>2.1314387211367674E-2</v>
      </c>
      <c r="I30" s="14">
        <v>7.104795737122558E-3</v>
      </c>
      <c r="J30" s="14">
        <v>0</v>
      </c>
      <c r="K30" s="15">
        <v>0</v>
      </c>
      <c r="L30" s="14">
        <v>1.0657193605683837E-2</v>
      </c>
      <c r="M30" s="14">
        <v>0</v>
      </c>
      <c r="N30" s="14">
        <v>0</v>
      </c>
      <c r="O30" s="14">
        <v>1.2433392539964476E-2</v>
      </c>
      <c r="P30" s="14">
        <v>0</v>
      </c>
      <c r="Q30" s="14">
        <v>7.104795737122558E-3</v>
      </c>
      <c r="R30" s="14">
        <v>0</v>
      </c>
      <c r="S30" s="14">
        <v>0</v>
      </c>
      <c r="T30" s="14">
        <v>0</v>
      </c>
      <c r="U30" s="14">
        <v>0</v>
      </c>
      <c r="V30" s="14">
        <v>0</v>
      </c>
      <c r="W30" s="14">
        <v>0</v>
      </c>
      <c r="X30" s="14">
        <v>0</v>
      </c>
      <c r="Y30" s="14">
        <v>0</v>
      </c>
      <c r="Z30" s="21">
        <v>0.75843694493783309</v>
      </c>
    </row>
    <row r="31" spans="1:26" x14ac:dyDescent="0.25">
      <c r="A31" s="4">
        <v>2003</v>
      </c>
      <c r="B31" s="8">
        <v>786</v>
      </c>
      <c r="C31" s="8" t="s">
        <v>44</v>
      </c>
      <c r="D31" s="15">
        <v>0.13994910941475827</v>
      </c>
      <c r="E31" s="14">
        <v>1.2722646310432571E-3</v>
      </c>
      <c r="F31" s="14">
        <v>0</v>
      </c>
      <c r="G31" s="14">
        <v>5.4707379134860054E-2</v>
      </c>
      <c r="H31" s="14">
        <v>2.6717557251908396E-2</v>
      </c>
      <c r="I31" s="14">
        <v>0</v>
      </c>
      <c r="J31" s="14">
        <v>0</v>
      </c>
      <c r="K31" s="15">
        <v>0</v>
      </c>
      <c r="L31" s="14">
        <v>1.3994910941475827E-2</v>
      </c>
      <c r="M31" s="14">
        <v>0</v>
      </c>
      <c r="N31" s="14">
        <v>0</v>
      </c>
      <c r="O31" s="14">
        <v>0</v>
      </c>
      <c r="P31" s="14">
        <v>0</v>
      </c>
      <c r="Q31" s="14">
        <v>6.3613231552162846E-3</v>
      </c>
      <c r="R31" s="14">
        <v>0</v>
      </c>
      <c r="S31" s="14">
        <v>0</v>
      </c>
      <c r="T31" s="14">
        <v>0</v>
      </c>
      <c r="U31" s="14">
        <v>7.6335877862595417E-3</v>
      </c>
      <c r="V31" s="14">
        <v>0</v>
      </c>
      <c r="W31" s="14">
        <v>0</v>
      </c>
      <c r="X31" s="14">
        <v>0</v>
      </c>
      <c r="Y31" s="14">
        <v>0.24173027989821882</v>
      </c>
      <c r="Z31" s="21">
        <v>0.50763358778625955</v>
      </c>
    </row>
    <row r="32" spans="1:26" x14ac:dyDescent="0.25">
      <c r="A32" s="4">
        <v>2004</v>
      </c>
      <c r="B32" s="8">
        <v>921</v>
      </c>
      <c r="C32" s="8" t="s">
        <v>44</v>
      </c>
      <c r="D32" s="15">
        <v>0.18675352877307277</v>
      </c>
      <c r="E32" s="14">
        <v>7.6004343105320303E-3</v>
      </c>
      <c r="F32" s="14">
        <v>2.1715526601520086E-2</v>
      </c>
      <c r="G32" s="14">
        <v>0.15852334419109662</v>
      </c>
      <c r="H32" s="14">
        <v>0</v>
      </c>
      <c r="I32" s="14">
        <v>7.6004343105320303E-3</v>
      </c>
      <c r="J32" s="14">
        <v>1.737242128121607E-2</v>
      </c>
      <c r="K32" s="15">
        <v>0</v>
      </c>
      <c r="L32" s="14">
        <v>0</v>
      </c>
      <c r="M32" s="14">
        <v>0</v>
      </c>
      <c r="N32" s="14">
        <v>0</v>
      </c>
      <c r="O32" s="14">
        <v>0</v>
      </c>
      <c r="P32" s="14">
        <v>0</v>
      </c>
      <c r="Q32" s="14">
        <v>4.3431053203040176E-3</v>
      </c>
      <c r="R32" s="14">
        <v>0</v>
      </c>
      <c r="S32" s="14">
        <v>0</v>
      </c>
      <c r="T32" s="14">
        <v>0</v>
      </c>
      <c r="U32" s="14">
        <v>4.3431053203040176E-3</v>
      </c>
      <c r="V32" s="14">
        <v>0</v>
      </c>
      <c r="W32" s="14">
        <v>0</v>
      </c>
      <c r="X32" s="14">
        <v>0</v>
      </c>
      <c r="Y32" s="14">
        <v>8.6862106406080351E-3</v>
      </c>
      <c r="Z32" s="21">
        <v>0.58306188925081437</v>
      </c>
    </row>
    <row r="33" spans="1:26" x14ac:dyDescent="0.25">
      <c r="A33" s="4">
        <v>2005</v>
      </c>
      <c r="B33" s="8">
        <v>499</v>
      </c>
      <c r="C33" s="8" t="s">
        <v>44</v>
      </c>
      <c r="D33" s="15">
        <v>0.25050100200400799</v>
      </c>
      <c r="E33" s="14">
        <v>0</v>
      </c>
      <c r="F33" s="14">
        <v>2.4048096192384769E-2</v>
      </c>
      <c r="G33" s="14">
        <v>0.25250501002004005</v>
      </c>
      <c r="H33" s="14">
        <v>8.4168336673346694E-2</v>
      </c>
      <c r="I33" s="14">
        <v>1.002004008016032E-2</v>
      </c>
      <c r="J33" s="14">
        <v>0</v>
      </c>
      <c r="K33" s="15">
        <v>0</v>
      </c>
      <c r="L33" s="14">
        <v>1.8036072144288578E-2</v>
      </c>
      <c r="M33" s="14">
        <v>0</v>
      </c>
      <c r="N33" s="14">
        <v>0</v>
      </c>
      <c r="O33" s="14">
        <v>0</v>
      </c>
      <c r="P33" s="14">
        <v>8.0160320641282558E-3</v>
      </c>
      <c r="Q33" s="14">
        <v>2.004008016032064E-2</v>
      </c>
      <c r="R33" s="14">
        <v>0</v>
      </c>
      <c r="S33" s="14">
        <v>0</v>
      </c>
      <c r="T33" s="14">
        <v>0</v>
      </c>
      <c r="U33" s="14">
        <v>0</v>
      </c>
      <c r="V33" s="14">
        <v>0</v>
      </c>
      <c r="W33" s="14">
        <v>0</v>
      </c>
      <c r="X33" s="14">
        <v>0</v>
      </c>
      <c r="Y33" s="14">
        <v>0</v>
      </c>
      <c r="Z33" s="21">
        <v>0.33266533066132264</v>
      </c>
    </row>
    <row r="34" spans="1:26" x14ac:dyDescent="0.25">
      <c r="A34" s="4">
        <v>2006</v>
      </c>
      <c r="B34" s="8">
        <v>240</v>
      </c>
      <c r="C34" s="8" t="s">
        <v>44</v>
      </c>
      <c r="D34" s="15">
        <v>0.23749999999999999</v>
      </c>
      <c r="E34" s="14">
        <v>4.1666666666666664E-2</v>
      </c>
      <c r="F34" s="14">
        <v>2.5000000000000001E-2</v>
      </c>
      <c r="G34" s="14">
        <v>0.25</v>
      </c>
      <c r="H34" s="14">
        <v>2.0833333333333332E-2</v>
      </c>
      <c r="I34" s="14">
        <v>1.6666666666666666E-2</v>
      </c>
      <c r="J34" s="14">
        <v>2.9166666666666667E-2</v>
      </c>
      <c r="K34" s="15">
        <v>0</v>
      </c>
      <c r="L34" s="14">
        <v>0.05</v>
      </c>
      <c r="M34" s="14">
        <v>0</v>
      </c>
      <c r="N34" s="14">
        <v>0</v>
      </c>
      <c r="O34" s="14">
        <v>0</v>
      </c>
      <c r="P34" s="14">
        <v>4.1666666666666666E-3</v>
      </c>
      <c r="Q34" s="14">
        <v>1.2500000000000001E-2</v>
      </c>
      <c r="R34" s="14">
        <v>0</v>
      </c>
      <c r="S34" s="14">
        <v>0</v>
      </c>
      <c r="T34" s="14">
        <v>0</v>
      </c>
      <c r="U34" s="14">
        <v>2.0833333333333332E-2</v>
      </c>
      <c r="V34" s="14">
        <v>0</v>
      </c>
      <c r="W34" s="14">
        <v>0</v>
      </c>
      <c r="X34" s="14">
        <v>0</v>
      </c>
      <c r="Y34" s="14">
        <v>0</v>
      </c>
      <c r="Z34" s="21">
        <v>0.29166666666666669</v>
      </c>
    </row>
    <row r="35" spans="1:26" x14ac:dyDescent="0.25">
      <c r="A35" s="4">
        <v>2007</v>
      </c>
      <c r="B35" s="8">
        <v>90</v>
      </c>
      <c r="C35" s="8" t="s">
        <v>44</v>
      </c>
      <c r="D35" s="15">
        <v>0.1</v>
      </c>
      <c r="E35" s="14">
        <v>0</v>
      </c>
      <c r="F35" s="14">
        <v>0</v>
      </c>
      <c r="G35" s="14">
        <v>0.15555555555555556</v>
      </c>
      <c r="H35" s="14">
        <v>0.14444444444444443</v>
      </c>
      <c r="I35" s="14">
        <v>0</v>
      </c>
      <c r="J35" s="14">
        <v>0</v>
      </c>
      <c r="K35" s="15">
        <v>0</v>
      </c>
      <c r="L35" s="14">
        <v>0.15555555555555556</v>
      </c>
      <c r="M35" s="14">
        <v>0</v>
      </c>
      <c r="N35" s="14">
        <v>0</v>
      </c>
      <c r="O35" s="14">
        <v>0</v>
      </c>
      <c r="P35" s="14">
        <v>0</v>
      </c>
      <c r="Q35" s="14">
        <v>0</v>
      </c>
      <c r="R35" s="14">
        <v>0</v>
      </c>
      <c r="S35" s="14">
        <v>0</v>
      </c>
      <c r="T35" s="14">
        <v>0</v>
      </c>
      <c r="U35" s="14">
        <v>0</v>
      </c>
      <c r="V35" s="14">
        <v>0</v>
      </c>
      <c r="W35" s="14">
        <v>0</v>
      </c>
      <c r="X35" s="14">
        <v>0</v>
      </c>
      <c r="Y35" s="14">
        <v>0</v>
      </c>
      <c r="Z35" s="21">
        <v>0.44444444444444442</v>
      </c>
    </row>
    <row r="36" spans="1:26" x14ac:dyDescent="0.25">
      <c r="A36" s="4">
        <v>2008</v>
      </c>
      <c r="B36" s="8">
        <v>115</v>
      </c>
      <c r="C36" s="8" t="s">
        <v>44</v>
      </c>
      <c r="D36" s="15">
        <v>8.6956521739130432E-2</v>
      </c>
      <c r="E36" s="14">
        <v>0</v>
      </c>
      <c r="F36" s="14">
        <v>0</v>
      </c>
      <c r="G36" s="14">
        <v>0.14782608695652175</v>
      </c>
      <c r="H36" s="14">
        <v>0.11304347826086956</v>
      </c>
      <c r="I36" s="14">
        <v>0</v>
      </c>
      <c r="J36" s="14">
        <v>9.5652173913043481E-2</v>
      </c>
      <c r="K36" s="15">
        <v>0</v>
      </c>
      <c r="L36" s="14">
        <v>0</v>
      </c>
      <c r="M36" s="14">
        <v>0</v>
      </c>
      <c r="N36" s="14">
        <v>0</v>
      </c>
      <c r="O36" s="14">
        <v>0</v>
      </c>
      <c r="P36" s="14">
        <v>2.6086956521739129E-2</v>
      </c>
      <c r="Q36" s="14">
        <v>0</v>
      </c>
      <c r="R36" s="14">
        <v>0</v>
      </c>
      <c r="S36" s="14">
        <v>0</v>
      </c>
      <c r="T36" s="14">
        <v>0</v>
      </c>
      <c r="U36" s="14">
        <v>0</v>
      </c>
      <c r="V36" s="14">
        <v>0</v>
      </c>
      <c r="W36" s="14">
        <v>0</v>
      </c>
      <c r="X36" s="14">
        <v>0</v>
      </c>
      <c r="Y36" s="14">
        <v>0</v>
      </c>
      <c r="Z36" s="21">
        <v>0.5304347826086957</v>
      </c>
    </row>
    <row r="37" spans="1:26" x14ac:dyDescent="0.25">
      <c r="A37" s="4">
        <v>2009</v>
      </c>
      <c r="B37" s="8">
        <v>563</v>
      </c>
      <c r="C37" s="8" t="s">
        <v>44</v>
      </c>
      <c r="D37" s="15">
        <v>0.11545293072824156</v>
      </c>
      <c r="E37" s="14">
        <v>1.2433392539964476E-2</v>
      </c>
      <c r="F37" s="14">
        <v>1.0657193605683837E-2</v>
      </c>
      <c r="G37" s="14">
        <v>7.9928952042628773E-2</v>
      </c>
      <c r="H37" s="14">
        <v>2.3090586145648313E-2</v>
      </c>
      <c r="I37" s="14">
        <v>0</v>
      </c>
      <c r="J37" s="14">
        <v>4.6181172291296625E-2</v>
      </c>
      <c r="K37" s="15">
        <v>0</v>
      </c>
      <c r="L37" s="14">
        <v>2.8419182948490232E-2</v>
      </c>
      <c r="M37" s="14">
        <v>0</v>
      </c>
      <c r="N37" s="14">
        <v>0</v>
      </c>
      <c r="O37" s="14">
        <v>1.4209591474245116E-2</v>
      </c>
      <c r="P37" s="14">
        <v>2.3090586145648313E-2</v>
      </c>
      <c r="Q37" s="14">
        <v>5.3285968028419185E-3</v>
      </c>
      <c r="R37" s="14">
        <v>0</v>
      </c>
      <c r="S37" s="14">
        <v>0</v>
      </c>
      <c r="T37" s="14">
        <v>0</v>
      </c>
      <c r="U37" s="14">
        <v>0</v>
      </c>
      <c r="V37" s="14">
        <v>0</v>
      </c>
      <c r="W37" s="14">
        <v>0</v>
      </c>
      <c r="X37" s="14">
        <v>0</v>
      </c>
      <c r="Y37" s="14">
        <v>3.552397868561279E-3</v>
      </c>
      <c r="Z37" s="21">
        <v>0.63765541740674958</v>
      </c>
    </row>
    <row r="38" spans="1:26" x14ac:dyDescent="0.25">
      <c r="A38" s="4">
        <v>2010</v>
      </c>
      <c r="B38" s="8">
        <v>442</v>
      </c>
      <c r="C38" s="8" t="s">
        <v>44</v>
      </c>
      <c r="D38" s="15">
        <v>4.2986425339366516E-2</v>
      </c>
      <c r="E38" s="14">
        <v>0</v>
      </c>
      <c r="F38" s="14">
        <v>2.2624434389140271E-2</v>
      </c>
      <c r="G38" s="14">
        <v>5.6561085972850679E-2</v>
      </c>
      <c r="H38" s="14">
        <v>1.3574660633484163E-2</v>
      </c>
      <c r="I38" s="14">
        <v>9.0497737556561094E-3</v>
      </c>
      <c r="J38" s="14">
        <v>1.1312217194570135E-2</v>
      </c>
      <c r="K38" s="15">
        <v>0</v>
      </c>
      <c r="L38" s="14">
        <v>4.2986425339366516E-2</v>
      </c>
      <c r="M38" s="14">
        <v>0</v>
      </c>
      <c r="N38" s="14">
        <v>0</v>
      </c>
      <c r="O38" s="14">
        <v>0</v>
      </c>
      <c r="P38" s="14">
        <v>2.2624434389140274E-3</v>
      </c>
      <c r="Q38" s="14">
        <v>3.1674208144796379E-2</v>
      </c>
      <c r="R38" s="14">
        <v>0</v>
      </c>
      <c r="S38" s="14">
        <v>0</v>
      </c>
      <c r="T38" s="14">
        <v>0</v>
      </c>
      <c r="U38" s="14">
        <v>1.8099547511312219E-2</v>
      </c>
      <c r="V38" s="14">
        <v>0</v>
      </c>
      <c r="W38" s="14">
        <v>2.2624434389140274E-3</v>
      </c>
      <c r="X38" s="14">
        <v>0</v>
      </c>
      <c r="Y38" s="14">
        <v>0</v>
      </c>
      <c r="Z38" s="21">
        <v>0.74660633484162897</v>
      </c>
    </row>
    <row r="39" spans="1:26" x14ac:dyDescent="0.25">
      <c r="A39" s="4">
        <v>2011</v>
      </c>
      <c r="B39" s="8">
        <v>1117</v>
      </c>
      <c r="C39" s="8" t="s">
        <v>44</v>
      </c>
      <c r="D39" s="15">
        <v>9.7582811101163847E-2</v>
      </c>
      <c r="E39" s="14">
        <v>4.4762757385854966E-3</v>
      </c>
      <c r="F39" s="14">
        <v>8.9525514771709933E-3</v>
      </c>
      <c r="G39" s="14">
        <v>4.3867502238137866E-2</v>
      </c>
      <c r="H39" s="14">
        <v>1.342882721575649E-2</v>
      </c>
      <c r="I39" s="14">
        <v>1.700984780662489E-2</v>
      </c>
      <c r="J39" s="14">
        <v>1.9695613249776187E-2</v>
      </c>
      <c r="K39" s="15">
        <v>0</v>
      </c>
      <c r="L39" s="14">
        <v>2.0590868397493287E-2</v>
      </c>
      <c r="M39" s="14">
        <v>0</v>
      </c>
      <c r="N39" s="14">
        <v>0</v>
      </c>
      <c r="O39" s="14">
        <v>1.1638316920322292E-2</v>
      </c>
      <c r="P39" s="14">
        <v>4.4762757385854966E-3</v>
      </c>
      <c r="Q39" s="14">
        <v>1.7905102954341987E-2</v>
      </c>
      <c r="R39" s="14">
        <v>0</v>
      </c>
      <c r="S39" s="14">
        <v>0</v>
      </c>
      <c r="T39" s="14">
        <v>0</v>
      </c>
      <c r="U39" s="14">
        <v>6.2667860340196958E-3</v>
      </c>
      <c r="V39" s="14">
        <v>0</v>
      </c>
      <c r="W39" s="14">
        <v>0</v>
      </c>
      <c r="X39" s="14">
        <v>0</v>
      </c>
      <c r="Y39" s="14">
        <v>0</v>
      </c>
      <c r="Z39" s="21">
        <v>0.73410922112802146</v>
      </c>
    </row>
    <row r="40" spans="1:26" x14ac:dyDescent="0.25">
      <c r="A40" s="4">
        <v>2012</v>
      </c>
      <c r="B40" s="8">
        <v>529</v>
      </c>
      <c r="C40" s="8" t="s">
        <v>31</v>
      </c>
      <c r="D40" s="15">
        <v>0.13043478260869565</v>
      </c>
      <c r="E40" s="14">
        <v>0</v>
      </c>
      <c r="F40" s="14">
        <v>1.3232514177693762E-2</v>
      </c>
      <c r="G40" s="14">
        <v>0.10207939508506617</v>
      </c>
      <c r="H40" s="14">
        <v>4.5368620037807186E-2</v>
      </c>
      <c r="I40" s="14">
        <v>1.1342155009451797E-2</v>
      </c>
      <c r="J40" s="14">
        <v>9.4517958412098299E-3</v>
      </c>
      <c r="K40" s="15">
        <v>0</v>
      </c>
      <c r="L40" s="14">
        <v>0</v>
      </c>
      <c r="M40" s="14">
        <v>0</v>
      </c>
      <c r="N40" s="14">
        <v>0</v>
      </c>
      <c r="O40" s="14">
        <v>0</v>
      </c>
      <c r="P40" s="14">
        <v>2.4574669187145556E-2</v>
      </c>
      <c r="Q40" s="14">
        <v>7.5614366729678641E-3</v>
      </c>
      <c r="R40" s="14">
        <v>5.6710775047258983E-3</v>
      </c>
      <c r="S40" s="14">
        <v>0</v>
      </c>
      <c r="T40" s="14">
        <v>0</v>
      </c>
      <c r="U40" s="14">
        <v>0</v>
      </c>
      <c r="V40" s="14">
        <v>0</v>
      </c>
      <c r="W40" s="14">
        <v>0</v>
      </c>
      <c r="X40" s="14">
        <v>0</v>
      </c>
      <c r="Y40" s="14">
        <v>7.5614366729678641E-3</v>
      </c>
      <c r="Z40" s="21">
        <v>0.64272211720226846</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378</v>
      </c>
      <c r="C42" s="9"/>
      <c r="D42" s="16">
        <v>0.12241390261184582</v>
      </c>
      <c r="E42" s="1">
        <v>1.9076211200432024E-2</v>
      </c>
      <c r="F42" s="1">
        <v>2.1961743734636028E-2</v>
      </c>
      <c r="G42" s="1">
        <v>9.6206523618188808E-2</v>
      </c>
      <c r="H42" s="1">
        <v>2.2259911802766635E-2</v>
      </c>
      <c r="I42" s="1">
        <v>3.9539986418239977E-2</v>
      </c>
      <c r="J42" s="1">
        <v>1.9659028468219982E-2</v>
      </c>
      <c r="K42" s="16">
        <v>0</v>
      </c>
      <c r="L42" s="1">
        <v>1.9406588287981464E-2</v>
      </c>
      <c r="M42" s="1">
        <v>3.1909583526282784E-3</v>
      </c>
      <c r="N42" s="1">
        <v>7.4923884340360632E-3</v>
      </c>
      <c r="O42" s="1">
        <v>1.5950542056054953E-3</v>
      </c>
      <c r="P42" s="1">
        <v>4.8905098747480608E-3</v>
      </c>
      <c r="Q42" s="1">
        <v>5.9262672355747496E-3</v>
      </c>
      <c r="R42" s="1">
        <v>6.4613096160401633E-4</v>
      </c>
      <c r="S42" s="1">
        <v>4.4163562664329537E-4</v>
      </c>
      <c r="T42" s="1">
        <v>2.4181362808411988E-3</v>
      </c>
      <c r="U42" s="1">
        <v>6.3026946047152884E-3</v>
      </c>
      <c r="V42" s="1">
        <v>0</v>
      </c>
      <c r="W42" s="1">
        <v>9.4268476621417802E-5</v>
      </c>
      <c r="X42" s="1">
        <v>0</v>
      </c>
      <c r="Y42" s="1">
        <v>2.0035437775510961E-2</v>
      </c>
      <c r="Z42" s="22">
        <v>0.58644262202916042</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252</v>
      </c>
      <c r="C44" s="9"/>
      <c r="D44" s="16">
        <v>0.11728999980768043</v>
      </c>
      <c r="E44" s="1">
        <v>5.5514833712756569E-2</v>
      </c>
      <c r="F44" s="1">
        <v>1.2096321846069851E-2</v>
      </c>
      <c r="G44" s="1">
        <v>9.1190020312598902E-2</v>
      </c>
      <c r="H44" s="1">
        <v>4.0362360083475626E-3</v>
      </c>
      <c r="I44" s="1">
        <v>0.12367166785103705</v>
      </c>
      <c r="J44" s="1">
        <v>1.107994936215795E-2</v>
      </c>
      <c r="K44" s="16">
        <v>0</v>
      </c>
      <c r="L44" s="1">
        <v>1.2850734040395434E-2</v>
      </c>
      <c r="M44" s="1">
        <v>1.0003660487699765E-2</v>
      </c>
      <c r="N44" s="1">
        <v>2.4113665664771355E-2</v>
      </c>
      <c r="O44" s="1">
        <v>0</v>
      </c>
      <c r="P44" s="1">
        <v>3.5283724615894313E-3</v>
      </c>
      <c r="Q44" s="1">
        <v>4.2016806722689074E-3</v>
      </c>
      <c r="R44" s="1">
        <v>0</v>
      </c>
      <c r="S44" s="1">
        <v>8.7642418930762491E-4</v>
      </c>
      <c r="T44" s="1">
        <v>1.1904761904761904E-3</v>
      </c>
      <c r="U44" s="1">
        <v>1.3441187218276873E-2</v>
      </c>
      <c r="V44" s="1">
        <v>0</v>
      </c>
      <c r="W44" s="1">
        <v>0</v>
      </c>
      <c r="X44" s="1">
        <v>0</v>
      </c>
      <c r="Y44" s="1">
        <v>3.2284100080710249E-3</v>
      </c>
      <c r="Z44" s="22">
        <v>0.51168636016649505</v>
      </c>
    </row>
    <row r="45" spans="1:26" x14ac:dyDescent="0.25">
      <c r="A45" s="5" t="s">
        <v>35</v>
      </c>
      <c r="B45" s="9">
        <v>270</v>
      </c>
      <c r="C45" s="9"/>
      <c r="D45" s="16">
        <v>0.12185439400734135</v>
      </c>
      <c r="E45" s="1">
        <v>0</v>
      </c>
      <c r="F45" s="1">
        <v>2.5493159710111225E-2</v>
      </c>
      <c r="G45" s="1">
        <v>8.7532353657658837E-2</v>
      </c>
      <c r="H45" s="1">
        <v>0</v>
      </c>
      <c r="I45" s="1">
        <v>1.488095238095238E-3</v>
      </c>
      <c r="J45" s="1">
        <v>8.7431693989071038E-3</v>
      </c>
      <c r="K45" s="16">
        <v>0</v>
      </c>
      <c r="L45" s="1">
        <v>5.4644808743169399E-3</v>
      </c>
      <c r="M45" s="1">
        <v>2.185792349726776E-3</v>
      </c>
      <c r="N45" s="1">
        <v>3.673887587822014E-3</v>
      </c>
      <c r="O45" s="1">
        <v>0</v>
      </c>
      <c r="P45" s="1">
        <v>0</v>
      </c>
      <c r="Q45" s="1">
        <v>0</v>
      </c>
      <c r="R45" s="1">
        <v>3.2786885245901644E-3</v>
      </c>
      <c r="S45" s="1">
        <v>1.488095238095238E-3</v>
      </c>
      <c r="T45" s="1">
        <v>1.2021857923497269E-2</v>
      </c>
      <c r="U45" s="1">
        <v>0</v>
      </c>
      <c r="V45" s="1">
        <v>0</v>
      </c>
      <c r="W45" s="1">
        <v>0</v>
      </c>
      <c r="X45" s="1">
        <v>0</v>
      </c>
      <c r="Y45" s="1">
        <v>6.5573770491803282E-2</v>
      </c>
      <c r="Z45" s="22">
        <v>0.66120225499803464</v>
      </c>
    </row>
    <row r="46" spans="1:26" ht="15.75" thickBot="1" x14ac:dyDescent="0.3">
      <c r="A46" s="6" t="s">
        <v>36</v>
      </c>
      <c r="B46" s="11">
        <v>463</v>
      </c>
      <c r="C46" s="11"/>
      <c r="D46" s="17">
        <v>0.12509574871489376</v>
      </c>
      <c r="E46" s="18">
        <v>4.9446594872194693E-3</v>
      </c>
      <c r="F46" s="18">
        <v>2.6137722684174424E-2</v>
      </c>
      <c r="G46" s="18">
        <v>0.10057352597681159</v>
      </c>
      <c r="H46" s="18">
        <v>3.6141730800569025E-2</v>
      </c>
      <c r="I46" s="18">
        <v>5.6281223833010265E-3</v>
      </c>
      <c r="J46" s="18">
        <v>2.6287680678960899E-2</v>
      </c>
      <c r="K46" s="17">
        <v>0</v>
      </c>
      <c r="L46" s="18">
        <v>2.5672109857559734E-2</v>
      </c>
      <c r="M46" s="18">
        <v>0</v>
      </c>
      <c r="N46" s="18">
        <v>0</v>
      </c>
      <c r="O46" s="18">
        <v>2.7343786381808489E-3</v>
      </c>
      <c r="P46" s="18">
        <v>6.6195449830591035E-3</v>
      </c>
      <c r="Q46" s="18">
        <v>8.0584749248508326E-3</v>
      </c>
      <c r="R46" s="18">
        <v>4.0507696462327843E-4</v>
      </c>
      <c r="S46" s="18">
        <v>0</v>
      </c>
      <c r="T46" s="18">
        <v>9.7402597402597403E-4</v>
      </c>
      <c r="U46" s="18">
        <v>4.0840257132306289E-3</v>
      </c>
      <c r="V46" s="18">
        <v>0</v>
      </c>
      <c r="W46" s="18">
        <v>1.6160310277957339E-4</v>
      </c>
      <c r="X46" s="18">
        <v>0</v>
      </c>
      <c r="Y46" s="18">
        <v>1.8680737505739713E-2</v>
      </c>
      <c r="Z46" s="23">
        <v>0.60780083161002019</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Z46"/>
  <sheetViews>
    <sheetView workbookViewId="0">
      <selection activeCell="A6" sqref="A6:Z6"/>
    </sheetView>
  </sheetViews>
  <sheetFormatPr defaultRowHeight="15" x14ac:dyDescent="0.25"/>
  <cols>
    <col min="2" max="2" width="9.85546875" bestFit="1" customWidth="1"/>
    <col min="3" max="3" width="8.28515625" customWidth="1"/>
    <col min="4" max="26" width="7.42578125" customWidth="1"/>
  </cols>
  <sheetData>
    <row r="1" spans="1:26" x14ac:dyDescent="0.25">
      <c r="A1" t="s">
        <v>157</v>
      </c>
    </row>
    <row r="2" spans="1:26" x14ac:dyDescent="0.25">
      <c r="A2" t="s">
        <v>158</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13</v>
      </c>
      <c r="C15" s="8">
        <v>2</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26</v>
      </c>
      <c r="C16" s="8" t="s">
        <v>41</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167</v>
      </c>
      <c r="C17" s="8" t="s">
        <v>42</v>
      </c>
      <c r="D17" s="15">
        <v>6.5868263473053898E-2</v>
      </c>
      <c r="E17" s="14">
        <v>6.5868263473053898E-2</v>
      </c>
      <c r="F17" s="14">
        <v>0</v>
      </c>
      <c r="G17" s="14">
        <v>0</v>
      </c>
      <c r="H17" s="14">
        <v>0</v>
      </c>
      <c r="I17" s="14">
        <v>1.7964071856287425E-2</v>
      </c>
      <c r="J17" s="14">
        <v>7.7844311377245512E-2</v>
      </c>
      <c r="K17" s="15">
        <v>0</v>
      </c>
      <c r="L17" s="14">
        <v>0</v>
      </c>
      <c r="M17" s="14">
        <v>0</v>
      </c>
      <c r="N17" s="14">
        <v>5.9880239520958084E-2</v>
      </c>
      <c r="O17" s="14">
        <v>0</v>
      </c>
      <c r="P17" s="14">
        <v>0</v>
      </c>
      <c r="Q17" s="14">
        <v>0</v>
      </c>
      <c r="R17" s="14">
        <v>0</v>
      </c>
      <c r="S17" s="14">
        <v>0</v>
      </c>
      <c r="T17" s="14">
        <v>0</v>
      </c>
      <c r="U17" s="14">
        <v>0</v>
      </c>
      <c r="V17" s="14">
        <v>0</v>
      </c>
      <c r="W17" s="14">
        <v>0</v>
      </c>
      <c r="X17" s="14">
        <v>0</v>
      </c>
      <c r="Y17" s="14">
        <v>0</v>
      </c>
      <c r="Z17" s="21">
        <v>0.71257485029940115</v>
      </c>
    </row>
    <row r="18" spans="1:26" x14ac:dyDescent="0.25">
      <c r="A18" s="4">
        <v>1990</v>
      </c>
      <c r="B18" s="8">
        <v>142</v>
      </c>
      <c r="C18" s="8" t="s">
        <v>30</v>
      </c>
      <c r="D18" s="15">
        <v>9.8591549295774655E-2</v>
      </c>
      <c r="E18" s="14">
        <v>2.1126760563380281E-2</v>
      </c>
      <c r="F18" s="14">
        <v>4.2253521126760563E-2</v>
      </c>
      <c r="G18" s="14">
        <v>0.14788732394366197</v>
      </c>
      <c r="H18" s="14">
        <v>0</v>
      </c>
      <c r="I18" s="14">
        <v>0.176056338028169</v>
      </c>
      <c r="J18" s="14">
        <v>0</v>
      </c>
      <c r="K18" s="15">
        <v>0</v>
      </c>
      <c r="L18" s="14">
        <v>7.746478873239436E-2</v>
      </c>
      <c r="M18" s="14">
        <v>1.4084507042253521E-2</v>
      </c>
      <c r="N18" s="14">
        <v>2.8169014084507043E-2</v>
      </c>
      <c r="O18" s="14">
        <v>0</v>
      </c>
      <c r="P18" s="14">
        <v>1.4084507042253521E-2</v>
      </c>
      <c r="Q18" s="14">
        <v>3.5211267605633804E-2</v>
      </c>
      <c r="R18" s="14">
        <v>0</v>
      </c>
      <c r="S18" s="14">
        <v>0</v>
      </c>
      <c r="T18" s="14">
        <v>0</v>
      </c>
      <c r="U18" s="14">
        <v>0</v>
      </c>
      <c r="V18" s="14">
        <v>0</v>
      </c>
      <c r="W18" s="14">
        <v>0</v>
      </c>
      <c r="X18" s="14">
        <v>0</v>
      </c>
      <c r="Y18" s="14">
        <v>0</v>
      </c>
      <c r="Z18" s="21">
        <v>0.34507042253521125</v>
      </c>
    </row>
    <row r="19" spans="1:26" x14ac:dyDescent="0.25">
      <c r="A19" s="4">
        <v>1991</v>
      </c>
      <c r="B19" s="8">
        <v>346</v>
      </c>
      <c r="C19" s="8" t="s">
        <v>92</v>
      </c>
      <c r="D19" s="15">
        <v>0.12138728323699421</v>
      </c>
      <c r="E19" s="14">
        <v>0</v>
      </c>
      <c r="F19" s="14">
        <v>0</v>
      </c>
      <c r="G19" s="14">
        <v>9.8265895953757232E-2</v>
      </c>
      <c r="H19" s="14">
        <v>0</v>
      </c>
      <c r="I19" s="14">
        <v>5.2023121387283239E-2</v>
      </c>
      <c r="J19" s="14">
        <v>0</v>
      </c>
      <c r="K19" s="15">
        <v>0</v>
      </c>
      <c r="L19" s="14">
        <v>0</v>
      </c>
      <c r="M19" s="14">
        <v>0</v>
      </c>
      <c r="N19" s="14">
        <v>3.7572254335260111E-2</v>
      </c>
      <c r="O19" s="14">
        <v>0</v>
      </c>
      <c r="P19" s="14">
        <v>0</v>
      </c>
      <c r="Q19" s="14">
        <v>0</v>
      </c>
      <c r="R19" s="14">
        <v>0</v>
      </c>
      <c r="S19" s="14">
        <v>0</v>
      </c>
      <c r="T19" s="14">
        <v>0</v>
      </c>
      <c r="U19" s="14">
        <v>4.9132947976878616E-2</v>
      </c>
      <c r="V19" s="14">
        <v>0</v>
      </c>
      <c r="W19" s="14">
        <v>0</v>
      </c>
      <c r="X19" s="14">
        <v>0</v>
      </c>
      <c r="Y19" s="14">
        <v>0</v>
      </c>
      <c r="Z19" s="21">
        <v>0.64161849710982655</v>
      </c>
    </row>
    <row r="20" spans="1:26" x14ac:dyDescent="0.25">
      <c r="A20" s="4">
        <v>1992</v>
      </c>
      <c r="B20" s="8">
        <v>296</v>
      </c>
      <c r="C20" s="8" t="s">
        <v>93</v>
      </c>
      <c r="D20" s="15">
        <v>8.4459459459459457E-2</v>
      </c>
      <c r="E20" s="14">
        <v>0</v>
      </c>
      <c r="F20" s="14">
        <v>0</v>
      </c>
      <c r="G20" s="14">
        <v>9.45945945945946E-2</v>
      </c>
      <c r="H20" s="14">
        <v>0</v>
      </c>
      <c r="I20" s="14">
        <v>0.19594594594594594</v>
      </c>
      <c r="J20" s="14">
        <v>1.6891891891891893E-2</v>
      </c>
      <c r="K20" s="15">
        <v>0</v>
      </c>
      <c r="L20" s="14">
        <v>1.0135135135135136E-2</v>
      </c>
      <c r="M20" s="14">
        <v>2.0270270270270271E-2</v>
      </c>
      <c r="N20" s="14">
        <v>3.3783783783783786E-2</v>
      </c>
      <c r="O20" s="14">
        <v>0</v>
      </c>
      <c r="P20" s="14">
        <v>3.3783783783783786E-3</v>
      </c>
      <c r="Q20" s="14">
        <v>0</v>
      </c>
      <c r="R20" s="14">
        <v>0</v>
      </c>
      <c r="S20" s="14">
        <v>6.7567567567567571E-3</v>
      </c>
      <c r="T20" s="14">
        <v>0</v>
      </c>
      <c r="U20" s="14">
        <v>1.6891891891891893E-2</v>
      </c>
      <c r="V20" s="14">
        <v>0</v>
      </c>
      <c r="W20" s="14">
        <v>0</v>
      </c>
      <c r="X20" s="14">
        <v>0</v>
      </c>
      <c r="Y20" s="14">
        <v>0</v>
      </c>
      <c r="Z20" s="21">
        <v>0.51689189189189189</v>
      </c>
    </row>
    <row r="21" spans="1:26" x14ac:dyDescent="0.25">
      <c r="A21" s="4">
        <v>1993</v>
      </c>
      <c r="B21" s="8">
        <v>236</v>
      </c>
      <c r="C21" s="8" t="s">
        <v>94</v>
      </c>
      <c r="D21" s="15">
        <v>4.6610169491525424E-2</v>
      </c>
      <c r="E21" s="14">
        <v>0</v>
      </c>
      <c r="F21" s="14">
        <v>0</v>
      </c>
      <c r="G21" s="14">
        <v>7.6271186440677971E-2</v>
      </c>
      <c r="H21" s="14">
        <v>2.1186440677966101E-2</v>
      </c>
      <c r="I21" s="14">
        <v>0.15677966101694915</v>
      </c>
      <c r="J21" s="14">
        <v>0</v>
      </c>
      <c r="K21" s="15">
        <v>0</v>
      </c>
      <c r="L21" s="14">
        <v>0</v>
      </c>
      <c r="M21" s="14">
        <v>2.1186440677966101E-2</v>
      </c>
      <c r="N21" s="14">
        <v>2.1186440677966101E-2</v>
      </c>
      <c r="O21" s="14">
        <v>0</v>
      </c>
      <c r="P21" s="14">
        <v>4.2372881355932203E-3</v>
      </c>
      <c r="Q21" s="14">
        <v>0</v>
      </c>
      <c r="R21" s="14">
        <v>0</v>
      </c>
      <c r="S21" s="14">
        <v>0</v>
      </c>
      <c r="T21" s="14">
        <v>0</v>
      </c>
      <c r="U21" s="14">
        <v>8.4745762711864406E-3</v>
      </c>
      <c r="V21" s="14">
        <v>0</v>
      </c>
      <c r="W21" s="14">
        <v>0</v>
      </c>
      <c r="X21" s="14">
        <v>0</v>
      </c>
      <c r="Y21" s="14">
        <v>0</v>
      </c>
      <c r="Z21" s="21">
        <v>0.64406779661016944</v>
      </c>
    </row>
    <row r="22" spans="1:26" x14ac:dyDescent="0.25">
      <c r="A22" s="4">
        <v>1994</v>
      </c>
      <c r="B22" s="8">
        <v>203</v>
      </c>
      <c r="C22" s="8" t="s">
        <v>43</v>
      </c>
      <c r="D22" s="15">
        <v>0.167487684729064</v>
      </c>
      <c r="E22" s="14">
        <v>3.9408866995073892E-2</v>
      </c>
      <c r="F22" s="14">
        <v>3.9408866995073892E-2</v>
      </c>
      <c r="G22" s="14">
        <v>0.10837438423645321</v>
      </c>
      <c r="H22" s="14">
        <v>9.852216748768473E-3</v>
      </c>
      <c r="I22" s="14">
        <v>7.8817733990147784E-2</v>
      </c>
      <c r="J22" s="14">
        <v>0</v>
      </c>
      <c r="K22" s="15">
        <v>0</v>
      </c>
      <c r="L22" s="14">
        <v>0</v>
      </c>
      <c r="M22" s="14">
        <v>9.852216748768473E-3</v>
      </c>
      <c r="N22" s="14">
        <v>0</v>
      </c>
      <c r="O22" s="14">
        <v>0</v>
      </c>
      <c r="P22" s="14">
        <v>0</v>
      </c>
      <c r="Q22" s="14">
        <v>0</v>
      </c>
      <c r="R22" s="14">
        <v>0</v>
      </c>
      <c r="S22" s="14">
        <v>0</v>
      </c>
      <c r="T22" s="14">
        <v>0</v>
      </c>
      <c r="U22" s="14">
        <v>0</v>
      </c>
      <c r="V22" s="14">
        <v>0</v>
      </c>
      <c r="W22" s="14">
        <v>0</v>
      </c>
      <c r="X22" s="14">
        <v>0</v>
      </c>
      <c r="Y22" s="14">
        <v>0</v>
      </c>
      <c r="Z22" s="21">
        <v>0.54679802955665024</v>
      </c>
    </row>
    <row r="23" spans="1:26" x14ac:dyDescent="0.25">
      <c r="A23" s="4">
        <v>1995</v>
      </c>
      <c r="B23" s="8">
        <v>152</v>
      </c>
      <c r="C23" s="8" t="s">
        <v>44</v>
      </c>
      <c r="D23" s="15">
        <v>7.8947368421052627E-2</v>
      </c>
      <c r="E23" s="14">
        <v>0</v>
      </c>
      <c r="F23" s="14">
        <v>0</v>
      </c>
      <c r="G23" s="14">
        <v>4.6052631578947366E-2</v>
      </c>
      <c r="H23" s="14">
        <v>0</v>
      </c>
      <c r="I23" s="14">
        <v>9.8684210526315791E-2</v>
      </c>
      <c r="J23" s="14">
        <v>0</v>
      </c>
      <c r="K23" s="15">
        <v>0</v>
      </c>
      <c r="L23" s="14">
        <v>0</v>
      </c>
      <c r="M23" s="14">
        <v>0</v>
      </c>
      <c r="N23" s="14">
        <v>6.5789473684210523E-3</v>
      </c>
      <c r="O23" s="14">
        <v>0</v>
      </c>
      <c r="P23" s="14">
        <v>0</v>
      </c>
      <c r="Q23" s="14">
        <v>0</v>
      </c>
      <c r="R23" s="14">
        <v>0</v>
      </c>
      <c r="S23" s="14">
        <v>0</v>
      </c>
      <c r="T23" s="14">
        <v>0</v>
      </c>
      <c r="U23" s="14">
        <v>0</v>
      </c>
      <c r="V23" s="14">
        <v>0</v>
      </c>
      <c r="W23" s="14">
        <v>0</v>
      </c>
      <c r="X23" s="14">
        <v>0</v>
      </c>
      <c r="Y23" s="14">
        <v>2.6315789473684209E-2</v>
      </c>
      <c r="Z23" s="21">
        <v>0.74342105263157898</v>
      </c>
    </row>
    <row r="24" spans="1:26" x14ac:dyDescent="0.25">
      <c r="A24" s="4">
        <v>1996</v>
      </c>
      <c r="B24" s="8">
        <v>205</v>
      </c>
      <c r="C24" s="8" t="s">
        <v>44</v>
      </c>
      <c r="D24" s="15">
        <v>8.2926829268292673E-2</v>
      </c>
      <c r="E24" s="14">
        <v>0</v>
      </c>
      <c r="F24" s="14">
        <v>0</v>
      </c>
      <c r="G24" s="14">
        <v>0</v>
      </c>
      <c r="H24" s="14">
        <v>0</v>
      </c>
      <c r="I24" s="14">
        <v>0</v>
      </c>
      <c r="J24" s="14">
        <v>0</v>
      </c>
      <c r="K24" s="15">
        <v>0</v>
      </c>
      <c r="L24" s="14">
        <v>0</v>
      </c>
      <c r="M24" s="14">
        <v>0</v>
      </c>
      <c r="N24" s="14">
        <v>4.8780487804878049E-3</v>
      </c>
      <c r="O24" s="14">
        <v>0</v>
      </c>
      <c r="P24" s="14">
        <v>0</v>
      </c>
      <c r="Q24" s="14">
        <v>0</v>
      </c>
      <c r="R24" s="14">
        <v>0</v>
      </c>
      <c r="S24" s="14">
        <v>4.8780487804878049E-3</v>
      </c>
      <c r="T24" s="14">
        <v>0</v>
      </c>
      <c r="U24" s="14">
        <v>0</v>
      </c>
      <c r="V24" s="14">
        <v>0</v>
      </c>
      <c r="W24" s="14">
        <v>0</v>
      </c>
      <c r="X24" s="14">
        <v>0</v>
      </c>
      <c r="Y24" s="14">
        <v>0</v>
      </c>
      <c r="Z24" s="21">
        <v>0.90731707317073174</v>
      </c>
    </row>
    <row r="25" spans="1:26" x14ac:dyDescent="0.25">
      <c r="A25" s="4">
        <v>1997</v>
      </c>
      <c r="B25" s="8">
        <v>286</v>
      </c>
      <c r="C25" s="8" t="s">
        <v>44</v>
      </c>
      <c r="D25" s="15">
        <v>0.10139860139860141</v>
      </c>
      <c r="E25" s="14">
        <v>0</v>
      </c>
      <c r="F25" s="14">
        <v>5.2447552447552448E-2</v>
      </c>
      <c r="G25" s="14">
        <v>4.5454545454545456E-2</v>
      </c>
      <c r="H25" s="14">
        <v>0</v>
      </c>
      <c r="I25" s="14">
        <v>0</v>
      </c>
      <c r="J25" s="14">
        <v>2.7972027972027972E-2</v>
      </c>
      <c r="K25" s="15">
        <v>0</v>
      </c>
      <c r="L25" s="14">
        <v>1.3986013986013986E-2</v>
      </c>
      <c r="M25" s="14">
        <v>6.993006993006993E-3</v>
      </c>
      <c r="N25" s="14">
        <v>3.4965034965034965E-3</v>
      </c>
      <c r="O25" s="14">
        <v>0</v>
      </c>
      <c r="P25" s="14">
        <v>0</v>
      </c>
      <c r="Q25" s="14">
        <v>0</v>
      </c>
      <c r="R25" s="14">
        <v>1.048951048951049E-2</v>
      </c>
      <c r="S25" s="14">
        <v>0</v>
      </c>
      <c r="T25" s="14">
        <v>2.7972027972027972E-2</v>
      </c>
      <c r="U25" s="14">
        <v>0</v>
      </c>
      <c r="V25" s="14">
        <v>0</v>
      </c>
      <c r="W25" s="14">
        <v>0</v>
      </c>
      <c r="X25" s="14">
        <v>0</v>
      </c>
      <c r="Y25" s="14">
        <v>0.20979020979020979</v>
      </c>
      <c r="Z25" s="21">
        <v>0.5</v>
      </c>
    </row>
    <row r="26" spans="1:26" x14ac:dyDescent="0.25">
      <c r="A26" s="4">
        <v>1998</v>
      </c>
      <c r="B26" s="8">
        <v>272</v>
      </c>
      <c r="C26" s="8" t="s">
        <v>44</v>
      </c>
      <c r="D26" s="15">
        <v>8.8235294117647065E-2</v>
      </c>
      <c r="E26" s="14">
        <v>0</v>
      </c>
      <c r="F26" s="14">
        <v>1.4705882352941176E-2</v>
      </c>
      <c r="G26" s="14">
        <v>0.1875</v>
      </c>
      <c r="H26" s="14">
        <v>0</v>
      </c>
      <c r="I26" s="14">
        <v>0</v>
      </c>
      <c r="J26" s="14">
        <v>0</v>
      </c>
      <c r="K26" s="15">
        <v>0</v>
      </c>
      <c r="L26" s="14">
        <v>0</v>
      </c>
      <c r="M26" s="14">
        <v>0</v>
      </c>
      <c r="N26" s="14">
        <v>0</v>
      </c>
      <c r="O26" s="14">
        <v>0</v>
      </c>
      <c r="P26" s="14">
        <v>0</v>
      </c>
      <c r="Q26" s="14">
        <v>0</v>
      </c>
      <c r="R26" s="14">
        <v>0</v>
      </c>
      <c r="S26" s="14">
        <v>0</v>
      </c>
      <c r="T26" s="14">
        <v>0</v>
      </c>
      <c r="U26" s="14">
        <v>0</v>
      </c>
      <c r="V26" s="14">
        <v>0</v>
      </c>
      <c r="W26" s="14">
        <v>0</v>
      </c>
      <c r="X26" s="14">
        <v>0</v>
      </c>
      <c r="Y26" s="14">
        <v>0</v>
      </c>
      <c r="Z26" s="21">
        <v>0.7095588235294118</v>
      </c>
    </row>
    <row r="27" spans="1:26" x14ac:dyDescent="0.25">
      <c r="A27" s="4">
        <v>1999</v>
      </c>
      <c r="B27" s="8">
        <v>211</v>
      </c>
      <c r="C27" s="8" t="s">
        <v>44</v>
      </c>
      <c r="D27" s="15">
        <v>0.12796208530805686</v>
      </c>
      <c r="E27" s="14">
        <v>0</v>
      </c>
      <c r="F27" s="14">
        <v>0.12796208530805686</v>
      </c>
      <c r="G27" s="14">
        <v>7.1090047393364927E-2</v>
      </c>
      <c r="H27" s="14">
        <v>0</v>
      </c>
      <c r="I27" s="14">
        <v>0</v>
      </c>
      <c r="J27" s="14">
        <v>0</v>
      </c>
      <c r="K27" s="15">
        <v>0</v>
      </c>
      <c r="L27" s="14">
        <v>0</v>
      </c>
      <c r="M27" s="14">
        <v>0</v>
      </c>
      <c r="N27" s="14">
        <v>0</v>
      </c>
      <c r="O27" s="14">
        <v>0</v>
      </c>
      <c r="P27" s="14">
        <v>0</v>
      </c>
      <c r="Q27" s="14">
        <v>0</v>
      </c>
      <c r="R27" s="14">
        <v>0</v>
      </c>
      <c r="S27" s="14">
        <v>0</v>
      </c>
      <c r="T27" s="14">
        <v>9.4786729857819912E-3</v>
      </c>
      <c r="U27" s="14">
        <v>0</v>
      </c>
      <c r="V27" s="14">
        <v>0</v>
      </c>
      <c r="W27" s="14">
        <v>0</v>
      </c>
      <c r="X27" s="14">
        <v>0</v>
      </c>
      <c r="Y27" s="14">
        <v>0</v>
      </c>
      <c r="Z27" s="21">
        <v>0.6635071090047393</v>
      </c>
    </row>
    <row r="28" spans="1:26" x14ac:dyDescent="0.25">
      <c r="A28" s="4">
        <v>2000</v>
      </c>
      <c r="B28" s="8">
        <v>84</v>
      </c>
      <c r="C28" s="8" t="s">
        <v>44</v>
      </c>
      <c r="D28" s="15">
        <v>0</v>
      </c>
      <c r="E28" s="14">
        <v>0</v>
      </c>
      <c r="F28" s="14">
        <v>2.3809523809523808E-2</v>
      </c>
      <c r="G28" s="14">
        <v>0</v>
      </c>
      <c r="H28" s="14">
        <v>0</v>
      </c>
      <c r="I28" s="14">
        <v>0</v>
      </c>
      <c r="J28" s="14">
        <v>0.10714285714285714</v>
      </c>
      <c r="K28" s="15">
        <v>0</v>
      </c>
      <c r="L28" s="14">
        <v>0</v>
      </c>
      <c r="M28" s="14">
        <v>0</v>
      </c>
      <c r="N28" s="14">
        <v>0</v>
      </c>
      <c r="O28" s="14">
        <v>0</v>
      </c>
      <c r="P28" s="14">
        <v>0</v>
      </c>
      <c r="Q28" s="14">
        <v>0</v>
      </c>
      <c r="R28" s="14">
        <v>0</v>
      </c>
      <c r="S28" s="14">
        <v>0</v>
      </c>
      <c r="T28" s="14">
        <v>0</v>
      </c>
      <c r="U28" s="14">
        <v>0</v>
      </c>
      <c r="V28" s="14">
        <v>0</v>
      </c>
      <c r="W28" s="14">
        <v>0</v>
      </c>
      <c r="X28" s="14">
        <v>0</v>
      </c>
      <c r="Y28" s="14">
        <v>0</v>
      </c>
      <c r="Z28" s="21">
        <v>0.86904761904761907</v>
      </c>
    </row>
    <row r="29" spans="1:26" x14ac:dyDescent="0.25">
      <c r="A29" s="4">
        <v>2001</v>
      </c>
      <c r="B29" s="8">
        <v>296</v>
      </c>
      <c r="C29" s="8" t="s">
        <v>44</v>
      </c>
      <c r="D29" s="15">
        <v>6.41891891891892E-2</v>
      </c>
      <c r="E29" s="14">
        <v>0</v>
      </c>
      <c r="F29" s="14">
        <v>2.0270270270270271E-2</v>
      </c>
      <c r="G29" s="14">
        <v>0</v>
      </c>
      <c r="H29" s="14">
        <v>0</v>
      </c>
      <c r="I29" s="14">
        <v>0</v>
      </c>
      <c r="J29" s="14">
        <v>2.0270270270270271E-2</v>
      </c>
      <c r="K29" s="15">
        <v>0</v>
      </c>
      <c r="L29" s="14">
        <v>1.3513513513513514E-2</v>
      </c>
      <c r="M29" s="14">
        <v>0</v>
      </c>
      <c r="N29" s="14">
        <v>0</v>
      </c>
      <c r="O29" s="14">
        <v>0</v>
      </c>
      <c r="P29" s="14">
        <v>0</v>
      </c>
      <c r="Q29" s="14">
        <v>0</v>
      </c>
      <c r="R29" s="14">
        <v>0</v>
      </c>
      <c r="S29" s="14">
        <v>0</v>
      </c>
      <c r="T29" s="14">
        <v>0</v>
      </c>
      <c r="U29" s="14">
        <v>0</v>
      </c>
      <c r="V29" s="14">
        <v>0</v>
      </c>
      <c r="W29" s="14">
        <v>0</v>
      </c>
      <c r="X29" s="14">
        <v>0</v>
      </c>
      <c r="Y29" s="14">
        <v>0</v>
      </c>
      <c r="Z29" s="21">
        <v>0.8817567567567568</v>
      </c>
    </row>
    <row r="30" spans="1:26" x14ac:dyDescent="0.25">
      <c r="A30" s="4">
        <v>2002</v>
      </c>
      <c r="B30" s="8">
        <v>533</v>
      </c>
      <c r="C30" s="8" t="s">
        <v>44</v>
      </c>
      <c r="D30" s="15">
        <v>0.10694183864915573</v>
      </c>
      <c r="E30" s="14">
        <v>1.876172607879925E-3</v>
      </c>
      <c r="F30" s="14">
        <v>1.3133208255159476E-2</v>
      </c>
      <c r="G30" s="14">
        <v>2.8142589118198873E-2</v>
      </c>
      <c r="H30" s="14">
        <v>1.6885553470919325E-2</v>
      </c>
      <c r="I30" s="14">
        <v>3.7523452157598499E-3</v>
      </c>
      <c r="J30" s="14">
        <v>0</v>
      </c>
      <c r="K30" s="15">
        <v>0</v>
      </c>
      <c r="L30" s="14">
        <v>9.3808630393996256E-3</v>
      </c>
      <c r="M30" s="14">
        <v>0</v>
      </c>
      <c r="N30" s="14">
        <v>0</v>
      </c>
      <c r="O30" s="14">
        <v>1.125703564727955E-2</v>
      </c>
      <c r="P30" s="14">
        <v>0</v>
      </c>
      <c r="Q30" s="14">
        <v>7.5046904315196998E-3</v>
      </c>
      <c r="R30" s="14">
        <v>0</v>
      </c>
      <c r="S30" s="14">
        <v>0</v>
      </c>
      <c r="T30" s="14">
        <v>0</v>
      </c>
      <c r="U30" s="14">
        <v>0</v>
      </c>
      <c r="V30" s="14">
        <v>0</v>
      </c>
      <c r="W30" s="14">
        <v>0</v>
      </c>
      <c r="X30" s="14">
        <v>0</v>
      </c>
      <c r="Y30" s="14">
        <v>0</v>
      </c>
      <c r="Z30" s="21">
        <v>0.80112570356472801</v>
      </c>
    </row>
    <row r="31" spans="1:26" x14ac:dyDescent="0.25">
      <c r="A31" s="4">
        <v>2003</v>
      </c>
      <c r="B31" s="8">
        <v>746</v>
      </c>
      <c r="C31" s="8" t="s">
        <v>44</v>
      </c>
      <c r="D31" s="15">
        <v>0.11796246648793565</v>
      </c>
      <c r="E31" s="14">
        <v>1.3404825737265416E-3</v>
      </c>
      <c r="F31" s="14">
        <v>0</v>
      </c>
      <c r="G31" s="14">
        <v>4.6916890080428951E-2</v>
      </c>
      <c r="H31" s="14">
        <v>2.2788203753351208E-2</v>
      </c>
      <c r="I31" s="14">
        <v>0</v>
      </c>
      <c r="J31" s="14">
        <v>0</v>
      </c>
      <c r="K31" s="15">
        <v>0</v>
      </c>
      <c r="L31" s="14">
        <v>1.0723860589812333E-2</v>
      </c>
      <c r="M31" s="14">
        <v>0</v>
      </c>
      <c r="N31" s="14">
        <v>0</v>
      </c>
      <c r="O31" s="14">
        <v>0</v>
      </c>
      <c r="P31" s="14">
        <v>0</v>
      </c>
      <c r="Q31" s="14">
        <v>5.3619302949061663E-3</v>
      </c>
      <c r="R31" s="14">
        <v>0</v>
      </c>
      <c r="S31" s="14">
        <v>0</v>
      </c>
      <c r="T31" s="14">
        <v>0</v>
      </c>
      <c r="U31" s="14">
        <v>5.3619302949061663E-3</v>
      </c>
      <c r="V31" s="14">
        <v>0</v>
      </c>
      <c r="W31" s="14">
        <v>0</v>
      </c>
      <c r="X31" s="14">
        <v>0</v>
      </c>
      <c r="Y31" s="14">
        <v>0.2546916890080429</v>
      </c>
      <c r="Z31" s="21">
        <v>0.5348525469168901</v>
      </c>
    </row>
    <row r="32" spans="1:26" x14ac:dyDescent="0.25">
      <c r="A32" s="4">
        <v>2004</v>
      </c>
      <c r="B32" s="8">
        <v>866</v>
      </c>
      <c r="C32" s="8" t="s">
        <v>44</v>
      </c>
      <c r="D32" s="15">
        <v>0.16859122401847576</v>
      </c>
      <c r="E32" s="14">
        <v>4.6189376443418013E-3</v>
      </c>
      <c r="F32" s="14">
        <v>2.0785219399538105E-2</v>
      </c>
      <c r="G32" s="14">
        <v>0.14434180138568128</v>
      </c>
      <c r="H32" s="14">
        <v>0</v>
      </c>
      <c r="I32" s="14">
        <v>8.0831408775981529E-3</v>
      </c>
      <c r="J32" s="14">
        <v>1.6166281755196306E-2</v>
      </c>
      <c r="K32" s="15">
        <v>0</v>
      </c>
      <c r="L32" s="14">
        <v>0</v>
      </c>
      <c r="M32" s="14">
        <v>0</v>
      </c>
      <c r="N32" s="14">
        <v>0</v>
      </c>
      <c r="O32" s="14">
        <v>0</v>
      </c>
      <c r="P32" s="14">
        <v>0</v>
      </c>
      <c r="Q32" s="14">
        <v>4.6189376443418013E-3</v>
      </c>
      <c r="R32" s="14">
        <v>0</v>
      </c>
      <c r="S32" s="14">
        <v>0</v>
      </c>
      <c r="T32" s="14">
        <v>0</v>
      </c>
      <c r="U32" s="14">
        <v>3.4642032332563512E-3</v>
      </c>
      <c r="V32" s="14">
        <v>0</v>
      </c>
      <c r="W32" s="14">
        <v>0</v>
      </c>
      <c r="X32" s="14">
        <v>0</v>
      </c>
      <c r="Y32" s="14">
        <v>9.2378752886836026E-3</v>
      </c>
      <c r="Z32" s="21">
        <v>0.62009237875288681</v>
      </c>
    </row>
    <row r="33" spans="1:26" x14ac:dyDescent="0.25">
      <c r="A33" s="4">
        <v>2005</v>
      </c>
      <c r="B33" s="8">
        <v>471</v>
      </c>
      <c r="C33" s="8" t="s">
        <v>44</v>
      </c>
      <c r="D33" s="15">
        <v>0.24840764331210191</v>
      </c>
      <c r="E33" s="14">
        <v>0</v>
      </c>
      <c r="F33" s="14">
        <v>2.3354564755838639E-2</v>
      </c>
      <c r="G33" s="14">
        <v>0.24840764331210191</v>
      </c>
      <c r="H33" s="14">
        <v>7.2186836518046707E-2</v>
      </c>
      <c r="I33" s="14">
        <v>1.0615711252653927E-2</v>
      </c>
      <c r="J33" s="14">
        <v>0</v>
      </c>
      <c r="K33" s="15">
        <v>0</v>
      </c>
      <c r="L33" s="14">
        <v>1.6985138004246284E-2</v>
      </c>
      <c r="M33" s="14">
        <v>0</v>
      </c>
      <c r="N33" s="14">
        <v>0</v>
      </c>
      <c r="O33" s="14">
        <v>0</v>
      </c>
      <c r="P33" s="14">
        <v>8.4925690021231421E-3</v>
      </c>
      <c r="Q33" s="14">
        <v>1.9108280254777069E-2</v>
      </c>
      <c r="R33" s="14">
        <v>0</v>
      </c>
      <c r="S33" s="14">
        <v>0</v>
      </c>
      <c r="T33" s="14">
        <v>0</v>
      </c>
      <c r="U33" s="14">
        <v>0</v>
      </c>
      <c r="V33" s="14">
        <v>0</v>
      </c>
      <c r="W33" s="14">
        <v>0</v>
      </c>
      <c r="X33" s="14">
        <v>0</v>
      </c>
      <c r="Y33" s="14">
        <v>0</v>
      </c>
      <c r="Z33" s="21">
        <v>0.35244161358811038</v>
      </c>
    </row>
    <row r="34" spans="1:26" x14ac:dyDescent="0.25">
      <c r="A34" s="4">
        <v>2006</v>
      </c>
      <c r="B34" s="8">
        <v>228</v>
      </c>
      <c r="C34" s="8" t="s">
        <v>44</v>
      </c>
      <c r="D34" s="15">
        <v>0.23684210526315788</v>
      </c>
      <c r="E34" s="14">
        <v>3.5087719298245612E-2</v>
      </c>
      <c r="F34" s="14">
        <v>2.6315789473684209E-2</v>
      </c>
      <c r="G34" s="14">
        <v>0.25438596491228072</v>
      </c>
      <c r="H34" s="14">
        <v>1.7543859649122806E-2</v>
      </c>
      <c r="I34" s="14">
        <v>1.3157894736842105E-2</v>
      </c>
      <c r="J34" s="14">
        <v>2.6315789473684209E-2</v>
      </c>
      <c r="K34" s="15">
        <v>0</v>
      </c>
      <c r="L34" s="14">
        <v>4.8245614035087717E-2</v>
      </c>
      <c r="M34" s="14">
        <v>0</v>
      </c>
      <c r="N34" s="14">
        <v>0</v>
      </c>
      <c r="O34" s="14">
        <v>0</v>
      </c>
      <c r="P34" s="14">
        <v>4.3859649122807015E-3</v>
      </c>
      <c r="Q34" s="14">
        <v>1.3157894736842105E-2</v>
      </c>
      <c r="R34" s="14">
        <v>0</v>
      </c>
      <c r="S34" s="14">
        <v>0</v>
      </c>
      <c r="T34" s="14">
        <v>0</v>
      </c>
      <c r="U34" s="14">
        <v>1.7543859649122806E-2</v>
      </c>
      <c r="V34" s="14">
        <v>0</v>
      </c>
      <c r="W34" s="14">
        <v>0</v>
      </c>
      <c r="X34" s="14">
        <v>0</v>
      </c>
      <c r="Y34" s="14">
        <v>0</v>
      </c>
      <c r="Z34" s="21">
        <v>0.30701754385964913</v>
      </c>
    </row>
    <row r="35" spans="1:26" x14ac:dyDescent="0.25">
      <c r="A35" s="4">
        <v>2007</v>
      </c>
      <c r="B35" s="8">
        <v>71</v>
      </c>
      <c r="C35" s="8" t="s">
        <v>44</v>
      </c>
      <c r="D35" s="15">
        <v>0.11267605633802817</v>
      </c>
      <c r="E35" s="14">
        <v>0</v>
      </c>
      <c r="F35" s="14">
        <v>0</v>
      </c>
      <c r="G35" s="14">
        <v>0.16901408450704225</v>
      </c>
      <c r="H35" s="14">
        <v>9.8591549295774641E-2</v>
      </c>
      <c r="I35" s="14">
        <v>0</v>
      </c>
      <c r="J35" s="14">
        <v>0</v>
      </c>
      <c r="K35" s="15">
        <v>0</v>
      </c>
      <c r="L35" s="14">
        <v>5.6338028169014086E-2</v>
      </c>
      <c r="M35" s="14">
        <v>0</v>
      </c>
      <c r="N35" s="14">
        <v>0</v>
      </c>
      <c r="O35" s="14">
        <v>0</v>
      </c>
      <c r="P35" s="14">
        <v>0</v>
      </c>
      <c r="Q35" s="14">
        <v>0</v>
      </c>
      <c r="R35" s="14">
        <v>0</v>
      </c>
      <c r="S35" s="14">
        <v>0</v>
      </c>
      <c r="T35" s="14">
        <v>0</v>
      </c>
      <c r="U35" s="14">
        <v>0</v>
      </c>
      <c r="V35" s="14">
        <v>0</v>
      </c>
      <c r="W35" s="14">
        <v>0</v>
      </c>
      <c r="X35" s="14">
        <v>0</v>
      </c>
      <c r="Y35" s="14">
        <v>0</v>
      </c>
      <c r="Z35" s="21">
        <v>0.56338028169014087</v>
      </c>
    </row>
    <row r="36" spans="1:26" x14ac:dyDescent="0.25">
      <c r="A36" s="4">
        <v>2008</v>
      </c>
      <c r="B36" s="8">
        <v>102</v>
      </c>
      <c r="C36" s="8" t="s">
        <v>44</v>
      </c>
      <c r="D36" s="15">
        <v>4.9019607843137254E-2</v>
      </c>
      <c r="E36" s="14">
        <v>0</v>
      </c>
      <c r="F36" s="14">
        <v>0</v>
      </c>
      <c r="G36" s="14">
        <v>0.11764705882352941</v>
      </c>
      <c r="H36" s="14">
        <v>0.11764705882352941</v>
      </c>
      <c r="I36" s="14">
        <v>0</v>
      </c>
      <c r="J36" s="14">
        <v>9.8039215686274508E-2</v>
      </c>
      <c r="K36" s="15">
        <v>0</v>
      </c>
      <c r="L36" s="14">
        <v>0</v>
      </c>
      <c r="M36" s="14">
        <v>0</v>
      </c>
      <c r="N36" s="14">
        <v>0</v>
      </c>
      <c r="O36" s="14">
        <v>0</v>
      </c>
      <c r="P36" s="14">
        <v>1.9607843137254902E-2</v>
      </c>
      <c r="Q36" s="14">
        <v>0</v>
      </c>
      <c r="R36" s="14">
        <v>0</v>
      </c>
      <c r="S36" s="14">
        <v>0</v>
      </c>
      <c r="T36" s="14">
        <v>0</v>
      </c>
      <c r="U36" s="14">
        <v>0</v>
      </c>
      <c r="V36" s="14">
        <v>0</v>
      </c>
      <c r="W36" s="14">
        <v>0</v>
      </c>
      <c r="X36" s="14">
        <v>0</v>
      </c>
      <c r="Y36" s="14">
        <v>0</v>
      </c>
      <c r="Z36" s="21">
        <v>0.59803921568627449</v>
      </c>
    </row>
    <row r="37" spans="1:26" x14ac:dyDescent="0.25">
      <c r="A37" s="4">
        <v>2009</v>
      </c>
      <c r="B37" s="8">
        <v>520</v>
      </c>
      <c r="C37" s="8" t="s">
        <v>44</v>
      </c>
      <c r="D37" s="15">
        <v>0.10192307692307692</v>
      </c>
      <c r="E37" s="14">
        <v>1.1538461538461539E-2</v>
      </c>
      <c r="F37" s="14">
        <v>7.6923076923076927E-3</v>
      </c>
      <c r="G37" s="14">
        <v>7.3076923076923081E-2</v>
      </c>
      <c r="H37" s="14">
        <v>1.7307692307692309E-2</v>
      </c>
      <c r="I37" s="14">
        <v>0</v>
      </c>
      <c r="J37" s="14">
        <v>4.0384615384615387E-2</v>
      </c>
      <c r="K37" s="15">
        <v>0</v>
      </c>
      <c r="L37" s="14">
        <v>1.5384615384615385E-2</v>
      </c>
      <c r="M37" s="14">
        <v>0</v>
      </c>
      <c r="N37" s="14">
        <v>0</v>
      </c>
      <c r="O37" s="14">
        <v>1.1538461538461539E-2</v>
      </c>
      <c r="P37" s="14">
        <v>2.1153846153846155E-2</v>
      </c>
      <c r="Q37" s="14">
        <v>5.7692307692307696E-3</v>
      </c>
      <c r="R37" s="14">
        <v>0</v>
      </c>
      <c r="S37" s="14">
        <v>0</v>
      </c>
      <c r="T37" s="14">
        <v>0</v>
      </c>
      <c r="U37" s="14">
        <v>0</v>
      </c>
      <c r="V37" s="14">
        <v>0</v>
      </c>
      <c r="W37" s="14">
        <v>0</v>
      </c>
      <c r="X37" s="14">
        <v>0</v>
      </c>
      <c r="Y37" s="14">
        <v>3.8461538461538464E-3</v>
      </c>
      <c r="Z37" s="21">
        <v>0.69038461538461537</v>
      </c>
    </row>
    <row r="38" spans="1:26" x14ac:dyDescent="0.25">
      <c r="A38" s="4">
        <v>2010</v>
      </c>
      <c r="B38" s="8">
        <v>413</v>
      </c>
      <c r="C38" s="8" t="s">
        <v>44</v>
      </c>
      <c r="D38" s="15">
        <v>2.9055690072639223E-2</v>
      </c>
      <c r="E38" s="14">
        <v>0</v>
      </c>
      <c r="F38" s="14">
        <v>1.4527845036319613E-2</v>
      </c>
      <c r="G38" s="14">
        <v>4.6004842615012108E-2</v>
      </c>
      <c r="H38" s="14">
        <v>1.2106537530266344E-2</v>
      </c>
      <c r="I38" s="14">
        <v>9.6852300242130755E-3</v>
      </c>
      <c r="J38" s="14">
        <v>9.6852300242130755E-3</v>
      </c>
      <c r="K38" s="15">
        <v>0</v>
      </c>
      <c r="L38" s="14">
        <v>3.1476997578692489E-2</v>
      </c>
      <c r="M38" s="14">
        <v>0</v>
      </c>
      <c r="N38" s="14">
        <v>0</v>
      </c>
      <c r="O38" s="14">
        <v>0</v>
      </c>
      <c r="P38" s="14">
        <v>2.4213075060532689E-3</v>
      </c>
      <c r="Q38" s="14">
        <v>3.1476997578692496E-2</v>
      </c>
      <c r="R38" s="14">
        <v>0</v>
      </c>
      <c r="S38" s="14">
        <v>0</v>
      </c>
      <c r="T38" s="14">
        <v>0</v>
      </c>
      <c r="U38" s="14">
        <v>1.2106537530266344E-2</v>
      </c>
      <c r="V38" s="14">
        <v>0</v>
      </c>
      <c r="W38" s="14">
        <v>2.4213075060532689E-3</v>
      </c>
      <c r="X38" s="14">
        <v>0</v>
      </c>
      <c r="Y38" s="14">
        <v>0</v>
      </c>
      <c r="Z38" s="21">
        <v>0.7990314769975787</v>
      </c>
    </row>
    <row r="39" spans="1:26" x14ac:dyDescent="0.25">
      <c r="A39" s="4">
        <v>2011</v>
      </c>
      <c r="B39" s="8">
        <v>1076</v>
      </c>
      <c r="C39" s="8" t="s">
        <v>44</v>
      </c>
      <c r="D39" s="15">
        <v>8.6431226765799271E-2</v>
      </c>
      <c r="E39" s="14">
        <v>3.7174721189591076E-3</v>
      </c>
      <c r="F39" s="14">
        <v>8.3643122676579917E-3</v>
      </c>
      <c r="G39" s="14">
        <v>3.717472118959108E-2</v>
      </c>
      <c r="H39" s="14">
        <v>1.1152416356877323E-2</v>
      </c>
      <c r="I39" s="14">
        <v>1.7657992565055763E-2</v>
      </c>
      <c r="J39" s="14">
        <v>1.858736059479554E-2</v>
      </c>
      <c r="K39" s="15">
        <v>0</v>
      </c>
      <c r="L39" s="14">
        <v>1.7657992565055763E-2</v>
      </c>
      <c r="M39" s="14">
        <v>0</v>
      </c>
      <c r="N39" s="14">
        <v>0</v>
      </c>
      <c r="O39" s="14">
        <v>1.1152416356877323E-2</v>
      </c>
      <c r="P39" s="14">
        <v>4.646840148698885E-3</v>
      </c>
      <c r="Q39" s="14">
        <v>1.6728624535315983E-2</v>
      </c>
      <c r="R39" s="14">
        <v>0</v>
      </c>
      <c r="S39" s="14">
        <v>0</v>
      </c>
      <c r="T39" s="14">
        <v>0</v>
      </c>
      <c r="U39" s="14">
        <v>4.646840148698885E-3</v>
      </c>
      <c r="V39" s="14">
        <v>0</v>
      </c>
      <c r="W39" s="14">
        <v>0</v>
      </c>
      <c r="X39" s="14">
        <v>0</v>
      </c>
      <c r="Y39" s="14">
        <v>0</v>
      </c>
      <c r="Z39" s="21">
        <v>0.76208178438661711</v>
      </c>
    </row>
    <row r="40" spans="1:26" x14ac:dyDescent="0.25">
      <c r="A40" s="4">
        <v>2012</v>
      </c>
      <c r="B40" s="8">
        <v>518</v>
      </c>
      <c r="C40" s="8" t="s">
        <v>31</v>
      </c>
      <c r="D40" s="15">
        <v>0.12355212355212356</v>
      </c>
      <c r="E40" s="14">
        <v>0</v>
      </c>
      <c r="F40" s="14">
        <v>1.3513513513513514E-2</v>
      </c>
      <c r="G40" s="14">
        <v>0.10038610038610038</v>
      </c>
      <c r="H40" s="14">
        <v>4.0540540540540543E-2</v>
      </c>
      <c r="I40" s="14">
        <v>1.1583011583011582E-2</v>
      </c>
      <c r="J40" s="14">
        <v>9.6525096525096523E-3</v>
      </c>
      <c r="K40" s="15">
        <v>0</v>
      </c>
      <c r="L40" s="14">
        <v>0</v>
      </c>
      <c r="M40" s="14">
        <v>0</v>
      </c>
      <c r="N40" s="14">
        <v>0</v>
      </c>
      <c r="O40" s="14">
        <v>0</v>
      </c>
      <c r="P40" s="14">
        <v>2.3166023166023165E-2</v>
      </c>
      <c r="Q40" s="14">
        <v>7.7220077220077222E-3</v>
      </c>
      <c r="R40" s="14">
        <v>5.7915057915057912E-3</v>
      </c>
      <c r="S40" s="14">
        <v>0</v>
      </c>
      <c r="T40" s="14">
        <v>0</v>
      </c>
      <c r="U40" s="14">
        <v>0</v>
      </c>
      <c r="V40" s="14">
        <v>0</v>
      </c>
      <c r="W40" s="14">
        <v>0</v>
      </c>
      <c r="X40" s="14">
        <v>0</v>
      </c>
      <c r="Y40" s="14">
        <v>7.7220077220077222E-3</v>
      </c>
      <c r="Z40" s="21">
        <v>0.65637065637065639</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352</v>
      </c>
      <c r="C42" s="9"/>
      <c r="D42" s="16">
        <v>0.10456111819226427</v>
      </c>
      <c r="E42" s="1">
        <v>7.6909640338801086E-3</v>
      </c>
      <c r="F42" s="1">
        <v>1.8689352612674928E-2</v>
      </c>
      <c r="G42" s="1">
        <v>8.9207884541787172E-2</v>
      </c>
      <c r="H42" s="1">
        <v>1.9074537736368968E-2</v>
      </c>
      <c r="I42" s="1">
        <v>3.5450267041926366E-2</v>
      </c>
      <c r="J42" s="1">
        <v>1.9539681717732561E-2</v>
      </c>
      <c r="K42" s="16">
        <v>0</v>
      </c>
      <c r="L42" s="1">
        <v>1.3387190030540862E-2</v>
      </c>
      <c r="M42" s="1">
        <v>3.0161017388443899E-3</v>
      </c>
      <c r="N42" s="1">
        <v>8.1477180019953119E-3</v>
      </c>
      <c r="O42" s="1">
        <v>1.4144963976091005E-3</v>
      </c>
      <c r="P42" s="1">
        <v>4.3989403159377218E-3</v>
      </c>
      <c r="Q42" s="1">
        <v>6.1108275655528182E-3</v>
      </c>
      <c r="R42" s="1">
        <v>6.7837567837567838E-4</v>
      </c>
      <c r="S42" s="1">
        <v>4.8478356405185679E-4</v>
      </c>
      <c r="T42" s="1">
        <v>1.5604458732420817E-3</v>
      </c>
      <c r="U42" s="1">
        <v>4.9009494581753127E-3</v>
      </c>
      <c r="V42" s="1">
        <v>0</v>
      </c>
      <c r="W42" s="1">
        <v>1.0088781275221954E-4</v>
      </c>
      <c r="X42" s="1">
        <v>0</v>
      </c>
      <c r="Y42" s="1">
        <v>2.1316821880365919E-2</v>
      </c>
      <c r="Z42" s="22">
        <v>0.64026865580592218</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220</v>
      </c>
      <c r="C44" s="9"/>
      <c r="D44" s="16">
        <v>9.4764539729560615E-2</v>
      </c>
      <c r="E44" s="1">
        <v>1.8057698718786867E-2</v>
      </c>
      <c r="F44" s="1">
        <v>1.1666055445976351E-2</v>
      </c>
      <c r="G44" s="1">
        <v>8.1635145249727481E-2</v>
      </c>
      <c r="H44" s="1">
        <v>4.4340939181049394E-3</v>
      </c>
      <c r="I44" s="1">
        <v>0.11089586896444262</v>
      </c>
      <c r="J44" s="1">
        <v>1.3533743324162486E-2</v>
      </c>
      <c r="K44" s="16">
        <v>0</v>
      </c>
      <c r="L44" s="1">
        <v>1.25142748382185E-2</v>
      </c>
      <c r="M44" s="1">
        <v>9.3419192484654797E-3</v>
      </c>
      <c r="N44" s="1">
        <v>2.6738668538699453E-2</v>
      </c>
      <c r="O44" s="1">
        <v>0</v>
      </c>
      <c r="P44" s="1">
        <v>3.100024793746446E-3</v>
      </c>
      <c r="Q44" s="1">
        <v>5.0301810865191147E-3</v>
      </c>
      <c r="R44" s="1">
        <v>0</v>
      </c>
      <c r="S44" s="1">
        <v>9.6525096525096527E-4</v>
      </c>
      <c r="T44" s="1">
        <v>0</v>
      </c>
      <c r="U44" s="1">
        <v>1.0642773734279564E-2</v>
      </c>
      <c r="V44" s="1">
        <v>0</v>
      </c>
      <c r="W44" s="1">
        <v>0</v>
      </c>
      <c r="X44" s="1">
        <v>0</v>
      </c>
      <c r="Y44" s="1">
        <v>3.7593984962406013E-3</v>
      </c>
      <c r="Z44" s="22">
        <v>0.59292036294781858</v>
      </c>
    </row>
    <row r="45" spans="1:26" x14ac:dyDescent="0.25">
      <c r="A45" s="5" t="s">
        <v>35</v>
      </c>
      <c r="B45" s="9">
        <v>254</v>
      </c>
      <c r="C45" s="9"/>
      <c r="D45" s="16">
        <v>9.0853574928180386E-2</v>
      </c>
      <c r="E45" s="1">
        <v>0</v>
      </c>
      <c r="F45" s="1">
        <v>2.2384478266831209E-2</v>
      </c>
      <c r="G45" s="1">
        <v>7.7651515151515152E-2</v>
      </c>
      <c r="H45" s="1">
        <v>0</v>
      </c>
      <c r="I45" s="1">
        <v>0</v>
      </c>
      <c r="J45" s="1">
        <v>9.324009324009324E-3</v>
      </c>
      <c r="K45" s="16">
        <v>0</v>
      </c>
      <c r="L45" s="1">
        <v>4.662004662004662E-3</v>
      </c>
      <c r="M45" s="1">
        <v>2.331002331002331E-3</v>
      </c>
      <c r="N45" s="1">
        <v>2.7915174256637671E-3</v>
      </c>
      <c r="O45" s="1">
        <v>0</v>
      </c>
      <c r="P45" s="1">
        <v>0</v>
      </c>
      <c r="Q45" s="1">
        <v>0</v>
      </c>
      <c r="R45" s="1">
        <v>3.4965034965034965E-3</v>
      </c>
      <c r="S45" s="1">
        <v>1.6260162601626016E-3</v>
      </c>
      <c r="T45" s="1">
        <v>9.324009324009324E-3</v>
      </c>
      <c r="U45" s="1">
        <v>0</v>
      </c>
      <c r="V45" s="1">
        <v>0</v>
      </c>
      <c r="W45" s="1">
        <v>0</v>
      </c>
      <c r="X45" s="1">
        <v>0</v>
      </c>
      <c r="Y45" s="1">
        <v>6.9930069930069935E-2</v>
      </c>
      <c r="Z45" s="22">
        <v>0.70562529890004777</v>
      </c>
    </row>
    <row r="46" spans="1:26" ht="15.75" thickBot="1" x14ac:dyDescent="0.3">
      <c r="A46" s="6" t="s">
        <v>36</v>
      </c>
      <c r="B46" s="11">
        <v>438</v>
      </c>
      <c r="C46" s="11"/>
      <c r="D46" s="17">
        <v>0.11239673812306265</v>
      </c>
      <c r="E46" s="18">
        <v>4.1556604129724664E-3</v>
      </c>
      <c r="F46" s="18">
        <v>2.1409188555847867E-2</v>
      </c>
      <c r="G46" s="18">
        <v>9.547061905716106E-2</v>
      </c>
      <c r="H46" s="18">
        <v>3.0482160589008617E-2</v>
      </c>
      <c r="I46" s="18">
        <v>5.3239518753667465E-3</v>
      </c>
      <c r="J46" s="18">
        <v>2.4731723570315434E-2</v>
      </c>
      <c r="K46" s="17">
        <v>0</v>
      </c>
      <c r="L46" s="18">
        <v>1.5693330205674087E-2</v>
      </c>
      <c r="M46" s="18">
        <v>0</v>
      </c>
      <c r="N46" s="18">
        <v>0</v>
      </c>
      <c r="O46" s="18">
        <v>2.4248509673298864E-3</v>
      </c>
      <c r="P46" s="18">
        <v>5.9910281447343016E-3</v>
      </c>
      <c r="Q46" s="18">
        <v>7.9606138548309856E-3</v>
      </c>
      <c r="R46" s="18">
        <v>4.1367898510755651E-4</v>
      </c>
      <c r="S46" s="18">
        <v>0</v>
      </c>
      <c r="T46" s="18">
        <v>6.7704807041299941E-4</v>
      </c>
      <c r="U46" s="18">
        <v>3.080240775446468E-3</v>
      </c>
      <c r="V46" s="18">
        <v>0</v>
      </c>
      <c r="W46" s="18">
        <v>1.7295053614666206E-4</v>
      </c>
      <c r="X46" s="18">
        <v>0</v>
      </c>
      <c r="Y46" s="18">
        <v>1.9678408990349144E-2</v>
      </c>
      <c r="Z46" s="23">
        <v>0.64993780728623296</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154</v>
      </c>
    </row>
    <row r="2" spans="1:26" x14ac:dyDescent="0.25">
      <c r="A2" t="s">
        <v>156</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t="s">
        <v>40</v>
      </c>
      <c r="C24" s="8"/>
      <c r="D24" s="15" t="s">
        <v>28</v>
      </c>
      <c r="E24" s="14" t="s">
        <v>28</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t="s">
        <v>40</v>
      </c>
      <c r="C25" s="8"/>
      <c r="D25" s="15" t="s">
        <v>28</v>
      </c>
      <c r="E25" s="14" t="s">
        <v>28</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t="s">
        <v>40</v>
      </c>
      <c r="C26" s="8"/>
      <c r="D26" s="15" t="s">
        <v>28</v>
      </c>
      <c r="E26" s="14" t="s">
        <v>28</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t="s">
        <v>40</v>
      </c>
      <c r="C27" s="8"/>
      <c r="D27" s="15" t="s">
        <v>28</v>
      </c>
      <c r="E27" s="14" t="s">
        <v>28</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t="s">
        <v>40</v>
      </c>
      <c r="C28" s="8"/>
      <c r="D28" s="15" t="s">
        <v>28</v>
      </c>
      <c r="E28" s="14" t="s">
        <v>28</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t="s">
        <v>40</v>
      </c>
      <c r="C29" s="8"/>
      <c r="D29" s="15" t="s">
        <v>28</v>
      </c>
      <c r="E29" s="14" t="s">
        <v>28</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v>21</v>
      </c>
      <c r="C30" s="8">
        <v>2</v>
      </c>
      <c r="D30" s="15" t="s">
        <v>26</v>
      </c>
      <c r="E30" s="14" t="s">
        <v>27</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v>131</v>
      </c>
      <c r="C31" s="8" t="s">
        <v>41</v>
      </c>
      <c r="D31" s="15" t="s">
        <v>26</v>
      </c>
      <c r="E31" s="14" t="s">
        <v>27</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v>610</v>
      </c>
      <c r="C32" s="8" t="s">
        <v>42</v>
      </c>
      <c r="D32" s="15">
        <v>4.9180327868852463E-3</v>
      </c>
      <c r="E32" s="14">
        <v>0</v>
      </c>
      <c r="F32" s="14">
        <v>0</v>
      </c>
      <c r="G32" s="14">
        <v>0</v>
      </c>
      <c r="H32" s="14">
        <v>0</v>
      </c>
      <c r="I32" s="14">
        <v>0.16393442622950821</v>
      </c>
      <c r="J32" s="14">
        <v>3.7704918032786888E-2</v>
      </c>
      <c r="K32" s="15">
        <v>0</v>
      </c>
      <c r="L32" s="14">
        <v>8.6885245901639346E-2</v>
      </c>
      <c r="M32" s="14">
        <v>0</v>
      </c>
      <c r="N32" s="14">
        <v>0</v>
      </c>
      <c r="O32" s="14">
        <v>1.4754098360655738E-2</v>
      </c>
      <c r="P32" s="14">
        <v>4.9180327868852463E-3</v>
      </c>
      <c r="Q32" s="14">
        <v>0</v>
      </c>
      <c r="R32" s="14">
        <v>0</v>
      </c>
      <c r="S32" s="14">
        <v>0</v>
      </c>
      <c r="T32" s="14">
        <v>0</v>
      </c>
      <c r="U32" s="14">
        <v>8.0327868852459017E-2</v>
      </c>
      <c r="V32" s="14">
        <v>0</v>
      </c>
      <c r="W32" s="14">
        <v>4.9180327868852463E-3</v>
      </c>
      <c r="X32" s="14">
        <v>0</v>
      </c>
      <c r="Y32" s="14">
        <v>0</v>
      </c>
      <c r="Z32" s="21">
        <v>0.60163934426229504</v>
      </c>
    </row>
    <row r="33" spans="1:26" x14ac:dyDescent="0.25">
      <c r="A33" s="4">
        <v>2005</v>
      </c>
      <c r="B33" s="8">
        <v>547</v>
      </c>
      <c r="C33" s="8" t="s">
        <v>43</v>
      </c>
      <c r="D33" s="15">
        <v>7.3126142595978062E-3</v>
      </c>
      <c r="E33" s="14">
        <v>0</v>
      </c>
      <c r="F33" s="14">
        <v>0</v>
      </c>
      <c r="G33" s="14">
        <v>3.6563071297989031E-3</v>
      </c>
      <c r="H33" s="14">
        <v>0</v>
      </c>
      <c r="I33" s="14">
        <v>0.18464351005484461</v>
      </c>
      <c r="J33" s="14">
        <v>8.7751371115173671E-2</v>
      </c>
      <c r="K33" s="15">
        <v>0</v>
      </c>
      <c r="L33" s="14">
        <v>6.3985374771480807E-2</v>
      </c>
      <c r="M33" s="14">
        <v>0</v>
      </c>
      <c r="N33" s="14">
        <v>7.3126142595978062E-3</v>
      </c>
      <c r="O33" s="14">
        <v>0</v>
      </c>
      <c r="P33" s="14">
        <v>3.1078610603290677E-2</v>
      </c>
      <c r="Q33" s="14">
        <v>5.4844606946983544E-3</v>
      </c>
      <c r="R33" s="14">
        <v>0</v>
      </c>
      <c r="S33" s="14">
        <v>0</v>
      </c>
      <c r="T33" s="14">
        <v>0</v>
      </c>
      <c r="U33" s="14">
        <v>3.6563071297989032E-2</v>
      </c>
      <c r="V33" s="14">
        <v>0</v>
      </c>
      <c r="W33" s="14">
        <v>0</v>
      </c>
      <c r="X33" s="14">
        <v>0</v>
      </c>
      <c r="Y33" s="14">
        <v>0</v>
      </c>
      <c r="Z33" s="21">
        <v>0.57221206581352835</v>
      </c>
    </row>
    <row r="34" spans="1:26" x14ac:dyDescent="0.25">
      <c r="A34" s="4">
        <v>2006</v>
      </c>
      <c r="B34" s="8">
        <v>652</v>
      </c>
      <c r="C34" s="8" t="s">
        <v>43</v>
      </c>
      <c r="D34" s="15">
        <v>1.0736196319018405E-2</v>
      </c>
      <c r="E34" s="14">
        <v>0</v>
      </c>
      <c r="F34" s="14">
        <v>0</v>
      </c>
      <c r="G34" s="14">
        <v>3.0674846625766872E-3</v>
      </c>
      <c r="H34" s="14">
        <v>0</v>
      </c>
      <c r="I34" s="14">
        <v>0.14110429447852763</v>
      </c>
      <c r="J34" s="14">
        <v>4.1411042944785273E-2</v>
      </c>
      <c r="K34" s="15">
        <v>0</v>
      </c>
      <c r="L34" s="14">
        <v>9.0490797546012275E-2</v>
      </c>
      <c r="M34" s="14">
        <v>0</v>
      </c>
      <c r="N34" s="14">
        <v>1.5337423312883436E-3</v>
      </c>
      <c r="O34" s="14">
        <v>0</v>
      </c>
      <c r="P34" s="14">
        <v>5.0613496932515337E-2</v>
      </c>
      <c r="Q34" s="14">
        <v>0</v>
      </c>
      <c r="R34" s="14">
        <v>0</v>
      </c>
      <c r="S34" s="14">
        <v>0</v>
      </c>
      <c r="T34" s="14">
        <v>0</v>
      </c>
      <c r="U34" s="14">
        <v>8.5889570552147243E-2</v>
      </c>
      <c r="V34" s="14">
        <v>0</v>
      </c>
      <c r="W34" s="14">
        <v>9.202453987730062E-3</v>
      </c>
      <c r="X34" s="14">
        <v>0</v>
      </c>
      <c r="Y34" s="14">
        <v>3.0674846625766872E-3</v>
      </c>
      <c r="Z34" s="21">
        <v>0.56288343558282206</v>
      </c>
    </row>
    <row r="35" spans="1:26" x14ac:dyDescent="0.25">
      <c r="A35" s="4">
        <v>2007</v>
      </c>
      <c r="B35" s="8">
        <v>1150</v>
      </c>
      <c r="C35" s="8" t="s">
        <v>43</v>
      </c>
      <c r="D35" s="15">
        <v>4.3478260869565218E-3</v>
      </c>
      <c r="E35" s="14">
        <v>0</v>
      </c>
      <c r="F35" s="14">
        <v>0</v>
      </c>
      <c r="G35" s="14">
        <v>1.7391304347826088E-3</v>
      </c>
      <c r="H35" s="14">
        <v>0</v>
      </c>
      <c r="I35" s="14">
        <v>0.14956521739130435</v>
      </c>
      <c r="J35" s="14">
        <v>6.6086956521739126E-2</v>
      </c>
      <c r="K35" s="15">
        <v>0</v>
      </c>
      <c r="L35" s="14">
        <v>5.9130434782608696E-2</v>
      </c>
      <c r="M35" s="14">
        <v>0</v>
      </c>
      <c r="N35" s="14">
        <v>0</v>
      </c>
      <c r="O35" s="14">
        <v>0</v>
      </c>
      <c r="P35" s="14">
        <v>3.1304347826086959E-2</v>
      </c>
      <c r="Q35" s="14">
        <v>0</v>
      </c>
      <c r="R35" s="14">
        <v>0</v>
      </c>
      <c r="S35" s="14">
        <v>0</v>
      </c>
      <c r="T35" s="14">
        <v>0</v>
      </c>
      <c r="U35" s="14">
        <v>7.4782608695652175E-2</v>
      </c>
      <c r="V35" s="14">
        <v>0</v>
      </c>
      <c r="W35" s="14">
        <v>1.5652173913043479E-2</v>
      </c>
      <c r="X35" s="14">
        <v>0</v>
      </c>
      <c r="Y35" s="14">
        <v>0</v>
      </c>
      <c r="Z35" s="21">
        <v>0.59739130434782606</v>
      </c>
    </row>
    <row r="36" spans="1:26" x14ac:dyDescent="0.25">
      <c r="A36" s="4">
        <v>2008</v>
      </c>
      <c r="B36" s="8">
        <v>787</v>
      </c>
      <c r="C36" s="8" t="s">
        <v>43</v>
      </c>
      <c r="D36" s="15">
        <v>2.5412960609911056E-3</v>
      </c>
      <c r="E36" s="14">
        <v>0</v>
      </c>
      <c r="F36" s="14">
        <v>0</v>
      </c>
      <c r="G36" s="14">
        <v>0</v>
      </c>
      <c r="H36" s="14">
        <v>0</v>
      </c>
      <c r="I36" s="14">
        <v>8.5133418043202028E-2</v>
      </c>
      <c r="J36" s="14">
        <v>2.9224904701397714E-2</v>
      </c>
      <c r="K36" s="15">
        <v>0</v>
      </c>
      <c r="L36" s="14">
        <v>3.0495552731893267E-2</v>
      </c>
      <c r="M36" s="14">
        <v>0</v>
      </c>
      <c r="N36" s="14">
        <v>0</v>
      </c>
      <c r="O36" s="14">
        <v>0</v>
      </c>
      <c r="P36" s="14">
        <v>0</v>
      </c>
      <c r="Q36" s="14">
        <v>0</v>
      </c>
      <c r="R36" s="14">
        <v>0</v>
      </c>
      <c r="S36" s="14">
        <v>0</v>
      </c>
      <c r="T36" s="14">
        <v>0</v>
      </c>
      <c r="U36" s="14">
        <v>8.0050825921219815E-2</v>
      </c>
      <c r="V36" s="14">
        <v>0</v>
      </c>
      <c r="W36" s="14">
        <v>1.2706480304955527E-2</v>
      </c>
      <c r="X36" s="14">
        <v>0</v>
      </c>
      <c r="Y36" s="14">
        <v>3.8119440914866583E-2</v>
      </c>
      <c r="Z36" s="21">
        <v>0.72172808132147392</v>
      </c>
    </row>
    <row r="37" spans="1:26" x14ac:dyDescent="0.25">
      <c r="A37" s="4">
        <v>2009</v>
      </c>
      <c r="B37" s="8">
        <v>353</v>
      </c>
      <c r="C37" s="8" t="s">
        <v>43</v>
      </c>
      <c r="D37" s="15">
        <v>0</v>
      </c>
      <c r="E37" s="14">
        <v>0</v>
      </c>
      <c r="F37" s="14">
        <v>0</v>
      </c>
      <c r="G37" s="14">
        <v>0</v>
      </c>
      <c r="H37" s="14">
        <v>0</v>
      </c>
      <c r="I37" s="14">
        <v>2.2662889518413599E-2</v>
      </c>
      <c r="J37" s="14">
        <v>4.8158640226628892E-2</v>
      </c>
      <c r="K37" s="15">
        <v>0</v>
      </c>
      <c r="L37" s="14">
        <v>4.5325779036827198E-2</v>
      </c>
      <c r="M37" s="14">
        <v>0</v>
      </c>
      <c r="N37" s="14">
        <v>0</v>
      </c>
      <c r="O37" s="14">
        <v>0</v>
      </c>
      <c r="P37" s="14">
        <v>1.1331444759206799E-2</v>
      </c>
      <c r="Q37" s="14">
        <v>0</v>
      </c>
      <c r="R37" s="14">
        <v>0</v>
      </c>
      <c r="S37" s="14">
        <v>0</v>
      </c>
      <c r="T37" s="14">
        <v>0</v>
      </c>
      <c r="U37" s="14">
        <v>0.1643059490084986</v>
      </c>
      <c r="V37" s="14">
        <v>0</v>
      </c>
      <c r="W37" s="14">
        <v>0</v>
      </c>
      <c r="X37" s="14">
        <v>0</v>
      </c>
      <c r="Y37" s="14">
        <v>0</v>
      </c>
      <c r="Z37" s="21">
        <v>0.70821529745042489</v>
      </c>
    </row>
    <row r="38" spans="1:26" x14ac:dyDescent="0.25">
      <c r="A38" s="4">
        <v>2010</v>
      </c>
      <c r="B38" s="8">
        <v>420</v>
      </c>
      <c r="C38" s="8" t="s">
        <v>43</v>
      </c>
      <c r="D38" s="15">
        <v>0</v>
      </c>
      <c r="E38" s="14">
        <v>2.3809523809523812E-3</v>
      </c>
      <c r="F38" s="14">
        <v>0</v>
      </c>
      <c r="G38" s="14">
        <v>0</v>
      </c>
      <c r="H38" s="14">
        <v>0</v>
      </c>
      <c r="I38" s="14">
        <v>2.6190476190476191E-2</v>
      </c>
      <c r="J38" s="14">
        <v>2.3809523809523808E-2</v>
      </c>
      <c r="K38" s="15">
        <v>0</v>
      </c>
      <c r="L38" s="14">
        <v>3.5714285714285712E-2</v>
      </c>
      <c r="M38" s="14">
        <v>0</v>
      </c>
      <c r="N38" s="14">
        <v>0</v>
      </c>
      <c r="O38" s="14">
        <v>0</v>
      </c>
      <c r="P38" s="14">
        <v>7.1428571428571426E-3</v>
      </c>
      <c r="Q38" s="14">
        <v>0</v>
      </c>
      <c r="R38" s="14">
        <v>0</v>
      </c>
      <c r="S38" s="14">
        <v>0</v>
      </c>
      <c r="T38" s="14">
        <v>0</v>
      </c>
      <c r="U38" s="14">
        <v>9.285714285714286E-2</v>
      </c>
      <c r="V38" s="14">
        <v>0</v>
      </c>
      <c r="W38" s="14">
        <v>1.6666666666666666E-2</v>
      </c>
      <c r="X38" s="14">
        <v>3.5714285714285712E-2</v>
      </c>
      <c r="Y38" s="14">
        <v>0</v>
      </c>
      <c r="Z38" s="21">
        <v>0.75952380952380949</v>
      </c>
    </row>
    <row r="39" spans="1:26" x14ac:dyDescent="0.25">
      <c r="A39" s="4">
        <v>2011</v>
      </c>
      <c r="B39" s="8">
        <v>508</v>
      </c>
      <c r="C39" s="8" t="s">
        <v>43</v>
      </c>
      <c r="D39" s="15">
        <v>1.968503937007874E-3</v>
      </c>
      <c r="E39" s="14">
        <v>5.905511811023622E-3</v>
      </c>
      <c r="F39" s="14">
        <v>0</v>
      </c>
      <c r="G39" s="14">
        <v>0</v>
      </c>
      <c r="H39" s="14">
        <v>0</v>
      </c>
      <c r="I39" s="14">
        <v>1.7716535433070866E-2</v>
      </c>
      <c r="J39" s="14">
        <v>3.5433070866141732E-2</v>
      </c>
      <c r="K39" s="15">
        <v>0</v>
      </c>
      <c r="L39" s="14">
        <v>7.2834645669291334E-2</v>
      </c>
      <c r="M39" s="14">
        <v>0</v>
      </c>
      <c r="N39" s="14">
        <v>0</v>
      </c>
      <c r="O39" s="14">
        <v>0</v>
      </c>
      <c r="P39" s="14">
        <v>1.5748031496062992E-2</v>
      </c>
      <c r="Q39" s="14">
        <v>5.905511811023622E-3</v>
      </c>
      <c r="R39" s="14">
        <v>0</v>
      </c>
      <c r="S39" s="14">
        <v>0</v>
      </c>
      <c r="T39" s="14">
        <v>0</v>
      </c>
      <c r="U39" s="14">
        <v>0.19094488188976377</v>
      </c>
      <c r="V39" s="14">
        <v>0</v>
      </c>
      <c r="W39" s="14">
        <v>7.874015748031496E-3</v>
      </c>
      <c r="X39" s="14">
        <v>9.8425196850393706E-2</v>
      </c>
      <c r="Y39" s="14">
        <v>1.968503937007874E-3</v>
      </c>
      <c r="Z39" s="21">
        <v>0.54527559055118113</v>
      </c>
    </row>
    <row r="40" spans="1:26" x14ac:dyDescent="0.25">
      <c r="A40" s="4">
        <v>2012</v>
      </c>
      <c r="B40" s="8">
        <v>1036</v>
      </c>
      <c r="C40" s="8" t="s">
        <v>43</v>
      </c>
      <c r="D40" s="15">
        <v>2.8957528957528956E-3</v>
      </c>
      <c r="E40" s="14">
        <v>0</v>
      </c>
      <c r="F40" s="14">
        <v>0</v>
      </c>
      <c r="G40" s="14">
        <v>0</v>
      </c>
      <c r="H40" s="14">
        <v>1.9305019305019305E-3</v>
      </c>
      <c r="I40" s="14">
        <v>3.9575289575289573E-2</v>
      </c>
      <c r="J40" s="14">
        <v>3.4749034749034749E-2</v>
      </c>
      <c r="K40" s="15">
        <v>0</v>
      </c>
      <c r="L40" s="14">
        <v>0.15733590733590735</v>
      </c>
      <c r="M40" s="14">
        <v>0</v>
      </c>
      <c r="N40" s="14">
        <v>0</v>
      </c>
      <c r="O40" s="14">
        <v>9.6525096525096527E-4</v>
      </c>
      <c r="P40" s="14">
        <v>2.8957528957528959E-2</v>
      </c>
      <c r="Q40" s="14">
        <v>0</v>
      </c>
      <c r="R40" s="14">
        <v>0</v>
      </c>
      <c r="S40" s="14">
        <v>0</v>
      </c>
      <c r="T40" s="14">
        <v>0</v>
      </c>
      <c r="U40" s="14">
        <v>0.10907335907335908</v>
      </c>
      <c r="V40" s="14">
        <v>0</v>
      </c>
      <c r="W40" s="14">
        <v>1.0617760617760617E-2</v>
      </c>
      <c r="X40" s="14">
        <v>1.4478764478764479E-2</v>
      </c>
      <c r="Y40" s="14">
        <v>5.7915057915057912E-3</v>
      </c>
      <c r="Z40" s="21">
        <v>0.59362934362934361</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674</v>
      </c>
      <c r="C42" s="9"/>
      <c r="D42" s="16">
        <v>3.8578024829122063E-3</v>
      </c>
      <c r="E42" s="1">
        <v>9.2071824355288929E-4</v>
      </c>
      <c r="F42" s="1">
        <v>0</v>
      </c>
      <c r="G42" s="1">
        <v>9.4032469190646667E-4</v>
      </c>
      <c r="H42" s="1">
        <v>2.145002145002145E-4</v>
      </c>
      <c r="I42" s="1">
        <v>9.2280672990515233E-2</v>
      </c>
      <c r="J42" s="1">
        <v>4.4925495885245761E-2</v>
      </c>
      <c r="K42" s="16">
        <v>0</v>
      </c>
      <c r="L42" s="1">
        <v>7.1355335943327325E-2</v>
      </c>
      <c r="M42" s="1">
        <v>0</v>
      </c>
      <c r="N42" s="1">
        <v>9.8292851009846118E-4</v>
      </c>
      <c r="O42" s="1">
        <v>1.7465943695451893E-3</v>
      </c>
      <c r="P42" s="1">
        <v>2.0121594500492682E-2</v>
      </c>
      <c r="Q42" s="1">
        <v>1.2655525006357751E-3</v>
      </c>
      <c r="R42" s="1">
        <v>0</v>
      </c>
      <c r="S42" s="1">
        <v>0</v>
      </c>
      <c r="T42" s="1">
        <v>0</v>
      </c>
      <c r="U42" s="1">
        <v>0.10164391979424794</v>
      </c>
      <c r="V42" s="1">
        <v>0</v>
      </c>
      <c r="W42" s="1">
        <v>8.6263982250081219E-3</v>
      </c>
      <c r="X42" s="1">
        <v>1.6513138560382654E-2</v>
      </c>
      <c r="Y42" s="1">
        <v>5.4385483673285483E-3</v>
      </c>
      <c r="Z42" s="22">
        <v>0.62916647472030052</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0</v>
      </c>
      <c r="C45" s="9"/>
      <c r="D45" s="16">
        <v>0</v>
      </c>
      <c r="E45" s="1">
        <v>0</v>
      </c>
      <c r="F45" s="1">
        <v>0</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0</v>
      </c>
      <c r="Z45" s="22">
        <v>0</v>
      </c>
    </row>
    <row r="46" spans="1:26" ht="15.75" thickBot="1" x14ac:dyDescent="0.3">
      <c r="A46" s="6" t="s">
        <v>36</v>
      </c>
      <c r="B46" s="11">
        <v>674</v>
      </c>
      <c r="C46" s="11"/>
      <c r="D46" s="17">
        <v>3.8578024829122063E-3</v>
      </c>
      <c r="E46" s="18">
        <v>9.2071824355288929E-4</v>
      </c>
      <c r="F46" s="18">
        <v>0</v>
      </c>
      <c r="G46" s="18">
        <v>9.4032469190646667E-4</v>
      </c>
      <c r="H46" s="18">
        <v>2.145002145002145E-4</v>
      </c>
      <c r="I46" s="18">
        <v>9.2280672990515233E-2</v>
      </c>
      <c r="J46" s="18">
        <v>4.4925495885245761E-2</v>
      </c>
      <c r="K46" s="17">
        <v>0</v>
      </c>
      <c r="L46" s="18">
        <v>7.1355335943327325E-2</v>
      </c>
      <c r="M46" s="18">
        <v>0</v>
      </c>
      <c r="N46" s="18">
        <v>9.8292851009846118E-4</v>
      </c>
      <c r="O46" s="18">
        <v>1.7465943695451893E-3</v>
      </c>
      <c r="P46" s="18">
        <v>2.0121594500492682E-2</v>
      </c>
      <c r="Q46" s="18">
        <v>1.2655525006357751E-3</v>
      </c>
      <c r="R46" s="18">
        <v>0</v>
      </c>
      <c r="S46" s="18">
        <v>0</v>
      </c>
      <c r="T46" s="18">
        <v>0</v>
      </c>
      <c r="U46" s="18">
        <v>0.10164391979424794</v>
      </c>
      <c r="V46" s="18">
        <v>0</v>
      </c>
      <c r="W46" s="18">
        <v>8.6263982250081219E-3</v>
      </c>
      <c r="X46" s="18">
        <v>1.6513138560382654E-2</v>
      </c>
      <c r="Y46" s="18">
        <v>5.4385483673285483E-3</v>
      </c>
      <c r="Z46" s="23">
        <v>0.62916647472030052</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154</v>
      </c>
    </row>
    <row r="2" spans="1:26" x14ac:dyDescent="0.25">
      <c r="A2" t="s">
        <v>155</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t="s">
        <v>40</v>
      </c>
      <c r="C24" s="8"/>
      <c r="D24" s="15" t="s">
        <v>28</v>
      </c>
      <c r="E24" s="14" t="s">
        <v>28</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t="s">
        <v>40</v>
      </c>
      <c r="C25" s="8"/>
      <c r="D25" s="15" t="s">
        <v>28</v>
      </c>
      <c r="E25" s="14" t="s">
        <v>28</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t="s">
        <v>40</v>
      </c>
      <c r="C26" s="8"/>
      <c r="D26" s="15" t="s">
        <v>28</v>
      </c>
      <c r="E26" s="14" t="s">
        <v>28</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t="s">
        <v>40</v>
      </c>
      <c r="C27" s="8"/>
      <c r="D27" s="15" t="s">
        <v>28</v>
      </c>
      <c r="E27" s="14" t="s">
        <v>28</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t="s">
        <v>40</v>
      </c>
      <c r="C28" s="8"/>
      <c r="D28" s="15" t="s">
        <v>28</v>
      </c>
      <c r="E28" s="14" t="s">
        <v>28</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t="s">
        <v>40</v>
      </c>
      <c r="C29" s="8"/>
      <c r="D29" s="15" t="s">
        <v>28</v>
      </c>
      <c r="E29" s="14" t="s">
        <v>28</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v>1</v>
      </c>
      <c r="C30" s="8">
        <v>2</v>
      </c>
      <c r="D30" s="15" t="s">
        <v>26</v>
      </c>
      <c r="E30" s="14" t="s">
        <v>27</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v>103</v>
      </c>
      <c r="C31" s="8" t="s">
        <v>41</v>
      </c>
      <c r="D31" s="15" t="s">
        <v>26</v>
      </c>
      <c r="E31" s="14" t="s">
        <v>27</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v>568</v>
      </c>
      <c r="C32" s="8" t="s">
        <v>42</v>
      </c>
      <c r="D32" s="15">
        <v>3.5211267605633804E-3</v>
      </c>
      <c r="E32" s="14">
        <v>0</v>
      </c>
      <c r="F32" s="14">
        <v>0</v>
      </c>
      <c r="G32" s="14">
        <v>0</v>
      </c>
      <c r="H32" s="14">
        <v>0</v>
      </c>
      <c r="I32" s="14">
        <v>0.1654929577464789</v>
      </c>
      <c r="J32" s="14">
        <v>3.1690140845070422E-2</v>
      </c>
      <c r="K32" s="15">
        <v>0</v>
      </c>
      <c r="L32" s="14">
        <v>7.0422535211267595E-2</v>
      </c>
      <c r="M32" s="14">
        <v>0</v>
      </c>
      <c r="N32" s="14">
        <v>0</v>
      </c>
      <c r="O32" s="14">
        <v>1.5845070422535211E-2</v>
      </c>
      <c r="P32" s="14">
        <v>3.5211267605633804E-3</v>
      </c>
      <c r="Q32" s="14">
        <v>0</v>
      </c>
      <c r="R32" s="14">
        <v>0</v>
      </c>
      <c r="S32" s="14">
        <v>0</v>
      </c>
      <c r="T32" s="14">
        <v>0</v>
      </c>
      <c r="U32" s="14">
        <v>5.8098591549295774E-2</v>
      </c>
      <c r="V32" s="14">
        <v>0</v>
      </c>
      <c r="W32" s="14">
        <v>5.2816901408450703E-3</v>
      </c>
      <c r="X32" s="14">
        <v>0</v>
      </c>
      <c r="Y32" s="14">
        <v>0</v>
      </c>
      <c r="Z32" s="21">
        <v>0.64612676056338025</v>
      </c>
    </row>
    <row r="33" spans="1:26" x14ac:dyDescent="0.25">
      <c r="A33" s="4">
        <v>2005</v>
      </c>
      <c r="B33" s="8">
        <v>511</v>
      </c>
      <c r="C33" s="8" t="s">
        <v>43</v>
      </c>
      <c r="D33" s="15">
        <v>7.8277886497064575E-3</v>
      </c>
      <c r="E33" s="14">
        <v>0</v>
      </c>
      <c r="F33" s="14">
        <v>0</v>
      </c>
      <c r="G33" s="14">
        <v>3.9138943248532287E-3</v>
      </c>
      <c r="H33" s="14">
        <v>0</v>
      </c>
      <c r="I33" s="14">
        <v>0.18395303326810175</v>
      </c>
      <c r="J33" s="14">
        <v>8.0234833659491189E-2</v>
      </c>
      <c r="K33" s="15">
        <v>0</v>
      </c>
      <c r="L33" s="14">
        <v>5.0880626223091974E-2</v>
      </c>
      <c r="M33" s="14">
        <v>0</v>
      </c>
      <c r="N33" s="14">
        <v>5.8708414872798431E-3</v>
      </c>
      <c r="O33" s="14">
        <v>0</v>
      </c>
      <c r="P33" s="14">
        <v>2.9354207436399216E-2</v>
      </c>
      <c r="Q33" s="14">
        <v>3.9138943248532287E-3</v>
      </c>
      <c r="R33" s="14">
        <v>0</v>
      </c>
      <c r="S33" s="14">
        <v>0</v>
      </c>
      <c r="T33" s="14">
        <v>0</v>
      </c>
      <c r="U33" s="14">
        <v>2.1526418786692758E-2</v>
      </c>
      <c r="V33" s="14">
        <v>0</v>
      </c>
      <c r="W33" s="14">
        <v>0</v>
      </c>
      <c r="X33" s="14">
        <v>0</v>
      </c>
      <c r="Y33" s="14">
        <v>0</v>
      </c>
      <c r="Z33" s="21">
        <v>0.61252446183953035</v>
      </c>
    </row>
    <row r="34" spans="1:26" x14ac:dyDescent="0.25">
      <c r="A34" s="4">
        <v>2006</v>
      </c>
      <c r="B34" s="8">
        <v>584</v>
      </c>
      <c r="C34" s="8" t="s">
        <v>43</v>
      </c>
      <c r="D34" s="15">
        <v>8.5616438356164379E-3</v>
      </c>
      <c r="E34" s="14">
        <v>0</v>
      </c>
      <c r="F34" s="14">
        <v>0</v>
      </c>
      <c r="G34" s="14">
        <v>3.4246575342465752E-3</v>
      </c>
      <c r="H34" s="14">
        <v>0</v>
      </c>
      <c r="I34" s="14">
        <v>0.14554794520547945</v>
      </c>
      <c r="J34" s="14">
        <v>3.9383561643835614E-2</v>
      </c>
      <c r="K34" s="15">
        <v>0</v>
      </c>
      <c r="L34" s="14">
        <v>6.3356164383561647E-2</v>
      </c>
      <c r="M34" s="14">
        <v>0</v>
      </c>
      <c r="N34" s="14">
        <v>1.7123287671232876E-3</v>
      </c>
      <c r="O34" s="14">
        <v>0</v>
      </c>
      <c r="P34" s="14">
        <v>4.4520547945205477E-2</v>
      </c>
      <c r="Q34" s="14">
        <v>0</v>
      </c>
      <c r="R34" s="14">
        <v>0</v>
      </c>
      <c r="S34" s="14">
        <v>0</v>
      </c>
      <c r="T34" s="14">
        <v>0</v>
      </c>
      <c r="U34" s="14">
        <v>5.1369863013698627E-2</v>
      </c>
      <c r="V34" s="14">
        <v>0</v>
      </c>
      <c r="W34" s="14">
        <v>1.0273972602739725E-2</v>
      </c>
      <c r="X34" s="14">
        <v>0</v>
      </c>
      <c r="Y34" s="14">
        <v>3.4246575342465752E-3</v>
      </c>
      <c r="Z34" s="21">
        <v>0.62842465753424659</v>
      </c>
    </row>
    <row r="35" spans="1:26" x14ac:dyDescent="0.25">
      <c r="A35" s="4">
        <v>2007</v>
      </c>
      <c r="B35" s="8">
        <v>1097</v>
      </c>
      <c r="C35" s="8" t="s">
        <v>43</v>
      </c>
      <c r="D35" s="15">
        <v>4.5578851412944391E-3</v>
      </c>
      <c r="E35" s="14">
        <v>0</v>
      </c>
      <c r="F35" s="14">
        <v>0</v>
      </c>
      <c r="G35" s="14">
        <v>1.8231540565177757E-3</v>
      </c>
      <c r="H35" s="14">
        <v>0</v>
      </c>
      <c r="I35" s="14">
        <v>0.15314494074749316</v>
      </c>
      <c r="J35" s="14">
        <v>6.2898814949863269E-2</v>
      </c>
      <c r="K35" s="15">
        <v>0</v>
      </c>
      <c r="L35" s="14">
        <v>5.013673655423883E-2</v>
      </c>
      <c r="M35" s="14">
        <v>0</v>
      </c>
      <c r="N35" s="14">
        <v>0</v>
      </c>
      <c r="O35" s="14">
        <v>0</v>
      </c>
      <c r="P35" s="14">
        <v>2.8258887876025523E-2</v>
      </c>
      <c r="Q35" s="14">
        <v>0</v>
      </c>
      <c r="R35" s="14">
        <v>0</v>
      </c>
      <c r="S35" s="14">
        <v>0</v>
      </c>
      <c r="T35" s="14">
        <v>0</v>
      </c>
      <c r="U35" s="14">
        <v>5.7429352780309931E-2</v>
      </c>
      <c r="V35" s="14">
        <v>0</v>
      </c>
      <c r="W35" s="14">
        <v>1.5496809480401094E-2</v>
      </c>
      <c r="X35" s="14">
        <v>0</v>
      </c>
      <c r="Y35" s="14">
        <v>0</v>
      </c>
      <c r="Z35" s="21">
        <v>0.62625341841385596</v>
      </c>
    </row>
    <row r="36" spans="1:26" x14ac:dyDescent="0.25">
      <c r="A36" s="4">
        <v>2008</v>
      </c>
      <c r="B36" s="8">
        <v>758</v>
      </c>
      <c r="C36" s="8" t="s">
        <v>43</v>
      </c>
      <c r="D36" s="15">
        <v>2.6385224274406332E-3</v>
      </c>
      <c r="E36" s="14">
        <v>0</v>
      </c>
      <c r="F36" s="14">
        <v>0</v>
      </c>
      <c r="G36" s="14">
        <v>0</v>
      </c>
      <c r="H36" s="14">
        <v>0</v>
      </c>
      <c r="I36" s="14">
        <v>8.5751978891820582E-2</v>
      </c>
      <c r="J36" s="14">
        <v>2.5065963060686015E-2</v>
      </c>
      <c r="K36" s="15">
        <v>0</v>
      </c>
      <c r="L36" s="14">
        <v>2.5065963060686015E-2</v>
      </c>
      <c r="M36" s="14">
        <v>0</v>
      </c>
      <c r="N36" s="14">
        <v>0</v>
      </c>
      <c r="O36" s="14">
        <v>0</v>
      </c>
      <c r="P36" s="14">
        <v>0</v>
      </c>
      <c r="Q36" s="14">
        <v>0</v>
      </c>
      <c r="R36" s="14">
        <v>0</v>
      </c>
      <c r="S36" s="14">
        <v>0</v>
      </c>
      <c r="T36" s="14">
        <v>0</v>
      </c>
      <c r="U36" s="14">
        <v>5.9366754617414252E-2</v>
      </c>
      <c r="V36" s="14">
        <v>0</v>
      </c>
      <c r="W36" s="14">
        <v>1.3192612137203167E-2</v>
      </c>
      <c r="X36" s="14">
        <v>0</v>
      </c>
      <c r="Y36" s="14">
        <v>3.9577836411609502E-2</v>
      </c>
      <c r="Z36" s="21">
        <v>0.74934036939313986</v>
      </c>
    </row>
    <row r="37" spans="1:26" x14ac:dyDescent="0.25">
      <c r="A37" s="4">
        <v>2009</v>
      </c>
      <c r="B37" s="8">
        <v>327</v>
      </c>
      <c r="C37" s="8" t="s">
        <v>43</v>
      </c>
      <c r="D37" s="15">
        <v>0</v>
      </c>
      <c r="E37" s="14">
        <v>0</v>
      </c>
      <c r="F37" s="14">
        <v>0</v>
      </c>
      <c r="G37" s="14">
        <v>0</v>
      </c>
      <c r="H37" s="14">
        <v>0</v>
      </c>
      <c r="I37" s="14">
        <v>2.4464831804281346E-2</v>
      </c>
      <c r="J37" s="14">
        <v>4.2813455657492352E-2</v>
      </c>
      <c r="K37" s="15">
        <v>0</v>
      </c>
      <c r="L37" s="14">
        <v>3.9755351681957186E-2</v>
      </c>
      <c r="M37" s="14">
        <v>0</v>
      </c>
      <c r="N37" s="14">
        <v>0</v>
      </c>
      <c r="O37" s="14">
        <v>0</v>
      </c>
      <c r="P37" s="14">
        <v>1.2232415902140673E-2</v>
      </c>
      <c r="Q37" s="14">
        <v>0</v>
      </c>
      <c r="R37" s="14">
        <v>0</v>
      </c>
      <c r="S37" s="14">
        <v>0</v>
      </c>
      <c r="T37" s="14">
        <v>0</v>
      </c>
      <c r="U37" s="14">
        <v>0.11620795107033639</v>
      </c>
      <c r="V37" s="14">
        <v>0</v>
      </c>
      <c r="W37" s="14">
        <v>0</v>
      </c>
      <c r="X37" s="14">
        <v>0</v>
      </c>
      <c r="Y37" s="14">
        <v>0</v>
      </c>
      <c r="Z37" s="21">
        <v>0.76452599388379205</v>
      </c>
    </row>
    <row r="38" spans="1:26" x14ac:dyDescent="0.25">
      <c r="A38" s="4">
        <v>2010</v>
      </c>
      <c r="B38" s="8">
        <v>387</v>
      </c>
      <c r="C38" s="8" t="s">
        <v>43</v>
      </c>
      <c r="D38" s="15">
        <v>0</v>
      </c>
      <c r="E38" s="14">
        <v>2.5839793281653748E-3</v>
      </c>
      <c r="F38" s="14">
        <v>0</v>
      </c>
      <c r="G38" s="14">
        <v>0</v>
      </c>
      <c r="H38" s="14">
        <v>0</v>
      </c>
      <c r="I38" s="14">
        <v>2.5839793281653745E-2</v>
      </c>
      <c r="J38" s="14">
        <v>1.8087855297157621E-2</v>
      </c>
      <c r="K38" s="15">
        <v>0</v>
      </c>
      <c r="L38" s="14">
        <v>2.0671834625322998E-2</v>
      </c>
      <c r="M38" s="14">
        <v>0</v>
      </c>
      <c r="N38" s="14">
        <v>0</v>
      </c>
      <c r="O38" s="14">
        <v>0</v>
      </c>
      <c r="P38" s="14">
        <v>5.1679586563307496E-3</v>
      </c>
      <c r="Q38" s="14">
        <v>0</v>
      </c>
      <c r="R38" s="14">
        <v>0</v>
      </c>
      <c r="S38" s="14">
        <v>0</v>
      </c>
      <c r="T38" s="14">
        <v>0</v>
      </c>
      <c r="U38" s="14">
        <v>5.1679586563307491E-2</v>
      </c>
      <c r="V38" s="14">
        <v>0</v>
      </c>
      <c r="W38" s="14">
        <v>1.8087855297157621E-2</v>
      </c>
      <c r="X38" s="14">
        <v>3.3591731266149873E-2</v>
      </c>
      <c r="Y38" s="14">
        <v>0</v>
      </c>
      <c r="Z38" s="21">
        <v>0.82428940568475451</v>
      </c>
    </row>
    <row r="39" spans="1:26" x14ac:dyDescent="0.25">
      <c r="A39" s="4">
        <v>2011</v>
      </c>
      <c r="B39" s="8">
        <v>450</v>
      </c>
      <c r="C39" s="8" t="s">
        <v>43</v>
      </c>
      <c r="D39" s="15">
        <v>2.2222222222222222E-3</v>
      </c>
      <c r="E39" s="14">
        <v>4.4444444444444444E-3</v>
      </c>
      <c r="F39" s="14">
        <v>0</v>
      </c>
      <c r="G39" s="14">
        <v>0</v>
      </c>
      <c r="H39" s="14">
        <v>0</v>
      </c>
      <c r="I39" s="14">
        <v>0.02</v>
      </c>
      <c r="J39" s="14">
        <v>3.3333333333333333E-2</v>
      </c>
      <c r="K39" s="15">
        <v>0</v>
      </c>
      <c r="L39" s="14">
        <v>6.0000000000000005E-2</v>
      </c>
      <c r="M39" s="14">
        <v>0</v>
      </c>
      <c r="N39" s="14">
        <v>0</v>
      </c>
      <c r="O39" s="14">
        <v>0</v>
      </c>
      <c r="P39" s="14">
        <v>1.3333333333333334E-2</v>
      </c>
      <c r="Q39" s="14">
        <v>4.4444444444444444E-3</v>
      </c>
      <c r="R39" s="14">
        <v>0</v>
      </c>
      <c r="S39" s="14">
        <v>0</v>
      </c>
      <c r="T39" s="14">
        <v>0</v>
      </c>
      <c r="U39" s="14">
        <v>0.14000000000000001</v>
      </c>
      <c r="V39" s="14">
        <v>0</v>
      </c>
      <c r="W39" s="14">
        <v>8.8888888888888889E-3</v>
      </c>
      <c r="X39" s="14">
        <v>9.555555555555556E-2</v>
      </c>
      <c r="Y39" s="14">
        <v>2.2222222222222222E-3</v>
      </c>
      <c r="Z39" s="21">
        <v>0.61555555555555552</v>
      </c>
    </row>
    <row r="40" spans="1:26" x14ac:dyDescent="0.25">
      <c r="A40" s="4">
        <v>2012</v>
      </c>
      <c r="B40" s="8">
        <v>959</v>
      </c>
      <c r="C40" s="8" t="s">
        <v>43</v>
      </c>
      <c r="D40" s="15">
        <v>3.1282586027111575E-3</v>
      </c>
      <c r="E40" s="14">
        <v>0</v>
      </c>
      <c r="F40" s="14">
        <v>0</v>
      </c>
      <c r="G40" s="14">
        <v>0</v>
      </c>
      <c r="H40" s="14">
        <v>2.0855057351407717E-3</v>
      </c>
      <c r="I40" s="14">
        <v>4.0667361835245053E-2</v>
      </c>
      <c r="J40" s="14">
        <v>3.1282586027111578E-2</v>
      </c>
      <c r="K40" s="15">
        <v>0</v>
      </c>
      <c r="L40" s="14">
        <v>0.13868613138686131</v>
      </c>
      <c r="M40" s="14">
        <v>0</v>
      </c>
      <c r="N40" s="14">
        <v>0</v>
      </c>
      <c r="O40" s="14">
        <v>1.0427528675703858E-3</v>
      </c>
      <c r="P40" s="14">
        <v>2.7111574556830033E-2</v>
      </c>
      <c r="Q40" s="14">
        <v>0</v>
      </c>
      <c r="R40" s="14">
        <v>0</v>
      </c>
      <c r="S40" s="14">
        <v>0</v>
      </c>
      <c r="T40" s="14">
        <v>0</v>
      </c>
      <c r="U40" s="14">
        <v>8.3420229405630875E-2</v>
      </c>
      <c r="V40" s="14">
        <v>0</v>
      </c>
      <c r="W40" s="14">
        <v>1.1470281543274244E-2</v>
      </c>
      <c r="X40" s="14">
        <v>1.3555787278415016E-2</v>
      </c>
      <c r="Y40" s="14">
        <v>6.2565172054223151E-3</v>
      </c>
      <c r="Z40" s="21">
        <v>0.64129301355578727</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627</v>
      </c>
      <c r="C42" s="9"/>
      <c r="D42" s="16">
        <v>3.6063830710616365E-3</v>
      </c>
      <c r="E42" s="1">
        <v>7.8093597473442432E-4</v>
      </c>
      <c r="F42" s="1">
        <v>0</v>
      </c>
      <c r="G42" s="1">
        <v>1.0179673239575089E-3</v>
      </c>
      <c r="H42" s="1">
        <v>2.3172285946008574E-4</v>
      </c>
      <c r="I42" s="1">
        <v>9.3873649197839332E-2</v>
      </c>
      <c r="J42" s="1">
        <v>4.0532282719337932E-2</v>
      </c>
      <c r="K42" s="16">
        <v>0</v>
      </c>
      <c r="L42" s="1">
        <v>5.7663927014109731E-2</v>
      </c>
      <c r="M42" s="1">
        <v>0</v>
      </c>
      <c r="N42" s="1">
        <v>8.4257447271145897E-4</v>
      </c>
      <c r="O42" s="1">
        <v>1.8764248100117328E-3</v>
      </c>
      <c r="P42" s="1">
        <v>1.8166672496314266E-2</v>
      </c>
      <c r="Q42" s="1">
        <v>9.2870430769974159E-4</v>
      </c>
      <c r="R42" s="1">
        <v>0</v>
      </c>
      <c r="S42" s="1">
        <v>0</v>
      </c>
      <c r="T42" s="1">
        <v>0</v>
      </c>
      <c r="U42" s="1">
        <v>7.1010971976298465E-2</v>
      </c>
      <c r="V42" s="1">
        <v>0</v>
      </c>
      <c r="W42" s="1">
        <v>9.1880122322788686E-3</v>
      </c>
      <c r="X42" s="1">
        <v>1.5855897122235604E-2</v>
      </c>
      <c r="Y42" s="1">
        <v>5.7201370415000683E-3</v>
      </c>
      <c r="Z42" s="22">
        <v>0.6787037373804492</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0</v>
      </c>
      <c r="C45" s="9"/>
      <c r="D45" s="16">
        <v>0</v>
      </c>
      <c r="E45" s="1">
        <v>0</v>
      </c>
      <c r="F45" s="1">
        <v>0</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0</v>
      </c>
      <c r="Z45" s="22">
        <v>0</v>
      </c>
    </row>
    <row r="46" spans="1:26" ht="15.75" thickBot="1" x14ac:dyDescent="0.3">
      <c r="A46" s="6" t="s">
        <v>36</v>
      </c>
      <c r="B46" s="11">
        <v>627</v>
      </c>
      <c r="C46" s="11"/>
      <c r="D46" s="17">
        <v>3.6063830710616365E-3</v>
      </c>
      <c r="E46" s="18">
        <v>7.8093597473442432E-4</v>
      </c>
      <c r="F46" s="18">
        <v>0</v>
      </c>
      <c r="G46" s="18">
        <v>1.0179673239575089E-3</v>
      </c>
      <c r="H46" s="18">
        <v>2.3172285946008574E-4</v>
      </c>
      <c r="I46" s="18">
        <v>9.3873649197839332E-2</v>
      </c>
      <c r="J46" s="18">
        <v>4.0532282719337932E-2</v>
      </c>
      <c r="K46" s="17">
        <v>0</v>
      </c>
      <c r="L46" s="18">
        <v>5.7663927014109731E-2</v>
      </c>
      <c r="M46" s="18">
        <v>0</v>
      </c>
      <c r="N46" s="18">
        <v>8.4257447271145897E-4</v>
      </c>
      <c r="O46" s="18">
        <v>1.8764248100117328E-3</v>
      </c>
      <c r="P46" s="18">
        <v>1.8166672496314266E-2</v>
      </c>
      <c r="Q46" s="18">
        <v>9.2870430769974159E-4</v>
      </c>
      <c r="R46" s="18">
        <v>0</v>
      </c>
      <c r="S46" s="18">
        <v>0</v>
      </c>
      <c r="T46" s="18">
        <v>0</v>
      </c>
      <c r="U46" s="18">
        <v>7.1010971976298465E-2</v>
      </c>
      <c r="V46" s="18">
        <v>0</v>
      </c>
      <c r="W46" s="18">
        <v>9.1880122322788686E-3</v>
      </c>
      <c r="X46" s="18">
        <v>1.5855897122235604E-2</v>
      </c>
      <c r="Y46" s="18">
        <v>5.7201370415000683E-3</v>
      </c>
      <c r="Z46" s="23">
        <v>0.6787037373804492</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151</v>
      </c>
    </row>
    <row r="2" spans="1:26" x14ac:dyDescent="0.25">
      <c r="A2" t="s">
        <v>153</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8</v>
      </c>
      <c r="C11" s="8">
        <v>2</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76</v>
      </c>
      <c r="C12" s="8" t="s">
        <v>41</v>
      </c>
      <c r="D12" s="15" t="s">
        <v>26</v>
      </c>
      <c r="E12" s="14" t="s">
        <v>27</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132</v>
      </c>
      <c r="C13" s="8" t="s">
        <v>42</v>
      </c>
      <c r="D13" s="15">
        <v>0</v>
      </c>
      <c r="E13" s="14">
        <v>0</v>
      </c>
      <c r="F13" s="14">
        <v>0</v>
      </c>
      <c r="G13" s="14">
        <v>0</v>
      </c>
      <c r="H13" s="14">
        <v>0</v>
      </c>
      <c r="I13" s="14">
        <v>6.8181818181818177E-2</v>
      </c>
      <c r="J13" s="14">
        <v>0</v>
      </c>
      <c r="K13" s="15">
        <v>0</v>
      </c>
      <c r="L13" s="14">
        <v>0.29545454545454547</v>
      </c>
      <c r="M13" s="14">
        <v>0</v>
      </c>
      <c r="N13" s="14">
        <v>0.25757575757575757</v>
      </c>
      <c r="O13" s="14">
        <v>0</v>
      </c>
      <c r="P13" s="14">
        <v>0</v>
      </c>
      <c r="Q13" s="14">
        <v>0</v>
      </c>
      <c r="R13" s="14">
        <v>0</v>
      </c>
      <c r="S13" s="14">
        <v>0</v>
      </c>
      <c r="T13" s="14">
        <v>0</v>
      </c>
      <c r="U13" s="14">
        <v>0.18181818181818182</v>
      </c>
      <c r="V13" s="14">
        <v>0</v>
      </c>
      <c r="W13" s="14">
        <v>9.0909090909090912E-2</v>
      </c>
      <c r="X13" s="14">
        <v>0</v>
      </c>
      <c r="Y13" s="14">
        <v>0</v>
      </c>
      <c r="Z13" s="21">
        <v>0.10606060606060606</v>
      </c>
    </row>
    <row r="14" spans="1:26" x14ac:dyDescent="0.25">
      <c r="A14" s="4">
        <v>1986</v>
      </c>
      <c r="B14" s="8">
        <v>230</v>
      </c>
      <c r="C14" s="8" t="s">
        <v>43</v>
      </c>
      <c r="D14" s="15">
        <v>1.7391304347826087E-2</v>
      </c>
      <c r="E14" s="14">
        <v>0</v>
      </c>
      <c r="F14" s="14">
        <v>0</v>
      </c>
      <c r="G14" s="14">
        <v>0</v>
      </c>
      <c r="H14" s="14">
        <v>0</v>
      </c>
      <c r="I14" s="14">
        <v>6.5217391304347824E-2</v>
      </c>
      <c r="J14" s="14">
        <v>5.2173913043478258E-2</v>
      </c>
      <c r="K14" s="15">
        <v>6.0869565217391307E-2</v>
      </c>
      <c r="L14" s="14">
        <v>0.36086956521739133</v>
      </c>
      <c r="M14" s="14">
        <v>3.9130434782608699E-2</v>
      </c>
      <c r="N14" s="14">
        <v>9.1304347826086957E-2</v>
      </c>
      <c r="O14" s="14">
        <v>0</v>
      </c>
      <c r="P14" s="14">
        <v>0</v>
      </c>
      <c r="Q14" s="14">
        <v>0</v>
      </c>
      <c r="R14" s="14">
        <v>0</v>
      </c>
      <c r="S14" s="14">
        <v>0</v>
      </c>
      <c r="T14" s="14">
        <v>0</v>
      </c>
      <c r="U14" s="14">
        <v>9.5652173913043481E-2</v>
      </c>
      <c r="V14" s="14">
        <v>0</v>
      </c>
      <c r="W14" s="14">
        <v>3.043478260869565E-2</v>
      </c>
      <c r="X14" s="14">
        <v>0</v>
      </c>
      <c r="Y14" s="14">
        <v>0</v>
      </c>
      <c r="Z14" s="21">
        <v>0.18695652173913044</v>
      </c>
    </row>
    <row r="15" spans="1:26" x14ac:dyDescent="0.25">
      <c r="A15" s="4">
        <v>1987</v>
      </c>
      <c r="B15" s="8">
        <v>165</v>
      </c>
      <c r="C15" s="8" t="s">
        <v>43</v>
      </c>
      <c r="D15" s="15">
        <v>0</v>
      </c>
      <c r="E15" s="14">
        <v>0</v>
      </c>
      <c r="F15" s="14">
        <v>0</v>
      </c>
      <c r="G15" s="14">
        <v>4.8484848484848485E-2</v>
      </c>
      <c r="H15" s="14">
        <v>0</v>
      </c>
      <c r="I15" s="14">
        <v>3.0303030303030304E-2</v>
      </c>
      <c r="J15" s="14">
        <v>0</v>
      </c>
      <c r="K15" s="15">
        <v>0</v>
      </c>
      <c r="L15" s="14">
        <v>9.0909090909090912E-2</v>
      </c>
      <c r="M15" s="14">
        <v>0</v>
      </c>
      <c r="N15" s="14">
        <v>4.8484848484848485E-2</v>
      </c>
      <c r="O15" s="14">
        <v>0</v>
      </c>
      <c r="P15" s="14">
        <v>1.2121212121212121E-2</v>
      </c>
      <c r="Q15" s="14">
        <v>0</v>
      </c>
      <c r="R15" s="14">
        <v>0</v>
      </c>
      <c r="S15" s="14">
        <v>0</v>
      </c>
      <c r="T15" s="14">
        <v>0</v>
      </c>
      <c r="U15" s="14">
        <v>0.40606060606060607</v>
      </c>
      <c r="V15" s="14">
        <v>0</v>
      </c>
      <c r="W15" s="14">
        <v>0.2121212121212121</v>
      </c>
      <c r="X15" s="14">
        <v>0</v>
      </c>
      <c r="Y15" s="14">
        <v>0</v>
      </c>
      <c r="Z15" s="21">
        <v>0.15151515151515152</v>
      </c>
    </row>
    <row r="16" spans="1:26" x14ac:dyDescent="0.25">
      <c r="A16" s="4">
        <v>1988</v>
      </c>
      <c r="B16" s="8">
        <v>586</v>
      </c>
      <c r="C16" s="8" t="s">
        <v>43</v>
      </c>
      <c r="D16" s="15">
        <v>0</v>
      </c>
      <c r="E16" s="14">
        <v>0</v>
      </c>
      <c r="F16" s="14">
        <v>0</v>
      </c>
      <c r="G16" s="14">
        <v>0</v>
      </c>
      <c r="H16" s="14">
        <v>0</v>
      </c>
      <c r="I16" s="14">
        <v>2.3890784982935155E-2</v>
      </c>
      <c r="J16" s="14">
        <v>9.2150170648464161E-2</v>
      </c>
      <c r="K16" s="15">
        <v>5.1194539249146756E-3</v>
      </c>
      <c r="L16" s="14">
        <v>0.17918088737201365</v>
      </c>
      <c r="M16" s="14">
        <v>0</v>
      </c>
      <c r="N16" s="14">
        <v>0.12457337883959044</v>
      </c>
      <c r="O16" s="14">
        <v>0</v>
      </c>
      <c r="P16" s="14">
        <v>2.0477815699658702E-2</v>
      </c>
      <c r="Q16" s="14">
        <v>0</v>
      </c>
      <c r="R16" s="14">
        <v>0</v>
      </c>
      <c r="S16" s="14">
        <v>0</v>
      </c>
      <c r="T16" s="14">
        <v>0</v>
      </c>
      <c r="U16" s="14">
        <v>0.16040955631399317</v>
      </c>
      <c r="V16" s="14">
        <v>0</v>
      </c>
      <c r="W16" s="14">
        <v>0.19283276450511944</v>
      </c>
      <c r="X16" s="14">
        <v>0</v>
      </c>
      <c r="Y16" s="14">
        <v>0</v>
      </c>
      <c r="Z16" s="21">
        <v>0.20136518771331058</v>
      </c>
    </row>
    <row r="17" spans="1:26" x14ac:dyDescent="0.25">
      <c r="A17" s="4">
        <v>1989</v>
      </c>
      <c r="B17" s="8">
        <v>868</v>
      </c>
      <c r="C17" s="8" t="s">
        <v>43</v>
      </c>
      <c r="D17" s="15">
        <v>0</v>
      </c>
      <c r="E17" s="14">
        <v>0</v>
      </c>
      <c r="F17" s="14">
        <v>0</v>
      </c>
      <c r="G17" s="14">
        <v>0</v>
      </c>
      <c r="H17" s="14">
        <v>0</v>
      </c>
      <c r="I17" s="14">
        <v>3.9170506912442393E-2</v>
      </c>
      <c r="J17" s="14">
        <v>1.8433179723502304E-2</v>
      </c>
      <c r="K17" s="15">
        <v>0</v>
      </c>
      <c r="L17" s="14">
        <v>0.2119815668202765</v>
      </c>
      <c r="M17" s="14">
        <v>8.0645161290322578E-3</v>
      </c>
      <c r="N17" s="14">
        <v>3.3410138248847927E-2</v>
      </c>
      <c r="O17" s="14">
        <v>0</v>
      </c>
      <c r="P17" s="14">
        <v>4.6082949308755762E-2</v>
      </c>
      <c r="Q17" s="14">
        <v>0</v>
      </c>
      <c r="R17" s="14">
        <v>0</v>
      </c>
      <c r="S17" s="14">
        <v>0</v>
      </c>
      <c r="T17" s="14">
        <v>0</v>
      </c>
      <c r="U17" s="14">
        <v>0.10138248847926268</v>
      </c>
      <c r="V17" s="14">
        <v>0</v>
      </c>
      <c r="W17" s="14">
        <v>0.27995391705069128</v>
      </c>
      <c r="X17" s="14">
        <v>0</v>
      </c>
      <c r="Y17" s="14">
        <v>1.152073732718894E-3</v>
      </c>
      <c r="Z17" s="21">
        <v>0.26036866359447003</v>
      </c>
    </row>
    <row r="18" spans="1:26" x14ac:dyDescent="0.25">
      <c r="A18" s="4">
        <v>1990</v>
      </c>
      <c r="B18" s="8">
        <v>740</v>
      </c>
      <c r="C18" s="8" t="s">
        <v>30</v>
      </c>
      <c r="D18" s="15">
        <v>0</v>
      </c>
      <c r="E18" s="14">
        <v>0</v>
      </c>
      <c r="F18" s="14">
        <v>0</v>
      </c>
      <c r="G18" s="14">
        <v>0</v>
      </c>
      <c r="H18" s="14">
        <v>0</v>
      </c>
      <c r="I18" s="14">
        <v>0.05</v>
      </c>
      <c r="J18" s="14">
        <v>8.513513513513514E-2</v>
      </c>
      <c r="K18" s="15">
        <v>3.2432432432432434E-2</v>
      </c>
      <c r="L18" s="14">
        <v>0.12702702702702703</v>
      </c>
      <c r="M18" s="14">
        <v>4.0540540540540543E-3</v>
      </c>
      <c r="N18" s="14">
        <v>4.0540540540540543E-2</v>
      </c>
      <c r="O18" s="14">
        <v>5.4054054054054057E-3</v>
      </c>
      <c r="P18" s="14">
        <v>3.6486486486486489E-2</v>
      </c>
      <c r="Q18" s="14">
        <v>0</v>
      </c>
      <c r="R18" s="14">
        <v>0</v>
      </c>
      <c r="S18" s="14">
        <v>0</v>
      </c>
      <c r="T18" s="14">
        <v>0</v>
      </c>
      <c r="U18" s="14">
        <v>0.24324324324324326</v>
      </c>
      <c r="V18" s="14">
        <v>0</v>
      </c>
      <c r="W18" s="14">
        <v>0.16216216216216217</v>
      </c>
      <c r="X18" s="14">
        <v>0</v>
      </c>
      <c r="Y18" s="14">
        <v>0</v>
      </c>
      <c r="Z18" s="21">
        <v>0.21351351351351353</v>
      </c>
    </row>
    <row r="19" spans="1:26" x14ac:dyDescent="0.25">
      <c r="A19" s="4">
        <v>1991</v>
      </c>
      <c r="B19" s="8">
        <v>502</v>
      </c>
      <c r="C19" s="8" t="s">
        <v>78</v>
      </c>
      <c r="D19" s="15" t="s">
        <v>26</v>
      </c>
      <c r="E19" s="14" t="s">
        <v>27</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v>103</v>
      </c>
      <c r="C20" s="8" t="s">
        <v>82</v>
      </c>
      <c r="D20" s="15" t="s">
        <v>26</v>
      </c>
      <c r="E20" s="14" t="s">
        <v>27</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v>417</v>
      </c>
      <c r="C21" s="8">
        <v>3</v>
      </c>
      <c r="D21" s="15" t="s">
        <v>26</v>
      </c>
      <c r="E21" s="14" t="s">
        <v>27</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v>755</v>
      </c>
      <c r="C22" s="8">
        <v>4</v>
      </c>
      <c r="D22" s="15" t="s">
        <v>26</v>
      </c>
      <c r="E22" s="14" t="s">
        <v>27</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v>182</v>
      </c>
      <c r="C23" s="8" t="s">
        <v>82</v>
      </c>
      <c r="D23" s="15" t="s">
        <v>26</v>
      </c>
      <c r="E23" s="14" t="s">
        <v>27</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v>186</v>
      </c>
      <c r="C24" s="8" t="s">
        <v>41</v>
      </c>
      <c r="D24" s="15" t="s">
        <v>26</v>
      </c>
      <c r="E24" s="14" t="s">
        <v>27</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v>645</v>
      </c>
      <c r="C25" s="8" t="s">
        <v>42</v>
      </c>
      <c r="D25" s="15">
        <v>1.5503875968992248E-3</v>
      </c>
      <c r="E25" s="14">
        <v>0</v>
      </c>
      <c r="F25" s="14">
        <v>0</v>
      </c>
      <c r="G25" s="14">
        <v>0</v>
      </c>
      <c r="H25" s="14">
        <v>0</v>
      </c>
      <c r="I25" s="14">
        <v>3.1007751937984496E-2</v>
      </c>
      <c r="J25" s="14">
        <v>8.8372093023255813E-2</v>
      </c>
      <c r="K25" s="15">
        <v>0</v>
      </c>
      <c r="L25" s="14">
        <v>0.22635658914728682</v>
      </c>
      <c r="M25" s="14">
        <v>0</v>
      </c>
      <c r="N25" s="14">
        <v>3.875968992248062E-2</v>
      </c>
      <c r="O25" s="14">
        <v>3.1007751937984496E-3</v>
      </c>
      <c r="P25" s="14">
        <v>0</v>
      </c>
      <c r="Q25" s="14">
        <v>0</v>
      </c>
      <c r="R25" s="14">
        <v>0</v>
      </c>
      <c r="S25" s="14">
        <v>0</v>
      </c>
      <c r="T25" s="14">
        <v>3.1007751937984496E-3</v>
      </c>
      <c r="U25" s="14">
        <v>0.2992248062015504</v>
      </c>
      <c r="V25" s="14">
        <v>0</v>
      </c>
      <c r="W25" s="14">
        <v>1.3953488372093023E-2</v>
      </c>
      <c r="X25" s="14">
        <v>0</v>
      </c>
      <c r="Y25" s="14">
        <v>0</v>
      </c>
      <c r="Z25" s="21">
        <v>0.29457364341085274</v>
      </c>
    </row>
    <row r="26" spans="1:26" x14ac:dyDescent="0.25">
      <c r="A26" s="4">
        <v>1998</v>
      </c>
      <c r="B26" s="8">
        <v>1233</v>
      </c>
      <c r="C26" s="8" t="s">
        <v>43</v>
      </c>
      <c r="D26" s="15">
        <v>5.6772100567721003E-3</v>
      </c>
      <c r="E26" s="14">
        <v>1.6220600162206002E-3</v>
      </c>
      <c r="F26" s="14">
        <v>0</v>
      </c>
      <c r="G26" s="14">
        <v>0</v>
      </c>
      <c r="H26" s="14">
        <v>0</v>
      </c>
      <c r="I26" s="14">
        <v>1.1354420113544201E-2</v>
      </c>
      <c r="J26" s="14">
        <v>9.8945660989456605E-2</v>
      </c>
      <c r="K26" s="15">
        <v>0</v>
      </c>
      <c r="L26" s="14">
        <v>0.10948905109489052</v>
      </c>
      <c r="M26" s="14">
        <v>0</v>
      </c>
      <c r="N26" s="14">
        <v>3.2441200324412004E-3</v>
      </c>
      <c r="O26" s="14">
        <v>1.8653690186536901E-2</v>
      </c>
      <c r="P26" s="14">
        <v>0</v>
      </c>
      <c r="Q26" s="14">
        <v>0</v>
      </c>
      <c r="R26" s="14">
        <v>0</v>
      </c>
      <c r="S26" s="14">
        <v>0</v>
      </c>
      <c r="T26" s="14">
        <v>0</v>
      </c>
      <c r="U26" s="14">
        <v>0.20924574209245744</v>
      </c>
      <c r="V26" s="14">
        <v>0</v>
      </c>
      <c r="W26" s="14">
        <v>3.00081103000811E-2</v>
      </c>
      <c r="X26" s="14">
        <v>0</v>
      </c>
      <c r="Y26" s="14">
        <v>1.6220600162206002E-3</v>
      </c>
      <c r="Z26" s="21">
        <v>0.51013787510137876</v>
      </c>
    </row>
    <row r="27" spans="1:26" x14ac:dyDescent="0.25">
      <c r="A27" s="4">
        <v>1999</v>
      </c>
      <c r="B27" s="8">
        <v>2538</v>
      </c>
      <c r="C27" s="8" t="s">
        <v>43</v>
      </c>
      <c r="D27" s="15">
        <v>6.3041765169424748E-3</v>
      </c>
      <c r="E27" s="14">
        <v>0</v>
      </c>
      <c r="F27" s="14">
        <v>0</v>
      </c>
      <c r="G27" s="14">
        <v>0</v>
      </c>
      <c r="H27" s="14">
        <v>0</v>
      </c>
      <c r="I27" s="14">
        <v>5.5555555555555552E-2</v>
      </c>
      <c r="J27" s="14">
        <v>4.3735224586288417E-2</v>
      </c>
      <c r="K27" s="15">
        <v>0</v>
      </c>
      <c r="L27" s="14">
        <v>8.1954294720252174E-2</v>
      </c>
      <c r="M27" s="14">
        <v>0</v>
      </c>
      <c r="N27" s="14">
        <v>0</v>
      </c>
      <c r="O27" s="14">
        <v>7.8802206461780935E-4</v>
      </c>
      <c r="P27" s="14">
        <v>1.5760441292356187E-3</v>
      </c>
      <c r="Q27" s="14">
        <v>0</v>
      </c>
      <c r="R27" s="14">
        <v>0</v>
      </c>
      <c r="S27" s="14">
        <v>0</v>
      </c>
      <c r="T27" s="14">
        <v>0</v>
      </c>
      <c r="U27" s="14">
        <v>0.11977935382190701</v>
      </c>
      <c r="V27" s="14">
        <v>0</v>
      </c>
      <c r="W27" s="14">
        <v>1.2214342001576044E-2</v>
      </c>
      <c r="X27" s="14">
        <v>0</v>
      </c>
      <c r="Y27" s="14">
        <v>1.9700551615445231E-3</v>
      </c>
      <c r="Z27" s="21">
        <v>0.67612293144208035</v>
      </c>
    </row>
    <row r="28" spans="1:26" x14ac:dyDescent="0.25">
      <c r="A28" s="4">
        <v>2000</v>
      </c>
      <c r="B28" s="8">
        <v>574</v>
      </c>
      <c r="C28" s="8" t="s">
        <v>43</v>
      </c>
      <c r="D28" s="15">
        <v>6.9686411149825784E-3</v>
      </c>
      <c r="E28" s="14">
        <v>0</v>
      </c>
      <c r="F28" s="14">
        <v>0</v>
      </c>
      <c r="G28" s="14">
        <v>0</v>
      </c>
      <c r="H28" s="14">
        <v>0</v>
      </c>
      <c r="I28" s="14">
        <v>6.4459930313588848E-2</v>
      </c>
      <c r="J28" s="14">
        <v>3.1358885017421602E-2</v>
      </c>
      <c r="K28" s="15">
        <v>0</v>
      </c>
      <c r="L28" s="14">
        <v>0.16898954703832753</v>
      </c>
      <c r="M28" s="14">
        <v>0</v>
      </c>
      <c r="N28" s="14">
        <v>0</v>
      </c>
      <c r="O28" s="14">
        <v>0</v>
      </c>
      <c r="P28" s="14">
        <v>0</v>
      </c>
      <c r="Q28" s="14">
        <v>0</v>
      </c>
      <c r="R28" s="14">
        <v>0</v>
      </c>
      <c r="S28" s="14">
        <v>0</v>
      </c>
      <c r="T28" s="14">
        <v>0</v>
      </c>
      <c r="U28" s="14">
        <v>0.20034843205574912</v>
      </c>
      <c r="V28" s="14">
        <v>0</v>
      </c>
      <c r="W28" s="14">
        <v>1.3937282229965157E-2</v>
      </c>
      <c r="X28" s="14">
        <v>0</v>
      </c>
      <c r="Y28" s="14">
        <v>0</v>
      </c>
      <c r="Z28" s="21">
        <v>0.51393728222996515</v>
      </c>
    </row>
    <row r="29" spans="1:26" x14ac:dyDescent="0.25">
      <c r="A29" s="4">
        <v>2001</v>
      </c>
      <c r="B29" s="8">
        <v>354</v>
      </c>
      <c r="C29" s="8" t="s">
        <v>43</v>
      </c>
      <c r="D29" s="15">
        <v>0</v>
      </c>
      <c r="E29" s="14">
        <v>0</v>
      </c>
      <c r="F29" s="14">
        <v>0</v>
      </c>
      <c r="G29" s="14">
        <v>0</v>
      </c>
      <c r="H29" s="14">
        <v>0</v>
      </c>
      <c r="I29" s="14">
        <v>2.5423728813559324E-2</v>
      </c>
      <c r="J29" s="14">
        <v>2.2598870056497175E-2</v>
      </c>
      <c r="K29" s="15">
        <v>0</v>
      </c>
      <c r="L29" s="14">
        <v>0.19774011299435029</v>
      </c>
      <c r="M29" s="14">
        <v>0</v>
      </c>
      <c r="N29" s="14">
        <v>0</v>
      </c>
      <c r="O29" s="14">
        <v>0</v>
      </c>
      <c r="P29" s="14">
        <v>2.5423728813559324E-2</v>
      </c>
      <c r="Q29" s="14">
        <v>0</v>
      </c>
      <c r="R29" s="14">
        <v>0</v>
      </c>
      <c r="S29" s="14">
        <v>0</v>
      </c>
      <c r="T29" s="14">
        <v>0</v>
      </c>
      <c r="U29" s="14">
        <v>0.24576271186440679</v>
      </c>
      <c r="V29" s="14">
        <v>0</v>
      </c>
      <c r="W29" s="14">
        <v>1.4124293785310734E-2</v>
      </c>
      <c r="X29" s="14">
        <v>0</v>
      </c>
      <c r="Y29" s="14">
        <v>0</v>
      </c>
      <c r="Z29" s="21">
        <v>0.46892655367231639</v>
      </c>
    </row>
    <row r="30" spans="1:26" x14ac:dyDescent="0.25">
      <c r="A30" s="4">
        <v>2002</v>
      </c>
      <c r="B30" s="8">
        <v>312</v>
      </c>
      <c r="C30" s="8" t="s">
        <v>43</v>
      </c>
      <c r="D30" s="15">
        <v>9.6153846153846159E-3</v>
      </c>
      <c r="E30" s="14">
        <v>0</v>
      </c>
      <c r="F30" s="14">
        <v>0</v>
      </c>
      <c r="G30" s="14">
        <v>0</v>
      </c>
      <c r="H30" s="14">
        <v>0</v>
      </c>
      <c r="I30" s="14">
        <v>6.41025641025641E-3</v>
      </c>
      <c r="J30" s="14">
        <v>0.14743589743589744</v>
      </c>
      <c r="K30" s="15">
        <v>0</v>
      </c>
      <c r="L30" s="14">
        <v>0.17948717948717949</v>
      </c>
      <c r="M30" s="14">
        <v>0</v>
      </c>
      <c r="N30" s="14">
        <v>0</v>
      </c>
      <c r="O30" s="14">
        <v>0</v>
      </c>
      <c r="P30" s="14">
        <v>0</v>
      </c>
      <c r="Q30" s="14">
        <v>0</v>
      </c>
      <c r="R30" s="14">
        <v>0</v>
      </c>
      <c r="S30" s="14">
        <v>0</v>
      </c>
      <c r="T30" s="14">
        <v>3.205128205128205E-3</v>
      </c>
      <c r="U30" s="14">
        <v>0.13141025641025639</v>
      </c>
      <c r="V30" s="14">
        <v>0</v>
      </c>
      <c r="W30" s="14">
        <v>9.6153846153846159E-3</v>
      </c>
      <c r="X30" s="14">
        <v>0</v>
      </c>
      <c r="Y30" s="14">
        <v>0</v>
      </c>
      <c r="Z30" s="21">
        <v>0.51282051282051277</v>
      </c>
    </row>
    <row r="31" spans="1:26" x14ac:dyDescent="0.25">
      <c r="A31" s="4">
        <v>2003</v>
      </c>
      <c r="B31" s="8">
        <v>963</v>
      </c>
      <c r="C31" s="8" t="s">
        <v>43</v>
      </c>
      <c r="D31" s="15">
        <v>0</v>
      </c>
      <c r="E31" s="14">
        <v>0</v>
      </c>
      <c r="F31" s="14">
        <v>0</v>
      </c>
      <c r="G31" s="14">
        <v>9.3457943925233638E-3</v>
      </c>
      <c r="H31" s="14">
        <v>0</v>
      </c>
      <c r="I31" s="14">
        <v>0.19314641744548286</v>
      </c>
      <c r="J31" s="14">
        <v>4.569055036344756E-2</v>
      </c>
      <c r="K31" s="15">
        <v>0</v>
      </c>
      <c r="L31" s="14">
        <v>0.11214953271028037</v>
      </c>
      <c r="M31" s="14">
        <v>0</v>
      </c>
      <c r="N31" s="14">
        <v>0</v>
      </c>
      <c r="O31" s="14">
        <v>3.1152647975077881E-3</v>
      </c>
      <c r="P31" s="14">
        <v>1.0384215991692627E-3</v>
      </c>
      <c r="Q31" s="14">
        <v>0</v>
      </c>
      <c r="R31" s="14">
        <v>0</v>
      </c>
      <c r="S31" s="14">
        <v>0</v>
      </c>
      <c r="T31" s="14">
        <v>0</v>
      </c>
      <c r="U31" s="14">
        <v>0.10384215991692627</v>
      </c>
      <c r="V31" s="14">
        <v>0</v>
      </c>
      <c r="W31" s="14">
        <v>7.2689511941848393E-3</v>
      </c>
      <c r="X31" s="14">
        <v>0</v>
      </c>
      <c r="Y31" s="14">
        <v>0</v>
      </c>
      <c r="Z31" s="21">
        <v>0.5244029075804777</v>
      </c>
    </row>
    <row r="32" spans="1:26" x14ac:dyDescent="0.25">
      <c r="A32" s="4">
        <v>2004</v>
      </c>
      <c r="B32" s="8">
        <v>1656</v>
      </c>
      <c r="C32" s="8" t="s">
        <v>43</v>
      </c>
      <c r="D32" s="15">
        <v>1.8115942028985507E-3</v>
      </c>
      <c r="E32" s="14">
        <v>0</v>
      </c>
      <c r="F32" s="14">
        <v>0</v>
      </c>
      <c r="G32" s="14">
        <v>0</v>
      </c>
      <c r="H32" s="14">
        <v>0</v>
      </c>
      <c r="I32" s="14">
        <v>0.12983091787439613</v>
      </c>
      <c r="J32" s="14">
        <v>4.1062801932367152E-2</v>
      </c>
      <c r="K32" s="15">
        <v>0</v>
      </c>
      <c r="L32" s="14">
        <v>7.0048309178743967E-2</v>
      </c>
      <c r="M32" s="14">
        <v>0</v>
      </c>
      <c r="N32" s="14">
        <v>0</v>
      </c>
      <c r="O32" s="14">
        <v>0</v>
      </c>
      <c r="P32" s="14">
        <v>9.057971014492754E-3</v>
      </c>
      <c r="Q32" s="14">
        <v>0</v>
      </c>
      <c r="R32" s="14">
        <v>0</v>
      </c>
      <c r="S32" s="14">
        <v>0</v>
      </c>
      <c r="T32" s="14">
        <v>0</v>
      </c>
      <c r="U32" s="14">
        <v>5.5555555555555552E-2</v>
      </c>
      <c r="V32" s="14">
        <v>0</v>
      </c>
      <c r="W32" s="14">
        <v>9.6618357487922701E-3</v>
      </c>
      <c r="X32" s="14">
        <v>6.0386473429951688E-4</v>
      </c>
      <c r="Y32" s="14">
        <v>1.2077294685990338E-3</v>
      </c>
      <c r="Z32" s="21">
        <v>0.6811594202898551</v>
      </c>
    </row>
    <row r="33" spans="1:26" x14ac:dyDescent="0.25">
      <c r="A33" s="4">
        <v>2005</v>
      </c>
      <c r="B33" s="8">
        <v>1258</v>
      </c>
      <c r="C33" s="8" t="s">
        <v>43</v>
      </c>
      <c r="D33" s="15">
        <v>9.538950715421303E-3</v>
      </c>
      <c r="E33" s="14">
        <v>0</v>
      </c>
      <c r="F33" s="14">
        <v>0</v>
      </c>
      <c r="G33" s="14">
        <v>1.589825119236884E-3</v>
      </c>
      <c r="H33" s="14">
        <v>0</v>
      </c>
      <c r="I33" s="14">
        <v>8.1081081081081086E-2</v>
      </c>
      <c r="J33" s="14">
        <v>5.6438791732909381E-2</v>
      </c>
      <c r="K33" s="15">
        <v>0</v>
      </c>
      <c r="L33" s="14">
        <v>0.11764705882352941</v>
      </c>
      <c r="M33" s="14">
        <v>0</v>
      </c>
      <c r="N33" s="14">
        <v>3.1796502384737681E-3</v>
      </c>
      <c r="O33" s="14">
        <v>0</v>
      </c>
      <c r="P33" s="14">
        <v>2.3847376788553257E-3</v>
      </c>
      <c r="Q33" s="14">
        <v>2.3847376788553257E-3</v>
      </c>
      <c r="R33" s="14">
        <v>0</v>
      </c>
      <c r="S33" s="14">
        <v>0</v>
      </c>
      <c r="T33" s="14">
        <v>0</v>
      </c>
      <c r="U33" s="14">
        <v>8.6645468998410177E-2</v>
      </c>
      <c r="V33" s="14">
        <v>0</v>
      </c>
      <c r="W33" s="14">
        <v>9.538950715421303E-3</v>
      </c>
      <c r="X33" s="14">
        <v>6.9952305246422888E-2</v>
      </c>
      <c r="Y33" s="14">
        <v>1.589825119236884E-3</v>
      </c>
      <c r="Z33" s="21">
        <v>0.55802861685214622</v>
      </c>
    </row>
    <row r="34" spans="1:26" x14ac:dyDescent="0.25">
      <c r="A34" s="4">
        <v>2006</v>
      </c>
      <c r="B34" s="8">
        <v>820</v>
      </c>
      <c r="C34" s="8" t="s">
        <v>43</v>
      </c>
      <c r="D34" s="15">
        <v>3.6585365853658539E-3</v>
      </c>
      <c r="E34" s="14">
        <v>0</v>
      </c>
      <c r="F34" s="14">
        <v>0</v>
      </c>
      <c r="G34" s="14">
        <v>0</v>
      </c>
      <c r="H34" s="14">
        <v>0</v>
      </c>
      <c r="I34" s="14">
        <v>8.1707317073170735E-2</v>
      </c>
      <c r="J34" s="14">
        <v>6.2195121951219512E-2</v>
      </c>
      <c r="K34" s="15">
        <v>0</v>
      </c>
      <c r="L34" s="14">
        <v>0.13292682926829269</v>
      </c>
      <c r="M34" s="14">
        <v>0</v>
      </c>
      <c r="N34" s="14">
        <v>0</v>
      </c>
      <c r="O34" s="14">
        <v>0</v>
      </c>
      <c r="P34" s="14">
        <v>0</v>
      </c>
      <c r="Q34" s="14">
        <v>2.4390243902439024E-3</v>
      </c>
      <c r="R34" s="14">
        <v>0</v>
      </c>
      <c r="S34" s="14">
        <v>3.6585365853658539E-3</v>
      </c>
      <c r="T34" s="14">
        <v>0</v>
      </c>
      <c r="U34" s="14">
        <v>4.7560975609756098E-2</v>
      </c>
      <c r="V34" s="14">
        <v>0</v>
      </c>
      <c r="W34" s="14">
        <v>1.4634146341463415E-2</v>
      </c>
      <c r="X34" s="14">
        <v>0.33780487804878051</v>
      </c>
      <c r="Y34" s="14">
        <v>0</v>
      </c>
      <c r="Z34" s="21">
        <v>0.31341463414634146</v>
      </c>
    </row>
    <row r="35" spans="1:26" x14ac:dyDescent="0.25">
      <c r="A35" s="4">
        <v>2007</v>
      </c>
      <c r="B35" s="8">
        <v>843</v>
      </c>
      <c r="C35" s="8" t="s">
        <v>43</v>
      </c>
      <c r="D35" s="15">
        <v>0</v>
      </c>
      <c r="E35" s="14">
        <v>0</v>
      </c>
      <c r="F35" s="14">
        <v>0</v>
      </c>
      <c r="G35" s="14">
        <v>0</v>
      </c>
      <c r="H35" s="14">
        <v>0</v>
      </c>
      <c r="I35" s="14">
        <v>2.3724792408066429E-2</v>
      </c>
      <c r="J35" s="14">
        <v>8.1850533807829182E-2</v>
      </c>
      <c r="K35" s="15">
        <v>0</v>
      </c>
      <c r="L35" s="14">
        <v>4.7449584816132859E-2</v>
      </c>
      <c r="M35" s="14">
        <v>0</v>
      </c>
      <c r="N35" s="14">
        <v>0</v>
      </c>
      <c r="O35" s="14">
        <v>0</v>
      </c>
      <c r="P35" s="14">
        <v>4.7449584816132862E-3</v>
      </c>
      <c r="Q35" s="14">
        <v>2.3724792408066431E-3</v>
      </c>
      <c r="R35" s="14">
        <v>0</v>
      </c>
      <c r="S35" s="14">
        <v>0</v>
      </c>
      <c r="T35" s="14">
        <v>0</v>
      </c>
      <c r="U35" s="14">
        <v>0.17556346381969157</v>
      </c>
      <c r="V35" s="14">
        <v>0</v>
      </c>
      <c r="W35" s="14">
        <v>1.3048635824436536E-2</v>
      </c>
      <c r="X35" s="14">
        <v>0.24555160142348753</v>
      </c>
      <c r="Y35" s="14">
        <v>1.0676156583629894E-2</v>
      </c>
      <c r="Z35" s="21">
        <v>0.39501779359430605</v>
      </c>
    </row>
    <row r="36" spans="1:26" x14ac:dyDescent="0.25">
      <c r="A36" s="4">
        <v>2008</v>
      </c>
      <c r="B36" s="8">
        <v>770</v>
      </c>
      <c r="C36" s="8" t="s">
        <v>43</v>
      </c>
      <c r="D36" s="15">
        <v>0</v>
      </c>
      <c r="E36" s="14">
        <v>0</v>
      </c>
      <c r="F36" s="14">
        <v>0</v>
      </c>
      <c r="G36" s="14">
        <v>0</v>
      </c>
      <c r="H36" s="14">
        <v>0</v>
      </c>
      <c r="I36" s="14">
        <v>1.6883116883116882E-2</v>
      </c>
      <c r="J36" s="14">
        <v>3.7662337662337661E-2</v>
      </c>
      <c r="K36" s="15">
        <v>0</v>
      </c>
      <c r="L36" s="14">
        <v>6.363636363636363E-2</v>
      </c>
      <c r="M36" s="14">
        <v>0</v>
      </c>
      <c r="N36" s="14">
        <v>0</v>
      </c>
      <c r="O36" s="14">
        <v>0</v>
      </c>
      <c r="P36" s="14">
        <v>0</v>
      </c>
      <c r="Q36" s="14">
        <v>0</v>
      </c>
      <c r="R36" s="14">
        <v>0</v>
      </c>
      <c r="S36" s="14">
        <v>0</v>
      </c>
      <c r="T36" s="14">
        <v>0</v>
      </c>
      <c r="U36" s="14">
        <v>0.12467532467532468</v>
      </c>
      <c r="V36" s="14">
        <v>0</v>
      </c>
      <c r="W36" s="14">
        <v>0.11948051948051948</v>
      </c>
      <c r="X36" s="14">
        <v>0.21688311688311687</v>
      </c>
      <c r="Y36" s="14">
        <v>1.2987012987012987E-3</v>
      </c>
      <c r="Z36" s="21">
        <v>0.41948051948051945</v>
      </c>
    </row>
    <row r="37" spans="1:26" x14ac:dyDescent="0.25">
      <c r="A37" s="4">
        <v>2009</v>
      </c>
      <c r="B37" s="8">
        <v>402</v>
      </c>
      <c r="C37" s="8" t="s">
        <v>43</v>
      </c>
      <c r="D37" s="15">
        <v>9.9502487562189053E-3</v>
      </c>
      <c r="E37" s="14">
        <v>0</v>
      </c>
      <c r="F37" s="14">
        <v>0</v>
      </c>
      <c r="G37" s="14">
        <v>0</v>
      </c>
      <c r="H37" s="14">
        <v>0</v>
      </c>
      <c r="I37" s="14">
        <v>1.4925373134328358E-2</v>
      </c>
      <c r="J37" s="14">
        <v>0.13184079601990051</v>
      </c>
      <c r="K37" s="15">
        <v>0</v>
      </c>
      <c r="L37" s="14">
        <v>3.9800995024875621E-2</v>
      </c>
      <c r="M37" s="14">
        <v>0</v>
      </c>
      <c r="N37" s="14">
        <v>0</v>
      </c>
      <c r="O37" s="14">
        <v>0</v>
      </c>
      <c r="P37" s="14">
        <v>1.4925373134328358E-2</v>
      </c>
      <c r="Q37" s="14">
        <v>0</v>
      </c>
      <c r="R37" s="14">
        <v>0</v>
      </c>
      <c r="S37" s="14">
        <v>0</v>
      </c>
      <c r="T37" s="14">
        <v>0</v>
      </c>
      <c r="U37" s="14">
        <v>9.4527363184079602E-2</v>
      </c>
      <c r="V37" s="14">
        <v>0</v>
      </c>
      <c r="W37" s="14">
        <v>0.14427860696517414</v>
      </c>
      <c r="X37" s="14">
        <v>0.16169154228855723</v>
      </c>
      <c r="Y37" s="14">
        <v>2.4875621890547263E-3</v>
      </c>
      <c r="Z37" s="21">
        <v>0.38557213930348261</v>
      </c>
    </row>
    <row r="38" spans="1:26" x14ac:dyDescent="0.25">
      <c r="A38" s="4">
        <v>2010</v>
      </c>
      <c r="B38" s="8">
        <v>432</v>
      </c>
      <c r="C38" s="8" t="s">
        <v>43</v>
      </c>
      <c r="D38" s="15">
        <v>2.3148148148148147E-3</v>
      </c>
      <c r="E38" s="14">
        <v>0</v>
      </c>
      <c r="F38" s="14">
        <v>0</v>
      </c>
      <c r="G38" s="14">
        <v>0</v>
      </c>
      <c r="H38" s="14">
        <v>1.1574074074074073E-2</v>
      </c>
      <c r="I38" s="14">
        <v>0</v>
      </c>
      <c r="J38" s="14">
        <v>3.0092592592592591E-2</v>
      </c>
      <c r="K38" s="15">
        <v>0</v>
      </c>
      <c r="L38" s="14">
        <v>1.3888888888888888E-2</v>
      </c>
      <c r="M38" s="14">
        <v>0</v>
      </c>
      <c r="N38" s="14">
        <v>0</v>
      </c>
      <c r="O38" s="14">
        <v>0</v>
      </c>
      <c r="P38" s="14">
        <v>0</v>
      </c>
      <c r="Q38" s="14">
        <v>0</v>
      </c>
      <c r="R38" s="14">
        <v>0</v>
      </c>
      <c r="S38" s="14">
        <v>0</v>
      </c>
      <c r="T38" s="14">
        <v>0</v>
      </c>
      <c r="U38" s="14">
        <v>0.10879629629629629</v>
      </c>
      <c r="V38" s="14">
        <v>0</v>
      </c>
      <c r="W38" s="14">
        <v>0.17824074074074073</v>
      </c>
      <c r="X38" s="14">
        <v>0.20370370370370369</v>
      </c>
      <c r="Y38" s="14">
        <v>4.6296296296296294E-3</v>
      </c>
      <c r="Z38" s="21">
        <v>0.44675925925925924</v>
      </c>
    </row>
    <row r="39" spans="1:26" x14ac:dyDescent="0.25">
      <c r="A39" s="4">
        <v>2011</v>
      </c>
      <c r="B39" s="8">
        <v>614</v>
      </c>
      <c r="C39" s="8" t="s">
        <v>43</v>
      </c>
      <c r="D39" s="15">
        <v>0</v>
      </c>
      <c r="E39" s="14">
        <v>0</v>
      </c>
      <c r="F39" s="14">
        <v>0</v>
      </c>
      <c r="G39" s="14">
        <v>0</v>
      </c>
      <c r="H39" s="14">
        <v>0</v>
      </c>
      <c r="I39" s="14">
        <v>2.1172638436482084E-2</v>
      </c>
      <c r="J39" s="14">
        <v>4.2345276872964167E-2</v>
      </c>
      <c r="K39" s="15">
        <v>0</v>
      </c>
      <c r="L39" s="14">
        <v>8.143322475570032E-2</v>
      </c>
      <c r="M39" s="14">
        <v>0</v>
      </c>
      <c r="N39" s="14">
        <v>0</v>
      </c>
      <c r="O39" s="14">
        <v>4.8859934853420191E-3</v>
      </c>
      <c r="P39" s="14">
        <v>1.6286644951140066E-3</v>
      </c>
      <c r="Q39" s="14">
        <v>0</v>
      </c>
      <c r="R39" s="14">
        <v>0</v>
      </c>
      <c r="S39" s="14">
        <v>0</v>
      </c>
      <c r="T39" s="14">
        <v>0</v>
      </c>
      <c r="U39" s="14">
        <v>0.13355048859934854</v>
      </c>
      <c r="V39" s="14">
        <v>0</v>
      </c>
      <c r="W39" s="14">
        <v>0.11400651465798047</v>
      </c>
      <c r="X39" s="14">
        <v>0.21009771986970685</v>
      </c>
      <c r="Y39" s="14">
        <v>1.6286644951140066E-3</v>
      </c>
      <c r="Z39" s="21">
        <v>0.38925081433224756</v>
      </c>
    </row>
    <row r="40" spans="1:26" x14ac:dyDescent="0.25">
      <c r="A40" s="4">
        <v>2012</v>
      </c>
      <c r="B40" s="8">
        <v>851</v>
      </c>
      <c r="C40" s="8" t="s">
        <v>30</v>
      </c>
      <c r="D40" s="15">
        <v>7.0505287896592246E-3</v>
      </c>
      <c r="E40" s="14">
        <v>0</v>
      </c>
      <c r="F40" s="14">
        <v>0</v>
      </c>
      <c r="G40" s="14">
        <v>0</v>
      </c>
      <c r="H40" s="14">
        <v>0</v>
      </c>
      <c r="I40" s="14">
        <v>1.0575793184488837E-2</v>
      </c>
      <c r="J40" s="14">
        <v>5.170387779083431E-2</v>
      </c>
      <c r="K40" s="15">
        <v>0</v>
      </c>
      <c r="L40" s="14">
        <v>5.9929494712103411E-2</v>
      </c>
      <c r="M40" s="14">
        <v>0</v>
      </c>
      <c r="N40" s="14">
        <v>1.2925969447708578E-2</v>
      </c>
      <c r="O40" s="14">
        <v>0</v>
      </c>
      <c r="P40" s="14">
        <v>8.2256169212690956E-3</v>
      </c>
      <c r="Q40" s="14">
        <v>0</v>
      </c>
      <c r="R40" s="14">
        <v>0</v>
      </c>
      <c r="S40" s="14">
        <v>0</v>
      </c>
      <c r="T40" s="14">
        <v>0</v>
      </c>
      <c r="U40" s="14">
        <v>0.136310223266745</v>
      </c>
      <c r="V40" s="14">
        <v>0</v>
      </c>
      <c r="W40" s="14">
        <v>0.14806110458284372</v>
      </c>
      <c r="X40" s="14">
        <v>0.16216216216216217</v>
      </c>
      <c r="Y40" s="14">
        <v>0</v>
      </c>
      <c r="Z40" s="21">
        <v>0.40305522914218567</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772</v>
      </c>
      <c r="C42" s="9"/>
      <c r="D42" s="16">
        <v>3.7196262778720784E-3</v>
      </c>
      <c r="E42" s="1">
        <v>7.3730000737300006E-5</v>
      </c>
      <c r="F42" s="1">
        <v>0</v>
      </c>
      <c r="G42" s="1">
        <v>2.7009303634822155E-3</v>
      </c>
      <c r="H42" s="1">
        <v>5.2609427609427608E-4</v>
      </c>
      <c r="I42" s="1">
        <v>4.7455573743167098E-2</v>
      </c>
      <c r="J42" s="1">
        <v>5.7328259562990855E-2</v>
      </c>
      <c r="K42" s="16">
        <v>4.4737023443062914E-3</v>
      </c>
      <c r="L42" s="1">
        <v>0.1349249881407974</v>
      </c>
      <c r="M42" s="1">
        <v>2.3295002257134097E-3</v>
      </c>
      <c r="N42" s="1">
        <v>2.9727201870762551E-2</v>
      </c>
      <c r="O42" s="1">
        <v>1.6340523242367442E-3</v>
      </c>
      <c r="P42" s="1">
        <v>8.3715445401704603E-3</v>
      </c>
      <c r="Q42" s="1">
        <v>3.2710187772299416E-4</v>
      </c>
      <c r="R42" s="1">
        <v>0</v>
      </c>
      <c r="S42" s="1">
        <v>1.6629711751662971E-4</v>
      </c>
      <c r="T42" s="1">
        <v>2.8663197267848428E-4</v>
      </c>
      <c r="U42" s="1">
        <v>0.15733476691803597</v>
      </c>
      <c r="V42" s="1">
        <v>0</v>
      </c>
      <c r="W42" s="1">
        <v>8.2749401677860879E-2</v>
      </c>
      <c r="X42" s="1">
        <v>7.3111404289101692E-2</v>
      </c>
      <c r="Y42" s="1">
        <v>1.2846571679295223E-3</v>
      </c>
      <c r="Z42" s="22">
        <v>0.3914745353088232</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454</v>
      </c>
      <c r="C44" s="9"/>
      <c r="D44" s="16">
        <v>2.8985507246376812E-3</v>
      </c>
      <c r="E44" s="1">
        <v>0</v>
      </c>
      <c r="F44" s="1">
        <v>0</v>
      </c>
      <c r="G44" s="1">
        <v>8.0808080808080808E-3</v>
      </c>
      <c r="H44" s="1">
        <v>0</v>
      </c>
      <c r="I44" s="1">
        <v>4.6127255280762315E-2</v>
      </c>
      <c r="J44" s="1">
        <v>4.1315399758429981E-2</v>
      </c>
      <c r="K44" s="16">
        <v>1.6403575262456404E-2</v>
      </c>
      <c r="L44" s="1">
        <v>0.21090378046672414</v>
      </c>
      <c r="M44" s="1">
        <v>8.5415008276158357E-3</v>
      </c>
      <c r="N44" s="1">
        <v>9.9314835252611991E-2</v>
      </c>
      <c r="O44" s="1">
        <v>9.0090090090090091E-4</v>
      </c>
      <c r="P44" s="1">
        <v>1.9194743936018846E-2</v>
      </c>
      <c r="Q44" s="1">
        <v>0</v>
      </c>
      <c r="R44" s="1">
        <v>0</v>
      </c>
      <c r="S44" s="1">
        <v>0</v>
      </c>
      <c r="T44" s="1">
        <v>0</v>
      </c>
      <c r="U44" s="1">
        <v>0.19809437497138843</v>
      </c>
      <c r="V44" s="1">
        <v>0</v>
      </c>
      <c r="W44" s="1">
        <v>0.16140232155949524</v>
      </c>
      <c r="X44" s="1">
        <v>0</v>
      </c>
      <c r="Y44" s="1">
        <v>1.9201228878648233E-4</v>
      </c>
      <c r="Z44" s="22">
        <v>0.1866299406893637</v>
      </c>
    </row>
    <row r="45" spans="1:26" x14ac:dyDescent="0.25">
      <c r="A45" s="5" t="s">
        <v>35</v>
      </c>
      <c r="B45" s="9">
        <v>939</v>
      </c>
      <c r="C45" s="9"/>
      <c r="D45" s="16">
        <v>3.6137988268356625E-3</v>
      </c>
      <c r="E45" s="1">
        <v>8.110300081103001E-4</v>
      </c>
      <c r="F45" s="1">
        <v>0</v>
      </c>
      <c r="G45" s="1">
        <v>0</v>
      </c>
      <c r="H45" s="1">
        <v>0</v>
      </c>
      <c r="I45" s="1">
        <v>2.1181086025764351E-2</v>
      </c>
      <c r="J45" s="1">
        <v>9.3658877006356209E-2</v>
      </c>
      <c r="K45" s="16">
        <v>0</v>
      </c>
      <c r="L45" s="1">
        <v>0.16792282012108867</v>
      </c>
      <c r="M45" s="1">
        <v>0</v>
      </c>
      <c r="N45" s="1">
        <v>2.1001904977460909E-2</v>
      </c>
      <c r="O45" s="1">
        <v>1.0877232690167675E-2</v>
      </c>
      <c r="P45" s="1">
        <v>0</v>
      </c>
      <c r="Q45" s="1">
        <v>0</v>
      </c>
      <c r="R45" s="1">
        <v>0</v>
      </c>
      <c r="S45" s="1">
        <v>0</v>
      </c>
      <c r="T45" s="1">
        <v>1.5503875968992248E-3</v>
      </c>
      <c r="U45" s="1">
        <v>0.25423527414700392</v>
      </c>
      <c r="V45" s="1">
        <v>0</v>
      </c>
      <c r="W45" s="1">
        <v>2.198079933608706E-2</v>
      </c>
      <c r="X45" s="1">
        <v>0</v>
      </c>
      <c r="Y45" s="1">
        <v>8.110300081103001E-4</v>
      </c>
      <c r="Z45" s="22">
        <v>0.40235575925611577</v>
      </c>
    </row>
    <row r="46" spans="1:26" ht="15.75" thickBot="1" x14ac:dyDescent="0.3">
      <c r="A46" s="6" t="s">
        <v>36</v>
      </c>
      <c r="B46" s="11">
        <v>885</v>
      </c>
      <c r="C46" s="11"/>
      <c r="D46" s="17">
        <v>4.086634007977737E-3</v>
      </c>
      <c r="E46" s="18">
        <v>0</v>
      </c>
      <c r="F46" s="18">
        <v>0</v>
      </c>
      <c r="G46" s="18">
        <v>7.8111567941144624E-4</v>
      </c>
      <c r="H46" s="18">
        <v>8.2671957671957667E-4</v>
      </c>
      <c r="I46" s="18">
        <v>5.1778351329540957E-2</v>
      </c>
      <c r="J46" s="18">
        <v>5.9000825558750469E-2</v>
      </c>
      <c r="K46" s="17">
        <v>0</v>
      </c>
      <c r="L46" s="18">
        <v>9.7648672575358614E-2</v>
      </c>
      <c r="M46" s="18">
        <v>0</v>
      </c>
      <c r="N46" s="18">
        <v>1.1504014061558818E-3</v>
      </c>
      <c r="O46" s="18">
        <v>6.278057391048298E-4</v>
      </c>
      <c r="P46" s="18">
        <v>4.928965447688359E-3</v>
      </c>
      <c r="Q46" s="18">
        <v>5.14017236421848E-4</v>
      </c>
      <c r="R46" s="18">
        <v>0</v>
      </c>
      <c r="S46" s="18">
        <v>2.6132404181184669E-4</v>
      </c>
      <c r="T46" s="18">
        <v>2.2893772893772894E-4</v>
      </c>
      <c r="U46" s="18">
        <v>0.12602343386246095</v>
      </c>
      <c r="V46" s="18">
        <v>0</v>
      </c>
      <c r="W46" s="18">
        <v>5.7722236348842396E-2</v>
      </c>
      <c r="X46" s="18">
        <v>0.1148893495971598</v>
      </c>
      <c r="Y46" s="18">
        <v>1.820594567536428E-3</v>
      </c>
      <c r="Z46" s="23">
        <v>0.47771061529612108</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151</v>
      </c>
    </row>
    <row r="2" spans="1:26" x14ac:dyDescent="0.25">
      <c r="A2" t="s">
        <v>152</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3</v>
      </c>
      <c r="C11" s="8">
        <v>2</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60</v>
      </c>
      <c r="C12" s="8" t="s">
        <v>41</v>
      </c>
      <c r="D12" s="15" t="s">
        <v>26</v>
      </c>
      <c r="E12" s="14" t="s">
        <v>27</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121</v>
      </c>
      <c r="C13" s="8" t="s">
        <v>42</v>
      </c>
      <c r="D13" s="15">
        <v>0</v>
      </c>
      <c r="E13" s="14">
        <v>0</v>
      </c>
      <c r="F13" s="14">
        <v>0</v>
      </c>
      <c r="G13" s="14">
        <v>0</v>
      </c>
      <c r="H13" s="14">
        <v>0</v>
      </c>
      <c r="I13" s="14">
        <v>6.6115702479338845E-2</v>
      </c>
      <c r="J13" s="14">
        <v>0</v>
      </c>
      <c r="K13" s="15">
        <v>0</v>
      </c>
      <c r="L13" s="14">
        <v>0.2975206611570248</v>
      </c>
      <c r="M13" s="14">
        <v>0</v>
      </c>
      <c r="N13" s="14">
        <v>0.26446280991735538</v>
      </c>
      <c r="O13" s="14">
        <v>0</v>
      </c>
      <c r="P13" s="14">
        <v>0</v>
      </c>
      <c r="Q13" s="14">
        <v>0</v>
      </c>
      <c r="R13" s="14">
        <v>0</v>
      </c>
      <c r="S13" s="14">
        <v>0</v>
      </c>
      <c r="T13" s="14">
        <v>0</v>
      </c>
      <c r="U13" s="14">
        <v>0.15702479338842976</v>
      </c>
      <c r="V13" s="14">
        <v>0</v>
      </c>
      <c r="W13" s="14">
        <v>9.9173553719008267E-2</v>
      </c>
      <c r="X13" s="14">
        <v>0</v>
      </c>
      <c r="Y13" s="14">
        <v>0</v>
      </c>
      <c r="Z13" s="21">
        <v>0.11570247933884298</v>
      </c>
    </row>
    <row r="14" spans="1:26" x14ac:dyDescent="0.25">
      <c r="A14" s="4">
        <v>1986</v>
      </c>
      <c r="B14" s="8">
        <v>214</v>
      </c>
      <c r="C14" s="8" t="s">
        <v>43</v>
      </c>
      <c r="D14" s="15">
        <v>1.4018691588785047E-2</v>
      </c>
      <c r="E14" s="14">
        <v>0</v>
      </c>
      <c r="F14" s="14">
        <v>0</v>
      </c>
      <c r="G14" s="14">
        <v>0</v>
      </c>
      <c r="H14" s="14">
        <v>0</v>
      </c>
      <c r="I14" s="14">
        <v>6.0747663551401869E-2</v>
      </c>
      <c r="J14" s="14">
        <v>5.6074766355140186E-2</v>
      </c>
      <c r="K14" s="15">
        <v>6.0747663551401869E-2</v>
      </c>
      <c r="L14" s="14">
        <v>0.35514018691588783</v>
      </c>
      <c r="M14" s="14">
        <v>4.2056074766355138E-2</v>
      </c>
      <c r="N14" s="14">
        <v>9.3457943925233641E-2</v>
      </c>
      <c r="O14" s="14">
        <v>0</v>
      </c>
      <c r="P14" s="14">
        <v>0</v>
      </c>
      <c r="Q14" s="14">
        <v>0</v>
      </c>
      <c r="R14" s="14">
        <v>0</v>
      </c>
      <c r="S14" s="14">
        <v>0</v>
      </c>
      <c r="T14" s="14">
        <v>0</v>
      </c>
      <c r="U14" s="14">
        <v>8.4112149532710276E-2</v>
      </c>
      <c r="V14" s="14">
        <v>0</v>
      </c>
      <c r="W14" s="14">
        <v>3.2710280373831772E-2</v>
      </c>
      <c r="X14" s="14">
        <v>0</v>
      </c>
      <c r="Y14" s="14">
        <v>0</v>
      </c>
      <c r="Z14" s="21">
        <v>0.20093457943925233</v>
      </c>
    </row>
    <row r="15" spans="1:26" x14ac:dyDescent="0.25">
      <c r="A15" s="4">
        <v>1987</v>
      </c>
      <c r="B15" s="8">
        <v>107</v>
      </c>
      <c r="C15" s="8" t="s">
        <v>43</v>
      </c>
      <c r="D15" s="15">
        <v>0</v>
      </c>
      <c r="E15" s="14">
        <v>0</v>
      </c>
      <c r="F15" s="14">
        <v>0</v>
      </c>
      <c r="G15" s="14">
        <v>4.6728971962616821E-2</v>
      </c>
      <c r="H15" s="14">
        <v>0</v>
      </c>
      <c r="I15" s="14">
        <v>3.7383177570093455E-2</v>
      </c>
      <c r="J15" s="14">
        <v>0</v>
      </c>
      <c r="K15" s="15">
        <v>0</v>
      </c>
      <c r="L15" s="14">
        <v>0.11214953271028037</v>
      </c>
      <c r="M15" s="14">
        <v>0</v>
      </c>
      <c r="N15" s="14">
        <v>6.5420560747663545E-2</v>
      </c>
      <c r="O15" s="14">
        <v>0</v>
      </c>
      <c r="P15" s="14">
        <v>1.8691588785046728E-2</v>
      </c>
      <c r="Q15" s="14">
        <v>0</v>
      </c>
      <c r="R15" s="14">
        <v>0</v>
      </c>
      <c r="S15" s="14">
        <v>0</v>
      </c>
      <c r="T15" s="14">
        <v>0</v>
      </c>
      <c r="U15" s="14">
        <v>0.20560747663551401</v>
      </c>
      <c r="V15" s="14">
        <v>0</v>
      </c>
      <c r="W15" s="14">
        <v>0.28037383177570091</v>
      </c>
      <c r="X15" s="14">
        <v>0</v>
      </c>
      <c r="Y15" s="14">
        <v>0</v>
      </c>
      <c r="Z15" s="21">
        <v>0.23364485981308411</v>
      </c>
    </row>
    <row r="16" spans="1:26" x14ac:dyDescent="0.25">
      <c r="A16" s="4">
        <v>1988</v>
      </c>
      <c r="B16" s="8">
        <v>510</v>
      </c>
      <c r="C16" s="8" t="s">
        <v>43</v>
      </c>
      <c r="D16" s="15">
        <v>0</v>
      </c>
      <c r="E16" s="14">
        <v>0</v>
      </c>
      <c r="F16" s="14">
        <v>0</v>
      </c>
      <c r="G16" s="14">
        <v>0</v>
      </c>
      <c r="H16" s="14">
        <v>0</v>
      </c>
      <c r="I16" s="14">
        <v>1.7647058823529412E-2</v>
      </c>
      <c r="J16" s="14">
        <v>9.6078431372549025E-2</v>
      </c>
      <c r="K16" s="15">
        <v>3.9215686274509803E-3</v>
      </c>
      <c r="L16" s="14">
        <v>0.14705882352941177</v>
      </c>
      <c r="M16" s="14">
        <v>0</v>
      </c>
      <c r="N16" s="14">
        <v>0.13529411764705884</v>
      </c>
      <c r="O16" s="14">
        <v>0</v>
      </c>
      <c r="P16" s="14">
        <v>1.7647058823529412E-2</v>
      </c>
      <c r="Q16" s="14">
        <v>0</v>
      </c>
      <c r="R16" s="14">
        <v>0</v>
      </c>
      <c r="S16" s="14">
        <v>0</v>
      </c>
      <c r="T16" s="14">
        <v>0</v>
      </c>
      <c r="U16" s="14">
        <v>0.14509803921568626</v>
      </c>
      <c r="V16" s="14">
        <v>0</v>
      </c>
      <c r="W16" s="14">
        <v>0.20588235294117646</v>
      </c>
      <c r="X16" s="14">
        <v>0</v>
      </c>
      <c r="Y16" s="14">
        <v>0</v>
      </c>
      <c r="Z16" s="21">
        <v>0.23137254901960785</v>
      </c>
    </row>
    <row r="17" spans="1:26" x14ac:dyDescent="0.25">
      <c r="A17" s="4">
        <v>1989</v>
      </c>
      <c r="B17" s="8">
        <v>761</v>
      </c>
      <c r="C17" s="8" t="s">
        <v>43</v>
      </c>
      <c r="D17" s="15">
        <v>0</v>
      </c>
      <c r="E17" s="14">
        <v>0</v>
      </c>
      <c r="F17" s="14">
        <v>0</v>
      </c>
      <c r="G17" s="14">
        <v>0</v>
      </c>
      <c r="H17" s="14">
        <v>0</v>
      </c>
      <c r="I17" s="14">
        <v>3.4165571616294348E-2</v>
      </c>
      <c r="J17" s="14">
        <v>1.8396846254927726E-2</v>
      </c>
      <c r="K17" s="15">
        <v>0</v>
      </c>
      <c r="L17" s="14">
        <v>0.17477003942181341</v>
      </c>
      <c r="M17" s="14">
        <v>7.8843626806833107E-3</v>
      </c>
      <c r="N17" s="14">
        <v>3.4165571616294355E-2</v>
      </c>
      <c r="O17" s="14">
        <v>0</v>
      </c>
      <c r="P17" s="14">
        <v>4.2049934296977662E-2</v>
      </c>
      <c r="Q17" s="14">
        <v>0</v>
      </c>
      <c r="R17" s="14">
        <v>0</v>
      </c>
      <c r="S17" s="14">
        <v>0</v>
      </c>
      <c r="T17" s="14">
        <v>0</v>
      </c>
      <c r="U17" s="14">
        <v>8.5413929040735873E-2</v>
      </c>
      <c r="V17" s="14">
        <v>0</v>
      </c>
      <c r="W17" s="14">
        <v>0.30486202365308801</v>
      </c>
      <c r="X17" s="14">
        <v>0</v>
      </c>
      <c r="Y17" s="14">
        <v>1.3140604467805519E-3</v>
      </c>
      <c r="Z17" s="21">
        <v>0.29697766097240474</v>
      </c>
    </row>
    <row r="18" spans="1:26" x14ac:dyDescent="0.25">
      <c r="A18" s="4">
        <v>1990</v>
      </c>
      <c r="B18" s="8">
        <v>678</v>
      </c>
      <c r="C18" s="8" t="s">
        <v>30</v>
      </c>
      <c r="D18" s="15">
        <v>0</v>
      </c>
      <c r="E18" s="14">
        <v>0</v>
      </c>
      <c r="F18" s="14">
        <v>0</v>
      </c>
      <c r="G18" s="14">
        <v>0</v>
      </c>
      <c r="H18" s="14">
        <v>0</v>
      </c>
      <c r="I18" s="14">
        <v>4.8672566371681415E-2</v>
      </c>
      <c r="J18" s="14">
        <v>8.7020648967551628E-2</v>
      </c>
      <c r="K18" s="15">
        <v>3.0973451327433628E-2</v>
      </c>
      <c r="L18" s="14">
        <v>0.11651917404129794</v>
      </c>
      <c r="M18" s="14">
        <v>4.4247787610619468E-3</v>
      </c>
      <c r="N18" s="14">
        <v>4.1297935103244837E-2</v>
      </c>
      <c r="O18" s="14">
        <v>4.4247787610619468E-3</v>
      </c>
      <c r="P18" s="14">
        <v>3.3923303834808259E-2</v>
      </c>
      <c r="Q18" s="14">
        <v>0</v>
      </c>
      <c r="R18" s="14">
        <v>0</v>
      </c>
      <c r="S18" s="14">
        <v>0</v>
      </c>
      <c r="T18" s="14">
        <v>0</v>
      </c>
      <c r="U18" s="14">
        <v>0.22713864306784662</v>
      </c>
      <c r="V18" s="14">
        <v>0</v>
      </c>
      <c r="W18" s="14">
        <v>0.17256637168141592</v>
      </c>
      <c r="X18" s="14">
        <v>0</v>
      </c>
      <c r="Y18" s="14">
        <v>0</v>
      </c>
      <c r="Z18" s="21">
        <v>0.23303834808259588</v>
      </c>
    </row>
    <row r="19" spans="1:26" x14ac:dyDescent="0.25">
      <c r="A19" s="4">
        <v>1991</v>
      </c>
      <c r="B19" s="8">
        <v>483</v>
      </c>
      <c r="C19" s="8" t="s">
        <v>78</v>
      </c>
      <c r="D19" s="15" t="s">
        <v>26</v>
      </c>
      <c r="E19" s="14" t="s">
        <v>27</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v>31</v>
      </c>
      <c r="C20" s="8" t="s">
        <v>82</v>
      </c>
      <c r="D20" s="15" t="s">
        <v>26</v>
      </c>
      <c r="E20" s="14" t="s">
        <v>27</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v>372</v>
      </c>
      <c r="C21" s="8">
        <v>3</v>
      </c>
      <c r="D21" s="15" t="s">
        <v>26</v>
      </c>
      <c r="E21" s="14" t="s">
        <v>27</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v>730</v>
      </c>
      <c r="C22" s="8">
        <v>4</v>
      </c>
      <c r="D22" s="15" t="s">
        <v>26</v>
      </c>
      <c r="E22" s="14" t="s">
        <v>27</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v>142</v>
      </c>
      <c r="C23" s="8" t="s">
        <v>82</v>
      </c>
      <c r="D23" s="15" t="s">
        <v>26</v>
      </c>
      <c r="E23" s="14" t="s">
        <v>27</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v>134</v>
      </c>
      <c r="C24" s="8" t="s">
        <v>41</v>
      </c>
      <c r="D24" s="15" t="s">
        <v>26</v>
      </c>
      <c r="E24" s="14" t="s">
        <v>27</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v>454</v>
      </c>
      <c r="C25" s="8" t="s">
        <v>42</v>
      </c>
      <c r="D25" s="15">
        <v>0</v>
      </c>
      <c r="E25" s="14">
        <v>0</v>
      </c>
      <c r="F25" s="14">
        <v>0</v>
      </c>
      <c r="G25" s="14">
        <v>0</v>
      </c>
      <c r="H25" s="14">
        <v>0</v>
      </c>
      <c r="I25" s="14">
        <v>1.9823788546255508E-2</v>
      </c>
      <c r="J25" s="14">
        <v>0.1013215859030837</v>
      </c>
      <c r="K25" s="15">
        <v>0</v>
      </c>
      <c r="L25" s="14">
        <v>0.19383259911894274</v>
      </c>
      <c r="M25" s="14">
        <v>0</v>
      </c>
      <c r="N25" s="14">
        <v>3.3039647577092511E-2</v>
      </c>
      <c r="O25" s="14">
        <v>0</v>
      </c>
      <c r="P25" s="14">
        <v>0</v>
      </c>
      <c r="Q25" s="14">
        <v>0</v>
      </c>
      <c r="R25" s="14">
        <v>0</v>
      </c>
      <c r="S25" s="14">
        <v>0</v>
      </c>
      <c r="T25" s="14">
        <v>4.4052863436123352E-3</v>
      </c>
      <c r="U25" s="14">
        <v>0.20925110132158592</v>
      </c>
      <c r="V25" s="14">
        <v>0</v>
      </c>
      <c r="W25" s="14">
        <v>1.9823788546255508E-2</v>
      </c>
      <c r="X25" s="14">
        <v>0</v>
      </c>
      <c r="Y25" s="14">
        <v>0</v>
      </c>
      <c r="Z25" s="21">
        <v>0.41850220264317178</v>
      </c>
    </row>
    <row r="26" spans="1:26" x14ac:dyDescent="0.25">
      <c r="A26" s="4">
        <v>1998</v>
      </c>
      <c r="B26" s="8">
        <v>1122</v>
      </c>
      <c r="C26" s="8" t="s">
        <v>43</v>
      </c>
      <c r="D26" s="15">
        <v>5.3475935828877002E-3</v>
      </c>
      <c r="E26" s="14">
        <v>8.9126559714795004E-4</v>
      </c>
      <c r="F26" s="14">
        <v>0</v>
      </c>
      <c r="G26" s="14">
        <v>0</v>
      </c>
      <c r="H26" s="14">
        <v>0</v>
      </c>
      <c r="I26" s="14">
        <v>1.2477718360071301E-2</v>
      </c>
      <c r="J26" s="14">
        <v>0.10071301247771836</v>
      </c>
      <c r="K26" s="15">
        <v>0</v>
      </c>
      <c r="L26" s="14">
        <v>9.8039215686274508E-2</v>
      </c>
      <c r="M26" s="14">
        <v>0</v>
      </c>
      <c r="N26" s="14">
        <v>8.9126559714795004E-4</v>
      </c>
      <c r="O26" s="14">
        <v>1.9607843137254902E-2</v>
      </c>
      <c r="P26" s="14">
        <v>0</v>
      </c>
      <c r="Q26" s="14">
        <v>0</v>
      </c>
      <c r="R26" s="14">
        <v>0</v>
      </c>
      <c r="S26" s="14">
        <v>0</v>
      </c>
      <c r="T26" s="14">
        <v>0</v>
      </c>
      <c r="U26" s="14">
        <v>0.1675579322638146</v>
      </c>
      <c r="V26" s="14">
        <v>0</v>
      </c>
      <c r="W26" s="14">
        <v>3.20855614973262E-2</v>
      </c>
      <c r="X26" s="14">
        <v>0</v>
      </c>
      <c r="Y26" s="14">
        <v>1.7825311942959001E-3</v>
      </c>
      <c r="Z26" s="21">
        <v>0.56060606060606055</v>
      </c>
    </row>
    <row r="27" spans="1:26" x14ac:dyDescent="0.25">
      <c r="A27" s="4">
        <v>1999</v>
      </c>
      <c r="B27" s="8">
        <v>2399</v>
      </c>
      <c r="C27" s="8" t="s">
        <v>43</v>
      </c>
      <c r="D27" s="15">
        <v>5.4189245518966242E-3</v>
      </c>
      <c r="E27" s="14">
        <v>0</v>
      </c>
      <c r="F27" s="14">
        <v>0</v>
      </c>
      <c r="G27" s="14">
        <v>0</v>
      </c>
      <c r="H27" s="14">
        <v>0</v>
      </c>
      <c r="I27" s="14">
        <v>5.7107127969987494E-2</v>
      </c>
      <c r="J27" s="14">
        <v>4.25177157148812E-2</v>
      </c>
      <c r="K27" s="15">
        <v>0</v>
      </c>
      <c r="L27" s="14">
        <v>7.5864943726552725E-2</v>
      </c>
      <c r="M27" s="14">
        <v>0</v>
      </c>
      <c r="N27" s="14">
        <v>0</v>
      </c>
      <c r="O27" s="14">
        <v>8.3368070029178826E-4</v>
      </c>
      <c r="P27" s="14">
        <v>1.6673614005835765E-3</v>
      </c>
      <c r="Q27" s="14">
        <v>0</v>
      </c>
      <c r="R27" s="14">
        <v>0</v>
      </c>
      <c r="S27" s="14">
        <v>0</v>
      </c>
      <c r="T27" s="14">
        <v>0</v>
      </c>
      <c r="U27" s="14">
        <v>8.6285952480200073E-2</v>
      </c>
      <c r="V27" s="14">
        <v>0</v>
      </c>
      <c r="W27" s="14">
        <v>1.2922050854522719E-2</v>
      </c>
      <c r="X27" s="14">
        <v>0</v>
      </c>
      <c r="Y27" s="14">
        <v>2.0842017507294707E-3</v>
      </c>
      <c r="Z27" s="21">
        <v>0.71529804085035431</v>
      </c>
    </row>
    <row r="28" spans="1:26" x14ac:dyDescent="0.25">
      <c r="A28" s="4">
        <v>2000</v>
      </c>
      <c r="B28" s="8">
        <v>523</v>
      </c>
      <c r="C28" s="8" t="s">
        <v>43</v>
      </c>
      <c r="D28" s="15">
        <v>7.6481835564053535E-3</v>
      </c>
      <c r="E28" s="14">
        <v>0</v>
      </c>
      <c r="F28" s="14">
        <v>0</v>
      </c>
      <c r="G28" s="14">
        <v>0</v>
      </c>
      <c r="H28" s="14">
        <v>0</v>
      </c>
      <c r="I28" s="14">
        <v>7.0745697896749518E-2</v>
      </c>
      <c r="J28" s="14">
        <v>3.0592734225621414E-2</v>
      </c>
      <c r="K28" s="15">
        <v>0</v>
      </c>
      <c r="L28" s="14">
        <v>0.15487571701720843</v>
      </c>
      <c r="M28" s="14">
        <v>0</v>
      </c>
      <c r="N28" s="14">
        <v>0</v>
      </c>
      <c r="O28" s="14">
        <v>0</v>
      </c>
      <c r="P28" s="14">
        <v>0</v>
      </c>
      <c r="Q28" s="14">
        <v>0</v>
      </c>
      <c r="R28" s="14">
        <v>0</v>
      </c>
      <c r="S28" s="14">
        <v>0</v>
      </c>
      <c r="T28" s="14">
        <v>0</v>
      </c>
      <c r="U28" s="14">
        <v>0.15678776290630977</v>
      </c>
      <c r="V28" s="14">
        <v>0</v>
      </c>
      <c r="W28" s="14">
        <v>1.5296367112810707E-2</v>
      </c>
      <c r="X28" s="14">
        <v>0</v>
      </c>
      <c r="Y28" s="14">
        <v>0</v>
      </c>
      <c r="Z28" s="21">
        <v>0.56405353728489482</v>
      </c>
    </row>
    <row r="29" spans="1:26" x14ac:dyDescent="0.25">
      <c r="A29" s="4">
        <v>2001</v>
      </c>
      <c r="B29" s="8">
        <v>254</v>
      </c>
      <c r="C29" s="8" t="s">
        <v>43</v>
      </c>
      <c r="D29" s="15">
        <v>0</v>
      </c>
      <c r="E29" s="14">
        <v>0</v>
      </c>
      <c r="F29" s="14">
        <v>0</v>
      </c>
      <c r="G29" s="14">
        <v>0</v>
      </c>
      <c r="H29" s="14">
        <v>0</v>
      </c>
      <c r="I29" s="14">
        <v>3.5433070866141732E-2</v>
      </c>
      <c r="J29" s="14">
        <v>2.3622047244094488E-2</v>
      </c>
      <c r="K29" s="15">
        <v>0</v>
      </c>
      <c r="L29" s="14">
        <v>0.12204724409448819</v>
      </c>
      <c r="M29" s="14">
        <v>0</v>
      </c>
      <c r="N29" s="14">
        <v>0</v>
      </c>
      <c r="O29" s="14">
        <v>0</v>
      </c>
      <c r="P29" s="14">
        <v>3.1496062992125984E-2</v>
      </c>
      <c r="Q29" s="14">
        <v>0</v>
      </c>
      <c r="R29" s="14">
        <v>0</v>
      </c>
      <c r="S29" s="14">
        <v>0</v>
      </c>
      <c r="T29" s="14">
        <v>0</v>
      </c>
      <c r="U29" s="14">
        <v>0.1141732283464567</v>
      </c>
      <c r="V29" s="14">
        <v>0</v>
      </c>
      <c r="W29" s="14">
        <v>1.968503937007874E-2</v>
      </c>
      <c r="X29" s="14">
        <v>0</v>
      </c>
      <c r="Y29" s="14">
        <v>0</v>
      </c>
      <c r="Z29" s="21">
        <v>0.65354330708661412</v>
      </c>
    </row>
    <row r="30" spans="1:26" x14ac:dyDescent="0.25">
      <c r="A30" s="4">
        <v>2002</v>
      </c>
      <c r="B30" s="8">
        <v>266</v>
      </c>
      <c r="C30" s="8" t="s">
        <v>43</v>
      </c>
      <c r="D30" s="15">
        <v>1.1278195488721804E-2</v>
      </c>
      <c r="E30" s="14">
        <v>0</v>
      </c>
      <c r="F30" s="14">
        <v>0</v>
      </c>
      <c r="G30" s="14">
        <v>0</v>
      </c>
      <c r="H30" s="14">
        <v>0</v>
      </c>
      <c r="I30" s="14">
        <v>7.5187969924812026E-3</v>
      </c>
      <c r="J30" s="14">
        <v>0.14285714285714285</v>
      </c>
      <c r="K30" s="15">
        <v>0</v>
      </c>
      <c r="L30" s="14">
        <v>0.13909774436090225</v>
      </c>
      <c r="M30" s="14">
        <v>0</v>
      </c>
      <c r="N30" s="14">
        <v>0</v>
      </c>
      <c r="O30" s="14">
        <v>0</v>
      </c>
      <c r="P30" s="14">
        <v>0</v>
      </c>
      <c r="Q30" s="14">
        <v>0</v>
      </c>
      <c r="R30" s="14">
        <v>0</v>
      </c>
      <c r="S30" s="14">
        <v>0</v>
      </c>
      <c r="T30" s="14">
        <v>3.7593984962406013E-3</v>
      </c>
      <c r="U30" s="14">
        <v>8.2706766917293228E-2</v>
      </c>
      <c r="V30" s="14">
        <v>0</v>
      </c>
      <c r="W30" s="14">
        <v>1.1278195488721804E-2</v>
      </c>
      <c r="X30" s="14">
        <v>0</v>
      </c>
      <c r="Y30" s="14">
        <v>0</v>
      </c>
      <c r="Z30" s="21">
        <v>0.60150375939849621</v>
      </c>
    </row>
    <row r="31" spans="1:26" x14ac:dyDescent="0.25">
      <c r="A31" s="4">
        <v>2003</v>
      </c>
      <c r="B31" s="8">
        <v>886</v>
      </c>
      <c r="C31" s="8" t="s">
        <v>43</v>
      </c>
      <c r="D31" s="15">
        <v>0</v>
      </c>
      <c r="E31" s="14">
        <v>0</v>
      </c>
      <c r="F31" s="14">
        <v>0</v>
      </c>
      <c r="G31" s="14">
        <v>9.0293453724604959E-3</v>
      </c>
      <c r="H31" s="14">
        <v>0</v>
      </c>
      <c r="I31" s="14">
        <v>0.19864559819413094</v>
      </c>
      <c r="J31" s="14">
        <v>3.8374717832957109E-2</v>
      </c>
      <c r="K31" s="15">
        <v>0</v>
      </c>
      <c r="L31" s="14">
        <v>9.5936794582392779E-2</v>
      </c>
      <c r="M31" s="14">
        <v>0</v>
      </c>
      <c r="N31" s="14">
        <v>0</v>
      </c>
      <c r="O31" s="14">
        <v>3.3860045146726862E-3</v>
      </c>
      <c r="P31" s="14">
        <v>1.128668171557562E-3</v>
      </c>
      <c r="Q31" s="14">
        <v>0</v>
      </c>
      <c r="R31" s="14">
        <v>0</v>
      </c>
      <c r="S31" s="14">
        <v>0</v>
      </c>
      <c r="T31" s="14">
        <v>0</v>
      </c>
      <c r="U31" s="14">
        <v>7.5620767494356658E-2</v>
      </c>
      <c r="V31" s="14">
        <v>0</v>
      </c>
      <c r="W31" s="14">
        <v>7.900677200902935E-3</v>
      </c>
      <c r="X31" s="14">
        <v>0</v>
      </c>
      <c r="Y31" s="14">
        <v>0</v>
      </c>
      <c r="Z31" s="21">
        <v>0.56997742663656881</v>
      </c>
    </row>
    <row r="32" spans="1:26" x14ac:dyDescent="0.25">
      <c r="A32" s="4">
        <v>2004</v>
      </c>
      <c r="B32" s="8">
        <v>1578</v>
      </c>
      <c r="C32" s="8" t="s">
        <v>43</v>
      </c>
      <c r="D32" s="15">
        <v>1.9011406844106464E-3</v>
      </c>
      <c r="E32" s="14">
        <v>0</v>
      </c>
      <c r="F32" s="14">
        <v>0</v>
      </c>
      <c r="G32" s="14">
        <v>0</v>
      </c>
      <c r="H32" s="14">
        <v>0</v>
      </c>
      <c r="I32" s="14">
        <v>0.12864385297845377</v>
      </c>
      <c r="J32" s="14">
        <v>3.6755386565272496E-2</v>
      </c>
      <c r="K32" s="15">
        <v>0</v>
      </c>
      <c r="L32" s="14">
        <v>5.7667934093789605E-2</v>
      </c>
      <c r="M32" s="14">
        <v>0</v>
      </c>
      <c r="N32" s="14">
        <v>0</v>
      </c>
      <c r="O32" s="14">
        <v>0</v>
      </c>
      <c r="P32" s="14">
        <v>8.2382762991128015E-3</v>
      </c>
      <c r="Q32" s="14">
        <v>0</v>
      </c>
      <c r="R32" s="14">
        <v>0</v>
      </c>
      <c r="S32" s="14">
        <v>0</v>
      </c>
      <c r="T32" s="14">
        <v>0</v>
      </c>
      <c r="U32" s="14">
        <v>3.9923954372623568E-2</v>
      </c>
      <c r="V32" s="14">
        <v>0</v>
      </c>
      <c r="W32" s="14">
        <v>1.0139416983523447E-2</v>
      </c>
      <c r="X32" s="14">
        <v>6.3371356147021542E-4</v>
      </c>
      <c r="Y32" s="14">
        <v>1.2674271229404308E-3</v>
      </c>
      <c r="Z32" s="21">
        <v>0.71482889733840305</v>
      </c>
    </row>
    <row r="33" spans="1:26" x14ac:dyDescent="0.25">
      <c r="A33" s="4">
        <v>2005</v>
      </c>
      <c r="B33" s="8">
        <v>1170</v>
      </c>
      <c r="C33" s="8" t="s">
        <v>43</v>
      </c>
      <c r="D33" s="15">
        <v>9.4017094017094013E-3</v>
      </c>
      <c r="E33" s="14">
        <v>0</v>
      </c>
      <c r="F33" s="14">
        <v>0</v>
      </c>
      <c r="G33" s="14">
        <v>1.7094017094017094E-3</v>
      </c>
      <c r="H33" s="14">
        <v>0</v>
      </c>
      <c r="I33" s="14">
        <v>8.461538461538462E-2</v>
      </c>
      <c r="J33" s="14">
        <v>5.2136752136752139E-2</v>
      </c>
      <c r="K33" s="15">
        <v>0</v>
      </c>
      <c r="L33" s="14">
        <v>0.10341880341880341</v>
      </c>
      <c r="M33" s="14">
        <v>0</v>
      </c>
      <c r="N33" s="14">
        <v>3.4188034188034188E-3</v>
      </c>
      <c r="O33" s="14">
        <v>0</v>
      </c>
      <c r="P33" s="14">
        <v>2.5641025641025641E-3</v>
      </c>
      <c r="Q33" s="14">
        <v>2.5641025641025641E-3</v>
      </c>
      <c r="R33" s="14">
        <v>0</v>
      </c>
      <c r="S33" s="14">
        <v>0</v>
      </c>
      <c r="T33" s="14">
        <v>0</v>
      </c>
      <c r="U33" s="14">
        <v>6.3247863247863245E-2</v>
      </c>
      <c r="V33" s="14">
        <v>0</v>
      </c>
      <c r="W33" s="14">
        <v>1.0256410256410256E-2</v>
      </c>
      <c r="X33" s="14">
        <v>6.4957264957264962E-2</v>
      </c>
      <c r="Y33" s="14">
        <v>1.7094017094017094E-3</v>
      </c>
      <c r="Z33" s="21">
        <v>0.6</v>
      </c>
    </row>
    <row r="34" spans="1:26" x14ac:dyDescent="0.25">
      <c r="A34" s="4">
        <v>2006</v>
      </c>
      <c r="B34" s="8">
        <v>715</v>
      </c>
      <c r="C34" s="8" t="s">
        <v>43</v>
      </c>
      <c r="D34" s="15">
        <v>4.1958041958041958E-3</v>
      </c>
      <c r="E34" s="14">
        <v>0</v>
      </c>
      <c r="F34" s="14">
        <v>0</v>
      </c>
      <c r="G34" s="14">
        <v>0</v>
      </c>
      <c r="H34" s="14">
        <v>0</v>
      </c>
      <c r="I34" s="14">
        <v>8.6713286713286694E-2</v>
      </c>
      <c r="J34" s="14">
        <v>6.0139860139860141E-2</v>
      </c>
      <c r="K34" s="15">
        <v>0</v>
      </c>
      <c r="L34" s="14">
        <v>0.10209790209790209</v>
      </c>
      <c r="M34" s="14">
        <v>0</v>
      </c>
      <c r="N34" s="14">
        <v>0</v>
      </c>
      <c r="O34" s="14">
        <v>0</v>
      </c>
      <c r="P34" s="14">
        <v>0</v>
      </c>
      <c r="Q34" s="14">
        <v>2.7972027972027972E-3</v>
      </c>
      <c r="R34" s="14">
        <v>0</v>
      </c>
      <c r="S34" s="14">
        <v>2.7972027972027972E-3</v>
      </c>
      <c r="T34" s="14">
        <v>0</v>
      </c>
      <c r="U34" s="14">
        <v>2.7972027972027972E-2</v>
      </c>
      <c r="V34" s="14">
        <v>0</v>
      </c>
      <c r="W34" s="14">
        <v>1.6783216783216783E-2</v>
      </c>
      <c r="X34" s="14">
        <v>0.33706293706293705</v>
      </c>
      <c r="Y34" s="14">
        <v>0</v>
      </c>
      <c r="Z34" s="21">
        <v>0.35944055944055942</v>
      </c>
    </row>
    <row r="35" spans="1:26" x14ac:dyDescent="0.25">
      <c r="A35" s="4">
        <v>2007</v>
      </c>
      <c r="B35" s="8">
        <v>761</v>
      </c>
      <c r="C35" s="8" t="s">
        <v>43</v>
      </c>
      <c r="D35" s="15">
        <v>0</v>
      </c>
      <c r="E35" s="14">
        <v>0</v>
      </c>
      <c r="F35" s="14">
        <v>0</v>
      </c>
      <c r="G35" s="14">
        <v>0</v>
      </c>
      <c r="H35" s="14">
        <v>0</v>
      </c>
      <c r="I35" s="14">
        <v>2.6281208935611033E-2</v>
      </c>
      <c r="J35" s="14">
        <v>8.1471747700394212E-2</v>
      </c>
      <c r="K35" s="15">
        <v>0</v>
      </c>
      <c r="L35" s="14">
        <v>4.3363994743758211E-2</v>
      </c>
      <c r="M35" s="14">
        <v>0</v>
      </c>
      <c r="N35" s="14">
        <v>0</v>
      </c>
      <c r="O35" s="14">
        <v>0</v>
      </c>
      <c r="P35" s="14">
        <v>5.2562417871222077E-3</v>
      </c>
      <c r="Q35" s="14">
        <v>2.6281208935611039E-3</v>
      </c>
      <c r="R35" s="14">
        <v>0</v>
      </c>
      <c r="S35" s="14">
        <v>0</v>
      </c>
      <c r="T35" s="14">
        <v>0</v>
      </c>
      <c r="U35" s="14">
        <v>0.14191852825229961</v>
      </c>
      <c r="V35" s="14">
        <v>0</v>
      </c>
      <c r="W35" s="14">
        <v>1.4454664914586071E-2</v>
      </c>
      <c r="X35" s="14">
        <v>0.23521681997371879</v>
      </c>
      <c r="Y35" s="14">
        <v>1.1826544021024968E-2</v>
      </c>
      <c r="Z35" s="21">
        <v>0.4375821287779238</v>
      </c>
    </row>
    <row r="36" spans="1:26" x14ac:dyDescent="0.25">
      <c r="A36" s="4">
        <v>2008</v>
      </c>
      <c r="B36" s="8">
        <v>709</v>
      </c>
      <c r="C36" s="8" t="s">
        <v>43</v>
      </c>
      <c r="D36" s="15">
        <v>0</v>
      </c>
      <c r="E36" s="14">
        <v>0</v>
      </c>
      <c r="F36" s="14">
        <v>0</v>
      </c>
      <c r="G36" s="14">
        <v>0</v>
      </c>
      <c r="H36" s="14">
        <v>0</v>
      </c>
      <c r="I36" s="14">
        <v>1.8335684062059238E-2</v>
      </c>
      <c r="J36" s="14">
        <v>3.5260930888575459E-2</v>
      </c>
      <c r="K36" s="15">
        <v>0</v>
      </c>
      <c r="L36" s="14">
        <v>5.6417489421720729E-2</v>
      </c>
      <c r="M36" s="14">
        <v>0</v>
      </c>
      <c r="N36" s="14">
        <v>0</v>
      </c>
      <c r="O36" s="14">
        <v>0</v>
      </c>
      <c r="P36" s="14">
        <v>0</v>
      </c>
      <c r="Q36" s="14">
        <v>0</v>
      </c>
      <c r="R36" s="14">
        <v>0</v>
      </c>
      <c r="S36" s="14">
        <v>0</v>
      </c>
      <c r="T36" s="14">
        <v>0</v>
      </c>
      <c r="U36" s="14">
        <v>9.8730606488011283E-2</v>
      </c>
      <c r="V36" s="14">
        <v>0</v>
      </c>
      <c r="W36" s="14">
        <v>0.12834978843441466</v>
      </c>
      <c r="X36" s="14">
        <v>0.20592383638928069</v>
      </c>
      <c r="Y36" s="14">
        <v>1.4104372355430183E-3</v>
      </c>
      <c r="Z36" s="21">
        <v>0.45557122708039494</v>
      </c>
    </row>
    <row r="37" spans="1:26" x14ac:dyDescent="0.25">
      <c r="A37" s="4">
        <v>2009</v>
      </c>
      <c r="B37" s="8">
        <v>364</v>
      </c>
      <c r="C37" s="8" t="s">
        <v>43</v>
      </c>
      <c r="D37" s="15">
        <v>8.241758241758242E-3</v>
      </c>
      <c r="E37" s="14">
        <v>0</v>
      </c>
      <c r="F37" s="14">
        <v>0</v>
      </c>
      <c r="G37" s="14">
        <v>0</v>
      </c>
      <c r="H37" s="14">
        <v>0</v>
      </c>
      <c r="I37" s="14">
        <v>1.6483516483516484E-2</v>
      </c>
      <c r="J37" s="14">
        <v>0.12362637362637363</v>
      </c>
      <c r="K37" s="15">
        <v>0</v>
      </c>
      <c r="L37" s="14">
        <v>3.2967032967032968E-2</v>
      </c>
      <c r="M37" s="14">
        <v>0</v>
      </c>
      <c r="N37" s="14">
        <v>0</v>
      </c>
      <c r="O37" s="14">
        <v>0</v>
      </c>
      <c r="P37" s="14">
        <v>1.6483516483516484E-2</v>
      </c>
      <c r="Q37" s="14">
        <v>0</v>
      </c>
      <c r="R37" s="14">
        <v>0</v>
      </c>
      <c r="S37" s="14">
        <v>0</v>
      </c>
      <c r="T37" s="14">
        <v>0</v>
      </c>
      <c r="U37" s="14">
        <v>6.5934065934065936E-2</v>
      </c>
      <c r="V37" s="14">
        <v>0</v>
      </c>
      <c r="W37" s="14">
        <v>0.15384615384615385</v>
      </c>
      <c r="X37" s="14">
        <v>0.15384615384615385</v>
      </c>
      <c r="Y37" s="14">
        <v>2.7472527472527475E-3</v>
      </c>
      <c r="Z37" s="21">
        <v>0.42582417582417581</v>
      </c>
    </row>
    <row r="38" spans="1:26" x14ac:dyDescent="0.25">
      <c r="A38" s="4">
        <v>2010</v>
      </c>
      <c r="B38" s="8">
        <v>390</v>
      </c>
      <c r="C38" s="8" t="s">
        <v>43</v>
      </c>
      <c r="D38" s="15">
        <v>2.5641025641025641E-3</v>
      </c>
      <c r="E38" s="14">
        <v>0</v>
      </c>
      <c r="F38" s="14">
        <v>0</v>
      </c>
      <c r="G38" s="14">
        <v>0</v>
      </c>
      <c r="H38" s="14">
        <v>7.6923076923076927E-3</v>
      </c>
      <c r="I38" s="14">
        <v>0</v>
      </c>
      <c r="J38" s="14">
        <v>2.564102564102564E-2</v>
      </c>
      <c r="K38" s="15">
        <v>0</v>
      </c>
      <c r="L38" s="14">
        <v>7.6923076923076927E-3</v>
      </c>
      <c r="M38" s="14">
        <v>0</v>
      </c>
      <c r="N38" s="14">
        <v>0</v>
      </c>
      <c r="O38" s="14">
        <v>0</v>
      </c>
      <c r="P38" s="14">
        <v>0</v>
      </c>
      <c r="Q38" s="14">
        <v>0</v>
      </c>
      <c r="R38" s="14">
        <v>0</v>
      </c>
      <c r="S38" s="14">
        <v>0</v>
      </c>
      <c r="T38" s="14">
        <v>0</v>
      </c>
      <c r="U38" s="14">
        <v>7.179487179487179E-2</v>
      </c>
      <c r="V38" s="14">
        <v>0</v>
      </c>
      <c r="W38" s="14">
        <v>0.18974358974358974</v>
      </c>
      <c r="X38" s="14">
        <v>0.19487179487179487</v>
      </c>
      <c r="Y38" s="14">
        <v>5.1282051282051282E-3</v>
      </c>
      <c r="Z38" s="21">
        <v>0.49487179487179489</v>
      </c>
    </row>
    <row r="39" spans="1:26" x14ac:dyDescent="0.25">
      <c r="A39" s="4">
        <v>2011</v>
      </c>
      <c r="B39" s="8">
        <v>559</v>
      </c>
      <c r="C39" s="8" t="s">
        <v>43</v>
      </c>
      <c r="D39" s="15">
        <v>0</v>
      </c>
      <c r="E39" s="14">
        <v>0</v>
      </c>
      <c r="F39" s="14">
        <v>0</v>
      </c>
      <c r="G39" s="14">
        <v>0</v>
      </c>
      <c r="H39" s="14">
        <v>0</v>
      </c>
      <c r="I39" s="14">
        <v>2.3255813953488372E-2</v>
      </c>
      <c r="J39" s="14">
        <v>4.1144901610017888E-2</v>
      </c>
      <c r="K39" s="15">
        <v>0</v>
      </c>
      <c r="L39" s="14">
        <v>7.1556350626118065E-2</v>
      </c>
      <c r="M39" s="14">
        <v>0</v>
      </c>
      <c r="N39" s="14">
        <v>0</v>
      </c>
      <c r="O39" s="14">
        <v>5.3667262969588547E-3</v>
      </c>
      <c r="P39" s="14">
        <v>1.7889087656529517E-3</v>
      </c>
      <c r="Q39" s="14">
        <v>0</v>
      </c>
      <c r="R39" s="14">
        <v>0</v>
      </c>
      <c r="S39" s="14">
        <v>0</v>
      </c>
      <c r="T39" s="14">
        <v>0</v>
      </c>
      <c r="U39" s="14">
        <v>0.10912343470483005</v>
      </c>
      <c r="V39" s="14">
        <v>0</v>
      </c>
      <c r="W39" s="14">
        <v>0.11985688729874776</v>
      </c>
      <c r="X39" s="14">
        <v>0.19856887298747763</v>
      </c>
      <c r="Y39" s="14">
        <v>1.7889087656529517E-3</v>
      </c>
      <c r="Z39" s="21">
        <v>0.42754919499105548</v>
      </c>
    </row>
    <row r="40" spans="1:26" x14ac:dyDescent="0.25">
      <c r="A40" s="4">
        <v>2012</v>
      </c>
      <c r="B40" s="8">
        <v>790</v>
      </c>
      <c r="C40" s="8" t="s">
        <v>30</v>
      </c>
      <c r="D40" s="15">
        <v>7.5949367088607592E-3</v>
      </c>
      <c r="E40" s="14">
        <v>0</v>
      </c>
      <c r="F40" s="14">
        <v>0</v>
      </c>
      <c r="G40" s="14">
        <v>0</v>
      </c>
      <c r="H40" s="14">
        <v>0</v>
      </c>
      <c r="I40" s="14">
        <v>1.1392405063291139E-2</v>
      </c>
      <c r="J40" s="14">
        <v>4.810126582278481E-2</v>
      </c>
      <c r="K40" s="15">
        <v>0</v>
      </c>
      <c r="L40" s="14">
        <v>5.4430379746835442E-2</v>
      </c>
      <c r="M40" s="14">
        <v>0</v>
      </c>
      <c r="N40" s="14">
        <v>1.3924050632911392E-2</v>
      </c>
      <c r="O40" s="14">
        <v>0</v>
      </c>
      <c r="P40" s="14">
        <v>8.8607594936708865E-3</v>
      </c>
      <c r="Q40" s="14">
        <v>0</v>
      </c>
      <c r="R40" s="14">
        <v>0</v>
      </c>
      <c r="S40" s="14">
        <v>0</v>
      </c>
      <c r="T40" s="14">
        <v>0</v>
      </c>
      <c r="U40" s="14">
        <v>0.11265822784810126</v>
      </c>
      <c r="V40" s="14">
        <v>0</v>
      </c>
      <c r="W40" s="14">
        <v>0.15822784810126581</v>
      </c>
      <c r="X40" s="14">
        <v>0.15063291139240506</v>
      </c>
      <c r="Y40" s="14">
        <v>0</v>
      </c>
      <c r="Z40" s="21">
        <v>0.4341772151898734</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697</v>
      </c>
      <c r="C42" s="9"/>
      <c r="D42" s="16">
        <v>3.5277745711519244E-3</v>
      </c>
      <c r="E42" s="1">
        <v>4.0512072597634096E-5</v>
      </c>
      <c r="F42" s="1">
        <v>0</v>
      </c>
      <c r="G42" s="1">
        <v>2.6121690474763194E-3</v>
      </c>
      <c r="H42" s="1">
        <v>3.4965034965034965E-4</v>
      </c>
      <c r="I42" s="1">
        <v>4.8282031456511276E-2</v>
      </c>
      <c r="J42" s="1">
        <v>5.644763151530563E-2</v>
      </c>
      <c r="K42" s="16">
        <v>4.347394704831203E-3</v>
      </c>
      <c r="L42" s="1">
        <v>0.11874840323503391</v>
      </c>
      <c r="M42" s="1">
        <v>2.4711461912772909E-3</v>
      </c>
      <c r="N42" s="1">
        <v>3.1153304826491174E-2</v>
      </c>
      <c r="O42" s="1">
        <v>1.5281378822836445E-3</v>
      </c>
      <c r="P42" s="1">
        <v>8.6270810771730475E-3</v>
      </c>
      <c r="Q42" s="1">
        <v>3.6315573885756664E-4</v>
      </c>
      <c r="R42" s="1">
        <v>0</v>
      </c>
      <c r="S42" s="1">
        <v>1.2714558169103624E-4</v>
      </c>
      <c r="T42" s="1">
        <v>3.7112203817513345E-4</v>
      </c>
      <c r="U42" s="1">
        <v>0.11491282378298337</v>
      </c>
      <c r="V42" s="1">
        <v>0</v>
      </c>
      <c r="W42" s="1">
        <v>9.1646275935306748E-2</v>
      </c>
      <c r="X42" s="1">
        <v>7.0077922956477412E-2</v>
      </c>
      <c r="Y42" s="1">
        <v>1.411771369173949E-3</v>
      </c>
      <c r="Z42" s="22">
        <v>0.44295454566755138</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398</v>
      </c>
      <c r="C44" s="9"/>
      <c r="D44" s="16">
        <v>2.3364485981308409E-3</v>
      </c>
      <c r="E44" s="1">
        <v>0</v>
      </c>
      <c r="F44" s="1">
        <v>0</v>
      </c>
      <c r="G44" s="1">
        <v>7.7881619937694704E-3</v>
      </c>
      <c r="H44" s="1">
        <v>0</v>
      </c>
      <c r="I44" s="1">
        <v>4.4121956735389885E-2</v>
      </c>
      <c r="J44" s="1">
        <v>4.2928448825028089E-2</v>
      </c>
      <c r="K44" s="16">
        <v>1.5940447251047745E-2</v>
      </c>
      <c r="L44" s="1">
        <v>0.20052640296261937</v>
      </c>
      <c r="M44" s="1">
        <v>9.0608693680167326E-3</v>
      </c>
      <c r="N44" s="1">
        <v>0.10568315649280843</v>
      </c>
      <c r="O44" s="1">
        <v>7.3746312684365781E-4</v>
      </c>
      <c r="P44" s="1">
        <v>1.8718647623393675E-2</v>
      </c>
      <c r="Q44" s="1">
        <v>0</v>
      </c>
      <c r="R44" s="1">
        <v>0</v>
      </c>
      <c r="S44" s="1">
        <v>0</v>
      </c>
      <c r="T44" s="1">
        <v>0</v>
      </c>
      <c r="U44" s="1">
        <v>0.15073250514682046</v>
      </c>
      <c r="V44" s="1">
        <v>0</v>
      </c>
      <c r="W44" s="1">
        <v>0.18259473569070359</v>
      </c>
      <c r="X44" s="1">
        <v>0</v>
      </c>
      <c r="Y44" s="1">
        <v>2.1901007446342531E-4</v>
      </c>
      <c r="Z44" s="22">
        <v>0.21861174611096465</v>
      </c>
    </row>
    <row r="45" spans="1:26" x14ac:dyDescent="0.25">
      <c r="A45" s="5" t="s">
        <v>35</v>
      </c>
      <c r="B45" s="9">
        <v>788</v>
      </c>
      <c r="C45" s="9"/>
      <c r="D45" s="16">
        <v>2.6737967914438501E-3</v>
      </c>
      <c r="E45" s="1">
        <v>4.4563279857397502E-4</v>
      </c>
      <c r="F45" s="1">
        <v>0</v>
      </c>
      <c r="G45" s="1">
        <v>0</v>
      </c>
      <c r="H45" s="1">
        <v>0</v>
      </c>
      <c r="I45" s="1">
        <v>1.6150753453163406E-2</v>
      </c>
      <c r="J45" s="1">
        <v>0.10101729919040103</v>
      </c>
      <c r="K45" s="16">
        <v>0</v>
      </c>
      <c r="L45" s="1">
        <v>0.14593590740260862</v>
      </c>
      <c r="M45" s="1">
        <v>0</v>
      </c>
      <c r="N45" s="1">
        <v>1.6965456587120231E-2</v>
      </c>
      <c r="O45" s="1">
        <v>9.8039215686274508E-3</v>
      </c>
      <c r="P45" s="1">
        <v>0</v>
      </c>
      <c r="Q45" s="1">
        <v>0</v>
      </c>
      <c r="R45" s="1">
        <v>0</v>
      </c>
      <c r="S45" s="1">
        <v>0</v>
      </c>
      <c r="T45" s="1">
        <v>2.2026431718061676E-3</v>
      </c>
      <c r="U45" s="1">
        <v>0.18840451679270026</v>
      </c>
      <c r="V45" s="1">
        <v>0</v>
      </c>
      <c r="W45" s="1">
        <v>2.5954675021790854E-2</v>
      </c>
      <c r="X45" s="1">
        <v>0</v>
      </c>
      <c r="Y45" s="1">
        <v>8.9126559714795004E-4</v>
      </c>
      <c r="Z45" s="22">
        <v>0.48955413162461614</v>
      </c>
    </row>
    <row r="46" spans="1:26" ht="15.75" thickBot="1" x14ac:dyDescent="0.3">
      <c r="A46" s="6" t="s">
        <v>36</v>
      </c>
      <c r="B46" s="11">
        <v>812</v>
      </c>
      <c r="C46" s="11"/>
      <c r="D46" s="17">
        <v>4.1603396709763993E-3</v>
      </c>
      <c r="E46" s="18">
        <v>0</v>
      </c>
      <c r="F46" s="18">
        <v>0</v>
      </c>
      <c r="G46" s="18">
        <v>7.6705336299015743E-4</v>
      </c>
      <c r="H46" s="18">
        <v>5.4945054945054945E-4</v>
      </c>
      <c r="I46" s="18">
        <v>5.4655103194613017E-2</v>
      </c>
      <c r="J46" s="18">
        <v>5.5874471571839543E-2</v>
      </c>
      <c r="K46" s="17">
        <v>0</v>
      </c>
      <c r="L46" s="18">
        <v>7.981675989927231E-2</v>
      </c>
      <c r="M46" s="18">
        <v>0</v>
      </c>
      <c r="N46" s="18">
        <v>1.2387752894082009E-3</v>
      </c>
      <c r="O46" s="18">
        <v>6.8474367942309496E-4</v>
      </c>
      <c r="P46" s="18">
        <v>5.5345641398175018E-3</v>
      </c>
      <c r="Q46" s="18">
        <v>5.7067330391903323E-4</v>
      </c>
      <c r="R46" s="18">
        <v>0</v>
      </c>
      <c r="S46" s="18">
        <v>1.998001998001998E-4</v>
      </c>
      <c r="T46" s="18">
        <v>2.6852846401718581E-4</v>
      </c>
      <c r="U46" s="18">
        <v>8.9062718482807945E-2</v>
      </c>
      <c r="V46" s="18">
        <v>0</v>
      </c>
      <c r="W46" s="18">
        <v>6.2052879027781803E-2</v>
      </c>
      <c r="X46" s="18">
        <v>0.11012245036017879</v>
      </c>
      <c r="Y46" s="18">
        <v>1.9973127486250307E-3</v>
      </c>
      <c r="Z46" s="23">
        <v>0.53244437605507922</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148</v>
      </c>
    </row>
    <row r="2" spans="1:26" x14ac:dyDescent="0.25">
      <c r="A2" t="s">
        <v>150</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33</v>
      </c>
      <c r="C15" s="8">
        <v>2</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69</v>
      </c>
      <c r="C16" s="8">
        <v>3</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38</v>
      </c>
      <c r="C17" s="8">
        <v>4</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4</v>
      </c>
      <c r="C18" s="8">
        <v>5</v>
      </c>
      <c r="D18" s="15" t="s">
        <v>26</v>
      </c>
      <c r="E18" s="14" t="s">
        <v>27</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v>80</v>
      </c>
      <c r="C23" s="8">
        <v>2</v>
      </c>
      <c r="D23" s="15" t="s">
        <v>26</v>
      </c>
      <c r="E23" s="14" t="s">
        <v>27</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v>548</v>
      </c>
      <c r="C24" s="8" t="s">
        <v>41</v>
      </c>
      <c r="D24" s="15" t="s">
        <v>26</v>
      </c>
      <c r="E24" s="14" t="s">
        <v>27</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v>928</v>
      </c>
      <c r="C25" s="8" t="s">
        <v>42</v>
      </c>
      <c r="D25" s="15">
        <v>1.5086206896551723E-2</v>
      </c>
      <c r="E25" s="14">
        <v>0</v>
      </c>
      <c r="F25" s="14">
        <v>0</v>
      </c>
      <c r="G25" s="14">
        <v>2.1551724137931034E-3</v>
      </c>
      <c r="H25" s="14">
        <v>0</v>
      </c>
      <c r="I25" s="14">
        <v>2.1551724137931036E-2</v>
      </c>
      <c r="J25" s="14">
        <v>4.5258620689655173E-2</v>
      </c>
      <c r="K25" s="15">
        <v>0</v>
      </c>
      <c r="L25" s="14">
        <v>0.11422413793103448</v>
      </c>
      <c r="M25" s="14">
        <v>3.2327586206896551E-3</v>
      </c>
      <c r="N25" s="14">
        <v>2.8017241379310345E-2</v>
      </c>
      <c r="O25" s="14">
        <v>4.3103448275862068E-3</v>
      </c>
      <c r="P25" s="14">
        <v>0</v>
      </c>
      <c r="Q25" s="14">
        <v>0</v>
      </c>
      <c r="R25" s="14">
        <v>0</v>
      </c>
      <c r="S25" s="14">
        <v>0</v>
      </c>
      <c r="T25" s="14">
        <v>0</v>
      </c>
      <c r="U25" s="14">
        <v>9.6982758620689655E-2</v>
      </c>
      <c r="V25" s="14">
        <v>0</v>
      </c>
      <c r="W25" s="14">
        <v>1.4008620689655173E-2</v>
      </c>
      <c r="X25" s="14">
        <v>0</v>
      </c>
      <c r="Y25" s="14">
        <v>2.1551724137931034E-3</v>
      </c>
      <c r="Z25" s="21">
        <v>0.65301724137931039</v>
      </c>
    </row>
    <row r="26" spans="1:26" x14ac:dyDescent="0.25">
      <c r="A26" s="4">
        <v>1998</v>
      </c>
      <c r="B26" s="8">
        <v>679</v>
      </c>
      <c r="C26" s="8" t="s">
        <v>43</v>
      </c>
      <c r="D26" s="15">
        <v>2.3564064801178203E-2</v>
      </c>
      <c r="E26" s="14">
        <v>0</v>
      </c>
      <c r="F26" s="14">
        <v>0</v>
      </c>
      <c r="G26" s="14">
        <v>0</v>
      </c>
      <c r="H26" s="14">
        <v>0</v>
      </c>
      <c r="I26" s="14">
        <v>0</v>
      </c>
      <c r="J26" s="14">
        <v>5.7437407952871868E-2</v>
      </c>
      <c r="K26" s="15">
        <v>0</v>
      </c>
      <c r="L26" s="14">
        <v>0.19293078055964655</v>
      </c>
      <c r="M26" s="14">
        <v>0</v>
      </c>
      <c r="N26" s="14">
        <v>8.836524300441826E-3</v>
      </c>
      <c r="O26" s="14">
        <v>7.3637702503681884E-3</v>
      </c>
      <c r="P26" s="14">
        <v>0</v>
      </c>
      <c r="Q26" s="14">
        <v>0</v>
      </c>
      <c r="R26" s="14">
        <v>0</v>
      </c>
      <c r="S26" s="14">
        <v>0</v>
      </c>
      <c r="T26" s="14">
        <v>0</v>
      </c>
      <c r="U26" s="14">
        <v>6.774668630338733E-2</v>
      </c>
      <c r="V26" s="14">
        <v>0</v>
      </c>
      <c r="W26" s="14">
        <v>1.7673048600883652E-2</v>
      </c>
      <c r="X26" s="14">
        <v>0</v>
      </c>
      <c r="Y26" s="14">
        <v>2.9455081001472753E-3</v>
      </c>
      <c r="Z26" s="21">
        <v>0.62150220913107512</v>
      </c>
    </row>
    <row r="27" spans="1:26" x14ac:dyDescent="0.25">
      <c r="A27" s="4">
        <v>1999</v>
      </c>
      <c r="B27" s="8">
        <v>1805</v>
      </c>
      <c r="C27" s="8" t="s">
        <v>43</v>
      </c>
      <c r="D27" s="15">
        <v>8.86426592797784E-3</v>
      </c>
      <c r="E27" s="14">
        <v>1.6620498614958448E-3</v>
      </c>
      <c r="F27" s="14">
        <v>0</v>
      </c>
      <c r="G27" s="14">
        <v>3.3240997229916896E-3</v>
      </c>
      <c r="H27" s="14">
        <v>2.7700831024930748E-3</v>
      </c>
      <c r="I27" s="14">
        <v>2.3268698060941829E-2</v>
      </c>
      <c r="J27" s="14">
        <v>6.5373961218836568E-2</v>
      </c>
      <c r="K27" s="15">
        <v>0</v>
      </c>
      <c r="L27" s="14">
        <v>6.9252077562326861E-2</v>
      </c>
      <c r="M27" s="14">
        <v>0</v>
      </c>
      <c r="N27" s="14">
        <v>5.54016620498615E-4</v>
      </c>
      <c r="O27" s="14">
        <v>0</v>
      </c>
      <c r="P27" s="14">
        <v>3.8781163434903048E-3</v>
      </c>
      <c r="Q27" s="14">
        <v>0</v>
      </c>
      <c r="R27" s="14">
        <v>0</v>
      </c>
      <c r="S27" s="14">
        <v>0</v>
      </c>
      <c r="T27" s="14">
        <v>0</v>
      </c>
      <c r="U27" s="14">
        <v>2.7700831024930747E-2</v>
      </c>
      <c r="V27" s="14">
        <v>0</v>
      </c>
      <c r="W27" s="14">
        <v>1.4958448753462604E-2</v>
      </c>
      <c r="X27" s="14">
        <v>0</v>
      </c>
      <c r="Y27" s="14">
        <v>1.10803324099723E-3</v>
      </c>
      <c r="Z27" s="21">
        <v>0.77728531855955674</v>
      </c>
    </row>
    <row r="28" spans="1:26" x14ac:dyDescent="0.25">
      <c r="A28" s="4">
        <v>2000</v>
      </c>
      <c r="B28" s="8">
        <v>1223</v>
      </c>
      <c r="C28" s="8" t="s">
        <v>43</v>
      </c>
      <c r="D28" s="15">
        <v>1.9623875715453799E-2</v>
      </c>
      <c r="E28" s="14">
        <v>0</v>
      </c>
      <c r="F28" s="14">
        <v>5.7236304170073587E-3</v>
      </c>
      <c r="G28" s="14">
        <v>0</v>
      </c>
      <c r="H28" s="14">
        <v>0</v>
      </c>
      <c r="I28" s="14">
        <v>6.4595257563368758E-2</v>
      </c>
      <c r="J28" s="14">
        <v>7.3589533932951756E-2</v>
      </c>
      <c r="K28" s="15">
        <v>0</v>
      </c>
      <c r="L28" s="14">
        <v>0.13000817661488143</v>
      </c>
      <c r="M28" s="14">
        <v>0</v>
      </c>
      <c r="N28" s="14">
        <v>2.4529844644317253E-3</v>
      </c>
      <c r="O28" s="14">
        <v>5.7236304170073587E-3</v>
      </c>
      <c r="P28" s="14">
        <v>0</v>
      </c>
      <c r="Q28" s="14">
        <v>0</v>
      </c>
      <c r="R28" s="14">
        <v>0</v>
      </c>
      <c r="S28" s="14">
        <v>0</v>
      </c>
      <c r="T28" s="14">
        <v>0</v>
      </c>
      <c r="U28" s="14">
        <v>5.0695012264922318E-2</v>
      </c>
      <c r="V28" s="14">
        <v>0</v>
      </c>
      <c r="W28" s="14">
        <v>1.6353229762878169E-3</v>
      </c>
      <c r="X28" s="14">
        <v>0</v>
      </c>
      <c r="Y28" s="14">
        <v>8.1766148814390845E-4</v>
      </c>
      <c r="Z28" s="21">
        <v>0.64513491414554369</v>
      </c>
    </row>
    <row r="29" spans="1:26" x14ac:dyDescent="0.25">
      <c r="A29" s="4">
        <v>2001</v>
      </c>
      <c r="B29" s="8">
        <v>1918</v>
      </c>
      <c r="C29" s="8" t="s">
        <v>43</v>
      </c>
      <c r="D29" s="15">
        <v>1.7726798748696558E-2</v>
      </c>
      <c r="E29" s="14">
        <v>5.2137643378519292E-4</v>
      </c>
      <c r="F29" s="14">
        <v>3.6496350364963502E-3</v>
      </c>
      <c r="G29" s="14">
        <v>2.6068821689259644E-3</v>
      </c>
      <c r="H29" s="14">
        <v>0</v>
      </c>
      <c r="I29" s="14">
        <v>5.8915537017726796E-2</v>
      </c>
      <c r="J29" s="14">
        <v>4.171011470281543E-2</v>
      </c>
      <c r="K29" s="15">
        <v>0</v>
      </c>
      <c r="L29" s="14">
        <v>7.1428571428571438E-2</v>
      </c>
      <c r="M29" s="14">
        <v>0</v>
      </c>
      <c r="N29" s="14">
        <v>0</v>
      </c>
      <c r="O29" s="14">
        <v>5.7351407716371219E-3</v>
      </c>
      <c r="P29" s="14">
        <v>1.5641293013555788E-3</v>
      </c>
      <c r="Q29" s="14">
        <v>0</v>
      </c>
      <c r="R29" s="14">
        <v>0</v>
      </c>
      <c r="S29" s="14">
        <v>0</v>
      </c>
      <c r="T29" s="14">
        <v>5.2137643378519292E-4</v>
      </c>
      <c r="U29" s="14">
        <v>0.10062565172054222</v>
      </c>
      <c r="V29" s="14">
        <v>0</v>
      </c>
      <c r="W29" s="14">
        <v>6.2565172054223151E-3</v>
      </c>
      <c r="X29" s="14">
        <v>0</v>
      </c>
      <c r="Y29" s="14">
        <v>5.2137643378519292E-4</v>
      </c>
      <c r="Z29" s="21">
        <v>0.68821689259645469</v>
      </c>
    </row>
    <row r="30" spans="1:26" x14ac:dyDescent="0.25">
      <c r="A30" s="4">
        <v>2002</v>
      </c>
      <c r="B30" s="8">
        <v>1799</v>
      </c>
      <c r="C30" s="8" t="s">
        <v>43</v>
      </c>
      <c r="D30" s="15">
        <v>2.7793218454697052E-2</v>
      </c>
      <c r="E30" s="14">
        <v>0</v>
      </c>
      <c r="F30" s="14">
        <v>5.558643690939411E-3</v>
      </c>
      <c r="G30" s="14">
        <v>5.558643690939411E-3</v>
      </c>
      <c r="H30" s="14">
        <v>0</v>
      </c>
      <c r="I30" s="14">
        <v>5.5030572540300172E-2</v>
      </c>
      <c r="J30" s="14">
        <v>5.1139521956642578E-2</v>
      </c>
      <c r="K30" s="15">
        <v>0</v>
      </c>
      <c r="L30" s="14">
        <v>8.4491384102279049E-2</v>
      </c>
      <c r="M30" s="14">
        <v>0</v>
      </c>
      <c r="N30" s="14">
        <v>1.1117287381878821E-3</v>
      </c>
      <c r="O30" s="14">
        <v>5.558643690939411E-3</v>
      </c>
      <c r="P30" s="14">
        <v>2.7793218454697055E-3</v>
      </c>
      <c r="Q30" s="14">
        <v>1.1117287381878821E-3</v>
      </c>
      <c r="R30" s="14">
        <v>0</v>
      </c>
      <c r="S30" s="14">
        <v>0</v>
      </c>
      <c r="T30" s="14">
        <v>0</v>
      </c>
      <c r="U30" s="14">
        <v>3.6687048360200113E-2</v>
      </c>
      <c r="V30" s="14">
        <v>0</v>
      </c>
      <c r="W30" s="14">
        <v>5.558643690939411E-3</v>
      </c>
      <c r="X30" s="14">
        <v>0</v>
      </c>
      <c r="Y30" s="14">
        <v>2.2234574763757642E-3</v>
      </c>
      <c r="Z30" s="21">
        <v>0.71539744302390218</v>
      </c>
    </row>
    <row r="31" spans="1:26" x14ac:dyDescent="0.25">
      <c r="A31" s="4">
        <v>2003</v>
      </c>
      <c r="B31" s="8">
        <v>693</v>
      </c>
      <c r="C31" s="8" t="s">
        <v>43</v>
      </c>
      <c r="D31" s="15">
        <v>2.5974025974025976E-2</v>
      </c>
      <c r="E31" s="14">
        <v>0</v>
      </c>
      <c r="F31" s="14">
        <v>1.0101010101010102E-2</v>
      </c>
      <c r="G31" s="14">
        <v>1.2987012987012988E-2</v>
      </c>
      <c r="H31" s="14">
        <v>0</v>
      </c>
      <c r="I31" s="14">
        <v>0.18759018759018758</v>
      </c>
      <c r="J31" s="14">
        <v>8.658008658008658E-3</v>
      </c>
      <c r="K31" s="15">
        <v>0</v>
      </c>
      <c r="L31" s="14">
        <v>7.5036075036075039E-2</v>
      </c>
      <c r="M31" s="14">
        <v>0</v>
      </c>
      <c r="N31" s="14">
        <v>2.886002886002886E-3</v>
      </c>
      <c r="O31" s="14">
        <v>0</v>
      </c>
      <c r="P31" s="14">
        <v>1.443001443001443E-2</v>
      </c>
      <c r="Q31" s="14">
        <v>0</v>
      </c>
      <c r="R31" s="14">
        <v>0</v>
      </c>
      <c r="S31" s="14">
        <v>0</v>
      </c>
      <c r="T31" s="14">
        <v>0</v>
      </c>
      <c r="U31" s="14">
        <v>1.7316017316017316E-2</v>
      </c>
      <c r="V31" s="14">
        <v>0</v>
      </c>
      <c r="W31" s="14">
        <v>8.658008658008658E-3</v>
      </c>
      <c r="X31" s="14">
        <v>0</v>
      </c>
      <c r="Y31" s="14">
        <v>8.658008658008658E-3</v>
      </c>
      <c r="Z31" s="21">
        <v>0.62770562770562766</v>
      </c>
    </row>
    <row r="32" spans="1:26" x14ac:dyDescent="0.25">
      <c r="A32" s="4">
        <v>2004</v>
      </c>
      <c r="B32" s="8">
        <v>1136</v>
      </c>
      <c r="C32" s="8" t="s">
        <v>43</v>
      </c>
      <c r="D32" s="15">
        <v>0</v>
      </c>
      <c r="E32" s="14">
        <v>0</v>
      </c>
      <c r="F32" s="14">
        <v>0</v>
      </c>
      <c r="G32" s="14">
        <v>5.2816901408450703E-3</v>
      </c>
      <c r="H32" s="14">
        <v>0</v>
      </c>
      <c r="I32" s="14">
        <v>0.12411971830985916</v>
      </c>
      <c r="J32" s="14">
        <v>3.0809859154929578E-2</v>
      </c>
      <c r="K32" s="15">
        <v>0</v>
      </c>
      <c r="L32" s="14">
        <v>0.10211267605633803</v>
      </c>
      <c r="M32" s="14">
        <v>0</v>
      </c>
      <c r="N32" s="14">
        <v>0</v>
      </c>
      <c r="O32" s="14">
        <v>0</v>
      </c>
      <c r="P32" s="14">
        <v>2.464788732394366E-2</v>
      </c>
      <c r="Q32" s="14">
        <v>0</v>
      </c>
      <c r="R32" s="14">
        <v>2.6408450704225352E-3</v>
      </c>
      <c r="S32" s="14">
        <v>0</v>
      </c>
      <c r="T32" s="14">
        <v>0</v>
      </c>
      <c r="U32" s="14">
        <v>2.9929577464788731E-2</v>
      </c>
      <c r="V32" s="14">
        <v>0</v>
      </c>
      <c r="W32" s="14">
        <v>1.3204225352112676E-2</v>
      </c>
      <c r="X32" s="14">
        <v>0</v>
      </c>
      <c r="Y32" s="14">
        <v>3.5211267605633804E-3</v>
      </c>
      <c r="Z32" s="21">
        <v>0.66373239436619713</v>
      </c>
    </row>
    <row r="33" spans="1:26" x14ac:dyDescent="0.25">
      <c r="A33" s="4">
        <v>2005</v>
      </c>
      <c r="B33" s="8">
        <v>1168</v>
      </c>
      <c r="C33" s="8" t="s">
        <v>43</v>
      </c>
      <c r="D33" s="15">
        <v>1.797945205479452E-2</v>
      </c>
      <c r="E33" s="14">
        <v>1.7123287671232876E-3</v>
      </c>
      <c r="F33" s="14">
        <v>0</v>
      </c>
      <c r="G33" s="14">
        <v>0</v>
      </c>
      <c r="H33" s="14">
        <v>0</v>
      </c>
      <c r="I33" s="14">
        <v>0.12842465753424659</v>
      </c>
      <c r="J33" s="14">
        <v>6.763698630136987E-2</v>
      </c>
      <c r="K33" s="15">
        <v>0</v>
      </c>
      <c r="L33" s="14">
        <v>8.4760273972602732E-2</v>
      </c>
      <c r="M33" s="14">
        <v>0</v>
      </c>
      <c r="N33" s="14">
        <v>3.4246575342465752E-3</v>
      </c>
      <c r="O33" s="14">
        <v>1.7123287671232876E-2</v>
      </c>
      <c r="P33" s="14">
        <v>0</v>
      </c>
      <c r="Q33" s="14">
        <v>0</v>
      </c>
      <c r="R33" s="14">
        <v>0</v>
      </c>
      <c r="S33" s="14">
        <v>0</v>
      </c>
      <c r="T33" s="14">
        <v>0</v>
      </c>
      <c r="U33" s="14">
        <v>9.4178082191780817E-3</v>
      </c>
      <c r="V33" s="14">
        <v>0</v>
      </c>
      <c r="W33" s="14">
        <v>3.4246575342465752E-3</v>
      </c>
      <c r="X33" s="14">
        <v>4.6232876712328765E-2</v>
      </c>
      <c r="Y33" s="14">
        <v>1.7123287671232876E-3</v>
      </c>
      <c r="Z33" s="21">
        <v>0.61815068493150682</v>
      </c>
    </row>
    <row r="34" spans="1:26" x14ac:dyDescent="0.25">
      <c r="A34" s="4">
        <v>2006</v>
      </c>
      <c r="B34" s="8">
        <v>1662</v>
      </c>
      <c r="C34" s="8" t="s">
        <v>43</v>
      </c>
      <c r="D34" s="15">
        <v>4.2117930204572801E-3</v>
      </c>
      <c r="E34" s="14">
        <v>6.0168471720818293E-4</v>
      </c>
      <c r="F34" s="14">
        <v>0</v>
      </c>
      <c r="G34" s="14">
        <v>2.4067388688327317E-3</v>
      </c>
      <c r="H34" s="14">
        <v>0</v>
      </c>
      <c r="I34" s="14">
        <v>7.2202166064981949E-2</v>
      </c>
      <c r="J34" s="14">
        <v>3.4897713598074608E-2</v>
      </c>
      <c r="K34" s="15">
        <v>0</v>
      </c>
      <c r="L34" s="14">
        <v>9.4464500601684709E-2</v>
      </c>
      <c r="M34" s="14">
        <v>0</v>
      </c>
      <c r="N34" s="14">
        <v>0</v>
      </c>
      <c r="O34" s="14">
        <v>0</v>
      </c>
      <c r="P34" s="14">
        <v>1.8050541516245488E-3</v>
      </c>
      <c r="Q34" s="14">
        <v>0</v>
      </c>
      <c r="R34" s="14">
        <v>0</v>
      </c>
      <c r="S34" s="14">
        <v>0</v>
      </c>
      <c r="T34" s="14">
        <v>0</v>
      </c>
      <c r="U34" s="14">
        <v>4.0914560770156441E-2</v>
      </c>
      <c r="V34" s="14">
        <v>0</v>
      </c>
      <c r="W34" s="14">
        <v>1.5643802647412754E-2</v>
      </c>
      <c r="X34" s="14">
        <v>0.23586040914560771</v>
      </c>
      <c r="Y34" s="14">
        <v>6.0168471720818293E-3</v>
      </c>
      <c r="Z34" s="21">
        <v>0.49097472924187724</v>
      </c>
    </row>
    <row r="35" spans="1:26" x14ac:dyDescent="0.25">
      <c r="A35" s="4">
        <v>2007</v>
      </c>
      <c r="B35" s="8">
        <v>2429</v>
      </c>
      <c r="C35" s="8" t="s">
        <v>43</v>
      </c>
      <c r="D35" s="15">
        <v>3.7052284890901608E-3</v>
      </c>
      <c r="E35" s="14">
        <v>2.4701523260601071E-3</v>
      </c>
      <c r="F35" s="14">
        <v>0</v>
      </c>
      <c r="G35" s="14">
        <v>0</v>
      </c>
      <c r="H35" s="14">
        <v>0</v>
      </c>
      <c r="I35" s="14">
        <v>9.7159324825030868E-2</v>
      </c>
      <c r="J35" s="14">
        <v>7.3281185673116506E-2</v>
      </c>
      <c r="K35" s="15">
        <v>0</v>
      </c>
      <c r="L35" s="14">
        <v>8.3161794977356943E-2</v>
      </c>
      <c r="M35" s="14">
        <v>0</v>
      </c>
      <c r="N35" s="14">
        <v>0</v>
      </c>
      <c r="O35" s="14">
        <v>0</v>
      </c>
      <c r="P35" s="14">
        <v>9.4689172498970773E-3</v>
      </c>
      <c r="Q35" s="14">
        <v>0</v>
      </c>
      <c r="R35" s="14">
        <v>0</v>
      </c>
      <c r="S35" s="14">
        <v>0</v>
      </c>
      <c r="T35" s="14">
        <v>0</v>
      </c>
      <c r="U35" s="14">
        <v>4.0757513379991769E-2</v>
      </c>
      <c r="V35" s="14">
        <v>0</v>
      </c>
      <c r="W35" s="14">
        <v>1.6879374228077396E-2</v>
      </c>
      <c r="X35" s="14">
        <v>0.2334293948126801</v>
      </c>
      <c r="Y35" s="14">
        <v>2.881844380403458E-3</v>
      </c>
      <c r="Z35" s="21">
        <v>0.43680526965829558</v>
      </c>
    </row>
    <row r="36" spans="1:26" x14ac:dyDescent="0.25">
      <c r="A36" s="4">
        <v>2008</v>
      </c>
      <c r="B36" s="8">
        <v>1449</v>
      </c>
      <c r="C36" s="8" t="s">
        <v>43</v>
      </c>
      <c r="D36" s="15">
        <v>3.450655624568668E-3</v>
      </c>
      <c r="E36" s="14">
        <v>0</v>
      </c>
      <c r="F36" s="14">
        <v>0</v>
      </c>
      <c r="G36" s="14">
        <v>0</v>
      </c>
      <c r="H36" s="14">
        <v>0</v>
      </c>
      <c r="I36" s="14">
        <v>3.9337474120082816E-2</v>
      </c>
      <c r="J36" s="14">
        <v>6.9703243616287089E-2</v>
      </c>
      <c r="K36" s="15">
        <v>0</v>
      </c>
      <c r="L36" s="14">
        <v>6.073153899240856E-2</v>
      </c>
      <c r="M36" s="14">
        <v>0</v>
      </c>
      <c r="N36" s="14">
        <v>2.7605244996549345E-3</v>
      </c>
      <c r="O36" s="14">
        <v>2.7605244996549345E-3</v>
      </c>
      <c r="P36" s="14">
        <v>8.2815734989648039E-3</v>
      </c>
      <c r="Q36" s="14">
        <v>0</v>
      </c>
      <c r="R36" s="14">
        <v>0</v>
      </c>
      <c r="S36" s="14">
        <v>0</v>
      </c>
      <c r="T36" s="14">
        <v>0</v>
      </c>
      <c r="U36" s="14">
        <v>8.8336783988957904E-2</v>
      </c>
      <c r="V36" s="14">
        <v>0</v>
      </c>
      <c r="W36" s="14">
        <v>0.14354727398205658</v>
      </c>
      <c r="X36" s="14">
        <v>0.17253278122843341</v>
      </c>
      <c r="Y36" s="14">
        <v>6.9013112491373362E-4</v>
      </c>
      <c r="Z36" s="21">
        <v>0.40786749482401657</v>
      </c>
    </row>
    <row r="37" spans="1:26" x14ac:dyDescent="0.25">
      <c r="A37" s="4">
        <v>2009</v>
      </c>
      <c r="B37" s="8">
        <v>949</v>
      </c>
      <c r="C37" s="8" t="s">
        <v>43</v>
      </c>
      <c r="D37" s="15">
        <v>5.268703898840885E-3</v>
      </c>
      <c r="E37" s="14">
        <v>0</v>
      </c>
      <c r="F37" s="14">
        <v>0</v>
      </c>
      <c r="G37" s="14">
        <v>0</v>
      </c>
      <c r="H37" s="14">
        <v>0</v>
      </c>
      <c r="I37" s="14">
        <v>2.8451001053740779E-2</v>
      </c>
      <c r="J37" s="14">
        <v>5.9009483667017915E-2</v>
      </c>
      <c r="K37" s="15">
        <v>0</v>
      </c>
      <c r="L37" s="14">
        <v>5.6902002107481559E-2</v>
      </c>
      <c r="M37" s="14">
        <v>0</v>
      </c>
      <c r="N37" s="14">
        <v>0</v>
      </c>
      <c r="O37" s="14">
        <v>0</v>
      </c>
      <c r="P37" s="14">
        <v>1.1591148577449948E-2</v>
      </c>
      <c r="Q37" s="14">
        <v>0</v>
      </c>
      <c r="R37" s="14">
        <v>0</v>
      </c>
      <c r="S37" s="14">
        <v>0</v>
      </c>
      <c r="T37" s="14">
        <v>0</v>
      </c>
      <c r="U37" s="14">
        <v>7.7976817702845105E-2</v>
      </c>
      <c r="V37" s="14">
        <v>0</v>
      </c>
      <c r="W37" s="14">
        <v>0.17808219178082191</v>
      </c>
      <c r="X37" s="14">
        <v>0.14120126448893572</v>
      </c>
      <c r="Y37" s="14">
        <v>4.2149631190727078E-3</v>
      </c>
      <c r="Z37" s="21">
        <v>0.43730242360379346</v>
      </c>
    </row>
    <row r="38" spans="1:26" x14ac:dyDescent="0.25">
      <c r="A38" s="4">
        <v>2010</v>
      </c>
      <c r="B38" s="8">
        <v>1505</v>
      </c>
      <c r="C38" s="8" t="s">
        <v>43</v>
      </c>
      <c r="D38" s="15">
        <v>1.3289036544850499E-3</v>
      </c>
      <c r="E38" s="14">
        <v>0</v>
      </c>
      <c r="F38" s="14">
        <v>0</v>
      </c>
      <c r="G38" s="14">
        <v>0</v>
      </c>
      <c r="H38" s="14">
        <v>0</v>
      </c>
      <c r="I38" s="14">
        <v>2.3255813953488372E-2</v>
      </c>
      <c r="J38" s="14">
        <v>4.2524916943521597E-2</v>
      </c>
      <c r="K38" s="15">
        <v>0</v>
      </c>
      <c r="L38" s="14">
        <v>6.9102990033222594E-2</v>
      </c>
      <c r="M38" s="14">
        <v>0</v>
      </c>
      <c r="N38" s="14">
        <v>0</v>
      </c>
      <c r="O38" s="14">
        <v>0</v>
      </c>
      <c r="P38" s="14">
        <v>2.6578073089700998E-3</v>
      </c>
      <c r="Q38" s="14">
        <v>0</v>
      </c>
      <c r="R38" s="14">
        <v>0</v>
      </c>
      <c r="S38" s="14">
        <v>0</v>
      </c>
      <c r="T38" s="14">
        <v>0</v>
      </c>
      <c r="U38" s="14">
        <v>2.6578073089700997E-2</v>
      </c>
      <c r="V38" s="14">
        <v>0</v>
      </c>
      <c r="W38" s="14">
        <v>0.20265780730897009</v>
      </c>
      <c r="X38" s="14">
        <v>8.4385382059800659E-2</v>
      </c>
      <c r="Y38" s="14">
        <v>1.9933554817275745E-3</v>
      </c>
      <c r="Z38" s="21">
        <v>0.54551495016611296</v>
      </c>
    </row>
    <row r="39" spans="1:26" x14ac:dyDescent="0.25">
      <c r="A39" s="4">
        <v>2011</v>
      </c>
      <c r="B39" s="8">
        <v>1328</v>
      </c>
      <c r="C39" s="8" t="s">
        <v>43</v>
      </c>
      <c r="D39" s="15">
        <v>3.7650602409638554E-3</v>
      </c>
      <c r="E39" s="14">
        <v>7.5301204819277112E-4</v>
      </c>
      <c r="F39" s="14">
        <v>0</v>
      </c>
      <c r="G39" s="14">
        <v>0</v>
      </c>
      <c r="H39" s="14">
        <v>0</v>
      </c>
      <c r="I39" s="14">
        <v>1.3554216867469878E-2</v>
      </c>
      <c r="J39" s="14">
        <v>4.9698795180722892E-2</v>
      </c>
      <c r="K39" s="15">
        <v>0</v>
      </c>
      <c r="L39" s="14">
        <v>4.4427710843373491E-2</v>
      </c>
      <c r="M39" s="14">
        <v>0</v>
      </c>
      <c r="N39" s="14">
        <v>0</v>
      </c>
      <c r="O39" s="14">
        <v>2.2590361445783132E-3</v>
      </c>
      <c r="P39" s="14">
        <v>0</v>
      </c>
      <c r="Q39" s="14">
        <v>1.5060240963855422E-3</v>
      </c>
      <c r="R39" s="14">
        <v>0</v>
      </c>
      <c r="S39" s="14">
        <v>0</v>
      </c>
      <c r="T39" s="14">
        <v>0</v>
      </c>
      <c r="U39" s="14">
        <v>5.0451807228915659E-2</v>
      </c>
      <c r="V39" s="14">
        <v>0</v>
      </c>
      <c r="W39" s="14">
        <v>0.19427710843373494</v>
      </c>
      <c r="X39" s="14">
        <v>9.337349397590361E-2</v>
      </c>
      <c r="Y39" s="14">
        <v>5.2710843373493972E-3</v>
      </c>
      <c r="Z39" s="21">
        <v>0.54066265060240959</v>
      </c>
    </row>
    <row r="40" spans="1:26" x14ac:dyDescent="0.25">
      <c r="A40" s="4">
        <v>2012</v>
      </c>
      <c r="B40" s="8">
        <v>1581</v>
      </c>
      <c r="C40" s="8" t="s">
        <v>30</v>
      </c>
      <c r="D40" s="15">
        <v>0</v>
      </c>
      <c r="E40" s="14">
        <v>0</v>
      </c>
      <c r="F40" s="14">
        <v>0</v>
      </c>
      <c r="G40" s="14">
        <v>0</v>
      </c>
      <c r="H40" s="14">
        <v>0</v>
      </c>
      <c r="I40" s="14">
        <v>3.1625553447185331E-2</v>
      </c>
      <c r="J40" s="14">
        <v>4.6173308032890575E-2</v>
      </c>
      <c r="K40" s="15">
        <v>0</v>
      </c>
      <c r="L40" s="14">
        <v>9.9936748893105637E-2</v>
      </c>
      <c r="M40" s="14">
        <v>0</v>
      </c>
      <c r="N40" s="14">
        <v>0</v>
      </c>
      <c r="O40" s="14">
        <v>5.0600885515496522E-3</v>
      </c>
      <c r="P40" s="14">
        <v>2.5300442757748261E-3</v>
      </c>
      <c r="Q40" s="14">
        <v>0</v>
      </c>
      <c r="R40" s="14">
        <v>0</v>
      </c>
      <c r="S40" s="14">
        <v>0</v>
      </c>
      <c r="T40" s="14">
        <v>0</v>
      </c>
      <c r="U40" s="14">
        <v>7.5268817204301078E-2</v>
      </c>
      <c r="V40" s="14">
        <v>0</v>
      </c>
      <c r="W40" s="14">
        <v>0.18785578747628084</v>
      </c>
      <c r="X40" s="14">
        <v>8.8551549652118908E-2</v>
      </c>
      <c r="Y40" s="14">
        <v>2.5300442757748261E-3</v>
      </c>
      <c r="Z40" s="21">
        <v>0.46046805819101833</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1391</v>
      </c>
      <c r="C42" s="9"/>
      <c r="D42" s="16">
        <v>1.114639084386135E-2</v>
      </c>
      <c r="E42" s="1">
        <v>4.825377596165867E-4</v>
      </c>
      <c r="F42" s="1">
        <v>1.5645574528408263E-3</v>
      </c>
      <c r="G42" s="1">
        <v>2.14501499958381E-3</v>
      </c>
      <c r="H42" s="1">
        <v>1.7313019390581717E-4</v>
      </c>
      <c r="I42" s="1">
        <v>6.0567618942908859E-2</v>
      </c>
      <c r="J42" s="1">
        <v>5.1056416329982035E-2</v>
      </c>
      <c r="K42" s="16">
        <v>0</v>
      </c>
      <c r="L42" s="1">
        <v>8.9560714982024323E-2</v>
      </c>
      <c r="M42" s="1">
        <v>2.0204741379310345E-4</v>
      </c>
      <c r="N42" s="1">
        <v>3.1277300264234242E-3</v>
      </c>
      <c r="O42" s="1">
        <v>3.4934041765346292E-3</v>
      </c>
      <c r="P42" s="1">
        <v>5.2271258941846864E-3</v>
      </c>
      <c r="Q42" s="1">
        <v>1.6360955216083902E-4</v>
      </c>
      <c r="R42" s="1">
        <v>1.6505281690140845E-4</v>
      </c>
      <c r="S42" s="1">
        <v>0</v>
      </c>
      <c r="T42" s="1">
        <v>3.2586027111574558E-5</v>
      </c>
      <c r="U42" s="1">
        <v>5.2336610291220338E-2</v>
      </c>
      <c r="V42" s="1">
        <v>0</v>
      </c>
      <c r="W42" s="1">
        <v>6.4020052457398335E-2</v>
      </c>
      <c r="X42" s="1">
        <v>6.8472947004738063E-2</v>
      </c>
      <c r="Y42" s="1">
        <v>2.9538089518913332E-3</v>
      </c>
      <c r="Z42" s="22">
        <v>0.58310864388291872</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804</v>
      </c>
      <c r="C45" s="9"/>
      <c r="D45" s="16">
        <v>1.9325135848864965E-2</v>
      </c>
      <c r="E45" s="1">
        <v>0</v>
      </c>
      <c r="F45" s="1">
        <v>0</v>
      </c>
      <c r="G45" s="1">
        <v>1.0775862068965517E-3</v>
      </c>
      <c r="H45" s="1">
        <v>0</v>
      </c>
      <c r="I45" s="1">
        <v>1.0775862068965518E-2</v>
      </c>
      <c r="J45" s="1">
        <v>5.134801432126352E-2</v>
      </c>
      <c r="K45" s="16">
        <v>0</v>
      </c>
      <c r="L45" s="1">
        <v>0.1535774592453405</v>
      </c>
      <c r="M45" s="1">
        <v>1.6163793103448276E-3</v>
      </c>
      <c r="N45" s="1">
        <v>1.8426882839876084E-2</v>
      </c>
      <c r="O45" s="1">
        <v>5.8370575389771976E-3</v>
      </c>
      <c r="P45" s="1">
        <v>0</v>
      </c>
      <c r="Q45" s="1">
        <v>0</v>
      </c>
      <c r="R45" s="1">
        <v>0</v>
      </c>
      <c r="S45" s="1">
        <v>0</v>
      </c>
      <c r="T45" s="1">
        <v>0</v>
      </c>
      <c r="U45" s="1">
        <v>8.2364722462038492E-2</v>
      </c>
      <c r="V45" s="1">
        <v>0</v>
      </c>
      <c r="W45" s="1">
        <v>1.5840834645269412E-2</v>
      </c>
      <c r="X45" s="1">
        <v>0</v>
      </c>
      <c r="Y45" s="1">
        <v>2.5503402569701894E-3</v>
      </c>
      <c r="Z45" s="22">
        <v>0.63725972525519281</v>
      </c>
    </row>
    <row r="46" spans="1:26" ht="15.75" thickBot="1" x14ac:dyDescent="0.3">
      <c r="A46" s="6" t="s">
        <v>36</v>
      </c>
      <c r="B46" s="11">
        <v>1475</v>
      </c>
      <c r="C46" s="11"/>
      <c r="D46" s="17">
        <v>9.9779987002894047E-3</v>
      </c>
      <c r="E46" s="18">
        <v>5.5147172527609904E-4</v>
      </c>
      <c r="F46" s="18">
        <v>1.7880656603895158E-3</v>
      </c>
      <c r="G46" s="18">
        <v>2.2975048271105607E-3</v>
      </c>
      <c r="H46" s="18">
        <v>1.9786307874950534E-4</v>
      </c>
      <c r="I46" s="18">
        <v>6.7680727067757906E-2</v>
      </c>
      <c r="J46" s="18">
        <v>5.1014759474084688E-2</v>
      </c>
      <c r="K46" s="17">
        <v>0</v>
      </c>
      <c r="L46" s="18">
        <v>8.0415465801550567E-2</v>
      </c>
      <c r="M46" s="18">
        <v>0</v>
      </c>
      <c r="N46" s="18">
        <v>9.4213676735875845E-4</v>
      </c>
      <c r="O46" s="18">
        <v>3.1585965533285484E-3</v>
      </c>
      <c r="P46" s="18">
        <v>5.9738581647824987E-3</v>
      </c>
      <c r="Q46" s="18">
        <v>1.8698234532667316E-4</v>
      </c>
      <c r="R46" s="18">
        <v>1.8863179074446679E-4</v>
      </c>
      <c r="S46" s="18">
        <v>0</v>
      </c>
      <c r="T46" s="18">
        <v>3.7241173841799495E-5</v>
      </c>
      <c r="U46" s="18">
        <v>4.8046879981103463E-2</v>
      </c>
      <c r="V46" s="18">
        <v>0</v>
      </c>
      <c r="W46" s="18">
        <v>7.0902797859131034E-2</v>
      </c>
      <c r="X46" s="18">
        <v>7.8254796576843505E-2</v>
      </c>
      <c r="Y46" s="18">
        <v>3.0114473368800672E-3</v>
      </c>
      <c r="Z46" s="23">
        <v>0.57537277511545093</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148</v>
      </c>
    </row>
    <row r="2" spans="1:26" x14ac:dyDescent="0.25">
      <c r="A2" t="s">
        <v>149</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20</v>
      </c>
      <c r="C15" s="8">
        <v>2</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63</v>
      </c>
      <c r="C16" s="8">
        <v>3</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38</v>
      </c>
      <c r="C17" s="8">
        <v>4</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4</v>
      </c>
      <c r="C18" s="8">
        <v>5</v>
      </c>
      <c r="D18" s="15" t="s">
        <v>26</v>
      </c>
      <c r="E18" s="14" t="s">
        <v>27</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v>33</v>
      </c>
      <c r="C23" s="8">
        <v>2</v>
      </c>
      <c r="D23" s="15" t="s">
        <v>26</v>
      </c>
      <c r="E23" s="14" t="s">
        <v>27</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v>468</v>
      </c>
      <c r="C24" s="8" t="s">
        <v>41</v>
      </c>
      <c r="D24" s="15" t="s">
        <v>26</v>
      </c>
      <c r="E24" s="14" t="s">
        <v>27</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v>856</v>
      </c>
      <c r="C25" s="8" t="s">
        <v>42</v>
      </c>
      <c r="D25" s="15">
        <v>1.1682242990654205E-2</v>
      </c>
      <c r="E25" s="14">
        <v>0</v>
      </c>
      <c r="F25" s="14">
        <v>0</v>
      </c>
      <c r="G25" s="14">
        <v>2.3364485981308409E-3</v>
      </c>
      <c r="H25" s="14">
        <v>0</v>
      </c>
      <c r="I25" s="14">
        <v>2.1028037383177569E-2</v>
      </c>
      <c r="J25" s="14">
        <v>4.2056074766355138E-2</v>
      </c>
      <c r="K25" s="15">
        <v>0</v>
      </c>
      <c r="L25" s="14">
        <v>9.4626168224299062E-2</v>
      </c>
      <c r="M25" s="14">
        <v>3.5046728971962616E-3</v>
      </c>
      <c r="N25" s="14">
        <v>1.7523364485981307E-2</v>
      </c>
      <c r="O25" s="14">
        <v>4.6728971962616819E-3</v>
      </c>
      <c r="P25" s="14">
        <v>0</v>
      </c>
      <c r="Q25" s="14">
        <v>0</v>
      </c>
      <c r="R25" s="14">
        <v>0</v>
      </c>
      <c r="S25" s="14">
        <v>0</v>
      </c>
      <c r="T25" s="14">
        <v>0</v>
      </c>
      <c r="U25" s="14">
        <v>7.7102803738317752E-2</v>
      </c>
      <c r="V25" s="14">
        <v>0</v>
      </c>
      <c r="W25" s="14">
        <v>1.5186915887850466E-2</v>
      </c>
      <c r="X25" s="14">
        <v>0</v>
      </c>
      <c r="Y25" s="14">
        <v>2.3364485981308409E-3</v>
      </c>
      <c r="Z25" s="21">
        <v>0.70794392523364491</v>
      </c>
    </row>
    <row r="26" spans="1:26" x14ac:dyDescent="0.25">
      <c r="A26" s="4">
        <v>1998</v>
      </c>
      <c r="B26" s="8">
        <v>573</v>
      </c>
      <c r="C26" s="8" t="s">
        <v>43</v>
      </c>
      <c r="D26" s="15">
        <v>2.4432809773123912E-2</v>
      </c>
      <c r="E26" s="14">
        <v>0</v>
      </c>
      <c r="F26" s="14">
        <v>0</v>
      </c>
      <c r="G26" s="14">
        <v>0</v>
      </c>
      <c r="H26" s="14">
        <v>0</v>
      </c>
      <c r="I26" s="14">
        <v>0</v>
      </c>
      <c r="J26" s="14">
        <v>5.7591623036649213E-2</v>
      </c>
      <c r="K26" s="15">
        <v>0</v>
      </c>
      <c r="L26" s="14">
        <v>0.11343804537521815</v>
      </c>
      <c r="M26" s="14">
        <v>0</v>
      </c>
      <c r="N26" s="14">
        <v>8.7260034904013961E-3</v>
      </c>
      <c r="O26" s="14">
        <v>6.9808027923211171E-3</v>
      </c>
      <c r="P26" s="14">
        <v>0</v>
      </c>
      <c r="Q26" s="14">
        <v>0</v>
      </c>
      <c r="R26" s="14">
        <v>0</v>
      </c>
      <c r="S26" s="14">
        <v>0</v>
      </c>
      <c r="T26" s="14">
        <v>0</v>
      </c>
      <c r="U26" s="14">
        <v>2.9668411867364748E-2</v>
      </c>
      <c r="V26" s="14">
        <v>0</v>
      </c>
      <c r="W26" s="14">
        <v>1.9197207678883072E-2</v>
      </c>
      <c r="X26" s="14">
        <v>0</v>
      </c>
      <c r="Y26" s="14">
        <v>3.4904013961605585E-3</v>
      </c>
      <c r="Z26" s="21">
        <v>0.7364746945898778</v>
      </c>
    </row>
    <row r="27" spans="1:26" x14ac:dyDescent="0.25">
      <c r="A27" s="4">
        <v>1999</v>
      </c>
      <c r="B27" s="8">
        <v>1717</v>
      </c>
      <c r="C27" s="8" t="s">
        <v>43</v>
      </c>
      <c r="D27" s="15">
        <v>5.2417006406523005E-3</v>
      </c>
      <c r="E27" s="14">
        <v>1.1648223645894002E-3</v>
      </c>
      <c r="F27" s="14">
        <v>0</v>
      </c>
      <c r="G27" s="14">
        <v>2.9120559114735002E-3</v>
      </c>
      <c r="H27" s="14">
        <v>2.3296447291788003E-3</v>
      </c>
      <c r="I27" s="14">
        <v>2.3296447291788001E-2</v>
      </c>
      <c r="J27" s="14">
        <v>6.0570762958648806E-2</v>
      </c>
      <c r="K27" s="15">
        <v>0</v>
      </c>
      <c r="L27" s="14">
        <v>5.0669772859638904E-2</v>
      </c>
      <c r="M27" s="14">
        <v>0</v>
      </c>
      <c r="N27" s="14">
        <v>5.8241118229470008E-4</v>
      </c>
      <c r="O27" s="14">
        <v>0</v>
      </c>
      <c r="P27" s="14">
        <v>3.4944670937682005E-3</v>
      </c>
      <c r="Q27" s="14">
        <v>0</v>
      </c>
      <c r="R27" s="14">
        <v>0</v>
      </c>
      <c r="S27" s="14">
        <v>0</v>
      </c>
      <c r="T27" s="14">
        <v>0</v>
      </c>
      <c r="U27" s="14">
        <v>1.6889924286546301E-2</v>
      </c>
      <c r="V27" s="14">
        <v>0</v>
      </c>
      <c r="W27" s="14">
        <v>1.4560279557367502E-2</v>
      </c>
      <c r="X27" s="14">
        <v>0</v>
      </c>
      <c r="Y27" s="14">
        <v>1.1648223645894002E-3</v>
      </c>
      <c r="Z27" s="21">
        <v>0.81712288875946415</v>
      </c>
    </row>
    <row r="28" spans="1:26" x14ac:dyDescent="0.25">
      <c r="A28" s="4">
        <v>2000</v>
      </c>
      <c r="B28" s="8">
        <v>1093</v>
      </c>
      <c r="C28" s="8" t="s">
        <v>43</v>
      </c>
      <c r="D28" s="15">
        <v>1.555352241537054E-2</v>
      </c>
      <c r="E28" s="14">
        <v>0</v>
      </c>
      <c r="F28" s="14">
        <v>3.6596523330283625E-3</v>
      </c>
      <c r="G28" s="14">
        <v>0</v>
      </c>
      <c r="H28" s="14">
        <v>0</v>
      </c>
      <c r="I28" s="14">
        <v>6.312900274473926E-2</v>
      </c>
      <c r="J28" s="14">
        <v>6.9533394327538883E-2</v>
      </c>
      <c r="K28" s="15">
        <v>0</v>
      </c>
      <c r="L28" s="14">
        <v>9.3321134492223234E-2</v>
      </c>
      <c r="M28" s="14">
        <v>0</v>
      </c>
      <c r="N28" s="14">
        <v>9.1491308325709062E-4</v>
      </c>
      <c r="O28" s="14">
        <v>4.5745654162854532E-3</v>
      </c>
      <c r="P28" s="14">
        <v>0</v>
      </c>
      <c r="Q28" s="14">
        <v>0</v>
      </c>
      <c r="R28" s="14">
        <v>0</v>
      </c>
      <c r="S28" s="14">
        <v>0</v>
      </c>
      <c r="T28" s="14">
        <v>0</v>
      </c>
      <c r="U28" s="14">
        <v>2.4702653247941443E-2</v>
      </c>
      <c r="V28" s="14">
        <v>0</v>
      </c>
      <c r="W28" s="14">
        <v>1.8298261665141812E-3</v>
      </c>
      <c r="X28" s="14">
        <v>0</v>
      </c>
      <c r="Y28" s="14">
        <v>9.1491308325709062E-4</v>
      </c>
      <c r="Z28" s="21">
        <v>0.72186642268984447</v>
      </c>
    </row>
    <row r="29" spans="1:26" x14ac:dyDescent="0.25">
      <c r="A29" s="4">
        <v>2001</v>
      </c>
      <c r="B29" s="8">
        <v>1736</v>
      </c>
      <c r="C29" s="8" t="s">
        <v>43</v>
      </c>
      <c r="D29" s="15">
        <v>1.3824884792626729E-2</v>
      </c>
      <c r="E29" s="14">
        <v>5.76036866359447E-4</v>
      </c>
      <c r="F29" s="14">
        <v>2.8801843317972351E-3</v>
      </c>
      <c r="G29" s="14">
        <v>2.304147465437788E-3</v>
      </c>
      <c r="H29" s="14">
        <v>0</v>
      </c>
      <c r="I29" s="14">
        <v>6.1635944700460826E-2</v>
      </c>
      <c r="J29" s="14">
        <v>3.9746543778801845E-2</v>
      </c>
      <c r="K29" s="15">
        <v>0</v>
      </c>
      <c r="L29" s="14">
        <v>5.8755760368663597E-2</v>
      </c>
      <c r="M29" s="14">
        <v>0</v>
      </c>
      <c r="N29" s="14">
        <v>0</v>
      </c>
      <c r="O29" s="14">
        <v>5.1843317972350231E-3</v>
      </c>
      <c r="P29" s="14">
        <v>1.7281105990783411E-3</v>
      </c>
      <c r="Q29" s="14">
        <v>0</v>
      </c>
      <c r="R29" s="14">
        <v>0</v>
      </c>
      <c r="S29" s="14">
        <v>0</v>
      </c>
      <c r="T29" s="14">
        <v>5.76036866359447E-4</v>
      </c>
      <c r="U29" s="14">
        <v>4.4930875576036866E-2</v>
      </c>
      <c r="V29" s="14">
        <v>0</v>
      </c>
      <c r="W29" s="14">
        <v>6.9124423963133645E-3</v>
      </c>
      <c r="X29" s="14">
        <v>0</v>
      </c>
      <c r="Y29" s="14">
        <v>5.76036866359447E-4</v>
      </c>
      <c r="Z29" s="21">
        <v>0.76036866359447008</v>
      </c>
    </row>
    <row r="30" spans="1:26" x14ac:dyDescent="0.25">
      <c r="A30" s="4">
        <v>2002</v>
      </c>
      <c r="B30" s="8">
        <v>1722</v>
      </c>
      <c r="C30" s="8" t="s">
        <v>43</v>
      </c>
      <c r="D30" s="15">
        <v>2.5551684088269456E-2</v>
      </c>
      <c r="E30" s="14">
        <v>0</v>
      </c>
      <c r="F30" s="14">
        <v>4.6457607433217189E-3</v>
      </c>
      <c r="G30" s="14">
        <v>5.2264808362369342E-3</v>
      </c>
      <c r="H30" s="14">
        <v>0</v>
      </c>
      <c r="I30" s="14">
        <v>5.574912891986062E-2</v>
      </c>
      <c r="J30" s="14">
        <v>4.5296167247386762E-2</v>
      </c>
      <c r="K30" s="15">
        <v>0</v>
      </c>
      <c r="L30" s="14">
        <v>7.2009291521486649E-2</v>
      </c>
      <c r="M30" s="14">
        <v>0</v>
      </c>
      <c r="N30" s="14">
        <v>1.1614401858304297E-3</v>
      </c>
      <c r="O30" s="14">
        <v>5.8072009291521487E-3</v>
      </c>
      <c r="P30" s="14">
        <v>2.9036004645760743E-3</v>
      </c>
      <c r="Q30" s="14">
        <v>1.1614401858304297E-3</v>
      </c>
      <c r="R30" s="14">
        <v>0</v>
      </c>
      <c r="S30" s="14">
        <v>0</v>
      </c>
      <c r="T30" s="14">
        <v>0</v>
      </c>
      <c r="U30" s="14">
        <v>2.4970963995354239E-2</v>
      </c>
      <c r="V30" s="14">
        <v>0</v>
      </c>
      <c r="W30" s="14">
        <v>5.8072009291521487E-3</v>
      </c>
      <c r="X30" s="14">
        <v>0</v>
      </c>
      <c r="Y30" s="14">
        <v>2.3228803716608595E-3</v>
      </c>
      <c r="Z30" s="21">
        <v>0.7473867595818815</v>
      </c>
    </row>
    <row r="31" spans="1:26" x14ac:dyDescent="0.25">
      <c r="A31" s="4">
        <v>2003</v>
      </c>
      <c r="B31" s="8">
        <v>663</v>
      </c>
      <c r="C31" s="8" t="s">
        <v>43</v>
      </c>
      <c r="D31" s="15">
        <v>2.2624434389140274E-2</v>
      </c>
      <c r="E31" s="14">
        <v>0</v>
      </c>
      <c r="F31" s="14">
        <v>9.0497737556561094E-3</v>
      </c>
      <c r="G31" s="14">
        <v>1.2066365007541479E-2</v>
      </c>
      <c r="H31" s="14">
        <v>0</v>
      </c>
      <c r="I31" s="14">
        <v>0.18250377073906487</v>
      </c>
      <c r="J31" s="14">
        <v>7.5414781297134239E-3</v>
      </c>
      <c r="K31" s="15">
        <v>0</v>
      </c>
      <c r="L31" s="14">
        <v>6.1840120663650078E-2</v>
      </c>
      <c r="M31" s="14">
        <v>0</v>
      </c>
      <c r="N31" s="14">
        <v>3.0165912518853697E-3</v>
      </c>
      <c r="O31" s="14">
        <v>0</v>
      </c>
      <c r="P31" s="14">
        <v>1.3574660633484163E-2</v>
      </c>
      <c r="Q31" s="14">
        <v>0</v>
      </c>
      <c r="R31" s="14">
        <v>0</v>
      </c>
      <c r="S31" s="14">
        <v>0</v>
      </c>
      <c r="T31" s="14">
        <v>0</v>
      </c>
      <c r="U31" s="14">
        <v>1.3574660633484163E-2</v>
      </c>
      <c r="V31" s="14">
        <v>0</v>
      </c>
      <c r="W31" s="14">
        <v>9.0497737556561094E-3</v>
      </c>
      <c r="X31" s="14">
        <v>0</v>
      </c>
      <c r="Y31" s="14">
        <v>9.0497737556561094E-3</v>
      </c>
      <c r="Z31" s="21">
        <v>0.65610859728506787</v>
      </c>
    </row>
    <row r="32" spans="1:26" x14ac:dyDescent="0.25">
      <c r="A32" s="4">
        <v>2004</v>
      </c>
      <c r="B32" s="8">
        <v>1059</v>
      </c>
      <c r="C32" s="8" t="s">
        <v>43</v>
      </c>
      <c r="D32" s="15">
        <v>0</v>
      </c>
      <c r="E32" s="14">
        <v>0</v>
      </c>
      <c r="F32" s="14">
        <v>0</v>
      </c>
      <c r="G32" s="14">
        <v>4.721435316336166E-3</v>
      </c>
      <c r="H32" s="14">
        <v>0</v>
      </c>
      <c r="I32" s="14">
        <v>0.12275731822474031</v>
      </c>
      <c r="J32" s="14">
        <v>2.7384324834749764E-2</v>
      </c>
      <c r="K32" s="15">
        <v>0</v>
      </c>
      <c r="L32" s="14">
        <v>7.3654390934844188E-2</v>
      </c>
      <c r="M32" s="14">
        <v>0</v>
      </c>
      <c r="N32" s="14">
        <v>0</v>
      </c>
      <c r="O32" s="14">
        <v>0</v>
      </c>
      <c r="P32" s="14">
        <v>2.1718602455146365E-2</v>
      </c>
      <c r="Q32" s="14">
        <v>0</v>
      </c>
      <c r="R32" s="14">
        <v>2.8328611898016999E-3</v>
      </c>
      <c r="S32" s="14">
        <v>0</v>
      </c>
      <c r="T32" s="14">
        <v>0</v>
      </c>
      <c r="U32" s="14">
        <v>1.6997167138810197E-2</v>
      </c>
      <c r="V32" s="14">
        <v>0</v>
      </c>
      <c r="W32" s="14">
        <v>1.4164305949008499E-2</v>
      </c>
      <c r="X32" s="14">
        <v>0</v>
      </c>
      <c r="Y32" s="14">
        <v>3.7771482530689331E-3</v>
      </c>
      <c r="Z32" s="21">
        <v>0.71199244570349385</v>
      </c>
    </row>
    <row r="33" spans="1:26" x14ac:dyDescent="0.25">
      <c r="A33" s="4">
        <v>2005</v>
      </c>
      <c r="B33" s="8">
        <v>1087</v>
      </c>
      <c r="C33" s="8" t="s">
        <v>43</v>
      </c>
      <c r="D33" s="15">
        <v>1.4719411223551058E-2</v>
      </c>
      <c r="E33" s="14">
        <v>9.1996320147194111E-4</v>
      </c>
      <c r="F33" s="14">
        <v>0</v>
      </c>
      <c r="G33" s="14">
        <v>0</v>
      </c>
      <c r="H33" s="14">
        <v>0</v>
      </c>
      <c r="I33" s="14">
        <v>0.12511499540018398</v>
      </c>
      <c r="J33" s="14">
        <v>6.0717571297148117E-2</v>
      </c>
      <c r="K33" s="15">
        <v>0</v>
      </c>
      <c r="L33" s="14">
        <v>6.2557497700092002E-2</v>
      </c>
      <c r="M33" s="14">
        <v>0</v>
      </c>
      <c r="N33" s="14">
        <v>2.7598896044158236E-3</v>
      </c>
      <c r="O33" s="14">
        <v>1.5639374425023E-2</v>
      </c>
      <c r="P33" s="14">
        <v>0</v>
      </c>
      <c r="Q33" s="14">
        <v>0</v>
      </c>
      <c r="R33" s="14">
        <v>0</v>
      </c>
      <c r="S33" s="14">
        <v>0</v>
      </c>
      <c r="T33" s="14">
        <v>0</v>
      </c>
      <c r="U33" s="14">
        <v>5.5197792088316471E-3</v>
      </c>
      <c r="V33" s="14">
        <v>0</v>
      </c>
      <c r="W33" s="14">
        <v>3.6798528058877645E-3</v>
      </c>
      <c r="X33" s="14">
        <v>4.2318307267709292E-2</v>
      </c>
      <c r="Y33" s="14">
        <v>1.8399264029438822E-3</v>
      </c>
      <c r="Z33" s="21">
        <v>0.66421343146274148</v>
      </c>
    </row>
    <row r="34" spans="1:26" x14ac:dyDescent="0.25">
      <c r="A34" s="4">
        <v>2006</v>
      </c>
      <c r="B34" s="8">
        <v>1500</v>
      </c>
      <c r="C34" s="8" t="s">
        <v>43</v>
      </c>
      <c r="D34" s="15">
        <v>4.0000000000000001E-3</v>
      </c>
      <c r="E34" s="14">
        <v>6.6666666666666664E-4</v>
      </c>
      <c r="F34" s="14">
        <v>0</v>
      </c>
      <c r="G34" s="14">
        <v>2.6666666666666666E-3</v>
      </c>
      <c r="H34" s="14">
        <v>0</v>
      </c>
      <c r="I34" s="14">
        <v>7.2666666666666657E-2</v>
      </c>
      <c r="J34" s="14">
        <v>3.2000000000000001E-2</v>
      </c>
      <c r="K34" s="15">
        <v>0</v>
      </c>
      <c r="L34" s="14">
        <v>7.1333333333333332E-2</v>
      </c>
      <c r="M34" s="14">
        <v>0</v>
      </c>
      <c r="N34" s="14">
        <v>0</v>
      </c>
      <c r="O34" s="14">
        <v>0</v>
      </c>
      <c r="P34" s="14">
        <v>1.3333333333333333E-3</v>
      </c>
      <c r="Q34" s="14">
        <v>0</v>
      </c>
      <c r="R34" s="14">
        <v>0</v>
      </c>
      <c r="S34" s="14">
        <v>0</v>
      </c>
      <c r="T34" s="14">
        <v>0</v>
      </c>
      <c r="U34" s="14">
        <v>2.6666666666666665E-2</v>
      </c>
      <c r="V34" s="14">
        <v>0</v>
      </c>
      <c r="W34" s="14">
        <v>1.6666666666666666E-2</v>
      </c>
      <c r="X34" s="14">
        <v>0.22133333333333333</v>
      </c>
      <c r="Y34" s="14">
        <v>6.6666666666666662E-3</v>
      </c>
      <c r="Z34" s="21">
        <v>0.54400000000000004</v>
      </c>
    </row>
    <row r="35" spans="1:26" x14ac:dyDescent="0.25">
      <c r="A35" s="4">
        <v>2007</v>
      </c>
      <c r="B35" s="8">
        <v>2245</v>
      </c>
      <c r="C35" s="8" t="s">
        <v>43</v>
      </c>
      <c r="D35" s="15">
        <v>3.5634743875278397E-3</v>
      </c>
      <c r="E35" s="14">
        <v>8.9086859688195994E-4</v>
      </c>
      <c r="F35" s="14">
        <v>0</v>
      </c>
      <c r="G35" s="14">
        <v>0</v>
      </c>
      <c r="H35" s="14">
        <v>0</v>
      </c>
      <c r="I35" s="14">
        <v>0.10066815144766147</v>
      </c>
      <c r="J35" s="14">
        <v>7.126948775055679E-2</v>
      </c>
      <c r="K35" s="15">
        <v>0</v>
      </c>
      <c r="L35" s="14">
        <v>7.2160356347438753E-2</v>
      </c>
      <c r="M35" s="14">
        <v>0</v>
      </c>
      <c r="N35" s="14">
        <v>0</v>
      </c>
      <c r="O35" s="14">
        <v>0</v>
      </c>
      <c r="P35" s="14">
        <v>8.9086859688195987E-3</v>
      </c>
      <c r="Q35" s="14">
        <v>0</v>
      </c>
      <c r="R35" s="14">
        <v>0</v>
      </c>
      <c r="S35" s="14">
        <v>0</v>
      </c>
      <c r="T35" s="14">
        <v>0</v>
      </c>
      <c r="U35" s="14">
        <v>3.1180400890868598E-2</v>
      </c>
      <c r="V35" s="14">
        <v>0</v>
      </c>
      <c r="W35" s="14">
        <v>1.7817371937639197E-2</v>
      </c>
      <c r="X35" s="14">
        <v>0.2178173719376392</v>
      </c>
      <c r="Y35" s="14">
        <v>3.1180400890868597E-3</v>
      </c>
      <c r="Z35" s="21">
        <v>0.47260579064587971</v>
      </c>
    </row>
    <row r="36" spans="1:26" x14ac:dyDescent="0.25">
      <c r="A36" s="4">
        <v>2008</v>
      </c>
      <c r="B36" s="8">
        <v>1332</v>
      </c>
      <c r="C36" s="8" t="s">
        <v>43</v>
      </c>
      <c r="D36" s="15">
        <v>3.7537537537537537E-3</v>
      </c>
      <c r="E36" s="14">
        <v>0</v>
      </c>
      <c r="F36" s="14">
        <v>0</v>
      </c>
      <c r="G36" s="14">
        <v>0</v>
      </c>
      <c r="H36" s="14">
        <v>0</v>
      </c>
      <c r="I36" s="14">
        <v>4.0540540540540543E-2</v>
      </c>
      <c r="J36" s="14">
        <v>6.5315315315315314E-2</v>
      </c>
      <c r="K36" s="15">
        <v>0</v>
      </c>
      <c r="L36" s="14">
        <v>5.1051051051051052E-2</v>
      </c>
      <c r="M36" s="14">
        <v>0</v>
      </c>
      <c r="N36" s="14">
        <v>3.003003003003003E-3</v>
      </c>
      <c r="O36" s="14">
        <v>3.003003003003003E-3</v>
      </c>
      <c r="P36" s="14">
        <v>7.5075075075075074E-3</v>
      </c>
      <c r="Q36" s="14">
        <v>0</v>
      </c>
      <c r="R36" s="14">
        <v>0</v>
      </c>
      <c r="S36" s="14">
        <v>0</v>
      </c>
      <c r="T36" s="14">
        <v>0</v>
      </c>
      <c r="U36" s="14">
        <v>6.6066066066066076E-2</v>
      </c>
      <c r="V36" s="14">
        <v>0</v>
      </c>
      <c r="W36" s="14">
        <v>0.15240240240240238</v>
      </c>
      <c r="X36" s="14">
        <v>0.1629129129129129</v>
      </c>
      <c r="Y36" s="14">
        <v>7.5075075075075074E-4</v>
      </c>
      <c r="Z36" s="21">
        <v>0.44369369369369371</v>
      </c>
    </row>
    <row r="37" spans="1:26" x14ac:dyDescent="0.25">
      <c r="A37" s="4">
        <v>2009</v>
      </c>
      <c r="B37" s="8">
        <v>852</v>
      </c>
      <c r="C37" s="8" t="s">
        <v>43</v>
      </c>
      <c r="D37" s="15">
        <v>5.8685446009389668E-3</v>
      </c>
      <c r="E37" s="14">
        <v>0</v>
      </c>
      <c r="F37" s="14">
        <v>0</v>
      </c>
      <c r="G37" s="14">
        <v>0</v>
      </c>
      <c r="H37" s="14">
        <v>0</v>
      </c>
      <c r="I37" s="14">
        <v>2.9342723004694836E-2</v>
      </c>
      <c r="J37" s="14">
        <v>5.5164319248826289E-2</v>
      </c>
      <c r="K37" s="15">
        <v>0</v>
      </c>
      <c r="L37" s="14">
        <v>4.1079812206572766E-2</v>
      </c>
      <c r="M37" s="14">
        <v>0</v>
      </c>
      <c r="N37" s="14">
        <v>0</v>
      </c>
      <c r="O37" s="14">
        <v>0</v>
      </c>
      <c r="P37" s="14">
        <v>1.0563380281690141E-2</v>
      </c>
      <c r="Q37" s="14">
        <v>0</v>
      </c>
      <c r="R37" s="14">
        <v>0</v>
      </c>
      <c r="S37" s="14">
        <v>0</v>
      </c>
      <c r="T37" s="14">
        <v>0</v>
      </c>
      <c r="U37" s="14">
        <v>5.1643192488262914E-2</v>
      </c>
      <c r="V37" s="14">
        <v>0</v>
      </c>
      <c r="W37" s="14">
        <v>0.18309859154929578</v>
      </c>
      <c r="X37" s="14">
        <v>0.13145539906103287</v>
      </c>
      <c r="Y37" s="14">
        <v>4.6948356807511738E-3</v>
      </c>
      <c r="Z37" s="21">
        <v>0.48708920187793425</v>
      </c>
    </row>
    <row r="38" spans="1:26" x14ac:dyDescent="0.25">
      <c r="A38" s="4">
        <v>2010</v>
      </c>
      <c r="B38" s="8">
        <v>1410</v>
      </c>
      <c r="C38" s="8" t="s">
        <v>43</v>
      </c>
      <c r="D38" s="15">
        <v>1.4184397163120568E-3</v>
      </c>
      <c r="E38" s="14">
        <v>0</v>
      </c>
      <c r="F38" s="14">
        <v>0</v>
      </c>
      <c r="G38" s="14">
        <v>0</v>
      </c>
      <c r="H38" s="14">
        <v>0</v>
      </c>
      <c r="I38" s="14">
        <v>2.2695035460992906E-2</v>
      </c>
      <c r="J38" s="14">
        <v>3.6170212765957444E-2</v>
      </c>
      <c r="K38" s="15">
        <v>0</v>
      </c>
      <c r="L38" s="14">
        <v>5.1773049645390062E-2</v>
      </c>
      <c r="M38" s="14">
        <v>0</v>
      </c>
      <c r="N38" s="14">
        <v>0</v>
      </c>
      <c r="O38" s="14">
        <v>0</v>
      </c>
      <c r="P38" s="14">
        <v>2.1276595744680851E-3</v>
      </c>
      <c r="Q38" s="14">
        <v>0</v>
      </c>
      <c r="R38" s="14">
        <v>0</v>
      </c>
      <c r="S38" s="14">
        <v>0</v>
      </c>
      <c r="T38" s="14">
        <v>0</v>
      </c>
      <c r="U38" s="14">
        <v>1.9148936170212766E-2</v>
      </c>
      <c r="V38" s="14">
        <v>0</v>
      </c>
      <c r="W38" s="14">
        <v>0.20496453900709219</v>
      </c>
      <c r="X38" s="14">
        <v>7.7304964539007093E-2</v>
      </c>
      <c r="Y38" s="14">
        <v>2.1276595744680851E-3</v>
      </c>
      <c r="Z38" s="21">
        <v>0.5822695035460993</v>
      </c>
    </row>
    <row r="39" spans="1:26" x14ac:dyDescent="0.25">
      <c r="A39" s="4">
        <v>2011</v>
      </c>
      <c r="B39" s="8">
        <v>1252</v>
      </c>
      <c r="C39" s="8" t="s">
        <v>43</v>
      </c>
      <c r="D39" s="15">
        <v>3.9936102236421724E-3</v>
      </c>
      <c r="E39" s="14">
        <v>7.9872204472843447E-4</v>
      </c>
      <c r="F39" s="14">
        <v>0</v>
      </c>
      <c r="G39" s="14">
        <v>0</v>
      </c>
      <c r="H39" s="14">
        <v>0</v>
      </c>
      <c r="I39" s="14">
        <v>1.3578274760383386E-2</v>
      </c>
      <c r="J39" s="14">
        <v>4.472843450479233E-2</v>
      </c>
      <c r="K39" s="15">
        <v>0</v>
      </c>
      <c r="L39" s="14">
        <v>3.5942492012779548E-2</v>
      </c>
      <c r="M39" s="14">
        <v>0</v>
      </c>
      <c r="N39" s="14">
        <v>0</v>
      </c>
      <c r="O39" s="14">
        <v>1.5974440894568689E-3</v>
      </c>
      <c r="P39" s="14">
        <v>0</v>
      </c>
      <c r="Q39" s="14">
        <v>1.5974440894568689E-3</v>
      </c>
      <c r="R39" s="14">
        <v>0</v>
      </c>
      <c r="S39" s="14">
        <v>0</v>
      </c>
      <c r="T39" s="14">
        <v>0</v>
      </c>
      <c r="U39" s="14">
        <v>3.5942492012779548E-2</v>
      </c>
      <c r="V39" s="14">
        <v>0</v>
      </c>
      <c r="W39" s="14">
        <v>0.19728434504792333</v>
      </c>
      <c r="X39" s="14">
        <v>8.5463258785942492E-2</v>
      </c>
      <c r="Y39" s="14">
        <v>5.5910543130990413E-3</v>
      </c>
      <c r="Z39" s="21">
        <v>0.57348242811501593</v>
      </c>
    </row>
    <row r="40" spans="1:26" x14ac:dyDescent="0.25">
      <c r="A40" s="4">
        <v>2012</v>
      </c>
      <c r="B40" s="8">
        <v>1492</v>
      </c>
      <c r="C40" s="8" t="s">
        <v>30</v>
      </c>
      <c r="D40" s="15">
        <v>0</v>
      </c>
      <c r="E40" s="14">
        <v>0</v>
      </c>
      <c r="F40" s="14">
        <v>0</v>
      </c>
      <c r="G40" s="14">
        <v>0</v>
      </c>
      <c r="H40" s="14">
        <v>0</v>
      </c>
      <c r="I40" s="14">
        <v>3.2841823056300269E-2</v>
      </c>
      <c r="J40" s="14">
        <v>4.2225201072386059E-2</v>
      </c>
      <c r="K40" s="15">
        <v>0</v>
      </c>
      <c r="L40" s="14">
        <v>9.0482573726541546E-2</v>
      </c>
      <c r="M40" s="14">
        <v>0</v>
      </c>
      <c r="N40" s="14">
        <v>0</v>
      </c>
      <c r="O40" s="14">
        <v>4.0214477211796247E-3</v>
      </c>
      <c r="P40" s="14">
        <v>2.6809651474530832E-3</v>
      </c>
      <c r="Q40" s="14">
        <v>0</v>
      </c>
      <c r="R40" s="14">
        <v>0</v>
      </c>
      <c r="S40" s="14">
        <v>0</v>
      </c>
      <c r="T40" s="14">
        <v>0</v>
      </c>
      <c r="U40" s="14">
        <v>6.1662198391420911E-2</v>
      </c>
      <c r="V40" s="14">
        <v>0</v>
      </c>
      <c r="W40" s="14">
        <v>0.19436997319034852</v>
      </c>
      <c r="X40" s="14">
        <v>8.1099195710455763E-2</v>
      </c>
      <c r="Y40" s="14">
        <v>2.6809651474530832E-3</v>
      </c>
      <c r="Z40" s="21">
        <v>0.48793565683646112</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1287</v>
      </c>
      <c r="C42" s="9"/>
      <c r="D42" s="16">
        <v>9.7642820622227035E-3</v>
      </c>
      <c r="E42" s="1">
        <v>3.1356748379361558E-4</v>
      </c>
      <c r="F42" s="1">
        <v>1.264710697737714E-3</v>
      </c>
      <c r="G42" s="1">
        <v>2.0145999876139608E-3</v>
      </c>
      <c r="H42" s="1">
        <v>1.4560279557367502E-4</v>
      </c>
      <c r="I42" s="1">
        <v>6.0471741271328462E-2</v>
      </c>
      <c r="J42" s="1">
        <v>4.7331931939676629E-2</v>
      </c>
      <c r="K42" s="16">
        <v>0</v>
      </c>
      <c r="L42" s="1">
        <v>6.8418428153951438E-2</v>
      </c>
      <c r="M42" s="1">
        <v>2.1904205607476635E-4</v>
      </c>
      <c r="N42" s="1">
        <v>2.3554760179418199E-3</v>
      </c>
      <c r="O42" s="1">
        <v>3.2175667106198701E-3</v>
      </c>
      <c r="P42" s="1">
        <v>4.7838108162078057E-3</v>
      </c>
      <c r="Q42" s="1">
        <v>1.7243026720545617E-4</v>
      </c>
      <c r="R42" s="1">
        <v>1.7705382436260624E-4</v>
      </c>
      <c r="S42" s="1">
        <v>0</v>
      </c>
      <c r="T42" s="1">
        <v>3.6002304147465438E-5</v>
      </c>
      <c r="U42" s="1">
        <v>3.4166699523685298E-2</v>
      </c>
      <c r="V42" s="1">
        <v>0</v>
      </c>
      <c r="W42" s="1">
        <v>6.6061980933000072E-2</v>
      </c>
      <c r="X42" s="1">
        <v>6.3731546471752054E-2</v>
      </c>
      <c r="Y42" s="1">
        <v>3.193895207131424E-3</v>
      </c>
      <c r="Z42" s="22">
        <v>0.63215963147597309</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714</v>
      </c>
      <c r="C45" s="9"/>
      <c r="D45" s="16">
        <v>1.8057526381889059E-2</v>
      </c>
      <c r="E45" s="1">
        <v>0</v>
      </c>
      <c r="F45" s="1">
        <v>0</v>
      </c>
      <c r="G45" s="1">
        <v>1.1682242990654205E-3</v>
      </c>
      <c r="H45" s="1">
        <v>0</v>
      </c>
      <c r="I45" s="1">
        <v>1.0514018691588784E-2</v>
      </c>
      <c r="J45" s="1">
        <v>4.9823848901502175E-2</v>
      </c>
      <c r="K45" s="16">
        <v>0</v>
      </c>
      <c r="L45" s="1">
        <v>0.10403210679975861</v>
      </c>
      <c r="M45" s="1">
        <v>1.7523364485981308E-3</v>
      </c>
      <c r="N45" s="1">
        <v>1.3124683988191353E-2</v>
      </c>
      <c r="O45" s="1">
        <v>5.8268499942913995E-3</v>
      </c>
      <c r="P45" s="1">
        <v>0</v>
      </c>
      <c r="Q45" s="1">
        <v>0</v>
      </c>
      <c r="R45" s="1">
        <v>0</v>
      </c>
      <c r="S45" s="1">
        <v>0</v>
      </c>
      <c r="T45" s="1">
        <v>0</v>
      </c>
      <c r="U45" s="1">
        <v>5.3385607802841253E-2</v>
      </c>
      <c r="V45" s="1">
        <v>0</v>
      </c>
      <c r="W45" s="1">
        <v>1.7192061783366769E-2</v>
      </c>
      <c r="X45" s="1">
        <v>0</v>
      </c>
      <c r="Y45" s="1">
        <v>2.9134249971456997E-3</v>
      </c>
      <c r="Z45" s="22">
        <v>0.72220930991176135</v>
      </c>
    </row>
    <row r="46" spans="1:26" ht="15.75" thickBot="1" x14ac:dyDescent="0.3">
      <c r="A46" s="6" t="s">
        <v>36</v>
      </c>
      <c r="B46" s="11">
        <v>1369</v>
      </c>
      <c r="C46" s="11"/>
      <c r="D46" s="17">
        <v>8.5795328736989387E-3</v>
      </c>
      <c r="E46" s="18">
        <v>3.5836283862127494E-4</v>
      </c>
      <c r="F46" s="18">
        <v>1.4453836545573874E-3</v>
      </c>
      <c r="G46" s="18">
        <v>2.1355108002637522E-3</v>
      </c>
      <c r="H46" s="18">
        <v>1.6640319494134288E-4</v>
      </c>
      <c r="I46" s="18">
        <v>6.7608558782719846E-2</v>
      </c>
      <c r="J46" s="18">
        <v>4.697594380227299E-2</v>
      </c>
      <c r="K46" s="17">
        <v>0</v>
      </c>
      <c r="L46" s="18">
        <v>6.333075977597899E-2</v>
      </c>
      <c r="M46" s="18">
        <v>0</v>
      </c>
      <c r="N46" s="18">
        <v>8.170177364776013E-4</v>
      </c>
      <c r="O46" s="18">
        <v>2.8448119558096515E-3</v>
      </c>
      <c r="P46" s="18">
        <v>5.4672123613803492E-3</v>
      </c>
      <c r="Q46" s="18">
        <v>1.9706316252052133E-4</v>
      </c>
      <c r="R46" s="18">
        <v>2.0234722784297855E-4</v>
      </c>
      <c r="S46" s="18">
        <v>0</v>
      </c>
      <c r="T46" s="18">
        <v>4.1145490454246213E-5</v>
      </c>
      <c r="U46" s="18">
        <v>3.1421141198091591E-2</v>
      </c>
      <c r="V46" s="18">
        <v>0</v>
      </c>
      <c r="W46" s="18">
        <v>7.3043397954376268E-2</v>
      </c>
      <c r="X46" s="18">
        <v>7.283605311057377E-2</v>
      </c>
      <c r="Y46" s="18">
        <v>3.2339623799865279E-3</v>
      </c>
      <c r="Z46" s="23">
        <v>0.61929539169943193</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145</v>
      </c>
    </row>
    <row r="2" spans="1:26" x14ac:dyDescent="0.25">
      <c r="A2" t="s">
        <v>147</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121</v>
      </c>
      <c r="C14" s="8">
        <v>2</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638</v>
      </c>
      <c r="C15" s="8" t="s">
        <v>41</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2063</v>
      </c>
      <c r="C16" s="8" t="s">
        <v>42</v>
      </c>
      <c r="D16" s="15">
        <v>7.7556955889481333E-2</v>
      </c>
      <c r="E16" s="14">
        <v>2.4236548715462916E-3</v>
      </c>
      <c r="F16" s="14">
        <v>9.6946194861851677E-4</v>
      </c>
      <c r="G16" s="14">
        <v>9.6946194861851673E-2</v>
      </c>
      <c r="H16" s="14">
        <v>2.90838584585555E-3</v>
      </c>
      <c r="I16" s="14">
        <v>5.0896752302472127E-2</v>
      </c>
      <c r="J16" s="14">
        <v>4.8473097430925838E-4</v>
      </c>
      <c r="K16" s="15">
        <v>0</v>
      </c>
      <c r="L16" s="14">
        <v>2.9568589432864761E-2</v>
      </c>
      <c r="M16" s="14">
        <v>1.6480853126514785E-2</v>
      </c>
      <c r="N16" s="14">
        <v>3.0538051381483279E-2</v>
      </c>
      <c r="O16" s="14">
        <v>0</v>
      </c>
      <c r="P16" s="14">
        <v>0</v>
      </c>
      <c r="Q16" s="14">
        <v>9.6946194861851677E-4</v>
      </c>
      <c r="R16" s="14">
        <v>0</v>
      </c>
      <c r="S16" s="14">
        <v>0</v>
      </c>
      <c r="T16" s="14">
        <v>1.5026660203587009E-2</v>
      </c>
      <c r="U16" s="14">
        <v>1.9389238972370333E-3</v>
      </c>
      <c r="V16" s="14">
        <v>0</v>
      </c>
      <c r="W16" s="14">
        <v>4.8473097430925836E-2</v>
      </c>
      <c r="X16" s="14">
        <v>1.4541929229277752E-2</v>
      </c>
      <c r="Y16" s="14">
        <v>2.4236548715462916E-3</v>
      </c>
      <c r="Z16" s="21">
        <v>0.60785264178380993</v>
      </c>
    </row>
    <row r="17" spans="1:26" x14ac:dyDescent="0.25">
      <c r="A17" s="4">
        <v>1989</v>
      </c>
      <c r="B17" s="8">
        <v>1664</v>
      </c>
      <c r="C17" s="8" t="s">
        <v>43</v>
      </c>
      <c r="D17" s="15">
        <v>5.2283653846153848E-2</v>
      </c>
      <c r="E17" s="14">
        <v>4.026442307692308E-2</v>
      </c>
      <c r="F17" s="14">
        <v>0</v>
      </c>
      <c r="G17" s="14">
        <v>7.2716346153846159E-2</v>
      </c>
      <c r="H17" s="14">
        <v>0</v>
      </c>
      <c r="I17" s="14">
        <v>1.141826923076923E-2</v>
      </c>
      <c r="J17" s="14">
        <v>0</v>
      </c>
      <c r="K17" s="15">
        <v>0</v>
      </c>
      <c r="L17" s="14">
        <v>4.206730769230769E-3</v>
      </c>
      <c r="M17" s="14">
        <v>5.408653846153846E-3</v>
      </c>
      <c r="N17" s="14">
        <v>7.8725961538461536E-2</v>
      </c>
      <c r="O17" s="14">
        <v>0</v>
      </c>
      <c r="P17" s="14">
        <v>0</v>
      </c>
      <c r="Q17" s="14">
        <v>0</v>
      </c>
      <c r="R17" s="14">
        <v>0</v>
      </c>
      <c r="S17" s="14">
        <v>0</v>
      </c>
      <c r="T17" s="14">
        <v>1.5625E-2</v>
      </c>
      <c r="U17" s="14">
        <v>1.201923076923077E-3</v>
      </c>
      <c r="V17" s="14">
        <v>0</v>
      </c>
      <c r="W17" s="14">
        <v>4.6875E-2</v>
      </c>
      <c r="X17" s="14">
        <v>4.206730769230769E-3</v>
      </c>
      <c r="Y17" s="14">
        <v>0</v>
      </c>
      <c r="Z17" s="21">
        <v>0.66706730769230771</v>
      </c>
    </row>
    <row r="18" spans="1:26" x14ac:dyDescent="0.25">
      <c r="A18" s="4">
        <v>1990</v>
      </c>
      <c r="B18" s="8">
        <v>1248</v>
      </c>
      <c r="C18" s="8" t="s">
        <v>43</v>
      </c>
      <c r="D18" s="15">
        <v>0.27804487179487181</v>
      </c>
      <c r="E18" s="14">
        <v>0</v>
      </c>
      <c r="F18" s="14">
        <v>8.0128205128205121E-3</v>
      </c>
      <c r="G18" s="14">
        <v>0.19471153846153846</v>
      </c>
      <c r="H18" s="14">
        <v>3.205128205128205E-3</v>
      </c>
      <c r="I18" s="14">
        <v>3.7660256410256408E-2</v>
      </c>
      <c r="J18" s="14">
        <v>3.0448717948717948E-2</v>
      </c>
      <c r="K18" s="15">
        <v>0</v>
      </c>
      <c r="L18" s="14">
        <v>1.8429487179487176E-2</v>
      </c>
      <c r="M18" s="14">
        <v>1.7628205128205128E-2</v>
      </c>
      <c r="N18" s="14">
        <v>3.2051282051282048E-2</v>
      </c>
      <c r="O18" s="14">
        <v>8.814102564102564E-3</v>
      </c>
      <c r="P18" s="14">
        <v>0</v>
      </c>
      <c r="Q18" s="14">
        <v>0</v>
      </c>
      <c r="R18" s="14">
        <v>0</v>
      </c>
      <c r="S18" s="14">
        <v>0</v>
      </c>
      <c r="T18" s="14">
        <v>0</v>
      </c>
      <c r="U18" s="14">
        <v>4.807692307692308E-3</v>
      </c>
      <c r="V18" s="14">
        <v>0</v>
      </c>
      <c r="W18" s="14">
        <v>7.2115384615384609E-2</v>
      </c>
      <c r="X18" s="14">
        <v>1.5224358974358974E-2</v>
      </c>
      <c r="Y18" s="14">
        <v>1.1217948717948718E-2</v>
      </c>
      <c r="Z18" s="21">
        <v>0.26762820512820512</v>
      </c>
    </row>
    <row r="19" spans="1:26" x14ac:dyDescent="0.25">
      <c r="A19" s="4">
        <v>1991</v>
      </c>
      <c r="B19" s="8">
        <v>629</v>
      </c>
      <c r="C19" s="8" t="s">
        <v>43</v>
      </c>
      <c r="D19" s="15">
        <v>0.33863275039745627</v>
      </c>
      <c r="E19" s="14">
        <v>0</v>
      </c>
      <c r="F19" s="14">
        <v>6.3593004769475362E-3</v>
      </c>
      <c r="G19" s="14">
        <v>0.22098569157392686</v>
      </c>
      <c r="H19" s="14">
        <v>4.7694753577106515E-3</v>
      </c>
      <c r="I19" s="14">
        <v>3.0206677265500796E-2</v>
      </c>
      <c r="J19" s="14">
        <v>0</v>
      </c>
      <c r="K19" s="15">
        <v>0</v>
      </c>
      <c r="L19" s="14">
        <v>1.4308426073131956E-2</v>
      </c>
      <c r="M19" s="14">
        <v>1.2718600953895072E-2</v>
      </c>
      <c r="N19" s="14">
        <v>6.6772655007949128E-2</v>
      </c>
      <c r="O19" s="14">
        <v>0</v>
      </c>
      <c r="P19" s="14">
        <v>0</v>
      </c>
      <c r="Q19" s="14">
        <v>0</v>
      </c>
      <c r="R19" s="14">
        <v>0</v>
      </c>
      <c r="S19" s="14">
        <v>0</v>
      </c>
      <c r="T19" s="14">
        <v>3.6565977742448331E-2</v>
      </c>
      <c r="U19" s="14">
        <v>0</v>
      </c>
      <c r="V19" s="14">
        <v>0</v>
      </c>
      <c r="W19" s="14">
        <v>4.7694753577106522E-2</v>
      </c>
      <c r="X19" s="14">
        <v>0</v>
      </c>
      <c r="Y19" s="14">
        <v>7.9491255961844191E-3</v>
      </c>
      <c r="Z19" s="21">
        <v>0.21303656597774245</v>
      </c>
    </row>
    <row r="20" spans="1:26" x14ac:dyDescent="0.25">
      <c r="A20" s="4">
        <v>1992</v>
      </c>
      <c r="B20" s="8">
        <v>285</v>
      </c>
      <c r="C20" s="8" t="s">
        <v>43</v>
      </c>
      <c r="D20" s="15">
        <v>0.12631578947368421</v>
      </c>
      <c r="E20" s="14">
        <v>0</v>
      </c>
      <c r="F20" s="14">
        <v>0</v>
      </c>
      <c r="G20" s="14">
        <v>0.17192982456140352</v>
      </c>
      <c r="H20" s="14">
        <v>0</v>
      </c>
      <c r="I20" s="14">
        <v>3.8596491228070177E-2</v>
      </c>
      <c r="J20" s="14">
        <v>0</v>
      </c>
      <c r="K20" s="15">
        <v>0</v>
      </c>
      <c r="L20" s="14">
        <v>5.6140350877192984E-2</v>
      </c>
      <c r="M20" s="14">
        <v>5.9649122807017542E-2</v>
      </c>
      <c r="N20" s="14">
        <v>6.3157894736842107E-2</v>
      </c>
      <c r="O20" s="14">
        <v>0</v>
      </c>
      <c r="P20" s="14">
        <v>0</v>
      </c>
      <c r="Q20" s="14">
        <v>0</v>
      </c>
      <c r="R20" s="14">
        <v>0</v>
      </c>
      <c r="S20" s="14">
        <v>0</v>
      </c>
      <c r="T20" s="14">
        <v>0</v>
      </c>
      <c r="U20" s="14">
        <v>2.8070175438596492E-2</v>
      </c>
      <c r="V20" s="14">
        <v>0</v>
      </c>
      <c r="W20" s="14">
        <v>4.5614035087719301E-2</v>
      </c>
      <c r="X20" s="14">
        <v>4.5614035087719301E-2</v>
      </c>
      <c r="Y20" s="14">
        <v>0</v>
      </c>
      <c r="Z20" s="21">
        <v>0.36491228070175441</v>
      </c>
    </row>
    <row r="21" spans="1:26" x14ac:dyDescent="0.25">
      <c r="A21" s="4">
        <v>1993</v>
      </c>
      <c r="B21" s="8">
        <v>457</v>
      </c>
      <c r="C21" s="8" t="s">
        <v>43</v>
      </c>
      <c r="D21" s="15">
        <v>6.3457330415754923E-2</v>
      </c>
      <c r="E21" s="14">
        <v>1.9693654266958426E-2</v>
      </c>
      <c r="F21" s="14">
        <v>0</v>
      </c>
      <c r="G21" s="14">
        <v>0.12472647702407003</v>
      </c>
      <c r="H21" s="14">
        <v>0</v>
      </c>
      <c r="I21" s="14">
        <v>9.6280087527352301E-2</v>
      </c>
      <c r="J21" s="14">
        <v>0</v>
      </c>
      <c r="K21" s="15">
        <v>0</v>
      </c>
      <c r="L21" s="14">
        <v>1.5317286652078774E-2</v>
      </c>
      <c r="M21" s="14">
        <v>1.0940919037199124E-2</v>
      </c>
      <c r="N21" s="14">
        <v>8.5339168490153189E-2</v>
      </c>
      <c r="O21" s="14">
        <v>0</v>
      </c>
      <c r="P21" s="14">
        <v>4.3763676148796497E-3</v>
      </c>
      <c r="Q21" s="14">
        <v>0</v>
      </c>
      <c r="R21" s="14">
        <v>0</v>
      </c>
      <c r="S21" s="14">
        <v>0</v>
      </c>
      <c r="T21" s="14">
        <v>0</v>
      </c>
      <c r="U21" s="14">
        <v>0</v>
      </c>
      <c r="V21" s="14">
        <v>0</v>
      </c>
      <c r="W21" s="14">
        <v>8.0962800875273522E-2</v>
      </c>
      <c r="X21" s="14">
        <v>3.7199124726477024E-2</v>
      </c>
      <c r="Y21" s="14">
        <v>3.7199124726477024E-2</v>
      </c>
      <c r="Z21" s="21">
        <v>0.42450765864332601</v>
      </c>
    </row>
    <row r="22" spans="1:26" x14ac:dyDescent="0.25">
      <c r="A22" s="4">
        <v>1994</v>
      </c>
      <c r="B22" s="8">
        <v>1053</v>
      </c>
      <c r="C22" s="8" t="s">
        <v>43</v>
      </c>
      <c r="D22" s="15">
        <v>9.3067426400759726E-2</v>
      </c>
      <c r="E22" s="14">
        <v>0</v>
      </c>
      <c r="F22" s="14">
        <v>1.0446343779677113E-2</v>
      </c>
      <c r="G22" s="14">
        <v>0.1728395061728395</v>
      </c>
      <c r="H22" s="14">
        <v>1.7094017094017096E-2</v>
      </c>
      <c r="I22" s="14">
        <v>8.0721747388414061E-2</v>
      </c>
      <c r="J22" s="14">
        <v>0</v>
      </c>
      <c r="K22" s="15">
        <v>8.5470085470085479E-3</v>
      </c>
      <c r="L22" s="14">
        <v>1.8993352326685663E-2</v>
      </c>
      <c r="M22" s="14">
        <v>9.9715099715099717E-2</v>
      </c>
      <c r="N22" s="14">
        <v>5.128205128205128E-2</v>
      </c>
      <c r="O22" s="14">
        <v>0</v>
      </c>
      <c r="P22" s="14">
        <v>0</v>
      </c>
      <c r="Q22" s="14">
        <v>0</v>
      </c>
      <c r="R22" s="14">
        <v>0</v>
      </c>
      <c r="S22" s="14">
        <v>0</v>
      </c>
      <c r="T22" s="14">
        <v>4.0835707502374169E-2</v>
      </c>
      <c r="U22" s="14">
        <v>0</v>
      </c>
      <c r="V22" s="14">
        <v>0</v>
      </c>
      <c r="W22" s="14">
        <v>9.2117758784425449E-2</v>
      </c>
      <c r="X22" s="14">
        <v>0</v>
      </c>
      <c r="Y22" s="14">
        <v>4.7483380816714148E-3</v>
      </c>
      <c r="Z22" s="21">
        <v>0.30959164292497626</v>
      </c>
    </row>
    <row r="23" spans="1:26" x14ac:dyDescent="0.25">
      <c r="A23" s="4">
        <v>1995</v>
      </c>
      <c r="B23" s="8">
        <v>533</v>
      </c>
      <c r="C23" s="8" t="s">
        <v>43</v>
      </c>
      <c r="D23" s="15">
        <v>0.15947467166979362</v>
      </c>
      <c r="E23" s="14">
        <v>0</v>
      </c>
      <c r="F23" s="14">
        <v>3.7523452157598502E-2</v>
      </c>
      <c r="G23" s="14">
        <v>0.11257035647279549</v>
      </c>
      <c r="H23" s="14">
        <v>4.1275797373358347E-2</v>
      </c>
      <c r="I23" s="14">
        <v>3.3771106941838651E-2</v>
      </c>
      <c r="J23" s="14">
        <v>0</v>
      </c>
      <c r="K23" s="15">
        <v>0</v>
      </c>
      <c r="L23" s="14">
        <v>2.8142589118198873E-2</v>
      </c>
      <c r="M23" s="14">
        <v>7.5046904315196998E-3</v>
      </c>
      <c r="N23" s="14">
        <v>3.5647279549718573E-2</v>
      </c>
      <c r="O23" s="14">
        <v>1.50093808630394E-2</v>
      </c>
      <c r="P23" s="14">
        <v>0</v>
      </c>
      <c r="Q23" s="14">
        <v>0</v>
      </c>
      <c r="R23" s="14">
        <v>0</v>
      </c>
      <c r="S23" s="14">
        <v>0</v>
      </c>
      <c r="T23" s="14">
        <v>3.9399624765478425E-2</v>
      </c>
      <c r="U23" s="14">
        <v>0</v>
      </c>
      <c r="V23" s="14">
        <v>0</v>
      </c>
      <c r="W23" s="14">
        <v>7.3170731707317069E-2</v>
      </c>
      <c r="X23" s="14">
        <v>3.7523452157598499E-3</v>
      </c>
      <c r="Y23" s="14">
        <v>5.6285178236397749E-3</v>
      </c>
      <c r="Z23" s="21">
        <v>0.4071294559099437</v>
      </c>
    </row>
    <row r="24" spans="1:26" x14ac:dyDescent="0.25">
      <c r="A24" s="4">
        <v>1996</v>
      </c>
      <c r="B24" s="8">
        <v>744</v>
      </c>
      <c r="C24" s="8" t="s">
        <v>43</v>
      </c>
      <c r="D24" s="15">
        <v>0.16397849462365593</v>
      </c>
      <c r="E24" s="14">
        <v>0</v>
      </c>
      <c r="F24" s="14">
        <v>0</v>
      </c>
      <c r="G24" s="14">
        <v>5.3763440860215058E-3</v>
      </c>
      <c r="H24" s="14">
        <v>6.7204301075268818E-3</v>
      </c>
      <c r="I24" s="14">
        <v>4.0322580645161289E-3</v>
      </c>
      <c r="J24" s="14">
        <v>9.4086021505376347E-3</v>
      </c>
      <c r="K24" s="15">
        <v>0</v>
      </c>
      <c r="L24" s="14">
        <v>4.4354838709677422E-2</v>
      </c>
      <c r="M24" s="14">
        <v>0</v>
      </c>
      <c r="N24" s="14">
        <v>5.3763440860215058E-3</v>
      </c>
      <c r="O24" s="14">
        <v>1.4784946236559141E-2</v>
      </c>
      <c r="P24" s="14">
        <v>0</v>
      </c>
      <c r="Q24" s="14">
        <v>0</v>
      </c>
      <c r="R24" s="14">
        <v>0</v>
      </c>
      <c r="S24" s="14">
        <v>0</v>
      </c>
      <c r="T24" s="14">
        <v>0</v>
      </c>
      <c r="U24" s="14">
        <v>0</v>
      </c>
      <c r="V24" s="14">
        <v>0</v>
      </c>
      <c r="W24" s="14">
        <v>7.7956989247311828E-2</v>
      </c>
      <c r="X24" s="14">
        <v>1.3440860215053764E-2</v>
      </c>
      <c r="Y24" s="14">
        <v>0</v>
      </c>
      <c r="Z24" s="21">
        <v>0.65456989247311825</v>
      </c>
    </row>
    <row r="25" spans="1:26" x14ac:dyDescent="0.25">
      <c r="A25" s="4">
        <v>1997</v>
      </c>
      <c r="B25" s="8">
        <v>612</v>
      </c>
      <c r="C25" s="8" t="s">
        <v>43</v>
      </c>
      <c r="D25" s="15">
        <v>0.13235294117647059</v>
      </c>
      <c r="E25" s="14">
        <v>0</v>
      </c>
      <c r="F25" s="14">
        <v>0</v>
      </c>
      <c r="G25" s="14">
        <v>8.6601307189542481E-2</v>
      </c>
      <c r="H25" s="14">
        <v>2.1241830065359478E-2</v>
      </c>
      <c r="I25" s="14">
        <v>4.9019607843137254E-3</v>
      </c>
      <c r="J25" s="14">
        <v>0</v>
      </c>
      <c r="K25" s="15">
        <v>0</v>
      </c>
      <c r="L25" s="14">
        <v>6.0457516339869274E-2</v>
      </c>
      <c r="M25" s="14">
        <v>1.6339869281045752E-3</v>
      </c>
      <c r="N25" s="14">
        <v>3.7581699346405227E-2</v>
      </c>
      <c r="O25" s="14">
        <v>6.5359477124183009E-3</v>
      </c>
      <c r="P25" s="14">
        <v>0</v>
      </c>
      <c r="Q25" s="14">
        <v>0</v>
      </c>
      <c r="R25" s="14">
        <v>0</v>
      </c>
      <c r="S25" s="14">
        <v>0</v>
      </c>
      <c r="T25" s="14">
        <v>2.9411764705882353E-2</v>
      </c>
      <c r="U25" s="14">
        <v>0</v>
      </c>
      <c r="V25" s="14">
        <v>0</v>
      </c>
      <c r="W25" s="14">
        <v>0.15196078431372548</v>
      </c>
      <c r="X25" s="14">
        <v>0</v>
      </c>
      <c r="Y25" s="14">
        <v>4.9019607843137254E-3</v>
      </c>
      <c r="Z25" s="21">
        <v>0.46241830065359479</v>
      </c>
    </row>
    <row r="26" spans="1:26" x14ac:dyDescent="0.25">
      <c r="A26" s="4">
        <v>1998</v>
      </c>
      <c r="B26" s="8">
        <v>760</v>
      </c>
      <c r="C26" s="8" t="s">
        <v>43</v>
      </c>
      <c r="D26" s="15">
        <v>0.21578947368421053</v>
      </c>
      <c r="E26" s="14">
        <v>3.9473684210526317E-3</v>
      </c>
      <c r="F26" s="14">
        <v>9.2105263157894732E-2</v>
      </c>
      <c r="G26" s="14">
        <v>6.9736842105263153E-2</v>
      </c>
      <c r="H26" s="14">
        <v>0.13947368421052631</v>
      </c>
      <c r="I26" s="14">
        <v>0</v>
      </c>
      <c r="J26" s="14">
        <v>6.5789473684210523E-3</v>
      </c>
      <c r="K26" s="15">
        <v>0</v>
      </c>
      <c r="L26" s="14">
        <v>7.1052631578947367E-2</v>
      </c>
      <c r="M26" s="14">
        <v>0</v>
      </c>
      <c r="N26" s="14">
        <v>3.9473684210526317E-3</v>
      </c>
      <c r="O26" s="14">
        <v>1.0526315789473684E-2</v>
      </c>
      <c r="P26" s="14">
        <v>0</v>
      </c>
      <c r="Q26" s="14">
        <v>0</v>
      </c>
      <c r="R26" s="14">
        <v>0</v>
      </c>
      <c r="S26" s="14">
        <v>0</v>
      </c>
      <c r="T26" s="14">
        <v>9.2105263157894728E-3</v>
      </c>
      <c r="U26" s="14">
        <v>0</v>
      </c>
      <c r="V26" s="14">
        <v>0</v>
      </c>
      <c r="W26" s="14">
        <v>5.6578947368421055E-2</v>
      </c>
      <c r="X26" s="14">
        <v>6.5789473684210523E-3</v>
      </c>
      <c r="Y26" s="14">
        <v>1.1842105263157895E-2</v>
      </c>
      <c r="Z26" s="21">
        <v>0.30263157894736842</v>
      </c>
    </row>
    <row r="27" spans="1:26" x14ac:dyDescent="0.25">
      <c r="A27" s="4">
        <v>1999</v>
      </c>
      <c r="B27" s="8">
        <v>832</v>
      </c>
      <c r="C27" s="8" t="s">
        <v>43</v>
      </c>
      <c r="D27" s="15">
        <v>0.15625</v>
      </c>
      <c r="E27" s="14">
        <v>0</v>
      </c>
      <c r="F27" s="14">
        <v>6.4903846153846159E-2</v>
      </c>
      <c r="G27" s="14">
        <v>7.2115384615384619E-3</v>
      </c>
      <c r="H27" s="14">
        <v>4.567307692307692E-2</v>
      </c>
      <c r="I27" s="14">
        <v>0</v>
      </c>
      <c r="J27" s="14">
        <v>0</v>
      </c>
      <c r="K27" s="15">
        <v>0</v>
      </c>
      <c r="L27" s="14">
        <v>4.6875E-2</v>
      </c>
      <c r="M27" s="14">
        <v>0</v>
      </c>
      <c r="N27" s="14">
        <v>0</v>
      </c>
      <c r="O27" s="14">
        <v>2.403846153846154E-3</v>
      </c>
      <c r="P27" s="14">
        <v>0</v>
      </c>
      <c r="Q27" s="14">
        <v>0</v>
      </c>
      <c r="R27" s="14">
        <v>0</v>
      </c>
      <c r="S27" s="14">
        <v>0</v>
      </c>
      <c r="T27" s="14">
        <v>0</v>
      </c>
      <c r="U27" s="14">
        <v>0</v>
      </c>
      <c r="V27" s="14">
        <v>0</v>
      </c>
      <c r="W27" s="14">
        <v>4.6875E-2</v>
      </c>
      <c r="X27" s="14">
        <v>3.605769230769231E-3</v>
      </c>
      <c r="Y27" s="14">
        <v>0</v>
      </c>
      <c r="Z27" s="21">
        <v>0.62620192307692313</v>
      </c>
    </row>
    <row r="28" spans="1:26" x14ac:dyDescent="0.25">
      <c r="A28" s="4">
        <v>2000</v>
      </c>
      <c r="B28" s="8">
        <v>728</v>
      </c>
      <c r="C28" s="8" t="s">
        <v>43</v>
      </c>
      <c r="D28" s="15">
        <v>0.10851648351648351</v>
      </c>
      <c r="E28" s="14">
        <v>0</v>
      </c>
      <c r="F28" s="14">
        <v>9.8901098901098897E-2</v>
      </c>
      <c r="G28" s="14">
        <v>0</v>
      </c>
      <c r="H28" s="14">
        <v>4.6703296703296704E-2</v>
      </c>
      <c r="I28" s="14">
        <v>0</v>
      </c>
      <c r="J28" s="14">
        <v>0</v>
      </c>
      <c r="K28" s="15">
        <v>0</v>
      </c>
      <c r="L28" s="14">
        <v>3.8461538461538464E-2</v>
      </c>
      <c r="M28" s="14">
        <v>0</v>
      </c>
      <c r="N28" s="14">
        <v>0</v>
      </c>
      <c r="O28" s="14">
        <v>0</v>
      </c>
      <c r="P28" s="14">
        <v>0</v>
      </c>
      <c r="Q28" s="14">
        <v>4.120879120879121E-3</v>
      </c>
      <c r="R28" s="14">
        <v>0</v>
      </c>
      <c r="S28" s="14">
        <v>0</v>
      </c>
      <c r="T28" s="14">
        <v>1.3736263736263737E-3</v>
      </c>
      <c r="U28" s="14">
        <v>0</v>
      </c>
      <c r="V28" s="14">
        <v>0</v>
      </c>
      <c r="W28" s="14">
        <v>7.2802197802197807E-2</v>
      </c>
      <c r="X28" s="14">
        <v>1.3736263736263736E-2</v>
      </c>
      <c r="Y28" s="14">
        <v>9.6153846153846159E-3</v>
      </c>
      <c r="Z28" s="21">
        <v>0.60576923076923073</v>
      </c>
    </row>
    <row r="29" spans="1:26" x14ac:dyDescent="0.25">
      <c r="A29" s="4">
        <v>2001</v>
      </c>
      <c r="B29" s="8">
        <v>1159</v>
      </c>
      <c r="C29" s="8" t="s">
        <v>43</v>
      </c>
      <c r="D29" s="15">
        <v>8.2830025884383082E-2</v>
      </c>
      <c r="E29" s="14">
        <v>1.2942191544434857E-2</v>
      </c>
      <c r="F29" s="14">
        <v>3.4512510785159622E-3</v>
      </c>
      <c r="G29" s="14">
        <v>0</v>
      </c>
      <c r="H29" s="14">
        <v>0</v>
      </c>
      <c r="I29" s="14">
        <v>0</v>
      </c>
      <c r="J29" s="14">
        <v>0</v>
      </c>
      <c r="K29" s="15">
        <v>8.6281276962899055E-4</v>
      </c>
      <c r="L29" s="14">
        <v>9.4046591889559966E-2</v>
      </c>
      <c r="M29" s="14">
        <v>2.5884383088869713E-3</v>
      </c>
      <c r="N29" s="14">
        <v>6.9025021570319244E-3</v>
      </c>
      <c r="O29" s="14">
        <v>1.0353753235547885E-2</v>
      </c>
      <c r="P29" s="14">
        <v>8.6281276962899055E-4</v>
      </c>
      <c r="Q29" s="14">
        <v>0</v>
      </c>
      <c r="R29" s="14">
        <v>0</v>
      </c>
      <c r="S29" s="14">
        <v>0</v>
      </c>
      <c r="T29" s="14">
        <v>1.7256255392579811E-3</v>
      </c>
      <c r="U29" s="14">
        <v>0</v>
      </c>
      <c r="V29" s="14">
        <v>0</v>
      </c>
      <c r="W29" s="14">
        <v>1.2942191544434857E-2</v>
      </c>
      <c r="X29" s="14">
        <v>1.5530629853321829E-2</v>
      </c>
      <c r="Y29" s="14">
        <v>2.5884383088869713E-3</v>
      </c>
      <c r="Z29" s="21">
        <v>0.75237273511647973</v>
      </c>
    </row>
    <row r="30" spans="1:26" x14ac:dyDescent="0.25">
      <c r="A30" s="4">
        <v>2002</v>
      </c>
      <c r="B30" s="8">
        <v>1536</v>
      </c>
      <c r="C30" s="8" t="s">
        <v>43</v>
      </c>
      <c r="D30" s="15">
        <v>0.18619791666666669</v>
      </c>
      <c r="E30" s="14">
        <v>0</v>
      </c>
      <c r="F30" s="14">
        <v>3.515625E-2</v>
      </c>
      <c r="G30" s="14">
        <v>0.13020833333333334</v>
      </c>
      <c r="H30" s="14">
        <v>4.2317708333333336E-2</v>
      </c>
      <c r="I30" s="14">
        <v>1.3020833333333334E-2</v>
      </c>
      <c r="J30" s="14">
        <v>0</v>
      </c>
      <c r="K30" s="15">
        <v>0</v>
      </c>
      <c r="L30" s="14">
        <v>3.8411458333333336E-2</v>
      </c>
      <c r="M30" s="14">
        <v>6.5104166666666663E-4</v>
      </c>
      <c r="N30" s="14">
        <v>0</v>
      </c>
      <c r="O30" s="14">
        <v>1.6276041666666668E-2</v>
      </c>
      <c r="P30" s="14">
        <v>0</v>
      </c>
      <c r="Q30" s="14">
        <v>0</v>
      </c>
      <c r="R30" s="14">
        <v>0</v>
      </c>
      <c r="S30" s="14">
        <v>0</v>
      </c>
      <c r="T30" s="14">
        <v>0</v>
      </c>
      <c r="U30" s="14">
        <v>0</v>
      </c>
      <c r="V30" s="14">
        <v>0</v>
      </c>
      <c r="W30" s="14">
        <v>8.5286458333333329E-2</v>
      </c>
      <c r="X30" s="14">
        <v>4.557291666666667E-3</v>
      </c>
      <c r="Y30" s="14">
        <v>0</v>
      </c>
      <c r="Z30" s="21">
        <v>0.44791666666666669</v>
      </c>
    </row>
    <row r="31" spans="1:26" x14ac:dyDescent="0.25">
      <c r="A31" s="4">
        <v>2003</v>
      </c>
      <c r="B31" s="8">
        <v>1881</v>
      </c>
      <c r="C31" s="8" t="s">
        <v>43</v>
      </c>
      <c r="D31" s="15">
        <v>9.8351940457203607E-2</v>
      </c>
      <c r="E31" s="14">
        <v>8.5061137692716646E-3</v>
      </c>
      <c r="F31" s="14">
        <v>1.9670388091440724E-2</v>
      </c>
      <c r="G31" s="14">
        <v>7.8149920255183414E-2</v>
      </c>
      <c r="H31" s="14">
        <v>2.4455077086656035E-2</v>
      </c>
      <c r="I31" s="14">
        <v>0</v>
      </c>
      <c r="J31" s="14">
        <v>2.6581605528973951E-3</v>
      </c>
      <c r="K31" s="15">
        <v>0</v>
      </c>
      <c r="L31" s="14">
        <v>7.2833599149388625E-2</v>
      </c>
      <c r="M31" s="14">
        <v>1.2759170653907496E-2</v>
      </c>
      <c r="N31" s="14">
        <v>0</v>
      </c>
      <c r="O31" s="14">
        <v>4.2530568846358323E-3</v>
      </c>
      <c r="P31" s="14">
        <v>2.1265284423179162E-3</v>
      </c>
      <c r="Q31" s="14">
        <v>0</v>
      </c>
      <c r="R31" s="14">
        <v>1.0632642211589581E-3</v>
      </c>
      <c r="S31" s="14">
        <v>0</v>
      </c>
      <c r="T31" s="14">
        <v>5.3163211057947902E-3</v>
      </c>
      <c r="U31" s="14">
        <v>0</v>
      </c>
      <c r="V31" s="14">
        <v>0</v>
      </c>
      <c r="W31" s="14">
        <v>4.0404040404040407E-2</v>
      </c>
      <c r="X31" s="14">
        <v>2.3391812865497075E-2</v>
      </c>
      <c r="Y31" s="14">
        <v>0</v>
      </c>
      <c r="Z31" s="21">
        <v>0.60606060606060608</v>
      </c>
    </row>
    <row r="32" spans="1:26" x14ac:dyDescent="0.25">
      <c r="A32" s="4">
        <v>2004</v>
      </c>
      <c r="B32" s="8">
        <v>1161</v>
      </c>
      <c r="C32" s="8" t="s">
        <v>43</v>
      </c>
      <c r="D32" s="15">
        <v>0.1834625322997416</v>
      </c>
      <c r="E32" s="14">
        <v>0</v>
      </c>
      <c r="F32" s="14">
        <v>1.8949181739879414E-2</v>
      </c>
      <c r="G32" s="14">
        <v>9.3023255813953487E-2</v>
      </c>
      <c r="H32" s="14">
        <v>3.9621016365202412E-2</v>
      </c>
      <c r="I32" s="14">
        <v>7.7519379844961239E-3</v>
      </c>
      <c r="J32" s="14">
        <v>0</v>
      </c>
      <c r="K32" s="15">
        <v>0</v>
      </c>
      <c r="L32" s="14">
        <v>5.512489233419466E-2</v>
      </c>
      <c r="M32" s="14">
        <v>0</v>
      </c>
      <c r="N32" s="14">
        <v>0</v>
      </c>
      <c r="O32" s="14">
        <v>4.5650301464254951E-2</v>
      </c>
      <c r="P32" s="14">
        <v>2.5839793281653748E-3</v>
      </c>
      <c r="Q32" s="14">
        <v>0</v>
      </c>
      <c r="R32" s="14">
        <v>0</v>
      </c>
      <c r="S32" s="14">
        <v>0</v>
      </c>
      <c r="T32" s="14">
        <v>1.2919896640826873E-2</v>
      </c>
      <c r="U32" s="14">
        <v>0</v>
      </c>
      <c r="V32" s="14">
        <v>0</v>
      </c>
      <c r="W32" s="14">
        <v>0.11800172265288544</v>
      </c>
      <c r="X32" s="14">
        <v>2.756244616709733E-2</v>
      </c>
      <c r="Y32" s="14">
        <v>0</v>
      </c>
      <c r="Z32" s="21">
        <v>0.39534883720930231</v>
      </c>
    </row>
    <row r="33" spans="1:26" x14ac:dyDescent="0.25">
      <c r="A33" s="4">
        <v>2005</v>
      </c>
      <c r="B33" s="8">
        <v>823</v>
      </c>
      <c r="C33" s="8" t="s">
        <v>43</v>
      </c>
      <c r="D33" s="15">
        <v>0.15309842041312274</v>
      </c>
      <c r="E33" s="14">
        <v>0</v>
      </c>
      <c r="F33" s="14">
        <v>8.5054678007290396E-3</v>
      </c>
      <c r="G33" s="14">
        <v>0.12393681652490887</v>
      </c>
      <c r="H33" s="14">
        <v>5.3462940461725394E-2</v>
      </c>
      <c r="I33" s="14">
        <v>3.6452004860267314E-3</v>
      </c>
      <c r="J33" s="14">
        <v>3.1591737545565005E-2</v>
      </c>
      <c r="K33" s="15">
        <v>0</v>
      </c>
      <c r="L33" s="14">
        <v>0.1433778857837181</v>
      </c>
      <c r="M33" s="14">
        <v>0</v>
      </c>
      <c r="N33" s="14">
        <v>0</v>
      </c>
      <c r="O33" s="14">
        <v>1.3365735115431349E-2</v>
      </c>
      <c r="P33" s="14">
        <v>2.4301336573511541E-3</v>
      </c>
      <c r="Q33" s="14">
        <v>0</v>
      </c>
      <c r="R33" s="14">
        <v>0</v>
      </c>
      <c r="S33" s="14">
        <v>0</v>
      </c>
      <c r="T33" s="14">
        <v>3.6452004860267314E-3</v>
      </c>
      <c r="U33" s="14">
        <v>0</v>
      </c>
      <c r="V33" s="14">
        <v>0</v>
      </c>
      <c r="W33" s="14">
        <v>7.168894289185905E-2</v>
      </c>
      <c r="X33" s="14">
        <v>3.5236938031591739E-2</v>
      </c>
      <c r="Y33" s="14">
        <v>1.215066828675577E-3</v>
      </c>
      <c r="Z33" s="21">
        <v>0.35479951397326853</v>
      </c>
    </row>
    <row r="34" spans="1:26" x14ac:dyDescent="0.25">
      <c r="A34" s="4">
        <v>2006</v>
      </c>
      <c r="B34" s="8">
        <v>1315</v>
      </c>
      <c r="C34" s="8" t="s">
        <v>43</v>
      </c>
      <c r="D34" s="15">
        <v>0.1209125475285171</v>
      </c>
      <c r="E34" s="14">
        <v>0</v>
      </c>
      <c r="F34" s="14">
        <v>2.0532319391634982E-2</v>
      </c>
      <c r="G34" s="14">
        <v>0.13307984790874525</v>
      </c>
      <c r="H34" s="14">
        <v>8.2129277566539927E-2</v>
      </c>
      <c r="I34" s="14">
        <v>3.041825095057034E-3</v>
      </c>
      <c r="J34" s="14">
        <v>9.125475285171103E-3</v>
      </c>
      <c r="K34" s="15">
        <v>0</v>
      </c>
      <c r="L34" s="14">
        <v>0.10114068441064639</v>
      </c>
      <c r="M34" s="14">
        <v>0</v>
      </c>
      <c r="N34" s="14">
        <v>0</v>
      </c>
      <c r="O34" s="14">
        <v>1.6730038022813688E-2</v>
      </c>
      <c r="P34" s="14">
        <v>2.2813688212927757E-3</v>
      </c>
      <c r="Q34" s="14">
        <v>0</v>
      </c>
      <c r="R34" s="14">
        <v>0</v>
      </c>
      <c r="S34" s="14">
        <v>0</v>
      </c>
      <c r="T34" s="14">
        <v>8.3650190114068438E-3</v>
      </c>
      <c r="U34" s="14">
        <v>0</v>
      </c>
      <c r="V34" s="14">
        <v>0</v>
      </c>
      <c r="W34" s="14">
        <v>6.9201520912547526E-2</v>
      </c>
      <c r="X34" s="14">
        <v>3.0418250950570342E-2</v>
      </c>
      <c r="Y34" s="14">
        <v>9.125475285171103E-3</v>
      </c>
      <c r="Z34" s="21">
        <v>0.39391634980988594</v>
      </c>
    </row>
    <row r="35" spans="1:26" x14ac:dyDescent="0.25">
      <c r="A35" s="4">
        <v>2007</v>
      </c>
      <c r="B35" s="8">
        <v>494</v>
      </c>
      <c r="C35" s="8" t="s">
        <v>43</v>
      </c>
      <c r="D35" s="15">
        <v>7.8947368421052627E-2</v>
      </c>
      <c r="E35" s="14">
        <v>2.0242914979757085E-3</v>
      </c>
      <c r="F35" s="14">
        <v>8.0971659919028341E-2</v>
      </c>
      <c r="G35" s="14">
        <v>3.4412955465587043E-2</v>
      </c>
      <c r="H35" s="14">
        <v>0.10323886639676114</v>
      </c>
      <c r="I35" s="14">
        <v>0</v>
      </c>
      <c r="J35" s="14">
        <v>1.0121457489878543E-2</v>
      </c>
      <c r="K35" s="15">
        <v>0</v>
      </c>
      <c r="L35" s="14">
        <v>4.2510121457489877E-2</v>
      </c>
      <c r="M35" s="14">
        <v>0</v>
      </c>
      <c r="N35" s="14">
        <v>0</v>
      </c>
      <c r="O35" s="14">
        <v>0</v>
      </c>
      <c r="P35" s="14">
        <v>0</v>
      </c>
      <c r="Q35" s="14">
        <v>0</v>
      </c>
      <c r="R35" s="14">
        <v>0</v>
      </c>
      <c r="S35" s="14">
        <v>0</v>
      </c>
      <c r="T35" s="14">
        <v>0</v>
      </c>
      <c r="U35" s="14">
        <v>0</v>
      </c>
      <c r="V35" s="14">
        <v>0</v>
      </c>
      <c r="W35" s="14">
        <v>4.048582995951417E-2</v>
      </c>
      <c r="X35" s="14">
        <v>5.4655870445344132E-2</v>
      </c>
      <c r="Y35" s="14">
        <v>0</v>
      </c>
      <c r="Z35" s="21">
        <v>0.55263157894736847</v>
      </c>
    </row>
    <row r="36" spans="1:26" x14ac:dyDescent="0.25">
      <c r="A36" s="4">
        <v>2008</v>
      </c>
      <c r="B36" s="8">
        <v>1762</v>
      </c>
      <c r="C36" s="8" t="s">
        <v>43</v>
      </c>
      <c r="D36" s="15">
        <v>9.0805902383654935E-2</v>
      </c>
      <c r="E36" s="14">
        <v>0</v>
      </c>
      <c r="F36" s="14">
        <v>5.1078320090805901E-3</v>
      </c>
      <c r="G36" s="14">
        <v>8.0022701475595912E-2</v>
      </c>
      <c r="H36" s="14">
        <v>7.7185017026106695E-2</v>
      </c>
      <c r="I36" s="14">
        <v>0</v>
      </c>
      <c r="J36" s="14">
        <v>1.6458569807037457E-2</v>
      </c>
      <c r="K36" s="15">
        <v>0</v>
      </c>
      <c r="L36" s="14">
        <v>7.4347332576617478E-2</v>
      </c>
      <c r="M36" s="14">
        <v>0</v>
      </c>
      <c r="N36" s="14">
        <v>0</v>
      </c>
      <c r="O36" s="14">
        <v>0</v>
      </c>
      <c r="P36" s="14">
        <v>0</v>
      </c>
      <c r="Q36" s="14">
        <v>0</v>
      </c>
      <c r="R36" s="14">
        <v>0</v>
      </c>
      <c r="S36" s="14">
        <v>0</v>
      </c>
      <c r="T36" s="14">
        <v>0</v>
      </c>
      <c r="U36" s="14">
        <v>0</v>
      </c>
      <c r="V36" s="14">
        <v>0</v>
      </c>
      <c r="W36" s="14">
        <v>2.1566401816118047E-2</v>
      </c>
      <c r="X36" s="14">
        <v>3.0646992054483541E-2</v>
      </c>
      <c r="Y36" s="14">
        <v>0</v>
      </c>
      <c r="Z36" s="21">
        <v>0.60385925085130532</v>
      </c>
    </row>
    <row r="37" spans="1:26" x14ac:dyDescent="0.25">
      <c r="A37" s="4">
        <v>2009</v>
      </c>
      <c r="B37" s="8">
        <v>1707</v>
      </c>
      <c r="C37" s="8" t="s">
        <v>43</v>
      </c>
      <c r="D37" s="15">
        <v>9.2560046865846513E-2</v>
      </c>
      <c r="E37" s="14">
        <v>0</v>
      </c>
      <c r="F37" s="14">
        <v>1.2888107791446984E-2</v>
      </c>
      <c r="G37" s="14">
        <v>6.3854715875805504E-2</v>
      </c>
      <c r="H37" s="14">
        <v>3.3391915641476276E-2</v>
      </c>
      <c r="I37" s="14">
        <v>7.6157000585823087E-3</v>
      </c>
      <c r="J37" s="14">
        <v>2.2847100175746926E-2</v>
      </c>
      <c r="K37" s="15">
        <v>0</v>
      </c>
      <c r="L37" s="14">
        <v>9.2560046865846513E-2</v>
      </c>
      <c r="M37" s="14">
        <v>0</v>
      </c>
      <c r="N37" s="14">
        <v>0</v>
      </c>
      <c r="O37" s="14">
        <v>5.8582308142940834E-3</v>
      </c>
      <c r="P37" s="14">
        <v>1.1716461628588166E-3</v>
      </c>
      <c r="Q37" s="14">
        <v>0</v>
      </c>
      <c r="R37" s="14">
        <v>0</v>
      </c>
      <c r="S37" s="14">
        <v>0</v>
      </c>
      <c r="T37" s="14">
        <v>0</v>
      </c>
      <c r="U37" s="14">
        <v>2.9291154071470417E-3</v>
      </c>
      <c r="V37" s="14">
        <v>0</v>
      </c>
      <c r="W37" s="14">
        <v>0.10193321616871705</v>
      </c>
      <c r="X37" s="14">
        <v>4.3936731107205626E-2</v>
      </c>
      <c r="Y37" s="14">
        <v>1.9332161687170474E-2</v>
      </c>
      <c r="Z37" s="21">
        <v>0.49912126537785589</v>
      </c>
    </row>
    <row r="38" spans="1:26" x14ac:dyDescent="0.25">
      <c r="A38" s="4">
        <v>2010</v>
      </c>
      <c r="B38" s="8">
        <v>2038</v>
      </c>
      <c r="C38" s="8" t="s">
        <v>43</v>
      </c>
      <c r="D38" s="15">
        <v>9.9607458292443579E-2</v>
      </c>
      <c r="E38" s="14">
        <v>0</v>
      </c>
      <c r="F38" s="14">
        <v>1.5210991167811581E-2</v>
      </c>
      <c r="G38" s="14">
        <v>0.10402355250245339</v>
      </c>
      <c r="H38" s="14">
        <v>3.0912659470068694E-2</v>
      </c>
      <c r="I38" s="14">
        <v>0</v>
      </c>
      <c r="J38" s="14">
        <v>4.9067713444553487E-3</v>
      </c>
      <c r="K38" s="15">
        <v>0</v>
      </c>
      <c r="L38" s="14">
        <v>9.9116781157998032E-2</v>
      </c>
      <c r="M38" s="14">
        <v>0</v>
      </c>
      <c r="N38" s="14">
        <v>0</v>
      </c>
      <c r="O38" s="14">
        <v>2.944062806673209E-3</v>
      </c>
      <c r="P38" s="14">
        <v>1.9627085377821392E-3</v>
      </c>
      <c r="Q38" s="14">
        <v>9.813542688910696E-4</v>
      </c>
      <c r="R38" s="14">
        <v>9.813542688910696E-4</v>
      </c>
      <c r="S38" s="14">
        <v>0</v>
      </c>
      <c r="T38" s="14">
        <v>1.7173699705593719E-2</v>
      </c>
      <c r="U38" s="14">
        <v>0</v>
      </c>
      <c r="V38" s="14">
        <v>0</v>
      </c>
      <c r="W38" s="14">
        <v>9.0284592737978411E-2</v>
      </c>
      <c r="X38" s="14">
        <v>1.619234543670265E-2</v>
      </c>
      <c r="Y38" s="14">
        <v>1.4720314033366046E-2</v>
      </c>
      <c r="Z38" s="21">
        <v>0.50098135426889112</v>
      </c>
    </row>
    <row r="39" spans="1:26" x14ac:dyDescent="0.25">
      <c r="A39" s="4">
        <v>2011</v>
      </c>
      <c r="B39" s="8">
        <v>1904</v>
      </c>
      <c r="C39" s="8" t="s">
        <v>43</v>
      </c>
      <c r="D39" s="15">
        <v>8.1932773109243698E-2</v>
      </c>
      <c r="E39" s="14">
        <v>5.2521008403361342E-4</v>
      </c>
      <c r="F39" s="14">
        <v>1.7857142857142856E-2</v>
      </c>
      <c r="G39" s="14">
        <v>7.3529411764705885E-2</v>
      </c>
      <c r="H39" s="14">
        <v>4.4642857142857144E-2</v>
      </c>
      <c r="I39" s="14">
        <v>1.2605042016806723E-2</v>
      </c>
      <c r="J39" s="14">
        <v>7.8781512605042014E-3</v>
      </c>
      <c r="K39" s="15">
        <v>0</v>
      </c>
      <c r="L39" s="14">
        <v>8.2457983193277309E-2</v>
      </c>
      <c r="M39" s="14">
        <v>0</v>
      </c>
      <c r="N39" s="14">
        <v>0</v>
      </c>
      <c r="O39" s="14">
        <v>0</v>
      </c>
      <c r="P39" s="14">
        <v>4.7268907563025207E-3</v>
      </c>
      <c r="Q39" s="14">
        <v>0</v>
      </c>
      <c r="R39" s="14">
        <v>0</v>
      </c>
      <c r="S39" s="14">
        <v>0</v>
      </c>
      <c r="T39" s="14">
        <v>4.2016806722689074E-3</v>
      </c>
      <c r="U39" s="14">
        <v>5.2521008403361349E-3</v>
      </c>
      <c r="V39" s="14">
        <v>0</v>
      </c>
      <c r="W39" s="14">
        <v>0.12027310924369748</v>
      </c>
      <c r="X39" s="14">
        <v>2.7836134453781514E-2</v>
      </c>
      <c r="Y39" s="14">
        <v>5.2521008403361342E-4</v>
      </c>
      <c r="Z39" s="21">
        <v>0.51575630252100846</v>
      </c>
    </row>
    <row r="40" spans="1:26" x14ac:dyDescent="0.25">
      <c r="A40" s="4">
        <v>2012</v>
      </c>
      <c r="B40" s="8">
        <v>2037</v>
      </c>
      <c r="C40" s="8" t="s">
        <v>43</v>
      </c>
      <c r="D40" s="15">
        <v>6.5292096219931275E-2</v>
      </c>
      <c r="E40" s="14">
        <v>0</v>
      </c>
      <c r="F40" s="14">
        <v>3.2400589101620032E-2</v>
      </c>
      <c r="G40" s="14">
        <v>7.1183112420225819E-2</v>
      </c>
      <c r="H40" s="14">
        <v>4.5164457535591555E-2</v>
      </c>
      <c r="I40" s="14">
        <v>9.8183603338242512E-3</v>
      </c>
      <c r="J40" s="14">
        <v>1.6691212567501227E-2</v>
      </c>
      <c r="K40" s="15">
        <v>0</v>
      </c>
      <c r="L40" s="14">
        <v>0.10702012763868435</v>
      </c>
      <c r="M40" s="14">
        <v>0</v>
      </c>
      <c r="N40" s="14">
        <v>0</v>
      </c>
      <c r="O40" s="14">
        <v>6.8728522336769758E-3</v>
      </c>
      <c r="P40" s="14">
        <v>1.9636720667648502E-3</v>
      </c>
      <c r="Q40" s="14">
        <v>3.4364261168384879E-3</v>
      </c>
      <c r="R40" s="14">
        <v>1.9636720667648502E-3</v>
      </c>
      <c r="S40" s="14">
        <v>0</v>
      </c>
      <c r="T40" s="14">
        <v>2.4545900834560628E-3</v>
      </c>
      <c r="U40" s="14">
        <v>2.9945999018163968E-2</v>
      </c>
      <c r="V40" s="14">
        <v>0</v>
      </c>
      <c r="W40" s="14">
        <v>5.4491899852724596E-2</v>
      </c>
      <c r="X40" s="14">
        <v>4.7619047619047616E-2</v>
      </c>
      <c r="Y40" s="14">
        <v>4.9091801669121256E-4</v>
      </c>
      <c r="Z40" s="21">
        <v>0.50319096710849287</v>
      </c>
    </row>
    <row r="41" spans="1:26" x14ac:dyDescent="0.25">
      <c r="A41" s="4">
        <v>2013</v>
      </c>
      <c r="B41" s="8">
        <v>8441</v>
      </c>
      <c r="C41" s="8" t="s">
        <v>43</v>
      </c>
      <c r="D41" s="15">
        <v>7.2384788532164443E-2</v>
      </c>
      <c r="E41" s="14">
        <v>1.5401018836630732E-3</v>
      </c>
      <c r="F41" s="14">
        <v>4.3833668996564384E-3</v>
      </c>
      <c r="G41" s="14">
        <v>7.191091102949887E-2</v>
      </c>
      <c r="H41" s="14">
        <v>1.8481222603956876E-2</v>
      </c>
      <c r="I41" s="14">
        <v>2.013979386328634E-3</v>
      </c>
      <c r="J41" s="14">
        <v>9.4775500533112195E-3</v>
      </c>
      <c r="K41" s="15">
        <v>0</v>
      </c>
      <c r="L41" s="14">
        <v>0.10022509181376615</v>
      </c>
      <c r="M41" s="14">
        <v>1.1846937566639024E-4</v>
      </c>
      <c r="N41" s="14">
        <v>0</v>
      </c>
      <c r="O41" s="14">
        <v>3.3171425186589269E-3</v>
      </c>
      <c r="P41" s="14">
        <v>9.2406113019784381E-3</v>
      </c>
      <c r="Q41" s="14">
        <v>4.7387750266556097E-4</v>
      </c>
      <c r="R41" s="14">
        <v>0</v>
      </c>
      <c r="S41" s="14">
        <v>0</v>
      </c>
      <c r="T41" s="14">
        <v>4.1464281483236587E-3</v>
      </c>
      <c r="U41" s="14">
        <v>3.4356118943253168E-3</v>
      </c>
      <c r="V41" s="14">
        <v>0</v>
      </c>
      <c r="W41" s="14">
        <v>8.1388461082810087E-2</v>
      </c>
      <c r="X41" s="14">
        <v>1.6704181968961025E-2</v>
      </c>
      <c r="Y41" s="14">
        <v>1.0780713185641512E-2</v>
      </c>
      <c r="Z41" s="21">
        <v>0.58997749081862338</v>
      </c>
    </row>
    <row r="42" spans="1:26" x14ac:dyDescent="0.25">
      <c r="A42" s="5" t="s">
        <v>32</v>
      </c>
      <c r="B42" s="9">
        <v>1456</v>
      </c>
      <c r="C42" s="9"/>
      <c r="D42" s="16">
        <v>0.12969633307549028</v>
      </c>
      <c r="E42" s="1">
        <v>3.5333465159945901E-3</v>
      </c>
      <c r="F42" s="1">
        <v>2.2857928266788039E-2</v>
      </c>
      <c r="G42" s="1">
        <v>9.2064903903639778E-2</v>
      </c>
      <c r="H42" s="1">
        <v>3.5541082212158903E-2</v>
      </c>
      <c r="I42" s="1">
        <v>1.7230710993767641E-2</v>
      </c>
      <c r="J42" s="1">
        <v>6.8721994047713196E-3</v>
      </c>
      <c r="K42" s="16">
        <v>3.6191620448605916E-4</v>
      </c>
      <c r="L42" s="1">
        <v>5.959542054320862E-2</v>
      </c>
      <c r="M42" s="1">
        <v>9.5306635376475757E-3</v>
      </c>
      <c r="N42" s="1">
        <v>1.9127779155709707E-2</v>
      </c>
      <c r="O42" s="1">
        <v>7.0652213108497244E-3</v>
      </c>
      <c r="P42" s="1">
        <v>1.2971815176662548E-3</v>
      </c>
      <c r="Q42" s="1">
        <v>3.8392303684202904E-4</v>
      </c>
      <c r="R42" s="1">
        <v>1.5416502141595687E-4</v>
      </c>
      <c r="S42" s="1">
        <v>0</v>
      </c>
      <c r="T42" s="1">
        <v>9.5152826539285276E-3</v>
      </c>
      <c r="U42" s="1">
        <v>2.9839054569392835E-3</v>
      </c>
      <c r="V42" s="1">
        <v>0</v>
      </c>
      <c r="W42" s="1">
        <v>7.0044071861941115E-2</v>
      </c>
      <c r="X42" s="1">
        <v>2.0468809122061636E-2</v>
      </c>
      <c r="Y42" s="1">
        <v>5.9347868426907844E-3</v>
      </c>
      <c r="Z42" s="22">
        <v>0.48574036936200227</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992</v>
      </c>
      <c r="C44" s="9"/>
      <c r="D44" s="16">
        <v>0.14860418123599442</v>
      </c>
      <c r="E44" s="1">
        <v>7.7977165269284745E-3</v>
      </c>
      <c r="F44" s="1">
        <v>7.9139223594577729E-3</v>
      </c>
      <c r="G44" s="1">
        <v>0.14592824191028397</v>
      </c>
      <c r="H44" s="1">
        <v>8.6566004845087322E-3</v>
      </c>
      <c r="I44" s="1">
        <v>4.7443923536834222E-2</v>
      </c>
      <c r="J44" s="1">
        <v>3.8666811153784007E-3</v>
      </c>
      <c r="K44" s="16">
        <v>1.0683760683760685E-3</v>
      </c>
      <c r="L44" s="1">
        <v>2.3138351553608869E-2</v>
      </c>
      <c r="M44" s="1">
        <v>2.8755768130700611E-2</v>
      </c>
      <c r="N44" s="1">
        <v>5.5439293004742644E-2</v>
      </c>
      <c r="O44" s="1">
        <v>2.9779354283927455E-3</v>
      </c>
      <c r="P44" s="1">
        <v>5.4704595185995622E-4</v>
      </c>
      <c r="Q44" s="1">
        <v>1.211827435773146E-4</v>
      </c>
      <c r="R44" s="1">
        <v>0</v>
      </c>
      <c r="S44" s="1">
        <v>0</v>
      </c>
      <c r="T44" s="1">
        <v>1.843162127673599E-2</v>
      </c>
      <c r="U44" s="1">
        <v>4.5023393400561145E-3</v>
      </c>
      <c r="V44" s="1">
        <v>0</v>
      </c>
      <c r="W44" s="1">
        <v>6.3377945259769045E-2</v>
      </c>
      <c r="X44" s="1">
        <v>1.5067315500352958E-2</v>
      </c>
      <c r="Y44" s="1">
        <v>8.6458387271834553E-3</v>
      </c>
      <c r="Z44" s="22">
        <v>0.40771571984525817</v>
      </c>
    </row>
    <row r="45" spans="1:26" x14ac:dyDescent="0.25">
      <c r="A45" s="5" t="s">
        <v>35</v>
      </c>
      <c r="B45" s="9">
        <v>705</v>
      </c>
      <c r="C45" s="9"/>
      <c r="D45" s="16">
        <v>0.17070696982811231</v>
      </c>
      <c r="E45" s="1">
        <v>1.3157894736842105E-3</v>
      </c>
      <c r="F45" s="1">
        <v>3.0701754385964911E-2</v>
      </c>
      <c r="G45" s="1">
        <v>5.390483112694238E-2</v>
      </c>
      <c r="H45" s="1">
        <v>5.5811981461137555E-2</v>
      </c>
      <c r="I45" s="1">
        <v>2.9780729496099514E-3</v>
      </c>
      <c r="J45" s="1">
        <v>5.3291831729862281E-3</v>
      </c>
      <c r="K45" s="16">
        <v>0</v>
      </c>
      <c r="L45" s="1">
        <v>5.8621662209498021E-2</v>
      </c>
      <c r="M45" s="1">
        <v>5.4466230936819177E-4</v>
      </c>
      <c r="N45" s="1">
        <v>1.563513728449312E-2</v>
      </c>
      <c r="O45" s="1">
        <v>1.0615736579483708E-2</v>
      </c>
      <c r="P45" s="1">
        <v>0</v>
      </c>
      <c r="Q45" s="1">
        <v>0</v>
      </c>
      <c r="R45" s="1">
        <v>0</v>
      </c>
      <c r="S45" s="1">
        <v>0</v>
      </c>
      <c r="T45" s="1">
        <v>1.2874097007223943E-2</v>
      </c>
      <c r="U45" s="1">
        <v>0</v>
      </c>
      <c r="V45" s="1">
        <v>0</v>
      </c>
      <c r="W45" s="1">
        <v>9.5498906976486123E-2</v>
      </c>
      <c r="X45" s="1">
        <v>6.673269194491605E-3</v>
      </c>
      <c r="Y45" s="1">
        <v>5.5813553491572071E-3</v>
      </c>
      <c r="Z45" s="22">
        <v>0.47320659069136045</v>
      </c>
    </row>
    <row r="46" spans="1:26" ht="15.75" thickBot="1" x14ac:dyDescent="0.3">
      <c r="A46" s="6" t="s">
        <v>36</v>
      </c>
      <c r="B46" s="11">
        <v>1855</v>
      </c>
      <c r="C46" s="11"/>
      <c r="D46" s="17">
        <v>0.11141002003936369</v>
      </c>
      <c r="E46" s="18">
        <v>1.7025272519585943E-3</v>
      </c>
      <c r="F46" s="18">
        <v>2.9259299526862136E-2</v>
      </c>
      <c r="G46" s="18">
        <v>7.0969804855435678E-2</v>
      </c>
      <c r="H46" s="18">
        <v>4.5825292617109929E-2</v>
      </c>
      <c r="I46" s="18">
        <v>3.9675252462970092E-3</v>
      </c>
      <c r="J46" s="18">
        <v>8.7837457388045617E-3</v>
      </c>
      <c r="K46" s="17">
        <v>5.7520851308599371E-5</v>
      </c>
      <c r="L46" s="18">
        <v>7.9233942337737284E-2</v>
      </c>
      <c r="M46" s="18">
        <v>1.0744746670085016E-3</v>
      </c>
      <c r="N46" s="18">
        <v>4.6016681046879497E-4</v>
      </c>
      <c r="O46" s="18">
        <v>8.5350040610999815E-3</v>
      </c>
      <c r="P46" s="18">
        <v>1.9566901229628648E-3</v>
      </c>
      <c r="Q46" s="18">
        <v>6.0083580061828269E-4</v>
      </c>
      <c r="R46" s="18">
        <v>2.6721937045432522E-4</v>
      </c>
      <c r="S46" s="18">
        <v>0</v>
      </c>
      <c r="T46" s="18">
        <v>4.088139184438796E-3</v>
      </c>
      <c r="U46" s="18">
        <v>2.7708551439981641E-3</v>
      </c>
      <c r="V46" s="18">
        <v>0</v>
      </c>
      <c r="W46" s="18">
        <v>6.8508372360190556E-2</v>
      </c>
      <c r="X46" s="18">
        <v>2.6108713705820272E-2</v>
      </c>
      <c r="Y46" s="18">
        <v>4.5595788030014083E-3</v>
      </c>
      <c r="Z46" s="23">
        <v>0.52986027150506054</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145</v>
      </c>
    </row>
    <row r="2" spans="1:26" x14ac:dyDescent="0.25">
      <c r="A2" t="s">
        <v>146</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59</v>
      </c>
      <c r="C14" s="8">
        <v>2</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530</v>
      </c>
      <c r="C15" s="8" t="s">
        <v>41</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1923</v>
      </c>
      <c r="C16" s="8" t="s">
        <v>42</v>
      </c>
      <c r="D16" s="15">
        <v>5.7202288091523661E-2</v>
      </c>
      <c r="E16" s="14">
        <v>0</v>
      </c>
      <c r="F16" s="14">
        <v>0</v>
      </c>
      <c r="G16" s="14">
        <v>7.9563182527301088E-2</v>
      </c>
      <c r="H16" s="14">
        <v>2.6001040041601664E-3</v>
      </c>
      <c r="I16" s="14">
        <v>4.6801872074882997E-2</v>
      </c>
      <c r="J16" s="14">
        <v>0</v>
      </c>
      <c r="K16" s="15">
        <v>0</v>
      </c>
      <c r="L16" s="14">
        <v>2.8081123244929795E-2</v>
      </c>
      <c r="M16" s="14">
        <v>1.5600624024960999E-2</v>
      </c>
      <c r="N16" s="14">
        <v>3.1201248049921998E-2</v>
      </c>
      <c r="O16" s="14">
        <v>0</v>
      </c>
      <c r="P16" s="14">
        <v>0</v>
      </c>
      <c r="Q16" s="14">
        <v>1.0400416016640667E-3</v>
      </c>
      <c r="R16" s="14">
        <v>0</v>
      </c>
      <c r="S16" s="14">
        <v>0</v>
      </c>
      <c r="T16" s="14">
        <v>1.5600624024960999E-2</v>
      </c>
      <c r="U16" s="14">
        <v>1.5600624024960999E-3</v>
      </c>
      <c r="V16" s="14">
        <v>0</v>
      </c>
      <c r="W16" s="14">
        <v>5.148205928237129E-2</v>
      </c>
      <c r="X16" s="14">
        <v>1.4560582423296931E-2</v>
      </c>
      <c r="Y16" s="14">
        <v>2.6001040041601664E-3</v>
      </c>
      <c r="Z16" s="21">
        <v>0.65210608424336969</v>
      </c>
    </row>
    <row r="17" spans="1:26" x14ac:dyDescent="0.25">
      <c r="A17" s="4">
        <v>1989</v>
      </c>
      <c r="B17" s="8">
        <v>1560</v>
      </c>
      <c r="C17" s="8" t="s">
        <v>43</v>
      </c>
      <c r="D17" s="15">
        <v>4.0384615384615387E-2</v>
      </c>
      <c r="E17" s="14">
        <v>1.217948717948718E-2</v>
      </c>
      <c r="F17" s="14">
        <v>0</v>
      </c>
      <c r="G17" s="14">
        <v>6.5384615384615388E-2</v>
      </c>
      <c r="H17" s="14">
        <v>0</v>
      </c>
      <c r="I17" s="14">
        <v>9.6153846153846159E-3</v>
      </c>
      <c r="J17" s="14">
        <v>0</v>
      </c>
      <c r="K17" s="15">
        <v>0</v>
      </c>
      <c r="L17" s="14">
        <v>3.8461538461538464E-3</v>
      </c>
      <c r="M17" s="14">
        <v>5.1282051282051282E-3</v>
      </c>
      <c r="N17" s="14">
        <v>8.2051282051282051E-2</v>
      </c>
      <c r="O17" s="14">
        <v>0</v>
      </c>
      <c r="P17" s="14">
        <v>0</v>
      </c>
      <c r="Q17" s="14">
        <v>0</v>
      </c>
      <c r="R17" s="14">
        <v>0</v>
      </c>
      <c r="S17" s="14">
        <v>0</v>
      </c>
      <c r="T17" s="14">
        <v>1.4743589743589743E-2</v>
      </c>
      <c r="U17" s="14">
        <v>1.2820512820512821E-3</v>
      </c>
      <c r="V17" s="14">
        <v>0</v>
      </c>
      <c r="W17" s="14">
        <v>4.9358974358974357E-2</v>
      </c>
      <c r="X17" s="14">
        <v>4.4871794871794869E-3</v>
      </c>
      <c r="Y17" s="14">
        <v>0</v>
      </c>
      <c r="Z17" s="21">
        <v>0.71153846153846156</v>
      </c>
    </row>
    <row r="18" spans="1:26" x14ac:dyDescent="0.25">
      <c r="A18" s="4">
        <v>1990</v>
      </c>
      <c r="B18" s="8">
        <v>1167</v>
      </c>
      <c r="C18" s="8" t="s">
        <v>43</v>
      </c>
      <c r="D18" s="15">
        <v>0.26992287917737789</v>
      </c>
      <c r="E18" s="14">
        <v>0</v>
      </c>
      <c r="F18" s="14">
        <v>8.5689802913453302E-3</v>
      </c>
      <c r="G18" s="14">
        <v>0.17994858611825193</v>
      </c>
      <c r="H18" s="14">
        <v>3.4275921165381321E-3</v>
      </c>
      <c r="I18" s="14">
        <v>3.5989717223650387E-2</v>
      </c>
      <c r="J18" s="14">
        <v>3.0848329048843187E-2</v>
      </c>
      <c r="K18" s="15">
        <v>0</v>
      </c>
      <c r="L18" s="14">
        <v>1.713796058269066E-2</v>
      </c>
      <c r="M18" s="14">
        <v>1.6281062553556127E-2</v>
      </c>
      <c r="N18" s="14">
        <v>3.3419023136246784E-2</v>
      </c>
      <c r="O18" s="14">
        <v>9.4258783204798635E-3</v>
      </c>
      <c r="P18" s="14">
        <v>0</v>
      </c>
      <c r="Q18" s="14">
        <v>0</v>
      </c>
      <c r="R18" s="14">
        <v>0</v>
      </c>
      <c r="S18" s="14">
        <v>0</v>
      </c>
      <c r="T18" s="14">
        <v>0</v>
      </c>
      <c r="U18" s="14">
        <v>4.2844901456726651E-3</v>
      </c>
      <c r="V18" s="14">
        <v>0</v>
      </c>
      <c r="W18" s="14">
        <v>7.7120822622107968E-2</v>
      </c>
      <c r="X18" s="14">
        <v>1.5424164524421594E-2</v>
      </c>
      <c r="Y18" s="14">
        <v>1.1996572407883462E-2</v>
      </c>
      <c r="Z18" s="21">
        <v>0.286203941730934</v>
      </c>
    </row>
    <row r="19" spans="1:26" x14ac:dyDescent="0.25">
      <c r="A19" s="4">
        <v>1991</v>
      </c>
      <c r="B19" s="8">
        <v>561</v>
      </c>
      <c r="C19" s="8" t="s">
        <v>43</v>
      </c>
      <c r="D19" s="15">
        <v>0.29411764705882348</v>
      </c>
      <c r="E19" s="14">
        <v>0</v>
      </c>
      <c r="F19" s="14">
        <v>7.1301247771836003E-3</v>
      </c>
      <c r="G19" s="14">
        <v>0.22281639928698752</v>
      </c>
      <c r="H19" s="14">
        <v>5.3475935828877002E-3</v>
      </c>
      <c r="I19" s="14">
        <v>3.0303030303030304E-2</v>
      </c>
      <c r="J19" s="14">
        <v>0</v>
      </c>
      <c r="K19" s="15">
        <v>0</v>
      </c>
      <c r="L19" s="14">
        <v>1.4260249554367201E-2</v>
      </c>
      <c r="M19" s="14">
        <v>1.4260249554367201E-2</v>
      </c>
      <c r="N19" s="14">
        <v>7.4866310160427801E-2</v>
      </c>
      <c r="O19" s="14">
        <v>0</v>
      </c>
      <c r="P19" s="14">
        <v>0</v>
      </c>
      <c r="Q19" s="14">
        <v>0</v>
      </c>
      <c r="R19" s="14">
        <v>0</v>
      </c>
      <c r="S19" s="14">
        <v>0</v>
      </c>
      <c r="T19" s="14">
        <v>3.5650623885918005E-2</v>
      </c>
      <c r="U19" s="14">
        <v>0</v>
      </c>
      <c r="V19" s="14">
        <v>0</v>
      </c>
      <c r="W19" s="14">
        <v>5.3475935828877004E-2</v>
      </c>
      <c r="X19" s="14">
        <v>0</v>
      </c>
      <c r="Y19" s="14">
        <v>8.9126559714795012E-3</v>
      </c>
      <c r="Z19" s="21">
        <v>0.23885918003565063</v>
      </c>
    </row>
    <row r="20" spans="1:26" x14ac:dyDescent="0.25">
      <c r="A20" s="4">
        <v>1992</v>
      </c>
      <c r="B20" s="8">
        <v>248</v>
      </c>
      <c r="C20" s="8" t="s">
        <v>43</v>
      </c>
      <c r="D20" s="15">
        <v>0.10080645161290322</v>
      </c>
      <c r="E20" s="14">
        <v>0</v>
      </c>
      <c r="F20" s="14">
        <v>0</v>
      </c>
      <c r="G20" s="14">
        <v>0.14919354838709678</v>
      </c>
      <c r="H20" s="14">
        <v>0</v>
      </c>
      <c r="I20" s="14">
        <v>3.6290322580645164E-2</v>
      </c>
      <c r="J20" s="14">
        <v>0</v>
      </c>
      <c r="K20" s="15">
        <v>0</v>
      </c>
      <c r="L20" s="14">
        <v>5.6451612903225812E-2</v>
      </c>
      <c r="M20" s="14">
        <v>5.2419354838709679E-2</v>
      </c>
      <c r="N20" s="14">
        <v>6.8548387096774188E-2</v>
      </c>
      <c r="O20" s="14">
        <v>0</v>
      </c>
      <c r="P20" s="14">
        <v>0</v>
      </c>
      <c r="Q20" s="14">
        <v>0</v>
      </c>
      <c r="R20" s="14">
        <v>0</v>
      </c>
      <c r="S20" s="14">
        <v>0</v>
      </c>
      <c r="T20" s="14">
        <v>0</v>
      </c>
      <c r="U20" s="14">
        <v>1.6129032258064516E-2</v>
      </c>
      <c r="V20" s="14">
        <v>0</v>
      </c>
      <c r="W20" s="14">
        <v>5.2419354838709679E-2</v>
      </c>
      <c r="X20" s="14">
        <v>4.8387096774193547E-2</v>
      </c>
      <c r="Y20" s="14">
        <v>0</v>
      </c>
      <c r="Z20" s="21">
        <v>0.41935483870967744</v>
      </c>
    </row>
    <row r="21" spans="1:26" x14ac:dyDescent="0.25">
      <c r="A21" s="4">
        <v>1993</v>
      </c>
      <c r="B21" s="8">
        <v>400</v>
      </c>
      <c r="C21" s="8" t="s">
        <v>43</v>
      </c>
      <c r="D21" s="15">
        <v>0.04</v>
      </c>
      <c r="E21" s="14">
        <v>7.4999999999999997E-3</v>
      </c>
      <c r="F21" s="14">
        <v>0</v>
      </c>
      <c r="G21" s="14">
        <v>9.2499999999999999E-2</v>
      </c>
      <c r="H21" s="14">
        <v>0</v>
      </c>
      <c r="I21" s="14">
        <v>0.08</v>
      </c>
      <c r="J21" s="14">
        <v>0</v>
      </c>
      <c r="K21" s="15">
        <v>0</v>
      </c>
      <c r="L21" s="14">
        <v>1.4999999999999999E-2</v>
      </c>
      <c r="M21" s="14">
        <v>7.4999999999999997E-3</v>
      </c>
      <c r="N21" s="14">
        <v>9.4999999999999987E-2</v>
      </c>
      <c r="O21" s="14">
        <v>0</v>
      </c>
      <c r="P21" s="14">
        <v>5.0000000000000001E-3</v>
      </c>
      <c r="Q21" s="14">
        <v>0</v>
      </c>
      <c r="R21" s="14">
        <v>0</v>
      </c>
      <c r="S21" s="14">
        <v>0</v>
      </c>
      <c r="T21" s="14">
        <v>0</v>
      </c>
      <c r="U21" s="14">
        <v>0</v>
      </c>
      <c r="V21" s="14">
        <v>0</v>
      </c>
      <c r="W21" s="14">
        <v>0.09</v>
      </c>
      <c r="X21" s="14">
        <v>0.04</v>
      </c>
      <c r="Y21" s="14">
        <v>4.2500000000000003E-2</v>
      </c>
      <c r="Z21" s="21">
        <v>0.48499999999999999</v>
      </c>
    </row>
    <row r="22" spans="1:26" x14ac:dyDescent="0.25">
      <c r="A22" s="4">
        <v>1994</v>
      </c>
      <c r="B22" s="8">
        <v>936</v>
      </c>
      <c r="C22" s="8" t="s">
        <v>43</v>
      </c>
      <c r="D22" s="15">
        <v>7.7991452991452992E-2</v>
      </c>
      <c r="E22" s="14">
        <v>0</v>
      </c>
      <c r="F22" s="14">
        <v>1.0683760683760684E-2</v>
      </c>
      <c r="G22" s="14">
        <v>0.16132478632478633</v>
      </c>
      <c r="H22" s="14">
        <v>1.6025641025641024E-2</v>
      </c>
      <c r="I22" s="14">
        <v>7.4786324786324784E-2</v>
      </c>
      <c r="J22" s="14">
        <v>0</v>
      </c>
      <c r="K22" s="15">
        <v>8.5470085470085479E-3</v>
      </c>
      <c r="L22" s="14">
        <v>1.9230769230769232E-2</v>
      </c>
      <c r="M22" s="14">
        <v>9.2948717948717952E-2</v>
      </c>
      <c r="N22" s="14">
        <v>4.8076923076923073E-2</v>
      </c>
      <c r="O22" s="14">
        <v>0</v>
      </c>
      <c r="P22" s="14">
        <v>0</v>
      </c>
      <c r="Q22" s="14">
        <v>0</v>
      </c>
      <c r="R22" s="14">
        <v>0</v>
      </c>
      <c r="S22" s="14">
        <v>0</v>
      </c>
      <c r="T22" s="14">
        <v>3.311965811965812E-2</v>
      </c>
      <c r="U22" s="14">
        <v>0</v>
      </c>
      <c r="V22" s="14">
        <v>0</v>
      </c>
      <c r="W22" s="14">
        <v>0.10363247863247864</v>
      </c>
      <c r="X22" s="14">
        <v>0</v>
      </c>
      <c r="Y22" s="14">
        <v>5.341880341880342E-3</v>
      </c>
      <c r="Z22" s="21">
        <v>0.34829059829059827</v>
      </c>
    </row>
    <row r="23" spans="1:26" x14ac:dyDescent="0.25">
      <c r="A23" s="4">
        <v>1995</v>
      </c>
      <c r="B23" s="8">
        <v>441</v>
      </c>
      <c r="C23" s="8" t="s">
        <v>43</v>
      </c>
      <c r="D23" s="15">
        <v>0.1201814058956916</v>
      </c>
      <c r="E23" s="14">
        <v>0</v>
      </c>
      <c r="F23" s="14">
        <v>3.6281179138321996E-2</v>
      </c>
      <c r="G23" s="14">
        <v>8.8435374149659865E-2</v>
      </c>
      <c r="H23" s="14">
        <v>3.8548752834467119E-2</v>
      </c>
      <c r="I23" s="14">
        <v>2.7210884353741496E-2</v>
      </c>
      <c r="J23" s="14">
        <v>0</v>
      </c>
      <c r="K23" s="15">
        <v>0</v>
      </c>
      <c r="L23" s="14">
        <v>2.9478458049886622E-2</v>
      </c>
      <c r="M23" s="14">
        <v>6.8027210884353739E-3</v>
      </c>
      <c r="N23" s="14">
        <v>6.8027210884353748E-3</v>
      </c>
      <c r="O23" s="14">
        <v>1.8140589569160998E-2</v>
      </c>
      <c r="P23" s="14">
        <v>0</v>
      </c>
      <c r="Q23" s="14">
        <v>0</v>
      </c>
      <c r="R23" s="14">
        <v>0</v>
      </c>
      <c r="S23" s="14">
        <v>0</v>
      </c>
      <c r="T23" s="14">
        <v>3.8548752834467119E-2</v>
      </c>
      <c r="U23" s="14">
        <v>0</v>
      </c>
      <c r="V23" s="14">
        <v>0</v>
      </c>
      <c r="W23" s="14">
        <v>8.6167800453514742E-2</v>
      </c>
      <c r="X23" s="14">
        <v>4.5351473922902496E-3</v>
      </c>
      <c r="Y23" s="14">
        <v>6.8027210884353739E-3</v>
      </c>
      <c r="Z23" s="21">
        <v>0.49206349206349204</v>
      </c>
    </row>
    <row r="24" spans="1:26" x14ac:dyDescent="0.25">
      <c r="A24" s="4">
        <v>1996</v>
      </c>
      <c r="B24" s="8">
        <v>696</v>
      </c>
      <c r="C24" s="8" t="s">
        <v>43</v>
      </c>
      <c r="D24" s="15">
        <v>0.13362068965517243</v>
      </c>
      <c r="E24" s="14">
        <v>0</v>
      </c>
      <c r="F24" s="14">
        <v>0</v>
      </c>
      <c r="G24" s="14">
        <v>0</v>
      </c>
      <c r="H24" s="14">
        <v>5.7471264367816091E-3</v>
      </c>
      <c r="I24" s="14">
        <v>0</v>
      </c>
      <c r="J24" s="14">
        <v>1.0057471264367816E-2</v>
      </c>
      <c r="K24" s="15">
        <v>0</v>
      </c>
      <c r="L24" s="14">
        <v>4.1666666666666664E-2</v>
      </c>
      <c r="M24" s="14">
        <v>0</v>
      </c>
      <c r="N24" s="14">
        <v>1.4367816091954023E-3</v>
      </c>
      <c r="O24" s="14">
        <v>1.4367816091954023E-2</v>
      </c>
      <c r="P24" s="14">
        <v>0</v>
      </c>
      <c r="Q24" s="14">
        <v>0</v>
      </c>
      <c r="R24" s="14">
        <v>0</v>
      </c>
      <c r="S24" s="14">
        <v>0</v>
      </c>
      <c r="T24" s="14">
        <v>0</v>
      </c>
      <c r="U24" s="14">
        <v>0</v>
      </c>
      <c r="V24" s="14">
        <v>0</v>
      </c>
      <c r="W24" s="14">
        <v>8.1896551724137928E-2</v>
      </c>
      <c r="X24" s="14">
        <v>1.1494252873563218E-2</v>
      </c>
      <c r="Y24" s="14">
        <v>0</v>
      </c>
      <c r="Z24" s="21">
        <v>0.69971264367816088</v>
      </c>
    </row>
    <row r="25" spans="1:26" x14ac:dyDescent="0.25">
      <c r="A25" s="4">
        <v>1997</v>
      </c>
      <c r="B25" s="8">
        <v>549</v>
      </c>
      <c r="C25" s="8" t="s">
        <v>43</v>
      </c>
      <c r="D25" s="15">
        <v>0.11293260473588342</v>
      </c>
      <c r="E25" s="14">
        <v>0</v>
      </c>
      <c r="F25" s="14">
        <v>0</v>
      </c>
      <c r="G25" s="14">
        <v>7.8324225865209471E-2</v>
      </c>
      <c r="H25" s="14">
        <v>1.8214936247723135E-2</v>
      </c>
      <c r="I25" s="14">
        <v>5.4644808743169399E-3</v>
      </c>
      <c r="J25" s="14">
        <v>0</v>
      </c>
      <c r="K25" s="15">
        <v>0</v>
      </c>
      <c r="L25" s="14">
        <v>5.8287795992714025E-2</v>
      </c>
      <c r="M25" s="14">
        <v>1.8214936247723133E-3</v>
      </c>
      <c r="N25" s="14">
        <v>5.4644808743169399E-3</v>
      </c>
      <c r="O25" s="14">
        <v>7.2859744990892532E-3</v>
      </c>
      <c r="P25" s="14">
        <v>0</v>
      </c>
      <c r="Q25" s="14">
        <v>0</v>
      </c>
      <c r="R25" s="14">
        <v>0</v>
      </c>
      <c r="S25" s="14">
        <v>0</v>
      </c>
      <c r="T25" s="14">
        <v>2.5500910746812388E-2</v>
      </c>
      <c r="U25" s="14">
        <v>0</v>
      </c>
      <c r="V25" s="14">
        <v>0</v>
      </c>
      <c r="W25" s="14">
        <v>0.16575591985428051</v>
      </c>
      <c r="X25" s="14">
        <v>0</v>
      </c>
      <c r="Y25" s="14">
        <v>5.4644808743169399E-3</v>
      </c>
      <c r="Z25" s="21">
        <v>0.51548269581056472</v>
      </c>
    </row>
    <row r="26" spans="1:26" x14ac:dyDescent="0.25">
      <c r="A26" s="4">
        <v>1998</v>
      </c>
      <c r="B26" s="8">
        <v>662</v>
      </c>
      <c r="C26" s="8" t="s">
        <v>43</v>
      </c>
      <c r="D26" s="15">
        <v>0.20241691842900303</v>
      </c>
      <c r="E26" s="14">
        <v>3.0211480362537764E-3</v>
      </c>
      <c r="F26" s="14">
        <v>8.1570996978851965E-2</v>
      </c>
      <c r="G26" s="14">
        <v>6.7975830815709973E-2</v>
      </c>
      <c r="H26" s="14">
        <v>0.12084592145015106</v>
      </c>
      <c r="I26" s="14">
        <v>0</v>
      </c>
      <c r="J26" s="14">
        <v>7.5528700906344415E-3</v>
      </c>
      <c r="K26" s="15">
        <v>0</v>
      </c>
      <c r="L26" s="14">
        <v>7.4018126888217517E-2</v>
      </c>
      <c r="M26" s="14">
        <v>0</v>
      </c>
      <c r="N26" s="14">
        <v>0</v>
      </c>
      <c r="O26" s="14">
        <v>1.0574018126888218E-2</v>
      </c>
      <c r="P26" s="14">
        <v>0</v>
      </c>
      <c r="Q26" s="14">
        <v>0</v>
      </c>
      <c r="R26" s="14">
        <v>0</v>
      </c>
      <c r="S26" s="14">
        <v>0</v>
      </c>
      <c r="T26" s="14">
        <v>9.0634441087613302E-3</v>
      </c>
      <c r="U26" s="14">
        <v>0</v>
      </c>
      <c r="V26" s="14">
        <v>0</v>
      </c>
      <c r="W26" s="14">
        <v>5.4380664652567974E-2</v>
      </c>
      <c r="X26" s="14">
        <v>7.5528700906344415E-3</v>
      </c>
      <c r="Y26" s="14">
        <v>1.3595166163141994E-2</v>
      </c>
      <c r="Z26" s="21">
        <v>0.34743202416918428</v>
      </c>
    </row>
    <row r="27" spans="1:26" x14ac:dyDescent="0.25">
      <c r="A27" s="4">
        <v>1999</v>
      </c>
      <c r="B27" s="8">
        <v>779</v>
      </c>
      <c r="C27" s="8" t="s">
        <v>43</v>
      </c>
      <c r="D27" s="15">
        <v>0.12708600770218229</v>
      </c>
      <c r="E27" s="14">
        <v>0</v>
      </c>
      <c r="F27" s="14">
        <v>5.7766367137355584E-2</v>
      </c>
      <c r="G27" s="14">
        <v>6.4184852374839542E-3</v>
      </c>
      <c r="H27" s="14">
        <v>4.1078305519897301E-2</v>
      </c>
      <c r="I27" s="14">
        <v>0</v>
      </c>
      <c r="J27" s="14">
        <v>0</v>
      </c>
      <c r="K27" s="15">
        <v>0</v>
      </c>
      <c r="L27" s="14">
        <v>4.3645699614890884E-2</v>
      </c>
      <c r="M27" s="14">
        <v>0</v>
      </c>
      <c r="N27" s="14">
        <v>0</v>
      </c>
      <c r="O27" s="14">
        <v>2.5673940949935813E-3</v>
      </c>
      <c r="P27" s="14">
        <v>0</v>
      </c>
      <c r="Q27" s="14">
        <v>0</v>
      </c>
      <c r="R27" s="14">
        <v>0</v>
      </c>
      <c r="S27" s="14">
        <v>0</v>
      </c>
      <c r="T27" s="14">
        <v>0</v>
      </c>
      <c r="U27" s="14">
        <v>0</v>
      </c>
      <c r="V27" s="14">
        <v>0</v>
      </c>
      <c r="W27" s="14">
        <v>4.878048780487805E-2</v>
      </c>
      <c r="X27" s="14">
        <v>3.8510911424903724E-3</v>
      </c>
      <c r="Y27" s="14">
        <v>0</v>
      </c>
      <c r="Z27" s="21">
        <v>0.66880616174582797</v>
      </c>
    </row>
    <row r="28" spans="1:26" x14ac:dyDescent="0.25">
      <c r="A28" s="4">
        <v>2000</v>
      </c>
      <c r="B28" s="8">
        <v>656</v>
      </c>
      <c r="C28" s="8" t="s">
        <v>43</v>
      </c>
      <c r="D28" s="15">
        <v>9.451219512195122E-2</v>
      </c>
      <c r="E28" s="14">
        <v>0</v>
      </c>
      <c r="F28" s="14">
        <v>6.5548780487804881E-2</v>
      </c>
      <c r="G28" s="14">
        <v>0</v>
      </c>
      <c r="H28" s="14">
        <v>3.201219512195122E-2</v>
      </c>
      <c r="I28" s="14">
        <v>0</v>
      </c>
      <c r="J28" s="14">
        <v>0</v>
      </c>
      <c r="K28" s="15">
        <v>0</v>
      </c>
      <c r="L28" s="14">
        <v>3.6585365853658534E-2</v>
      </c>
      <c r="M28" s="14">
        <v>0</v>
      </c>
      <c r="N28" s="14">
        <v>0</v>
      </c>
      <c r="O28" s="14">
        <v>0</v>
      </c>
      <c r="P28" s="14">
        <v>0</v>
      </c>
      <c r="Q28" s="14">
        <v>4.5731707317073168E-3</v>
      </c>
      <c r="R28" s="14">
        <v>0</v>
      </c>
      <c r="S28" s="14">
        <v>0</v>
      </c>
      <c r="T28" s="14">
        <v>1.5243902439024391E-3</v>
      </c>
      <c r="U28" s="14">
        <v>0</v>
      </c>
      <c r="V28" s="14">
        <v>0</v>
      </c>
      <c r="W28" s="14">
        <v>6.8597560975609762E-2</v>
      </c>
      <c r="X28" s="14">
        <v>1.3719512195121951E-2</v>
      </c>
      <c r="Y28" s="14">
        <v>1.0670731707317074E-2</v>
      </c>
      <c r="Z28" s="21">
        <v>0.6722560975609756</v>
      </c>
    </row>
    <row r="29" spans="1:26" x14ac:dyDescent="0.25">
      <c r="A29" s="4">
        <v>2001</v>
      </c>
      <c r="B29" s="8">
        <v>1087</v>
      </c>
      <c r="C29" s="8" t="s">
        <v>43</v>
      </c>
      <c r="D29" s="15">
        <v>5.8877644894204231E-2</v>
      </c>
      <c r="E29" s="14">
        <v>8.2796688132474698E-3</v>
      </c>
      <c r="F29" s="14">
        <v>2.7598896044158236E-3</v>
      </c>
      <c r="G29" s="14">
        <v>0</v>
      </c>
      <c r="H29" s="14">
        <v>0</v>
      </c>
      <c r="I29" s="14">
        <v>0</v>
      </c>
      <c r="J29" s="14">
        <v>0</v>
      </c>
      <c r="K29" s="15">
        <v>9.1996320147194111E-4</v>
      </c>
      <c r="L29" s="14">
        <v>8.1876724931002759E-2</v>
      </c>
      <c r="M29" s="14">
        <v>9.1996320147194111E-4</v>
      </c>
      <c r="N29" s="14">
        <v>9.1996320147194111E-4</v>
      </c>
      <c r="O29" s="14">
        <v>9.1996320147194107E-3</v>
      </c>
      <c r="P29" s="14">
        <v>9.1996320147194111E-4</v>
      </c>
      <c r="Q29" s="14">
        <v>0</v>
      </c>
      <c r="R29" s="14">
        <v>0</v>
      </c>
      <c r="S29" s="14">
        <v>0</v>
      </c>
      <c r="T29" s="14">
        <v>1.8399264029438822E-3</v>
      </c>
      <c r="U29" s="14">
        <v>0</v>
      </c>
      <c r="V29" s="14">
        <v>0</v>
      </c>
      <c r="W29" s="14">
        <v>1.2879484820607176E-2</v>
      </c>
      <c r="X29" s="14">
        <v>1.5639374425023E-2</v>
      </c>
      <c r="Y29" s="14">
        <v>2.7598896044158236E-3</v>
      </c>
      <c r="Z29" s="21">
        <v>0.80220791168353267</v>
      </c>
    </row>
    <row r="30" spans="1:26" x14ac:dyDescent="0.25">
      <c r="A30" s="4">
        <v>2002</v>
      </c>
      <c r="B30" s="8">
        <v>1410</v>
      </c>
      <c r="C30" s="8" t="s">
        <v>43</v>
      </c>
      <c r="D30" s="15">
        <v>0.16595744680851063</v>
      </c>
      <c r="E30" s="14">
        <v>0</v>
      </c>
      <c r="F30" s="14">
        <v>3.0496453900709219E-2</v>
      </c>
      <c r="G30" s="14">
        <v>0.11702127659574468</v>
      </c>
      <c r="H30" s="14">
        <v>3.5460992907801421E-2</v>
      </c>
      <c r="I30" s="14">
        <v>1.3475177304964539E-2</v>
      </c>
      <c r="J30" s="14">
        <v>0</v>
      </c>
      <c r="K30" s="15">
        <v>0</v>
      </c>
      <c r="L30" s="14">
        <v>3.6879432624113473E-2</v>
      </c>
      <c r="M30" s="14">
        <v>7.0921985815602842E-4</v>
      </c>
      <c r="N30" s="14">
        <v>0</v>
      </c>
      <c r="O30" s="14">
        <v>1.5602836879432624E-2</v>
      </c>
      <c r="P30" s="14">
        <v>0</v>
      </c>
      <c r="Q30" s="14">
        <v>0</v>
      </c>
      <c r="R30" s="14">
        <v>0</v>
      </c>
      <c r="S30" s="14">
        <v>0</v>
      </c>
      <c r="T30" s="14">
        <v>0</v>
      </c>
      <c r="U30" s="14">
        <v>0</v>
      </c>
      <c r="V30" s="14">
        <v>0</v>
      </c>
      <c r="W30" s="14">
        <v>9.1489361702127653E-2</v>
      </c>
      <c r="X30" s="14">
        <v>4.9645390070921988E-3</v>
      </c>
      <c r="Y30" s="14">
        <v>0</v>
      </c>
      <c r="Z30" s="21">
        <v>0.4879432624113475</v>
      </c>
    </row>
    <row r="31" spans="1:26" x14ac:dyDescent="0.25">
      <c r="A31" s="4">
        <v>2003</v>
      </c>
      <c r="B31" s="8">
        <v>1780</v>
      </c>
      <c r="C31" s="8" t="s">
        <v>43</v>
      </c>
      <c r="D31" s="15">
        <v>8.9325842696629215E-2</v>
      </c>
      <c r="E31" s="14">
        <v>6.1797752808988764E-3</v>
      </c>
      <c r="F31" s="14">
        <v>1.7977528089887642E-2</v>
      </c>
      <c r="G31" s="14">
        <v>7.02247191011236E-2</v>
      </c>
      <c r="H31" s="14">
        <v>2.0224719101123594E-2</v>
      </c>
      <c r="I31" s="14">
        <v>0</v>
      </c>
      <c r="J31" s="14">
        <v>2.2471910112359553E-3</v>
      </c>
      <c r="K31" s="15">
        <v>0</v>
      </c>
      <c r="L31" s="14">
        <v>6.6292134831460681E-2</v>
      </c>
      <c r="M31" s="14">
        <v>8.988764044943821E-3</v>
      </c>
      <c r="N31" s="14">
        <v>0</v>
      </c>
      <c r="O31" s="14">
        <v>4.4943820224719105E-3</v>
      </c>
      <c r="P31" s="14">
        <v>2.2471910112359553E-3</v>
      </c>
      <c r="Q31" s="14">
        <v>0</v>
      </c>
      <c r="R31" s="14">
        <v>1.1235955056179776E-3</v>
      </c>
      <c r="S31" s="14">
        <v>0</v>
      </c>
      <c r="T31" s="14">
        <v>5.0561797752808986E-3</v>
      </c>
      <c r="U31" s="14">
        <v>0</v>
      </c>
      <c r="V31" s="14">
        <v>0</v>
      </c>
      <c r="W31" s="14">
        <v>4.2134831460674156E-2</v>
      </c>
      <c r="X31" s="14">
        <v>2.3033707865168538E-2</v>
      </c>
      <c r="Y31" s="14">
        <v>0</v>
      </c>
      <c r="Z31" s="21">
        <v>0.6404494382022472</v>
      </c>
    </row>
    <row r="32" spans="1:26" x14ac:dyDescent="0.25">
      <c r="A32" s="4">
        <v>2004</v>
      </c>
      <c r="B32" s="8">
        <v>1058</v>
      </c>
      <c r="C32" s="8" t="s">
        <v>43</v>
      </c>
      <c r="D32" s="15">
        <v>0.16540642722117202</v>
      </c>
      <c r="E32" s="14">
        <v>0</v>
      </c>
      <c r="F32" s="14">
        <v>1.6068052930056712E-2</v>
      </c>
      <c r="G32" s="14">
        <v>8.4120982986767484E-2</v>
      </c>
      <c r="H32" s="14">
        <v>2.9300567107750471E-2</v>
      </c>
      <c r="I32" s="14">
        <v>8.5066162570888483E-3</v>
      </c>
      <c r="J32" s="14">
        <v>0</v>
      </c>
      <c r="K32" s="15">
        <v>0</v>
      </c>
      <c r="L32" s="14">
        <v>5.1984877126654068E-2</v>
      </c>
      <c r="M32" s="14">
        <v>0</v>
      </c>
      <c r="N32" s="14">
        <v>0</v>
      </c>
      <c r="O32" s="14">
        <v>4.1587901701323253E-2</v>
      </c>
      <c r="P32" s="14">
        <v>2.8355387523629491E-3</v>
      </c>
      <c r="Q32" s="14">
        <v>0</v>
      </c>
      <c r="R32" s="14">
        <v>0</v>
      </c>
      <c r="S32" s="14">
        <v>0</v>
      </c>
      <c r="T32" s="14">
        <v>1.1342155009451797E-2</v>
      </c>
      <c r="U32" s="14">
        <v>0</v>
      </c>
      <c r="V32" s="14">
        <v>0</v>
      </c>
      <c r="W32" s="14">
        <v>0.12665406427221171</v>
      </c>
      <c r="X32" s="14">
        <v>2.835538752362949E-2</v>
      </c>
      <c r="Y32" s="14">
        <v>0</v>
      </c>
      <c r="Z32" s="21">
        <v>0.43383742911153117</v>
      </c>
    </row>
    <row r="33" spans="1:26" x14ac:dyDescent="0.25">
      <c r="A33" s="4">
        <v>2005</v>
      </c>
      <c r="B33" s="8">
        <v>748</v>
      </c>
      <c r="C33" s="8" t="s">
        <v>43</v>
      </c>
      <c r="D33" s="15">
        <v>0.13502673796791442</v>
      </c>
      <c r="E33" s="14">
        <v>0</v>
      </c>
      <c r="F33" s="14">
        <v>8.0213903743315516E-3</v>
      </c>
      <c r="G33" s="14">
        <v>0.11096256684491979</v>
      </c>
      <c r="H33" s="14">
        <v>4.6791443850267379E-2</v>
      </c>
      <c r="I33" s="14">
        <v>4.0106951871657758E-3</v>
      </c>
      <c r="J33" s="14">
        <v>3.074866310160428E-2</v>
      </c>
      <c r="K33" s="15">
        <v>0</v>
      </c>
      <c r="L33" s="14">
        <v>0.13636363636363638</v>
      </c>
      <c r="M33" s="14">
        <v>0</v>
      </c>
      <c r="N33" s="14">
        <v>0</v>
      </c>
      <c r="O33" s="14">
        <v>1.4705882352941176E-2</v>
      </c>
      <c r="P33" s="14">
        <v>2.6737967914438501E-3</v>
      </c>
      <c r="Q33" s="14">
        <v>0</v>
      </c>
      <c r="R33" s="14">
        <v>0</v>
      </c>
      <c r="S33" s="14">
        <v>0</v>
      </c>
      <c r="T33" s="14">
        <v>4.0106951871657758E-3</v>
      </c>
      <c r="U33" s="14">
        <v>0</v>
      </c>
      <c r="V33" s="14">
        <v>0</v>
      </c>
      <c r="W33" s="14">
        <v>7.7540106951871662E-2</v>
      </c>
      <c r="X33" s="14">
        <v>3.7433155080213901E-2</v>
      </c>
      <c r="Y33" s="14">
        <v>1.3368983957219251E-3</v>
      </c>
      <c r="Z33" s="21">
        <v>0.39037433155080214</v>
      </c>
    </row>
    <row r="34" spans="1:26" x14ac:dyDescent="0.25">
      <c r="A34" s="4">
        <v>2006</v>
      </c>
      <c r="B34" s="8">
        <v>1246</v>
      </c>
      <c r="C34" s="8" t="s">
        <v>43</v>
      </c>
      <c r="D34" s="15">
        <v>0.1171749598715891</v>
      </c>
      <c r="E34" s="14">
        <v>0</v>
      </c>
      <c r="F34" s="14">
        <v>2.0064205457463884E-2</v>
      </c>
      <c r="G34" s="14">
        <v>0.12841091492776885</v>
      </c>
      <c r="H34" s="14">
        <v>7.2231139646869988E-2</v>
      </c>
      <c r="I34" s="14">
        <v>3.2102728731942215E-3</v>
      </c>
      <c r="J34" s="14">
        <v>8.8282504012841094E-3</v>
      </c>
      <c r="K34" s="15">
        <v>0</v>
      </c>
      <c r="L34" s="14">
        <v>9.5505617977528087E-2</v>
      </c>
      <c r="M34" s="14">
        <v>0</v>
      </c>
      <c r="N34" s="14">
        <v>0</v>
      </c>
      <c r="O34" s="14">
        <v>1.5248796147672551E-2</v>
      </c>
      <c r="P34" s="14">
        <v>2.407704654895666E-3</v>
      </c>
      <c r="Q34" s="14">
        <v>0</v>
      </c>
      <c r="R34" s="14">
        <v>0</v>
      </c>
      <c r="S34" s="14">
        <v>0</v>
      </c>
      <c r="T34" s="14">
        <v>8.0256821829855531E-3</v>
      </c>
      <c r="U34" s="14">
        <v>0</v>
      </c>
      <c r="V34" s="14">
        <v>0</v>
      </c>
      <c r="W34" s="14">
        <v>7.3033707865168537E-2</v>
      </c>
      <c r="X34" s="14">
        <v>3.0497592295345103E-2</v>
      </c>
      <c r="Y34" s="14">
        <v>9.630818619582664E-3</v>
      </c>
      <c r="Z34" s="21">
        <v>0.4157303370786517</v>
      </c>
    </row>
    <row r="35" spans="1:26" x14ac:dyDescent="0.25">
      <c r="A35" s="4">
        <v>2007</v>
      </c>
      <c r="B35" s="8">
        <v>409</v>
      </c>
      <c r="C35" s="8" t="s">
        <v>43</v>
      </c>
      <c r="D35" s="15">
        <v>6.3569682151589244E-2</v>
      </c>
      <c r="E35" s="14">
        <v>2.4449877750611247E-3</v>
      </c>
      <c r="F35" s="14">
        <v>3.1784841075794622E-2</v>
      </c>
      <c r="G35" s="14">
        <v>2.6894865525672371E-2</v>
      </c>
      <c r="H35" s="14">
        <v>6.3569682151589244E-2</v>
      </c>
      <c r="I35" s="14">
        <v>0</v>
      </c>
      <c r="J35" s="14">
        <v>7.3349633251833741E-3</v>
      </c>
      <c r="K35" s="15">
        <v>0</v>
      </c>
      <c r="L35" s="14">
        <v>3.4229828850855751E-2</v>
      </c>
      <c r="M35" s="14">
        <v>0</v>
      </c>
      <c r="N35" s="14">
        <v>0</v>
      </c>
      <c r="O35" s="14">
        <v>0</v>
      </c>
      <c r="P35" s="14">
        <v>0</v>
      </c>
      <c r="Q35" s="14">
        <v>0</v>
      </c>
      <c r="R35" s="14">
        <v>0</v>
      </c>
      <c r="S35" s="14">
        <v>0</v>
      </c>
      <c r="T35" s="14">
        <v>0</v>
      </c>
      <c r="U35" s="14">
        <v>0</v>
      </c>
      <c r="V35" s="14">
        <v>0</v>
      </c>
      <c r="W35" s="14">
        <v>4.4009779951100246E-2</v>
      </c>
      <c r="X35" s="14">
        <v>5.8679706601466992E-2</v>
      </c>
      <c r="Y35" s="14">
        <v>0</v>
      </c>
      <c r="Z35" s="21">
        <v>0.66748166259168706</v>
      </c>
    </row>
    <row r="36" spans="1:26" x14ac:dyDescent="0.25">
      <c r="A36" s="4">
        <v>2008</v>
      </c>
      <c r="B36" s="8">
        <v>1605</v>
      </c>
      <c r="C36" s="8" t="s">
        <v>43</v>
      </c>
      <c r="D36" s="15">
        <v>6.666666666666668E-2</v>
      </c>
      <c r="E36" s="14">
        <v>0</v>
      </c>
      <c r="F36" s="14">
        <v>3.1152647975077881E-3</v>
      </c>
      <c r="G36" s="14">
        <v>6.5420560747663545E-2</v>
      </c>
      <c r="H36" s="14">
        <v>6.7912772585669787E-2</v>
      </c>
      <c r="I36" s="14">
        <v>0</v>
      </c>
      <c r="J36" s="14">
        <v>1.4953271028037384E-2</v>
      </c>
      <c r="K36" s="15">
        <v>0</v>
      </c>
      <c r="L36" s="14">
        <v>6.5420560747663545E-2</v>
      </c>
      <c r="M36" s="14">
        <v>0</v>
      </c>
      <c r="N36" s="14">
        <v>0</v>
      </c>
      <c r="O36" s="14">
        <v>0</v>
      </c>
      <c r="P36" s="14">
        <v>0</v>
      </c>
      <c r="Q36" s="14">
        <v>0</v>
      </c>
      <c r="R36" s="14">
        <v>0</v>
      </c>
      <c r="S36" s="14">
        <v>0</v>
      </c>
      <c r="T36" s="14">
        <v>0</v>
      </c>
      <c r="U36" s="14">
        <v>0</v>
      </c>
      <c r="V36" s="14">
        <v>0</v>
      </c>
      <c r="W36" s="14">
        <v>2.2429906542056073E-2</v>
      </c>
      <c r="X36" s="14">
        <v>3.1152647975077882E-2</v>
      </c>
      <c r="Y36" s="14">
        <v>0</v>
      </c>
      <c r="Z36" s="21">
        <v>0.66292834890965735</v>
      </c>
    </row>
    <row r="37" spans="1:26" x14ac:dyDescent="0.25">
      <c r="A37" s="4">
        <v>2009</v>
      </c>
      <c r="B37" s="8">
        <v>1575</v>
      </c>
      <c r="C37" s="8" t="s">
        <v>43</v>
      </c>
      <c r="D37" s="15">
        <v>7.4285714285714288E-2</v>
      </c>
      <c r="E37" s="14">
        <v>0</v>
      </c>
      <c r="F37" s="14">
        <v>1.0158730158730159E-2</v>
      </c>
      <c r="G37" s="14">
        <v>5.5238095238095239E-2</v>
      </c>
      <c r="H37" s="14">
        <v>2.8571428571428571E-2</v>
      </c>
      <c r="I37" s="14">
        <v>7.619047619047619E-3</v>
      </c>
      <c r="J37" s="14">
        <v>2.0952380952380951E-2</v>
      </c>
      <c r="K37" s="15">
        <v>0</v>
      </c>
      <c r="L37" s="14">
        <v>8.5079365079365088E-2</v>
      </c>
      <c r="M37" s="14">
        <v>0</v>
      </c>
      <c r="N37" s="14">
        <v>0</v>
      </c>
      <c r="O37" s="14">
        <v>5.0793650793650794E-3</v>
      </c>
      <c r="P37" s="14">
        <v>1.2698412698412698E-3</v>
      </c>
      <c r="Q37" s="14">
        <v>0</v>
      </c>
      <c r="R37" s="14">
        <v>0</v>
      </c>
      <c r="S37" s="14">
        <v>0</v>
      </c>
      <c r="T37" s="14">
        <v>0</v>
      </c>
      <c r="U37" s="14">
        <v>1.9047619047619048E-3</v>
      </c>
      <c r="V37" s="14">
        <v>0</v>
      </c>
      <c r="W37" s="14">
        <v>0.1034920634920635</v>
      </c>
      <c r="X37" s="14">
        <v>4.4444444444444446E-2</v>
      </c>
      <c r="Y37" s="14">
        <v>2.0952380952380951E-2</v>
      </c>
      <c r="Z37" s="21">
        <v>0.54095238095238096</v>
      </c>
    </row>
    <row r="38" spans="1:26" x14ac:dyDescent="0.25">
      <c r="A38" s="4">
        <v>2010</v>
      </c>
      <c r="B38" s="8">
        <v>1890</v>
      </c>
      <c r="C38" s="8" t="s">
        <v>43</v>
      </c>
      <c r="D38" s="15">
        <v>8.2539682539682538E-2</v>
      </c>
      <c r="E38" s="14">
        <v>0</v>
      </c>
      <c r="F38" s="14">
        <v>1.2698412698412698E-2</v>
      </c>
      <c r="G38" s="14">
        <v>9.1005291005291006E-2</v>
      </c>
      <c r="H38" s="14">
        <v>2.6984126984126985E-2</v>
      </c>
      <c r="I38" s="14">
        <v>0</v>
      </c>
      <c r="J38" s="14">
        <v>4.2328042328042331E-3</v>
      </c>
      <c r="K38" s="15">
        <v>0</v>
      </c>
      <c r="L38" s="14">
        <v>9.2592592592592587E-2</v>
      </c>
      <c r="M38" s="14">
        <v>0</v>
      </c>
      <c r="N38" s="14">
        <v>0</v>
      </c>
      <c r="O38" s="14">
        <v>3.1746031746031746E-3</v>
      </c>
      <c r="P38" s="14">
        <v>2.1164021164021165E-3</v>
      </c>
      <c r="Q38" s="14">
        <v>1.0582010582010583E-3</v>
      </c>
      <c r="R38" s="14">
        <v>1.0582010582010583E-3</v>
      </c>
      <c r="S38" s="14">
        <v>0</v>
      </c>
      <c r="T38" s="14">
        <v>1.5873015873015872E-2</v>
      </c>
      <c r="U38" s="14">
        <v>0</v>
      </c>
      <c r="V38" s="14">
        <v>0</v>
      </c>
      <c r="W38" s="14">
        <v>9.4179894179894183E-2</v>
      </c>
      <c r="X38" s="14">
        <v>1.6402116402116401E-2</v>
      </c>
      <c r="Y38" s="14">
        <v>1.5873015873015872E-2</v>
      </c>
      <c r="Z38" s="21">
        <v>0.54021164021164025</v>
      </c>
    </row>
    <row r="39" spans="1:26" x14ac:dyDescent="0.25">
      <c r="A39" s="4">
        <v>2011</v>
      </c>
      <c r="B39" s="8">
        <v>1707</v>
      </c>
      <c r="C39" s="8" t="s">
        <v>43</v>
      </c>
      <c r="D39" s="15">
        <v>7.1470415934387813E-2</v>
      </c>
      <c r="E39" s="14">
        <v>5.8582308142940832E-4</v>
      </c>
      <c r="F39" s="14">
        <v>1.4645577035735208E-2</v>
      </c>
      <c r="G39" s="14">
        <v>6.2097246631517285E-2</v>
      </c>
      <c r="H39" s="14">
        <v>3.5149384885764502E-2</v>
      </c>
      <c r="I39" s="14">
        <v>1.2888107791446984E-2</v>
      </c>
      <c r="J39" s="14">
        <v>7.0298769771528994E-3</v>
      </c>
      <c r="K39" s="15">
        <v>0</v>
      </c>
      <c r="L39" s="14">
        <v>7.5571177504393683E-2</v>
      </c>
      <c r="M39" s="14">
        <v>0</v>
      </c>
      <c r="N39" s="14">
        <v>0</v>
      </c>
      <c r="O39" s="14">
        <v>0</v>
      </c>
      <c r="P39" s="14">
        <v>4.6865846514352666E-3</v>
      </c>
      <c r="Q39" s="14">
        <v>0</v>
      </c>
      <c r="R39" s="14">
        <v>0</v>
      </c>
      <c r="S39" s="14">
        <v>0</v>
      </c>
      <c r="T39" s="14">
        <v>2.9291154071470417E-3</v>
      </c>
      <c r="U39" s="14">
        <v>3.5149384885764497E-3</v>
      </c>
      <c r="V39" s="14">
        <v>0</v>
      </c>
      <c r="W39" s="14">
        <v>0.10427650849443468</v>
      </c>
      <c r="X39" s="14">
        <v>2.9291154071470416E-2</v>
      </c>
      <c r="Y39" s="14">
        <v>5.8582308142940832E-4</v>
      </c>
      <c r="Z39" s="21">
        <v>0.57527826596367893</v>
      </c>
    </row>
    <row r="40" spans="1:26" x14ac:dyDescent="0.25">
      <c r="A40" s="4">
        <v>2012</v>
      </c>
      <c r="B40" s="8">
        <v>1715</v>
      </c>
      <c r="C40" s="8" t="s">
        <v>43</v>
      </c>
      <c r="D40" s="15">
        <v>5.3644314868804666E-2</v>
      </c>
      <c r="E40" s="14">
        <v>0</v>
      </c>
      <c r="F40" s="14">
        <v>1.0495626822157435E-2</v>
      </c>
      <c r="G40" s="14">
        <v>6.1807580174927115E-2</v>
      </c>
      <c r="H40" s="14">
        <v>2.8571428571428571E-2</v>
      </c>
      <c r="I40" s="14">
        <v>9.9125364431486875E-3</v>
      </c>
      <c r="J40" s="14">
        <v>1.5160349854227406E-2</v>
      </c>
      <c r="K40" s="15">
        <v>0</v>
      </c>
      <c r="L40" s="14">
        <v>9.0379008746355682E-2</v>
      </c>
      <c r="M40" s="14">
        <v>0</v>
      </c>
      <c r="N40" s="14">
        <v>0</v>
      </c>
      <c r="O40" s="14">
        <v>4.6647230320699708E-3</v>
      </c>
      <c r="P40" s="14">
        <v>1.749271137026239E-3</v>
      </c>
      <c r="Q40" s="14">
        <v>2.9154518950437317E-3</v>
      </c>
      <c r="R40" s="14">
        <v>1.749271137026239E-3</v>
      </c>
      <c r="S40" s="14">
        <v>0</v>
      </c>
      <c r="T40" s="14">
        <v>1.749271137026239E-3</v>
      </c>
      <c r="U40" s="14">
        <v>8.1632653061224497E-3</v>
      </c>
      <c r="V40" s="14">
        <v>0</v>
      </c>
      <c r="W40" s="14">
        <v>5.9475218658892132E-2</v>
      </c>
      <c r="X40" s="14">
        <v>5.1311953352769682E-2</v>
      </c>
      <c r="Y40" s="14">
        <v>5.8309037900874635E-4</v>
      </c>
      <c r="Z40" s="21">
        <v>0.59766763848396498</v>
      </c>
    </row>
    <row r="41" spans="1:26" x14ac:dyDescent="0.25">
      <c r="A41" s="4">
        <v>2013</v>
      </c>
      <c r="B41" s="8">
        <v>7346</v>
      </c>
      <c r="C41" s="8" t="s">
        <v>43</v>
      </c>
      <c r="D41" s="15">
        <v>5.2545603049278522E-2</v>
      </c>
      <c r="E41" s="14">
        <v>5.4451402123604684E-4</v>
      </c>
      <c r="F41" s="14">
        <v>3.5393411380343046E-3</v>
      </c>
      <c r="G41" s="14">
        <v>5.7037843724475908E-2</v>
      </c>
      <c r="H41" s="14">
        <v>1.6335420637081405E-2</v>
      </c>
      <c r="I41" s="14">
        <v>2.1780560849441874E-3</v>
      </c>
      <c r="J41" s="14">
        <v>9.1206098557037839E-3</v>
      </c>
      <c r="K41" s="15">
        <v>0</v>
      </c>
      <c r="L41" s="14">
        <v>9.4473182684454121E-2</v>
      </c>
      <c r="M41" s="14">
        <v>0</v>
      </c>
      <c r="N41" s="14">
        <v>0</v>
      </c>
      <c r="O41" s="14">
        <v>3.5393411380343046E-3</v>
      </c>
      <c r="P41" s="14">
        <v>8.5760958344677368E-3</v>
      </c>
      <c r="Q41" s="14">
        <v>4.0838551592703513E-4</v>
      </c>
      <c r="R41" s="14">
        <v>0</v>
      </c>
      <c r="S41" s="14">
        <v>0</v>
      </c>
      <c r="T41" s="14">
        <v>4.0838551592703512E-3</v>
      </c>
      <c r="U41" s="14">
        <v>2.722570106180234E-3</v>
      </c>
      <c r="V41" s="14">
        <v>0</v>
      </c>
      <c r="W41" s="14">
        <v>3.6618567928124152E-2</v>
      </c>
      <c r="X41" s="14">
        <v>1.7968962700789546E-2</v>
      </c>
      <c r="Y41" s="14">
        <v>1.2387693983120064E-2</v>
      </c>
      <c r="Z41" s="21">
        <v>0.67791995643887826</v>
      </c>
    </row>
    <row r="42" spans="1:26" x14ac:dyDescent="0.25">
      <c r="A42" s="5" t="s">
        <v>32</v>
      </c>
      <c r="B42" s="9">
        <v>1314</v>
      </c>
      <c r="C42" s="9"/>
      <c r="D42" s="16">
        <v>0.11029485749279708</v>
      </c>
      <c r="E42" s="1">
        <v>1.5667463149082262E-3</v>
      </c>
      <c r="F42" s="1">
        <v>1.7283673214533116E-2</v>
      </c>
      <c r="G42" s="1">
        <v>8.1620268369271887E-2</v>
      </c>
      <c r="H42" s="1">
        <v>2.9036587513119241E-2</v>
      </c>
      <c r="I42" s="1">
        <v>1.5702404860499137E-2</v>
      </c>
      <c r="J42" s="1">
        <v>6.5025781209023014E-3</v>
      </c>
      <c r="K42" s="16">
        <v>3.6411429801848035E-4</v>
      </c>
      <c r="L42" s="1">
        <v>5.5551466249547946E-2</v>
      </c>
      <c r="M42" s="1">
        <v>8.5915529179344842E-3</v>
      </c>
      <c r="N42" s="1">
        <v>1.7222581551730599E-2</v>
      </c>
      <c r="O42" s="1">
        <v>6.9099667017384365E-3</v>
      </c>
      <c r="P42" s="1">
        <v>1.3262457469454996E-3</v>
      </c>
      <c r="Q42" s="1">
        <v>3.8443272317473877E-4</v>
      </c>
      <c r="R42" s="1">
        <v>1.5119491157097211E-4</v>
      </c>
      <c r="S42" s="1">
        <v>0</v>
      </c>
      <c r="T42" s="1">
        <v>8.7946880708599066E-3</v>
      </c>
      <c r="U42" s="1">
        <v>1.5215835343817537E-3</v>
      </c>
      <c r="V42" s="1">
        <v>0</v>
      </c>
      <c r="W42" s="1">
        <v>7.197238874414362E-2</v>
      </c>
      <c r="X42" s="1">
        <v>2.1276409178761516E-2</v>
      </c>
      <c r="Y42" s="1">
        <v>6.6151509018188576E-3</v>
      </c>
      <c r="Z42" s="22">
        <v>0.53731110858334208</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904</v>
      </c>
      <c r="C44" s="9"/>
      <c r="D44" s="16">
        <v>0.12507584252654852</v>
      </c>
      <c r="E44" s="1">
        <v>2.4599358974358972E-3</v>
      </c>
      <c r="F44" s="1">
        <v>7.8330056113264518E-3</v>
      </c>
      <c r="G44" s="1">
        <v>0.12989581152233737</v>
      </c>
      <c r="H44" s="1">
        <v>8.2437104454617677E-3</v>
      </c>
      <c r="I44" s="1">
        <v>4.2624691992207468E-2</v>
      </c>
      <c r="J44" s="1">
        <v>3.8560411311053984E-3</v>
      </c>
      <c r="K44" s="16">
        <v>1.0683760683760685E-3</v>
      </c>
      <c r="L44" s="1">
        <v>2.2935790926502896E-2</v>
      </c>
      <c r="M44" s="1">
        <v>2.6367616892119059E-2</v>
      </c>
      <c r="N44" s="1">
        <v>5.4995736832501411E-2</v>
      </c>
      <c r="O44" s="1">
        <v>3.4458084862051077E-3</v>
      </c>
      <c r="P44" s="1">
        <v>6.2500000000000001E-4</v>
      </c>
      <c r="Q44" s="1">
        <v>1.3000520020800833E-4</v>
      </c>
      <c r="R44" s="1">
        <v>0</v>
      </c>
      <c r="S44" s="1">
        <v>0</v>
      </c>
      <c r="T44" s="1">
        <v>1.720790607607425E-2</v>
      </c>
      <c r="U44" s="1">
        <v>2.90695451103557E-3</v>
      </c>
      <c r="V44" s="1">
        <v>0</v>
      </c>
      <c r="W44" s="1">
        <v>7.0457178252129202E-2</v>
      </c>
      <c r="X44" s="1">
        <v>1.5924271325172726E-2</v>
      </c>
      <c r="Y44" s="1">
        <v>9.7692417267298565E-3</v>
      </c>
      <c r="Z44" s="22">
        <v>0.45417707457652295</v>
      </c>
    </row>
    <row r="45" spans="1:26" x14ac:dyDescent="0.25">
      <c r="A45" s="5" t="s">
        <v>35</v>
      </c>
      <c r="B45" s="9">
        <v>636</v>
      </c>
      <c r="C45" s="9"/>
      <c r="D45" s="16">
        <v>0.1496567376066863</v>
      </c>
      <c r="E45" s="1">
        <v>1.0070493454179255E-3</v>
      </c>
      <c r="F45" s="1">
        <v>2.7190332326283987E-2</v>
      </c>
      <c r="G45" s="1">
        <v>4.8766685560306479E-2</v>
      </c>
      <c r="H45" s="1">
        <v>4.8269328044885269E-2</v>
      </c>
      <c r="I45" s="1">
        <v>1.8214936247723133E-3</v>
      </c>
      <c r="J45" s="1">
        <v>5.8701137850007525E-3</v>
      </c>
      <c r="K45" s="16">
        <v>0</v>
      </c>
      <c r="L45" s="1">
        <v>5.7990863182532743E-2</v>
      </c>
      <c r="M45" s="1">
        <v>6.0716454159077113E-4</v>
      </c>
      <c r="N45" s="1">
        <v>2.3004208278374475E-3</v>
      </c>
      <c r="O45" s="1">
        <v>1.0742602905977165E-2</v>
      </c>
      <c r="P45" s="1">
        <v>0</v>
      </c>
      <c r="Q45" s="1">
        <v>0</v>
      </c>
      <c r="R45" s="1">
        <v>0</v>
      </c>
      <c r="S45" s="1">
        <v>0</v>
      </c>
      <c r="T45" s="1">
        <v>1.1521451618524572E-2</v>
      </c>
      <c r="U45" s="1">
        <v>0</v>
      </c>
      <c r="V45" s="1">
        <v>0</v>
      </c>
      <c r="W45" s="1">
        <v>0.10067771207699548</v>
      </c>
      <c r="X45" s="1">
        <v>6.3490409880658863E-3</v>
      </c>
      <c r="Y45" s="1">
        <v>6.3532156791529775E-3</v>
      </c>
      <c r="Z45" s="22">
        <v>0.52087578788597</v>
      </c>
    </row>
    <row r="46" spans="1:26" ht="15.75" thickBot="1" x14ac:dyDescent="0.3">
      <c r="A46" s="6" t="s">
        <v>36</v>
      </c>
      <c r="B46" s="11">
        <v>1667</v>
      </c>
      <c r="C46" s="11"/>
      <c r="D46" s="17">
        <v>9.4539289452018449E-2</v>
      </c>
      <c r="E46" s="18">
        <v>1.2023179314581951E-3</v>
      </c>
      <c r="F46" s="18">
        <v>2.0342697447226495E-2</v>
      </c>
      <c r="G46" s="18">
        <v>6.2444028582763392E-2</v>
      </c>
      <c r="H46" s="18">
        <v>3.6279573842850035E-2</v>
      </c>
      <c r="I46" s="18">
        <v>4.1200339707333907E-3</v>
      </c>
      <c r="J46" s="18">
        <v>8.0405573826409574E-3</v>
      </c>
      <c r="K46" s="17">
        <v>6.1330880098129409E-5</v>
      </c>
      <c r="L46" s="18">
        <v>7.2458613701908356E-2</v>
      </c>
      <c r="M46" s="18">
        <v>7.0786314030478611E-4</v>
      </c>
      <c r="N46" s="18">
        <v>6.1330880098129409E-5</v>
      </c>
      <c r="O46" s="18">
        <v>7.9909905091751342E-3</v>
      </c>
      <c r="P46" s="18">
        <v>1.9654926280388658E-3</v>
      </c>
      <c r="Q46" s="18">
        <v>5.9701394672527616E-4</v>
      </c>
      <c r="R46" s="18">
        <v>2.6207118005635167E-4</v>
      </c>
      <c r="S46" s="18">
        <v>0</v>
      </c>
      <c r="T46" s="18">
        <v>3.7622857585459897E-3</v>
      </c>
      <c r="U46" s="18">
        <v>1.0870357203760692E-3</v>
      </c>
      <c r="V46" s="18">
        <v>0</v>
      </c>
      <c r="W46" s="18">
        <v>6.7039436339980912E-2</v>
      </c>
      <c r="X46" s="18">
        <v>2.7116356338814662E-2</v>
      </c>
      <c r="Y46" s="18">
        <v>4.985356173066168E-3</v>
      </c>
      <c r="Z46" s="23">
        <v>0.58493632419312014</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142</v>
      </c>
    </row>
    <row r="2" spans="1:26" x14ac:dyDescent="0.25">
      <c r="A2" t="s">
        <v>144</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1964</v>
      </c>
      <c r="C7" s="8" t="s">
        <v>78</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83</v>
      </c>
      <c r="C8" s="8">
        <v>5</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1605</v>
      </c>
      <c r="C9" s="8">
        <v>2</v>
      </c>
      <c r="D9" s="15" t="s">
        <v>26</v>
      </c>
      <c r="E9" s="14" t="s">
        <v>27</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5422</v>
      </c>
      <c r="C10" s="8">
        <v>3</v>
      </c>
      <c r="D10" s="15" t="s">
        <v>26</v>
      </c>
      <c r="E10" s="14" t="s">
        <v>27</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6375</v>
      </c>
      <c r="C11" s="8">
        <v>4</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377</v>
      </c>
      <c r="C12" s="8">
        <v>5</v>
      </c>
      <c r="D12" s="15" t="s">
        <v>26</v>
      </c>
      <c r="E12" s="14" t="s">
        <v>27</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76</v>
      </c>
      <c r="C15" s="8">
        <v>2</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1019</v>
      </c>
      <c r="C16" s="8" t="s">
        <v>41</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2061</v>
      </c>
      <c r="C17" s="8" t="s">
        <v>42</v>
      </c>
      <c r="D17" s="15">
        <v>0</v>
      </c>
      <c r="E17" s="14">
        <v>0</v>
      </c>
      <c r="F17" s="14">
        <v>0</v>
      </c>
      <c r="G17" s="14">
        <v>2.4260067928190197E-3</v>
      </c>
      <c r="H17" s="14">
        <v>0</v>
      </c>
      <c r="I17" s="14">
        <v>8.9762251334303739E-2</v>
      </c>
      <c r="J17" s="14">
        <v>1.7952450266860747E-2</v>
      </c>
      <c r="K17" s="15">
        <v>1.2615235322658904E-2</v>
      </c>
      <c r="L17" s="14">
        <v>0.18098010674429887</v>
      </c>
      <c r="M17" s="14">
        <v>1.9408054342552159E-3</v>
      </c>
      <c r="N17" s="14">
        <v>3.2993692382338673E-2</v>
      </c>
      <c r="O17" s="14">
        <v>2.4260067928190197E-3</v>
      </c>
      <c r="P17" s="14">
        <v>7.8602620087336247E-2</v>
      </c>
      <c r="Q17" s="14">
        <v>0</v>
      </c>
      <c r="R17" s="14">
        <v>0</v>
      </c>
      <c r="S17" s="14">
        <v>0</v>
      </c>
      <c r="T17" s="14">
        <v>0</v>
      </c>
      <c r="U17" s="14">
        <v>0.10965550703541971</v>
      </c>
      <c r="V17" s="14">
        <v>0</v>
      </c>
      <c r="W17" s="14">
        <v>0.32848131974769529</v>
      </c>
      <c r="X17" s="14">
        <v>0</v>
      </c>
      <c r="Y17" s="14">
        <v>0</v>
      </c>
      <c r="Z17" s="21">
        <v>0.14216399805919458</v>
      </c>
    </row>
    <row r="18" spans="1:26" x14ac:dyDescent="0.25">
      <c r="A18" s="4">
        <v>1990</v>
      </c>
      <c r="B18" s="8">
        <v>2504</v>
      </c>
      <c r="C18" s="8" t="s">
        <v>43</v>
      </c>
      <c r="D18" s="15">
        <v>1.5974440894568689E-3</v>
      </c>
      <c r="E18" s="14">
        <v>0</v>
      </c>
      <c r="F18" s="14">
        <v>0</v>
      </c>
      <c r="G18" s="14">
        <v>5.9904153354632585E-3</v>
      </c>
      <c r="H18" s="14">
        <v>0</v>
      </c>
      <c r="I18" s="14">
        <v>0.20567092651757191</v>
      </c>
      <c r="J18" s="14">
        <v>2.0766773162939296E-2</v>
      </c>
      <c r="K18" s="15">
        <v>3.5543130990415332E-2</v>
      </c>
      <c r="L18" s="14">
        <v>0.10942492012779553</v>
      </c>
      <c r="M18" s="14">
        <v>7.9872204472843447E-4</v>
      </c>
      <c r="N18" s="14">
        <v>1.437699680511182E-2</v>
      </c>
      <c r="O18" s="14">
        <v>0</v>
      </c>
      <c r="P18" s="14">
        <v>9.3450479233226844E-2</v>
      </c>
      <c r="Q18" s="14">
        <v>1.1980830670926517E-3</v>
      </c>
      <c r="R18" s="14">
        <v>1.9968051118210862E-3</v>
      </c>
      <c r="S18" s="14">
        <v>0</v>
      </c>
      <c r="T18" s="14">
        <v>0</v>
      </c>
      <c r="U18" s="14">
        <v>8.2268370607028754E-2</v>
      </c>
      <c r="V18" s="14">
        <v>0</v>
      </c>
      <c r="W18" s="14">
        <v>0.28075079872204473</v>
      </c>
      <c r="X18" s="14">
        <v>0</v>
      </c>
      <c r="Y18" s="14">
        <v>0</v>
      </c>
      <c r="Z18" s="21">
        <v>0.14616613418530353</v>
      </c>
    </row>
    <row r="19" spans="1:26" x14ac:dyDescent="0.25">
      <c r="A19" s="4">
        <v>1991</v>
      </c>
      <c r="B19" s="8">
        <v>1042</v>
      </c>
      <c r="C19" s="8" t="s">
        <v>43</v>
      </c>
      <c r="D19" s="15">
        <v>0</v>
      </c>
      <c r="E19" s="14">
        <v>0</v>
      </c>
      <c r="F19" s="14">
        <v>0</v>
      </c>
      <c r="G19" s="14">
        <v>0</v>
      </c>
      <c r="H19" s="14">
        <v>0</v>
      </c>
      <c r="I19" s="14">
        <v>0.14299424184261036</v>
      </c>
      <c r="J19" s="14">
        <v>3.358925143953935E-2</v>
      </c>
      <c r="K19" s="15">
        <v>1.9193857965451054E-2</v>
      </c>
      <c r="L19" s="14">
        <v>0.11036468330134358</v>
      </c>
      <c r="M19" s="14">
        <v>9.5969289827255275E-4</v>
      </c>
      <c r="N19" s="14">
        <v>2.7831094049904029E-2</v>
      </c>
      <c r="O19" s="14">
        <v>0</v>
      </c>
      <c r="P19" s="14">
        <v>8.829174664107485E-2</v>
      </c>
      <c r="Q19" s="14">
        <v>6.7178502879078695E-3</v>
      </c>
      <c r="R19" s="14">
        <v>3.838771593090211E-3</v>
      </c>
      <c r="S19" s="14">
        <v>0</v>
      </c>
      <c r="T19" s="14">
        <v>0</v>
      </c>
      <c r="U19" s="14">
        <v>9.8848368522072932E-2</v>
      </c>
      <c r="V19" s="14">
        <v>0</v>
      </c>
      <c r="W19" s="14">
        <v>0.21497120921305185</v>
      </c>
      <c r="X19" s="14">
        <v>4.7984644913627635E-3</v>
      </c>
      <c r="Y19" s="14">
        <v>7.677543186180422E-3</v>
      </c>
      <c r="Z19" s="21">
        <v>0.23992322456813819</v>
      </c>
    </row>
    <row r="20" spans="1:26" x14ac:dyDescent="0.25">
      <c r="A20" s="4">
        <v>1992</v>
      </c>
      <c r="B20" s="8">
        <v>772</v>
      </c>
      <c r="C20" s="8" t="s">
        <v>43</v>
      </c>
      <c r="D20" s="15">
        <v>0</v>
      </c>
      <c r="E20" s="14">
        <v>0</v>
      </c>
      <c r="F20" s="14">
        <v>0</v>
      </c>
      <c r="G20" s="14">
        <v>0</v>
      </c>
      <c r="H20" s="14">
        <v>0</v>
      </c>
      <c r="I20" s="14">
        <v>0.10880829015544041</v>
      </c>
      <c r="J20" s="14">
        <v>7.7720207253886009E-3</v>
      </c>
      <c r="K20" s="15">
        <v>2.3316062176165803E-2</v>
      </c>
      <c r="L20" s="14">
        <v>0.18652849740932642</v>
      </c>
      <c r="M20" s="14">
        <v>0</v>
      </c>
      <c r="N20" s="14">
        <v>1.8134715025906734E-2</v>
      </c>
      <c r="O20" s="14">
        <v>0</v>
      </c>
      <c r="P20" s="14">
        <v>8.8082901554404139E-2</v>
      </c>
      <c r="Q20" s="14">
        <v>5.1813471502590676E-3</v>
      </c>
      <c r="R20" s="14">
        <v>3.8860103626943004E-3</v>
      </c>
      <c r="S20" s="14">
        <v>0</v>
      </c>
      <c r="T20" s="14">
        <v>1.2953367875647669E-3</v>
      </c>
      <c r="U20" s="14">
        <v>0.21502590673575131</v>
      </c>
      <c r="V20" s="14">
        <v>0</v>
      </c>
      <c r="W20" s="14">
        <v>0.13212435233160622</v>
      </c>
      <c r="X20" s="14">
        <v>0</v>
      </c>
      <c r="Y20" s="14">
        <v>5.1813471502590676E-3</v>
      </c>
      <c r="Z20" s="21">
        <v>0.20466321243523317</v>
      </c>
    </row>
    <row r="21" spans="1:26" x14ac:dyDescent="0.25">
      <c r="A21" s="4">
        <v>1993</v>
      </c>
      <c r="B21" s="8">
        <v>1241</v>
      </c>
      <c r="C21" s="8" t="s">
        <v>43</v>
      </c>
      <c r="D21" s="15">
        <v>0</v>
      </c>
      <c r="E21" s="14">
        <v>0</v>
      </c>
      <c r="F21" s="14">
        <v>0</v>
      </c>
      <c r="G21" s="14">
        <v>2.4174053182917004E-3</v>
      </c>
      <c r="H21" s="14">
        <v>0</v>
      </c>
      <c r="I21" s="14">
        <v>0.1361804995970991</v>
      </c>
      <c r="J21" s="14">
        <v>7.8968573730862204E-2</v>
      </c>
      <c r="K21" s="15">
        <v>3.6261079774375503E-2</v>
      </c>
      <c r="L21" s="14">
        <v>0.19903303787268334</v>
      </c>
      <c r="M21" s="14">
        <v>1.6116035455278001E-3</v>
      </c>
      <c r="N21" s="14">
        <v>2.4979854955680905E-2</v>
      </c>
      <c r="O21" s="14">
        <v>0</v>
      </c>
      <c r="P21" s="14">
        <v>3.7066881547139406E-2</v>
      </c>
      <c r="Q21" s="14">
        <v>8.0580177276390005E-4</v>
      </c>
      <c r="R21" s="14">
        <v>2.4174053182917004E-3</v>
      </c>
      <c r="S21" s="14">
        <v>0</v>
      </c>
      <c r="T21" s="14">
        <v>1.6116035455278001E-3</v>
      </c>
      <c r="U21" s="14">
        <v>0.13215149073327961</v>
      </c>
      <c r="V21" s="14">
        <v>0</v>
      </c>
      <c r="W21" s="14">
        <v>0.14826752618855762</v>
      </c>
      <c r="X21" s="14">
        <v>0</v>
      </c>
      <c r="Y21" s="14">
        <v>8.0580177276390005E-4</v>
      </c>
      <c r="Z21" s="21">
        <v>0.19742143432715553</v>
      </c>
    </row>
    <row r="22" spans="1:26" x14ac:dyDescent="0.25">
      <c r="A22" s="4">
        <v>1994</v>
      </c>
      <c r="B22" s="8">
        <v>1045</v>
      </c>
      <c r="C22" s="8" t="s">
        <v>43</v>
      </c>
      <c r="D22" s="15">
        <v>4.7846889952153108E-3</v>
      </c>
      <c r="E22" s="14">
        <v>0</v>
      </c>
      <c r="F22" s="14">
        <v>0</v>
      </c>
      <c r="G22" s="14">
        <v>3.8277511961722489E-3</v>
      </c>
      <c r="H22" s="14">
        <v>0</v>
      </c>
      <c r="I22" s="14">
        <v>0.13014354066985645</v>
      </c>
      <c r="J22" s="14">
        <v>5.4545454545454543E-2</v>
      </c>
      <c r="K22" s="15">
        <v>1.2440191387559809E-2</v>
      </c>
      <c r="L22" s="14">
        <v>0.14545454545454545</v>
      </c>
      <c r="M22" s="14">
        <v>0</v>
      </c>
      <c r="N22" s="14">
        <v>2.0095693779904306E-2</v>
      </c>
      <c r="O22" s="14">
        <v>0</v>
      </c>
      <c r="P22" s="14">
        <v>2.1052631578947368E-2</v>
      </c>
      <c r="Q22" s="14">
        <v>0</v>
      </c>
      <c r="R22" s="14">
        <v>0</v>
      </c>
      <c r="S22" s="14">
        <v>0</v>
      </c>
      <c r="T22" s="14">
        <v>0</v>
      </c>
      <c r="U22" s="14">
        <v>4.1148325358851677E-2</v>
      </c>
      <c r="V22" s="14">
        <v>0</v>
      </c>
      <c r="W22" s="14">
        <v>0.37129186602870812</v>
      </c>
      <c r="X22" s="14">
        <v>0</v>
      </c>
      <c r="Y22" s="14">
        <v>5.7416267942583732E-3</v>
      </c>
      <c r="Z22" s="21">
        <v>0.18947368421052632</v>
      </c>
    </row>
    <row r="23" spans="1:26" x14ac:dyDescent="0.25">
      <c r="A23" s="4">
        <v>1995</v>
      </c>
      <c r="B23" s="8">
        <v>831</v>
      </c>
      <c r="C23" s="8" t="s">
        <v>43</v>
      </c>
      <c r="D23" s="15">
        <v>2.4067388688327317E-3</v>
      </c>
      <c r="E23" s="14">
        <v>0</v>
      </c>
      <c r="F23" s="14">
        <v>0</v>
      </c>
      <c r="G23" s="14">
        <v>0</v>
      </c>
      <c r="H23" s="14">
        <v>0</v>
      </c>
      <c r="I23" s="14">
        <v>7.0998796630565589E-2</v>
      </c>
      <c r="J23" s="14">
        <v>3.2490974729241874E-2</v>
      </c>
      <c r="K23" s="15">
        <v>0</v>
      </c>
      <c r="L23" s="14">
        <v>6.6185318892900108E-2</v>
      </c>
      <c r="M23" s="14">
        <v>0</v>
      </c>
      <c r="N23" s="14">
        <v>1.5643802647412754E-2</v>
      </c>
      <c r="O23" s="14">
        <v>0</v>
      </c>
      <c r="P23" s="14">
        <v>3.0084235860409144E-2</v>
      </c>
      <c r="Q23" s="14">
        <v>0</v>
      </c>
      <c r="R23" s="14">
        <v>0</v>
      </c>
      <c r="S23" s="14">
        <v>0</v>
      </c>
      <c r="T23" s="14">
        <v>0</v>
      </c>
      <c r="U23" s="14">
        <v>0.20336943441636582</v>
      </c>
      <c r="V23" s="14">
        <v>0</v>
      </c>
      <c r="W23" s="14">
        <v>0.23947051744885678</v>
      </c>
      <c r="X23" s="14">
        <v>0</v>
      </c>
      <c r="Y23" s="14">
        <v>1.9253910950661854E-2</v>
      </c>
      <c r="Z23" s="21">
        <v>0.32009626955475329</v>
      </c>
    </row>
    <row r="24" spans="1:26" x14ac:dyDescent="0.25">
      <c r="A24" s="4">
        <v>1996</v>
      </c>
      <c r="B24" s="8">
        <v>1363</v>
      </c>
      <c r="C24" s="8" t="s">
        <v>43</v>
      </c>
      <c r="D24" s="15">
        <v>0</v>
      </c>
      <c r="E24" s="14">
        <v>7.3367571533382249E-4</v>
      </c>
      <c r="F24" s="14">
        <v>0</v>
      </c>
      <c r="G24" s="14">
        <v>0</v>
      </c>
      <c r="H24" s="14">
        <v>0</v>
      </c>
      <c r="I24" s="14">
        <v>9.5377842993396925E-3</v>
      </c>
      <c r="J24" s="14">
        <v>7.3367571533382242E-3</v>
      </c>
      <c r="K24" s="15">
        <v>0</v>
      </c>
      <c r="L24" s="14">
        <v>0.14600146735143066</v>
      </c>
      <c r="M24" s="14">
        <v>0</v>
      </c>
      <c r="N24" s="14">
        <v>4.4020542920029347E-3</v>
      </c>
      <c r="O24" s="14">
        <v>0</v>
      </c>
      <c r="P24" s="14">
        <v>1.5407190022010272E-2</v>
      </c>
      <c r="Q24" s="14">
        <v>0</v>
      </c>
      <c r="R24" s="14">
        <v>0</v>
      </c>
      <c r="S24" s="14">
        <v>0</v>
      </c>
      <c r="T24" s="14">
        <v>7.3367571533382249E-4</v>
      </c>
      <c r="U24" s="14">
        <v>0.14306676449009537</v>
      </c>
      <c r="V24" s="14">
        <v>0</v>
      </c>
      <c r="W24" s="14">
        <v>0.32355099046221564</v>
      </c>
      <c r="X24" s="14">
        <v>2.2010271460014674E-3</v>
      </c>
      <c r="Y24" s="14">
        <v>0.11812179016874541</v>
      </c>
      <c r="Z24" s="21">
        <v>0.22890682318415259</v>
      </c>
    </row>
    <row r="25" spans="1:26" x14ac:dyDescent="0.25">
      <c r="A25" s="4">
        <v>1997</v>
      </c>
      <c r="B25" s="8">
        <v>1402</v>
      </c>
      <c r="C25" s="8" t="s">
        <v>43</v>
      </c>
      <c r="D25" s="15">
        <v>7.1326676176890159E-3</v>
      </c>
      <c r="E25" s="14">
        <v>1.4265335235378032E-3</v>
      </c>
      <c r="F25" s="14">
        <v>0</v>
      </c>
      <c r="G25" s="14">
        <v>2.1398002853067048E-3</v>
      </c>
      <c r="H25" s="14">
        <v>0</v>
      </c>
      <c r="I25" s="14">
        <v>2.5677603423680456E-2</v>
      </c>
      <c r="J25" s="14">
        <v>1.7118402282453638E-2</v>
      </c>
      <c r="K25" s="15">
        <v>0</v>
      </c>
      <c r="L25" s="14">
        <v>9.4151212553495012E-2</v>
      </c>
      <c r="M25" s="14">
        <v>6.4194008559201139E-3</v>
      </c>
      <c r="N25" s="14">
        <v>1.1412268188302425E-2</v>
      </c>
      <c r="O25" s="14">
        <v>1.4265335235378032E-3</v>
      </c>
      <c r="P25" s="14">
        <v>9.2724679029957211E-3</v>
      </c>
      <c r="Q25" s="14">
        <v>7.1326676176890159E-4</v>
      </c>
      <c r="R25" s="14">
        <v>0</v>
      </c>
      <c r="S25" s="14">
        <v>0</v>
      </c>
      <c r="T25" s="14">
        <v>0</v>
      </c>
      <c r="U25" s="14">
        <v>0.11483594864479316</v>
      </c>
      <c r="V25" s="14">
        <v>0</v>
      </c>
      <c r="W25" s="14">
        <v>0.33737517831669045</v>
      </c>
      <c r="X25" s="14">
        <v>0</v>
      </c>
      <c r="Y25" s="14">
        <v>2.8530670470756064E-3</v>
      </c>
      <c r="Z25" s="21">
        <v>0.36804564907275322</v>
      </c>
    </row>
    <row r="26" spans="1:26" x14ac:dyDescent="0.25">
      <c r="A26" s="4">
        <v>1998</v>
      </c>
      <c r="B26" s="8">
        <v>738</v>
      </c>
      <c r="C26" s="8" t="s">
        <v>43</v>
      </c>
      <c r="D26" s="15">
        <v>3.5230352303523033E-2</v>
      </c>
      <c r="E26" s="14">
        <v>0</v>
      </c>
      <c r="F26" s="14">
        <v>0</v>
      </c>
      <c r="G26" s="14">
        <v>0</v>
      </c>
      <c r="H26" s="14">
        <v>0</v>
      </c>
      <c r="I26" s="14">
        <v>1.6260162601626018E-2</v>
      </c>
      <c r="J26" s="14">
        <v>3.2520325203252036E-2</v>
      </c>
      <c r="K26" s="15">
        <v>0</v>
      </c>
      <c r="L26" s="14">
        <v>0.11924119241192412</v>
      </c>
      <c r="M26" s="14">
        <v>0</v>
      </c>
      <c r="N26" s="14">
        <v>0</v>
      </c>
      <c r="O26" s="14">
        <v>0</v>
      </c>
      <c r="P26" s="14">
        <v>5.4200542005420054E-3</v>
      </c>
      <c r="Q26" s="14">
        <v>0</v>
      </c>
      <c r="R26" s="14">
        <v>1.3550135501355014E-3</v>
      </c>
      <c r="S26" s="14">
        <v>0</v>
      </c>
      <c r="T26" s="14">
        <v>0</v>
      </c>
      <c r="U26" s="14">
        <v>4.7425474254742549E-2</v>
      </c>
      <c r="V26" s="14">
        <v>0</v>
      </c>
      <c r="W26" s="14">
        <v>0.42547425474254746</v>
      </c>
      <c r="X26" s="14">
        <v>0</v>
      </c>
      <c r="Y26" s="14">
        <v>8.1300813008130073E-3</v>
      </c>
      <c r="Z26" s="21">
        <v>0.30894308943089432</v>
      </c>
    </row>
    <row r="27" spans="1:26" x14ac:dyDescent="0.25">
      <c r="A27" s="4">
        <v>1999</v>
      </c>
      <c r="B27" s="8">
        <v>280</v>
      </c>
      <c r="C27" s="8" t="s">
        <v>43</v>
      </c>
      <c r="D27" s="15">
        <v>3.9285714285714285E-2</v>
      </c>
      <c r="E27" s="14">
        <v>0</v>
      </c>
      <c r="F27" s="14">
        <v>0</v>
      </c>
      <c r="G27" s="14">
        <v>1.7857142857142856E-2</v>
      </c>
      <c r="H27" s="14">
        <v>0</v>
      </c>
      <c r="I27" s="14">
        <v>1.4285714285714285E-2</v>
      </c>
      <c r="J27" s="14">
        <v>0.1</v>
      </c>
      <c r="K27" s="15">
        <v>0</v>
      </c>
      <c r="L27" s="14">
        <v>0.14642857142857144</v>
      </c>
      <c r="M27" s="14">
        <v>0</v>
      </c>
      <c r="N27" s="14">
        <v>0</v>
      </c>
      <c r="O27" s="14">
        <v>3.214285714285714E-2</v>
      </c>
      <c r="P27" s="14">
        <v>1.4285714285714285E-2</v>
      </c>
      <c r="Q27" s="14">
        <v>0</v>
      </c>
      <c r="R27" s="14">
        <v>0</v>
      </c>
      <c r="S27" s="14">
        <v>0</v>
      </c>
      <c r="T27" s="14">
        <v>0</v>
      </c>
      <c r="U27" s="14">
        <v>5.7142857142857141E-2</v>
      </c>
      <c r="V27" s="14">
        <v>0</v>
      </c>
      <c r="W27" s="14">
        <v>0.35714285714285715</v>
      </c>
      <c r="X27" s="14">
        <v>0</v>
      </c>
      <c r="Y27" s="14">
        <v>0</v>
      </c>
      <c r="Z27" s="21">
        <v>0.22142857142857142</v>
      </c>
    </row>
    <row r="28" spans="1:26" x14ac:dyDescent="0.25">
      <c r="A28" s="4">
        <v>2000</v>
      </c>
      <c r="B28" s="8">
        <v>378</v>
      </c>
      <c r="C28" s="8" t="s">
        <v>43</v>
      </c>
      <c r="D28" s="15">
        <v>0</v>
      </c>
      <c r="E28" s="14">
        <v>0</v>
      </c>
      <c r="F28" s="14">
        <v>0</v>
      </c>
      <c r="G28" s="14">
        <v>0</v>
      </c>
      <c r="H28" s="14">
        <v>0</v>
      </c>
      <c r="I28" s="14">
        <v>0.10052910052910052</v>
      </c>
      <c r="J28" s="14">
        <v>9.2592592592592587E-2</v>
      </c>
      <c r="K28" s="15">
        <v>0</v>
      </c>
      <c r="L28" s="14">
        <v>0.15873015873015872</v>
      </c>
      <c r="M28" s="14">
        <v>0</v>
      </c>
      <c r="N28" s="14">
        <v>0</v>
      </c>
      <c r="O28" s="14">
        <v>0</v>
      </c>
      <c r="P28" s="14">
        <v>2.6455026455026454E-3</v>
      </c>
      <c r="Q28" s="14">
        <v>0</v>
      </c>
      <c r="R28" s="14">
        <v>0</v>
      </c>
      <c r="S28" s="14">
        <v>0</v>
      </c>
      <c r="T28" s="14">
        <v>0</v>
      </c>
      <c r="U28" s="14">
        <v>6.0846560846560843E-2</v>
      </c>
      <c r="V28" s="14">
        <v>0</v>
      </c>
      <c r="W28" s="14">
        <v>0.35449735449735448</v>
      </c>
      <c r="X28" s="14">
        <v>0</v>
      </c>
      <c r="Y28" s="14">
        <v>0</v>
      </c>
      <c r="Z28" s="21">
        <v>0.23015873015873015</v>
      </c>
    </row>
    <row r="29" spans="1:26" x14ac:dyDescent="0.25">
      <c r="A29" s="4">
        <v>2001</v>
      </c>
      <c r="B29" s="8">
        <v>1749</v>
      </c>
      <c r="C29" s="8" t="s">
        <v>43</v>
      </c>
      <c r="D29" s="15">
        <v>0</v>
      </c>
      <c r="E29" s="14">
        <v>1.7152658662092624E-3</v>
      </c>
      <c r="F29" s="14">
        <v>0</v>
      </c>
      <c r="G29" s="14">
        <v>0</v>
      </c>
      <c r="H29" s="14">
        <v>0</v>
      </c>
      <c r="I29" s="14">
        <v>4.859919954259577E-2</v>
      </c>
      <c r="J29" s="14">
        <v>5.2601486563750716E-2</v>
      </c>
      <c r="K29" s="15">
        <v>0</v>
      </c>
      <c r="L29" s="14">
        <v>9.3196112064036593E-2</v>
      </c>
      <c r="M29" s="14">
        <v>0</v>
      </c>
      <c r="N29" s="14">
        <v>5.1457975986277877E-3</v>
      </c>
      <c r="O29" s="14">
        <v>0</v>
      </c>
      <c r="P29" s="14">
        <v>2.3441966838193252E-2</v>
      </c>
      <c r="Q29" s="14">
        <v>5.717552887364208E-4</v>
      </c>
      <c r="R29" s="14">
        <v>2.2870211549456832E-3</v>
      </c>
      <c r="S29" s="14">
        <v>0</v>
      </c>
      <c r="T29" s="14">
        <v>0</v>
      </c>
      <c r="U29" s="14">
        <v>7.9473985134362504E-2</v>
      </c>
      <c r="V29" s="14">
        <v>0</v>
      </c>
      <c r="W29" s="14">
        <v>0.3762149799885649</v>
      </c>
      <c r="X29" s="14">
        <v>0</v>
      </c>
      <c r="Y29" s="14">
        <v>8.0045740423098921E-3</v>
      </c>
      <c r="Z29" s="21">
        <v>0.30874785591766724</v>
      </c>
    </row>
    <row r="30" spans="1:26" x14ac:dyDescent="0.25">
      <c r="A30" s="4">
        <v>2002</v>
      </c>
      <c r="B30" s="8">
        <v>1623</v>
      </c>
      <c r="C30" s="8" t="s">
        <v>43</v>
      </c>
      <c r="D30" s="15">
        <v>8.6260012322858896E-3</v>
      </c>
      <c r="E30" s="14">
        <v>0</v>
      </c>
      <c r="F30" s="14">
        <v>0</v>
      </c>
      <c r="G30" s="14">
        <v>6.7775723967960569E-3</v>
      </c>
      <c r="H30" s="14">
        <v>0</v>
      </c>
      <c r="I30" s="14">
        <v>8.2563154651879231E-2</v>
      </c>
      <c r="J30" s="14">
        <v>7.2088724584103508E-2</v>
      </c>
      <c r="K30" s="15">
        <v>0</v>
      </c>
      <c r="L30" s="14">
        <v>7.8250154035736291E-2</v>
      </c>
      <c r="M30" s="14">
        <v>0</v>
      </c>
      <c r="N30" s="14">
        <v>0</v>
      </c>
      <c r="O30" s="14">
        <v>0</v>
      </c>
      <c r="P30" s="14">
        <v>2.649414664202095E-2</v>
      </c>
      <c r="Q30" s="14">
        <v>5.5452865064695009E-3</v>
      </c>
      <c r="R30" s="14">
        <v>3.0807147258163892E-3</v>
      </c>
      <c r="S30" s="14">
        <v>0</v>
      </c>
      <c r="T30" s="14">
        <v>0</v>
      </c>
      <c r="U30" s="14">
        <v>6.0998151571164505E-2</v>
      </c>
      <c r="V30" s="14">
        <v>0</v>
      </c>
      <c r="W30" s="14">
        <v>0.35736290819470112</v>
      </c>
      <c r="X30" s="14">
        <v>0</v>
      </c>
      <c r="Y30" s="14">
        <v>1.2322858903265558E-3</v>
      </c>
      <c r="Z30" s="21">
        <v>0.29698089956869994</v>
      </c>
    </row>
    <row r="31" spans="1:26" x14ac:dyDescent="0.25">
      <c r="A31" s="4">
        <v>2003</v>
      </c>
      <c r="B31" s="8">
        <v>767</v>
      </c>
      <c r="C31" s="8" t="s">
        <v>43</v>
      </c>
      <c r="D31" s="15">
        <v>7.8226857887874843E-3</v>
      </c>
      <c r="E31" s="14">
        <v>0</v>
      </c>
      <c r="F31" s="14">
        <v>0</v>
      </c>
      <c r="G31" s="14">
        <v>0</v>
      </c>
      <c r="H31" s="14">
        <v>0</v>
      </c>
      <c r="I31" s="14">
        <v>0.13168187744458931</v>
      </c>
      <c r="J31" s="14">
        <v>3.1290743155149937E-2</v>
      </c>
      <c r="K31" s="15">
        <v>0</v>
      </c>
      <c r="L31" s="14">
        <v>6.2581486310299861E-2</v>
      </c>
      <c r="M31" s="14">
        <v>0</v>
      </c>
      <c r="N31" s="14">
        <v>2.6075619295958278E-3</v>
      </c>
      <c r="O31" s="14">
        <v>0</v>
      </c>
      <c r="P31" s="14">
        <v>6.7796610169491525E-2</v>
      </c>
      <c r="Q31" s="14">
        <v>5.2151238591916557E-3</v>
      </c>
      <c r="R31" s="14">
        <v>0</v>
      </c>
      <c r="S31" s="14">
        <v>0</v>
      </c>
      <c r="T31" s="14">
        <v>0</v>
      </c>
      <c r="U31" s="14">
        <v>3.1290743155149937E-2</v>
      </c>
      <c r="V31" s="14">
        <v>0</v>
      </c>
      <c r="W31" s="14">
        <v>0.37679269882659711</v>
      </c>
      <c r="X31" s="14">
        <v>0</v>
      </c>
      <c r="Y31" s="14">
        <v>0</v>
      </c>
      <c r="Z31" s="21">
        <v>0.28292046936114734</v>
      </c>
    </row>
    <row r="32" spans="1:26" x14ac:dyDescent="0.25">
      <c r="A32" s="4">
        <v>2004</v>
      </c>
      <c r="B32" s="8">
        <v>565</v>
      </c>
      <c r="C32" s="8" t="s">
        <v>43</v>
      </c>
      <c r="D32" s="15">
        <v>3.5398230088495575E-3</v>
      </c>
      <c r="E32" s="14">
        <v>0</v>
      </c>
      <c r="F32" s="14">
        <v>0</v>
      </c>
      <c r="G32" s="14">
        <v>0</v>
      </c>
      <c r="H32" s="14">
        <v>0</v>
      </c>
      <c r="I32" s="14">
        <v>7.6106194690265486E-2</v>
      </c>
      <c r="J32" s="14">
        <v>6.5486725663716813E-2</v>
      </c>
      <c r="K32" s="15">
        <v>0</v>
      </c>
      <c r="L32" s="14">
        <v>6.1946902654867256E-2</v>
      </c>
      <c r="M32" s="14">
        <v>0</v>
      </c>
      <c r="N32" s="14">
        <v>0</v>
      </c>
      <c r="O32" s="14">
        <v>0</v>
      </c>
      <c r="P32" s="14">
        <v>0.10973451327433628</v>
      </c>
      <c r="Q32" s="14">
        <v>3.5398230088495575E-3</v>
      </c>
      <c r="R32" s="14">
        <v>5.3097345132743362E-3</v>
      </c>
      <c r="S32" s="14">
        <v>0</v>
      </c>
      <c r="T32" s="14">
        <v>0</v>
      </c>
      <c r="U32" s="14">
        <v>8.6725663716814158E-2</v>
      </c>
      <c r="V32" s="14">
        <v>0</v>
      </c>
      <c r="W32" s="14">
        <v>0.29734513274336283</v>
      </c>
      <c r="X32" s="14">
        <v>0</v>
      </c>
      <c r="Y32" s="14">
        <v>7.0796460176991149E-3</v>
      </c>
      <c r="Z32" s="21">
        <v>0.2831858407079646</v>
      </c>
    </row>
    <row r="33" spans="1:26" x14ac:dyDescent="0.25">
      <c r="A33" s="4">
        <v>2005</v>
      </c>
      <c r="B33" s="8">
        <v>774</v>
      </c>
      <c r="C33" s="8" t="s">
        <v>43</v>
      </c>
      <c r="D33" s="15">
        <v>2.5839793281653748E-3</v>
      </c>
      <c r="E33" s="14">
        <v>1.2919896640826874E-3</v>
      </c>
      <c r="F33" s="14">
        <v>0</v>
      </c>
      <c r="G33" s="14">
        <v>2.5839793281653748E-3</v>
      </c>
      <c r="H33" s="14">
        <v>0</v>
      </c>
      <c r="I33" s="14">
        <v>0.10465116279069768</v>
      </c>
      <c r="J33" s="14">
        <v>7.6227390180878554E-2</v>
      </c>
      <c r="K33" s="15">
        <v>0</v>
      </c>
      <c r="L33" s="14">
        <v>0.1834625322997416</v>
      </c>
      <c r="M33" s="14">
        <v>0</v>
      </c>
      <c r="N33" s="14">
        <v>0</v>
      </c>
      <c r="O33" s="14">
        <v>0</v>
      </c>
      <c r="P33" s="14">
        <v>7.10594315245478E-2</v>
      </c>
      <c r="Q33" s="14">
        <v>6.4599483204134363E-3</v>
      </c>
      <c r="R33" s="14">
        <v>2.5839793281653748E-3</v>
      </c>
      <c r="S33" s="14">
        <v>0</v>
      </c>
      <c r="T33" s="14">
        <v>0</v>
      </c>
      <c r="U33" s="14">
        <v>6.5891472868217046E-2</v>
      </c>
      <c r="V33" s="14">
        <v>0</v>
      </c>
      <c r="W33" s="14">
        <v>0.30749354005167961</v>
      </c>
      <c r="X33" s="14">
        <v>0</v>
      </c>
      <c r="Y33" s="14">
        <v>0</v>
      </c>
      <c r="Z33" s="21">
        <v>0.17571059431524547</v>
      </c>
    </row>
    <row r="34" spans="1:26" x14ac:dyDescent="0.25">
      <c r="A34" s="4">
        <v>2006</v>
      </c>
      <c r="B34" s="8">
        <v>1612</v>
      </c>
      <c r="C34" s="8" t="s">
        <v>43</v>
      </c>
      <c r="D34" s="15">
        <v>4.3424317617866007E-3</v>
      </c>
      <c r="E34" s="14">
        <v>6.2034739454094293E-4</v>
      </c>
      <c r="F34" s="14">
        <v>0</v>
      </c>
      <c r="G34" s="14">
        <v>1.2406947890818859E-3</v>
      </c>
      <c r="H34" s="14">
        <v>0</v>
      </c>
      <c r="I34" s="14">
        <v>7.878411910669976E-2</v>
      </c>
      <c r="J34" s="14">
        <v>5.5210918114143921E-2</v>
      </c>
      <c r="K34" s="15">
        <v>0</v>
      </c>
      <c r="L34" s="14">
        <v>6.4516129032258063E-2</v>
      </c>
      <c r="M34" s="14">
        <v>0</v>
      </c>
      <c r="N34" s="14">
        <v>0</v>
      </c>
      <c r="O34" s="14">
        <v>0</v>
      </c>
      <c r="P34" s="14">
        <v>6.699751861042183E-2</v>
      </c>
      <c r="Q34" s="14">
        <v>1.2406947890818859E-2</v>
      </c>
      <c r="R34" s="14">
        <v>1.2406947890818859E-3</v>
      </c>
      <c r="S34" s="14">
        <v>0</v>
      </c>
      <c r="T34" s="14">
        <v>0</v>
      </c>
      <c r="U34" s="14">
        <v>7.3821339950372211E-2</v>
      </c>
      <c r="V34" s="14">
        <v>0</v>
      </c>
      <c r="W34" s="14">
        <v>0.50372208436724564</v>
      </c>
      <c r="X34" s="14">
        <v>0</v>
      </c>
      <c r="Y34" s="14">
        <v>3.1017369727047149E-3</v>
      </c>
      <c r="Z34" s="21">
        <v>0.13399503722084366</v>
      </c>
    </row>
    <row r="35" spans="1:26" x14ac:dyDescent="0.25">
      <c r="A35" s="4">
        <v>2007</v>
      </c>
      <c r="B35" s="8">
        <v>2132</v>
      </c>
      <c r="C35" s="8" t="s">
        <v>43</v>
      </c>
      <c r="D35" s="15">
        <v>5.1594746716697934E-3</v>
      </c>
      <c r="E35" s="14">
        <v>0</v>
      </c>
      <c r="F35" s="14">
        <v>0</v>
      </c>
      <c r="G35" s="14">
        <v>0</v>
      </c>
      <c r="H35" s="14">
        <v>0</v>
      </c>
      <c r="I35" s="14">
        <v>9.0994371482176359E-2</v>
      </c>
      <c r="J35" s="14">
        <v>4.6435272045028141E-2</v>
      </c>
      <c r="K35" s="15">
        <v>0</v>
      </c>
      <c r="L35" s="14">
        <v>8.1144465290806753E-2</v>
      </c>
      <c r="M35" s="14">
        <v>0</v>
      </c>
      <c r="N35" s="14">
        <v>0</v>
      </c>
      <c r="O35" s="14">
        <v>0</v>
      </c>
      <c r="P35" s="14">
        <v>2.7673545966228893E-2</v>
      </c>
      <c r="Q35" s="14">
        <v>1.876172607879925E-3</v>
      </c>
      <c r="R35" s="14">
        <v>0</v>
      </c>
      <c r="S35" s="14">
        <v>1.4071294559099437E-3</v>
      </c>
      <c r="T35" s="14">
        <v>4.6904315196998124E-4</v>
      </c>
      <c r="U35" s="14">
        <v>6.4727954971857404E-2</v>
      </c>
      <c r="V35" s="14">
        <v>0</v>
      </c>
      <c r="W35" s="14">
        <v>0.30956848030018763</v>
      </c>
      <c r="X35" s="14">
        <v>1.876172607879925E-3</v>
      </c>
      <c r="Y35" s="14">
        <v>0.174953095684803</v>
      </c>
      <c r="Z35" s="21">
        <v>0.19371482176360225</v>
      </c>
    </row>
    <row r="36" spans="1:26" x14ac:dyDescent="0.25">
      <c r="A36" s="4">
        <v>2008</v>
      </c>
      <c r="B36" s="8">
        <v>1795</v>
      </c>
      <c r="C36" s="8" t="s">
        <v>43</v>
      </c>
      <c r="D36" s="15">
        <v>2.2284122562674096E-3</v>
      </c>
      <c r="E36" s="14">
        <v>0</v>
      </c>
      <c r="F36" s="14">
        <v>0</v>
      </c>
      <c r="G36" s="14">
        <v>0</v>
      </c>
      <c r="H36" s="14">
        <v>0</v>
      </c>
      <c r="I36" s="14">
        <v>6.016713091922006E-2</v>
      </c>
      <c r="J36" s="14">
        <v>4.958217270194986E-2</v>
      </c>
      <c r="K36" s="15">
        <v>0</v>
      </c>
      <c r="L36" s="14">
        <v>6.5738161559888583E-2</v>
      </c>
      <c r="M36" s="14">
        <v>0</v>
      </c>
      <c r="N36" s="14">
        <v>0</v>
      </c>
      <c r="O36" s="14">
        <v>0</v>
      </c>
      <c r="P36" s="14">
        <v>4.4011142061281337E-2</v>
      </c>
      <c r="Q36" s="14">
        <v>3.3426183844011141E-3</v>
      </c>
      <c r="R36" s="14">
        <v>0</v>
      </c>
      <c r="S36" s="14">
        <v>0</v>
      </c>
      <c r="T36" s="14">
        <v>0</v>
      </c>
      <c r="U36" s="14">
        <v>0.11197771587743732</v>
      </c>
      <c r="V36" s="14">
        <v>0</v>
      </c>
      <c r="W36" s="14">
        <v>0.42116991643454038</v>
      </c>
      <c r="X36" s="14">
        <v>0</v>
      </c>
      <c r="Y36" s="14">
        <v>1.1142061281337048E-3</v>
      </c>
      <c r="Z36" s="21">
        <v>0.24066852367688021</v>
      </c>
    </row>
    <row r="37" spans="1:26" x14ac:dyDescent="0.25">
      <c r="A37" s="4">
        <v>2009</v>
      </c>
      <c r="B37" s="8">
        <v>1747</v>
      </c>
      <c r="C37" s="8" t="s">
        <v>43</v>
      </c>
      <c r="D37" s="15">
        <v>0</v>
      </c>
      <c r="E37" s="14">
        <v>5.7240984544934168E-4</v>
      </c>
      <c r="F37" s="14">
        <v>0</v>
      </c>
      <c r="G37" s="14">
        <v>0</v>
      </c>
      <c r="H37" s="14">
        <v>0</v>
      </c>
      <c r="I37" s="14">
        <v>3.0910131654264456E-2</v>
      </c>
      <c r="J37" s="14">
        <v>5.3806525472238124E-2</v>
      </c>
      <c r="K37" s="15">
        <v>0</v>
      </c>
      <c r="L37" s="14">
        <v>5.2661705781339441E-2</v>
      </c>
      <c r="M37" s="14">
        <v>0</v>
      </c>
      <c r="N37" s="14">
        <v>0</v>
      </c>
      <c r="O37" s="14">
        <v>0</v>
      </c>
      <c r="P37" s="14">
        <v>3.3199771036061823E-2</v>
      </c>
      <c r="Q37" s="14">
        <v>3.4344590726960505E-3</v>
      </c>
      <c r="R37" s="14">
        <v>0</v>
      </c>
      <c r="S37" s="14">
        <v>0</v>
      </c>
      <c r="T37" s="14">
        <v>0</v>
      </c>
      <c r="U37" s="14">
        <v>0.13508872352604465</v>
      </c>
      <c r="V37" s="14">
        <v>0</v>
      </c>
      <c r="W37" s="14">
        <v>0.3291356611333715</v>
      </c>
      <c r="X37" s="14">
        <v>0</v>
      </c>
      <c r="Y37" s="14">
        <v>0</v>
      </c>
      <c r="Z37" s="21">
        <v>0.36119061247853462</v>
      </c>
    </row>
    <row r="38" spans="1:26" x14ac:dyDescent="0.25">
      <c r="A38" s="4">
        <v>2010</v>
      </c>
      <c r="B38" s="8">
        <v>1835</v>
      </c>
      <c r="C38" s="8" t="s">
        <v>43</v>
      </c>
      <c r="D38" s="15">
        <v>0</v>
      </c>
      <c r="E38" s="14">
        <v>0</v>
      </c>
      <c r="F38" s="14">
        <v>5.4495912806539512E-4</v>
      </c>
      <c r="G38" s="14">
        <v>0</v>
      </c>
      <c r="H38" s="14">
        <v>0</v>
      </c>
      <c r="I38" s="14">
        <v>7.0299727520435978E-2</v>
      </c>
      <c r="J38" s="14">
        <v>6.6485013623978198E-2</v>
      </c>
      <c r="K38" s="15">
        <v>0</v>
      </c>
      <c r="L38" s="14">
        <v>6.2125340599455042E-2</v>
      </c>
      <c r="M38" s="14">
        <v>0</v>
      </c>
      <c r="N38" s="14">
        <v>0</v>
      </c>
      <c r="O38" s="14">
        <v>0</v>
      </c>
      <c r="P38" s="14">
        <v>0.1008174386920981</v>
      </c>
      <c r="Q38" s="14">
        <v>6.5395095367847414E-3</v>
      </c>
      <c r="R38" s="14">
        <v>3.2697547683923707E-3</v>
      </c>
      <c r="S38" s="14">
        <v>0</v>
      </c>
      <c r="T38" s="14">
        <v>0</v>
      </c>
      <c r="U38" s="14">
        <v>9.3188010899182563E-2</v>
      </c>
      <c r="V38" s="14">
        <v>0</v>
      </c>
      <c r="W38" s="14">
        <v>0.31498637602179835</v>
      </c>
      <c r="X38" s="14">
        <v>0</v>
      </c>
      <c r="Y38" s="14">
        <v>4.9046321525885563E-3</v>
      </c>
      <c r="Z38" s="21">
        <v>0.27683923705722069</v>
      </c>
    </row>
    <row r="39" spans="1:26" x14ac:dyDescent="0.25">
      <c r="A39" s="4">
        <v>2011</v>
      </c>
      <c r="B39" s="8">
        <v>1433</v>
      </c>
      <c r="C39" s="8" t="s">
        <v>43</v>
      </c>
      <c r="D39" s="15">
        <v>6.9783670621074664E-4</v>
      </c>
      <c r="E39" s="14">
        <v>0</v>
      </c>
      <c r="F39" s="14">
        <v>0</v>
      </c>
      <c r="G39" s="14">
        <v>0</v>
      </c>
      <c r="H39" s="14">
        <v>0</v>
      </c>
      <c r="I39" s="14">
        <v>4.6057222609909278E-2</v>
      </c>
      <c r="J39" s="14">
        <v>4.815073272854152E-2</v>
      </c>
      <c r="K39" s="15">
        <v>0</v>
      </c>
      <c r="L39" s="14">
        <v>0.12351709699930216</v>
      </c>
      <c r="M39" s="14">
        <v>0</v>
      </c>
      <c r="N39" s="14">
        <v>0</v>
      </c>
      <c r="O39" s="14">
        <v>0</v>
      </c>
      <c r="P39" s="14">
        <v>2.930914166085136E-2</v>
      </c>
      <c r="Q39" s="14">
        <v>2.7913468248429866E-3</v>
      </c>
      <c r="R39" s="14">
        <v>0</v>
      </c>
      <c r="S39" s="14">
        <v>0</v>
      </c>
      <c r="T39" s="14">
        <v>0</v>
      </c>
      <c r="U39" s="14">
        <v>8.1646894626657363E-2</v>
      </c>
      <c r="V39" s="14">
        <v>0</v>
      </c>
      <c r="W39" s="14">
        <v>0.37334263782274946</v>
      </c>
      <c r="X39" s="14">
        <v>0</v>
      </c>
      <c r="Y39" s="14">
        <v>2.7913468248429866E-3</v>
      </c>
      <c r="Z39" s="21">
        <v>0.29169574319609209</v>
      </c>
    </row>
    <row r="40" spans="1:26" x14ac:dyDescent="0.25">
      <c r="A40" s="4">
        <v>2012</v>
      </c>
      <c r="B40" s="8">
        <v>1929</v>
      </c>
      <c r="C40" s="8" t="s">
        <v>43</v>
      </c>
      <c r="D40" s="15">
        <v>0</v>
      </c>
      <c r="E40" s="14">
        <v>2.0736132711249352E-3</v>
      </c>
      <c r="F40" s="14">
        <v>1.0368066355624676E-3</v>
      </c>
      <c r="G40" s="14">
        <v>5.184033177812338E-3</v>
      </c>
      <c r="H40" s="14">
        <v>0</v>
      </c>
      <c r="I40" s="14">
        <v>2.0217729393468119E-2</v>
      </c>
      <c r="J40" s="14">
        <v>4.7693105235873508E-2</v>
      </c>
      <c r="K40" s="15">
        <v>0</v>
      </c>
      <c r="L40" s="14">
        <v>6.5837221358216694E-2</v>
      </c>
      <c r="M40" s="14">
        <v>0</v>
      </c>
      <c r="N40" s="14">
        <v>3.6288232244686366E-3</v>
      </c>
      <c r="O40" s="14">
        <v>2.0736132711249352E-3</v>
      </c>
      <c r="P40" s="14">
        <v>6.2726801451529285E-2</v>
      </c>
      <c r="Q40" s="14">
        <v>9.3312597200622092E-3</v>
      </c>
      <c r="R40" s="14">
        <v>2.592016588906169E-3</v>
      </c>
      <c r="S40" s="14">
        <v>0</v>
      </c>
      <c r="T40" s="14">
        <v>0</v>
      </c>
      <c r="U40" s="14">
        <v>6.1689994815966827E-2</v>
      </c>
      <c r="V40" s="14">
        <v>0</v>
      </c>
      <c r="W40" s="14">
        <v>0.53862104717470194</v>
      </c>
      <c r="X40" s="14">
        <v>0</v>
      </c>
      <c r="Y40" s="14">
        <v>1.5552099533437014E-3</v>
      </c>
      <c r="Z40" s="21">
        <v>0.17573872472783825</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1317</v>
      </c>
      <c r="C42" s="9"/>
      <c r="D42" s="16">
        <v>5.2265937881022543E-3</v>
      </c>
      <c r="E42" s="1">
        <v>3.5140980334494982E-4</v>
      </c>
      <c r="F42" s="1">
        <v>6.5906906817827618E-5</v>
      </c>
      <c r="G42" s="1">
        <v>2.1018667282104771E-3</v>
      </c>
      <c r="H42" s="1">
        <v>0</v>
      </c>
      <c r="I42" s="1">
        <v>7.8828372237212924E-2</v>
      </c>
      <c r="J42" s="1">
        <v>4.8363016079219834E-2</v>
      </c>
      <c r="K42" s="16">
        <v>5.8070649006927667E-3</v>
      </c>
      <c r="L42" s="1">
        <v>0.11072920917768422</v>
      </c>
      <c r="M42" s="1">
        <v>4.887593657793382E-4</v>
      </c>
      <c r="N42" s="1">
        <v>7.5521814533023677E-3</v>
      </c>
      <c r="O42" s="1">
        <v>1.5862087804307875E-3</v>
      </c>
      <c r="P42" s="1">
        <v>4.7788518895265218E-2</v>
      </c>
      <c r="Q42" s="1">
        <v>3.1529416692057857E-3</v>
      </c>
      <c r="R42" s="1">
        <v>1.4107467418589589E-3</v>
      </c>
      <c r="S42" s="1">
        <v>5.8630393996247655E-5</v>
      </c>
      <c r="T42" s="1">
        <v>1.7123580001651543E-4</v>
      </c>
      <c r="U42" s="1">
        <v>9.3846069162543566E-2</v>
      </c>
      <c r="V42" s="1">
        <v>0</v>
      </c>
      <c r="W42" s="1">
        <v>0.33413140366257021</v>
      </c>
      <c r="X42" s="1">
        <v>3.6981934355183983E-4</v>
      </c>
      <c r="Y42" s="1">
        <v>1.5520912584896246E-2</v>
      </c>
      <c r="Z42" s="22">
        <v>0.24244913252529762</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1357</v>
      </c>
      <c r="C44" s="9"/>
      <c r="D44" s="16">
        <v>1.2555531362149874E-3</v>
      </c>
      <c r="E44" s="1">
        <v>0</v>
      </c>
      <c r="F44" s="1">
        <v>0</v>
      </c>
      <c r="G44" s="1">
        <v>2.0945112346780329E-3</v>
      </c>
      <c r="H44" s="1">
        <v>0</v>
      </c>
      <c r="I44" s="1">
        <v>0.12636550667820681</v>
      </c>
      <c r="J44" s="1">
        <v>3.5155071228612375E-2</v>
      </c>
      <c r="K44" s="16">
        <v>1.9909936802375201E-2</v>
      </c>
      <c r="L44" s="1">
        <v>0.14256730140041335</v>
      </c>
      <c r="M44" s="1">
        <v>7.5868913182628611E-4</v>
      </c>
      <c r="N44" s="1">
        <v>2.2007978520894173E-2</v>
      </c>
      <c r="O44" s="1">
        <v>3.4657239897414567E-4</v>
      </c>
      <c r="P44" s="1">
        <v>6.237592807179114E-2</v>
      </c>
      <c r="Q44" s="1">
        <v>1.986154611146213E-3</v>
      </c>
      <c r="R44" s="1">
        <v>1.7341417694138998E-3</v>
      </c>
      <c r="S44" s="1">
        <v>0</v>
      </c>
      <c r="T44" s="1">
        <v>4.1527719044179523E-4</v>
      </c>
      <c r="U44" s="1">
        <v>0.12606677191553853</v>
      </c>
      <c r="V44" s="1">
        <v>0</v>
      </c>
      <c r="W44" s="1">
        <v>0.24505108424007438</v>
      </c>
      <c r="X44" s="1">
        <v>6.8549492733753763E-4</v>
      </c>
      <c r="Y44" s="1">
        <v>5.5228899791605161E-3</v>
      </c>
      <c r="Z44" s="22">
        <v>0.20570113676290067</v>
      </c>
    </row>
    <row r="45" spans="1:26" x14ac:dyDescent="0.25">
      <c r="A45" s="5" t="s">
        <v>35</v>
      </c>
      <c r="B45" s="9">
        <v>1168</v>
      </c>
      <c r="C45" s="9"/>
      <c r="D45" s="16">
        <v>1.4121006640404016E-2</v>
      </c>
      <c r="E45" s="1">
        <v>7.2006974629054189E-4</v>
      </c>
      <c r="F45" s="1">
        <v>0</v>
      </c>
      <c r="G45" s="1">
        <v>7.1326676176890159E-4</v>
      </c>
      <c r="H45" s="1">
        <v>0</v>
      </c>
      <c r="I45" s="1">
        <v>1.7158516774882053E-2</v>
      </c>
      <c r="J45" s="1">
        <v>1.8991828213014633E-2</v>
      </c>
      <c r="K45" s="16">
        <v>0</v>
      </c>
      <c r="L45" s="1">
        <v>0.11979795743894993</v>
      </c>
      <c r="M45" s="1">
        <v>2.1398002853067048E-3</v>
      </c>
      <c r="N45" s="1">
        <v>5.2714408267684528E-3</v>
      </c>
      <c r="O45" s="1">
        <v>4.7551117451260106E-4</v>
      </c>
      <c r="P45" s="1">
        <v>1.0033237375182665E-2</v>
      </c>
      <c r="Q45" s="1">
        <v>2.3775558725630053E-4</v>
      </c>
      <c r="R45" s="1">
        <v>4.5167118337850043E-4</v>
      </c>
      <c r="S45" s="1">
        <v>0</v>
      </c>
      <c r="T45" s="1">
        <v>2.4455857177794083E-4</v>
      </c>
      <c r="U45" s="1">
        <v>0.10177606246321036</v>
      </c>
      <c r="V45" s="1">
        <v>0</v>
      </c>
      <c r="W45" s="1">
        <v>0.36213347450715117</v>
      </c>
      <c r="X45" s="1">
        <v>7.3367571533382249E-4</v>
      </c>
      <c r="Y45" s="1">
        <v>4.3034979505544677E-2</v>
      </c>
      <c r="Z45" s="22">
        <v>0.30196518722926674</v>
      </c>
    </row>
    <row r="46" spans="1:26" ht="15.75" thickBot="1" x14ac:dyDescent="0.3">
      <c r="A46" s="6" t="s">
        <v>36</v>
      </c>
      <c r="B46" s="11">
        <v>1330</v>
      </c>
      <c r="C46" s="11"/>
      <c r="D46" s="17">
        <v>5.3061685028383664E-3</v>
      </c>
      <c r="E46" s="18">
        <v>4.4811614581479782E-4</v>
      </c>
      <c r="F46" s="18">
        <v>1.1298326883056162E-4</v>
      </c>
      <c r="G46" s="18">
        <v>2.4031016106427507E-3</v>
      </c>
      <c r="H46" s="18">
        <v>0</v>
      </c>
      <c r="I46" s="18">
        <v>6.8274774044358319E-2</v>
      </c>
      <c r="J46" s="18">
        <v>6.1260814475853249E-2</v>
      </c>
      <c r="K46" s="17">
        <v>0</v>
      </c>
      <c r="L46" s="18">
        <v>9.2866859867477031E-2</v>
      </c>
      <c r="M46" s="18">
        <v>0</v>
      </c>
      <c r="N46" s="18">
        <v>8.1301305376373231E-4</v>
      </c>
      <c r="O46" s="18">
        <v>2.4440336009987195E-3</v>
      </c>
      <c r="P46" s="18">
        <v>4.8585231775591389E-2</v>
      </c>
      <c r="Q46" s="18">
        <v>4.3610179300818891E-3</v>
      </c>
      <c r="R46" s="18">
        <v>1.4545654191844436E-3</v>
      </c>
      <c r="S46" s="18">
        <v>1.0050924685071027E-4</v>
      </c>
      <c r="T46" s="18">
        <v>3.3503082283570088E-5</v>
      </c>
      <c r="U46" s="18">
        <v>7.6036433507331747E-2</v>
      </c>
      <c r="V46" s="18">
        <v>0</v>
      </c>
      <c r="W46" s="18">
        <v>0.37267111962140798</v>
      </c>
      <c r="X46" s="18">
        <v>1.3401232913428035E-4</v>
      </c>
      <c r="Y46" s="18">
        <v>1.4624052404768016E-2</v>
      </c>
      <c r="Z46" s="23">
        <v>0.24806969011278843</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142</v>
      </c>
    </row>
    <row r="2" spans="1:26" x14ac:dyDescent="0.25">
      <c r="A2" t="s">
        <v>143</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1916</v>
      </c>
      <c r="C7" s="8" t="s">
        <v>78</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83</v>
      </c>
      <c r="C8" s="8">
        <v>5</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896</v>
      </c>
      <c r="C9" s="8">
        <v>2</v>
      </c>
      <c r="D9" s="15" t="s">
        <v>26</v>
      </c>
      <c r="E9" s="14" t="s">
        <v>27</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4951</v>
      </c>
      <c r="C10" s="8">
        <v>3</v>
      </c>
      <c r="D10" s="15" t="s">
        <v>26</v>
      </c>
      <c r="E10" s="14" t="s">
        <v>27</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6155</v>
      </c>
      <c r="C11" s="8">
        <v>4</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362</v>
      </c>
      <c r="C12" s="8">
        <v>5</v>
      </c>
      <c r="D12" s="15" t="s">
        <v>26</v>
      </c>
      <c r="E12" s="14" t="s">
        <v>27</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22</v>
      </c>
      <c r="C15" s="8">
        <v>2</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632</v>
      </c>
      <c r="C16" s="8" t="s">
        <v>41</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1775</v>
      </c>
      <c r="C17" s="8" t="s">
        <v>42</v>
      </c>
      <c r="D17" s="15">
        <v>0</v>
      </c>
      <c r="E17" s="14">
        <v>0</v>
      </c>
      <c r="F17" s="14">
        <v>0</v>
      </c>
      <c r="G17" s="14">
        <v>1.6901408450704226E-3</v>
      </c>
      <c r="H17" s="14">
        <v>0</v>
      </c>
      <c r="I17" s="14">
        <v>6.7605633802816895E-2</v>
      </c>
      <c r="J17" s="14">
        <v>1.9154929577464789E-2</v>
      </c>
      <c r="K17" s="15">
        <v>9.014084507042254E-3</v>
      </c>
      <c r="L17" s="14">
        <v>0.16394366197183097</v>
      </c>
      <c r="M17" s="14">
        <v>2.2535211267605635E-3</v>
      </c>
      <c r="N17" s="14">
        <v>3.7183098591549293E-2</v>
      </c>
      <c r="O17" s="14">
        <v>2.8169014084507044E-3</v>
      </c>
      <c r="P17" s="14">
        <v>7.4366197183098587E-2</v>
      </c>
      <c r="Q17" s="14">
        <v>0</v>
      </c>
      <c r="R17" s="14">
        <v>0</v>
      </c>
      <c r="S17" s="14">
        <v>0</v>
      </c>
      <c r="T17" s="14">
        <v>0</v>
      </c>
      <c r="U17" s="14">
        <v>9.6901408450704218E-2</v>
      </c>
      <c r="V17" s="14">
        <v>0</v>
      </c>
      <c r="W17" s="14">
        <v>0.36</v>
      </c>
      <c r="X17" s="14">
        <v>0</v>
      </c>
      <c r="Y17" s="14">
        <v>0</v>
      </c>
      <c r="Z17" s="21">
        <v>0.16507042253521126</v>
      </c>
    </row>
    <row r="18" spans="1:26" x14ac:dyDescent="0.25">
      <c r="A18" s="4">
        <v>1990</v>
      </c>
      <c r="B18" s="8">
        <v>2302</v>
      </c>
      <c r="C18" s="8" t="s">
        <v>43</v>
      </c>
      <c r="D18" s="15">
        <v>1.7376194613379671E-3</v>
      </c>
      <c r="E18" s="14">
        <v>0</v>
      </c>
      <c r="F18" s="14">
        <v>0</v>
      </c>
      <c r="G18" s="14">
        <v>5.2128583840139013E-3</v>
      </c>
      <c r="H18" s="14">
        <v>0</v>
      </c>
      <c r="I18" s="14">
        <v>0.19244135534317985</v>
      </c>
      <c r="J18" s="14">
        <v>2.0851433536055605E-2</v>
      </c>
      <c r="K18" s="15">
        <v>3.4317984361424851E-2</v>
      </c>
      <c r="L18" s="14">
        <v>0.10121633362293657</v>
      </c>
      <c r="M18" s="14">
        <v>8.6880973066898344E-4</v>
      </c>
      <c r="N18" s="14">
        <v>1.56385751520417E-2</v>
      </c>
      <c r="O18" s="14">
        <v>0</v>
      </c>
      <c r="P18" s="14">
        <v>9.0356211989574289E-2</v>
      </c>
      <c r="Q18" s="14">
        <v>1.3032145960034753E-3</v>
      </c>
      <c r="R18" s="14">
        <v>2.1720243266724589E-3</v>
      </c>
      <c r="S18" s="14">
        <v>0</v>
      </c>
      <c r="T18" s="14">
        <v>0</v>
      </c>
      <c r="U18" s="14">
        <v>7.4717636837532575E-2</v>
      </c>
      <c r="V18" s="14">
        <v>0</v>
      </c>
      <c r="W18" s="14">
        <v>0.30017376194613377</v>
      </c>
      <c r="X18" s="14">
        <v>0</v>
      </c>
      <c r="Y18" s="14">
        <v>0</v>
      </c>
      <c r="Z18" s="21">
        <v>0.15899218071242399</v>
      </c>
    </row>
    <row r="19" spans="1:26" x14ac:dyDescent="0.25">
      <c r="A19" s="4">
        <v>1991</v>
      </c>
      <c r="B19" s="8">
        <v>948</v>
      </c>
      <c r="C19" s="8" t="s">
        <v>43</v>
      </c>
      <c r="D19" s="15">
        <v>0</v>
      </c>
      <c r="E19" s="14">
        <v>0</v>
      </c>
      <c r="F19" s="14">
        <v>0</v>
      </c>
      <c r="G19" s="14">
        <v>0</v>
      </c>
      <c r="H19" s="14">
        <v>0</v>
      </c>
      <c r="I19" s="14">
        <v>0.1339662447257384</v>
      </c>
      <c r="J19" s="14">
        <v>3.3755274261603373E-2</v>
      </c>
      <c r="K19" s="15">
        <v>1.6877637130801686E-2</v>
      </c>
      <c r="L19" s="14">
        <v>9.5991561181434593E-2</v>
      </c>
      <c r="M19" s="14">
        <v>1.0548523206751054E-3</v>
      </c>
      <c r="N19" s="14">
        <v>2.9535864978902954E-2</v>
      </c>
      <c r="O19" s="14">
        <v>0</v>
      </c>
      <c r="P19" s="14">
        <v>8.4388185654008435E-2</v>
      </c>
      <c r="Q19" s="14">
        <v>7.3839662447257384E-3</v>
      </c>
      <c r="R19" s="14">
        <v>4.2194092827004216E-3</v>
      </c>
      <c r="S19" s="14">
        <v>0</v>
      </c>
      <c r="T19" s="14">
        <v>0</v>
      </c>
      <c r="U19" s="14">
        <v>8.6497890295358648E-2</v>
      </c>
      <c r="V19" s="14">
        <v>0</v>
      </c>
      <c r="W19" s="14">
        <v>0.22995780590717299</v>
      </c>
      <c r="X19" s="14">
        <v>4.2194092827004216E-3</v>
      </c>
      <c r="Y19" s="14">
        <v>8.4388185654008432E-3</v>
      </c>
      <c r="Z19" s="21">
        <v>0.26371308016877637</v>
      </c>
    </row>
    <row r="20" spans="1:26" x14ac:dyDescent="0.25">
      <c r="A20" s="4">
        <v>1992</v>
      </c>
      <c r="B20" s="8">
        <v>580</v>
      </c>
      <c r="C20" s="8" t="s">
        <v>43</v>
      </c>
      <c r="D20" s="15">
        <v>0</v>
      </c>
      <c r="E20" s="14">
        <v>0</v>
      </c>
      <c r="F20" s="14">
        <v>0</v>
      </c>
      <c r="G20" s="14">
        <v>0</v>
      </c>
      <c r="H20" s="14">
        <v>0</v>
      </c>
      <c r="I20" s="14">
        <v>0.11379310344827587</v>
      </c>
      <c r="J20" s="14">
        <v>8.6206896551724137E-3</v>
      </c>
      <c r="K20" s="15">
        <v>2.2413793103448276E-2</v>
      </c>
      <c r="L20" s="14">
        <v>0.13275862068965519</v>
      </c>
      <c r="M20" s="14">
        <v>0</v>
      </c>
      <c r="N20" s="14">
        <v>2.2413793103448276E-2</v>
      </c>
      <c r="O20" s="14">
        <v>0</v>
      </c>
      <c r="P20" s="14">
        <v>9.6551724137931033E-2</v>
      </c>
      <c r="Q20" s="14">
        <v>6.8965517241379309E-3</v>
      </c>
      <c r="R20" s="14">
        <v>5.1724137931034482E-3</v>
      </c>
      <c r="S20" s="14">
        <v>0</v>
      </c>
      <c r="T20" s="14">
        <v>1.7241379310344827E-3</v>
      </c>
      <c r="U20" s="14">
        <v>0.15689655172413794</v>
      </c>
      <c r="V20" s="14">
        <v>0</v>
      </c>
      <c r="W20" s="14">
        <v>0.15344827586206897</v>
      </c>
      <c r="X20" s="14">
        <v>0</v>
      </c>
      <c r="Y20" s="14">
        <v>6.8965517241379309E-3</v>
      </c>
      <c r="Z20" s="21">
        <v>0.27241379310344827</v>
      </c>
    </row>
    <row r="21" spans="1:26" x14ac:dyDescent="0.25">
      <c r="A21" s="4">
        <v>1993</v>
      </c>
      <c r="B21" s="8">
        <v>1043</v>
      </c>
      <c r="C21" s="8" t="s">
        <v>43</v>
      </c>
      <c r="D21" s="15">
        <v>0</v>
      </c>
      <c r="E21" s="14">
        <v>0</v>
      </c>
      <c r="F21" s="14">
        <v>0</v>
      </c>
      <c r="G21" s="14">
        <v>2.8763183125599234E-3</v>
      </c>
      <c r="H21" s="14">
        <v>0</v>
      </c>
      <c r="I21" s="14">
        <v>0.12080536912751678</v>
      </c>
      <c r="J21" s="14">
        <v>8.5330776605944389E-2</v>
      </c>
      <c r="K21" s="15">
        <v>2.7804410354745925E-2</v>
      </c>
      <c r="L21" s="14">
        <v>0.16874400767018216</v>
      </c>
      <c r="M21" s="14">
        <v>1.9175455417066154E-3</v>
      </c>
      <c r="N21" s="14">
        <v>2.8763183125599237E-2</v>
      </c>
      <c r="O21" s="14">
        <v>0</v>
      </c>
      <c r="P21" s="14">
        <v>3.6433365292425697E-2</v>
      </c>
      <c r="Q21" s="14">
        <v>9.5877277085330771E-4</v>
      </c>
      <c r="R21" s="14">
        <v>2.8763183125599234E-3</v>
      </c>
      <c r="S21" s="14">
        <v>0</v>
      </c>
      <c r="T21" s="14">
        <v>1.9175455417066154E-3</v>
      </c>
      <c r="U21" s="14">
        <v>0.1227229146692234</v>
      </c>
      <c r="V21" s="14">
        <v>0</v>
      </c>
      <c r="W21" s="14">
        <v>0.16299137104506231</v>
      </c>
      <c r="X21" s="14">
        <v>0</v>
      </c>
      <c r="Y21" s="14">
        <v>9.5877277085330771E-4</v>
      </c>
      <c r="Z21" s="21">
        <v>0.2348993288590604</v>
      </c>
    </row>
    <row r="22" spans="1:26" x14ac:dyDescent="0.25">
      <c r="A22" s="4">
        <v>1994</v>
      </c>
      <c r="B22" s="8">
        <v>941</v>
      </c>
      <c r="C22" s="8" t="s">
        <v>43</v>
      </c>
      <c r="D22" s="15">
        <v>2.1253985122210413E-3</v>
      </c>
      <c r="E22" s="14">
        <v>0</v>
      </c>
      <c r="F22" s="14">
        <v>0</v>
      </c>
      <c r="G22" s="14">
        <v>4.2507970244420826E-3</v>
      </c>
      <c r="H22" s="14">
        <v>0</v>
      </c>
      <c r="I22" s="14">
        <v>0.12008501594048884</v>
      </c>
      <c r="J22" s="14">
        <v>5.4197662061636558E-2</v>
      </c>
      <c r="K22" s="15">
        <v>1.1689691817215728E-2</v>
      </c>
      <c r="L22" s="14">
        <v>0.12433581296493093</v>
      </c>
      <c r="M22" s="14">
        <v>0</v>
      </c>
      <c r="N22" s="14">
        <v>2.019128586609989E-2</v>
      </c>
      <c r="O22" s="14">
        <v>0</v>
      </c>
      <c r="P22" s="14">
        <v>2.2316684378320937E-2</v>
      </c>
      <c r="Q22" s="14">
        <v>0</v>
      </c>
      <c r="R22" s="14">
        <v>0</v>
      </c>
      <c r="S22" s="14">
        <v>0</v>
      </c>
      <c r="T22" s="14">
        <v>0</v>
      </c>
      <c r="U22" s="14">
        <v>3.6131774707757705E-2</v>
      </c>
      <c r="V22" s="14">
        <v>0</v>
      </c>
      <c r="W22" s="14">
        <v>0.38788522848034007</v>
      </c>
      <c r="X22" s="14">
        <v>0</v>
      </c>
      <c r="Y22" s="14">
        <v>6.376195536663124E-3</v>
      </c>
      <c r="Z22" s="21">
        <v>0.2104144527098831</v>
      </c>
    </row>
    <row r="23" spans="1:26" x14ac:dyDescent="0.25">
      <c r="A23" s="4">
        <v>1995</v>
      </c>
      <c r="B23" s="8">
        <v>683</v>
      </c>
      <c r="C23" s="8" t="s">
        <v>43</v>
      </c>
      <c r="D23" s="15">
        <v>2.9282576866764276E-3</v>
      </c>
      <c r="E23" s="14">
        <v>0</v>
      </c>
      <c r="F23" s="14">
        <v>0</v>
      </c>
      <c r="G23" s="14">
        <v>0</v>
      </c>
      <c r="H23" s="14">
        <v>0</v>
      </c>
      <c r="I23" s="14">
        <v>5.7101024890190338E-2</v>
      </c>
      <c r="J23" s="14">
        <v>3.3674963396778917E-2</v>
      </c>
      <c r="K23" s="15">
        <v>0</v>
      </c>
      <c r="L23" s="14">
        <v>5.1244509516837483E-2</v>
      </c>
      <c r="M23" s="14">
        <v>0</v>
      </c>
      <c r="N23" s="14">
        <v>1.0248901903367497E-2</v>
      </c>
      <c r="O23" s="14">
        <v>0</v>
      </c>
      <c r="P23" s="14">
        <v>3.3674963396778917E-2</v>
      </c>
      <c r="Q23" s="14">
        <v>0</v>
      </c>
      <c r="R23" s="14">
        <v>0</v>
      </c>
      <c r="S23" s="14">
        <v>0</v>
      </c>
      <c r="T23" s="14">
        <v>0</v>
      </c>
      <c r="U23" s="14">
        <v>0.12591508052708639</v>
      </c>
      <c r="V23" s="14">
        <v>0</v>
      </c>
      <c r="W23" s="14">
        <v>0.27232796486090777</v>
      </c>
      <c r="X23" s="14">
        <v>0</v>
      </c>
      <c r="Y23" s="14">
        <v>2.3426061493411421E-2</v>
      </c>
      <c r="Z23" s="21">
        <v>0.38945827232796487</v>
      </c>
    </row>
    <row r="24" spans="1:26" x14ac:dyDescent="0.25">
      <c r="A24" s="4">
        <v>1996</v>
      </c>
      <c r="B24" s="8">
        <v>1106</v>
      </c>
      <c r="C24" s="8" t="s">
        <v>43</v>
      </c>
      <c r="D24" s="15">
        <v>0</v>
      </c>
      <c r="E24" s="14">
        <v>9.0415913200723324E-4</v>
      </c>
      <c r="F24" s="14">
        <v>0</v>
      </c>
      <c r="G24" s="14">
        <v>0</v>
      </c>
      <c r="H24" s="14">
        <v>0</v>
      </c>
      <c r="I24" s="14">
        <v>0</v>
      </c>
      <c r="J24" s="14">
        <v>7.2332730560578659E-3</v>
      </c>
      <c r="K24" s="15">
        <v>0</v>
      </c>
      <c r="L24" s="14">
        <v>0.10759493670886075</v>
      </c>
      <c r="M24" s="14">
        <v>0</v>
      </c>
      <c r="N24" s="14">
        <v>3.616636528028933E-3</v>
      </c>
      <c r="O24" s="14">
        <v>0</v>
      </c>
      <c r="P24" s="14">
        <v>1.8083182640144666E-2</v>
      </c>
      <c r="Q24" s="14">
        <v>0</v>
      </c>
      <c r="R24" s="14">
        <v>0</v>
      </c>
      <c r="S24" s="14">
        <v>0</v>
      </c>
      <c r="T24" s="14">
        <v>9.0415913200723324E-4</v>
      </c>
      <c r="U24" s="14">
        <v>9.403254972875226E-2</v>
      </c>
      <c r="V24" s="14">
        <v>0</v>
      </c>
      <c r="W24" s="14">
        <v>0.33996383363471971</v>
      </c>
      <c r="X24" s="14">
        <v>0</v>
      </c>
      <c r="Y24" s="14">
        <v>0.14556962025316456</v>
      </c>
      <c r="Z24" s="21">
        <v>0.28209764918625679</v>
      </c>
    </row>
    <row r="25" spans="1:26" x14ac:dyDescent="0.25">
      <c r="A25" s="4">
        <v>1997</v>
      </c>
      <c r="B25" s="8">
        <v>1287</v>
      </c>
      <c r="C25" s="8" t="s">
        <v>43</v>
      </c>
      <c r="D25" s="15">
        <v>5.439005439005439E-3</v>
      </c>
      <c r="E25" s="14">
        <v>7.77000777000777E-4</v>
      </c>
      <c r="F25" s="14">
        <v>0</v>
      </c>
      <c r="G25" s="14">
        <v>2.331002331002331E-3</v>
      </c>
      <c r="H25" s="14">
        <v>0</v>
      </c>
      <c r="I25" s="14">
        <v>2.097902097902098E-2</v>
      </c>
      <c r="J25" s="14">
        <v>1.7871017871017872E-2</v>
      </c>
      <c r="K25" s="15">
        <v>0</v>
      </c>
      <c r="L25" s="14">
        <v>8.2362082362082367E-2</v>
      </c>
      <c r="M25" s="14">
        <v>5.439005439005439E-3</v>
      </c>
      <c r="N25" s="14">
        <v>9.324009324009324E-3</v>
      </c>
      <c r="O25" s="14">
        <v>1.554001554001554E-3</v>
      </c>
      <c r="P25" s="14">
        <v>9.324009324009324E-3</v>
      </c>
      <c r="Q25" s="14">
        <v>7.77000777000777E-4</v>
      </c>
      <c r="R25" s="14">
        <v>0</v>
      </c>
      <c r="S25" s="14">
        <v>0</v>
      </c>
      <c r="T25" s="14">
        <v>0</v>
      </c>
      <c r="U25" s="14">
        <v>9.4017094017094016E-2</v>
      </c>
      <c r="V25" s="14">
        <v>0</v>
      </c>
      <c r="W25" s="14">
        <v>0.34576534576534579</v>
      </c>
      <c r="X25" s="14">
        <v>0</v>
      </c>
      <c r="Y25" s="14">
        <v>3.108003108003108E-3</v>
      </c>
      <c r="Z25" s="21">
        <v>0.40093240093240096</v>
      </c>
    </row>
    <row r="26" spans="1:26" x14ac:dyDescent="0.25">
      <c r="A26" s="4">
        <v>1998</v>
      </c>
      <c r="B26" s="8">
        <v>701</v>
      </c>
      <c r="C26" s="8" t="s">
        <v>43</v>
      </c>
      <c r="D26" s="15">
        <v>3.4236804564907276E-2</v>
      </c>
      <c r="E26" s="14">
        <v>0</v>
      </c>
      <c r="F26" s="14">
        <v>0</v>
      </c>
      <c r="G26" s="14">
        <v>0</v>
      </c>
      <c r="H26" s="14">
        <v>0</v>
      </c>
      <c r="I26" s="14">
        <v>1.7118402282453638E-2</v>
      </c>
      <c r="J26" s="14">
        <v>3.1383737517831668E-2</v>
      </c>
      <c r="K26" s="15">
        <v>0</v>
      </c>
      <c r="L26" s="14">
        <v>0.10699001426533523</v>
      </c>
      <c r="M26" s="14">
        <v>0</v>
      </c>
      <c r="N26" s="14">
        <v>0</v>
      </c>
      <c r="O26" s="14">
        <v>0</v>
      </c>
      <c r="P26" s="14">
        <v>5.7061340941512127E-3</v>
      </c>
      <c r="Q26" s="14">
        <v>0</v>
      </c>
      <c r="R26" s="14">
        <v>1.4265335235378032E-3</v>
      </c>
      <c r="S26" s="14">
        <v>0</v>
      </c>
      <c r="T26" s="14">
        <v>0</v>
      </c>
      <c r="U26" s="14">
        <v>3.566333808844508E-2</v>
      </c>
      <c r="V26" s="14">
        <v>0</v>
      </c>
      <c r="W26" s="14">
        <v>0.43366619115549215</v>
      </c>
      <c r="X26" s="14">
        <v>0</v>
      </c>
      <c r="Y26" s="14">
        <v>8.5592011412268191E-3</v>
      </c>
      <c r="Z26" s="21">
        <v>0.3252496433666191</v>
      </c>
    </row>
    <row r="27" spans="1:26" x14ac:dyDescent="0.25">
      <c r="A27" s="4">
        <v>1999</v>
      </c>
      <c r="B27" s="8">
        <v>249</v>
      </c>
      <c r="C27" s="8" t="s">
        <v>43</v>
      </c>
      <c r="D27" s="15">
        <v>3.614457831325301E-2</v>
      </c>
      <c r="E27" s="14">
        <v>0</v>
      </c>
      <c r="F27" s="14">
        <v>0</v>
      </c>
      <c r="G27" s="14">
        <v>2.0080321285140562E-2</v>
      </c>
      <c r="H27" s="14">
        <v>0</v>
      </c>
      <c r="I27" s="14">
        <v>1.6064257028112448E-2</v>
      </c>
      <c r="J27" s="14">
        <v>0.10040160642570281</v>
      </c>
      <c r="K27" s="15">
        <v>0</v>
      </c>
      <c r="L27" s="14">
        <v>0.11244979919678715</v>
      </c>
      <c r="M27" s="14">
        <v>0</v>
      </c>
      <c r="N27" s="14">
        <v>0</v>
      </c>
      <c r="O27" s="14">
        <v>3.2128514056224897E-2</v>
      </c>
      <c r="P27" s="14">
        <v>1.6064257028112448E-2</v>
      </c>
      <c r="Q27" s="14">
        <v>0</v>
      </c>
      <c r="R27" s="14">
        <v>0</v>
      </c>
      <c r="S27" s="14">
        <v>0</v>
      </c>
      <c r="T27" s="14">
        <v>0</v>
      </c>
      <c r="U27" s="14">
        <v>3.614457831325301E-2</v>
      </c>
      <c r="V27" s="14">
        <v>0</v>
      </c>
      <c r="W27" s="14">
        <v>0.38152610441767071</v>
      </c>
      <c r="X27" s="14">
        <v>0</v>
      </c>
      <c r="Y27" s="14">
        <v>0</v>
      </c>
      <c r="Z27" s="21">
        <v>0.24899598393574296</v>
      </c>
    </row>
    <row r="28" spans="1:26" x14ac:dyDescent="0.25">
      <c r="A28" s="4">
        <v>2000</v>
      </c>
      <c r="B28" s="8">
        <v>269</v>
      </c>
      <c r="C28" s="8" t="s">
        <v>43</v>
      </c>
      <c r="D28" s="15">
        <v>0</v>
      </c>
      <c r="E28" s="14">
        <v>0</v>
      </c>
      <c r="F28" s="14">
        <v>0</v>
      </c>
      <c r="G28" s="14">
        <v>0</v>
      </c>
      <c r="H28" s="14">
        <v>0</v>
      </c>
      <c r="I28" s="14">
        <v>0.12267657992565056</v>
      </c>
      <c r="J28" s="14">
        <v>0.10408921933085502</v>
      </c>
      <c r="K28" s="15">
        <v>0</v>
      </c>
      <c r="L28" s="14">
        <v>6.3197026022304828E-2</v>
      </c>
      <c r="M28" s="14">
        <v>0</v>
      </c>
      <c r="N28" s="14">
        <v>0</v>
      </c>
      <c r="O28" s="14">
        <v>0</v>
      </c>
      <c r="P28" s="14">
        <v>3.7174721189591076E-3</v>
      </c>
      <c r="Q28" s="14">
        <v>0</v>
      </c>
      <c r="R28" s="14">
        <v>0</v>
      </c>
      <c r="S28" s="14">
        <v>0</v>
      </c>
      <c r="T28" s="14">
        <v>0</v>
      </c>
      <c r="U28" s="14">
        <v>1.4869888475836431E-2</v>
      </c>
      <c r="V28" s="14">
        <v>0</v>
      </c>
      <c r="W28" s="14">
        <v>0.36802973977695169</v>
      </c>
      <c r="X28" s="14">
        <v>0</v>
      </c>
      <c r="Y28" s="14">
        <v>0</v>
      </c>
      <c r="Z28" s="21">
        <v>0.32342007434944237</v>
      </c>
    </row>
    <row r="29" spans="1:26" x14ac:dyDescent="0.25">
      <c r="A29" s="4">
        <v>2001</v>
      </c>
      <c r="B29" s="8">
        <v>1540</v>
      </c>
      <c r="C29" s="8" t="s">
        <v>43</v>
      </c>
      <c r="D29" s="15">
        <v>0</v>
      </c>
      <c r="E29" s="14">
        <v>1.2987012987012987E-3</v>
      </c>
      <c r="F29" s="14">
        <v>0</v>
      </c>
      <c r="G29" s="14">
        <v>0</v>
      </c>
      <c r="H29" s="14">
        <v>0</v>
      </c>
      <c r="I29" s="14">
        <v>5.1948051948051945E-2</v>
      </c>
      <c r="J29" s="14">
        <v>5.1298701298701302E-2</v>
      </c>
      <c r="K29" s="15">
        <v>0</v>
      </c>
      <c r="L29" s="14">
        <v>7.5974025974025972E-2</v>
      </c>
      <c r="M29" s="14">
        <v>0</v>
      </c>
      <c r="N29" s="14">
        <v>2.5974025974025974E-3</v>
      </c>
      <c r="O29" s="14">
        <v>0</v>
      </c>
      <c r="P29" s="14">
        <v>2.1428571428571429E-2</v>
      </c>
      <c r="Q29" s="14">
        <v>6.4935064935064935E-4</v>
      </c>
      <c r="R29" s="14">
        <v>1.9480519480519481E-3</v>
      </c>
      <c r="S29" s="14">
        <v>0</v>
      </c>
      <c r="T29" s="14">
        <v>0</v>
      </c>
      <c r="U29" s="14">
        <v>3.961038961038961E-2</v>
      </c>
      <c r="V29" s="14">
        <v>0</v>
      </c>
      <c r="W29" s="14">
        <v>0.39350649350649347</v>
      </c>
      <c r="X29" s="14">
        <v>0</v>
      </c>
      <c r="Y29" s="14">
        <v>9.0909090909090905E-3</v>
      </c>
      <c r="Z29" s="21">
        <v>0.35064935064935066</v>
      </c>
    </row>
    <row r="30" spans="1:26" x14ac:dyDescent="0.25">
      <c r="A30" s="4">
        <v>2002</v>
      </c>
      <c r="B30" s="8">
        <v>1527</v>
      </c>
      <c r="C30" s="8" t="s">
        <v>43</v>
      </c>
      <c r="D30" s="15">
        <v>8.5134250163719713E-3</v>
      </c>
      <c r="E30" s="14">
        <v>0</v>
      </c>
      <c r="F30" s="14">
        <v>0</v>
      </c>
      <c r="G30" s="14">
        <v>6.5487884741322853E-3</v>
      </c>
      <c r="H30" s="14">
        <v>0</v>
      </c>
      <c r="I30" s="14">
        <v>8.5134250163719713E-2</v>
      </c>
      <c r="J30" s="14">
        <v>6.6142763588736081E-2</v>
      </c>
      <c r="K30" s="15">
        <v>0</v>
      </c>
      <c r="L30" s="14">
        <v>7.007203667321546E-2</v>
      </c>
      <c r="M30" s="14">
        <v>0</v>
      </c>
      <c r="N30" s="14">
        <v>0</v>
      </c>
      <c r="O30" s="14">
        <v>0</v>
      </c>
      <c r="P30" s="14">
        <v>2.5540275049115914E-2</v>
      </c>
      <c r="Q30" s="14">
        <v>5.893909626719057E-3</v>
      </c>
      <c r="R30" s="14">
        <v>3.2743942370661427E-3</v>
      </c>
      <c r="S30" s="14">
        <v>0</v>
      </c>
      <c r="T30" s="14">
        <v>0</v>
      </c>
      <c r="U30" s="14">
        <v>4.3222003929273084E-2</v>
      </c>
      <c r="V30" s="14">
        <v>0</v>
      </c>
      <c r="W30" s="14">
        <v>0.36869679109364767</v>
      </c>
      <c r="X30" s="14">
        <v>0</v>
      </c>
      <c r="Y30" s="14">
        <v>1.3097576948264572E-3</v>
      </c>
      <c r="Z30" s="21">
        <v>0.31565160445317614</v>
      </c>
    </row>
    <row r="31" spans="1:26" x14ac:dyDescent="0.25">
      <c r="A31" s="4">
        <v>2003</v>
      </c>
      <c r="B31" s="8">
        <v>729</v>
      </c>
      <c r="C31" s="8" t="s">
        <v>43</v>
      </c>
      <c r="D31" s="15">
        <v>8.23045267489712E-3</v>
      </c>
      <c r="E31" s="14">
        <v>0</v>
      </c>
      <c r="F31" s="14">
        <v>0</v>
      </c>
      <c r="G31" s="14">
        <v>0</v>
      </c>
      <c r="H31" s="14">
        <v>0</v>
      </c>
      <c r="I31" s="14">
        <v>0.13305898491083679</v>
      </c>
      <c r="J31" s="14">
        <v>2.6063100137174212E-2</v>
      </c>
      <c r="K31" s="15">
        <v>0</v>
      </c>
      <c r="L31" s="14">
        <v>5.2126200274348423E-2</v>
      </c>
      <c r="M31" s="14">
        <v>0</v>
      </c>
      <c r="N31" s="14">
        <v>2.7434842249657062E-3</v>
      </c>
      <c r="O31" s="14">
        <v>0</v>
      </c>
      <c r="P31" s="14">
        <v>6.3100137174211243E-2</v>
      </c>
      <c r="Q31" s="14">
        <v>5.4869684499314125E-3</v>
      </c>
      <c r="R31" s="14">
        <v>0</v>
      </c>
      <c r="S31" s="14">
        <v>0</v>
      </c>
      <c r="T31" s="14">
        <v>0</v>
      </c>
      <c r="U31" s="14">
        <v>2.1947873799725653E-2</v>
      </c>
      <c r="V31" s="14">
        <v>0</v>
      </c>
      <c r="W31" s="14">
        <v>0.3895747599451303</v>
      </c>
      <c r="X31" s="14">
        <v>0</v>
      </c>
      <c r="Y31" s="14">
        <v>0</v>
      </c>
      <c r="Z31" s="21">
        <v>0.29766803840877915</v>
      </c>
    </row>
    <row r="32" spans="1:26" x14ac:dyDescent="0.25">
      <c r="A32" s="4">
        <v>2004</v>
      </c>
      <c r="B32" s="8">
        <v>500</v>
      </c>
      <c r="C32" s="8" t="s">
        <v>43</v>
      </c>
      <c r="D32" s="15">
        <v>4.0000000000000001E-3</v>
      </c>
      <c r="E32" s="14">
        <v>0</v>
      </c>
      <c r="F32" s="14">
        <v>0</v>
      </c>
      <c r="G32" s="14">
        <v>0</v>
      </c>
      <c r="H32" s="14">
        <v>0</v>
      </c>
      <c r="I32" s="14">
        <v>8.0000000000000016E-2</v>
      </c>
      <c r="J32" s="14">
        <v>6.2E-2</v>
      </c>
      <c r="K32" s="15">
        <v>0</v>
      </c>
      <c r="L32" s="14">
        <v>4.8000000000000001E-2</v>
      </c>
      <c r="M32" s="14">
        <v>0</v>
      </c>
      <c r="N32" s="14">
        <v>0</v>
      </c>
      <c r="O32" s="14">
        <v>0</v>
      </c>
      <c r="P32" s="14">
        <v>9.8000000000000004E-2</v>
      </c>
      <c r="Q32" s="14">
        <v>4.0000000000000001E-3</v>
      </c>
      <c r="R32" s="14">
        <v>6.0000000000000001E-3</v>
      </c>
      <c r="S32" s="14">
        <v>0</v>
      </c>
      <c r="T32" s="14">
        <v>0</v>
      </c>
      <c r="U32" s="14">
        <v>5.6000000000000001E-2</v>
      </c>
      <c r="V32" s="14">
        <v>0</v>
      </c>
      <c r="W32" s="14">
        <v>0.314</v>
      </c>
      <c r="X32" s="14">
        <v>0</v>
      </c>
      <c r="Y32" s="14">
        <v>8.0000000000000002E-3</v>
      </c>
      <c r="Z32" s="21">
        <v>0.32</v>
      </c>
    </row>
    <row r="33" spans="1:26" x14ac:dyDescent="0.25">
      <c r="A33" s="4">
        <v>2005</v>
      </c>
      <c r="B33" s="8">
        <v>635</v>
      </c>
      <c r="C33" s="8" t="s">
        <v>43</v>
      </c>
      <c r="D33" s="15">
        <v>3.1496062992125984E-3</v>
      </c>
      <c r="E33" s="14">
        <v>1.5748031496062992E-3</v>
      </c>
      <c r="F33" s="14">
        <v>0</v>
      </c>
      <c r="G33" s="14">
        <v>3.1496062992125984E-3</v>
      </c>
      <c r="H33" s="14">
        <v>0</v>
      </c>
      <c r="I33" s="14">
        <v>0.11338582677165354</v>
      </c>
      <c r="J33" s="14">
        <v>7.5590551181102361E-2</v>
      </c>
      <c r="K33" s="15">
        <v>0</v>
      </c>
      <c r="L33" s="14">
        <v>0.12598425196850394</v>
      </c>
      <c r="M33" s="14">
        <v>0</v>
      </c>
      <c r="N33" s="14">
        <v>0</v>
      </c>
      <c r="O33" s="14">
        <v>0</v>
      </c>
      <c r="P33" s="14">
        <v>6.9291338582677164E-2</v>
      </c>
      <c r="Q33" s="14">
        <v>7.874015748031496E-3</v>
      </c>
      <c r="R33" s="14">
        <v>3.1496062992125984E-3</v>
      </c>
      <c r="S33" s="14">
        <v>0</v>
      </c>
      <c r="T33" s="14">
        <v>0</v>
      </c>
      <c r="U33" s="14">
        <v>3.6220472440944881E-2</v>
      </c>
      <c r="V33" s="14">
        <v>0</v>
      </c>
      <c r="W33" s="14">
        <v>0.34645669291338588</v>
      </c>
      <c r="X33" s="14">
        <v>0</v>
      </c>
      <c r="Y33" s="14">
        <v>0</v>
      </c>
      <c r="Z33" s="21">
        <v>0.21417322834645669</v>
      </c>
    </row>
    <row r="34" spans="1:26" x14ac:dyDescent="0.25">
      <c r="A34" s="4">
        <v>2006</v>
      </c>
      <c r="B34" s="8">
        <v>1435</v>
      </c>
      <c r="C34" s="8" t="s">
        <v>43</v>
      </c>
      <c r="D34" s="15">
        <v>4.181184668989547E-3</v>
      </c>
      <c r="E34" s="14">
        <v>6.9686411149825784E-4</v>
      </c>
      <c r="F34" s="14">
        <v>0</v>
      </c>
      <c r="G34" s="14">
        <v>1.3937282229965157E-3</v>
      </c>
      <c r="H34" s="14">
        <v>0</v>
      </c>
      <c r="I34" s="14">
        <v>8.2926829268292687E-2</v>
      </c>
      <c r="J34" s="14">
        <v>5.4355400696864113E-2</v>
      </c>
      <c r="K34" s="15">
        <v>0</v>
      </c>
      <c r="L34" s="14">
        <v>5.4355400696864113E-2</v>
      </c>
      <c r="M34" s="14">
        <v>0</v>
      </c>
      <c r="N34" s="14">
        <v>0</v>
      </c>
      <c r="O34" s="14">
        <v>0</v>
      </c>
      <c r="P34" s="14">
        <v>6.0627177700348429E-2</v>
      </c>
      <c r="Q34" s="14">
        <v>1.1846689895470384E-2</v>
      </c>
      <c r="R34" s="14">
        <v>1.3937282229965157E-3</v>
      </c>
      <c r="S34" s="14">
        <v>0</v>
      </c>
      <c r="T34" s="14">
        <v>0</v>
      </c>
      <c r="U34" s="14">
        <v>5.7142857142857148E-2</v>
      </c>
      <c r="V34" s="14">
        <v>0</v>
      </c>
      <c r="W34" s="14">
        <v>0.51707317073170733</v>
      </c>
      <c r="X34" s="14">
        <v>0</v>
      </c>
      <c r="Y34" s="14">
        <v>3.4843205574912892E-3</v>
      </c>
      <c r="Z34" s="21">
        <v>0.1505226480836237</v>
      </c>
    </row>
    <row r="35" spans="1:26" x14ac:dyDescent="0.25">
      <c r="A35" s="4">
        <v>2007</v>
      </c>
      <c r="B35" s="8">
        <v>1837</v>
      </c>
      <c r="C35" s="8" t="s">
        <v>43</v>
      </c>
      <c r="D35" s="15">
        <v>4.8992923244420249E-3</v>
      </c>
      <c r="E35" s="14">
        <v>0</v>
      </c>
      <c r="F35" s="14">
        <v>0</v>
      </c>
      <c r="G35" s="14">
        <v>0</v>
      </c>
      <c r="H35" s="14">
        <v>0</v>
      </c>
      <c r="I35" s="14">
        <v>9.4175285792052255E-2</v>
      </c>
      <c r="J35" s="14">
        <v>4.5726728361458899E-2</v>
      </c>
      <c r="K35" s="15">
        <v>0</v>
      </c>
      <c r="L35" s="14">
        <v>5.8247142079477406E-2</v>
      </c>
      <c r="M35" s="14">
        <v>0</v>
      </c>
      <c r="N35" s="14">
        <v>0</v>
      </c>
      <c r="O35" s="14">
        <v>0</v>
      </c>
      <c r="P35" s="14">
        <v>2.6673924877517692E-2</v>
      </c>
      <c r="Q35" s="14">
        <v>2.1774632553075669E-3</v>
      </c>
      <c r="R35" s="14">
        <v>0</v>
      </c>
      <c r="S35" s="14">
        <v>1.633097441480675E-3</v>
      </c>
      <c r="T35" s="14">
        <v>5.4436581382689172E-4</v>
      </c>
      <c r="U35" s="14">
        <v>3.3206314643440392E-2</v>
      </c>
      <c r="V35" s="14">
        <v>0</v>
      </c>
      <c r="W35" s="14">
        <v>0.30321175830157865</v>
      </c>
      <c r="X35" s="14">
        <v>1.633097441480675E-3</v>
      </c>
      <c r="Y35" s="14">
        <v>0.20304844855743059</v>
      </c>
      <c r="Z35" s="21">
        <v>0.22482308111050625</v>
      </c>
    </row>
    <row r="36" spans="1:26" x14ac:dyDescent="0.25">
      <c r="A36" s="4">
        <v>2008</v>
      </c>
      <c r="B36" s="8">
        <v>1627</v>
      </c>
      <c r="C36" s="8" t="s">
        <v>43</v>
      </c>
      <c r="D36" s="15">
        <v>1.8438844499078057E-3</v>
      </c>
      <c r="E36" s="14">
        <v>0</v>
      </c>
      <c r="F36" s="14">
        <v>0</v>
      </c>
      <c r="G36" s="14">
        <v>0</v>
      </c>
      <c r="H36" s="14">
        <v>0</v>
      </c>
      <c r="I36" s="14">
        <v>6.392132759680394E-2</v>
      </c>
      <c r="J36" s="14">
        <v>4.7326367547633683E-2</v>
      </c>
      <c r="K36" s="15">
        <v>0</v>
      </c>
      <c r="L36" s="14">
        <v>5.5931161647203437E-2</v>
      </c>
      <c r="M36" s="14">
        <v>0</v>
      </c>
      <c r="N36" s="14">
        <v>0</v>
      </c>
      <c r="O36" s="14">
        <v>0</v>
      </c>
      <c r="P36" s="14">
        <v>3.8721573448063921E-2</v>
      </c>
      <c r="Q36" s="14">
        <v>3.0731407498463428E-3</v>
      </c>
      <c r="R36" s="14">
        <v>0</v>
      </c>
      <c r="S36" s="14">
        <v>0</v>
      </c>
      <c r="T36" s="14">
        <v>0</v>
      </c>
      <c r="U36" s="14">
        <v>8.9735709895513216E-2</v>
      </c>
      <c r="V36" s="14">
        <v>0</v>
      </c>
      <c r="W36" s="14">
        <v>0.43269821757836507</v>
      </c>
      <c r="X36" s="14">
        <v>0</v>
      </c>
      <c r="Y36" s="14">
        <v>1.2292562999385371E-3</v>
      </c>
      <c r="Z36" s="21">
        <v>0.26551936078672406</v>
      </c>
    </row>
    <row r="37" spans="1:26" x14ac:dyDescent="0.25">
      <c r="A37" s="4">
        <v>2009</v>
      </c>
      <c r="B37" s="8">
        <v>1482</v>
      </c>
      <c r="C37" s="8" t="s">
        <v>43</v>
      </c>
      <c r="D37" s="15">
        <v>0</v>
      </c>
      <c r="E37" s="14">
        <v>6.7476383265856947E-4</v>
      </c>
      <c r="F37" s="14">
        <v>0</v>
      </c>
      <c r="G37" s="14">
        <v>0</v>
      </c>
      <c r="H37" s="14">
        <v>0</v>
      </c>
      <c r="I37" s="14">
        <v>3.2388663967611336E-2</v>
      </c>
      <c r="J37" s="14">
        <v>5.2631578947368418E-2</v>
      </c>
      <c r="K37" s="15">
        <v>0</v>
      </c>
      <c r="L37" s="14">
        <v>3.3738191632928474E-2</v>
      </c>
      <c r="M37" s="14">
        <v>0</v>
      </c>
      <c r="N37" s="14">
        <v>0</v>
      </c>
      <c r="O37" s="14">
        <v>0</v>
      </c>
      <c r="P37" s="14">
        <v>3.3063427800269905E-2</v>
      </c>
      <c r="Q37" s="14">
        <v>3.3738191632928477E-3</v>
      </c>
      <c r="R37" s="14">
        <v>0</v>
      </c>
      <c r="S37" s="14">
        <v>0</v>
      </c>
      <c r="T37" s="14">
        <v>0</v>
      </c>
      <c r="U37" s="14">
        <v>7.7597840755735489E-2</v>
      </c>
      <c r="V37" s="14">
        <v>0</v>
      </c>
      <c r="W37" s="14">
        <v>0.34075573549257759</v>
      </c>
      <c r="X37" s="14">
        <v>0</v>
      </c>
      <c r="Y37" s="14">
        <v>0</v>
      </c>
      <c r="Z37" s="21">
        <v>0.42577597840755738</v>
      </c>
    </row>
    <row r="38" spans="1:26" x14ac:dyDescent="0.25">
      <c r="A38" s="4">
        <v>2010</v>
      </c>
      <c r="B38" s="8">
        <v>1634</v>
      </c>
      <c r="C38" s="8" t="s">
        <v>43</v>
      </c>
      <c r="D38" s="15">
        <v>0</v>
      </c>
      <c r="E38" s="14">
        <v>0</v>
      </c>
      <c r="F38" s="14">
        <v>6.1199510403916763E-4</v>
      </c>
      <c r="G38" s="14">
        <v>0</v>
      </c>
      <c r="H38" s="14">
        <v>0</v>
      </c>
      <c r="I38" s="14">
        <v>7.4663402692778463E-2</v>
      </c>
      <c r="J38" s="14">
        <v>6.1199510403916767E-2</v>
      </c>
      <c r="K38" s="15">
        <v>0</v>
      </c>
      <c r="L38" s="14">
        <v>5.0795593635250921E-2</v>
      </c>
      <c r="M38" s="14">
        <v>0</v>
      </c>
      <c r="N38" s="14">
        <v>0</v>
      </c>
      <c r="O38" s="14">
        <v>0</v>
      </c>
      <c r="P38" s="14">
        <v>8.996328029375765E-2</v>
      </c>
      <c r="Q38" s="14">
        <v>6.7319461444308448E-3</v>
      </c>
      <c r="R38" s="14">
        <v>3.0599755201958386E-3</v>
      </c>
      <c r="S38" s="14">
        <v>0</v>
      </c>
      <c r="T38" s="14">
        <v>0</v>
      </c>
      <c r="U38" s="14">
        <v>7.4663402692778463E-2</v>
      </c>
      <c r="V38" s="14">
        <v>0</v>
      </c>
      <c r="W38" s="14">
        <v>0.32190942472460216</v>
      </c>
      <c r="X38" s="14">
        <v>0</v>
      </c>
      <c r="Y38" s="14">
        <v>5.5079559363525096E-3</v>
      </c>
      <c r="Z38" s="21">
        <v>0.3108935128518972</v>
      </c>
    </row>
    <row r="39" spans="1:26" x14ac:dyDescent="0.25">
      <c r="A39" s="4">
        <v>2011</v>
      </c>
      <c r="B39" s="8">
        <v>1216</v>
      </c>
      <c r="C39" s="8" t="s">
        <v>43</v>
      </c>
      <c r="D39" s="15">
        <v>8.2236842105263153E-4</v>
      </c>
      <c r="E39" s="14">
        <v>0</v>
      </c>
      <c r="F39" s="14">
        <v>0</v>
      </c>
      <c r="G39" s="14">
        <v>0</v>
      </c>
      <c r="H39" s="14">
        <v>0</v>
      </c>
      <c r="I39" s="14">
        <v>4.9342105263157895E-2</v>
      </c>
      <c r="J39" s="14">
        <v>4.6052631578947366E-2</v>
      </c>
      <c r="K39" s="15">
        <v>0</v>
      </c>
      <c r="L39" s="14">
        <v>8.7993421052631568E-2</v>
      </c>
      <c r="M39" s="14">
        <v>0</v>
      </c>
      <c r="N39" s="14">
        <v>0</v>
      </c>
      <c r="O39" s="14">
        <v>0</v>
      </c>
      <c r="P39" s="14">
        <v>2.7960526315789474E-2</v>
      </c>
      <c r="Q39" s="14">
        <v>3.2894736842105261E-3</v>
      </c>
      <c r="R39" s="14">
        <v>0</v>
      </c>
      <c r="S39" s="14">
        <v>0</v>
      </c>
      <c r="T39" s="14">
        <v>0</v>
      </c>
      <c r="U39" s="14">
        <v>4.7697368421052634E-2</v>
      </c>
      <c r="V39" s="14">
        <v>0</v>
      </c>
      <c r="W39" s="14">
        <v>0.38980263157894735</v>
      </c>
      <c r="X39" s="14">
        <v>0</v>
      </c>
      <c r="Y39" s="14">
        <v>3.2894736842105261E-3</v>
      </c>
      <c r="Z39" s="21">
        <v>0.34375</v>
      </c>
    </row>
    <row r="40" spans="1:26" x14ac:dyDescent="0.25">
      <c r="A40" s="4">
        <v>2012</v>
      </c>
      <c r="B40" s="8">
        <v>1721</v>
      </c>
      <c r="C40" s="8" t="s">
        <v>43</v>
      </c>
      <c r="D40" s="15">
        <v>0</v>
      </c>
      <c r="E40" s="14">
        <v>1.1621150493898896E-3</v>
      </c>
      <c r="F40" s="14">
        <v>1.1621150493898896E-3</v>
      </c>
      <c r="G40" s="14">
        <v>4.6484601975595582E-3</v>
      </c>
      <c r="H40" s="14">
        <v>0</v>
      </c>
      <c r="I40" s="14">
        <v>2.2080185938407902E-2</v>
      </c>
      <c r="J40" s="14">
        <v>4.4160371876815804E-2</v>
      </c>
      <c r="K40" s="15">
        <v>0</v>
      </c>
      <c r="L40" s="14">
        <v>5.5200464846019759E-2</v>
      </c>
      <c r="M40" s="14">
        <v>0</v>
      </c>
      <c r="N40" s="14">
        <v>4.0674026728646133E-3</v>
      </c>
      <c r="O40" s="14">
        <v>2.3242300987797791E-3</v>
      </c>
      <c r="P40" s="14">
        <v>5.6362579895409645E-2</v>
      </c>
      <c r="Q40" s="14">
        <v>9.2969203951191164E-3</v>
      </c>
      <c r="R40" s="14">
        <v>2.905287623474724E-3</v>
      </c>
      <c r="S40" s="14">
        <v>0</v>
      </c>
      <c r="T40" s="14">
        <v>0</v>
      </c>
      <c r="U40" s="14">
        <v>4.5322486926205698E-2</v>
      </c>
      <c r="V40" s="14">
        <v>0</v>
      </c>
      <c r="W40" s="14">
        <v>0.55258570598489254</v>
      </c>
      <c r="X40" s="14">
        <v>0</v>
      </c>
      <c r="Y40" s="14">
        <v>1.7431725740848344E-3</v>
      </c>
      <c r="Z40" s="21">
        <v>0.19697850087158628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1157</v>
      </c>
      <c r="C42" s="9"/>
      <c r="D42" s="16">
        <v>4.9271615763447855E-3</v>
      </c>
      <c r="E42" s="1">
        <v>2.9535030628593021E-4</v>
      </c>
      <c r="F42" s="1">
        <v>7.3921256392877387E-5</v>
      </c>
      <c r="G42" s="1">
        <v>2.1742508906720912E-3</v>
      </c>
      <c r="H42" s="1">
        <v>0</v>
      </c>
      <c r="I42" s="1">
        <v>7.7735871741950457E-2</v>
      </c>
      <c r="J42" s="1">
        <v>4.7879678704784996E-2</v>
      </c>
      <c r="K42" s="16">
        <v>5.0882333864449474E-3</v>
      </c>
      <c r="L42" s="1">
        <v>8.6635260693901983E-2</v>
      </c>
      <c r="M42" s="1">
        <v>4.805722566173628E-4</v>
      </c>
      <c r="N42" s="1">
        <v>7.7634849195116675E-3</v>
      </c>
      <c r="O42" s="1">
        <v>1.6176519632273723E-3</v>
      </c>
      <c r="P42" s="1">
        <v>4.590479999180197E-2</v>
      </c>
      <c r="Q42" s="1">
        <v>3.3755501614346445E-3</v>
      </c>
      <c r="R42" s="1">
        <v>1.566572628732159E-3</v>
      </c>
      <c r="S42" s="1">
        <v>6.8045726728361452E-5</v>
      </c>
      <c r="T42" s="1">
        <v>2.1209201744063432E-4</v>
      </c>
      <c r="U42" s="1">
        <v>6.6536559420545746E-2</v>
      </c>
      <c r="V42" s="1">
        <v>0</v>
      </c>
      <c r="W42" s="1">
        <v>0.35025029186263301</v>
      </c>
      <c r="X42" s="1">
        <v>2.4385444684087902E-4</v>
      </c>
      <c r="Y42" s="1">
        <v>1.833485495783771E-2</v>
      </c>
      <c r="Z42" s="22">
        <v>0.27883594108987036</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1182</v>
      </c>
      <c r="C44" s="9"/>
      <c r="D44" s="16">
        <v>9.7018223717649089E-4</v>
      </c>
      <c r="E44" s="1">
        <v>0</v>
      </c>
      <c r="F44" s="1">
        <v>0</v>
      </c>
      <c r="G44" s="1">
        <v>2.004302080869476E-3</v>
      </c>
      <c r="H44" s="1">
        <v>0</v>
      </c>
      <c r="I44" s="1">
        <v>0.11511396389688669</v>
      </c>
      <c r="J44" s="1">
        <v>3.6512247013522292E-2</v>
      </c>
      <c r="K44" s="16">
        <v>1.7445371610668389E-2</v>
      </c>
      <c r="L44" s="1">
        <v>0.11974778680254397</v>
      </c>
      <c r="M44" s="1">
        <v>8.7067553140160979E-4</v>
      </c>
      <c r="N44" s="1">
        <v>2.3424957531572695E-2</v>
      </c>
      <c r="O44" s="1">
        <v>4.0241448692152922E-4</v>
      </c>
      <c r="P44" s="1">
        <v>6.25839045760197E-2</v>
      </c>
      <c r="Q44" s="1">
        <v>2.3632150479600648E-3</v>
      </c>
      <c r="R44" s="1">
        <v>2.0628808164337505E-3</v>
      </c>
      <c r="S44" s="1">
        <v>0</v>
      </c>
      <c r="T44" s="1">
        <v>5.2024049610587117E-4</v>
      </c>
      <c r="U44" s="1">
        <v>9.9969036744542994E-2</v>
      </c>
      <c r="V44" s="1">
        <v>0</v>
      </c>
      <c r="W44" s="1">
        <v>0.26668348687166937</v>
      </c>
      <c r="X44" s="1">
        <v>6.0277275467148883E-4</v>
      </c>
      <c r="Y44" s="1">
        <v>6.5852000129238038E-3</v>
      </c>
      <c r="Z44" s="22">
        <v>0.24213736148810974</v>
      </c>
    </row>
    <row r="45" spans="1:26" x14ac:dyDescent="0.25">
      <c r="A45" s="5" t="s">
        <v>35</v>
      </c>
      <c r="B45" s="9">
        <v>1031</v>
      </c>
      <c r="C45" s="9"/>
      <c r="D45" s="16">
        <v>1.3225270001304239E-2</v>
      </c>
      <c r="E45" s="1">
        <v>5.6038663633600338E-4</v>
      </c>
      <c r="F45" s="1">
        <v>0</v>
      </c>
      <c r="G45" s="1">
        <v>7.77000777000777E-4</v>
      </c>
      <c r="H45" s="1">
        <v>0</v>
      </c>
      <c r="I45" s="1">
        <v>1.2699141087158205E-2</v>
      </c>
      <c r="J45" s="1">
        <v>1.8829342814969136E-2</v>
      </c>
      <c r="K45" s="16">
        <v>0</v>
      </c>
      <c r="L45" s="1">
        <v>9.8982344445426113E-2</v>
      </c>
      <c r="M45" s="1">
        <v>1.8130018130018131E-3</v>
      </c>
      <c r="N45" s="1">
        <v>4.3135486173460852E-3</v>
      </c>
      <c r="O45" s="1">
        <v>5.1800051800051804E-4</v>
      </c>
      <c r="P45" s="1">
        <v>1.1037775352768403E-2</v>
      </c>
      <c r="Q45" s="1">
        <v>2.5900025900025902E-4</v>
      </c>
      <c r="R45" s="1">
        <v>4.7551117451260106E-4</v>
      </c>
      <c r="S45" s="1">
        <v>0</v>
      </c>
      <c r="T45" s="1">
        <v>3.0138637733574441E-4</v>
      </c>
      <c r="U45" s="1">
        <v>7.4570993944763783E-2</v>
      </c>
      <c r="V45" s="1">
        <v>0</v>
      </c>
      <c r="W45" s="1">
        <v>0.37313179018518583</v>
      </c>
      <c r="X45" s="1">
        <v>0</v>
      </c>
      <c r="Y45" s="1">
        <v>5.2412274834131495E-2</v>
      </c>
      <c r="Z45" s="22">
        <v>0.33609323116175888</v>
      </c>
    </row>
    <row r="46" spans="1:26" ht="15.75" thickBot="1" x14ac:dyDescent="0.3">
      <c r="A46" s="6" t="s">
        <v>36</v>
      </c>
      <c r="B46" s="11">
        <v>1172</v>
      </c>
      <c r="C46" s="11"/>
      <c r="D46" s="17">
        <v>5.127485154866193E-3</v>
      </c>
      <c r="E46" s="18">
        <v>3.8623196013245104E-4</v>
      </c>
      <c r="F46" s="18">
        <v>1.2672215381636122E-4</v>
      </c>
      <c r="G46" s="18">
        <v>2.5586360342172514E-3</v>
      </c>
      <c r="H46" s="18">
        <v>0</v>
      </c>
      <c r="I46" s="18">
        <v>7.29832679476521E-2</v>
      </c>
      <c r="J46" s="18">
        <v>5.978846652680548E-2</v>
      </c>
      <c r="K46" s="17">
        <v>0</v>
      </c>
      <c r="L46" s="18">
        <v>6.7433193978540099E-2</v>
      </c>
      <c r="M46" s="18">
        <v>0</v>
      </c>
      <c r="N46" s="18">
        <v>6.7202067823092255E-4</v>
      </c>
      <c r="O46" s="18">
        <v>2.4609102967860482E-3</v>
      </c>
      <c r="P46" s="18">
        <v>4.5036752979485999E-2</v>
      </c>
      <c r="Q46" s="18">
        <v>4.5495498401221602E-3</v>
      </c>
      <c r="R46" s="18">
        <v>1.5522174179284118E-3</v>
      </c>
      <c r="S46" s="18">
        <v>1.1664981724861964E-4</v>
      </c>
      <c r="T46" s="18">
        <v>3.888327241620655E-5</v>
      </c>
      <c r="U46" s="18">
        <v>4.8098656217643261E-2</v>
      </c>
      <c r="V46" s="18">
        <v>0</v>
      </c>
      <c r="W46" s="18">
        <v>0.3871305161461393</v>
      </c>
      <c r="X46" s="18">
        <v>1.1664981724861964E-4</v>
      </c>
      <c r="Y46" s="18">
        <v>1.6907378171088845E-2</v>
      </c>
      <c r="Z46" s="23">
        <v>0.28491581158963158</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139</v>
      </c>
    </row>
    <row r="2" spans="1:26" x14ac:dyDescent="0.25">
      <c r="A2" t="s">
        <v>141</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5482</v>
      </c>
      <c r="C7" s="8" t="s">
        <v>43</v>
      </c>
      <c r="D7" s="15">
        <v>0.21488507843852611</v>
      </c>
      <c r="E7" s="14">
        <v>5.8372856621670922E-3</v>
      </c>
      <c r="F7" s="14">
        <v>7.4790222546515872E-3</v>
      </c>
      <c r="G7" s="14">
        <v>0.11893469536665451</v>
      </c>
      <c r="H7" s="14">
        <v>0</v>
      </c>
      <c r="I7" s="14">
        <v>8.2634075155052902E-2</v>
      </c>
      <c r="J7" s="14">
        <v>1.2769062385990515E-3</v>
      </c>
      <c r="K7" s="15">
        <v>4.9252097774534842E-3</v>
      </c>
      <c r="L7" s="14">
        <v>1.3316307916818679E-2</v>
      </c>
      <c r="M7" s="14">
        <v>0.1121853338197738</v>
      </c>
      <c r="N7" s="14">
        <v>9.4126231302444366E-2</v>
      </c>
      <c r="O7" s="14">
        <v>1.4593214155417731E-3</v>
      </c>
      <c r="P7" s="14">
        <v>0</v>
      </c>
      <c r="Q7" s="14">
        <v>0</v>
      </c>
      <c r="R7" s="14">
        <v>0</v>
      </c>
      <c r="S7" s="14">
        <v>0</v>
      </c>
      <c r="T7" s="14">
        <v>1.0944910616563297E-3</v>
      </c>
      <c r="U7" s="14">
        <v>0</v>
      </c>
      <c r="V7" s="14">
        <v>0</v>
      </c>
      <c r="W7" s="14">
        <v>3.6483035388544326E-4</v>
      </c>
      <c r="X7" s="14">
        <v>4.9616928128420286E-2</v>
      </c>
      <c r="Y7" s="14">
        <v>0</v>
      </c>
      <c r="Z7" s="21">
        <v>0.29186428310835461</v>
      </c>
    </row>
    <row r="8" spans="1:26" x14ac:dyDescent="0.25">
      <c r="A8" s="4">
        <v>1980</v>
      </c>
      <c r="B8" s="8">
        <v>5090</v>
      </c>
      <c r="C8" s="8" t="s">
        <v>43</v>
      </c>
      <c r="D8" s="15">
        <v>0.27996070726915523</v>
      </c>
      <c r="E8" s="14">
        <v>6.2868369351669937E-2</v>
      </c>
      <c r="F8" s="14">
        <v>1.0609037328094302E-2</v>
      </c>
      <c r="G8" s="14">
        <v>8.4675834970530453E-2</v>
      </c>
      <c r="H8" s="14">
        <v>0</v>
      </c>
      <c r="I8" s="14">
        <v>7.3280943025540279E-2</v>
      </c>
      <c r="J8" s="14">
        <v>4.5186640471512772E-3</v>
      </c>
      <c r="K8" s="15">
        <v>0</v>
      </c>
      <c r="L8" s="14">
        <v>1.9646365422396855E-3</v>
      </c>
      <c r="M8" s="14">
        <v>8.6640471512770142E-2</v>
      </c>
      <c r="N8" s="14">
        <v>5.7760314341846759E-2</v>
      </c>
      <c r="O8" s="14">
        <v>0</v>
      </c>
      <c r="P8" s="14">
        <v>0</v>
      </c>
      <c r="Q8" s="14">
        <v>0</v>
      </c>
      <c r="R8" s="14">
        <v>0</v>
      </c>
      <c r="S8" s="14">
        <v>0</v>
      </c>
      <c r="T8" s="14">
        <v>3.1434184675834969E-3</v>
      </c>
      <c r="U8" s="14">
        <v>0</v>
      </c>
      <c r="V8" s="14">
        <v>0</v>
      </c>
      <c r="W8" s="14">
        <v>9.5088408644400782E-2</v>
      </c>
      <c r="X8" s="14">
        <v>3.0058939096267192E-2</v>
      </c>
      <c r="Y8" s="14">
        <v>0</v>
      </c>
      <c r="Z8" s="21">
        <v>0.20943025540275048</v>
      </c>
    </row>
    <row r="9" spans="1:26" x14ac:dyDescent="0.25">
      <c r="A9" s="4">
        <v>1981</v>
      </c>
      <c r="B9" s="8">
        <v>3129</v>
      </c>
      <c r="C9" s="8" t="s">
        <v>43</v>
      </c>
      <c r="D9" s="15">
        <v>0.31703419622882711</v>
      </c>
      <c r="E9" s="14">
        <v>1.7897091722595078E-2</v>
      </c>
      <c r="F9" s="14">
        <v>9.5877277085330784E-3</v>
      </c>
      <c r="G9" s="14">
        <v>0.13742409715564077</v>
      </c>
      <c r="H9" s="14">
        <v>0</v>
      </c>
      <c r="I9" s="14">
        <v>5.7526366251198467E-2</v>
      </c>
      <c r="J9" s="14">
        <v>5.433045701502077E-3</v>
      </c>
      <c r="K9" s="15">
        <v>3.515500159795462E-3</v>
      </c>
      <c r="L9" s="14">
        <v>1.0866091403004154E-2</v>
      </c>
      <c r="M9" s="14">
        <v>8.2454458293384464E-2</v>
      </c>
      <c r="N9" s="14">
        <v>5.7845957174816234E-2</v>
      </c>
      <c r="O9" s="14">
        <v>2.8763183125599234E-3</v>
      </c>
      <c r="P9" s="14">
        <v>0</v>
      </c>
      <c r="Q9" s="14">
        <v>0</v>
      </c>
      <c r="R9" s="14">
        <v>0</v>
      </c>
      <c r="S9" s="14">
        <v>0</v>
      </c>
      <c r="T9" s="14">
        <v>1.310322786832854E-2</v>
      </c>
      <c r="U9" s="14">
        <v>1.278363694471077E-3</v>
      </c>
      <c r="V9" s="14">
        <v>0</v>
      </c>
      <c r="W9" s="14">
        <v>0.10162991371045062</v>
      </c>
      <c r="X9" s="14">
        <v>4.378395653563439E-2</v>
      </c>
      <c r="Y9" s="14">
        <v>2.556727388942154E-3</v>
      </c>
      <c r="Z9" s="21">
        <v>0.13518696069031638</v>
      </c>
    </row>
    <row r="10" spans="1:26" x14ac:dyDescent="0.25">
      <c r="A10" s="4">
        <v>1982</v>
      </c>
      <c r="B10" s="8">
        <v>4748</v>
      </c>
      <c r="C10" s="8" t="s">
        <v>43</v>
      </c>
      <c r="D10" s="15">
        <v>0.29317607413647845</v>
      </c>
      <c r="E10" s="14">
        <v>3.7489469250210614E-2</v>
      </c>
      <c r="F10" s="14">
        <v>1.6006739679865205E-2</v>
      </c>
      <c r="G10" s="14">
        <v>0.14595619208087615</v>
      </c>
      <c r="H10" s="14">
        <v>0</v>
      </c>
      <c r="I10" s="14">
        <v>6.0025273799494523E-2</v>
      </c>
      <c r="J10" s="14">
        <v>3.5804549283909013E-3</v>
      </c>
      <c r="K10" s="15">
        <v>1.4743049705139006E-3</v>
      </c>
      <c r="L10" s="14">
        <v>7.1609098567818035E-3</v>
      </c>
      <c r="M10" s="14">
        <v>7.0134793597304124E-2</v>
      </c>
      <c r="N10" s="14">
        <v>5.7497893850042128E-2</v>
      </c>
      <c r="O10" s="14">
        <v>0</v>
      </c>
      <c r="P10" s="14">
        <v>4.2122999157540015E-4</v>
      </c>
      <c r="Q10" s="14">
        <v>0</v>
      </c>
      <c r="R10" s="14">
        <v>0</v>
      </c>
      <c r="S10" s="14">
        <v>0</v>
      </c>
      <c r="T10" s="14">
        <v>7.3715248525695028E-3</v>
      </c>
      <c r="U10" s="14">
        <v>1.0530749789385003E-3</v>
      </c>
      <c r="V10" s="14">
        <v>0</v>
      </c>
      <c r="W10" s="14">
        <v>0.12426284751474305</v>
      </c>
      <c r="X10" s="14">
        <v>5.7708508845829821E-2</v>
      </c>
      <c r="Y10" s="14">
        <v>2.1061499578770007E-4</v>
      </c>
      <c r="Z10" s="21">
        <v>0.11647009267059814</v>
      </c>
    </row>
    <row r="11" spans="1:26" x14ac:dyDescent="0.25">
      <c r="A11" s="4">
        <v>1983</v>
      </c>
      <c r="B11" s="8">
        <v>4090</v>
      </c>
      <c r="C11" s="8" t="s">
        <v>43</v>
      </c>
      <c r="D11" s="15">
        <v>0.41246943765281174</v>
      </c>
      <c r="E11" s="14">
        <v>2.7872860635696821E-2</v>
      </c>
      <c r="F11" s="14">
        <v>4.1564792176039117E-3</v>
      </c>
      <c r="G11" s="14">
        <v>0.11075794621026895</v>
      </c>
      <c r="H11" s="14">
        <v>0</v>
      </c>
      <c r="I11" s="14">
        <v>5.6723716381418092E-2</v>
      </c>
      <c r="J11" s="14">
        <v>0</v>
      </c>
      <c r="K11" s="15">
        <v>0</v>
      </c>
      <c r="L11" s="14">
        <v>3.9119804400977991E-3</v>
      </c>
      <c r="M11" s="14">
        <v>7.9217603911980433E-2</v>
      </c>
      <c r="N11" s="14">
        <v>2.8117359413202932E-2</v>
      </c>
      <c r="O11" s="14">
        <v>4.8899755501222489E-4</v>
      </c>
      <c r="P11" s="14">
        <v>0</v>
      </c>
      <c r="Q11" s="14">
        <v>0</v>
      </c>
      <c r="R11" s="14">
        <v>0</v>
      </c>
      <c r="S11" s="14">
        <v>0</v>
      </c>
      <c r="T11" s="14">
        <v>1.4669926650366747E-3</v>
      </c>
      <c r="U11" s="14">
        <v>0</v>
      </c>
      <c r="V11" s="14">
        <v>0</v>
      </c>
      <c r="W11" s="14">
        <v>0.15012224938875307</v>
      </c>
      <c r="X11" s="14">
        <v>4.4987775061124696E-2</v>
      </c>
      <c r="Y11" s="14">
        <v>1.9559902200488996E-3</v>
      </c>
      <c r="Z11" s="21">
        <v>7.7750611246943768E-2</v>
      </c>
    </row>
    <row r="12" spans="1:26" x14ac:dyDescent="0.25">
      <c r="A12" s="4">
        <v>1984</v>
      </c>
      <c r="B12" s="8">
        <v>3310</v>
      </c>
      <c r="C12" s="8" t="s">
        <v>43</v>
      </c>
      <c r="D12" s="15">
        <v>0.29848942598187317</v>
      </c>
      <c r="E12" s="14">
        <v>4.3202416918429E-2</v>
      </c>
      <c r="F12" s="14">
        <v>9.0634441087613293E-4</v>
      </c>
      <c r="G12" s="14">
        <v>0.13716012084592144</v>
      </c>
      <c r="H12" s="14">
        <v>0</v>
      </c>
      <c r="I12" s="14">
        <v>6.6767371601208464E-2</v>
      </c>
      <c r="J12" s="14">
        <v>0</v>
      </c>
      <c r="K12" s="15">
        <v>0</v>
      </c>
      <c r="L12" s="14">
        <v>1.0574018126888218E-2</v>
      </c>
      <c r="M12" s="14">
        <v>3.9274924471299093E-2</v>
      </c>
      <c r="N12" s="14">
        <v>3.4743202416918431E-2</v>
      </c>
      <c r="O12" s="14">
        <v>0</v>
      </c>
      <c r="P12" s="14">
        <v>0</v>
      </c>
      <c r="Q12" s="14">
        <v>0</v>
      </c>
      <c r="R12" s="14">
        <v>0</v>
      </c>
      <c r="S12" s="14">
        <v>0</v>
      </c>
      <c r="T12" s="14">
        <v>0</v>
      </c>
      <c r="U12" s="14">
        <v>0</v>
      </c>
      <c r="V12" s="14">
        <v>0</v>
      </c>
      <c r="W12" s="14">
        <v>0.15045317220543808</v>
      </c>
      <c r="X12" s="14">
        <v>0.14561933534743202</v>
      </c>
      <c r="Y12" s="14">
        <v>1.2084592145015106E-3</v>
      </c>
      <c r="Z12" s="21">
        <v>7.1601208459214499E-2</v>
      </c>
    </row>
    <row r="13" spans="1:26" x14ac:dyDescent="0.25">
      <c r="A13" s="4">
        <v>1985</v>
      </c>
      <c r="B13" s="8">
        <v>1690</v>
      </c>
      <c r="C13" s="8" t="s">
        <v>43</v>
      </c>
      <c r="D13" s="15">
        <v>0.19881656804733724</v>
      </c>
      <c r="E13" s="14">
        <v>0.13313609467455623</v>
      </c>
      <c r="F13" s="14">
        <v>0</v>
      </c>
      <c r="G13" s="14">
        <v>0.16035502958579881</v>
      </c>
      <c r="H13" s="14">
        <v>0</v>
      </c>
      <c r="I13" s="14">
        <v>1.4201183431952664E-2</v>
      </c>
      <c r="J13" s="14">
        <v>0</v>
      </c>
      <c r="K13" s="15">
        <v>0</v>
      </c>
      <c r="L13" s="14">
        <v>5.9171597633136093E-3</v>
      </c>
      <c r="M13" s="14">
        <v>9.4674556213017753E-3</v>
      </c>
      <c r="N13" s="14">
        <v>5.562130177514793E-2</v>
      </c>
      <c r="O13" s="14">
        <v>0</v>
      </c>
      <c r="P13" s="14">
        <v>0</v>
      </c>
      <c r="Q13" s="14">
        <v>0</v>
      </c>
      <c r="R13" s="14">
        <v>0</v>
      </c>
      <c r="S13" s="14">
        <v>0</v>
      </c>
      <c r="T13" s="14">
        <v>1.4201183431952662E-2</v>
      </c>
      <c r="U13" s="14">
        <v>1.7751479289940828E-3</v>
      </c>
      <c r="V13" s="14">
        <v>0</v>
      </c>
      <c r="W13" s="14">
        <v>1.0650887573964497E-2</v>
      </c>
      <c r="X13" s="14">
        <v>0.14852071005917158</v>
      </c>
      <c r="Y13" s="14">
        <v>4.7337278106508876E-3</v>
      </c>
      <c r="Z13" s="21">
        <v>0.24260355029585798</v>
      </c>
    </row>
    <row r="14" spans="1:26" x14ac:dyDescent="0.25">
      <c r="A14" s="4">
        <v>1986</v>
      </c>
      <c r="B14" s="8">
        <v>925</v>
      </c>
      <c r="C14" s="8" t="s">
        <v>43</v>
      </c>
      <c r="D14" s="15">
        <v>0.15783783783783784</v>
      </c>
      <c r="E14" s="14">
        <v>8.1081081081081086E-2</v>
      </c>
      <c r="F14" s="14">
        <v>5.4054054054054057E-3</v>
      </c>
      <c r="G14" s="14">
        <v>0.08</v>
      </c>
      <c r="H14" s="14">
        <v>7.5675675675675675E-3</v>
      </c>
      <c r="I14" s="14">
        <v>6.054054054054054E-2</v>
      </c>
      <c r="J14" s="14">
        <v>6.4864864864864862E-3</v>
      </c>
      <c r="K14" s="15">
        <v>0</v>
      </c>
      <c r="L14" s="14">
        <v>1.4054054054054054E-2</v>
      </c>
      <c r="M14" s="14">
        <v>8.6486486486486488E-3</v>
      </c>
      <c r="N14" s="14">
        <v>3.8918918918918924E-2</v>
      </c>
      <c r="O14" s="14">
        <v>0</v>
      </c>
      <c r="P14" s="14">
        <v>0</v>
      </c>
      <c r="Q14" s="14">
        <v>0</v>
      </c>
      <c r="R14" s="14">
        <v>0</v>
      </c>
      <c r="S14" s="14">
        <v>0</v>
      </c>
      <c r="T14" s="14">
        <v>3.2432432432432431E-3</v>
      </c>
      <c r="U14" s="14">
        <v>1.4054054054054054E-2</v>
      </c>
      <c r="V14" s="14">
        <v>0</v>
      </c>
      <c r="W14" s="14">
        <v>3.2432432432432431E-3</v>
      </c>
      <c r="X14" s="14">
        <v>0.27675675675675676</v>
      </c>
      <c r="Y14" s="14">
        <v>0</v>
      </c>
      <c r="Z14" s="21">
        <v>0.24216216216216216</v>
      </c>
    </row>
    <row r="15" spans="1:26" x14ac:dyDescent="0.25">
      <c r="A15" s="4">
        <v>1987</v>
      </c>
      <c r="B15" s="8">
        <v>1624</v>
      </c>
      <c r="C15" s="8" t="s">
        <v>43</v>
      </c>
      <c r="D15" s="15">
        <v>0.10406403940886699</v>
      </c>
      <c r="E15" s="14">
        <v>3.2019704433497539E-2</v>
      </c>
      <c r="F15" s="14">
        <v>1.0467980295566502E-2</v>
      </c>
      <c r="G15" s="14">
        <v>7.3891625615763554E-2</v>
      </c>
      <c r="H15" s="14">
        <v>0</v>
      </c>
      <c r="I15" s="14">
        <v>2.647783251231527E-2</v>
      </c>
      <c r="J15" s="14">
        <v>1.8472906403940886E-3</v>
      </c>
      <c r="K15" s="15">
        <v>0</v>
      </c>
      <c r="L15" s="14">
        <v>1.1083743842364532E-2</v>
      </c>
      <c r="M15" s="14">
        <v>3.3866995073891626E-2</v>
      </c>
      <c r="N15" s="14">
        <v>3.2019704433497539E-2</v>
      </c>
      <c r="O15" s="14">
        <v>0</v>
      </c>
      <c r="P15" s="14">
        <v>0</v>
      </c>
      <c r="Q15" s="14">
        <v>0</v>
      </c>
      <c r="R15" s="14">
        <v>0</v>
      </c>
      <c r="S15" s="14">
        <v>0</v>
      </c>
      <c r="T15" s="14">
        <v>3.0788177339901479E-3</v>
      </c>
      <c r="U15" s="14">
        <v>1.2315270935960591E-3</v>
      </c>
      <c r="V15" s="14">
        <v>0</v>
      </c>
      <c r="W15" s="14">
        <v>0</v>
      </c>
      <c r="X15" s="14">
        <v>0.19458128078817735</v>
      </c>
      <c r="Y15" s="14">
        <v>6.1576354679802956E-4</v>
      </c>
      <c r="Z15" s="21">
        <v>0.47475369458128081</v>
      </c>
    </row>
    <row r="16" spans="1:26" x14ac:dyDescent="0.25">
      <c r="A16" s="4">
        <v>1988</v>
      </c>
      <c r="B16" s="8">
        <v>3135</v>
      </c>
      <c r="C16" s="8" t="s">
        <v>43</v>
      </c>
      <c r="D16" s="15">
        <v>0.11387559808612439</v>
      </c>
      <c r="E16" s="14">
        <v>4.4338118022328551E-2</v>
      </c>
      <c r="F16" s="14">
        <v>1.2759170653907496E-2</v>
      </c>
      <c r="G16" s="14">
        <v>7.7192982456140355E-2</v>
      </c>
      <c r="H16" s="14">
        <v>9.5693779904306216E-3</v>
      </c>
      <c r="I16" s="14">
        <v>4.9441786283891544E-2</v>
      </c>
      <c r="J16" s="14">
        <v>4.5614035087719301E-2</v>
      </c>
      <c r="K16" s="15">
        <v>0</v>
      </c>
      <c r="L16" s="14">
        <v>9.5693779904306216E-3</v>
      </c>
      <c r="M16" s="14">
        <v>1.4035087719298246E-2</v>
      </c>
      <c r="N16" s="14">
        <v>2.0733652312599681E-2</v>
      </c>
      <c r="O16" s="14">
        <v>0</v>
      </c>
      <c r="P16" s="14">
        <v>0</v>
      </c>
      <c r="Q16" s="14">
        <v>0</v>
      </c>
      <c r="R16" s="14">
        <v>0</v>
      </c>
      <c r="S16" s="14">
        <v>0</v>
      </c>
      <c r="T16" s="14">
        <v>4.7846889952153108E-3</v>
      </c>
      <c r="U16" s="14">
        <v>2.8708133971291866E-3</v>
      </c>
      <c r="V16" s="14">
        <v>0</v>
      </c>
      <c r="W16" s="14">
        <v>6.5071770334928225E-2</v>
      </c>
      <c r="X16" s="14">
        <v>0.11993620414673047</v>
      </c>
      <c r="Y16" s="14">
        <v>7.9744816586921844E-3</v>
      </c>
      <c r="Z16" s="21">
        <v>0.40223285486443383</v>
      </c>
    </row>
    <row r="17" spans="1:26" x14ac:dyDescent="0.25">
      <c r="A17" s="4">
        <v>1989</v>
      </c>
      <c r="B17" s="8">
        <v>6639</v>
      </c>
      <c r="C17" s="8" t="s">
        <v>43</v>
      </c>
      <c r="D17" s="15">
        <v>0.10122006326253954</v>
      </c>
      <c r="E17" s="14">
        <v>7.5161921976201237E-2</v>
      </c>
      <c r="F17" s="14">
        <v>4.0668775417984637E-3</v>
      </c>
      <c r="G17" s="14">
        <v>9.5044434402771508E-2</v>
      </c>
      <c r="H17" s="14">
        <v>4.820003012501883E-3</v>
      </c>
      <c r="I17" s="14">
        <v>2.4853140533212834E-2</v>
      </c>
      <c r="J17" s="14">
        <v>1.8225636391022745E-2</v>
      </c>
      <c r="K17" s="15">
        <v>0</v>
      </c>
      <c r="L17" s="14">
        <v>1.1598132248832656E-2</v>
      </c>
      <c r="M17" s="14">
        <v>1.6418135261334538E-2</v>
      </c>
      <c r="N17" s="14">
        <v>2.003313752071095E-2</v>
      </c>
      <c r="O17" s="14">
        <v>1.0543756589847869E-3</v>
      </c>
      <c r="P17" s="14">
        <v>0</v>
      </c>
      <c r="Q17" s="14">
        <v>0</v>
      </c>
      <c r="R17" s="14">
        <v>0</v>
      </c>
      <c r="S17" s="14">
        <v>0</v>
      </c>
      <c r="T17" s="14">
        <v>7.5312547070341916E-4</v>
      </c>
      <c r="U17" s="14">
        <v>6.0250037656273537E-4</v>
      </c>
      <c r="V17" s="14">
        <v>0</v>
      </c>
      <c r="W17" s="14">
        <v>0.16342822714264196</v>
      </c>
      <c r="X17" s="14">
        <v>0.16252447657779787</v>
      </c>
      <c r="Y17" s="14">
        <v>2.5606266003916252E-3</v>
      </c>
      <c r="Z17" s="21">
        <v>0.29763518602199124</v>
      </c>
    </row>
    <row r="18" spans="1:26" x14ac:dyDescent="0.25">
      <c r="A18" s="4">
        <v>1990</v>
      </c>
      <c r="B18" s="8">
        <v>11184</v>
      </c>
      <c r="C18" s="8" t="s">
        <v>43</v>
      </c>
      <c r="D18" s="15">
        <v>0.19089771101573674</v>
      </c>
      <c r="E18" s="14">
        <v>2.3515736766809729E-2</v>
      </c>
      <c r="F18" s="14">
        <v>2.0296852646638053E-2</v>
      </c>
      <c r="G18" s="14">
        <v>9.0665236051502146E-2</v>
      </c>
      <c r="H18" s="14">
        <v>8.2260371959942784E-3</v>
      </c>
      <c r="I18" s="14">
        <v>6.2142346208869811E-2</v>
      </c>
      <c r="J18" s="14">
        <v>1.4306151645207439E-2</v>
      </c>
      <c r="K18" s="15">
        <v>0</v>
      </c>
      <c r="L18" s="14">
        <v>4.381258941344778E-3</v>
      </c>
      <c r="M18" s="14">
        <v>2.3158082975679541E-2</v>
      </c>
      <c r="N18" s="14">
        <v>2.1995708154506442E-2</v>
      </c>
      <c r="O18" s="14">
        <v>8.0472103004291845E-4</v>
      </c>
      <c r="P18" s="14">
        <v>0</v>
      </c>
      <c r="Q18" s="14">
        <v>0</v>
      </c>
      <c r="R18" s="14">
        <v>0</v>
      </c>
      <c r="S18" s="14">
        <v>0</v>
      </c>
      <c r="T18" s="14">
        <v>0</v>
      </c>
      <c r="U18" s="14">
        <v>4.4706723891273247E-4</v>
      </c>
      <c r="V18" s="14">
        <v>0</v>
      </c>
      <c r="W18" s="14">
        <v>7.3587267525035763E-2</v>
      </c>
      <c r="X18" s="14">
        <v>7.8147353361945643E-2</v>
      </c>
      <c r="Y18" s="14">
        <v>2.5035765379113019E-3</v>
      </c>
      <c r="Z18" s="21">
        <v>0.38492489270386265</v>
      </c>
    </row>
    <row r="19" spans="1:26" x14ac:dyDescent="0.25">
      <c r="A19" s="4">
        <v>1991</v>
      </c>
      <c r="B19" s="8">
        <v>13867</v>
      </c>
      <c r="C19" s="8" t="s">
        <v>43</v>
      </c>
      <c r="D19" s="15">
        <v>0.19427417610153602</v>
      </c>
      <c r="E19" s="14">
        <v>2.3869618518785607E-2</v>
      </c>
      <c r="F19" s="14">
        <v>3.2306915699141847E-2</v>
      </c>
      <c r="G19" s="14">
        <v>9.6992860748539703E-2</v>
      </c>
      <c r="H19" s="14">
        <v>4.6152736713059783E-3</v>
      </c>
      <c r="I19" s="14">
        <v>4.8820941804283549E-2</v>
      </c>
      <c r="J19" s="14">
        <v>1.3773707362803778E-2</v>
      </c>
      <c r="K19" s="15">
        <v>0</v>
      </c>
      <c r="L19" s="14">
        <v>5.1921828802192257E-3</v>
      </c>
      <c r="M19" s="14">
        <v>2.6033028052210284E-2</v>
      </c>
      <c r="N19" s="14">
        <v>1.9326458498593786E-2</v>
      </c>
      <c r="O19" s="14">
        <v>3.1008869979087042E-3</v>
      </c>
      <c r="P19" s="14">
        <v>0</v>
      </c>
      <c r="Q19" s="14">
        <v>0</v>
      </c>
      <c r="R19" s="14">
        <v>0</v>
      </c>
      <c r="S19" s="14">
        <v>0</v>
      </c>
      <c r="T19" s="14">
        <v>5.7690920891324729E-4</v>
      </c>
      <c r="U19" s="14">
        <v>8.6536381336987087E-4</v>
      </c>
      <c r="V19" s="14">
        <v>0</v>
      </c>
      <c r="W19" s="14">
        <v>0.13391505011898752</v>
      </c>
      <c r="X19" s="14">
        <v>0.12504507103194634</v>
      </c>
      <c r="Y19" s="14">
        <v>3.1008869979087042E-3</v>
      </c>
      <c r="Z19" s="21">
        <v>0.26819066849354584</v>
      </c>
    </row>
    <row r="20" spans="1:26" x14ac:dyDescent="0.25">
      <c r="A20" s="4">
        <v>1992</v>
      </c>
      <c r="B20" s="8">
        <v>11372</v>
      </c>
      <c r="C20" s="8" t="s">
        <v>43</v>
      </c>
      <c r="D20" s="15">
        <v>0.15318325712275765</v>
      </c>
      <c r="E20" s="14">
        <v>0.15775589166373549</v>
      </c>
      <c r="F20" s="14">
        <v>1.6092156173056631E-2</v>
      </c>
      <c r="G20" s="14">
        <v>6.8061906436862468E-2</v>
      </c>
      <c r="H20" s="14">
        <v>8.7935279634189234E-3</v>
      </c>
      <c r="I20" s="14">
        <v>0.17103411888849807</v>
      </c>
      <c r="J20" s="14">
        <v>1.8642279282448118E-2</v>
      </c>
      <c r="K20" s="15">
        <v>0</v>
      </c>
      <c r="L20" s="14">
        <v>2.2863172704889203E-3</v>
      </c>
      <c r="M20" s="14">
        <v>2.7699613084769609E-2</v>
      </c>
      <c r="N20" s="14">
        <v>1.2047133309883924E-2</v>
      </c>
      <c r="O20" s="14">
        <v>3.0777347871966234E-3</v>
      </c>
      <c r="P20" s="14">
        <v>0</v>
      </c>
      <c r="Q20" s="14">
        <v>0</v>
      </c>
      <c r="R20" s="14">
        <v>0</v>
      </c>
      <c r="S20" s="14">
        <v>0</v>
      </c>
      <c r="T20" s="14">
        <v>6.1554695743932467E-4</v>
      </c>
      <c r="U20" s="14">
        <v>4.396763981709462E-4</v>
      </c>
      <c r="V20" s="14">
        <v>0</v>
      </c>
      <c r="W20" s="14">
        <v>2.0225114315863524E-3</v>
      </c>
      <c r="X20" s="14">
        <v>4.8716144917340838E-2</v>
      </c>
      <c r="Y20" s="14">
        <v>1.494899753781217E-3</v>
      </c>
      <c r="Z20" s="21">
        <v>0.30803728455856488</v>
      </c>
    </row>
    <row r="21" spans="1:26" x14ac:dyDescent="0.25">
      <c r="A21" s="4">
        <v>1993</v>
      </c>
      <c r="B21" s="8">
        <v>6723</v>
      </c>
      <c r="C21" s="8" t="s">
        <v>43</v>
      </c>
      <c r="D21" s="15">
        <v>0.16094005652238583</v>
      </c>
      <c r="E21" s="14">
        <v>2.127026625018593E-2</v>
      </c>
      <c r="F21" s="14">
        <v>2.4245128662799344E-2</v>
      </c>
      <c r="G21" s="14">
        <v>7.675145024542615E-2</v>
      </c>
      <c r="H21" s="14">
        <v>8.0321285140562242E-3</v>
      </c>
      <c r="I21" s="14">
        <v>0.1463632307005801</v>
      </c>
      <c r="J21" s="14">
        <v>2.3650156180276664E-2</v>
      </c>
      <c r="K21" s="15">
        <v>0</v>
      </c>
      <c r="L21" s="14">
        <v>8.0321285140562242E-3</v>
      </c>
      <c r="M21" s="14">
        <v>2.1419009370816599E-2</v>
      </c>
      <c r="N21" s="14">
        <v>1.0709504685408299E-2</v>
      </c>
      <c r="O21" s="14">
        <v>2.0824036888293916E-3</v>
      </c>
      <c r="P21" s="14">
        <v>0</v>
      </c>
      <c r="Q21" s="14">
        <v>1.0412018444146958E-3</v>
      </c>
      <c r="R21" s="14">
        <v>0</v>
      </c>
      <c r="S21" s="14">
        <v>0</v>
      </c>
      <c r="T21" s="14">
        <v>1.4874312063067083E-4</v>
      </c>
      <c r="U21" s="14">
        <v>7.4371560315335413E-4</v>
      </c>
      <c r="V21" s="14">
        <v>0</v>
      </c>
      <c r="W21" s="14">
        <v>6.8124349248847235E-2</v>
      </c>
      <c r="X21" s="14">
        <v>0.1213743864346274</v>
      </c>
      <c r="Y21" s="14">
        <v>2.8261192919827455E-3</v>
      </c>
      <c r="Z21" s="21">
        <v>0.30224602112152316</v>
      </c>
    </row>
    <row r="22" spans="1:26" x14ac:dyDescent="0.25">
      <c r="A22" s="4">
        <v>1994</v>
      </c>
      <c r="B22" s="8">
        <v>3794</v>
      </c>
      <c r="C22" s="8" t="s">
        <v>43</v>
      </c>
      <c r="D22" s="15">
        <v>0.17817606747496048</v>
      </c>
      <c r="E22" s="14">
        <v>6.3784923563521348E-2</v>
      </c>
      <c r="F22" s="14">
        <v>3.9272535582498685E-2</v>
      </c>
      <c r="G22" s="14">
        <v>9.2250922509225092E-2</v>
      </c>
      <c r="H22" s="14">
        <v>4.4807590933052185E-3</v>
      </c>
      <c r="I22" s="14">
        <v>4.9024775962045332E-2</v>
      </c>
      <c r="J22" s="14">
        <v>3.8218239325250397E-2</v>
      </c>
      <c r="K22" s="15">
        <v>0</v>
      </c>
      <c r="L22" s="14">
        <v>6.3257775434897206E-3</v>
      </c>
      <c r="M22" s="14">
        <v>1.1597258829731154E-2</v>
      </c>
      <c r="N22" s="14">
        <v>1.0279388508170796E-2</v>
      </c>
      <c r="O22" s="14">
        <v>1.5814443858724304E-3</v>
      </c>
      <c r="P22" s="14">
        <v>0</v>
      </c>
      <c r="Q22" s="14">
        <v>0</v>
      </c>
      <c r="R22" s="14">
        <v>0</v>
      </c>
      <c r="S22" s="14">
        <v>0</v>
      </c>
      <c r="T22" s="14">
        <v>0</v>
      </c>
      <c r="U22" s="14">
        <v>7.9072219293621507E-4</v>
      </c>
      <c r="V22" s="14">
        <v>0</v>
      </c>
      <c r="W22" s="14">
        <v>0.11149182920400633</v>
      </c>
      <c r="X22" s="14">
        <v>0.15603584607274645</v>
      </c>
      <c r="Y22" s="14">
        <v>3.1628887717448603E-3</v>
      </c>
      <c r="Z22" s="21">
        <v>0.23352662098049551</v>
      </c>
    </row>
    <row r="23" spans="1:26" x14ac:dyDescent="0.25">
      <c r="A23" s="4">
        <v>1995</v>
      </c>
      <c r="B23" s="8">
        <v>1529</v>
      </c>
      <c r="C23" s="8" t="s">
        <v>43</v>
      </c>
      <c r="D23" s="15">
        <v>0.14846304774362326</v>
      </c>
      <c r="E23" s="14">
        <v>0</v>
      </c>
      <c r="F23" s="14">
        <v>4.1857423152387184E-2</v>
      </c>
      <c r="G23" s="14">
        <v>3.0085022890778287E-2</v>
      </c>
      <c r="H23" s="14">
        <v>1.8312622629169391E-2</v>
      </c>
      <c r="I23" s="14">
        <v>1.5042511445389144E-2</v>
      </c>
      <c r="J23" s="14">
        <v>2.7468933943754086E-2</v>
      </c>
      <c r="K23" s="15">
        <v>0</v>
      </c>
      <c r="L23" s="14">
        <v>1.7004578155657292E-2</v>
      </c>
      <c r="M23" s="14">
        <v>3.2701111837802484E-3</v>
      </c>
      <c r="N23" s="14">
        <v>5.232177894048398E-3</v>
      </c>
      <c r="O23" s="14">
        <v>0</v>
      </c>
      <c r="P23" s="14">
        <v>0</v>
      </c>
      <c r="Q23" s="14">
        <v>0</v>
      </c>
      <c r="R23" s="14">
        <v>0</v>
      </c>
      <c r="S23" s="14">
        <v>0</v>
      </c>
      <c r="T23" s="14">
        <v>1.9620667102681491E-3</v>
      </c>
      <c r="U23" s="14">
        <v>0</v>
      </c>
      <c r="V23" s="14">
        <v>0</v>
      </c>
      <c r="W23" s="14">
        <v>5.6899934597776328E-2</v>
      </c>
      <c r="X23" s="14">
        <v>8.8947024198822763E-2</v>
      </c>
      <c r="Y23" s="14">
        <v>3.2701111837802484E-3</v>
      </c>
      <c r="Z23" s="21">
        <v>0.54218443427076524</v>
      </c>
    </row>
    <row r="24" spans="1:26" x14ac:dyDescent="0.25">
      <c r="A24" s="4">
        <v>1996</v>
      </c>
      <c r="B24" s="8">
        <v>856</v>
      </c>
      <c r="C24" s="8" t="s">
        <v>43</v>
      </c>
      <c r="D24" s="15">
        <v>8.6448598130841117E-2</v>
      </c>
      <c r="E24" s="14">
        <v>1.1682242990654205E-3</v>
      </c>
      <c r="F24" s="14">
        <v>4.0887850467289717E-2</v>
      </c>
      <c r="G24" s="14">
        <v>2.5700934579439252E-2</v>
      </c>
      <c r="H24" s="14">
        <v>4.6728971962616819E-3</v>
      </c>
      <c r="I24" s="14">
        <v>7.0093457943925233E-3</v>
      </c>
      <c r="J24" s="14">
        <v>0</v>
      </c>
      <c r="K24" s="15">
        <v>0</v>
      </c>
      <c r="L24" s="14">
        <v>4.0887850467289717E-2</v>
      </c>
      <c r="M24" s="14">
        <v>4.6728971962616819E-3</v>
      </c>
      <c r="N24" s="14">
        <v>0</v>
      </c>
      <c r="O24" s="14">
        <v>1.7523364485981307E-2</v>
      </c>
      <c r="P24" s="14">
        <v>0</v>
      </c>
      <c r="Q24" s="14">
        <v>0</v>
      </c>
      <c r="R24" s="14">
        <v>0</v>
      </c>
      <c r="S24" s="14">
        <v>0</v>
      </c>
      <c r="T24" s="14">
        <v>0</v>
      </c>
      <c r="U24" s="14">
        <v>0</v>
      </c>
      <c r="V24" s="14">
        <v>0</v>
      </c>
      <c r="W24" s="14">
        <v>0</v>
      </c>
      <c r="X24" s="14">
        <v>2.1028037383177569E-2</v>
      </c>
      <c r="Y24" s="14">
        <v>0</v>
      </c>
      <c r="Z24" s="21">
        <v>0.75</v>
      </c>
    </row>
    <row r="25" spans="1:26" x14ac:dyDescent="0.25">
      <c r="A25" s="4">
        <v>1997</v>
      </c>
      <c r="B25" s="8">
        <v>2258</v>
      </c>
      <c r="C25" s="8" t="s">
        <v>43</v>
      </c>
      <c r="D25" s="15">
        <v>0.14968999114260406</v>
      </c>
      <c r="E25" s="14">
        <v>3.7201062887511072E-2</v>
      </c>
      <c r="F25" s="14">
        <v>4.6944198405668734E-2</v>
      </c>
      <c r="G25" s="14">
        <v>4.8272807794508411E-2</v>
      </c>
      <c r="H25" s="14">
        <v>1.5057573073516387E-2</v>
      </c>
      <c r="I25" s="14">
        <v>1.3286093888396811E-3</v>
      </c>
      <c r="J25" s="14">
        <v>1.8157661647475641E-2</v>
      </c>
      <c r="K25" s="15">
        <v>0</v>
      </c>
      <c r="L25" s="14">
        <v>1.1514614703277236E-2</v>
      </c>
      <c r="M25" s="14">
        <v>1.8157661647475641E-2</v>
      </c>
      <c r="N25" s="14">
        <v>5.757307351638619E-3</v>
      </c>
      <c r="O25" s="14">
        <v>1.1071744906997343E-2</v>
      </c>
      <c r="P25" s="14">
        <v>8.8573959255978745E-4</v>
      </c>
      <c r="Q25" s="14">
        <v>0</v>
      </c>
      <c r="R25" s="14">
        <v>0</v>
      </c>
      <c r="S25" s="14">
        <v>0</v>
      </c>
      <c r="T25" s="14">
        <v>4.4286979627989372E-4</v>
      </c>
      <c r="U25" s="14">
        <v>0</v>
      </c>
      <c r="V25" s="14">
        <v>0</v>
      </c>
      <c r="W25" s="14">
        <v>5.8458813108945969E-2</v>
      </c>
      <c r="X25" s="14">
        <v>0.17050487156775909</v>
      </c>
      <c r="Y25" s="14">
        <v>1.3286093888396811E-3</v>
      </c>
      <c r="Z25" s="21">
        <v>0.40522586359610274</v>
      </c>
    </row>
    <row r="26" spans="1:26" x14ac:dyDescent="0.25">
      <c r="A26" s="4">
        <v>1998</v>
      </c>
      <c r="B26" s="8">
        <v>3208</v>
      </c>
      <c r="C26" s="8" t="s">
        <v>43</v>
      </c>
      <c r="D26" s="15">
        <v>0.17175810473815462</v>
      </c>
      <c r="E26" s="14">
        <v>1.6521197007481298E-2</v>
      </c>
      <c r="F26" s="14">
        <v>5.2057356608478801E-2</v>
      </c>
      <c r="G26" s="14">
        <v>5.5486284289276808E-2</v>
      </c>
      <c r="H26" s="14">
        <v>2.961346633416459E-2</v>
      </c>
      <c r="I26" s="14">
        <v>0</v>
      </c>
      <c r="J26" s="14">
        <v>4.8316708229426436E-2</v>
      </c>
      <c r="K26" s="15">
        <v>0</v>
      </c>
      <c r="L26" s="14">
        <v>6.5461346633416458E-3</v>
      </c>
      <c r="M26" s="14">
        <v>0</v>
      </c>
      <c r="N26" s="14">
        <v>0</v>
      </c>
      <c r="O26" s="14">
        <v>4.3640897755610969E-3</v>
      </c>
      <c r="P26" s="14">
        <v>0</v>
      </c>
      <c r="Q26" s="14">
        <v>0</v>
      </c>
      <c r="R26" s="14">
        <v>9.3516209476309225E-4</v>
      </c>
      <c r="S26" s="14">
        <v>0</v>
      </c>
      <c r="T26" s="14">
        <v>0</v>
      </c>
      <c r="U26" s="14">
        <v>0</v>
      </c>
      <c r="V26" s="14">
        <v>0</v>
      </c>
      <c r="W26" s="14">
        <v>4.0523690773067333E-2</v>
      </c>
      <c r="X26" s="14">
        <v>0.16957605985037408</v>
      </c>
      <c r="Y26" s="14">
        <v>1.2468827930174563E-3</v>
      </c>
      <c r="Z26" s="21">
        <v>0.40305486284289277</v>
      </c>
    </row>
    <row r="27" spans="1:26" x14ac:dyDescent="0.25">
      <c r="A27" s="4">
        <v>1999</v>
      </c>
      <c r="B27" s="8">
        <v>1260</v>
      </c>
      <c r="C27" s="8" t="s">
        <v>43</v>
      </c>
      <c r="D27" s="15">
        <v>0.12380952380952381</v>
      </c>
      <c r="E27" s="14">
        <v>1.1111111111111112E-2</v>
      </c>
      <c r="F27" s="14">
        <v>7.5396825396825393E-2</v>
      </c>
      <c r="G27" s="14">
        <v>5.3174603174603173E-2</v>
      </c>
      <c r="H27" s="14">
        <v>6.6666666666666666E-2</v>
      </c>
      <c r="I27" s="14">
        <v>0</v>
      </c>
      <c r="J27" s="14">
        <v>3.3333333333333333E-2</v>
      </c>
      <c r="K27" s="15">
        <v>0</v>
      </c>
      <c r="L27" s="14">
        <v>1.0317460317460317E-2</v>
      </c>
      <c r="M27" s="14">
        <v>2.3809523809523812E-3</v>
      </c>
      <c r="N27" s="14">
        <v>0</v>
      </c>
      <c r="O27" s="14">
        <v>3.1746031746031746E-3</v>
      </c>
      <c r="P27" s="14">
        <v>0</v>
      </c>
      <c r="Q27" s="14">
        <v>0</v>
      </c>
      <c r="R27" s="14">
        <v>0</v>
      </c>
      <c r="S27" s="14">
        <v>0</v>
      </c>
      <c r="T27" s="14">
        <v>0</v>
      </c>
      <c r="U27" s="14">
        <v>0</v>
      </c>
      <c r="V27" s="14">
        <v>0</v>
      </c>
      <c r="W27" s="14">
        <v>6.1904761904761907E-2</v>
      </c>
      <c r="X27" s="14">
        <v>0.18174603174603174</v>
      </c>
      <c r="Y27" s="14">
        <v>0</v>
      </c>
      <c r="Z27" s="21">
        <v>0.37698412698412698</v>
      </c>
    </row>
    <row r="28" spans="1:26" x14ac:dyDescent="0.25">
      <c r="A28" s="4">
        <v>2000</v>
      </c>
      <c r="B28" s="8">
        <v>254</v>
      </c>
      <c r="C28" s="8" t="s">
        <v>43</v>
      </c>
      <c r="D28" s="15">
        <v>6.2992125984251968E-2</v>
      </c>
      <c r="E28" s="14">
        <v>0</v>
      </c>
      <c r="F28" s="14">
        <v>0</v>
      </c>
      <c r="G28" s="14">
        <v>0</v>
      </c>
      <c r="H28" s="14">
        <v>4.7244094488188976E-2</v>
      </c>
      <c r="I28" s="14">
        <v>0</v>
      </c>
      <c r="J28" s="14">
        <v>0</v>
      </c>
      <c r="K28" s="15">
        <v>0</v>
      </c>
      <c r="L28" s="14">
        <v>0.12992125984251968</v>
      </c>
      <c r="M28" s="14">
        <v>0</v>
      </c>
      <c r="N28" s="14">
        <v>0</v>
      </c>
      <c r="O28" s="14">
        <v>0</v>
      </c>
      <c r="P28" s="14">
        <v>0</v>
      </c>
      <c r="Q28" s="14">
        <v>0</v>
      </c>
      <c r="R28" s="14">
        <v>0</v>
      </c>
      <c r="S28" s="14">
        <v>0</v>
      </c>
      <c r="T28" s="14">
        <v>0</v>
      </c>
      <c r="U28" s="14">
        <v>0</v>
      </c>
      <c r="V28" s="14">
        <v>0</v>
      </c>
      <c r="W28" s="14">
        <v>0</v>
      </c>
      <c r="X28" s="14">
        <v>0</v>
      </c>
      <c r="Y28" s="14">
        <v>0</v>
      </c>
      <c r="Z28" s="21">
        <v>0.75984251968503935</v>
      </c>
    </row>
    <row r="29" spans="1:26" x14ac:dyDescent="0.25">
      <c r="A29" s="4">
        <v>2001</v>
      </c>
      <c r="B29" s="8">
        <v>954</v>
      </c>
      <c r="C29" s="8" t="s">
        <v>43</v>
      </c>
      <c r="D29" s="15">
        <v>4.1928721174004195E-2</v>
      </c>
      <c r="E29" s="14">
        <v>0</v>
      </c>
      <c r="F29" s="14">
        <v>2.9350104821802937E-2</v>
      </c>
      <c r="G29" s="14">
        <v>0</v>
      </c>
      <c r="H29" s="14">
        <v>0</v>
      </c>
      <c r="I29" s="14">
        <v>0</v>
      </c>
      <c r="J29" s="14">
        <v>2.5157232704402517E-2</v>
      </c>
      <c r="K29" s="15">
        <v>0</v>
      </c>
      <c r="L29" s="14">
        <v>3.4591194968553458E-2</v>
      </c>
      <c r="M29" s="14">
        <v>0</v>
      </c>
      <c r="N29" s="14">
        <v>0</v>
      </c>
      <c r="O29" s="14">
        <v>5.2410901467505244E-3</v>
      </c>
      <c r="P29" s="14">
        <v>0</v>
      </c>
      <c r="Q29" s="14">
        <v>0</v>
      </c>
      <c r="R29" s="14">
        <v>0</v>
      </c>
      <c r="S29" s="14">
        <v>0</v>
      </c>
      <c r="T29" s="14">
        <v>0</v>
      </c>
      <c r="U29" s="14">
        <v>0</v>
      </c>
      <c r="V29" s="14">
        <v>0</v>
      </c>
      <c r="W29" s="14">
        <v>0</v>
      </c>
      <c r="X29" s="14">
        <v>1.6771488469601678E-2</v>
      </c>
      <c r="Y29" s="14">
        <v>0</v>
      </c>
      <c r="Z29" s="21">
        <v>0.84696016771488469</v>
      </c>
    </row>
    <row r="30" spans="1:26" x14ac:dyDescent="0.25">
      <c r="A30" s="4">
        <v>2002</v>
      </c>
      <c r="B30" s="8">
        <v>2111</v>
      </c>
      <c r="C30" s="8" t="s">
        <v>43</v>
      </c>
      <c r="D30" s="15">
        <v>0.12932259592610137</v>
      </c>
      <c r="E30" s="14">
        <v>6.1582188536238747E-3</v>
      </c>
      <c r="F30" s="14">
        <v>1.8000947418285174E-2</v>
      </c>
      <c r="G30" s="14">
        <v>3.8370440549502609E-2</v>
      </c>
      <c r="H30" s="14">
        <v>2.1316911416390336E-2</v>
      </c>
      <c r="I30" s="14">
        <v>3.3159639981051635E-3</v>
      </c>
      <c r="J30" s="14">
        <v>3.0317385125532923E-2</v>
      </c>
      <c r="K30" s="15">
        <v>0</v>
      </c>
      <c r="L30" s="14">
        <v>6.631927996210327E-3</v>
      </c>
      <c r="M30" s="14">
        <v>1.4211274277593558E-3</v>
      </c>
      <c r="N30" s="14">
        <v>0</v>
      </c>
      <c r="O30" s="14">
        <v>1.9422074846044527E-2</v>
      </c>
      <c r="P30" s="14">
        <v>0</v>
      </c>
      <c r="Q30" s="14">
        <v>0</v>
      </c>
      <c r="R30" s="14">
        <v>0</v>
      </c>
      <c r="S30" s="14">
        <v>0</v>
      </c>
      <c r="T30" s="14">
        <v>0</v>
      </c>
      <c r="U30" s="14">
        <v>0</v>
      </c>
      <c r="V30" s="14">
        <v>0</v>
      </c>
      <c r="W30" s="14">
        <v>6.9161534817621981E-2</v>
      </c>
      <c r="X30" s="14">
        <v>0.14921837991473236</v>
      </c>
      <c r="Y30" s="14">
        <v>0</v>
      </c>
      <c r="Z30" s="21">
        <v>0.50734249171009005</v>
      </c>
    </row>
    <row r="31" spans="1:26" x14ac:dyDescent="0.25">
      <c r="A31" s="4">
        <v>2003</v>
      </c>
      <c r="B31" s="8">
        <v>3015</v>
      </c>
      <c r="C31" s="8" t="s">
        <v>43</v>
      </c>
      <c r="D31" s="15">
        <v>0.14461028192371478</v>
      </c>
      <c r="E31" s="14">
        <v>2.1558872305140961E-2</v>
      </c>
      <c r="F31" s="14">
        <v>3.5157545605306796E-2</v>
      </c>
      <c r="G31" s="14">
        <v>7.9601990049751239E-3</v>
      </c>
      <c r="H31" s="14">
        <v>1.5920398009950248E-2</v>
      </c>
      <c r="I31" s="14">
        <v>0</v>
      </c>
      <c r="J31" s="14">
        <v>2.023217247097844E-2</v>
      </c>
      <c r="K31" s="15">
        <v>0</v>
      </c>
      <c r="L31" s="14">
        <v>6.6334991708126029E-3</v>
      </c>
      <c r="M31" s="14">
        <v>0</v>
      </c>
      <c r="N31" s="14">
        <v>0</v>
      </c>
      <c r="O31" s="14">
        <v>2.8855721393034824E-2</v>
      </c>
      <c r="P31" s="14">
        <v>0</v>
      </c>
      <c r="Q31" s="14">
        <v>0</v>
      </c>
      <c r="R31" s="14">
        <v>0</v>
      </c>
      <c r="S31" s="14">
        <v>0</v>
      </c>
      <c r="T31" s="14">
        <v>0</v>
      </c>
      <c r="U31" s="14">
        <v>0</v>
      </c>
      <c r="V31" s="14">
        <v>0</v>
      </c>
      <c r="W31" s="14">
        <v>8.1592039800995025E-2</v>
      </c>
      <c r="X31" s="14">
        <v>0.15157545605306799</v>
      </c>
      <c r="Y31" s="14">
        <v>0</v>
      </c>
      <c r="Z31" s="21">
        <v>0.48590381426202323</v>
      </c>
    </row>
    <row r="32" spans="1:26" x14ac:dyDescent="0.25">
      <c r="A32" s="4">
        <v>2004</v>
      </c>
      <c r="B32" s="8">
        <v>5035</v>
      </c>
      <c r="C32" s="8" t="s">
        <v>43</v>
      </c>
      <c r="D32" s="15">
        <v>0.13406156901688182</v>
      </c>
      <c r="E32" s="14">
        <v>8.3813306852035752E-2</v>
      </c>
      <c r="F32" s="14">
        <v>2.9394240317775572E-2</v>
      </c>
      <c r="G32" s="14">
        <v>2.6812313803376366E-2</v>
      </c>
      <c r="H32" s="14">
        <v>1.5292949354518371E-2</v>
      </c>
      <c r="I32" s="14">
        <v>1.3902681231380337E-3</v>
      </c>
      <c r="J32" s="14">
        <v>1.3902681231380337E-2</v>
      </c>
      <c r="K32" s="15">
        <v>0</v>
      </c>
      <c r="L32" s="14">
        <v>2.2641509433962263E-2</v>
      </c>
      <c r="M32" s="14">
        <v>0</v>
      </c>
      <c r="N32" s="14">
        <v>0</v>
      </c>
      <c r="O32" s="14">
        <v>2.7805362462760677E-2</v>
      </c>
      <c r="P32" s="14">
        <v>0</v>
      </c>
      <c r="Q32" s="14">
        <v>5.9582919563058593E-4</v>
      </c>
      <c r="R32" s="14">
        <v>0</v>
      </c>
      <c r="S32" s="14">
        <v>0</v>
      </c>
      <c r="T32" s="14">
        <v>0</v>
      </c>
      <c r="U32" s="14">
        <v>0</v>
      </c>
      <c r="V32" s="14">
        <v>0</v>
      </c>
      <c r="W32" s="14">
        <v>0.11340615690168818</v>
      </c>
      <c r="X32" s="14">
        <v>0.12989076464746774</v>
      </c>
      <c r="Y32" s="14">
        <v>6.7527308838133066E-3</v>
      </c>
      <c r="Z32" s="21">
        <v>0.394240317775571</v>
      </c>
    </row>
    <row r="33" spans="1:26" x14ac:dyDescent="0.25">
      <c r="A33" s="4">
        <v>2005</v>
      </c>
      <c r="B33" s="8">
        <v>3231</v>
      </c>
      <c r="C33" s="8" t="s">
        <v>43</v>
      </c>
      <c r="D33" s="15">
        <v>0.15196533580934696</v>
      </c>
      <c r="E33" s="14">
        <v>1.9189105540080471E-2</v>
      </c>
      <c r="F33" s="14">
        <v>4.1782729805013928E-2</v>
      </c>
      <c r="G33" s="14">
        <v>3.0640668523676879E-2</v>
      </c>
      <c r="H33" s="14">
        <v>4.4258743423088824E-2</v>
      </c>
      <c r="I33" s="14">
        <v>0</v>
      </c>
      <c r="J33" s="14">
        <v>1.8570102135561744E-2</v>
      </c>
      <c r="K33" s="15">
        <v>0</v>
      </c>
      <c r="L33" s="14">
        <v>2.7855153203342621E-2</v>
      </c>
      <c r="M33" s="14">
        <v>0</v>
      </c>
      <c r="N33" s="14">
        <v>0</v>
      </c>
      <c r="O33" s="14">
        <v>5.3234292788610339E-2</v>
      </c>
      <c r="P33" s="14">
        <v>0</v>
      </c>
      <c r="Q33" s="14">
        <v>0</v>
      </c>
      <c r="R33" s="14">
        <v>0</v>
      </c>
      <c r="S33" s="14">
        <v>0</v>
      </c>
      <c r="T33" s="14">
        <v>0</v>
      </c>
      <c r="U33" s="14">
        <v>0</v>
      </c>
      <c r="V33" s="14">
        <v>0</v>
      </c>
      <c r="W33" s="14">
        <v>0.30052615289384094</v>
      </c>
      <c r="X33" s="14">
        <v>7.9851439182915512E-2</v>
      </c>
      <c r="Y33" s="14">
        <v>4.0235221293717111E-3</v>
      </c>
      <c r="Z33" s="21">
        <v>0.22810275456515011</v>
      </c>
    </row>
    <row r="34" spans="1:26" x14ac:dyDescent="0.25">
      <c r="A34" s="4">
        <v>2006</v>
      </c>
      <c r="B34" s="8">
        <v>2854</v>
      </c>
      <c r="C34" s="8" t="s">
        <v>43</v>
      </c>
      <c r="D34" s="15">
        <v>0.11667834618079886</v>
      </c>
      <c r="E34" s="14">
        <v>2.6278906797477224E-2</v>
      </c>
      <c r="F34" s="14">
        <v>2.6979677645409952E-2</v>
      </c>
      <c r="G34" s="14">
        <v>2.55781359495445E-2</v>
      </c>
      <c r="H34" s="14">
        <v>3.0133146461107218E-2</v>
      </c>
      <c r="I34" s="14">
        <v>0</v>
      </c>
      <c r="J34" s="14">
        <v>3.7841625788367202E-2</v>
      </c>
      <c r="K34" s="15">
        <v>0</v>
      </c>
      <c r="L34" s="14">
        <v>2.6278906797477228E-2</v>
      </c>
      <c r="M34" s="14">
        <v>0</v>
      </c>
      <c r="N34" s="14">
        <v>0</v>
      </c>
      <c r="O34" s="14">
        <v>1.8920812894183601E-2</v>
      </c>
      <c r="P34" s="14">
        <v>0</v>
      </c>
      <c r="Q34" s="14">
        <v>0</v>
      </c>
      <c r="R34" s="14">
        <v>0</v>
      </c>
      <c r="S34" s="14">
        <v>0</v>
      </c>
      <c r="T34" s="14">
        <v>0</v>
      </c>
      <c r="U34" s="14">
        <v>0</v>
      </c>
      <c r="V34" s="14">
        <v>0</v>
      </c>
      <c r="W34" s="14">
        <v>0.24737210932025228</v>
      </c>
      <c r="X34" s="14">
        <v>0.10896986685353889</v>
      </c>
      <c r="Y34" s="14">
        <v>2.1023125437981782E-3</v>
      </c>
      <c r="Z34" s="21">
        <v>0.33286615276804488</v>
      </c>
    </row>
    <row r="35" spans="1:26" x14ac:dyDescent="0.25">
      <c r="A35" s="4">
        <v>2007</v>
      </c>
      <c r="B35" s="8">
        <v>2284</v>
      </c>
      <c r="C35" s="8" t="s">
        <v>43</v>
      </c>
      <c r="D35" s="15">
        <v>0.16506129597197899</v>
      </c>
      <c r="E35" s="14">
        <v>3.4150612959719787E-2</v>
      </c>
      <c r="F35" s="14">
        <v>3.6339754816112083E-2</v>
      </c>
      <c r="G35" s="14">
        <v>5.2101576182136601E-2</v>
      </c>
      <c r="H35" s="14">
        <v>5.4290718038528897E-2</v>
      </c>
      <c r="I35" s="14">
        <v>8.7565674255691769E-4</v>
      </c>
      <c r="J35" s="14">
        <v>4.246935201401051E-2</v>
      </c>
      <c r="K35" s="15">
        <v>0</v>
      </c>
      <c r="L35" s="14">
        <v>2.0140105078809107E-2</v>
      </c>
      <c r="M35" s="14">
        <v>0</v>
      </c>
      <c r="N35" s="14">
        <v>0</v>
      </c>
      <c r="O35" s="14">
        <v>1.3134851138353765E-2</v>
      </c>
      <c r="P35" s="14">
        <v>0</v>
      </c>
      <c r="Q35" s="14">
        <v>0</v>
      </c>
      <c r="R35" s="14">
        <v>0</v>
      </c>
      <c r="S35" s="14">
        <v>0</v>
      </c>
      <c r="T35" s="14">
        <v>0</v>
      </c>
      <c r="U35" s="14">
        <v>0</v>
      </c>
      <c r="V35" s="14">
        <v>0</v>
      </c>
      <c r="W35" s="14">
        <v>0.25437828371278459</v>
      </c>
      <c r="X35" s="14">
        <v>0.12521891418563924</v>
      </c>
      <c r="Y35" s="14">
        <v>0</v>
      </c>
      <c r="Z35" s="21">
        <v>0.20183887915936952</v>
      </c>
    </row>
    <row r="36" spans="1:26" x14ac:dyDescent="0.25">
      <c r="A36" s="4">
        <v>2008</v>
      </c>
      <c r="B36" s="8">
        <v>1621</v>
      </c>
      <c r="C36" s="8" t="s">
        <v>43</v>
      </c>
      <c r="D36" s="15">
        <v>0.10055521283158544</v>
      </c>
      <c r="E36" s="14">
        <v>4.9352251696483653E-3</v>
      </c>
      <c r="F36" s="14">
        <v>1.4805675508945095E-2</v>
      </c>
      <c r="G36" s="14">
        <v>2.5909932140653916E-2</v>
      </c>
      <c r="H36" s="14">
        <v>2.5293028994447873E-2</v>
      </c>
      <c r="I36" s="14">
        <v>0</v>
      </c>
      <c r="J36" s="14">
        <v>1.2338062924120914E-2</v>
      </c>
      <c r="K36" s="15">
        <v>0</v>
      </c>
      <c r="L36" s="14">
        <v>2.2208513263417645E-2</v>
      </c>
      <c r="M36" s="14">
        <v>0</v>
      </c>
      <c r="N36" s="14">
        <v>0</v>
      </c>
      <c r="O36" s="14">
        <v>3.1462060456508331E-2</v>
      </c>
      <c r="P36" s="14">
        <v>0</v>
      </c>
      <c r="Q36" s="14">
        <v>0</v>
      </c>
      <c r="R36" s="14">
        <v>0</v>
      </c>
      <c r="S36" s="14">
        <v>0</v>
      </c>
      <c r="T36" s="14">
        <v>0</v>
      </c>
      <c r="U36" s="14">
        <v>0</v>
      </c>
      <c r="V36" s="14">
        <v>0</v>
      </c>
      <c r="W36" s="14">
        <v>0.19987661937075879</v>
      </c>
      <c r="X36" s="14">
        <v>0.13078346699568169</v>
      </c>
      <c r="Y36" s="14">
        <v>6.1690314620604567E-4</v>
      </c>
      <c r="Z36" s="21">
        <v>0.43121529919802593</v>
      </c>
    </row>
    <row r="37" spans="1:26" x14ac:dyDescent="0.25">
      <c r="A37" s="4">
        <v>2009</v>
      </c>
      <c r="B37" s="8">
        <v>1456</v>
      </c>
      <c r="C37" s="8" t="s">
        <v>43</v>
      </c>
      <c r="D37" s="15">
        <v>0.13118131868131869</v>
      </c>
      <c r="E37" s="14">
        <v>7.0054945054945056E-2</v>
      </c>
      <c r="F37" s="14">
        <v>2.7472527472527472E-2</v>
      </c>
      <c r="G37" s="14">
        <v>2.1291208791208792E-2</v>
      </c>
      <c r="H37" s="14">
        <v>6.1126373626373624E-2</v>
      </c>
      <c r="I37" s="14">
        <v>0</v>
      </c>
      <c r="J37" s="14">
        <v>4.3269230769230768E-2</v>
      </c>
      <c r="K37" s="15">
        <v>0</v>
      </c>
      <c r="L37" s="14">
        <v>3.5027472527472528E-2</v>
      </c>
      <c r="M37" s="14">
        <v>0</v>
      </c>
      <c r="N37" s="14">
        <v>0</v>
      </c>
      <c r="O37" s="14">
        <v>5.0824175824175824E-2</v>
      </c>
      <c r="P37" s="14">
        <v>0</v>
      </c>
      <c r="Q37" s="14">
        <v>0</v>
      </c>
      <c r="R37" s="14">
        <v>0</v>
      </c>
      <c r="S37" s="14">
        <v>0</v>
      </c>
      <c r="T37" s="14">
        <v>0</v>
      </c>
      <c r="U37" s="14">
        <v>0</v>
      </c>
      <c r="V37" s="14">
        <v>0</v>
      </c>
      <c r="W37" s="14">
        <v>6.25E-2</v>
      </c>
      <c r="X37" s="14">
        <v>0.11950549450549451</v>
      </c>
      <c r="Y37" s="14">
        <v>8.9285714285714281E-3</v>
      </c>
      <c r="Z37" s="21">
        <v>0.36881868131868134</v>
      </c>
    </row>
    <row r="38" spans="1:26" x14ac:dyDescent="0.25">
      <c r="A38" s="4">
        <v>2010</v>
      </c>
      <c r="B38" s="8">
        <v>1377</v>
      </c>
      <c r="C38" s="8" t="s">
        <v>43</v>
      </c>
      <c r="D38" s="15">
        <v>7.8431372549019607E-2</v>
      </c>
      <c r="E38" s="14">
        <v>1.4524328249818446E-3</v>
      </c>
      <c r="F38" s="14">
        <v>3.8489469862018878E-2</v>
      </c>
      <c r="G38" s="14">
        <v>3.1227305737109658E-2</v>
      </c>
      <c r="H38" s="14">
        <v>4.6477850399419027E-2</v>
      </c>
      <c r="I38" s="14">
        <v>6.5359477124183009E-3</v>
      </c>
      <c r="J38" s="14">
        <v>2.5417574437182282E-2</v>
      </c>
      <c r="K38" s="15">
        <v>0</v>
      </c>
      <c r="L38" s="14">
        <v>4.4299201161946258E-2</v>
      </c>
      <c r="M38" s="14">
        <v>0</v>
      </c>
      <c r="N38" s="14">
        <v>0</v>
      </c>
      <c r="O38" s="14">
        <v>2.6870007262164125E-2</v>
      </c>
      <c r="P38" s="14">
        <v>0</v>
      </c>
      <c r="Q38" s="14">
        <v>0</v>
      </c>
      <c r="R38" s="14">
        <v>0</v>
      </c>
      <c r="S38" s="14">
        <v>0</v>
      </c>
      <c r="T38" s="14">
        <v>1.4524328249818446E-3</v>
      </c>
      <c r="U38" s="14">
        <v>0</v>
      </c>
      <c r="V38" s="14">
        <v>0</v>
      </c>
      <c r="W38" s="14">
        <v>4.357298474945534E-2</v>
      </c>
      <c r="X38" s="14">
        <v>2.9774872912127815E-2</v>
      </c>
      <c r="Y38" s="14">
        <v>4.3572984749455342E-3</v>
      </c>
      <c r="Z38" s="21">
        <v>0.62164124909222951</v>
      </c>
    </row>
    <row r="39" spans="1:26" x14ac:dyDescent="0.25">
      <c r="A39" s="4">
        <v>2011</v>
      </c>
      <c r="B39" s="8">
        <v>2394</v>
      </c>
      <c r="C39" s="8" t="s">
        <v>43</v>
      </c>
      <c r="D39" s="15">
        <v>0.13784461152882205</v>
      </c>
      <c r="E39" s="14">
        <v>2.046783625730994E-2</v>
      </c>
      <c r="F39" s="14">
        <v>1.5037593984962405E-2</v>
      </c>
      <c r="G39" s="14">
        <v>3.4670008354218879E-2</v>
      </c>
      <c r="H39" s="14">
        <v>3.5087719298245612E-2</v>
      </c>
      <c r="I39" s="14">
        <v>2.0885547201336674E-3</v>
      </c>
      <c r="J39" s="14">
        <v>5.1796157059314951E-2</v>
      </c>
      <c r="K39" s="15">
        <v>0</v>
      </c>
      <c r="L39" s="14">
        <v>2.9657477025898077E-2</v>
      </c>
      <c r="M39" s="14">
        <v>0</v>
      </c>
      <c r="N39" s="14">
        <v>0</v>
      </c>
      <c r="O39" s="14">
        <v>3.4670008354218879E-2</v>
      </c>
      <c r="P39" s="14">
        <v>0</v>
      </c>
      <c r="Q39" s="14">
        <v>0</v>
      </c>
      <c r="R39" s="14">
        <v>0</v>
      </c>
      <c r="S39" s="14">
        <v>0</v>
      </c>
      <c r="T39" s="14">
        <v>7.1010860484544691E-3</v>
      </c>
      <c r="U39" s="14">
        <v>0</v>
      </c>
      <c r="V39" s="14">
        <v>0</v>
      </c>
      <c r="W39" s="14">
        <v>0.16791979949874686</v>
      </c>
      <c r="X39" s="14">
        <v>0.16332497911445279</v>
      </c>
      <c r="Y39" s="14">
        <v>1.2531328320802004E-3</v>
      </c>
      <c r="Z39" s="21">
        <v>0.29908103592314117</v>
      </c>
    </row>
    <row r="40" spans="1:26" x14ac:dyDescent="0.25">
      <c r="A40" s="4">
        <v>2012</v>
      </c>
      <c r="B40" s="8">
        <v>1924</v>
      </c>
      <c r="C40" s="8" t="s">
        <v>43</v>
      </c>
      <c r="D40" s="15">
        <v>0.13981288981288981</v>
      </c>
      <c r="E40" s="14">
        <v>3.7422037422037424E-2</v>
      </c>
      <c r="F40" s="14">
        <v>1.2474012474012475E-2</v>
      </c>
      <c r="G40" s="14">
        <v>2.9625779625779627E-2</v>
      </c>
      <c r="H40" s="14">
        <v>2.7027027027027029E-2</v>
      </c>
      <c r="I40" s="14">
        <v>1.5592515592515593E-3</v>
      </c>
      <c r="J40" s="14">
        <v>4.3659043659043661E-2</v>
      </c>
      <c r="K40" s="15">
        <v>0</v>
      </c>
      <c r="L40" s="14">
        <v>4.3139293139293142E-2</v>
      </c>
      <c r="M40" s="14">
        <v>0</v>
      </c>
      <c r="N40" s="14">
        <v>0</v>
      </c>
      <c r="O40" s="14">
        <v>3.7422037422037424E-2</v>
      </c>
      <c r="P40" s="14">
        <v>0</v>
      </c>
      <c r="Q40" s="14">
        <v>0</v>
      </c>
      <c r="R40" s="14">
        <v>0</v>
      </c>
      <c r="S40" s="14">
        <v>0</v>
      </c>
      <c r="T40" s="14">
        <v>0</v>
      </c>
      <c r="U40" s="14">
        <v>0</v>
      </c>
      <c r="V40" s="14">
        <v>0</v>
      </c>
      <c r="W40" s="14">
        <v>0.15072765072765074</v>
      </c>
      <c r="X40" s="14">
        <v>0.15956340956340956</v>
      </c>
      <c r="Y40" s="14">
        <v>1.0395010395010396E-3</v>
      </c>
      <c r="Z40" s="21">
        <v>0.31652806652806653</v>
      </c>
    </row>
    <row r="41" spans="1:26" x14ac:dyDescent="0.25">
      <c r="A41" s="4">
        <v>2013</v>
      </c>
      <c r="B41" s="8">
        <v>1427</v>
      </c>
      <c r="C41" s="8" t="s">
        <v>43</v>
      </c>
      <c r="D41" s="15">
        <v>0.11072179397337072</v>
      </c>
      <c r="E41" s="14">
        <v>4.2046250875963559E-2</v>
      </c>
      <c r="F41" s="14">
        <v>1.4716187806587245E-2</v>
      </c>
      <c r="G41" s="14">
        <v>1.051156271899089E-2</v>
      </c>
      <c r="H41" s="14">
        <v>2.0322354590049056E-2</v>
      </c>
      <c r="I41" s="14">
        <v>0</v>
      </c>
      <c r="J41" s="14">
        <v>2.4526979677645409E-2</v>
      </c>
      <c r="K41" s="15">
        <v>0</v>
      </c>
      <c r="L41" s="14">
        <v>8.2690960056061663E-2</v>
      </c>
      <c r="M41" s="14">
        <v>0</v>
      </c>
      <c r="N41" s="14">
        <v>0</v>
      </c>
      <c r="O41" s="14">
        <v>2.8731604765241767E-2</v>
      </c>
      <c r="P41" s="14">
        <v>0</v>
      </c>
      <c r="Q41" s="14">
        <v>0</v>
      </c>
      <c r="R41" s="14">
        <v>0</v>
      </c>
      <c r="S41" s="14">
        <v>0</v>
      </c>
      <c r="T41" s="14">
        <v>0</v>
      </c>
      <c r="U41" s="14">
        <v>0</v>
      </c>
      <c r="V41" s="14">
        <v>0</v>
      </c>
      <c r="W41" s="14">
        <v>0</v>
      </c>
      <c r="X41" s="14">
        <v>2.3826208829712685E-2</v>
      </c>
      <c r="Y41" s="14">
        <v>0</v>
      </c>
      <c r="Z41" s="21">
        <v>0.64190609670637699</v>
      </c>
    </row>
    <row r="42" spans="1:26" x14ac:dyDescent="0.25">
      <c r="A42" s="5" t="s">
        <v>32</v>
      </c>
      <c r="B42" s="9">
        <v>3596</v>
      </c>
      <c r="C42" s="9"/>
      <c r="D42" s="16">
        <v>0.16270391518618818</v>
      </c>
      <c r="E42" s="1">
        <v>3.6703719905988703E-2</v>
      </c>
      <c r="F42" s="1">
        <v>2.3165785566567045E-2</v>
      </c>
      <c r="G42" s="1">
        <v>6.2672403394048629E-2</v>
      </c>
      <c r="H42" s="1">
        <v>1.8120549029591274E-2</v>
      </c>
      <c r="I42" s="1">
        <v>3.1114392930409348E-2</v>
      </c>
      <c r="J42" s="1">
        <v>2.0352779727657526E-2</v>
      </c>
      <c r="K42" s="16">
        <v>2.8328614022179565E-4</v>
      </c>
      <c r="L42" s="1">
        <v>2.1263462551635068E-2</v>
      </c>
      <c r="M42" s="1">
        <v>1.977581857372639E-2</v>
      </c>
      <c r="N42" s="1">
        <v>1.6650438624639888E-2</v>
      </c>
      <c r="O42" s="1">
        <v>1.2264403026547892E-2</v>
      </c>
      <c r="P42" s="1">
        <v>3.7341988118148218E-5</v>
      </c>
      <c r="Q42" s="1">
        <v>4.6772315429865189E-5</v>
      </c>
      <c r="R42" s="1">
        <v>2.6718916993231206E-5</v>
      </c>
      <c r="S42" s="1">
        <v>0</v>
      </c>
      <c r="T42" s="1">
        <v>1.8440105273499121E-3</v>
      </c>
      <c r="U42" s="1">
        <v>7.4720076486539471E-4</v>
      </c>
      <c r="V42" s="1">
        <v>0</v>
      </c>
      <c r="W42" s="1">
        <v>9.0350773994835959E-2</v>
      </c>
      <c r="X42" s="1">
        <v>0.10924258397531307</v>
      </c>
      <c r="Y42" s="1">
        <v>1.994981103801904E-3</v>
      </c>
      <c r="Z42" s="22">
        <v>0.37063866175607085</v>
      </c>
    </row>
    <row r="43" spans="1:26" x14ac:dyDescent="0.25">
      <c r="A43" s="5" t="s">
        <v>33</v>
      </c>
      <c r="B43" s="9">
        <v>4308</v>
      </c>
      <c r="C43" s="9"/>
      <c r="D43" s="16">
        <v>0.30266915328461202</v>
      </c>
      <c r="E43" s="1">
        <v>3.252791559012809E-2</v>
      </c>
      <c r="F43" s="1">
        <v>8.1242250999373697E-3</v>
      </c>
      <c r="G43" s="1">
        <v>0.12248481443831538</v>
      </c>
      <c r="H43" s="1">
        <v>0</v>
      </c>
      <c r="I43" s="1">
        <v>6.615962436898544E-2</v>
      </c>
      <c r="J43" s="1">
        <v>2.4681784859405509E-3</v>
      </c>
      <c r="K43" s="16">
        <v>1.6525024846271413E-3</v>
      </c>
      <c r="L43" s="1">
        <v>7.9656573809717239E-3</v>
      </c>
      <c r="M43" s="1">
        <v>7.8317930934418675E-2</v>
      </c>
      <c r="N43" s="1">
        <v>5.5015159749878473E-2</v>
      </c>
      <c r="O43" s="1">
        <v>8.0410621385232025E-4</v>
      </c>
      <c r="P43" s="1">
        <v>7.0204998595900029E-5</v>
      </c>
      <c r="Q43" s="1">
        <v>0</v>
      </c>
      <c r="R43" s="1">
        <v>0</v>
      </c>
      <c r="S43" s="1">
        <v>0</v>
      </c>
      <c r="T43" s="1">
        <v>4.3632758191957579E-3</v>
      </c>
      <c r="U43" s="1">
        <v>3.8857311223492954E-4</v>
      </c>
      <c r="V43" s="1">
        <v>0</v>
      </c>
      <c r="W43" s="1">
        <v>0.10365357030294517</v>
      </c>
      <c r="X43" s="1">
        <v>6.1962573835784733E-2</v>
      </c>
      <c r="Y43" s="1">
        <v>9.8863196988004391E-4</v>
      </c>
      <c r="Z43" s="22">
        <v>0.15038390192969628</v>
      </c>
    </row>
    <row r="44" spans="1:26" x14ac:dyDescent="0.25">
      <c r="A44" s="5" t="s">
        <v>34</v>
      </c>
      <c r="B44" s="9">
        <v>5680</v>
      </c>
      <c r="C44" s="9"/>
      <c r="D44" s="16">
        <v>0.15470440205670055</v>
      </c>
      <c r="E44" s="1">
        <v>5.9630305177336626E-2</v>
      </c>
      <c r="F44" s="1">
        <v>1.8797313255745421E-2</v>
      </c>
      <c r="G44" s="1">
        <v>8.5571951903891649E-2</v>
      </c>
      <c r="H44" s="1">
        <v>6.7652088761590984E-3</v>
      </c>
      <c r="I44" s="1">
        <v>6.0722037119234455E-2</v>
      </c>
      <c r="J44" s="1">
        <v>1.8930265122305737E-2</v>
      </c>
      <c r="K44" s="16">
        <v>0</v>
      </c>
      <c r="L44" s="1">
        <v>8.6767919276592408E-3</v>
      </c>
      <c r="M44" s="1">
        <v>1.7783038711042025E-2</v>
      </c>
      <c r="N44" s="1">
        <v>2.244700781922606E-2</v>
      </c>
      <c r="O44" s="1">
        <v>1.0637787771668049E-3</v>
      </c>
      <c r="P44" s="1">
        <v>0</v>
      </c>
      <c r="Q44" s="1">
        <v>9.4654713128608701E-5</v>
      </c>
      <c r="R44" s="1">
        <v>0</v>
      </c>
      <c r="S44" s="1">
        <v>0</v>
      </c>
      <c r="T44" s="1">
        <v>2.6694840793051074E-3</v>
      </c>
      <c r="U44" s="1">
        <v>2.1655080088072037E-3</v>
      </c>
      <c r="V44" s="1">
        <v>0</v>
      </c>
      <c r="W44" s="1">
        <v>6.258500640191067E-2</v>
      </c>
      <c r="X44" s="1">
        <v>0.13823502312236943</v>
      </c>
      <c r="Y44" s="1">
        <v>2.9311892866947095E-3</v>
      </c>
      <c r="Z44" s="22">
        <v>0.33622703364131667</v>
      </c>
    </row>
    <row r="45" spans="1:26" x14ac:dyDescent="0.25">
      <c r="A45" s="5" t="s">
        <v>35</v>
      </c>
      <c r="B45" s="9">
        <v>2107</v>
      </c>
      <c r="C45" s="9"/>
      <c r="D45" s="16">
        <v>0.13596556467053328</v>
      </c>
      <c r="E45" s="1">
        <v>1.8296828064685928E-2</v>
      </c>
      <c r="F45" s="1">
        <v>4.6629801827145746E-2</v>
      </c>
      <c r="G45" s="1">
        <v>4.3153342221074829E-2</v>
      </c>
      <c r="H45" s="1">
        <v>1.6447978867980887E-2</v>
      </c>
      <c r="I45" s="1">
        <v>2.7793183944107348E-3</v>
      </c>
      <c r="J45" s="1">
        <v>2.2158123292300696E-2</v>
      </c>
      <c r="K45" s="16">
        <v>0</v>
      </c>
      <c r="L45" s="1">
        <v>1.9649533277969533E-2</v>
      </c>
      <c r="M45" s="1">
        <v>7.6101862812457746E-3</v>
      </c>
      <c r="N45" s="1">
        <v>1.919102450546206E-3</v>
      </c>
      <c r="O45" s="1">
        <v>1.0986399722846582E-2</v>
      </c>
      <c r="P45" s="1">
        <v>2.9524653085326248E-4</v>
      </c>
      <c r="Q45" s="1">
        <v>0</v>
      </c>
      <c r="R45" s="1">
        <v>3.1172069825436408E-4</v>
      </c>
      <c r="S45" s="1">
        <v>0</v>
      </c>
      <c r="T45" s="1">
        <v>1.4762326542663124E-4</v>
      </c>
      <c r="U45" s="1">
        <v>0</v>
      </c>
      <c r="V45" s="1">
        <v>0</v>
      </c>
      <c r="W45" s="1">
        <v>3.2994167960671096E-2</v>
      </c>
      <c r="X45" s="1">
        <v>0.12036965626710357</v>
      </c>
      <c r="Y45" s="1">
        <v>8.5849739395237913E-4</v>
      </c>
      <c r="Z45" s="22">
        <v>0.51942690881299847</v>
      </c>
    </row>
    <row r="46" spans="1:26" ht="15.75" thickBot="1" x14ac:dyDescent="0.3">
      <c r="A46" s="6" t="s">
        <v>36</v>
      </c>
      <c r="B46" s="11">
        <v>2080</v>
      </c>
      <c r="C46" s="11"/>
      <c r="D46" s="17">
        <v>0.11793179967824059</v>
      </c>
      <c r="E46" s="18">
        <v>2.5242590801605024E-2</v>
      </c>
      <c r="F46" s="18">
        <v>2.7693152862372356E-2</v>
      </c>
      <c r="G46" s="18">
        <v>2.5858248970385134E-2</v>
      </c>
      <c r="H46" s="18">
        <v>3.4030532119600124E-2</v>
      </c>
      <c r="I46" s="18">
        <v>1.0510428570402429E-3</v>
      </c>
      <c r="J46" s="18">
        <v>2.8188728888673666E-2</v>
      </c>
      <c r="K46" s="17">
        <v>0</v>
      </c>
      <c r="L46" s="18">
        <v>3.6135595598882464E-2</v>
      </c>
      <c r="M46" s="18">
        <v>2.5347198724744917E-4</v>
      </c>
      <c r="N46" s="18">
        <v>0</v>
      </c>
      <c r="O46" s="18">
        <v>2.5317913528579185E-2</v>
      </c>
      <c r="P46" s="18">
        <v>0</v>
      </c>
      <c r="Q46" s="18">
        <v>3.9721946375372397E-5</v>
      </c>
      <c r="R46" s="18">
        <v>0</v>
      </c>
      <c r="S46" s="18">
        <v>0</v>
      </c>
      <c r="T46" s="18">
        <v>5.7023459156242099E-4</v>
      </c>
      <c r="U46" s="18">
        <v>0</v>
      </c>
      <c r="V46" s="18">
        <v>0</v>
      </c>
      <c r="W46" s="18">
        <v>0.11686253957990379</v>
      </c>
      <c r="X46" s="18">
        <v>0.10466805153159163</v>
      </c>
      <c r="Y46" s="18">
        <v>1.9382648318858298E-3</v>
      </c>
      <c r="Z46" s="23">
        <v>0.45421811022605479</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139</v>
      </c>
    </row>
    <row r="2" spans="1:26" x14ac:dyDescent="0.25">
      <c r="A2" t="s">
        <v>140</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4902</v>
      </c>
      <c r="C7" s="8" t="s">
        <v>43</v>
      </c>
      <c r="D7" s="15">
        <v>0.1799265605875153</v>
      </c>
      <c r="E7" s="14">
        <v>6.1199510403916772E-3</v>
      </c>
      <c r="F7" s="14">
        <v>6.5279477764177887E-3</v>
      </c>
      <c r="G7" s="14">
        <v>0.11566707466340269</v>
      </c>
      <c r="H7" s="14">
        <v>0</v>
      </c>
      <c r="I7" s="14">
        <v>8.0783353733170138E-2</v>
      </c>
      <c r="J7" s="14">
        <v>1.4279885760913912E-3</v>
      </c>
      <c r="K7" s="15">
        <v>5.5079559363525096E-3</v>
      </c>
      <c r="L7" s="14">
        <v>1.346389228886169E-2</v>
      </c>
      <c r="M7" s="14">
        <v>0.10975112199102408</v>
      </c>
      <c r="N7" s="14">
        <v>0.10057119543043655</v>
      </c>
      <c r="O7" s="14">
        <v>1.4279885760913912E-3</v>
      </c>
      <c r="P7" s="14">
        <v>0</v>
      </c>
      <c r="Q7" s="14">
        <v>0</v>
      </c>
      <c r="R7" s="14">
        <v>0</v>
      </c>
      <c r="S7" s="14">
        <v>0</v>
      </c>
      <c r="T7" s="14">
        <v>1.2239902080783353E-3</v>
      </c>
      <c r="U7" s="14">
        <v>0</v>
      </c>
      <c r="V7" s="14">
        <v>0</v>
      </c>
      <c r="W7" s="14">
        <v>4.0799673602611179E-4</v>
      </c>
      <c r="X7" s="14">
        <v>5.0795593635250921E-2</v>
      </c>
      <c r="Y7" s="14">
        <v>0</v>
      </c>
      <c r="Z7" s="21">
        <v>0.32639738882088942</v>
      </c>
    </row>
    <row r="8" spans="1:26" x14ac:dyDescent="0.25">
      <c r="A8" s="4">
        <v>1980</v>
      </c>
      <c r="B8" s="8">
        <v>4619</v>
      </c>
      <c r="C8" s="8" t="s">
        <v>43</v>
      </c>
      <c r="D8" s="15">
        <v>0.2665079021433211</v>
      </c>
      <c r="E8" s="14">
        <v>6.23511582593635E-2</v>
      </c>
      <c r="F8" s="14">
        <v>9.3093743234466328E-3</v>
      </c>
      <c r="G8" s="14">
        <v>8.0536912751677847E-2</v>
      </c>
      <c r="H8" s="14">
        <v>0</v>
      </c>
      <c r="I8" s="14">
        <v>6.9712058887205025E-2</v>
      </c>
      <c r="J8" s="14">
        <v>4.1134444684996756E-3</v>
      </c>
      <c r="K8" s="15">
        <v>0</v>
      </c>
      <c r="L8" s="14">
        <v>1.9484736956051094E-3</v>
      </c>
      <c r="M8" s="14">
        <v>8.2701883524572417E-2</v>
      </c>
      <c r="N8" s="14">
        <v>5.7155228404416537E-2</v>
      </c>
      <c r="O8" s="14">
        <v>0</v>
      </c>
      <c r="P8" s="14">
        <v>0</v>
      </c>
      <c r="Q8" s="14">
        <v>0</v>
      </c>
      <c r="R8" s="14">
        <v>0</v>
      </c>
      <c r="S8" s="14">
        <v>0</v>
      </c>
      <c r="T8" s="14">
        <v>2.3814678501840225E-3</v>
      </c>
      <c r="U8" s="14">
        <v>0</v>
      </c>
      <c r="V8" s="14">
        <v>0</v>
      </c>
      <c r="W8" s="14">
        <v>0.10218662048062351</v>
      </c>
      <c r="X8" s="14">
        <v>3.0309590820523924E-2</v>
      </c>
      <c r="Y8" s="14">
        <v>0</v>
      </c>
      <c r="Z8" s="21">
        <v>0.23078588439056072</v>
      </c>
    </row>
    <row r="9" spans="1:26" x14ac:dyDescent="0.25">
      <c r="A9" s="4">
        <v>1981</v>
      </c>
      <c r="B9" s="8">
        <v>2616</v>
      </c>
      <c r="C9" s="8" t="s">
        <v>43</v>
      </c>
      <c r="D9" s="15">
        <v>0.2714067278287462</v>
      </c>
      <c r="E9" s="14">
        <v>1.91131498470948E-2</v>
      </c>
      <c r="F9" s="14">
        <v>7.6452599388379203E-3</v>
      </c>
      <c r="G9" s="14">
        <v>0.13532110091743119</v>
      </c>
      <c r="H9" s="14">
        <v>0</v>
      </c>
      <c r="I9" s="14">
        <v>5.657492354740061E-2</v>
      </c>
      <c r="J9" s="14">
        <v>5.7339449541284407E-3</v>
      </c>
      <c r="K9" s="15">
        <v>3.8226299694189602E-3</v>
      </c>
      <c r="L9" s="14">
        <v>1.1467889908256881E-2</v>
      </c>
      <c r="M9" s="14">
        <v>8.0657492354740068E-2</v>
      </c>
      <c r="N9" s="14">
        <v>6.3073394495412841E-2</v>
      </c>
      <c r="O9" s="14">
        <v>2.675840978593272E-3</v>
      </c>
      <c r="P9" s="14">
        <v>0</v>
      </c>
      <c r="Q9" s="14">
        <v>0</v>
      </c>
      <c r="R9" s="14">
        <v>0</v>
      </c>
      <c r="S9" s="14">
        <v>0</v>
      </c>
      <c r="T9" s="14">
        <v>1.1467889908256881E-2</v>
      </c>
      <c r="U9" s="14">
        <v>1.1467889908256881E-3</v>
      </c>
      <c r="V9" s="14">
        <v>0</v>
      </c>
      <c r="W9" s="14">
        <v>0.11773700305810397</v>
      </c>
      <c r="X9" s="14">
        <v>4.7400611620795105E-2</v>
      </c>
      <c r="Y9" s="14">
        <v>3.0581039755351682E-3</v>
      </c>
      <c r="Z9" s="21">
        <v>0.16169724770642202</v>
      </c>
    </row>
    <row r="10" spans="1:26" x14ac:dyDescent="0.25">
      <c r="A10" s="4">
        <v>1982</v>
      </c>
      <c r="B10" s="8">
        <v>4144</v>
      </c>
      <c r="C10" s="8" t="s">
        <v>43</v>
      </c>
      <c r="D10" s="15">
        <v>0.25096525096525102</v>
      </c>
      <c r="E10" s="14">
        <v>3.9816602316602313E-2</v>
      </c>
      <c r="F10" s="14">
        <v>1.4478764478764479E-2</v>
      </c>
      <c r="G10" s="14">
        <v>0.14623552123552125</v>
      </c>
      <c r="H10" s="14">
        <v>0</v>
      </c>
      <c r="I10" s="14">
        <v>6.0328185328185326E-2</v>
      </c>
      <c r="J10" s="14">
        <v>3.6196911196911198E-3</v>
      </c>
      <c r="K10" s="15">
        <v>1.6891891891891893E-3</v>
      </c>
      <c r="L10" s="14">
        <v>7.4806949806949814E-3</v>
      </c>
      <c r="M10" s="14">
        <v>7.0463320463320461E-2</v>
      </c>
      <c r="N10" s="14">
        <v>6.1534749034749037E-2</v>
      </c>
      <c r="O10" s="14">
        <v>0</v>
      </c>
      <c r="P10" s="14">
        <v>4.8262548262548264E-4</v>
      </c>
      <c r="Q10" s="14">
        <v>0</v>
      </c>
      <c r="R10" s="14">
        <v>0</v>
      </c>
      <c r="S10" s="14">
        <v>0</v>
      </c>
      <c r="T10" s="14">
        <v>6.5154440154440163E-3</v>
      </c>
      <c r="U10" s="14">
        <v>1.2065637065637065E-3</v>
      </c>
      <c r="V10" s="14">
        <v>0</v>
      </c>
      <c r="W10" s="14">
        <v>0.14044401544401544</v>
      </c>
      <c r="X10" s="14">
        <v>6.1052123552123555E-2</v>
      </c>
      <c r="Y10" s="14">
        <v>2.4131274131274132E-4</v>
      </c>
      <c r="Z10" s="21">
        <v>0.13344594594594594</v>
      </c>
    </row>
    <row r="11" spans="1:26" x14ac:dyDescent="0.25">
      <c r="A11" s="4">
        <v>1983</v>
      </c>
      <c r="B11" s="8">
        <v>3577</v>
      </c>
      <c r="C11" s="8" t="s">
        <v>43</v>
      </c>
      <c r="D11" s="15">
        <v>0.36231478892927033</v>
      </c>
      <c r="E11" s="14">
        <v>3.0472462957785853E-2</v>
      </c>
      <c r="F11" s="14">
        <v>3.9138943248532287E-3</v>
      </c>
      <c r="G11" s="14">
        <v>0.11518031870282359</v>
      </c>
      <c r="H11" s="14">
        <v>0</v>
      </c>
      <c r="I11" s="14">
        <v>5.9267542633491752E-2</v>
      </c>
      <c r="J11" s="14">
        <v>0</v>
      </c>
      <c r="K11" s="15">
        <v>0</v>
      </c>
      <c r="L11" s="14">
        <v>3.9138943248532287E-3</v>
      </c>
      <c r="M11" s="14">
        <v>8.2471344702264471E-2</v>
      </c>
      <c r="N11" s="14">
        <v>3.131115459882583E-2</v>
      </c>
      <c r="O11" s="14">
        <v>5.5912776069331842E-4</v>
      </c>
      <c r="P11" s="14">
        <v>0</v>
      </c>
      <c r="Q11" s="14">
        <v>0</v>
      </c>
      <c r="R11" s="14">
        <v>0</v>
      </c>
      <c r="S11" s="14">
        <v>0</v>
      </c>
      <c r="T11" s="14">
        <v>1.6773832820799553E-3</v>
      </c>
      <c r="U11" s="14">
        <v>0</v>
      </c>
      <c r="V11" s="14">
        <v>0</v>
      </c>
      <c r="W11" s="14">
        <v>0.16969527537042214</v>
      </c>
      <c r="X11" s="14">
        <v>4.8084987419625386E-2</v>
      </c>
      <c r="Y11" s="14">
        <v>2.2365110427732737E-3</v>
      </c>
      <c r="Z11" s="21">
        <v>8.8901313950237634E-2</v>
      </c>
    </row>
    <row r="12" spans="1:26" x14ac:dyDescent="0.25">
      <c r="A12" s="4">
        <v>1984</v>
      </c>
      <c r="B12" s="8">
        <v>2976</v>
      </c>
      <c r="C12" s="8" t="s">
        <v>43</v>
      </c>
      <c r="D12" s="15">
        <v>0.25940860215053768</v>
      </c>
      <c r="E12" s="14">
        <v>4.6034946236559141E-2</v>
      </c>
      <c r="F12" s="14">
        <v>1.0080645161290322E-3</v>
      </c>
      <c r="G12" s="14">
        <v>0.14012096774193547</v>
      </c>
      <c r="H12" s="14">
        <v>0</v>
      </c>
      <c r="I12" s="14">
        <v>6.6868279569892469E-2</v>
      </c>
      <c r="J12" s="14">
        <v>0</v>
      </c>
      <c r="K12" s="15">
        <v>0</v>
      </c>
      <c r="L12" s="14">
        <v>1.0752688172043012E-2</v>
      </c>
      <c r="M12" s="14">
        <v>3.9986559139784945E-2</v>
      </c>
      <c r="N12" s="14">
        <v>3.6962365591397844E-2</v>
      </c>
      <c r="O12" s="14">
        <v>0</v>
      </c>
      <c r="P12" s="14">
        <v>0</v>
      </c>
      <c r="Q12" s="14">
        <v>0</v>
      </c>
      <c r="R12" s="14">
        <v>0</v>
      </c>
      <c r="S12" s="14">
        <v>0</v>
      </c>
      <c r="T12" s="14">
        <v>0</v>
      </c>
      <c r="U12" s="14">
        <v>0</v>
      </c>
      <c r="V12" s="14">
        <v>0</v>
      </c>
      <c r="W12" s="14">
        <v>0.16666666666666666</v>
      </c>
      <c r="X12" s="14">
        <v>0.15120967741935484</v>
      </c>
      <c r="Y12" s="14">
        <v>1.3440860215053765E-3</v>
      </c>
      <c r="Z12" s="21">
        <v>7.9637096774193547E-2</v>
      </c>
    </row>
    <row r="13" spans="1:26" x14ac:dyDescent="0.25">
      <c r="A13" s="4">
        <v>1985</v>
      </c>
      <c r="B13" s="8">
        <v>1408</v>
      </c>
      <c r="C13" s="8" t="s">
        <v>43</v>
      </c>
      <c r="D13" s="15">
        <v>0.17329545454545453</v>
      </c>
      <c r="E13" s="14">
        <v>5.9659090909090912E-2</v>
      </c>
      <c r="F13" s="14">
        <v>0</v>
      </c>
      <c r="G13" s="14">
        <v>0.17471590909090909</v>
      </c>
      <c r="H13" s="14">
        <v>0</v>
      </c>
      <c r="I13" s="14">
        <v>1.5625E-2</v>
      </c>
      <c r="J13" s="14">
        <v>0</v>
      </c>
      <c r="K13" s="15">
        <v>0</v>
      </c>
      <c r="L13" s="14">
        <v>6.3920454545454541E-3</v>
      </c>
      <c r="M13" s="14">
        <v>1.065340909090909E-2</v>
      </c>
      <c r="N13" s="14">
        <v>6.6051136363636354E-2</v>
      </c>
      <c r="O13" s="14">
        <v>0</v>
      </c>
      <c r="P13" s="14">
        <v>0</v>
      </c>
      <c r="Q13" s="14">
        <v>0</v>
      </c>
      <c r="R13" s="14">
        <v>0</v>
      </c>
      <c r="S13" s="14">
        <v>0</v>
      </c>
      <c r="T13" s="14">
        <v>1.5625E-2</v>
      </c>
      <c r="U13" s="14">
        <v>1.4204545454545455E-3</v>
      </c>
      <c r="V13" s="14">
        <v>0</v>
      </c>
      <c r="W13" s="14">
        <v>1.278409090909091E-2</v>
      </c>
      <c r="X13" s="14">
        <v>0.16690340909090909</v>
      </c>
      <c r="Y13" s="14">
        <v>5.681818181818182E-3</v>
      </c>
      <c r="Z13" s="21">
        <v>0.29119318181818182</v>
      </c>
    </row>
    <row r="14" spans="1:26" x14ac:dyDescent="0.25">
      <c r="A14" s="4">
        <v>1986</v>
      </c>
      <c r="B14" s="8">
        <v>759</v>
      </c>
      <c r="C14" s="8" t="s">
        <v>43</v>
      </c>
      <c r="D14" s="15">
        <v>0.1370223978919631</v>
      </c>
      <c r="E14" s="14">
        <v>3.5573122529644272E-2</v>
      </c>
      <c r="F14" s="14">
        <v>3.952569169960474E-3</v>
      </c>
      <c r="G14" s="14">
        <v>7.9051383399209488E-2</v>
      </c>
      <c r="H14" s="14">
        <v>5.270092226613966E-3</v>
      </c>
      <c r="I14" s="14">
        <v>5.9288537549407112E-2</v>
      </c>
      <c r="J14" s="14">
        <v>6.587615283267457E-3</v>
      </c>
      <c r="K14" s="15">
        <v>0</v>
      </c>
      <c r="L14" s="14">
        <v>5.270092226613966E-3</v>
      </c>
      <c r="M14" s="14">
        <v>7.9051383399209481E-3</v>
      </c>
      <c r="N14" s="14">
        <v>4.2160737812911728E-2</v>
      </c>
      <c r="O14" s="14">
        <v>0</v>
      </c>
      <c r="P14" s="14">
        <v>0</v>
      </c>
      <c r="Q14" s="14">
        <v>0</v>
      </c>
      <c r="R14" s="14">
        <v>0</v>
      </c>
      <c r="S14" s="14">
        <v>0</v>
      </c>
      <c r="T14" s="14">
        <v>2.635046113306983E-3</v>
      </c>
      <c r="U14" s="14">
        <v>6.587615283267457E-3</v>
      </c>
      <c r="V14" s="14">
        <v>0</v>
      </c>
      <c r="W14" s="14">
        <v>3.952569169960474E-3</v>
      </c>
      <c r="X14" s="14">
        <v>0.30961791831357049</v>
      </c>
      <c r="Y14" s="14">
        <v>0</v>
      </c>
      <c r="Z14" s="21">
        <v>0.29512516469038208</v>
      </c>
    </row>
    <row r="15" spans="1:26" x14ac:dyDescent="0.25">
      <c r="A15" s="4">
        <v>1987</v>
      </c>
      <c r="B15" s="8">
        <v>1423</v>
      </c>
      <c r="C15" s="8" t="s">
        <v>43</v>
      </c>
      <c r="D15" s="15">
        <v>7.0274068868587489E-2</v>
      </c>
      <c r="E15" s="14">
        <v>1.6865776528460996E-2</v>
      </c>
      <c r="F15" s="14">
        <v>5.6219255094869993E-3</v>
      </c>
      <c r="G15" s="14">
        <v>6.0435699226985246E-2</v>
      </c>
      <c r="H15" s="14">
        <v>0</v>
      </c>
      <c r="I15" s="14">
        <v>2.1784961349262121E-2</v>
      </c>
      <c r="J15" s="14">
        <v>1.4054813773717498E-3</v>
      </c>
      <c r="K15" s="15">
        <v>0</v>
      </c>
      <c r="L15" s="14">
        <v>9.8383696416022483E-3</v>
      </c>
      <c r="M15" s="14">
        <v>2.8109627547434995E-2</v>
      </c>
      <c r="N15" s="14">
        <v>3.4434293745607872E-2</v>
      </c>
      <c r="O15" s="14">
        <v>0</v>
      </c>
      <c r="P15" s="14">
        <v>0</v>
      </c>
      <c r="Q15" s="14">
        <v>0</v>
      </c>
      <c r="R15" s="14">
        <v>0</v>
      </c>
      <c r="S15" s="14">
        <v>0</v>
      </c>
      <c r="T15" s="14">
        <v>2.8109627547434997E-3</v>
      </c>
      <c r="U15" s="14">
        <v>1.4054813773717498E-3</v>
      </c>
      <c r="V15" s="14">
        <v>0</v>
      </c>
      <c r="W15" s="14">
        <v>0</v>
      </c>
      <c r="X15" s="14">
        <v>0.20449754040758961</v>
      </c>
      <c r="Y15" s="14">
        <v>7.0274068868587491E-4</v>
      </c>
      <c r="Z15" s="21">
        <v>0.54181307097680953</v>
      </c>
    </row>
    <row r="16" spans="1:26" x14ac:dyDescent="0.25">
      <c r="A16" s="4">
        <v>1988</v>
      </c>
      <c r="B16" s="8">
        <v>2690</v>
      </c>
      <c r="C16" s="8" t="s">
        <v>43</v>
      </c>
      <c r="D16" s="15">
        <v>9.1821561338289961E-2</v>
      </c>
      <c r="E16" s="14">
        <v>2.0817843866171002E-2</v>
      </c>
      <c r="F16" s="14">
        <v>8.921933085501859E-3</v>
      </c>
      <c r="G16" s="14">
        <v>6.20817843866171E-2</v>
      </c>
      <c r="H16" s="14">
        <v>7.8066914498141262E-3</v>
      </c>
      <c r="I16" s="14">
        <v>3.9033457249070633E-2</v>
      </c>
      <c r="J16" s="14">
        <v>4.4609665427509292E-2</v>
      </c>
      <c r="K16" s="15">
        <v>0</v>
      </c>
      <c r="L16" s="14">
        <v>6.3197026022304833E-3</v>
      </c>
      <c r="M16" s="14">
        <v>1.1524163568773234E-2</v>
      </c>
      <c r="N16" s="14">
        <v>2.1933085501858737E-2</v>
      </c>
      <c r="O16" s="14">
        <v>0</v>
      </c>
      <c r="P16" s="14">
        <v>0</v>
      </c>
      <c r="Q16" s="14">
        <v>0</v>
      </c>
      <c r="R16" s="14">
        <v>0</v>
      </c>
      <c r="S16" s="14">
        <v>0</v>
      </c>
      <c r="T16" s="14">
        <v>2.9739776951672862E-3</v>
      </c>
      <c r="U16" s="14">
        <v>1.8587360594795538E-3</v>
      </c>
      <c r="V16" s="14">
        <v>0</v>
      </c>
      <c r="W16" s="14">
        <v>7.397769516728625E-2</v>
      </c>
      <c r="X16" s="14">
        <v>0.12825278810408922</v>
      </c>
      <c r="Y16" s="14">
        <v>9.2936802973977699E-3</v>
      </c>
      <c r="Z16" s="21">
        <v>0.46877323420074352</v>
      </c>
    </row>
    <row r="17" spans="1:26" x14ac:dyDescent="0.25">
      <c r="A17" s="4">
        <v>1989</v>
      </c>
      <c r="B17" s="8">
        <v>5508</v>
      </c>
      <c r="C17" s="8" t="s">
        <v>43</v>
      </c>
      <c r="D17" s="15">
        <v>7.1713870733478569E-2</v>
      </c>
      <c r="E17" s="14">
        <v>2.2149600580973129E-2</v>
      </c>
      <c r="F17" s="14">
        <v>3.0864197530864196E-3</v>
      </c>
      <c r="G17" s="14">
        <v>8.0428467683369642E-2</v>
      </c>
      <c r="H17" s="14">
        <v>4.9019607843137254E-3</v>
      </c>
      <c r="I17" s="14">
        <v>2.178649237472767E-2</v>
      </c>
      <c r="J17" s="14">
        <v>1.9244734931009439E-2</v>
      </c>
      <c r="K17" s="15">
        <v>0</v>
      </c>
      <c r="L17" s="14">
        <v>8.7145969498910666E-3</v>
      </c>
      <c r="M17" s="14">
        <v>1.4524328249818447E-2</v>
      </c>
      <c r="N17" s="14">
        <v>2.1604938271604937E-2</v>
      </c>
      <c r="O17" s="14">
        <v>1.0893246187363835E-3</v>
      </c>
      <c r="P17" s="14">
        <v>0</v>
      </c>
      <c r="Q17" s="14">
        <v>0</v>
      </c>
      <c r="R17" s="14">
        <v>0</v>
      </c>
      <c r="S17" s="14">
        <v>0</v>
      </c>
      <c r="T17" s="14">
        <v>5.4466230936819177E-4</v>
      </c>
      <c r="U17" s="14">
        <v>5.4466230936819177E-4</v>
      </c>
      <c r="V17" s="14">
        <v>0</v>
      </c>
      <c r="W17" s="14">
        <v>0.18899782135076254</v>
      </c>
      <c r="X17" s="14">
        <v>0.1788307915758896</v>
      </c>
      <c r="Y17" s="14">
        <v>3.08641975308642E-3</v>
      </c>
      <c r="Z17" s="21">
        <v>0.3587509077705156</v>
      </c>
    </row>
    <row r="18" spans="1:26" x14ac:dyDescent="0.25">
      <c r="A18" s="4">
        <v>1990</v>
      </c>
      <c r="B18" s="8">
        <v>9962</v>
      </c>
      <c r="C18" s="8" t="s">
        <v>43</v>
      </c>
      <c r="D18" s="15">
        <v>0.16332061834972897</v>
      </c>
      <c r="E18" s="14">
        <v>1.0339289299337482E-2</v>
      </c>
      <c r="F18" s="14">
        <v>1.7968279461955429E-2</v>
      </c>
      <c r="G18" s="14">
        <v>8.0004015257980329E-2</v>
      </c>
      <c r="H18" s="14">
        <v>8.130897410158603E-3</v>
      </c>
      <c r="I18" s="14">
        <v>5.8321622164224055E-2</v>
      </c>
      <c r="J18" s="14">
        <v>1.4454928729170849E-2</v>
      </c>
      <c r="K18" s="15">
        <v>0</v>
      </c>
      <c r="L18" s="14">
        <v>3.6137321822927123E-3</v>
      </c>
      <c r="M18" s="14">
        <v>2.0979722947199356E-2</v>
      </c>
      <c r="N18" s="14">
        <v>2.3589640634410762E-2</v>
      </c>
      <c r="O18" s="14">
        <v>9.0343304557317819E-4</v>
      </c>
      <c r="P18" s="14">
        <v>0</v>
      </c>
      <c r="Q18" s="14">
        <v>0</v>
      </c>
      <c r="R18" s="14">
        <v>0</v>
      </c>
      <c r="S18" s="14">
        <v>0</v>
      </c>
      <c r="T18" s="14">
        <v>0</v>
      </c>
      <c r="U18" s="14">
        <v>4.015257980325236E-4</v>
      </c>
      <c r="V18" s="14">
        <v>0</v>
      </c>
      <c r="W18" s="14">
        <v>8.1610118450110417E-2</v>
      </c>
      <c r="X18" s="14">
        <v>8.1409355551094159E-2</v>
      </c>
      <c r="Y18" s="14">
        <v>2.8106805862276652E-3</v>
      </c>
      <c r="Z18" s="21">
        <v>0.43214214013250352</v>
      </c>
    </row>
    <row r="19" spans="1:26" x14ac:dyDescent="0.25">
      <c r="A19" s="4">
        <v>1991</v>
      </c>
      <c r="B19" s="8">
        <v>12549</v>
      </c>
      <c r="C19" s="8" t="s">
        <v>43</v>
      </c>
      <c r="D19" s="15">
        <v>0.1714080803251255</v>
      </c>
      <c r="E19" s="14">
        <v>1.3706271416049088E-2</v>
      </c>
      <c r="F19" s="14">
        <v>3.0839110686110446E-2</v>
      </c>
      <c r="G19" s="14">
        <v>9.1720455813212212E-2</v>
      </c>
      <c r="H19" s="14">
        <v>4.5421945971790582E-3</v>
      </c>
      <c r="I19" s="14">
        <v>4.5342258347278667E-2</v>
      </c>
      <c r="J19" s="14">
        <v>1.3785959040561001E-2</v>
      </c>
      <c r="K19" s="15">
        <v>0</v>
      </c>
      <c r="L19" s="14">
        <v>4.5421945971790582E-3</v>
      </c>
      <c r="M19" s="14">
        <v>2.4384413100645468E-2</v>
      </c>
      <c r="N19" s="14">
        <v>2.0479719499561719E-2</v>
      </c>
      <c r="O19" s="14">
        <v>3.1078173559646186E-3</v>
      </c>
      <c r="P19" s="14">
        <v>0</v>
      </c>
      <c r="Q19" s="14">
        <v>0</v>
      </c>
      <c r="R19" s="14">
        <v>0</v>
      </c>
      <c r="S19" s="14">
        <v>0</v>
      </c>
      <c r="T19" s="14">
        <v>5.5781337158339306E-4</v>
      </c>
      <c r="U19" s="14">
        <v>7.171886206072197E-4</v>
      </c>
      <c r="V19" s="14">
        <v>0</v>
      </c>
      <c r="W19" s="14">
        <v>0.14654554147740856</v>
      </c>
      <c r="X19" s="14">
        <v>0.12853613833771615</v>
      </c>
      <c r="Y19" s="14">
        <v>3.4265678540122721E-3</v>
      </c>
      <c r="Z19" s="21">
        <v>0.29635827555980554</v>
      </c>
    </row>
    <row r="20" spans="1:26" x14ac:dyDescent="0.25">
      <c r="A20" s="4">
        <v>1992</v>
      </c>
      <c r="B20" s="8">
        <v>8675</v>
      </c>
      <c r="C20" s="8" t="s">
        <v>43</v>
      </c>
      <c r="D20" s="15">
        <v>0.14236311239193083</v>
      </c>
      <c r="E20" s="14">
        <v>2.824207492795389E-2</v>
      </c>
      <c r="F20" s="14">
        <v>1.8443804034582133E-2</v>
      </c>
      <c r="G20" s="14">
        <v>7.06628242074928E-2</v>
      </c>
      <c r="H20" s="14">
        <v>1.0489913544668588E-2</v>
      </c>
      <c r="I20" s="14">
        <v>0.18720461095100865</v>
      </c>
      <c r="J20" s="14">
        <v>2.2363112391930836E-2</v>
      </c>
      <c r="K20" s="15">
        <v>0</v>
      </c>
      <c r="L20" s="14">
        <v>2.4207492795389049E-3</v>
      </c>
      <c r="M20" s="14">
        <v>2.9855907780979827E-2</v>
      </c>
      <c r="N20" s="14">
        <v>1.4985590778097982E-2</v>
      </c>
      <c r="O20" s="14">
        <v>3.8040345821325648E-3</v>
      </c>
      <c r="P20" s="14">
        <v>0</v>
      </c>
      <c r="Q20" s="14">
        <v>0</v>
      </c>
      <c r="R20" s="14">
        <v>0</v>
      </c>
      <c r="S20" s="14">
        <v>0</v>
      </c>
      <c r="T20" s="14">
        <v>6.9164265129682996E-4</v>
      </c>
      <c r="U20" s="14">
        <v>4.6109510086455333E-4</v>
      </c>
      <c r="V20" s="14">
        <v>0</v>
      </c>
      <c r="W20" s="14">
        <v>2.6512968299711817E-3</v>
      </c>
      <c r="X20" s="14">
        <v>5.959654178674352E-2</v>
      </c>
      <c r="Y20" s="14">
        <v>1.9596541786743517E-3</v>
      </c>
      <c r="Z20" s="21">
        <v>0.40380403458213254</v>
      </c>
    </row>
    <row r="21" spans="1:26" x14ac:dyDescent="0.25">
      <c r="A21" s="4">
        <v>1993</v>
      </c>
      <c r="B21" s="8">
        <v>6065</v>
      </c>
      <c r="C21" s="8" t="s">
        <v>43</v>
      </c>
      <c r="D21" s="15">
        <v>0.14080791426215991</v>
      </c>
      <c r="E21" s="14">
        <v>9.7279472382522676E-3</v>
      </c>
      <c r="F21" s="14">
        <v>2.3742786479802144E-2</v>
      </c>
      <c r="G21" s="14">
        <v>7.1393239901071728E-2</v>
      </c>
      <c r="H21" s="14">
        <v>8.2440230832646327E-3</v>
      </c>
      <c r="I21" s="14">
        <v>0.13899422918384172</v>
      </c>
      <c r="J21" s="14">
        <v>2.4402308326463316E-2</v>
      </c>
      <c r="K21" s="15">
        <v>0</v>
      </c>
      <c r="L21" s="14">
        <v>8.0791426215993407E-3</v>
      </c>
      <c r="M21" s="14">
        <v>1.9455894476504535E-2</v>
      </c>
      <c r="N21" s="14">
        <v>1.1871393239901072E-2</v>
      </c>
      <c r="O21" s="14">
        <v>2.3083264633140975E-3</v>
      </c>
      <c r="P21" s="14">
        <v>0</v>
      </c>
      <c r="Q21" s="14">
        <v>1.1541632316570487E-3</v>
      </c>
      <c r="R21" s="14">
        <v>0</v>
      </c>
      <c r="S21" s="14">
        <v>0</v>
      </c>
      <c r="T21" s="14">
        <v>1.6488046166529267E-4</v>
      </c>
      <c r="U21" s="14">
        <v>8.2440230832646333E-4</v>
      </c>
      <c r="V21" s="14">
        <v>0</v>
      </c>
      <c r="W21" s="14">
        <v>7.5020610057708159E-2</v>
      </c>
      <c r="X21" s="14">
        <v>0.12563891178895301</v>
      </c>
      <c r="Y21" s="14">
        <v>3.1327287716405609E-3</v>
      </c>
      <c r="Z21" s="21">
        <v>0.33503709810387466</v>
      </c>
    </row>
    <row r="22" spans="1:26" x14ac:dyDescent="0.25">
      <c r="A22" s="4">
        <v>1994</v>
      </c>
      <c r="B22" s="8">
        <v>3397</v>
      </c>
      <c r="C22" s="8" t="s">
        <v>43</v>
      </c>
      <c r="D22" s="15">
        <v>0.16190756549896967</v>
      </c>
      <c r="E22" s="14">
        <v>2.2372681778039447E-2</v>
      </c>
      <c r="F22" s="14">
        <v>4.1507212246099497E-2</v>
      </c>
      <c r="G22" s="14">
        <v>9.5378274948483957E-2</v>
      </c>
      <c r="H22" s="14">
        <v>4.7100382690609364E-3</v>
      </c>
      <c r="I22" s="14">
        <v>4.9749779216956135E-2</v>
      </c>
      <c r="J22" s="14">
        <v>4.0035325287017955E-2</v>
      </c>
      <c r="K22" s="15">
        <v>0</v>
      </c>
      <c r="L22" s="14">
        <v>6.1819252281424784E-3</v>
      </c>
      <c r="M22" s="14">
        <v>1.2363850456284957E-2</v>
      </c>
      <c r="N22" s="14">
        <v>1.1480718280836031E-2</v>
      </c>
      <c r="O22" s="14">
        <v>1.7662643508978512E-3</v>
      </c>
      <c r="P22" s="14">
        <v>0</v>
      </c>
      <c r="Q22" s="14">
        <v>0</v>
      </c>
      <c r="R22" s="14">
        <v>0</v>
      </c>
      <c r="S22" s="14">
        <v>0</v>
      </c>
      <c r="T22" s="14">
        <v>0</v>
      </c>
      <c r="U22" s="14">
        <v>8.8313217544892548E-4</v>
      </c>
      <c r="V22" s="14">
        <v>0</v>
      </c>
      <c r="W22" s="14">
        <v>0.1242272593464822</v>
      </c>
      <c r="X22" s="14">
        <v>0.1630850750662349</v>
      </c>
      <c r="Y22" s="14">
        <v>3.5325287017957019E-3</v>
      </c>
      <c r="Z22" s="21">
        <v>0.26081836914924933</v>
      </c>
    </row>
    <row r="23" spans="1:26" x14ac:dyDescent="0.25">
      <c r="A23" s="4">
        <v>1995</v>
      </c>
      <c r="B23" s="8">
        <v>1422</v>
      </c>
      <c r="C23" s="8" t="s">
        <v>43</v>
      </c>
      <c r="D23" s="15">
        <v>0.13431786216596345</v>
      </c>
      <c r="E23" s="14">
        <v>0</v>
      </c>
      <c r="F23" s="14">
        <v>3.7271448663853728E-2</v>
      </c>
      <c r="G23" s="14">
        <v>2.5316455696202531E-2</v>
      </c>
      <c r="H23" s="14">
        <v>1.5471167369901548E-2</v>
      </c>
      <c r="I23" s="14">
        <v>1.2658227848101266E-2</v>
      </c>
      <c r="J23" s="14">
        <v>2.6019690576652602E-2</v>
      </c>
      <c r="K23" s="15">
        <v>0</v>
      </c>
      <c r="L23" s="14">
        <v>1.2658227848101266E-2</v>
      </c>
      <c r="M23" s="14">
        <v>2.8129395218002813E-3</v>
      </c>
      <c r="N23" s="14">
        <v>3.5161744022503515E-3</v>
      </c>
      <c r="O23" s="14">
        <v>0</v>
      </c>
      <c r="P23" s="14">
        <v>0</v>
      </c>
      <c r="Q23" s="14">
        <v>0</v>
      </c>
      <c r="R23" s="14">
        <v>0</v>
      </c>
      <c r="S23" s="14">
        <v>0</v>
      </c>
      <c r="T23" s="14">
        <v>1.4064697609001407E-3</v>
      </c>
      <c r="U23" s="14">
        <v>0</v>
      </c>
      <c r="V23" s="14">
        <v>0</v>
      </c>
      <c r="W23" s="14">
        <v>6.118143459915612E-2</v>
      </c>
      <c r="X23" s="14">
        <v>8.0872011251758094E-2</v>
      </c>
      <c r="Y23" s="14">
        <v>3.5161744022503515E-3</v>
      </c>
      <c r="Z23" s="21">
        <v>0.58298171589310832</v>
      </c>
    </row>
    <row r="24" spans="1:26" x14ac:dyDescent="0.25">
      <c r="A24" s="4">
        <v>1996</v>
      </c>
      <c r="B24" s="8">
        <v>727</v>
      </c>
      <c r="C24" s="8" t="s">
        <v>43</v>
      </c>
      <c r="D24" s="15">
        <v>5.364511691884457E-2</v>
      </c>
      <c r="E24" s="14">
        <v>1.375515818431912E-3</v>
      </c>
      <c r="F24" s="14">
        <v>1.7881705639614855E-2</v>
      </c>
      <c r="G24" s="14">
        <v>0</v>
      </c>
      <c r="H24" s="14">
        <v>5.5020632737276479E-3</v>
      </c>
      <c r="I24" s="14">
        <v>0</v>
      </c>
      <c r="J24" s="14">
        <v>0</v>
      </c>
      <c r="K24" s="15">
        <v>0</v>
      </c>
      <c r="L24" s="14">
        <v>2.0632737276478678E-2</v>
      </c>
      <c r="M24" s="14">
        <v>4.1265474552957355E-3</v>
      </c>
      <c r="N24" s="14">
        <v>0</v>
      </c>
      <c r="O24" s="14">
        <v>1.3755158184319119E-2</v>
      </c>
      <c r="P24" s="14">
        <v>0</v>
      </c>
      <c r="Q24" s="14">
        <v>0</v>
      </c>
      <c r="R24" s="14">
        <v>0</v>
      </c>
      <c r="S24" s="14">
        <v>0</v>
      </c>
      <c r="T24" s="14">
        <v>0</v>
      </c>
      <c r="U24" s="14">
        <v>0</v>
      </c>
      <c r="V24" s="14">
        <v>0</v>
      </c>
      <c r="W24" s="14">
        <v>0</v>
      </c>
      <c r="X24" s="14">
        <v>0</v>
      </c>
      <c r="Y24" s="14">
        <v>0</v>
      </c>
      <c r="Z24" s="21">
        <v>0.88308115543328747</v>
      </c>
    </row>
    <row r="25" spans="1:26" x14ac:dyDescent="0.25">
      <c r="A25" s="4">
        <v>1997</v>
      </c>
      <c r="B25" s="8">
        <v>1977</v>
      </c>
      <c r="C25" s="8" t="s">
        <v>43</v>
      </c>
      <c r="D25" s="15">
        <v>0.11178553363682346</v>
      </c>
      <c r="E25" s="14">
        <v>1.5680323722812341E-2</v>
      </c>
      <c r="F25" s="14">
        <v>3.9959534648457258E-2</v>
      </c>
      <c r="G25" s="14">
        <v>4.1982802225594334E-2</v>
      </c>
      <c r="H25" s="14">
        <v>1.3151239251390997E-2</v>
      </c>
      <c r="I25" s="14">
        <v>1.0116337885685382E-3</v>
      </c>
      <c r="J25" s="14">
        <v>1.9221041982802226E-2</v>
      </c>
      <c r="K25" s="15">
        <v>0</v>
      </c>
      <c r="L25" s="14">
        <v>1.0116337885685382E-2</v>
      </c>
      <c r="M25" s="14">
        <v>1.6186140617096612E-2</v>
      </c>
      <c r="N25" s="14">
        <v>4.552352048558422E-3</v>
      </c>
      <c r="O25" s="14">
        <v>1.2139605462822459E-2</v>
      </c>
      <c r="P25" s="14">
        <v>1.0116337885685382E-3</v>
      </c>
      <c r="Q25" s="14">
        <v>0</v>
      </c>
      <c r="R25" s="14">
        <v>0</v>
      </c>
      <c r="S25" s="14">
        <v>0</v>
      </c>
      <c r="T25" s="14">
        <v>5.0581689428426911E-4</v>
      </c>
      <c r="U25" s="14">
        <v>0</v>
      </c>
      <c r="V25" s="14">
        <v>0</v>
      </c>
      <c r="W25" s="14">
        <v>6.6262013151239252E-2</v>
      </c>
      <c r="X25" s="14">
        <v>0.18209408194233687</v>
      </c>
      <c r="Y25" s="14">
        <v>1.5174506828528073E-3</v>
      </c>
      <c r="Z25" s="21">
        <v>0.46282245827010621</v>
      </c>
    </row>
    <row r="26" spans="1:26" x14ac:dyDescent="0.25">
      <c r="A26" s="4">
        <v>1998</v>
      </c>
      <c r="B26" s="8">
        <v>3061</v>
      </c>
      <c r="C26" s="8" t="s">
        <v>43</v>
      </c>
      <c r="D26" s="15">
        <v>0.16693890885331591</v>
      </c>
      <c r="E26" s="14">
        <v>1.0780790591310029E-2</v>
      </c>
      <c r="F26" s="14">
        <v>5.129042796471741E-2</v>
      </c>
      <c r="G26" s="14">
        <v>5.4884024828487421E-2</v>
      </c>
      <c r="H26" s="14">
        <v>2.4828487422410978E-2</v>
      </c>
      <c r="I26" s="14">
        <v>0</v>
      </c>
      <c r="J26" s="14">
        <v>4.737014047696831E-2</v>
      </c>
      <c r="K26" s="15">
        <v>0</v>
      </c>
      <c r="L26" s="14">
        <v>6.533812479581836E-3</v>
      </c>
      <c r="M26" s="14">
        <v>0</v>
      </c>
      <c r="N26" s="14">
        <v>0</v>
      </c>
      <c r="O26" s="14">
        <v>4.2469781117281937E-3</v>
      </c>
      <c r="P26" s="14">
        <v>0</v>
      </c>
      <c r="Q26" s="14">
        <v>0</v>
      </c>
      <c r="R26" s="14">
        <v>9.8007187193727531E-4</v>
      </c>
      <c r="S26" s="14">
        <v>0</v>
      </c>
      <c r="T26" s="14">
        <v>0</v>
      </c>
      <c r="U26" s="14">
        <v>0</v>
      </c>
      <c r="V26" s="14">
        <v>0</v>
      </c>
      <c r="W26" s="14">
        <v>4.2469781117281932E-2</v>
      </c>
      <c r="X26" s="14">
        <v>0.16595883698137864</v>
      </c>
      <c r="Y26" s="14">
        <v>1.3067624959163672E-3</v>
      </c>
      <c r="Z26" s="21">
        <v>0.4224109768049657</v>
      </c>
    </row>
    <row r="27" spans="1:26" x14ac:dyDescent="0.25">
      <c r="A27" s="4">
        <v>1999</v>
      </c>
      <c r="B27" s="8">
        <v>1197</v>
      </c>
      <c r="C27" s="8" t="s">
        <v>43</v>
      </c>
      <c r="D27" s="15">
        <v>0.11612364243943191</v>
      </c>
      <c r="E27" s="14">
        <v>9.1896407685881365E-3</v>
      </c>
      <c r="F27" s="14">
        <v>7.4352548036758559E-2</v>
      </c>
      <c r="G27" s="14">
        <v>5.4302422723475352E-2</v>
      </c>
      <c r="H27" s="14">
        <v>6.0150375939849621E-2</v>
      </c>
      <c r="I27" s="14">
        <v>0</v>
      </c>
      <c r="J27" s="14">
        <v>3.1746031746031744E-2</v>
      </c>
      <c r="K27" s="15">
        <v>0</v>
      </c>
      <c r="L27" s="14">
        <v>9.1896407685881365E-3</v>
      </c>
      <c r="M27" s="14">
        <v>2.5062656641604009E-3</v>
      </c>
      <c r="N27" s="14">
        <v>0</v>
      </c>
      <c r="O27" s="14">
        <v>3.3416875522138678E-3</v>
      </c>
      <c r="P27" s="14">
        <v>0</v>
      </c>
      <c r="Q27" s="14">
        <v>0</v>
      </c>
      <c r="R27" s="14">
        <v>0</v>
      </c>
      <c r="S27" s="14">
        <v>0</v>
      </c>
      <c r="T27" s="14">
        <v>0</v>
      </c>
      <c r="U27" s="14">
        <v>0</v>
      </c>
      <c r="V27" s="14">
        <v>0</v>
      </c>
      <c r="W27" s="14">
        <v>6.5162907268170422E-2</v>
      </c>
      <c r="X27" s="14">
        <v>0.17710944026733499</v>
      </c>
      <c r="Y27" s="14">
        <v>0</v>
      </c>
      <c r="Z27" s="21">
        <v>0.3968253968253968</v>
      </c>
    </row>
    <row r="28" spans="1:26" x14ac:dyDescent="0.25">
      <c r="A28" s="4">
        <v>2000</v>
      </c>
      <c r="B28" s="8">
        <v>221</v>
      </c>
      <c r="C28" s="8" t="s">
        <v>43</v>
      </c>
      <c r="D28" s="15">
        <v>6.3348416289592757E-2</v>
      </c>
      <c r="E28" s="14">
        <v>0</v>
      </c>
      <c r="F28" s="14">
        <v>0</v>
      </c>
      <c r="G28" s="14">
        <v>0</v>
      </c>
      <c r="H28" s="14">
        <v>3.1674208144796379E-2</v>
      </c>
      <c r="I28" s="14">
        <v>0</v>
      </c>
      <c r="J28" s="14">
        <v>0</v>
      </c>
      <c r="K28" s="15">
        <v>0</v>
      </c>
      <c r="L28" s="14">
        <v>3.1674208144796379E-2</v>
      </c>
      <c r="M28" s="14">
        <v>0</v>
      </c>
      <c r="N28" s="14">
        <v>0</v>
      </c>
      <c r="O28" s="14">
        <v>0</v>
      </c>
      <c r="P28" s="14">
        <v>0</v>
      </c>
      <c r="Q28" s="14">
        <v>0</v>
      </c>
      <c r="R28" s="14">
        <v>0</v>
      </c>
      <c r="S28" s="14">
        <v>0</v>
      </c>
      <c r="T28" s="14">
        <v>0</v>
      </c>
      <c r="U28" s="14">
        <v>0</v>
      </c>
      <c r="V28" s="14">
        <v>0</v>
      </c>
      <c r="W28" s="14">
        <v>0</v>
      </c>
      <c r="X28" s="14">
        <v>0</v>
      </c>
      <c r="Y28" s="14">
        <v>0</v>
      </c>
      <c r="Z28" s="21">
        <v>0.87330316742081449</v>
      </c>
    </row>
    <row r="29" spans="1:26" x14ac:dyDescent="0.25">
      <c r="A29" s="4">
        <v>2001</v>
      </c>
      <c r="B29" s="8">
        <v>906</v>
      </c>
      <c r="C29" s="8" t="s">
        <v>43</v>
      </c>
      <c r="D29" s="15">
        <v>2.9801324503311258E-2</v>
      </c>
      <c r="E29" s="14">
        <v>0</v>
      </c>
      <c r="F29" s="14">
        <v>1.6556291390728478E-2</v>
      </c>
      <c r="G29" s="14">
        <v>0</v>
      </c>
      <c r="H29" s="14">
        <v>0</v>
      </c>
      <c r="I29" s="14">
        <v>0</v>
      </c>
      <c r="J29" s="14">
        <v>2.097130242825607E-2</v>
      </c>
      <c r="K29" s="15">
        <v>0</v>
      </c>
      <c r="L29" s="14">
        <v>2.2075055187637971E-2</v>
      </c>
      <c r="M29" s="14">
        <v>0</v>
      </c>
      <c r="N29" s="14">
        <v>0</v>
      </c>
      <c r="O29" s="14">
        <v>4.4150110375275938E-3</v>
      </c>
      <c r="P29" s="14">
        <v>0</v>
      </c>
      <c r="Q29" s="14">
        <v>0</v>
      </c>
      <c r="R29" s="14">
        <v>0</v>
      </c>
      <c r="S29" s="14">
        <v>0</v>
      </c>
      <c r="T29" s="14">
        <v>0</v>
      </c>
      <c r="U29" s="14">
        <v>0</v>
      </c>
      <c r="V29" s="14">
        <v>0</v>
      </c>
      <c r="W29" s="14">
        <v>0</v>
      </c>
      <c r="X29" s="14">
        <v>1.434878587196468E-2</v>
      </c>
      <c r="Y29" s="14">
        <v>0</v>
      </c>
      <c r="Z29" s="21">
        <v>0.89183222958057395</v>
      </c>
    </row>
    <row r="30" spans="1:26" x14ac:dyDescent="0.25">
      <c r="A30" s="4">
        <v>2002</v>
      </c>
      <c r="B30" s="8">
        <v>1954</v>
      </c>
      <c r="C30" s="8" t="s">
        <v>43</v>
      </c>
      <c r="D30" s="15">
        <v>0.10951893551688843</v>
      </c>
      <c r="E30" s="14">
        <v>4.0941658137154556E-3</v>
      </c>
      <c r="F30" s="14">
        <v>1.4841351074718526E-2</v>
      </c>
      <c r="G30" s="14">
        <v>3.3776867963152504E-2</v>
      </c>
      <c r="H30" s="14">
        <v>1.7400204708290685E-2</v>
      </c>
      <c r="I30" s="14">
        <v>3.5823950870010235E-3</v>
      </c>
      <c r="J30" s="14">
        <v>2.7635619242579325E-2</v>
      </c>
      <c r="K30" s="15">
        <v>0</v>
      </c>
      <c r="L30" s="14">
        <v>5.6294779938587513E-3</v>
      </c>
      <c r="M30" s="14">
        <v>1.5353121801432957E-3</v>
      </c>
      <c r="N30" s="14">
        <v>0</v>
      </c>
      <c r="O30" s="14">
        <v>1.8423746161719549E-2</v>
      </c>
      <c r="P30" s="14">
        <v>0</v>
      </c>
      <c r="Q30" s="14">
        <v>0</v>
      </c>
      <c r="R30" s="14">
        <v>0</v>
      </c>
      <c r="S30" s="14">
        <v>0</v>
      </c>
      <c r="T30" s="14">
        <v>0</v>
      </c>
      <c r="U30" s="14">
        <v>0</v>
      </c>
      <c r="V30" s="14">
        <v>0</v>
      </c>
      <c r="W30" s="14">
        <v>7.4718526100307062E-2</v>
      </c>
      <c r="X30" s="14">
        <v>0.14073694984646878</v>
      </c>
      <c r="Y30" s="14">
        <v>0</v>
      </c>
      <c r="Z30" s="21">
        <v>0.54810644831115662</v>
      </c>
    </row>
    <row r="31" spans="1:26" x14ac:dyDescent="0.25">
      <c r="A31" s="4">
        <v>2003</v>
      </c>
      <c r="B31" s="8">
        <v>2776</v>
      </c>
      <c r="C31" s="8" t="s">
        <v>43</v>
      </c>
      <c r="D31" s="15">
        <v>0.12896253602305474</v>
      </c>
      <c r="E31" s="14">
        <v>1.6930835734870316E-2</v>
      </c>
      <c r="F31" s="14">
        <v>2.9538904899135448E-2</v>
      </c>
      <c r="G31" s="14">
        <v>7.2046109510086453E-3</v>
      </c>
      <c r="H31" s="14">
        <v>1.2968299711815562E-2</v>
      </c>
      <c r="I31" s="14">
        <v>0</v>
      </c>
      <c r="J31" s="14">
        <v>1.6930835734870316E-2</v>
      </c>
      <c r="K31" s="15">
        <v>0</v>
      </c>
      <c r="L31" s="14">
        <v>5.7636887608069169E-3</v>
      </c>
      <c r="M31" s="14">
        <v>0</v>
      </c>
      <c r="N31" s="14">
        <v>0</v>
      </c>
      <c r="O31" s="14">
        <v>2.6296829971181556E-2</v>
      </c>
      <c r="P31" s="14">
        <v>0</v>
      </c>
      <c r="Q31" s="14">
        <v>0</v>
      </c>
      <c r="R31" s="14">
        <v>0</v>
      </c>
      <c r="S31" s="14">
        <v>0</v>
      </c>
      <c r="T31" s="14">
        <v>0</v>
      </c>
      <c r="U31" s="14">
        <v>0</v>
      </c>
      <c r="V31" s="14">
        <v>0</v>
      </c>
      <c r="W31" s="14">
        <v>8.7536023054755052E-2</v>
      </c>
      <c r="X31" s="14">
        <v>0.14012968299711814</v>
      </c>
      <c r="Y31" s="14">
        <v>0</v>
      </c>
      <c r="Z31" s="21">
        <v>0.5277377521613833</v>
      </c>
    </row>
    <row r="32" spans="1:26" x14ac:dyDescent="0.25">
      <c r="A32" s="4">
        <v>2004</v>
      </c>
      <c r="B32" s="8">
        <v>4507</v>
      </c>
      <c r="C32" s="8" t="s">
        <v>43</v>
      </c>
      <c r="D32" s="15">
        <v>0.12114488573330374</v>
      </c>
      <c r="E32" s="14">
        <v>5.3028622143332593E-2</v>
      </c>
      <c r="F32" s="14">
        <v>2.7069003771910363E-2</v>
      </c>
      <c r="G32" s="14">
        <v>2.440647881073885E-2</v>
      </c>
      <c r="H32" s="14">
        <v>1.19813623252718E-2</v>
      </c>
      <c r="I32" s="14">
        <v>1.5531395606833813E-3</v>
      </c>
      <c r="J32" s="14">
        <v>1.3534501885955182E-2</v>
      </c>
      <c r="K32" s="15">
        <v>0</v>
      </c>
      <c r="L32" s="14">
        <v>2.063456844907921E-2</v>
      </c>
      <c r="M32" s="14">
        <v>0</v>
      </c>
      <c r="N32" s="14">
        <v>0</v>
      </c>
      <c r="O32" s="14">
        <v>2.8178389172398489E-2</v>
      </c>
      <c r="P32" s="14">
        <v>0</v>
      </c>
      <c r="Q32" s="14">
        <v>6.656312402928778E-4</v>
      </c>
      <c r="R32" s="14">
        <v>0</v>
      </c>
      <c r="S32" s="14">
        <v>0</v>
      </c>
      <c r="T32" s="14">
        <v>0</v>
      </c>
      <c r="U32" s="14">
        <v>0</v>
      </c>
      <c r="V32" s="14">
        <v>0</v>
      </c>
      <c r="W32" s="14">
        <v>0.1258043044153539</v>
      </c>
      <c r="X32" s="14">
        <v>0.12402928777457288</v>
      </c>
      <c r="Y32" s="14">
        <v>7.5438207233192809E-3</v>
      </c>
      <c r="Z32" s="21">
        <v>0.44042600399378745</v>
      </c>
    </row>
    <row r="33" spans="1:26" x14ac:dyDescent="0.25">
      <c r="A33" s="4">
        <v>2005</v>
      </c>
      <c r="B33" s="8">
        <v>2976</v>
      </c>
      <c r="C33" s="8" t="s">
        <v>43</v>
      </c>
      <c r="D33" s="15">
        <v>0.13911290322580644</v>
      </c>
      <c r="E33" s="14">
        <v>1.6801075268817203E-2</v>
      </c>
      <c r="F33" s="14">
        <v>3.6626344086021508E-2</v>
      </c>
      <c r="G33" s="14">
        <v>2.8225806451612902E-2</v>
      </c>
      <c r="H33" s="14">
        <v>3.595430107526882E-2</v>
      </c>
      <c r="I33" s="14">
        <v>0</v>
      </c>
      <c r="J33" s="14">
        <v>1.6801075268817203E-2</v>
      </c>
      <c r="K33" s="15">
        <v>0</v>
      </c>
      <c r="L33" s="14">
        <v>2.2177419354838711E-2</v>
      </c>
      <c r="M33" s="14">
        <v>0</v>
      </c>
      <c r="N33" s="14">
        <v>0</v>
      </c>
      <c r="O33" s="14">
        <v>4.9059139784946242E-2</v>
      </c>
      <c r="P33" s="14">
        <v>0</v>
      </c>
      <c r="Q33" s="14">
        <v>0</v>
      </c>
      <c r="R33" s="14">
        <v>0</v>
      </c>
      <c r="S33" s="14">
        <v>0</v>
      </c>
      <c r="T33" s="14">
        <v>0</v>
      </c>
      <c r="U33" s="14">
        <v>0</v>
      </c>
      <c r="V33" s="14">
        <v>0</v>
      </c>
      <c r="W33" s="14">
        <v>0.32459677419354838</v>
      </c>
      <c r="X33" s="14">
        <v>7.8629032258064516E-2</v>
      </c>
      <c r="Y33" s="14">
        <v>4.3682795698924736E-3</v>
      </c>
      <c r="Z33" s="21">
        <v>0.24764784946236559</v>
      </c>
    </row>
    <row r="34" spans="1:26" x14ac:dyDescent="0.25">
      <c r="A34" s="4">
        <v>2006</v>
      </c>
      <c r="B34" s="8">
        <v>2642</v>
      </c>
      <c r="C34" s="8" t="s">
        <v>43</v>
      </c>
      <c r="D34" s="15">
        <v>9.7653292959878873E-2</v>
      </c>
      <c r="E34" s="14">
        <v>1.5518546555639667E-2</v>
      </c>
      <c r="F34" s="14">
        <v>2.4224072672218017E-2</v>
      </c>
      <c r="G34" s="14">
        <v>2.3088569265707796E-2</v>
      </c>
      <c r="H34" s="14">
        <v>2.7630582891748676E-2</v>
      </c>
      <c r="I34" s="14">
        <v>0</v>
      </c>
      <c r="J34" s="14">
        <v>3.5957607872823621E-2</v>
      </c>
      <c r="K34" s="15">
        <v>0</v>
      </c>
      <c r="L34" s="14">
        <v>2.3088569265707799E-2</v>
      </c>
      <c r="M34" s="14">
        <v>0</v>
      </c>
      <c r="N34" s="14">
        <v>0</v>
      </c>
      <c r="O34" s="14">
        <v>1.8546555639666919E-2</v>
      </c>
      <c r="P34" s="14">
        <v>0</v>
      </c>
      <c r="Q34" s="14">
        <v>0</v>
      </c>
      <c r="R34" s="14">
        <v>0</v>
      </c>
      <c r="S34" s="14">
        <v>0</v>
      </c>
      <c r="T34" s="14">
        <v>0</v>
      </c>
      <c r="U34" s="14">
        <v>0</v>
      </c>
      <c r="V34" s="14">
        <v>0</v>
      </c>
      <c r="W34" s="14">
        <v>0.26532929598788796</v>
      </c>
      <c r="X34" s="14">
        <v>0.10711582134746404</v>
      </c>
      <c r="Y34" s="14">
        <v>2.2710068130204391E-3</v>
      </c>
      <c r="Z34" s="21">
        <v>0.35957607872823616</v>
      </c>
    </row>
    <row r="35" spans="1:26" x14ac:dyDescent="0.25">
      <c r="A35" s="4">
        <v>2007</v>
      </c>
      <c r="B35" s="8">
        <v>2068</v>
      </c>
      <c r="C35" s="8" t="s">
        <v>43</v>
      </c>
      <c r="D35" s="15">
        <v>0.15232108317214701</v>
      </c>
      <c r="E35" s="14">
        <v>1.9342359767891684E-2</v>
      </c>
      <c r="F35" s="14">
        <v>3.3849129593810444E-2</v>
      </c>
      <c r="G35" s="14">
        <v>5.1257253384912958E-2</v>
      </c>
      <c r="H35" s="14">
        <v>4.5938104448742745E-2</v>
      </c>
      <c r="I35" s="14">
        <v>9.6711798839458415E-4</v>
      </c>
      <c r="J35" s="14">
        <v>4.0618955512572531E-2</v>
      </c>
      <c r="K35" s="15">
        <v>0</v>
      </c>
      <c r="L35" s="14">
        <v>1.6924564796905222E-2</v>
      </c>
      <c r="M35" s="14">
        <v>0</v>
      </c>
      <c r="N35" s="14">
        <v>0</v>
      </c>
      <c r="O35" s="14">
        <v>1.2572533849129593E-2</v>
      </c>
      <c r="P35" s="14">
        <v>0</v>
      </c>
      <c r="Q35" s="14">
        <v>0</v>
      </c>
      <c r="R35" s="14">
        <v>0</v>
      </c>
      <c r="S35" s="14">
        <v>0</v>
      </c>
      <c r="T35" s="14">
        <v>0</v>
      </c>
      <c r="U35" s="14">
        <v>0</v>
      </c>
      <c r="V35" s="14">
        <v>0</v>
      </c>
      <c r="W35" s="14">
        <v>0.27804642166344296</v>
      </c>
      <c r="X35" s="14">
        <v>0.12524177949709864</v>
      </c>
      <c r="Y35" s="14">
        <v>0</v>
      </c>
      <c r="Z35" s="21">
        <v>0.22292069632495165</v>
      </c>
    </row>
    <row r="36" spans="1:26" x14ac:dyDescent="0.25">
      <c r="A36" s="4">
        <v>2008</v>
      </c>
      <c r="B36" s="8">
        <v>1521</v>
      </c>
      <c r="C36" s="8" t="s">
        <v>43</v>
      </c>
      <c r="D36" s="15">
        <v>7.6923076923076927E-2</v>
      </c>
      <c r="E36" s="14">
        <v>2.6298487836949377E-3</v>
      </c>
      <c r="F36" s="14">
        <v>1.2491781722550954E-2</v>
      </c>
      <c r="G36" s="14">
        <v>2.2353714661406968E-2</v>
      </c>
      <c r="H36" s="14">
        <v>2.3668639053254437E-2</v>
      </c>
      <c r="I36" s="14">
        <v>0</v>
      </c>
      <c r="J36" s="14">
        <v>1.1834319526627219E-2</v>
      </c>
      <c r="K36" s="15">
        <v>0</v>
      </c>
      <c r="L36" s="14">
        <v>1.9723865877712035E-2</v>
      </c>
      <c r="M36" s="14">
        <v>0</v>
      </c>
      <c r="N36" s="14">
        <v>0</v>
      </c>
      <c r="O36" s="14">
        <v>3.0900723208415515E-2</v>
      </c>
      <c r="P36" s="14">
        <v>0</v>
      </c>
      <c r="Q36" s="14">
        <v>0</v>
      </c>
      <c r="R36" s="14">
        <v>0</v>
      </c>
      <c r="S36" s="14">
        <v>0</v>
      </c>
      <c r="T36" s="14">
        <v>0</v>
      </c>
      <c r="U36" s="14">
        <v>0</v>
      </c>
      <c r="V36" s="14">
        <v>0</v>
      </c>
      <c r="W36" s="14">
        <v>0.21104536489151873</v>
      </c>
      <c r="X36" s="14">
        <v>0.12820512820512819</v>
      </c>
      <c r="Y36" s="14">
        <v>6.5746219592373442E-4</v>
      </c>
      <c r="Z36" s="21">
        <v>0.45956607495069035</v>
      </c>
    </row>
    <row r="37" spans="1:26" x14ac:dyDescent="0.25">
      <c r="A37" s="4">
        <v>2009</v>
      </c>
      <c r="B37" s="8">
        <v>1291</v>
      </c>
      <c r="C37" s="8" t="s">
        <v>43</v>
      </c>
      <c r="D37" s="15">
        <v>0.12006196746707978</v>
      </c>
      <c r="E37" s="14">
        <v>6.7389620449264137E-2</v>
      </c>
      <c r="F37" s="14">
        <v>2.1688613477924088E-2</v>
      </c>
      <c r="G37" s="14">
        <v>2.0139426800929512E-2</v>
      </c>
      <c r="H37" s="14">
        <v>4.8799380325329204E-2</v>
      </c>
      <c r="I37" s="14">
        <v>0</v>
      </c>
      <c r="J37" s="14">
        <v>4.0278853601859024E-2</v>
      </c>
      <c r="K37" s="15">
        <v>0</v>
      </c>
      <c r="L37" s="14">
        <v>2.3237800154918668E-2</v>
      </c>
      <c r="M37" s="14">
        <v>0</v>
      </c>
      <c r="N37" s="14">
        <v>0</v>
      </c>
      <c r="O37" s="14">
        <v>4.4151820294345466E-2</v>
      </c>
      <c r="P37" s="14">
        <v>0</v>
      </c>
      <c r="Q37" s="14">
        <v>0</v>
      </c>
      <c r="R37" s="14">
        <v>0</v>
      </c>
      <c r="S37" s="14">
        <v>0</v>
      </c>
      <c r="T37" s="14">
        <v>0</v>
      </c>
      <c r="U37" s="14">
        <v>0</v>
      </c>
      <c r="V37" s="14">
        <v>0</v>
      </c>
      <c r="W37" s="14">
        <v>6.9713400464756006E-2</v>
      </c>
      <c r="X37" s="14">
        <v>0.1185127807900852</v>
      </c>
      <c r="Y37" s="14">
        <v>1.0069713400464756E-2</v>
      </c>
      <c r="Z37" s="21">
        <v>0.41595662277304413</v>
      </c>
    </row>
    <row r="38" spans="1:26" x14ac:dyDescent="0.25">
      <c r="A38" s="4">
        <v>2010</v>
      </c>
      <c r="B38" s="8">
        <v>1258</v>
      </c>
      <c r="C38" s="8" t="s">
        <v>43</v>
      </c>
      <c r="D38" s="15">
        <v>5.7233704292527825E-2</v>
      </c>
      <c r="E38" s="14">
        <v>7.9491255961844202E-4</v>
      </c>
      <c r="F38" s="14">
        <v>2.9411764705882353E-2</v>
      </c>
      <c r="G38" s="14">
        <v>2.4642289348171701E-2</v>
      </c>
      <c r="H38" s="14">
        <v>3.8950715421303655E-2</v>
      </c>
      <c r="I38" s="14">
        <v>7.1542130365659772E-3</v>
      </c>
      <c r="J38" s="14">
        <v>2.3052464228934817E-2</v>
      </c>
      <c r="K38" s="15">
        <v>0</v>
      </c>
      <c r="L38" s="14">
        <v>3.4181240063593007E-2</v>
      </c>
      <c r="M38" s="14">
        <v>0</v>
      </c>
      <c r="N38" s="14">
        <v>0</v>
      </c>
      <c r="O38" s="14">
        <v>2.4642289348171701E-2</v>
      </c>
      <c r="P38" s="14">
        <v>0</v>
      </c>
      <c r="Q38" s="14">
        <v>0</v>
      </c>
      <c r="R38" s="14">
        <v>0</v>
      </c>
      <c r="S38" s="14">
        <v>0</v>
      </c>
      <c r="T38" s="14">
        <v>1.589825119236884E-3</v>
      </c>
      <c r="U38" s="14">
        <v>0</v>
      </c>
      <c r="V38" s="14">
        <v>0</v>
      </c>
      <c r="W38" s="14">
        <v>4.6104928457869634E-2</v>
      </c>
      <c r="X38" s="14">
        <v>2.7027027027027029E-2</v>
      </c>
      <c r="Y38" s="14">
        <v>4.7694753577106515E-3</v>
      </c>
      <c r="Z38" s="21">
        <v>0.68044515103338632</v>
      </c>
    </row>
    <row r="39" spans="1:26" x14ac:dyDescent="0.25">
      <c r="A39" s="4">
        <v>2011</v>
      </c>
      <c r="B39" s="8">
        <v>2202</v>
      </c>
      <c r="C39" s="8" t="s">
        <v>43</v>
      </c>
      <c r="D39" s="15">
        <v>0.12534059945504089</v>
      </c>
      <c r="E39" s="14">
        <v>1.226158038147139E-2</v>
      </c>
      <c r="F39" s="14">
        <v>1.4532243415077202E-2</v>
      </c>
      <c r="G39" s="14">
        <v>2.9972752043596729E-2</v>
      </c>
      <c r="H39" s="14">
        <v>2.9972752043596729E-2</v>
      </c>
      <c r="I39" s="14">
        <v>2.270663033605813E-3</v>
      </c>
      <c r="J39" s="14">
        <v>4.8592188919164399E-2</v>
      </c>
      <c r="K39" s="15">
        <v>0</v>
      </c>
      <c r="L39" s="14">
        <v>2.7247956403269755E-2</v>
      </c>
      <c r="M39" s="14">
        <v>0</v>
      </c>
      <c r="N39" s="14">
        <v>0</v>
      </c>
      <c r="O39" s="14">
        <v>3.4514078110808352E-2</v>
      </c>
      <c r="P39" s="14">
        <v>0</v>
      </c>
      <c r="Q39" s="14">
        <v>0</v>
      </c>
      <c r="R39" s="14">
        <v>0</v>
      </c>
      <c r="S39" s="14">
        <v>0</v>
      </c>
      <c r="T39" s="14">
        <v>6.3578564940962763E-3</v>
      </c>
      <c r="U39" s="14">
        <v>0</v>
      </c>
      <c r="V39" s="14">
        <v>0</v>
      </c>
      <c r="W39" s="14">
        <v>0.18119891008174388</v>
      </c>
      <c r="X39" s="14">
        <v>0.16121707538601271</v>
      </c>
      <c r="Y39" s="14">
        <v>1.3623978201634877E-3</v>
      </c>
      <c r="Z39" s="21">
        <v>0.32515894641235243</v>
      </c>
    </row>
    <row r="40" spans="1:26" x14ac:dyDescent="0.25">
      <c r="A40" s="4">
        <v>2012</v>
      </c>
      <c r="B40" s="8">
        <v>1718</v>
      </c>
      <c r="C40" s="8" t="s">
        <v>43</v>
      </c>
      <c r="D40" s="15">
        <v>0.12805587892898718</v>
      </c>
      <c r="E40" s="14">
        <v>2.5611175785797437E-2</v>
      </c>
      <c r="F40" s="14">
        <v>1.1059371362048894E-2</v>
      </c>
      <c r="G40" s="14">
        <v>2.6775320139697321E-2</v>
      </c>
      <c r="H40" s="14">
        <v>2.1536670547147845E-2</v>
      </c>
      <c r="I40" s="14">
        <v>1.7462165308498253E-3</v>
      </c>
      <c r="J40" s="14">
        <v>3.8416763678696161E-2</v>
      </c>
      <c r="K40" s="15">
        <v>0</v>
      </c>
      <c r="L40" s="14">
        <v>3.0849825378346914E-2</v>
      </c>
      <c r="M40" s="14">
        <v>0</v>
      </c>
      <c r="N40" s="14">
        <v>0</v>
      </c>
      <c r="O40" s="14">
        <v>3.3178114086146682E-2</v>
      </c>
      <c r="P40" s="14">
        <v>0</v>
      </c>
      <c r="Q40" s="14">
        <v>0</v>
      </c>
      <c r="R40" s="14">
        <v>0</v>
      </c>
      <c r="S40" s="14">
        <v>0</v>
      </c>
      <c r="T40" s="14">
        <v>0</v>
      </c>
      <c r="U40" s="14">
        <v>0</v>
      </c>
      <c r="V40" s="14">
        <v>0</v>
      </c>
      <c r="W40" s="14">
        <v>0.16647264260768335</v>
      </c>
      <c r="X40" s="14">
        <v>0.16065192083818394</v>
      </c>
      <c r="Y40" s="14">
        <v>1.1641443538998836E-3</v>
      </c>
      <c r="Z40" s="21">
        <v>0.35448195576251457</v>
      </c>
    </row>
    <row r="41" spans="1:26" x14ac:dyDescent="0.25">
      <c r="A41" s="4">
        <v>2013</v>
      </c>
      <c r="B41" s="8">
        <v>1290</v>
      </c>
      <c r="C41" s="8" t="s">
        <v>43</v>
      </c>
      <c r="D41" s="15">
        <v>8.3720930232558138E-2</v>
      </c>
      <c r="E41" s="14">
        <v>1.4728682170542635E-2</v>
      </c>
      <c r="F41" s="14">
        <v>1.3178294573643411E-2</v>
      </c>
      <c r="G41" s="14">
        <v>8.5271317829457363E-3</v>
      </c>
      <c r="H41" s="14">
        <v>1.7829457364341085E-2</v>
      </c>
      <c r="I41" s="14">
        <v>0</v>
      </c>
      <c r="J41" s="14">
        <v>2.3255813953488372E-2</v>
      </c>
      <c r="K41" s="15">
        <v>0</v>
      </c>
      <c r="L41" s="14">
        <v>7.6744186046511634E-2</v>
      </c>
      <c r="M41" s="14">
        <v>0</v>
      </c>
      <c r="N41" s="14">
        <v>0</v>
      </c>
      <c r="O41" s="14">
        <v>2.9457364341085271E-2</v>
      </c>
      <c r="P41" s="14">
        <v>0</v>
      </c>
      <c r="Q41" s="14">
        <v>0</v>
      </c>
      <c r="R41" s="14">
        <v>0</v>
      </c>
      <c r="S41" s="14">
        <v>0</v>
      </c>
      <c r="T41" s="14">
        <v>0</v>
      </c>
      <c r="U41" s="14">
        <v>0</v>
      </c>
      <c r="V41" s="14">
        <v>0</v>
      </c>
      <c r="W41" s="14">
        <v>0</v>
      </c>
      <c r="X41" s="14">
        <v>2.2480620155038759E-2</v>
      </c>
      <c r="Y41" s="14">
        <v>0</v>
      </c>
      <c r="Z41" s="21">
        <v>0.71007751937984498</v>
      </c>
    </row>
    <row r="42" spans="1:26" x14ac:dyDescent="0.25">
      <c r="A42" s="5" t="s">
        <v>32</v>
      </c>
      <c r="B42" s="9">
        <v>3171</v>
      </c>
      <c r="C42" s="9"/>
      <c r="D42" s="16">
        <v>0.14087071644422752</v>
      </c>
      <c r="E42" s="1">
        <v>2.0843419029930522E-2</v>
      </c>
      <c r="F42" s="1">
        <v>2.007971935668874E-2</v>
      </c>
      <c r="G42" s="1">
        <v>5.9308282200164708E-2</v>
      </c>
      <c r="H42" s="1">
        <v>1.535725207666463E-2</v>
      </c>
      <c r="I42" s="1">
        <v>3.0331682827396927E-2</v>
      </c>
      <c r="J42" s="1">
        <v>1.9543468758566045E-2</v>
      </c>
      <c r="K42" s="16">
        <v>3.14850716998876E-4</v>
      </c>
      <c r="L42" s="1">
        <v>1.5128093322581963E-2</v>
      </c>
      <c r="M42" s="1">
        <v>1.9227296662076392E-2</v>
      </c>
      <c r="N42" s="1">
        <v>1.7921939089556412E-2</v>
      </c>
      <c r="O42" s="1">
        <v>1.1584633772817808E-2</v>
      </c>
      <c r="P42" s="1">
        <v>4.2693122034114882E-5</v>
      </c>
      <c r="Q42" s="1">
        <v>5.1994127769997901E-5</v>
      </c>
      <c r="R42" s="1">
        <v>2.8002053483922153E-5</v>
      </c>
      <c r="S42" s="1">
        <v>0</v>
      </c>
      <c r="T42" s="1">
        <v>1.6894322539912077E-3</v>
      </c>
      <c r="U42" s="1">
        <v>4.987898935888736E-4</v>
      </c>
      <c r="V42" s="1">
        <v>0</v>
      </c>
      <c r="W42" s="1">
        <v>9.9215637387695801E-2</v>
      </c>
      <c r="X42" s="1">
        <v>0.11113089476935714</v>
      </c>
      <c r="Y42" s="1">
        <v>2.2586720174251314E-3</v>
      </c>
      <c r="Z42" s="22">
        <v>0.41457253011698325</v>
      </c>
    </row>
    <row r="43" spans="1:26" x14ac:dyDescent="0.25">
      <c r="A43" s="5" t="s">
        <v>33</v>
      </c>
      <c r="B43" s="9">
        <v>3806</v>
      </c>
      <c r="C43" s="9"/>
      <c r="D43" s="16">
        <v>0.26508830543410689</v>
      </c>
      <c r="E43" s="1">
        <v>3.3984711776299546E-2</v>
      </c>
      <c r="F43" s="1">
        <v>7.1472175597415135E-3</v>
      </c>
      <c r="G43" s="1">
        <v>0.12217698266879867</v>
      </c>
      <c r="H43" s="1">
        <v>0</v>
      </c>
      <c r="I43" s="1">
        <v>6.5589057283224228E-2</v>
      </c>
      <c r="J43" s="1">
        <v>2.4825115197351045E-3</v>
      </c>
      <c r="K43" s="16">
        <v>1.8366291824934433E-3</v>
      </c>
      <c r="L43" s="1">
        <v>8.1712555617191509E-3</v>
      </c>
      <c r="M43" s="1">
        <v>7.7671953695951076E-2</v>
      </c>
      <c r="N43" s="1">
        <v>5.8434681259206436E-2</v>
      </c>
      <c r="O43" s="1">
        <v>7.7715955256299702E-4</v>
      </c>
      <c r="P43" s="1">
        <v>8.0437580437580435E-5</v>
      </c>
      <c r="Q43" s="1">
        <v>0</v>
      </c>
      <c r="R43" s="1">
        <v>0</v>
      </c>
      <c r="S43" s="1">
        <v>0</v>
      </c>
      <c r="T43" s="1">
        <v>3.8776958773405353E-3</v>
      </c>
      <c r="U43" s="1">
        <v>3.9222544956489915E-4</v>
      </c>
      <c r="V43" s="1">
        <v>0</v>
      </c>
      <c r="W43" s="1">
        <v>0.11618959629264297</v>
      </c>
      <c r="X43" s="1">
        <v>6.4808764077945627E-2</v>
      </c>
      <c r="Y43" s="1">
        <v>1.1466689635210934E-3</v>
      </c>
      <c r="Z43" s="22">
        <v>0.1701441462647082</v>
      </c>
    </row>
    <row r="44" spans="1:26" x14ac:dyDescent="0.25">
      <c r="A44" s="5" t="s">
        <v>34</v>
      </c>
      <c r="B44" s="9">
        <v>4896</v>
      </c>
      <c r="C44" s="9"/>
      <c r="D44" s="16">
        <v>0.13256840967015021</v>
      </c>
      <c r="E44" s="1">
        <v>2.176851809763386E-2</v>
      </c>
      <c r="F44" s="1">
        <v>1.7395953553676288E-2</v>
      </c>
      <c r="G44" s="1">
        <v>8.1017137237412204E-2</v>
      </c>
      <c r="H44" s="1">
        <v>6.3242707940886541E-3</v>
      </c>
      <c r="I44" s="1">
        <v>5.9071743293988906E-2</v>
      </c>
      <c r="J44" s="1">
        <v>1.9355347397359498E-2</v>
      </c>
      <c r="K44" s="16">
        <v>0</v>
      </c>
      <c r="L44" s="1">
        <v>6.7300707847033625E-3</v>
      </c>
      <c r="M44" s="1">
        <v>1.6597217734570104E-2</v>
      </c>
      <c r="N44" s="1">
        <v>2.4737038957334322E-2</v>
      </c>
      <c r="O44" s="1">
        <v>1.1799273106016996E-3</v>
      </c>
      <c r="P44" s="1">
        <v>0</v>
      </c>
      <c r="Q44" s="1">
        <v>1.0492393015064079E-4</v>
      </c>
      <c r="R44" s="1">
        <v>0</v>
      </c>
      <c r="S44" s="1">
        <v>0</v>
      </c>
      <c r="T44" s="1">
        <v>2.4918595561846928E-3</v>
      </c>
      <c r="U44" s="1">
        <v>1.3731175980201075E-3</v>
      </c>
      <c r="V44" s="1">
        <v>0</v>
      </c>
      <c r="W44" s="1">
        <v>7.0086221577994254E-2</v>
      </c>
      <c r="X44" s="1">
        <v>0.1479309528431407</v>
      </c>
      <c r="Y44" s="1">
        <v>3.3766357650535594E-3</v>
      </c>
      <c r="Z44" s="22">
        <v>0.38789065389793698</v>
      </c>
    </row>
    <row r="45" spans="1:26" x14ac:dyDescent="0.25">
      <c r="A45" s="5" t="s">
        <v>35</v>
      </c>
      <c r="B45" s="9">
        <v>1922</v>
      </c>
      <c r="C45" s="9"/>
      <c r="D45" s="16">
        <v>0.11078985313632797</v>
      </c>
      <c r="E45" s="1">
        <v>9.2788767108514265E-3</v>
      </c>
      <c r="F45" s="1">
        <v>3.637722275092984E-2</v>
      </c>
      <c r="G45" s="1">
        <v>3.2288942351360587E-2</v>
      </c>
      <c r="H45" s="1">
        <v>1.4493929982509875E-2</v>
      </c>
      <c r="I45" s="1">
        <v>3.3721126285617939E-4</v>
      </c>
      <c r="J45" s="1">
        <v>2.2197060819923512E-2</v>
      </c>
      <c r="K45" s="16">
        <v>0</v>
      </c>
      <c r="L45" s="1">
        <v>1.2427629213915298E-2</v>
      </c>
      <c r="M45" s="1">
        <v>6.7708960241307826E-3</v>
      </c>
      <c r="N45" s="1">
        <v>1.5174506828528073E-3</v>
      </c>
      <c r="O45" s="1">
        <v>1.0047247252956592E-2</v>
      </c>
      <c r="P45" s="1">
        <v>3.3721126285617939E-4</v>
      </c>
      <c r="Q45" s="1">
        <v>0</v>
      </c>
      <c r="R45" s="1">
        <v>3.2669062397909179E-4</v>
      </c>
      <c r="S45" s="1">
        <v>0</v>
      </c>
      <c r="T45" s="1">
        <v>1.6860563142808969E-4</v>
      </c>
      <c r="U45" s="1">
        <v>0</v>
      </c>
      <c r="V45" s="1">
        <v>0</v>
      </c>
      <c r="W45" s="1">
        <v>3.6243931422840395E-2</v>
      </c>
      <c r="X45" s="1">
        <v>0.1160176396412385</v>
      </c>
      <c r="Y45" s="1">
        <v>9.414043929230582E-4</v>
      </c>
      <c r="Z45" s="22">
        <v>0.58943819683611987</v>
      </c>
    </row>
    <row r="46" spans="1:26" ht="15.75" thickBot="1" x14ac:dyDescent="0.3">
      <c r="A46" s="6" t="s">
        <v>36</v>
      </c>
      <c r="B46" s="11">
        <v>1902</v>
      </c>
      <c r="C46" s="11"/>
      <c r="D46" s="17">
        <v>0.10328821181084574</v>
      </c>
      <c r="E46" s="18">
        <v>1.7221404412216271E-2</v>
      </c>
      <c r="F46" s="18">
        <v>2.3961314318828548E-2</v>
      </c>
      <c r="G46" s="18">
        <v>2.364484295515713E-2</v>
      </c>
      <c r="H46" s="18">
        <v>2.829700360005049E-2</v>
      </c>
      <c r="I46" s="18">
        <v>1.1515830158067071E-3</v>
      </c>
      <c r="J46" s="18">
        <v>2.597508890671173E-2</v>
      </c>
      <c r="K46" s="17">
        <v>0</v>
      </c>
      <c r="L46" s="18">
        <v>2.4609471109771408E-2</v>
      </c>
      <c r="M46" s="18">
        <v>2.6943852295357979E-4</v>
      </c>
      <c r="N46" s="18">
        <v>0</v>
      </c>
      <c r="O46" s="18">
        <v>2.3845218837183789E-2</v>
      </c>
      <c r="P46" s="18">
        <v>0</v>
      </c>
      <c r="Q46" s="18">
        <v>4.4375416019525186E-5</v>
      </c>
      <c r="R46" s="18">
        <v>0</v>
      </c>
      <c r="S46" s="18">
        <v>0</v>
      </c>
      <c r="T46" s="18">
        <v>5.2984544088887731E-4</v>
      </c>
      <c r="U46" s="18">
        <v>0</v>
      </c>
      <c r="V46" s="18">
        <v>0</v>
      </c>
      <c r="W46" s="18">
        <v>0.12638196661246917</v>
      </c>
      <c r="X46" s="18">
        <v>0.1016956888174375</v>
      </c>
      <c r="Y46" s="18">
        <v>2.1470866822929802E-3</v>
      </c>
      <c r="Z46" s="23">
        <v>0.49693745954136659</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Z46"/>
  <sheetViews>
    <sheetView workbookViewId="0">
      <selection activeCell="A7" sqref="A7:Z41"/>
    </sheetView>
  </sheetViews>
  <sheetFormatPr defaultRowHeight="15" x14ac:dyDescent="0.25"/>
  <cols>
    <col min="2" max="2" width="9.85546875" bestFit="1" customWidth="1"/>
    <col min="3" max="3" width="8.28515625" customWidth="1"/>
    <col min="4" max="26" width="7.42578125" customWidth="1"/>
  </cols>
  <sheetData>
    <row r="1" spans="1:26" x14ac:dyDescent="0.25">
      <c r="A1" t="s">
        <v>136</v>
      </c>
    </row>
    <row r="2" spans="1:26" x14ac:dyDescent="0.25">
      <c r="A2" t="s">
        <v>138</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1690</v>
      </c>
      <c r="C7" s="8" t="s">
        <v>43</v>
      </c>
      <c r="D7" s="15">
        <v>6.4497041420118334E-2</v>
      </c>
      <c r="E7" s="14">
        <v>4.4970414201183431E-2</v>
      </c>
      <c r="F7" s="14">
        <v>1.0650887573964497E-2</v>
      </c>
      <c r="G7" s="14">
        <v>6.0946745562130179E-2</v>
      </c>
      <c r="H7" s="14">
        <v>0</v>
      </c>
      <c r="I7" s="14">
        <v>5.9171597633136095E-4</v>
      </c>
      <c r="J7" s="14">
        <v>0</v>
      </c>
      <c r="K7" s="15">
        <v>2.42603550295858E-2</v>
      </c>
      <c r="L7" s="14">
        <v>5.3254437869822487E-2</v>
      </c>
      <c r="M7" s="14">
        <v>0.10710059171597633</v>
      </c>
      <c r="N7" s="14">
        <v>0.22721893491124262</v>
      </c>
      <c r="O7" s="14">
        <v>2.4852071005917159E-2</v>
      </c>
      <c r="P7" s="14">
        <v>0</v>
      </c>
      <c r="Q7" s="14">
        <v>0</v>
      </c>
      <c r="R7" s="14">
        <v>0</v>
      </c>
      <c r="S7" s="14">
        <v>0</v>
      </c>
      <c r="T7" s="14">
        <v>0</v>
      </c>
      <c r="U7" s="14">
        <v>0</v>
      </c>
      <c r="V7" s="14">
        <v>0</v>
      </c>
      <c r="W7" s="14">
        <v>0</v>
      </c>
      <c r="X7" s="14">
        <v>0</v>
      </c>
      <c r="Y7" s="14">
        <v>0</v>
      </c>
      <c r="Z7" s="21">
        <v>0.38165680473372782</v>
      </c>
    </row>
    <row r="8" spans="1:26" x14ac:dyDescent="0.25">
      <c r="A8" s="4">
        <v>1980</v>
      </c>
      <c r="B8" s="8">
        <v>1715</v>
      </c>
      <c r="C8" s="8" t="s">
        <v>44</v>
      </c>
      <c r="D8" s="15">
        <v>0.15043731778425656</v>
      </c>
      <c r="E8" s="14">
        <v>4.78134110787172E-2</v>
      </c>
      <c r="F8" s="14">
        <v>3.14868804664723E-2</v>
      </c>
      <c r="G8" s="14">
        <v>0.10495626822157435</v>
      </c>
      <c r="H8" s="14">
        <v>0</v>
      </c>
      <c r="I8" s="14">
        <v>0</v>
      </c>
      <c r="J8" s="14">
        <v>0</v>
      </c>
      <c r="K8" s="15">
        <v>1.4577259475218658E-2</v>
      </c>
      <c r="L8" s="14">
        <v>7.2886297376093284E-2</v>
      </c>
      <c r="M8" s="14">
        <v>0.16559766763848396</v>
      </c>
      <c r="N8" s="14">
        <v>0.21224489795918366</v>
      </c>
      <c r="O8" s="14">
        <v>4.0233236151603499E-2</v>
      </c>
      <c r="P8" s="14">
        <v>0</v>
      </c>
      <c r="Q8" s="14">
        <v>0</v>
      </c>
      <c r="R8" s="14">
        <v>0</v>
      </c>
      <c r="S8" s="14">
        <v>0</v>
      </c>
      <c r="T8" s="14">
        <v>0</v>
      </c>
      <c r="U8" s="14">
        <v>0</v>
      </c>
      <c r="V8" s="14">
        <v>0</v>
      </c>
      <c r="W8" s="14">
        <v>0</v>
      </c>
      <c r="X8" s="14">
        <v>0</v>
      </c>
      <c r="Y8" s="14">
        <v>0</v>
      </c>
      <c r="Z8" s="21">
        <v>0.1597667638483965</v>
      </c>
    </row>
    <row r="9" spans="1:26" x14ac:dyDescent="0.25">
      <c r="A9" s="4">
        <v>1981</v>
      </c>
      <c r="B9" s="8">
        <v>1718</v>
      </c>
      <c r="C9" s="8" t="s">
        <v>44</v>
      </c>
      <c r="D9" s="15">
        <v>0.11583236321303844</v>
      </c>
      <c r="E9" s="14">
        <v>4.3655413271245634E-2</v>
      </c>
      <c r="F9" s="14">
        <v>1.5133876600698487E-2</v>
      </c>
      <c r="G9" s="14">
        <v>0.1309662398137369</v>
      </c>
      <c r="H9" s="14">
        <v>0</v>
      </c>
      <c r="I9" s="14">
        <v>5.2386495925494762E-3</v>
      </c>
      <c r="J9" s="14">
        <v>0</v>
      </c>
      <c r="K9" s="15">
        <v>2.0954598370197905E-2</v>
      </c>
      <c r="L9" s="14">
        <v>0.1158323632130384</v>
      </c>
      <c r="M9" s="14">
        <v>0.12339930151338765</v>
      </c>
      <c r="N9" s="14">
        <v>0.16530849825378349</v>
      </c>
      <c r="O9" s="14">
        <v>4.2491268917345754E-2</v>
      </c>
      <c r="P9" s="14">
        <v>0</v>
      </c>
      <c r="Q9" s="14">
        <v>0</v>
      </c>
      <c r="R9" s="14">
        <v>0</v>
      </c>
      <c r="S9" s="14">
        <v>0</v>
      </c>
      <c r="T9" s="14">
        <v>0</v>
      </c>
      <c r="U9" s="14">
        <v>0</v>
      </c>
      <c r="V9" s="14">
        <v>0</v>
      </c>
      <c r="W9" s="14">
        <v>0</v>
      </c>
      <c r="X9" s="14">
        <v>0</v>
      </c>
      <c r="Y9" s="14">
        <v>2.9103608847497091E-3</v>
      </c>
      <c r="Z9" s="21">
        <v>0.21827706635622818</v>
      </c>
    </row>
    <row r="10" spans="1:26" x14ac:dyDescent="0.25">
      <c r="A10" s="4">
        <v>1982</v>
      </c>
      <c r="B10" s="8">
        <v>1266</v>
      </c>
      <c r="C10" s="8" t="s">
        <v>44</v>
      </c>
      <c r="D10" s="15">
        <v>0.19589257503949448</v>
      </c>
      <c r="E10" s="14">
        <v>6.3191153238546599E-2</v>
      </c>
      <c r="F10" s="14">
        <v>4.6603475513428118E-2</v>
      </c>
      <c r="G10" s="14">
        <v>8.3728278041074244E-2</v>
      </c>
      <c r="H10" s="14">
        <v>0</v>
      </c>
      <c r="I10" s="14">
        <v>3.1595576619273301E-3</v>
      </c>
      <c r="J10" s="14">
        <v>0</v>
      </c>
      <c r="K10" s="15">
        <v>0</v>
      </c>
      <c r="L10" s="14">
        <v>4.5813586097946286E-2</v>
      </c>
      <c r="M10" s="14">
        <v>6.4770932069510262E-2</v>
      </c>
      <c r="N10" s="14">
        <v>0.2590837282780411</v>
      </c>
      <c r="O10" s="14">
        <v>1.6587677725118481E-2</v>
      </c>
      <c r="P10" s="14">
        <v>0</v>
      </c>
      <c r="Q10" s="14">
        <v>0</v>
      </c>
      <c r="R10" s="14">
        <v>0</v>
      </c>
      <c r="S10" s="14">
        <v>0</v>
      </c>
      <c r="T10" s="14">
        <v>0</v>
      </c>
      <c r="U10" s="14">
        <v>0</v>
      </c>
      <c r="V10" s="14">
        <v>0</v>
      </c>
      <c r="W10" s="14">
        <v>0</v>
      </c>
      <c r="X10" s="14">
        <v>0</v>
      </c>
      <c r="Y10" s="14">
        <v>6.3191153238546603E-3</v>
      </c>
      <c r="Z10" s="21">
        <v>0.21484992101105846</v>
      </c>
    </row>
    <row r="11" spans="1:26" x14ac:dyDescent="0.25">
      <c r="A11" s="4">
        <v>1983</v>
      </c>
      <c r="B11" s="8">
        <v>1330</v>
      </c>
      <c r="C11" s="8" t="s">
        <v>44</v>
      </c>
      <c r="D11" s="15">
        <v>0.2511278195488722</v>
      </c>
      <c r="E11" s="14">
        <v>1.2030075187969926E-2</v>
      </c>
      <c r="F11" s="14">
        <v>3.0075187969924814E-3</v>
      </c>
      <c r="G11" s="14">
        <v>0.14436090225563911</v>
      </c>
      <c r="H11" s="14">
        <v>0</v>
      </c>
      <c r="I11" s="14">
        <v>6.7669172932330827E-3</v>
      </c>
      <c r="J11" s="14">
        <v>0</v>
      </c>
      <c r="K11" s="15">
        <v>2.255639097744361E-3</v>
      </c>
      <c r="L11" s="14">
        <v>5.7142857142857148E-2</v>
      </c>
      <c r="M11" s="14">
        <v>0.11503759398496241</v>
      </c>
      <c r="N11" s="14">
        <v>0.24285714285714285</v>
      </c>
      <c r="O11" s="14">
        <v>1.5037593984962405E-2</v>
      </c>
      <c r="P11" s="14">
        <v>0</v>
      </c>
      <c r="Q11" s="14">
        <v>0</v>
      </c>
      <c r="R11" s="14">
        <v>0</v>
      </c>
      <c r="S11" s="14">
        <v>0</v>
      </c>
      <c r="T11" s="14">
        <v>0</v>
      </c>
      <c r="U11" s="14">
        <v>0</v>
      </c>
      <c r="V11" s="14">
        <v>0</v>
      </c>
      <c r="W11" s="14">
        <v>0</v>
      </c>
      <c r="X11" s="14">
        <v>0</v>
      </c>
      <c r="Y11" s="14">
        <v>0</v>
      </c>
      <c r="Z11" s="21">
        <v>0.15037593984962405</v>
      </c>
    </row>
    <row r="12" spans="1:26" x14ac:dyDescent="0.25">
      <c r="A12" s="4">
        <v>1984</v>
      </c>
      <c r="B12" s="8">
        <v>1289</v>
      </c>
      <c r="C12" s="8" t="s">
        <v>44</v>
      </c>
      <c r="D12" s="15">
        <v>0.1698991466252909</v>
      </c>
      <c r="E12" s="14">
        <v>4.5771916214119475E-2</v>
      </c>
      <c r="F12" s="14">
        <v>5.5857253685027156E-2</v>
      </c>
      <c r="G12" s="14">
        <v>6.5166795965865013E-2</v>
      </c>
      <c r="H12" s="14">
        <v>0</v>
      </c>
      <c r="I12" s="14">
        <v>7.7579519006982156E-3</v>
      </c>
      <c r="J12" s="14">
        <v>0</v>
      </c>
      <c r="K12" s="15">
        <v>8.5337470907680367E-3</v>
      </c>
      <c r="L12" s="14">
        <v>9.7750193948797512E-2</v>
      </c>
      <c r="M12" s="14">
        <v>4.965089216446858E-2</v>
      </c>
      <c r="N12" s="14">
        <v>0.20325833979829327</v>
      </c>
      <c r="O12" s="14">
        <v>1.9394879751745538E-2</v>
      </c>
      <c r="P12" s="14">
        <v>0</v>
      </c>
      <c r="Q12" s="14">
        <v>0</v>
      </c>
      <c r="R12" s="14">
        <v>0</v>
      </c>
      <c r="S12" s="14">
        <v>0</v>
      </c>
      <c r="T12" s="14">
        <v>0</v>
      </c>
      <c r="U12" s="14">
        <v>0</v>
      </c>
      <c r="V12" s="14">
        <v>0</v>
      </c>
      <c r="W12" s="14">
        <v>0</v>
      </c>
      <c r="X12" s="14">
        <v>0</v>
      </c>
      <c r="Y12" s="14">
        <v>0</v>
      </c>
      <c r="Z12" s="21">
        <v>0.27695888285492631</v>
      </c>
    </row>
    <row r="13" spans="1:26" x14ac:dyDescent="0.25">
      <c r="A13" s="4">
        <v>1985</v>
      </c>
      <c r="B13" s="8">
        <v>1796</v>
      </c>
      <c r="C13" s="8" t="s">
        <v>44</v>
      </c>
      <c r="D13" s="15">
        <v>0.28285077951002224</v>
      </c>
      <c r="E13" s="14">
        <v>8.2962138084632514E-2</v>
      </c>
      <c r="F13" s="14">
        <v>4.1202672605790643E-2</v>
      </c>
      <c r="G13" s="14">
        <v>4.8997772828507792E-2</v>
      </c>
      <c r="H13" s="14">
        <v>0</v>
      </c>
      <c r="I13" s="14">
        <v>1.1135857461024498E-3</v>
      </c>
      <c r="J13" s="14">
        <v>0</v>
      </c>
      <c r="K13" s="15">
        <v>0</v>
      </c>
      <c r="L13" s="14">
        <v>4.9554565701559021E-2</v>
      </c>
      <c r="M13" s="14">
        <v>3.4521158129175944E-2</v>
      </c>
      <c r="N13" s="14">
        <v>0.17984409799554565</v>
      </c>
      <c r="O13" s="14">
        <v>5.5679287305122494E-3</v>
      </c>
      <c r="P13" s="14">
        <v>0</v>
      </c>
      <c r="Q13" s="14">
        <v>0</v>
      </c>
      <c r="R13" s="14">
        <v>0</v>
      </c>
      <c r="S13" s="14">
        <v>0</v>
      </c>
      <c r="T13" s="14">
        <v>0</v>
      </c>
      <c r="U13" s="14">
        <v>0</v>
      </c>
      <c r="V13" s="14">
        <v>0</v>
      </c>
      <c r="W13" s="14">
        <v>0</v>
      </c>
      <c r="X13" s="14">
        <v>0</v>
      </c>
      <c r="Y13" s="14">
        <v>2.2271714922048997E-3</v>
      </c>
      <c r="Z13" s="21">
        <v>0.27115812917594656</v>
      </c>
    </row>
    <row r="14" spans="1:26" x14ac:dyDescent="0.25">
      <c r="A14" s="4">
        <v>1986</v>
      </c>
      <c r="B14" s="8">
        <v>1908</v>
      </c>
      <c r="C14" s="8" t="s">
        <v>44</v>
      </c>
      <c r="D14" s="15">
        <v>0.15461215932914046</v>
      </c>
      <c r="E14" s="14">
        <v>9.6960167714884693E-2</v>
      </c>
      <c r="F14" s="14">
        <v>3.1446540880503145E-2</v>
      </c>
      <c r="G14" s="14">
        <v>6.7085953878406712E-2</v>
      </c>
      <c r="H14" s="14">
        <v>0</v>
      </c>
      <c r="I14" s="14">
        <v>0</v>
      </c>
      <c r="J14" s="14">
        <v>0</v>
      </c>
      <c r="K14" s="15">
        <v>2.0964360587002098E-3</v>
      </c>
      <c r="L14" s="14">
        <v>7.1278825995807121E-2</v>
      </c>
      <c r="M14" s="14">
        <v>7.337526205450734E-2</v>
      </c>
      <c r="N14" s="14">
        <v>0.24371069182389937</v>
      </c>
      <c r="O14" s="14">
        <v>1.4675052410901468E-2</v>
      </c>
      <c r="P14" s="14">
        <v>0</v>
      </c>
      <c r="Q14" s="14">
        <v>0</v>
      </c>
      <c r="R14" s="14">
        <v>0</v>
      </c>
      <c r="S14" s="14">
        <v>0</v>
      </c>
      <c r="T14" s="14">
        <v>0</v>
      </c>
      <c r="U14" s="14">
        <v>0</v>
      </c>
      <c r="V14" s="14">
        <v>0</v>
      </c>
      <c r="W14" s="14">
        <v>0</v>
      </c>
      <c r="X14" s="14">
        <v>0</v>
      </c>
      <c r="Y14" s="14">
        <v>0</v>
      </c>
      <c r="Z14" s="21">
        <v>0.24475890985324947</v>
      </c>
    </row>
    <row r="15" spans="1:26" x14ac:dyDescent="0.25">
      <c r="A15" s="4">
        <v>1987</v>
      </c>
      <c r="B15" s="8">
        <v>1640</v>
      </c>
      <c r="C15" s="8" t="s">
        <v>44</v>
      </c>
      <c r="D15" s="15">
        <v>0.15121951219512197</v>
      </c>
      <c r="E15" s="14">
        <v>8.4146341463414639E-2</v>
      </c>
      <c r="F15" s="14">
        <v>2.8658536585365855E-2</v>
      </c>
      <c r="G15" s="14">
        <v>6.9512195121951226E-2</v>
      </c>
      <c r="H15" s="14">
        <v>0</v>
      </c>
      <c r="I15" s="14">
        <v>3.6585365853658539E-3</v>
      </c>
      <c r="J15" s="14">
        <v>3.0487804878048782E-3</v>
      </c>
      <c r="K15" s="15">
        <v>1.8292682926829269E-3</v>
      </c>
      <c r="L15" s="14">
        <v>6.890243902439025E-2</v>
      </c>
      <c r="M15" s="14">
        <v>6.8292682926829273E-2</v>
      </c>
      <c r="N15" s="14">
        <v>0.20731707317073172</v>
      </c>
      <c r="O15" s="14">
        <v>3.2317073170731708E-2</v>
      </c>
      <c r="P15" s="14">
        <v>0</v>
      </c>
      <c r="Q15" s="14">
        <v>0</v>
      </c>
      <c r="R15" s="14">
        <v>0</v>
      </c>
      <c r="S15" s="14">
        <v>0</v>
      </c>
      <c r="T15" s="14">
        <v>0</v>
      </c>
      <c r="U15" s="14">
        <v>0</v>
      </c>
      <c r="V15" s="14">
        <v>0</v>
      </c>
      <c r="W15" s="14">
        <v>0</v>
      </c>
      <c r="X15" s="14">
        <v>0</v>
      </c>
      <c r="Y15" s="14">
        <v>6.0975609756097561E-4</v>
      </c>
      <c r="Z15" s="21">
        <v>0.28048780487804881</v>
      </c>
    </row>
    <row r="16" spans="1:26" x14ac:dyDescent="0.25">
      <c r="A16" s="4">
        <v>1988</v>
      </c>
      <c r="B16" s="8">
        <v>1707</v>
      </c>
      <c r="C16" s="8" t="s">
        <v>44</v>
      </c>
      <c r="D16" s="15">
        <v>0.19449326303456357</v>
      </c>
      <c r="E16" s="14">
        <v>4.9209138840070298E-2</v>
      </c>
      <c r="F16" s="14">
        <v>1.054481546572935E-2</v>
      </c>
      <c r="G16" s="14">
        <v>6.8541300527240778E-2</v>
      </c>
      <c r="H16" s="14">
        <v>0</v>
      </c>
      <c r="I16" s="14">
        <v>8.2015231400117163E-3</v>
      </c>
      <c r="J16" s="14">
        <v>8.7873462214411256E-3</v>
      </c>
      <c r="K16" s="15">
        <v>1.7574692442882249E-3</v>
      </c>
      <c r="L16" s="14">
        <v>5.5067369654364387E-2</v>
      </c>
      <c r="M16" s="14">
        <v>2.5776215582893967E-2</v>
      </c>
      <c r="N16" s="14">
        <v>9.1388400702987704E-2</v>
      </c>
      <c r="O16" s="14">
        <v>1.2888107791446982E-2</v>
      </c>
      <c r="P16" s="14">
        <v>0</v>
      </c>
      <c r="Q16" s="14">
        <v>0</v>
      </c>
      <c r="R16" s="14">
        <v>0</v>
      </c>
      <c r="S16" s="14">
        <v>0</v>
      </c>
      <c r="T16" s="14">
        <v>0</v>
      </c>
      <c r="U16" s="14">
        <v>1.7574692442882249E-3</v>
      </c>
      <c r="V16" s="14">
        <v>0</v>
      </c>
      <c r="W16" s="14">
        <v>0</v>
      </c>
      <c r="X16" s="14">
        <v>0</v>
      </c>
      <c r="Y16" s="14">
        <v>2.9291154071470417E-3</v>
      </c>
      <c r="Z16" s="21">
        <v>0.46865846514352666</v>
      </c>
    </row>
    <row r="17" spans="1:26" x14ac:dyDescent="0.25">
      <c r="A17" s="4">
        <v>1989</v>
      </c>
      <c r="B17" s="8">
        <v>1911</v>
      </c>
      <c r="C17" s="8" t="s">
        <v>44</v>
      </c>
      <c r="D17" s="15">
        <v>0.13971742543171117</v>
      </c>
      <c r="E17" s="14">
        <v>8.6342229199372053E-2</v>
      </c>
      <c r="F17" s="14">
        <v>2.6164311878597593E-2</v>
      </c>
      <c r="G17" s="14">
        <v>4.0293040293040296E-2</v>
      </c>
      <c r="H17" s="14">
        <v>3.663003663003663E-3</v>
      </c>
      <c r="I17" s="14">
        <v>2.6164311878597592E-3</v>
      </c>
      <c r="J17" s="14">
        <v>0</v>
      </c>
      <c r="K17" s="15">
        <v>0</v>
      </c>
      <c r="L17" s="14">
        <v>7.9016221873364725E-2</v>
      </c>
      <c r="M17" s="14">
        <v>1.9884877027734171E-2</v>
      </c>
      <c r="N17" s="14">
        <v>0.16431187859759289</v>
      </c>
      <c r="O17" s="14">
        <v>2.4071166928309788E-2</v>
      </c>
      <c r="P17" s="14">
        <v>0</v>
      </c>
      <c r="Q17" s="14">
        <v>0</v>
      </c>
      <c r="R17" s="14">
        <v>0</v>
      </c>
      <c r="S17" s="14">
        <v>0</v>
      </c>
      <c r="T17" s="14">
        <v>0</v>
      </c>
      <c r="U17" s="14">
        <v>0</v>
      </c>
      <c r="V17" s="14">
        <v>0</v>
      </c>
      <c r="W17" s="14">
        <v>1.0465724751439038E-3</v>
      </c>
      <c r="X17" s="14">
        <v>0</v>
      </c>
      <c r="Y17" s="14">
        <v>2.0931449502878076E-3</v>
      </c>
      <c r="Z17" s="21">
        <v>0.41077969649398222</v>
      </c>
    </row>
    <row r="18" spans="1:26" x14ac:dyDescent="0.25">
      <c r="A18" s="4">
        <v>1990</v>
      </c>
      <c r="B18" s="8">
        <v>1307</v>
      </c>
      <c r="C18" s="8" t="s">
        <v>44</v>
      </c>
      <c r="D18" s="15">
        <v>0.17138485080336649</v>
      </c>
      <c r="E18" s="14">
        <v>5.1262433052792655E-2</v>
      </c>
      <c r="F18" s="14">
        <v>4.5906656465187455E-3</v>
      </c>
      <c r="G18" s="14">
        <v>6.7329762815608263E-2</v>
      </c>
      <c r="H18" s="14">
        <v>3.06044376434583E-3</v>
      </c>
      <c r="I18" s="14">
        <v>1.3771996939556235E-2</v>
      </c>
      <c r="J18" s="14">
        <v>0</v>
      </c>
      <c r="K18" s="15">
        <v>1.5302218821729151E-2</v>
      </c>
      <c r="L18" s="14">
        <v>7.4980872226472844E-2</v>
      </c>
      <c r="M18" s="14">
        <v>4.9732211170619739E-2</v>
      </c>
      <c r="N18" s="14">
        <v>0.13695485845447589</v>
      </c>
      <c r="O18" s="14">
        <v>3.5195103289977048E-2</v>
      </c>
      <c r="P18" s="14">
        <v>0</v>
      </c>
      <c r="Q18" s="14">
        <v>0</v>
      </c>
      <c r="R18" s="14">
        <v>0</v>
      </c>
      <c r="S18" s="14">
        <v>0</v>
      </c>
      <c r="T18" s="14">
        <v>0</v>
      </c>
      <c r="U18" s="14">
        <v>0</v>
      </c>
      <c r="V18" s="14">
        <v>0</v>
      </c>
      <c r="W18" s="14">
        <v>0</v>
      </c>
      <c r="X18" s="14">
        <v>0</v>
      </c>
      <c r="Y18" s="14">
        <v>3.06044376434583E-3</v>
      </c>
      <c r="Z18" s="21">
        <v>0.37337413925019125</v>
      </c>
    </row>
    <row r="19" spans="1:26" x14ac:dyDescent="0.25">
      <c r="A19" s="4">
        <v>1991</v>
      </c>
      <c r="B19" s="8">
        <v>846</v>
      </c>
      <c r="C19" s="8" t="s">
        <v>44</v>
      </c>
      <c r="D19" s="15">
        <v>0.1099290780141844</v>
      </c>
      <c r="E19" s="14">
        <v>5.4373522458628844E-2</v>
      </c>
      <c r="F19" s="14">
        <v>1.5366430260047281E-2</v>
      </c>
      <c r="G19" s="14">
        <v>6.3829787234042548E-2</v>
      </c>
      <c r="H19" s="14">
        <v>0</v>
      </c>
      <c r="I19" s="14">
        <v>4.7281323877068557E-3</v>
      </c>
      <c r="J19" s="14">
        <v>7.0921985815602835E-3</v>
      </c>
      <c r="K19" s="15">
        <v>7.0921985815602835E-3</v>
      </c>
      <c r="L19" s="14">
        <v>9.1016548463356967E-2</v>
      </c>
      <c r="M19" s="14">
        <v>0.10283687943262411</v>
      </c>
      <c r="N19" s="14">
        <v>0.13238770685579196</v>
      </c>
      <c r="O19" s="14">
        <v>6.6193853427895979E-2</v>
      </c>
      <c r="P19" s="14">
        <v>0</v>
      </c>
      <c r="Q19" s="14">
        <v>0</v>
      </c>
      <c r="R19" s="14">
        <v>0</v>
      </c>
      <c r="S19" s="14">
        <v>0</v>
      </c>
      <c r="T19" s="14">
        <v>0</v>
      </c>
      <c r="U19" s="14">
        <v>0</v>
      </c>
      <c r="V19" s="14">
        <v>0</v>
      </c>
      <c r="W19" s="14">
        <v>0</v>
      </c>
      <c r="X19" s="14">
        <v>0</v>
      </c>
      <c r="Y19" s="14">
        <v>0</v>
      </c>
      <c r="Z19" s="21">
        <v>0.34515366430260047</v>
      </c>
    </row>
    <row r="20" spans="1:26" x14ac:dyDescent="0.25">
      <c r="A20" s="4">
        <v>1992</v>
      </c>
      <c r="B20" s="8">
        <v>684</v>
      </c>
      <c r="C20" s="8" t="s">
        <v>44</v>
      </c>
      <c r="D20" s="15">
        <v>0.15204678362573099</v>
      </c>
      <c r="E20" s="14">
        <v>2.6315789473684209E-2</v>
      </c>
      <c r="F20" s="14">
        <v>1.9005847953216373E-2</v>
      </c>
      <c r="G20" s="14">
        <v>0.1111111111111111</v>
      </c>
      <c r="H20" s="14">
        <v>0</v>
      </c>
      <c r="I20" s="14">
        <v>2.9239766081871343E-3</v>
      </c>
      <c r="J20" s="14">
        <v>0</v>
      </c>
      <c r="K20" s="15">
        <v>4.3859649122807015E-3</v>
      </c>
      <c r="L20" s="14">
        <v>5.4093567251461985E-2</v>
      </c>
      <c r="M20" s="14">
        <v>0.10087719298245613</v>
      </c>
      <c r="N20" s="14">
        <v>9.9415204678362568E-2</v>
      </c>
      <c r="O20" s="14">
        <v>3.9473684210526314E-2</v>
      </c>
      <c r="P20" s="14">
        <v>0</v>
      </c>
      <c r="Q20" s="14">
        <v>0</v>
      </c>
      <c r="R20" s="14">
        <v>0</v>
      </c>
      <c r="S20" s="14">
        <v>0</v>
      </c>
      <c r="T20" s="14">
        <v>0</v>
      </c>
      <c r="U20" s="14">
        <v>0</v>
      </c>
      <c r="V20" s="14">
        <v>0</v>
      </c>
      <c r="W20" s="14">
        <v>0</v>
      </c>
      <c r="X20" s="14">
        <v>0</v>
      </c>
      <c r="Y20" s="14">
        <v>5.8479532163742687E-3</v>
      </c>
      <c r="Z20" s="21">
        <v>0.38450292397660818</v>
      </c>
    </row>
    <row r="21" spans="1:26" x14ac:dyDescent="0.25">
      <c r="A21" s="4">
        <v>1993</v>
      </c>
      <c r="B21" s="8">
        <v>394</v>
      </c>
      <c r="C21" s="8" t="s">
        <v>44</v>
      </c>
      <c r="D21" s="15">
        <v>8.3756345177664976E-2</v>
      </c>
      <c r="E21" s="14">
        <v>6.3451776649746189E-2</v>
      </c>
      <c r="F21" s="14">
        <v>1.2690355329949238E-2</v>
      </c>
      <c r="G21" s="14">
        <v>6.3451776649746189E-2</v>
      </c>
      <c r="H21" s="14">
        <v>0</v>
      </c>
      <c r="I21" s="14">
        <v>1.2690355329949238E-2</v>
      </c>
      <c r="J21" s="14">
        <v>0</v>
      </c>
      <c r="K21" s="15">
        <v>7.6142131979695434E-3</v>
      </c>
      <c r="L21" s="14">
        <v>0.13451776649746192</v>
      </c>
      <c r="M21" s="14">
        <v>6.5989847715736044E-2</v>
      </c>
      <c r="N21" s="14">
        <v>0.21065989847715738</v>
      </c>
      <c r="O21" s="14">
        <v>6.0913705583756347E-2</v>
      </c>
      <c r="P21" s="14">
        <v>0</v>
      </c>
      <c r="Q21" s="14">
        <v>0</v>
      </c>
      <c r="R21" s="14">
        <v>0</v>
      </c>
      <c r="S21" s="14">
        <v>0</v>
      </c>
      <c r="T21" s="14">
        <v>0</v>
      </c>
      <c r="U21" s="14">
        <v>0</v>
      </c>
      <c r="V21" s="14">
        <v>0</v>
      </c>
      <c r="W21" s="14">
        <v>0</v>
      </c>
      <c r="X21" s="14">
        <v>0</v>
      </c>
      <c r="Y21" s="14">
        <v>0</v>
      </c>
      <c r="Z21" s="21">
        <v>0.28426395939086296</v>
      </c>
    </row>
    <row r="22" spans="1:26" x14ac:dyDescent="0.25">
      <c r="A22" s="4">
        <v>1994</v>
      </c>
      <c r="B22" s="8">
        <v>574</v>
      </c>
      <c r="C22" s="8" t="s">
        <v>44</v>
      </c>
      <c r="D22" s="15">
        <v>3.1358885017421602E-2</v>
      </c>
      <c r="E22" s="14">
        <v>0.48257839721254353</v>
      </c>
      <c r="F22" s="14">
        <v>2.4390243902439025E-2</v>
      </c>
      <c r="G22" s="14">
        <v>6.097560975609756E-2</v>
      </c>
      <c r="H22" s="14">
        <v>0</v>
      </c>
      <c r="I22" s="14">
        <v>0</v>
      </c>
      <c r="J22" s="14">
        <v>0</v>
      </c>
      <c r="K22" s="15">
        <v>0</v>
      </c>
      <c r="L22" s="14">
        <v>4.0069686411149823E-2</v>
      </c>
      <c r="M22" s="14">
        <v>6.9686411149825784E-3</v>
      </c>
      <c r="N22" s="14">
        <v>9.7560975609756101E-2</v>
      </c>
      <c r="O22" s="14">
        <v>1.3937282229965157E-2</v>
      </c>
      <c r="P22" s="14">
        <v>0</v>
      </c>
      <c r="Q22" s="14">
        <v>0</v>
      </c>
      <c r="R22" s="14">
        <v>0</v>
      </c>
      <c r="S22" s="14">
        <v>0</v>
      </c>
      <c r="T22" s="14">
        <v>0</v>
      </c>
      <c r="U22" s="14">
        <v>0</v>
      </c>
      <c r="V22" s="14">
        <v>0</v>
      </c>
      <c r="W22" s="14">
        <v>0</v>
      </c>
      <c r="X22" s="14">
        <v>0</v>
      </c>
      <c r="Y22" s="14">
        <v>3.4843205574912892E-3</v>
      </c>
      <c r="Z22" s="21">
        <v>0.23867595818815332</v>
      </c>
    </row>
    <row r="23" spans="1:26" x14ac:dyDescent="0.25">
      <c r="A23" s="4">
        <v>1995</v>
      </c>
      <c r="B23" s="8">
        <v>291</v>
      </c>
      <c r="C23" s="8" t="s">
        <v>44</v>
      </c>
      <c r="D23" s="15">
        <v>8.247422680412371E-2</v>
      </c>
      <c r="E23" s="14">
        <v>7.903780068728522E-2</v>
      </c>
      <c r="F23" s="14">
        <v>0</v>
      </c>
      <c r="G23" s="14">
        <v>0.1134020618556701</v>
      </c>
      <c r="H23" s="14">
        <v>2.4054982817869417E-2</v>
      </c>
      <c r="I23" s="14">
        <v>0</v>
      </c>
      <c r="J23" s="14">
        <v>0</v>
      </c>
      <c r="K23" s="15">
        <v>0</v>
      </c>
      <c r="L23" s="14">
        <v>8.9347079037800689E-2</v>
      </c>
      <c r="M23" s="14">
        <v>0</v>
      </c>
      <c r="N23" s="14">
        <v>0.19243986254295534</v>
      </c>
      <c r="O23" s="14">
        <v>2.0618556701030927E-2</v>
      </c>
      <c r="P23" s="14">
        <v>0</v>
      </c>
      <c r="Q23" s="14">
        <v>0</v>
      </c>
      <c r="R23" s="14">
        <v>0</v>
      </c>
      <c r="S23" s="14">
        <v>0</v>
      </c>
      <c r="T23" s="14">
        <v>0</v>
      </c>
      <c r="U23" s="14">
        <v>0</v>
      </c>
      <c r="V23" s="14">
        <v>0</v>
      </c>
      <c r="W23" s="14">
        <v>0</v>
      </c>
      <c r="X23" s="14">
        <v>0</v>
      </c>
      <c r="Y23" s="14">
        <v>0</v>
      </c>
      <c r="Z23" s="21">
        <v>0.39862542955326463</v>
      </c>
    </row>
    <row r="24" spans="1:26" x14ac:dyDescent="0.25">
      <c r="A24" s="4">
        <v>1996</v>
      </c>
      <c r="B24" s="8">
        <v>294</v>
      </c>
      <c r="C24" s="8" t="s">
        <v>44</v>
      </c>
      <c r="D24" s="15">
        <v>6.8027210884353734E-2</v>
      </c>
      <c r="E24" s="14">
        <v>1.020408163265306E-2</v>
      </c>
      <c r="F24" s="14">
        <v>0</v>
      </c>
      <c r="G24" s="14">
        <v>1.3605442176870748E-2</v>
      </c>
      <c r="H24" s="14">
        <v>3.4013605442176869E-3</v>
      </c>
      <c r="I24" s="14">
        <v>0</v>
      </c>
      <c r="J24" s="14">
        <v>0</v>
      </c>
      <c r="K24" s="15">
        <v>0</v>
      </c>
      <c r="L24" s="14">
        <v>9.8639455782312924E-2</v>
      </c>
      <c r="M24" s="14">
        <v>0</v>
      </c>
      <c r="N24" s="14">
        <v>0.19387755102040818</v>
      </c>
      <c r="O24" s="14">
        <v>2.3809523809523808E-2</v>
      </c>
      <c r="P24" s="14">
        <v>0</v>
      </c>
      <c r="Q24" s="14">
        <v>0</v>
      </c>
      <c r="R24" s="14">
        <v>0</v>
      </c>
      <c r="S24" s="14">
        <v>0</v>
      </c>
      <c r="T24" s="14">
        <v>0</v>
      </c>
      <c r="U24" s="14">
        <v>0</v>
      </c>
      <c r="V24" s="14">
        <v>0</v>
      </c>
      <c r="W24" s="14">
        <v>0</v>
      </c>
      <c r="X24" s="14">
        <v>0</v>
      </c>
      <c r="Y24" s="14">
        <v>3.4013605442176869E-3</v>
      </c>
      <c r="Z24" s="21">
        <v>0.58503401360544216</v>
      </c>
    </row>
    <row r="25" spans="1:26" x14ac:dyDescent="0.25">
      <c r="A25" s="4">
        <v>1997</v>
      </c>
      <c r="B25" s="8">
        <v>469</v>
      </c>
      <c r="C25" s="8" t="s">
        <v>44</v>
      </c>
      <c r="D25" s="15">
        <v>0.11087420042643924</v>
      </c>
      <c r="E25" s="14">
        <v>4.4776119402985072E-2</v>
      </c>
      <c r="F25" s="14">
        <v>3.1982942430703626E-2</v>
      </c>
      <c r="G25" s="14">
        <v>3.6247334754797439E-2</v>
      </c>
      <c r="H25" s="14">
        <v>1.0660980810234541E-2</v>
      </c>
      <c r="I25" s="14">
        <v>4.2643923240938165E-3</v>
      </c>
      <c r="J25" s="14">
        <v>5.3304904051172705E-2</v>
      </c>
      <c r="K25" s="15">
        <v>0</v>
      </c>
      <c r="L25" s="14">
        <v>0.13432835820895522</v>
      </c>
      <c r="M25" s="14">
        <v>2.5586353944562899E-2</v>
      </c>
      <c r="N25" s="14">
        <v>4.2643923240938165E-2</v>
      </c>
      <c r="O25" s="14">
        <v>2.5586353944562899E-2</v>
      </c>
      <c r="P25" s="14">
        <v>0</v>
      </c>
      <c r="Q25" s="14">
        <v>0</v>
      </c>
      <c r="R25" s="14">
        <v>0</v>
      </c>
      <c r="S25" s="14">
        <v>0</v>
      </c>
      <c r="T25" s="14">
        <v>0</v>
      </c>
      <c r="U25" s="14">
        <v>0</v>
      </c>
      <c r="V25" s="14">
        <v>0</v>
      </c>
      <c r="W25" s="14">
        <v>0</v>
      </c>
      <c r="X25" s="14">
        <v>0</v>
      </c>
      <c r="Y25" s="14">
        <v>0</v>
      </c>
      <c r="Z25" s="21">
        <v>0.47974413646055436</v>
      </c>
    </row>
    <row r="26" spans="1:26" x14ac:dyDescent="0.25">
      <c r="A26" s="4">
        <v>1998</v>
      </c>
      <c r="B26" s="8">
        <v>599</v>
      </c>
      <c r="C26" s="8" t="s">
        <v>44</v>
      </c>
      <c r="D26" s="15">
        <v>0.15525876460767946</v>
      </c>
      <c r="E26" s="14">
        <v>2.8380634390651086E-2</v>
      </c>
      <c r="F26" s="14">
        <v>2.5041736227045076E-2</v>
      </c>
      <c r="G26" s="14">
        <v>0</v>
      </c>
      <c r="H26" s="14">
        <v>1.1686143572621035E-2</v>
      </c>
      <c r="I26" s="14">
        <v>0</v>
      </c>
      <c r="J26" s="14">
        <v>0</v>
      </c>
      <c r="K26" s="15">
        <v>0</v>
      </c>
      <c r="L26" s="14">
        <v>9.6828046744574292E-2</v>
      </c>
      <c r="M26" s="14">
        <v>0</v>
      </c>
      <c r="N26" s="14">
        <v>3.3388981636060101E-3</v>
      </c>
      <c r="O26" s="14">
        <v>4.340567612687813E-2</v>
      </c>
      <c r="P26" s="14">
        <v>0</v>
      </c>
      <c r="Q26" s="14">
        <v>0</v>
      </c>
      <c r="R26" s="14">
        <v>0</v>
      </c>
      <c r="S26" s="14">
        <v>0</v>
      </c>
      <c r="T26" s="14">
        <v>5.008347245409015E-3</v>
      </c>
      <c r="U26" s="14">
        <v>0</v>
      </c>
      <c r="V26" s="14">
        <v>0</v>
      </c>
      <c r="W26" s="14">
        <v>0</v>
      </c>
      <c r="X26" s="14">
        <v>0</v>
      </c>
      <c r="Y26" s="14">
        <v>8.3472454090150246E-3</v>
      </c>
      <c r="Z26" s="21">
        <v>0.62270450751252082</v>
      </c>
    </row>
    <row r="27" spans="1:26" x14ac:dyDescent="0.25">
      <c r="A27" s="4">
        <v>1999</v>
      </c>
      <c r="B27" s="8">
        <v>1000</v>
      </c>
      <c r="C27" s="8" t="s">
        <v>44</v>
      </c>
      <c r="D27" s="15">
        <v>9.5000000000000001E-2</v>
      </c>
      <c r="E27" s="14">
        <v>0.02</v>
      </c>
      <c r="F27" s="14">
        <v>4.9000000000000002E-2</v>
      </c>
      <c r="G27" s="14">
        <v>2.1999999999999999E-2</v>
      </c>
      <c r="H27" s="14">
        <v>2.7E-2</v>
      </c>
      <c r="I27" s="14">
        <v>0</v>
      </c>
      <c r="J27" s="14">
        <v>0</v>
      </c>
      <c r="K27" s="15">
        <v>0</v>
      </c>
      <c r="L27" s="14">
        <v>0.13</v>
      </c>
      <c r="M27" s="14">
        <v>3.0000000000000001E-3</v>
      </c>
      <c r="N27" s="14">
        <v>1.2E-2</v>
      </c>
      <c r="O27" s="14">
        <v>7.2000000000000008E-2</v>
      </c>
      <c r="P27" s="14">
        <v>0</v>
      </c>
      <c r="Q27" s="14">
        <v>0</v>
      </c>
      <c r="R27" s="14">
        <v>0</v>
      </c>
      <c r="S27" s="14">
        <v>0</v>
      </c>
      <c r="T27" s="14">
        <v>0</v>
      </c>
      <c r="U27" s="14">
        <v>0</v>
      </c>
      <c r="V27" s="14">
        <v>0</v>
      </c>
      <c r="W27" s="14">
        <v>0</v>
      </c>
      <c r="X27" s="14">
        <v>0</v>
      </c>
      <c r="Y27" s="14">
        <v>1.0999999999999999E-2</v>
      </c>
      <c r="Z27" s="21">
        <v>0.55900000000000005</v>
      </c>
    </row>
    <row r="28" spans="1:26" x14ac:dyDescent="0.25">
      <c r="A28" s="4">
        <v>2000</v>
      </c>
      <c r="B28" s="8">
        <v>840</v>
      </c>
      <c r="C28" s="8" t="s">
        <v>44</v>
      </c>
      <c r="D28" s="15">
        <v>0.14404761904761904</v>
      </c>
      <c r="E28" s="14">
        <v>2.976190476190476E-2</v>
      </c>
      <c r="F28" s="14">
        <v>4.642857142857143E-2</v>
      </c>
      <c r="G28" s="14">
        <v>3.5714285714285713E-3</v>
      </c>
      <c r="H28" s="14">
        <v>0</v>
      </c>
      <c r="I28" s="14">
        <v>0</v>
      </c>
      <c r="J28" s="14">
        <v>0</v>
      </c>
      <c r="K28" s="15">
        <v>0</v>
      </c>
      <c r="L28" s="14">
        <v>5.1190476190476189E-2</v>
      </c>
      <c r="M28" s="14">
        <v>0</v>
      </c>
      <c r="N28" s="14">
        <v>1.6666666666666666E-2</v>
      </c>
      <c r="O28" s="14">
        <v>3.6904761904761899E-2</v>
      </c>
      <c r="P28" s="14">
        <v>0</v>
      </c>
      <c r="Q28" s="14">
        <v>0</v>
      </c>
      <c r="R28" s="14">
        <v>0</v>
      </c>
      <c r="S28" s="14">
        <v>0</v>
      </c>
      <c r="T28" s="14">
        <v>0</v>
      </c>
      <c r="U28" s="14">
        <v>0</v>
      </c>
      <c r="V28" s="14">
        <v>0</v>
      </c>
      <c r="W28" s="14">
        <v>0</v>
      </c>
      <c r="X28" s="14">
        <v>0</v>
      </c>
      <c r="Y28" s="14">
        <v>9.5238095238095247E-3</v>
      </c>
      <c r="Z28" s="21">
        <v>0.66190476190476188</v>
      </c>
    </row>
    <row r="29" spans="1:26" x14ac:dyDescent="0.25">
      <c r="A29" s="4">
        <v>2001</v>
      </c>
      <c r="B29" s="8">
        <v>1265</v>
      </c>
      <c r="C29" s="8" t="s">
        <v>44</v>
      </c>
      <c r="D29" s="15">
        <v>0.10988142292490119</v>
      </c>
      <c r="E29" s="14">
        <v>2.1343873517786563E-2</v>
      </c>
      <c r="F29" s="14">
        <v>1.6600790513833993E-2</v>
      </c>
      <c r="G29" s="14">
        <v>7.9051383399209485E-4</v>
      </c>
      <c r="H29" s="14">
        <v>0</v>
      </c>
      <c r="I29" s="14">
        <v>0</v>
      </c>
      <c r="J29" s="14">
        <v>0</v>
      </c>
      <c r="K29" s="15">
        <v>0</v>
      </c>
      <c r="L29" s="14">
        <v>2.292490118577075E-2</v>
      </c>
      <c r="M29" s="14">
        <v>0</v>
      </c>
      <c r="N29" s="14">
        <v>6.3241106719367588E-3</v>
      </c>
      <c r="O29" s="14">
        <v>4.1897233201581029E-2</v>
      </c>
      <c r="P29" s="14">
        <v>0</v>
      </c>
      <c r="Q29" s="14">
        <v>0</v>
      </c>
      <c r="R29" s="14">
        <v>0</v>
      </c>
      <c r="S29" s="14">
        <v>0</v>
      </c>
      <c r="T29" s="14">
        <v>0</v>
      </c>
      <c r="U29" s="14">
        <v>0</v>
      </c>
      <c r="V29" s="14">
        <v>0</v>
      </c>
      <c r="W29" s="14">
        <v>0</v>
      </c>
      <c r="X29" s="14">
        <v>0</v>
      </c>
      <c r="Y29" s="14">
        <v>3.1620553359683794E-3</v>
      </c>
      <c r="Z29" s="21">
        <v>0.7770750988142292</v>
      </c>
    </row>
    <row r="30" spans="1:26" x14ac:dyDescent="0.25">
      <c r="A30" s="4">
        <v>2002</v>
      </c>
      <c r="B30" s="8">
        <v>928</v>
      </c>
      <c r="C30" s="8" t="s">
        <v>44</v>
      </c>
      <c r="D30" s="15">
        <v>0.16056034482758619</v>
      </c>
      <c r="E30" s="14">
        <v>3.4482758620689655E-2</v>
      </c>
      <c r="F30" s="14">
        <v>8.6206896551724137E-3</v>
      </c>
      <c r="G30" s="14">
        <v>5.387931034482759E-3</v>
      </c>
      <c r="H30" s="14">
        <v>0</v>
      </c>
      <c r="I30" s="14">
        <v>0</v>
      </c>
      <c r="J30" s="14">
        <v>0</v>
      </c>
      <c r="K30" s="15">
        <v>0</v>
      </c>
      <c r="L30" s="14">
        <v>6.7887931034482762E-2</v>
      </c>
      <c r="M30" s="14">
        <v>1.0775862068965517E-3</v>
      </c>
      <c r="N30" s="14">
        <v>0</v>
      </c>
      <c r="O30" s="14">
        <v>7.8663793103448273E-2</v>
      </c>
      <c r="P30" s="14">
        <v>0</v>
      </c>
      <c r="Q30" s="14">
        <v>0</v>
      </c>
      <c r="R30" s="14">
        <v>0</v>
      </c>
      <c r="S30" s="14">
        <v>0</v>
      </c>
      <c r="T30" s="14">
        <v>0</v>
      </c>
      <c r="U30" s="14">
        <v>0</v>
      </c>
      <c r="V30" s="14">
        <v>0</v>
      </c>
      <c r="W30" s="14">
        <v>0</v>
      </c>
      <c r="X30" s="14">
        <v>0</v>
      </c>
      <c r="Y30" s="14">
        <v>3.2327586206896551E-3</v>
      </c>
      <c r="Z30" s="21">
        <v>0.64008620689655171</v>
      </c>
    </row>
    <row r="31" spans="1:26" x14ac:dyDescent="0.25">
      <c r="A31" s="4">
        <v>2003</v>
      </c>
      <c r="B31" s="8">
        <v>535</v>
      </c>
      <c r="C31" s="8" t="s">
        <v>44</v>
      </c>
      <c r="D31" s="15">
        <v>0.20934579439252338</v>
      </c>
      <c r="E31" s="14">
        <v>2.2429906542056073E-2</v>
      </c>
      <c r="F31" s="14">
        <v>9.3457943925233638E-3</v>
      </c>
      <c r="G31" s="14">
        <v>0</v>
      </c>
      <c r="H31" s="14">
        <v>1.4953271028037384E-2</v>
      </c>
      <c r="I31" s="14">
        <v>0</v>
      </c>
      <c r="J31" s="14">
        <v>0</v>
      </c>
      <c r="K31" s="15">
        <v>0</v>
      </c>
      <c r="L31" s="14">
        <v>4.6728971962616828E-2</v>
      </c>
      <c r="M31" s="14">
        <v>0</v>
      </c>
      <c r="N31" s="14">
        <v>0</v>
      </c>
      <c r="O31" s="14">
        <v>0.16261682242990655</v>
      </c>
      <c r="P31" s="14">
        <v>0</v>
      </c>
      <c r="Q31" s="14">
        <v>0</v>
      </c>
      <c r="R31" s="14">
        <v>0</v>
      </c>
      <c r="S31" s="14">
        <v>0</v>
      </c>
      <c r="T31" s="14">
        <v>0</v>
      </c>
      <c r="U31" s="14">
        <v>0</v>
      </c>
      <c r="V31" s="14">
        <v>0</v>
      </c>
      <c r="W31" s="14">
        <v>0</v>
      </c>
      <c r="X31" s="14">
        <v>0</v>
      </c>
      <c r="Y31" s="14">
        <v>0</v>
      </c>
      <c r="Z31" s="21">
        <v>0.53457943925233642</v>
      </c>
    </row>
    <row r="32" spans="1:26" x14ac:dyDescent="0.25">
      <c r="A32" s="4">
        <v>2004</v>
      </c>
      <c r="B32" s="8">
        <v>807</v>
      </c>
      <c r="C32" s="8" t="s">
        <v>44</v>
      </c>
      <c r="D32" s="15">
        <v>7.8066914498141252E-2</v>
      </c>
      <c r="E32" s="14">
        <v>0.20198265179677818</v>
      </c>
      <c r="F32" s="14">
        <v>1.7348203221809171E-2</v>
      </c>
      <c r="G32" s="14">
        <v>2.4783147459727386E-3</v>
      </c>
      <c r="H32" s="14">
        <v>0</v>
      </c>
      <c r="I32" s="14">
        <v>0</v>
      </c>
      <c r="J32" s="14">
        <v>0</v>
      </c>
      <c r="K32" s="15">
        <v>0</v>
      </c>
      <c r="L32" s="14">
        <v>4.0892193308550186E-2</v>
      </c>
      <c r="M32" s="14">
        <v>0</v>
      </c>
      <c r="N32" s="14">
        <v>2.3543990086741014E-2</v>
      </c>
      <c r="O32" s="14">
        <v>0.11276332094175961</v>
      </c>
      <c r="P32" s="14">
        <v>0</v>
      </c>
      <c r="Q32" s="14">
        <v>0</v>
      </c>
      <c r="R32" s="14">
        <v>0</v>
      </c>
      <c r="S32" s="14">
        <v>0</v>
      </c>
      <c r="T32" s="14">
        <v>0</v>
      </c>
      <c r="U32" s="14">
        <v>0</v>
      </c>
      <c r="V32" s="14">
        <v>0</v>
      </c>
      <c r="W32" s="14">
        <v>0</v>
      </c>
      <c r="X32" s="14">
        <v>0</v>
      </c>
      <c r="Y32" s="14">
        <v>1.2391573729863693E-3</v>
      </c>
      <c r="Z32" s="21">
        <v>0.52168525402726151</v>
      </c>
    </row>
    <row r="33" spans="1:26" x14ac:dyDescent="0.25">
      <c r="A33" s="4">
        <v>2005</v>
      </c>
      <c r="B33" s="8">
        <v>907</v>
      </c>
      <c r="C33" s="8" t="s">
        <v>44</v>
      </c>
      <c r="D33" s="15">
        <v>0.18191841234840131</v>
      </c>
      <c r="E33" s="14">
        <v>2.2050716648291068E-2</v>
      </c>
      <c r="F33" s="14">
        <v>2.9768467475192944E-2</v>
      </c>
      <c r="G33" s="14">
        <v>4.410143329658214E-3</v>
      </c>
      <c r="H33" s="14">
        <v>8.8202866593164279E-3</v>
      </c>
      <c r="I33" s="14">
        <v>0</v>
      </c>
      <c r="J33" s="14">
        <v>0</v>
      </c>
      <c r="K33" s="15">
        <v>0</v>
      </c>
      <c r="L33" s="14">
        <v>8.9305402425578828E-2</v>
      </c>
      <c r="M33" s="14">
        <v>0</v>
      </c>
      <c r="N33" s="14">
        <v>1.3230429988974642E-2</v>
      </c>
      <c r="O33" s="14">
        <v>7.9382579933847855E-2</v>
      </c>
      <c r="P33" s="14">
        <v>0</v>
      </c>
      <c r="Q33" s="14">
        <v>0</v>
      </c>
      <c r="R33" s="14">
        <v>0</v>
      </c>
      <c r="S33" s="14">
        <v>0</v>
      </c>
      <c r="T33" s="14">
        <v>0</v>
      </c>
      <c r="U33" s="14">
        <v>0</v>
      </c>
      <c r="V33" s="14">
        <v>0</v>
      </c>
      <c r="W33" s="14">
        <v>0</v>
      </c>
      <c r="X33" s="14">
        <v>0</v>
      </c>
      <c r="Y33" s="14">
        <v>1.1025358324145535E-3</v>
      </c>
      <c r="Z33" s="21">
        <v>0.57001102535832415</v>
      </c>
    </row>
    <row r="34" spans="1:26" x14ac:dyDescent="0.25">
      <c r="A34" s="4">
        <v>2006</v>
      </c>
      <c r="B34" s="8">
        <v>832</v>
      </c>
      <c r="C34" s="8" t="s">
        <v>44</v>
      </c>
      <c r="D34" s="15">
        <v>0.17548076923076922</v>
      </c>
      <c r="E34" s="14">
        <v>5.1682692307692304E-2</v>
      </c>
      <c r="F34" s="14">
        <v>1.3221153846153846E-2</v>
      </c>
      <c r="G34" s="14">
        <v>7.2115384615384619E-3</v>
      </c>
      <c r="H34" s="14">
        <v>4.3269230769230768E-2</v>
      </c>
      <c r="I34" s="14">
        <v>0</v>
      </c>
      <c r="J34" s="14">
        <v>7.2115384615384619E-3</v>
      </c>
      <c r="K34" s="15">
        <v>0</v>
      </c>
      <c r="L34" s="14">
        <v>5.7692307692307696E-2</v>
      </c>
      <c r="M34" s="14">
        <v>0</v>
      </c>
      <c r="N34" s="14">
        <v>0</v>
      </c>
      <c r="O34" s="14">
        <v>2.7644230769230768E-2</v>
      </c>
      <c r="P34" s="14">
        <v>0</v>
      </c>
      <c r="Q34" s="14">
        <v>0</v>
      </c>
      <c r="R34" s="14">
        <v>0</v>
      </c>
      <c r="S34" s="14">
        <v>0</v>
      </c>
      <c r="T34" s="14">
        <v>0</v>
      </c>
      <c r="U34" s="14">
        <v>0</v>
      </c>
      <c r="V34" s="14">
        <v>0</v>
      </c>
      <c r="W34" s="14">
        <v>0</v>
      </c>
      <c r="X34" s="14">
        <v>0</v>
      </c>
      <c r="Y34" s="14">
        <v>1.201923076923077E-3</v>
      </c>
      <c r="Z34" s="21">
        <v>0.61538461538461542</v>
      </c>
    </row>
    <row r="35" spans="1:26" x14ac:dyDescent="0.25">
      <c r="A35" s="4">
        <v>2007</v>
      </c>
      <c r="B35" s="8">
        <v>628</v>
      </c>
      <c r="C35" s="8" t="s">
        <v>44</v>
      </c>
      <c r="D35" s="15">
        <v>0.21656050955414013</v>
      </c>
      <c r="E35" s="14">
        <v>5.5732484076433123E-2</v>
      </c>
      <c r="F35" s="14">
        <v>1.1146496815286623E-2</v>
      </c>
      <c r="G35" s="14">
        <v>3.1847133757961783E-2</v>
      </c>
      <c r="H35" s="14">
        <v>7.9617834394904458E-3</v>
      </c>
      <c r="I35" s="14">
        <v>0</v>
      </c>
      <c r="J35" s="14">
        <v>0</v>
      </c>
      <c r="K35" s="15">
        <v>0</v>
      </c>
      <c r="L35" s="14">
        <v>8.4394904458598735E-2</v>
      </c>
      <c r="M35" s="14">
        <v>0</v>
      </c>
      <c r="N35" s="14">
        <v>9.5541401273885346E-3</v>
      </c>
      <c r="O35" s="14">
        <v>9.7133757961783432E-2</v>
      </c>
      <c r="P35" s="14">
        <v>0</v>
      </c>
      <c r="Q35" s="14">
        <v>0</v>
      </c>
      <c r="R35" s="14">
        <v>0</v>
      </c>
      <c r="S35" s="14">
        <v>0</v>
      </c>
      <c r="T35" s="14">
        <v>0</v>
      </c>
      <c r="U35" s="14">
        <v>0</v>
      </c>
      <c r="V35" s="14">
        <v>0</v>
      </c>
      <c r="W35" s="14">
        <v>0</v>
      </c>
      <c r="X35" s="14">
        <v>0</v>
      </c>
      <c r="Y35" s="14">
        <v>0</v>
      </c>
      <c r="Z35" s="21">
        <v>0.4856687898089172</v>
      </c>
    </row>
    <row r="36" spans="1:26" x14ac:dyDescent="0.25">
      <c r="A36" s="4">
        <v>2008</v>
      </c>
      <c r="B36" s="8">
        <v>411</v>
      </c>
      <c r="C36" s="8" t="s">
        <v>44</v>
      </c>
      <c r="D36" s="15">
        <v>0.13381995133819952</v>
      </c>
      <c r="E36" s="14">
        <v>2.1897810218978103E-2</v>
      </c>
      <c r="F36" s="14">
        <v>2.4330900243309003E-3</v>
      </c>
      <c r="G36" s="14">
        <v>7.2992700729927005E-3</v>
      </c>
      <c r="H36" s="14">
        <v>0</v>
      </c>
      <c r="I36" s="14">
        <v>0</v>
      </c>
      <c r="J36" s="14">
        <v>0</v>
      </c>
      <c r="K36" s="15">
        <v>0</v>
      </c>
      <c r="L36" s="14">
        <v>4.8661800486618008E-2</v>
      </c>
      <c r="M36" s="14">
        <v>0</v>
      </c>
      <c r="N36" s="14">
        <v>0</v>
      </c>
      <c r="O36" s="14">
        <v>7.2992700729927001E-2</v>
      </c>
      <c r="P36" s="14">
        <v>0</v>
      </c>
      <c r="Q36" s="14">
        <v>0</v>
      </c>
      <c r="R36" s="14">
        <v>0</v>
      </c>
      <c r="S36" s="14">
        <v>0</v>
      </c>
      <c r="T36" s="14">
        <v>0</v>
      </c>
      <c r="U36" s="14">
        <v>0</v>
      </c>
      <c r="V36" s="14">
        <v>0</v>
      </c>
      <c r="W36" s="14">
        <v>0</v>
      </c>
      <c r="X36" s="14">
        <v>0</v>
      </c>
      <c r="Y36" s="14">
        <v>0</v>
      </c>
      <c r="Z36" s="21">
        <v>0.71289537712895379</v>
      </c>
    </row>
    <row r="37" spans="1:26" x14ac:dyDescent="0.25">
      <c r="A37" s="4">
        <v>2009</v>
      </c>
      <c r="B37" s="8">
        <v>462</v>
      </c>
      <c r="C37" s="8" t="s">
        <v>44</v>
      </c>
      <c r="D37" s="15">
        <v>0.11688311688311689</v>
      </c>
      <c r="E37" s="14">
        <v>4.3290043290043288E-2</v>
      </c>
      <c r="F37" s="14">
        <v>2.1645021645021644E-2</v>
      </c>
      <c r="G37" s="14">
        <v>8.658008658008658E-3</v>
      </c>
      <c r="H37" s="14">
        <v>5.1948051948051951E-2</v>
      </c>
      <c r="I37" s="14">
        <v>0</v>
      </c>
      <c r="J37" s="14">
        <v>1.5151515151515152E-2</v>
      </c>
      <c r="K37" s="15">
        <v>0</v>
      </c>
      <c r="L37" s="14">
        <v>0.1038961038961039</v>
      </c>
      <c r="M37" s="14">
        <v>0</v>
      </c>
      <c r="N37" s="14">
        <v>1.5151515151515152E-2</v>
      </c>
      <c r="O37" s="14">
        <v>4.3290043290043288E-2</v>
      </c>
      <c r="P37" s="14">
        <v>0</v>
      </c>
      <c r="Q37" s="14">
        <v>0</v>
      </c>
      <c r="R37" s="14">
        <v>0</v>
      </c>
      <c r="S37" s="14">
        <v>0</v>
      </c>
      <c r="T37" s="14">
        <v>0</v>
      </c>
      <c r="U37" s="14">
        <v>0</v>
      </c>
      <c r="V37" s="14">
        <v>0</v>
      </c>
      <c r="W37" s="14">
        <v>0</v>
      </c>
      <c r="X37" s="14">
        <v>0</v>
      </c>
      <c r="Y37" s="14">
        <v>0</v>
      </c>
      <c r="Z37" s="21">
        <v>0.58008658008658009</v>
      </c>
    </row>
    <row r="38" spans="1:26" x14ac:dyDescent="0.25">
      <c r="A38" s="4">
        <v>2010</v>
      </c>
      <c r="B38" s="8">
        <v>474</v>
      </c>
      <c r="C38" s="8" t="s">
        <v>44</v>
      </c>
      <c r="D38" s="15">
        <v>8.4388185654008435E-2</v>
      </c>
      <c r="E38" s="14">
        <v>6.5400843881856546E-2</v>
      </c>
      <c r="F38" s="14">
        <v>1.0548523206751054E-2</v>
      </c>
      <c r="G38" s="14">
        <v>0</v>
      </c>
      <c r="H38" s="14">
        <v>1.2658227848101266E-2</v>
      </c>
      <c r="I38" s="14">
        <v>0</v>
      </c>
      <c r="J38" s="14">
        <v>0</v>
      </c>
      <c r="K38" s="15">
        <v>0</v>
      </c>
      <c r="L38" s="14">
        <v>0.25105485232067509</v>
      </c>
      <c r="M38" s="14">
        <v>0</v>
      </c>
      <c r="N38" s="14">
        <v>0</v>
      </c>
      <c r="O38" s="14">
        <v>5.2742616033755275E-2</v>
      </c>
      <c r="P38" s="14">
        <v>0</v>
      </c>
      <c r="Q38" s="14">
        <v>0</v>
      </c>
      <c r="R38" s="14">
        <v>0</v>
      </c>
      <c r="S38" s="14">
        <v>0</v>
      </c>
      <c r="T38" s="14">
        <v>0</v>
      </c>
      <c r="U38" s="14">
        <v>0</v>
      </c>
      <c r="V38" s="14">
        <v>0</v>
      </c>
      <c r="W38" s="14">
        <v>0</v>
      </c>
      <c r="X38" s="14">
        <v>1.0548523206751054E-2</v>
      </c>
      <c r="Y38" s="14">
        <v>4.2194092827004216E-3</v>
      </c>
      <c r="Z38" s="21">
        <v>0.50843881856540085</v>
      </c>
    </row>
    <row r="39" spans="1:26" x14ac:dyDescent="0.25">
      <c r="A39" s="4">
        <v>2011</v>
      </c>
      <c r="B39" s="8">
        <v>760</v>
      </c>
      <c r="C39" s="8" t="s">
        <v>44</v>
      </c>
      <c r="D39" s="15">
        <v>0.10921052631578947</v>
      </c>
      <c r="E39" s="14">
        <v>8.8157894736842102E-2</v>
      </c>
      <c r="F39" s="14">
        <v>6.5789473684210523E-3</v>
      </c>
      <c r="G39" s="14">
        <v>0</v>
      </c>
      <c r="H39" s="14">
        <v>2.1052631578947368E-2</v>
      </c>
      <c r="I39" s="14">
        <v>0</v>
      </c>
      <c r="J39" s="14">
        <v>0</v>
      </c>
      <c r="K39" s="15">
        <v>0</v>
      </c>
      <c r="L39" s="14">
        <v>0.05</v>
      </c>
      <c r="M39" s="14">
        <v>0</v>
      </c>
      <c r="N39" s="14">
        <v>0</v>
      </c>
      <c r="O39" s="14">
        <v>0.12631578947368421</v>
      </c>
      <c r="P39" s="14">
        <v>0</v>
      </c>
      <c r="Q39" s="14">
        <v>0</v>
      </c>
      <c r="R39" s="14">
        <v>0</v>
      </c>
      <c r="S39" s="14">
        <v>0</v>
      </c>
      <c r="T39" s="14">
        <v>0</v>
      </c>
      <c r="U39" s="14">
        <v>0</v>
      </c>
      <c r="V39" s="14">
        <v>0</v>
      </c>
      <c r="W39" s="14">
        <v>0</v>
      </c>
      <c r="X39" s="14">
        <v>0</v>
      </c>
      <c r="Y39" s="14">
        <v>0</v>
      </c>
      <c r="Z39" s="21">
        <v>0.59868421052631582</v>
      </c>
    </row>
    <row r="40" spans="1:26" x14ac:dyDescent="0.25">
      <c r="A40" s="4">
        <v>2012</v>
      </c>
      <c r="B40" s="8">
        <v>810</v>
      </c>
      <c r="C40" s="8" t="s">
        <v>44</v>
      </c>
      <c r="D40" s="15">
        <v>0.18148148148148144</v>
      </c>
      <c r="E40" s="14">
        <v>6.4197530864197536E-2</v>
      </c>
      <c r="F40" s="14">
        <v>2.5925925925925925E-2</v>
      </c>
      <c r="G40" s="14">
        <v>8.6419753086419745E-3</v>
      </c>
      <c r="H40" s="14">
        <v>7.4074074074074077E-3</v>
      </c>
      <c r="I40" s="14">
        <v>0</v>
      </c>
      <c r="J40" s="14">
        <v>0</v>
      </c>
      <c r="K40" s="15">
        <v>0</v>
      </c>
      <c r="L40" s="14">
        <v>7.160493827160494E-2</v>
      </c>
      <c r="M40" s="14">
        <v>0</v>
      </c>
      <c r="N40" s="14">
        <v>0</v>
      </c>
      <c r="O40" s="14">
        <v>9.2592592592592587E-2</v>
      </c>
      <c r="P40" s="14">
        <v>0</v>
      </c>
      <c r="Q40" s="14">
        <v>0</v>
      </c>
      <c r="R40" s="14">
        <v>0</v>
      </c>
      <c r="S40" s="14">
        <v>0</v>
      </c>
      <c r="T40" s="14">
        <v>0</v>
      </c>
      <c r="U40" s="14">
        <v>0</v>
      </c>
      <c r="V40" s="14">
        <v>0</v>
      </c>
      <c r="W40" s="14">
        <v>0</v>
      </c>
      <c r="X40" s="14">
        <v>0</v>
      </c>
      <c r="Y40" s="14">
        <v>0</v>
      </c>
      <c r="Z40" s="21">
        <v>0.54814814814814816</v>
      </c>
    </row>
    <row r="41" spans="1:26" x14ac:dyDescent="0.25">
      <c r="A41" s="4">
        <v>2013</v>
      </c>
      <c r="B41" s="8">
        <v>738</v>
      </c>
      <c r="C41" s="8" t="s">
        <v>44</v>
      </c>
      <c r="D41" s="15">
        <v>0.10840108401084012</v>
      </c>
      <c r="E41" s="14">
        <v>6.6395663956639567E-2</v>
      </c>
      <c r="F41" s="14">
        <v>1.0840108401084011E-2</v>
      </c>
      <c r="G41" s="14">
        <v>4.0650406504065045E-3</v>
      </c>
      <c r="H41" s="14">
        <v>6.7750677506775072E-3</v>
      </c>
      <c r="I41" s="14">
        <v>0</v>
      </c>
      <c r="J41" s="14">
        <v>0</v>
      </c>
      <c r="K41" s="15">
        <v>0</v>
      </c>
      <c r="L41" s="14">
        <v>3.9295392953929545E-2</v>
      </c>
      <c r="M41" s="14">
        <v>0</v>
      </c>
      <c r="N41" s="14">
        <v>0</v>
      </c>
      <c r="O41" s="14">
        <v>7.9945799457994571E-2</v>
      </c>
      <c r="P41" s="14">
        <v>0</v>
      </c>
      <c r="Q41" s="14">
        <v>0</v>
      </c>
      <c r="R41" s="14">
        <v>0</v>
      </c>
      <c r="S41" s="14">
        <v>0</v>
      </c>
      <c r="T41" s="14">
        <v>0</v>
      </c>
      <c r="U41" s="14">
        <v>0</v>
      </c>
      <c r="V41" s="14">
        <v>0</v>
      </c>
      <c r="W41" s="14">
        <v>0</v>
      </c>
      <c r="X41" s="14">
        <v>0</v>
      </c>
      <c r="Y41" s="14">
        <v>5.4200542005420054E-3</v>
      </c>
      <c r="Z41" s="21">
        <v>0.67886178861788615</v>
      </c>
    </row>
    <row r="42" spans="1:26" x14ac:dyDescent="0.25">
      <c r="A42" s="5" t="s">
        <v>32</v>
      </c>
      <c r="B42" s="9">
        <v>995</v>
      </c>
      <c r="C42" s="9"/>
      <c r="D42" s="16">
        <v>0.14116388231428892</v>
      </c>
      <c r="E42" s="1">
        <v>6.5892563676437588E-2</v>
      </c>
      <c r="F42" s="1">
        <v>2.0379336449216207E-2</v>
      </c>
      <c r="G42" s="1">
        <v>4.3453419351091295E-2</v>
      </c>
      <c r="H42" s="1">
        <v>7.3820821029015058E-3</v>
      </c>
      <c r="I42" s="1">
        <v>2.2138206478163579E-3</v>
      </c>
      <c r="J42" s="1">
        <v>2.7027509415723603E-3</v>
      </c>
      <c r="K42" s="16">
        <v>3.161696233506451E-3</v>
      </c>
      <c r="L42" s="1">
        <v>7.8167163277397173E-2</v>
      </c>
      <c r="M42" s="1">
        <v>3.4385025353594521E-2</v>
      </c>
      <c r="N42" s="1">
        <v>9.7208383316717675E-2</v>
      </c>
      <c r="O42" s="1">
        <v>5.0118166791915081E-2</v>
      </c>
      <c r="P42" s="1">
        <v>0</v>
      </c>
      <c r="Q42" s="1">
        <v>0</v>
      </c>
      <c r="R42" s="1">
        <v>0</v>
      </c>
      <c r="S42" s="1">
        <v>0</v>
      </c>
      <c r="T42" s="1">
        <v>1.4309563558311471E-4</v>
      </c>
      <c r="U42" s="1">
        <v>5.0213406979663568E-5</v>
      </c>
      <c r="V42" s="1">
        <v>0</v>
      </c>
      <c r="W42" s="1">
        <v>2.9902070718397249E-5</v>
      </c>
      <c r="X42" s="1">
        <v>3.0138637733574441E-4</v>
      </c>
      <c r="Y42" s="1">
        <v>2.3237625969509484E-3</v>
      </c>
      <c r="Z42" s="22">
        <v>0.45092334945597695</v>
      </c>
    </row>
    <row r="43" spans="1:26" x14ac:dyDescent="0.25">
      <c r="A43" s="5" t="s">
        <v>33</v>
      </c>
      <c r="B43" s="9">
        <v>1501</v>
      </c>
      <c r="C43" s="9"/>
      <c r="D43" s="16">
        <v>0.15794771060517851</v>
      </c>
      <c r="E43" s="1">
        <v>4.2905397198630374E-2</v>
      </c>
      <c r="F43" s="1">
        <v>2.7123315439430511E-2</v>
      </c>
      <c r="G43" s="1">
        <v>9.8354204976669968E-2</v>
      </c>
      <c r="H43" s="1">
        <v>0</v>
      </c>
      <c r="I43" s="1">
        <v>3.9191320707899109E-3</v>
      </c>
      <c r="J43" s="1">
        <v>0</v>
      </c>
      <c r="K43" s="16">
        <v>1.1763599843919127E-2</v>
      </c>
      <c r="L43" s="1">
        <v>7.3779955941425862E-2</v>
      </c>
      <c r="M43" s="1">
        <v>0.10425949651446487</v>
      </c>
      <c r="N43" s="1">
        <v>0.21832859034294783</v>
      </c>
      <c r="O43" s="1">
        <v>2.6432787922782135E-2</v>
      </c>
      <c r="P43" s="1">
        <v>0</v>
      </c>
      <c r="Q43" s="1">
        <v>0</v>
      </c>
      <c r="R43" s="1">
        <v>0</v>
      </c>
      <c r="S43" s="1">
        <v>0</v>
      </c>
      <c r="T43" s="1">
        <v>0</v>
      </c>
      <c r="U43" s="1">
        <v>0</v>
      </c>
      <c r="V43" s="1">
        <v>0</v>
      </c>
      <c r="W43" s="1">
        <v>0</v>
      </c>
      <c r="X43" s="1">
        <v>0</v>
      </c>
      <c r="Y43" s="1">
        <v>1.538246034767395E-3</v>
      </c>
      <c r="Z43" s="22">
        <v>0.23364756310899357</v>
      </c>
    </row>
    <row r="44" spans="1:26" x14ac:dyDescent="0.25">
      <c r="A44" s="5" t="s">
        <v>34</v>
      </c>
      <c r="B44" s="9">
        <v>1187</v>
      </c>
      <c r="C44" s="9"/>
      <c r="D44" s="16">
        <v>0.14125848263118651</v>
      </c>
      <c r="E44" s="1">
        <v>0.10514906680336861</v>
      </c>
      <c r="F44" s="1">
        <v>1.946003822801429E-2</v>
      </c>
      <c r="G44" s="1">
        <v>7.041185200649297E-2</v>
      </c>
      <c r="H44" s="1">
        <v>2.7980391132017193E-3</v>
      </c>
      <c r="I44" s="1">
        <v>4.5185943567944758E-3</v>
      </c>
      <c r="J44" s="1">
        <v>1.7207568446187536E-3</v>
      </c>
      <c r="K44" s="16">
        <v>3.6434335553828219E-3</v>
      </c>
      <c r="L44" s="1">
        <v>7.3440449285199078E-2</v>
      </c>
      <c r="M44" s="1">
        <v>4.9841360739778122E-2</v>
      </c>
      <c r="N44" s="1">
        <v>0.15963551353720515</v>
      </c>
      <c r="O44" s="1">
        <v>2.9622864952277637E-2</v>
      </c>
      <c r="P44" s="1">
        <v>0</v>
      </c>
      <c r="Q44" s="1">
        <v>0</v>
      </c>
      <c r="R44" s="1">
        <v>0</v>
      </c>
      <c r="S44" s="1">
        <v>0</v>
      </c>
      <c r="T44" s="1">
        <v>0</v>
      </c>
      <c r="U44" s="1">
        <v>1.5976993129892953E-4</v>
      </c>
      <c r="V44" s="1">
        <v>0</v>
      </c>
      <c r="W44" s="1">
        <v>9.5142952285809431E-5</v>
      </c>
      <c r="X44" s="1">
        <v>0</v>
      </c>
      <c r="Y44" s="1">
        <v>1.8410823168556467E-3</v>
      </c>
      <c r="Z44" s="22">
        <v>0.33640355274603945</v>
      </c>
    </row>
    <row r="45" spans="1:26" x14ac:dyDescent="0.25">
      <c r="A45" s="5" t="s">
        <v>35</v>
      </c>
      <c r="B45" s="9">
        <v>454</v>
      </c>
      <c r="C45" s="9"/>
      <c r="D45" s="16">
        <v>0.11138672530615745</v>
      </c>
      <c r="E45" s="1">
        <v>2.7786945142096408E-2</v>
      </c>
      <c r="F45" s="1">
        <v>1.9008226219249566E-2</v>
      </c>
      <c r="G45" s="1">
        <v>1.6617592310556064E-2</v>
      </c>
      <c r="H45" s="1">
        <v>8.5828283090244213E-3</v>
      </c>
      <c r="I45" s="1">
        <v>1.4214641080312722E-3</v>
      </c>
      <c r="J45" s="1">
        <v>1.7768301350390901E-2</v>
      </c>
      <c r="K45" s="16">
        <v>0</v>
      </c>
      <c r="L45" s="1">
        <v>0.10993195357861414</v>
      </c>
      <c r="M45" s="1">
        <v>8.5287846481876331E-3</v>
      </c>
      <c r="N45" s="1">
        <v>7.9953457474984127E-2</v>
      </c>
      <c r="O45" s="1">
        <v>3.0933851293654946E-2</v>
      </c>
      <c r="P45" s="1">
        <v>0</v>
      </c>
      <c r="Q45" s="1">
        <v>0</v>
      </c>
      <c r="R45" s="1">
        <v>0</v>
      </c>
      <c r="S45" s="1">
        <v>0</v>
      </c>
      <c r="T45" s="1">
        <v>1.6694490818030051E-3</v>
      </c>
      <c r="U45" s="1">
        <v>0</v>
      </c>
      <c r="V45" s="1">
        <v>0</v>
      </c>
      <c r="W45" s="1">
        <v>0</v>
      </c>
      <c r="X45" s="1">
        <v>0</v>
      </c>
      <c r="Y45" s="1">
        <v>3.9162019844109037E-3</v>
      </c>
      <c r="Z45" s="22">
        <v>0.56249421919283915</v>
      </c>
    </row>
    <row r="46" spans="1:26" ht="15.75" thickBot="1" x14ac:dyDescent="0.3">
      <c r="A46" s="6" t="s">
        <v>36</v>
      </c>
      <c r="B46" s="11">
        <v>760</v>
      </c>
      <c r="C46" s="11"/>
      <c r="D46" s="17">
        <v>0.14033640883383453</v>
      </c>
      <c r="E46" s="18">
        <v>5.3920451681345918E-2</v>
      </c>
      <c r="F46" s="18">
        <v>1.8630118928005222E-2</v>
      </c>
      <c r="G46" s="18">
        <v>7.090753228338964E-3</v>
      </c>
      <c r="H46" s="18">
        <v>1.3456397228617372E-2</v>
      </c>
      <c r="I46" s="18">
        <v>0</v>
      </c>
      <c r="J46" s="18">
        <v>1.4908702408702411E-3</v>
      </c>
      <c r="K46" s="17">
        <v>0</v>
      </c>
      <c r="L46" s="18">
        <v>7.703534507915423E-2</v>
      </c>
      <c r="M46" s="18">
        <v>2.718390804597701E-4</v>
      </c>
      <c r="N46" s="18">
        <v>6.431390179548184E-3</v>
      </c>
      <c r="O46" s="18">
        <v>7.8459069454954414E-2</v>
      </c>
      <c r="P46" s="18">
        <v>0</v>
      </c>
      <c r="Q46" s="18">
        <v>0</v>
      </c>
      <c r="R46" s="18">
        <v>0</v>
      </c>
      <c r="S46" s="18">
        <v>0</v>
      </c>
      <c r="T46" s="18">
        <v>0</v>
      </c>
      <c r="U46" s="18">
        <v>0</v>
      </c>
      <c r="V46" s="18">
        <v>0</v>
      </c>
      <c r="W46" s="18">
        <v>0</v>
      </c>
      <c r="X46" s="18">
        <v>7.0323488045007034E-4</v>
      </c>
      <c r="Y46" s="18">
        <v>2.6734468830689321E-3</v>
      </c>
      <c r="Z46" s="23">
        <v>0.59950067430135223</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Z46"/>
  <sheetViews>
    <sheetView workbookViewId="0">
      <selection activeCell="A6" sqref="A6:Z6"/>
    </sheetView>
  </sheetViews>
  <sheetFormatPr defaultRowHeight="15" x14ac:dyDescent="0.25"/>
  <cols>
    <col min="2" max="2" width="9.85546875" bestFit="1" customWidth="1"/>
    <col min="3" max="3" width="8.28515625" customWidth="1"/>
    <col min="4" max="26" width="7.42578125" customWidth="1"/>
  </cols>
  <sheetData>
    <row r="1" spans="1:26" x14ac:dyDescent="0.25">
      <c r="A1" t="s">
        <v>136</v>
      </c>
    </row>
    <row r="2" spans="1:26" x14ac:dyDescent="0.25">
      <c r="A2" t="s">
        <v>137</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1557</v>
      </c>
      <c r="C7" s="8" t="s">
        <v>43</v>
      </c>
      <c r="D7" s="15">
        <v>4.6885035324341677E-2</v>
      </c>
      <c r="E7" s="14">
        <v>4.4958253050738597E-2</v>
      </c>
      <c r="F7" s="14">
        <v>7.064868336544637E-3</v>
      </c>
      <c r="G7" s="14">
        <v>5.3307642903018627E-2</v>
      </c>
      <c r="H7" s="14">
        <v>0</v>
      </c>
      <c r="I7" s="14">
        <v>0</v>
      </c>
      <c r="J7" s="14">
        <v>0</v>
      </c>
      <c r="K7" s="15">
        <v>2.5048169556840076E-2</v>
      </c>
      <c r="L7" s="14">
        <v>5.3949903660886318E-2</v>
      </c>
      <c r="M7" s="14">
        <v>9.9550417469492614E-2</v>
      </c>
      <c r="N7" s="14">
        <v>0.23121387283236994</v>
      </c>
      <c r="O7" s="14">
        <v>2.3763648041104687E-2</v>
      </c>
      <c r="P7" s="14">
        <v>0</v>
      </c>
      <c r="Q7" s="14">
        <v>0</v>
      </c>
      <c r="R7" s="14">
        <v>0</v>
      </c>
      <c r="S7" s="14">
        <v>0</v>
      </c>
      <c r="T7" s="14">
        <v>0</v>
      </c>
      <c r="U7" s="14">
        <v>0</v>
      </c>
      <c r="V7" s="14">
        <v>0</v>
      </c>
      <c r="W7" s="14">
        <v>0</v>
      </c>
      <c r="X7" s="14">
        <v>0</v>
      </c>
      <c r="Y7" s="14">
        <v>0</v>
      </c>
      <c r="Z7" s="21">
        <v>0.41425818882466281</v>
      </c>
    </row>
    <row r="8" spans="1:26" x14ac:dyDescent="0.25">
      <c r="A8" s="4">
        <v>1980</v>
      </c>
      <c r="B8" s="8">
        <v>1576</v>
      </c>
      <c r="C8" s="8" t="s">
        <v>44</v>
      </c>
      <c r="D8" s="15">
        <v>0.14403553299492383</v>
      </c>
      <c r="E8" s="14">
        <v>4.8857868020304569E-2</v>
      </c>
      <c r="F8" s="14">
        <v>2.982233502538071E-2</v>
      </c>
      <c r="G8" s="14">
        <v>0.10279187817258884</v>
      </c>
      <c r="H8" s="14">
        <v>0</v>
      </c>
      <c r="I8" s="14">
        <v>0</v>
      </c>
      <c r="J8" s="14">
        <v>0</v>
      </c>
      <c r="K8" s="15">
        <v>1.5228426395939087E-2</v>
      </c>
      <c r="L8" s="14">
        <v>7.2969543147208132E-2</v>
      </c>
      <c r="M8" s="14">
        <v>0.16116751269035534</v>
      </c>
      <c r="N8" s="14">
        <v>0.21446700507614211</v>
      </c>
      <c r="O8" s="14">
        <v>3.6802030456852791E-2</v>
      </c>
      <c r="P8" s="14">
        <v>0</v>
      </c>
      <c r="Q8" s="14">
        <v>0</v>
      </c>
      <c r="R8" s="14">
        <v>0</v>
      </c>
      <c r="S8" s="14">
        <v>0</v>
      </c>
      <c r="T8" s="14">
        <v>0</v>
      </c>
      <c r="U8" s="14">
        <v>0</v>
      </c>
      <c r="V8" s="14">
        <v>0</v>
      </c>
      <c r="W8" s="14">
        <v>0</v>
      </c>
      <c r="X8" s="14">
        <v>0</v>
      </c>
      <c r="Y8" s="14">
        <v>0</v>
      </c>
      <c r="Z8" s="21">
        <v>0.17385786802030456</v>
      </c>
    </row>
    <row r="9" spans="1:26" x14ac:dyDescent="0.25">
      <c r="A9" s="4">
        <v>1981</v>
      </c>
      <c r="B9" s="8">
        <v>1611</v>
      </c>
      <c r="C9" s="8" t="s">
        <v>44</v>
      </c>
      <c r="D9" s="15">
        <v>0.10862818125387959</v>
      </c>
      <c r="E9" s="14">
        <v>4.4692737430167599E-2</v>
      </c>
      <c r="F9" s="14">
        <v>1.3656114214773432E-2</v>
      </c>
      <c r="G9" s="14">
        <v>0.12600869025450032</v>
      </c>
      <c r="H9" s="14">
        <v>0</v>
      </c>
      <c r="I9" s="14">
        <v>5.5865921787709499E-3</v>
      </c>
      <c r="J9" s="14">
        <v>0</v>
      </c>
      <c r="K9" s="15">
        <v>2.1725636250775917E-2</v>
      </c>
      <c r="L9" s="14">
        <v>0.11483550589695841</v>
      </c>
      <c r="M9" s="14">
        <v>0.12042209807572936</v>
      </c>
      <c r="N9" s="14">
        <v>0.16821849782743636</v>
      </c>
      <c r="O9" s="14">
        <v>4.0347610180012414E-2</v>
      </c>
      <c r="P9" s="14">
        <v>0</v>
      </c>
      <c r="Q9" s="14">
        <v>0</v>
      </c>
      <c r="R9" s="14">
        <v>0</v>
      </c>
      <c r="S9" s="14">
        <v>0</v>
      </c>
      <c r="T9" s="14">
        <v>0</v>
      </c>
      <c r="U9" s="14">
        <v>0</v>
      </c>
      <c r="V9" s="14">
        <v>0</v>
      </c>
      <c r="W9" s="14">
        <v>0</v>
      </c>
      <c r="X9" s="14">
        <v>0</v>
      </c>
      <c r="Y9" s="14">
        <v>3.1036623215394167E-3</v>
      </c>
      <c r="Z9" s="21">
        <v>0.23277467411545624</v>
      </c>
    </row>
    <row r="10" spans="1:26" x14ac:dyDescent="0.25">
      <c r="A10" s="4">
        <v>1982</v>
      </c>
      <c r="B10" s="8">
        <v>1127</v>
      </c>
      <c r="C10" s="8" t="s">
        <v>44</v>
      </c>
      <c r="D10" s="15">
        <v>0.16326530612244899</v>
      </c>
      <c r="E10" s="14">
        <v>6.3886424134871334E-2</v>
      </c>
      <c r="F10" s="14">
        <v>4.2590949423247558E-2</v>
      </c>
      <c r="G10" s="14">
        <v>8.2519964507542148E-2</v>
      </c>
      <c r="H10" s="14">
        <v>0</v>
      </c>
      <c r="I10" s="14">
        <v>3.5492457852706301E-3</v>
      </c>
      <c r="J10" s="14">
        <v>0</v>
      </c>
      <c r="K10" s="15">
        <v>0</v>
      </c>
      <c r="L10" s="14">
        <v>4.7027506654835849E-2</v>
      </c>
      <c r="M10" s="14">
        <v>6.3886424134871334E-2</v>
      </c>
      <c r="N10" s="14">
        <v>0.26708074534161497</v>
      </c>
      <c r="O10" s="14">
        <v>1.774622892635315E-2</v>
      </c>
      <c r="P10" s="14">
        <v>0</v>
      </c>
      <c r="Q10" s="14">
        <v>0</v>
      </c>
      <c r="R10" s="14">
        <v>0</v>
      </c>
      <c r="S10" s="14">
        <v>0</v>
      </c>
      <c r="T10" s="14">
        <v>0</v>
      </c>
      <c r="U10" s="14">
        <v>0</v>
      </c>
      <c r="V10" s="14">
        <v>0</v>
      </c>
      <c r="W10" s="14">
        <v>0</v>
      </c>
      <c r="X10" s="14">
        <v>0</v>
      </c>
      <c r="Y10" s="14">
        <v>7.0984915705412602E-3</v>
      </c>
      <c r="Z10" s="21">
        <v>0.24134871339840283</v>
      </c>
    </row>
    <row r="11" spans="1:26" x14ac:dyDescent="0.25">
      <c r="A11" s="4">
        <v>1983</v>
      </c>
      <c r="B11" s="8">
        <v>1148</v>
      </c>
      <c r="C11" s="8" t="s">
        <v>44</v>
      </c>
      <c r="D11" s="15">
        <v>0.20993031358885017</v>
      </c>
      <c r="E11" s="14">
        <v>1.3066202090592335E-2</v>
      </c>
      <c r="F11" s="14">
        <v>2.6132404181184671E-3</v>
      </c>
      <c r="G11" s="14">
        <v>0.14372822299651569</v>
      </c>
      <c r="H11" s="14">
        <v>0</v>
      </c>
      <c r="I11" s="14">
        <v>6.9686411149825784E-3</v>
      </c>
      <c r="J11" s="14">
        <v>0</v>
      </c>
      <c r="K11" s="15">
        <v>2.6132404181184671E-3</v>
      </c>
      <c r="L11" s="14">
        <v>6.1846689895470375E-2</v>
      </c>
      <c r="M11" s="14">
        <v>0.11411149825783973</v>
      </c>
      <c r="N11" s="14">
        <v>0.25522648083623689</v>
      </c>
      <c r="O11" s="14">
        <v>1.5679442508710801E-2</v>
      </c>
      <c r="P11" s="14">
        <v>0</v>
      </c>
      <c r="Q11" s="14">
        <v>0</v>
      </c>
      <c r="R11" s="14">
        <v>0</v>
      </c>
      <c r="S11" s="14">
        <v>0</v>
      </c>
      <c r="T11" s="14">
        <v>0</v>
      </c>
      <c r="U11" s="14">
        <v>0</v>
      </c>
      <c r="V11" s="14">
        <v>0</v>
      </c>
      <c r="W11" s="14">
        <v>0</v>
      </c>
      <c r="X11" s="14">
        <v>0</v>
      </c>
      <c r="Y11" s="14">
        <v>0</v>
      </c>
      <c r="Z11" s="21">
        <v>0.17421602787456447</v>
      </c>
    </row>
    <row r="12" spans="1:26" x14ac:dyDescent="0.25">
      <c r="A12" s="4">
        <v>1984</v>
      </c>
      <c r="B12" s="8">
        <v>1184</v>
      </c>
      <c r="C12" s="8" t="s">
        <v>44</v>
      </c>
      <c r="D12" s="15">
        <v>0.14189189189189191</v>
      </c>
      <c r="E12" s="14">
        <v>4.72972972972973E-2</v>
      </c>
      <c r="F12" s="14">
        <v>4.8986486486486486E-2</v>
      </c>
      <c r="G12" s="14">
        <v>6.33445945945946E-2</v>
      </c>
      <c r="H12" s="14">
        <v>0</v>
      </c>
      <c r="I12" s="14">
        <v>8.4459459459459464E-3</v>
      </c>
      <c r="J12" s="14">
        <v>0</v>
      </c>
      <c r="K12" s="15">
        <v>9.2905405405405411E-3</v>
      </c>
      <c r="L12" s="14">
        <v>9.7972972972972971E-2</v>
      </c>
      <c r="M12" s="14">
        <v>4.8986486486486486E-2</v>
      </c>
      <c r="N12" s="14">
        <v>0.21199324324324326</v>
      </c>
      <c r="O12" s="14">
        <v>2.0270270270270271E-2</v>
      </c>
      <c r="P12" s="14">
        <v>0</v>
      </c>
      <c r="Q12" s="14">
        <v>0</v>
      </c>
      <c r="R12" s="14">
        <v>0</v>
      </c>
      <c r="S12" s="14">
        <v>0</v>
      </c>
      <c r="T12" s="14">
        <v>0</v>
      </c>
      <c r="U12" s="14">
        <v>0</v>
      </c>
      <c r="V12" s="14">
        <v>0</v>
      </c>
      <c r="W12" s="14">
        <v>0</v>
      </c>
      <c r="X12" s="14">
        <v>0</v>
      </c>
      <c r="Y12" s="14">
        <v>0</v>
      </c>
      <c r="Z12" s="21">
        <v>0.30152027027027029</v>
      </c>
    </row>
    <row r="13" spans="1:26" x14ac:dyDescent="0.25">
      <c r="A13" s="4">
        <v>1985</v>
      </c>
      <c r="B13" s="8">
        <v>1565</v>
      </c>
      <c r="C13" s="8" t="s">
        <v>44</v>
      </c>
      <c r="D13" s="15">
        <v>0.25942492012779556</v>
      </c>
      <c r="E13" s="14">
        <v>4.472843450479233E-2</v>
      </c>
      <c r="F13" s="14">
        <v>4.1533546325878593E-2</v>
      </c>
      <c r="G13" s="14">
        <v>5.1118210862619806E-2</v>
      </c>
      <c r="H13" s="14">
        <v>0</v>
      </c>
      <c r="I13" s="14">
        <v>1.2779552715654952E-3</v>
      </c>
      <c r="J13" s="14">
        <v>0</v>
      </c>
      <c r="K13" s="15">
        <v>0</v>
      </c>
      <c r="L13" s="14">
        <v>5.239616613418531E-2</v>
      </c>
      <c r="M13" s="14">
        <v>3.5782747603833868E-2</v>
      </c>
      <c r="N13" s="14">
        <v>0.19361022364217251</v>
      </c>
      <c r="O13" s="14">
        <v>6.3897763578274758E-3</v>
      </c>
      <c r="P13" s="14">
        <v>0</v>
      </c>
      <c r="Q13" s="14">
        <v>0</v>
      </c>
      <c r="R13" s="14">
        <v>0</v>
      </c>
      <c r="S13" s="14">
        <v>0</v>
      </c>
      <c r="T13" s="14">
        <v>0</v>
      </c>
      <c r="U13" s="14">
        <v>0</v>
      </c>
      <c r="V13" s="14">
        <v>0</v>
      </c>
      <c r="W13" s="14">
        <v>0</v>
      </c>
      <c r="X13" s="14">
        <v>0</v>
      </c>
      <c r="Y13" s="14">
        <v>2.5559105431309905E-3</v>
      </c>
      <c r="Z13" s="21">
        <v>0.31118210862619811</v>
      </c>
    </row>
    <row r="14" spans="1:26" x14ac:dyDescent="0.25">
      <c r="A14" s="4">
        <v>1986</v>
      </c>
      <c r="B14" s="8">
        <v>1565</v>
      </c>
      <c r="C14" s="8" t="s">
        <v>44</v>
      </c>
      <c r="D14" s="15">
        <v>0.13929712460063898</v>
      </c>
      <c r="E14" s="14">
        <v>3.8977635782747606E-2</v>
      </c>
      <c r="F14" s="14">
        <v>2.8753993610223641E-2</v>
      </c>
      <c r="G14" s="14">
        <v>6.5814696485623006E-2</v>
      </c>
      <c r="H14" s="14">
        <v>0</v>
      </c>
      <c r="I14" s="14">
        <v>0</v>
      </c>
      <c r="J14" s="14">
        <v>0</v>
      </c>
      <c r="K14" s="15">
        <v>1.2779552715654952E-3</v>
      </c>
      <c r="L14" s="14">
        <v>7.8594249201277958E-2</v>
      </c>
      <c r="M14" s="14">
        <v>7.2843450479233227E-2</v>
      </c>
      <c r="N14" s="14">
        <v>0.26134185303514379</v>
      </c>
      <c r="O14" s="14">
        <v>1.4696485623003196E-2</v>
      </c>
      <c r="P14" s="14">
        <v>0</v>
      </c>
      <c r="Q14" s="14">
        <v>0</v>
      </c>
      <c r="R14" s="14">
        <v>0</v>
      </c>
      <c r="S14" s="14">
        <v>0</v>
      </c>
      <c r="T14" s="14">
        <v>0</v>
      </c>
      <c r="U14" s="14">
        <v>0</v>
      </c>
      <c r="V14" s="14">
        <v>0</v>
      </c>
      <c r="W14" s="14">
        <v>0</v>
      </c>
      <c r="X14" s="14">
        <v>0</v>
      </c>
      <c r="Y14" s="14">
        <v>0</v>
      </c>
      <c r="Z14" s="21">
        <v>0.29840255591054315</v>
      </c>
    </row>
    <row r="15" spans="1:26" x14ac:dyDescent="0.25">
      <c r="A15" s="4">
        <v>1987</v>
      </c>
      <c r="B15" s="8">
        <v>1338</v>
      </c>
      <c r="C15" s="8" t="s">
        <v>44</v>
      </c>
      <c r="D15" s="15">
        <v>0.10538116591928251</v>
      </c>
      <c r="E15" s="14">
        <v>3.4379671150971597E-2</v>
      </c>
      <c r="F15" s="14">
        <v>2.8400597907324365E-2</v>
      </c>
      <c r="G15" s="14">
        <v>6.2032884902840063E-2</v>
      </c>
      <c r="H15" s="14">
        <v>0</v>
      </c>
      <c r="I15" s="14">
        <v>3.7369207772795215E-3</v>
      </c>
      <c r="J15" s="14">
        <v>2.9895366218236174E-3</v>
      </c>
      <c r="K15" s="15">
        <v>1.4947683109118087E-3</v>
      </c>
      <c r="L15" s="14">
        <v>7.7727952167414044E-2</v>
      </c>
      <c r="M15" s="14">
        <v>6.0538116591928252E-2</v>
      </c>
      <c r="N15" s="14">
        <v>0.24215246636771298</v>
      </c>
      <c r="O15" s="14">
        <v>3.6621823617339309E-2</v>
      </c>
      <c r="P15" s="14">
        <v>0</v>
      </c>
      <c r="Q15" s="14">
        <v>0</v>
      </c>
      <c r="R15" s="14">
        <v>0</v>
      </c>
      <c r="S15" s="14">
        <v>0</v>
      </c>
      <c r="T15" s="14">
        <v>0</v>
      </c>
      <c r="U15" s="14">
        <v>0</v>
      </c>
      <c r="V15" s="14">
        <v>0</v>
      </c>
      <c r="W15" s="14">
        <v>0</v>
      </c>
      <c r="X15" s="14">
        <v>0</v>
      </c>
      <c r="Y15" s="14">
        <v>7.4738415545590436E-4</v>
      </c>
      <c r="Z15" s="21">
        <v>0.34379671150971597</v>
      </c>
    </row>
    <row r="16" spans="1:26" x14ac:dyDescent="0.25">
      <c r="A16" s="4">
        <v>1988</v>
      </c>
      <c r="B16" s="8">
        <v>1560</v>
      </c>
      <c r="C16" s="8" t="s">
        <v>44</v>
      </c>
      <c r="D16" s="15">
        <v>0.18525641025641026</v>
      </c>
      <c r="E16" s="14">
        <v>2.3717948717948717E-2</v>
      </c>
      <c r="F16" s="14">
        <v>9.6153846153846159E-3</v>
      </c>
      <c r="G16" s="14">
        <v>6.4102564102564097E-2</v>
      </c>
      <c r="H16" s="14">
        <v>0</v>
      </c>
      <c r="I16" s="14">
        <v>7.0512820512820514E-3</v>
      </c>
      <c r="J16" s="14">
        <v>8.9743589743589737E-3</v>
      </c>
      <c r="K16" s="15">
        <v>1.9230769230769232E-3</v>
      </c>
      <c r="L16" s="14">
        <v>5.1923076923076919E-2</v>
      </c>
      <c r="M16" s="14">
        <v>2.3717948717948717E-2</v>
      </c>
      <c r="N16" s="14">
        <v>9.358974358974359E-2</v>
      </c>
      <c r="O16" s="14">
        <v>1.282051282051282E-2</v>
      </c>
      <c r="P16" s="14">
        <v>0</v>
      </c>
      <c r="Q16" s="14">
        <v>0</v>
      </c>
      <c r="R16" s="14">
        <v>0</v>
      </c>
      <c r="S16" s="14">
        <v>0</v>
      </c>
      <c r="T16" s="14">
        <v>0</v>
      </c>
      <c r="U16" s="14">
        <v>1.2820512820512821E-3</v>
      </c>
      <c r="V16" s="14">
        <v>0</v>
      </c>
      <c r="W16" s="14">
        <v>0</v>
      </c>
      <c r="X16" s="14">
        <v>0</v>
      </c>
      <c r="Y16" s="14">
        <v>3.205128205128205E-3</v>
      </c>
      <c r="Z16" s="21">
        <v>0.51282051282051277</v>
      </c>
    </row>
    <row r="17" spans="1:26" x14ac:dyDescent="0.25">
      <c r="A17" s="4">
        <v>1989</v>
      </c>
      <c r="B17" s="8">
        <v>1675</v>
      </c>
      <c r="C17" s="8" t="s">
        <v>44</v>
      </c>
      <c r="D17" s="15">
        <v>0.12955223880597014</v>
      </c>
      <c r="E17" s="14">
        <v>2.5671641791044777E-2</v>
      </c>
      <c r="F17" s="14">
        <v>2.5074626865671641E-2</v>
      </c>
      <c r="G17" s="14">
        <v>3.880597014925373E-2</v>
      </c>
      <c r="H17" s="14">
        <v>3.582089552238806E-3</v>
      </c>
      <c r="I17" s="14">
        <v>2.9850746268656717E-3</v>
      </c>
      <c r="J17" s="14">
        <v>0</v>
      </c>
      <c r="K17" s="15">
        <v>0</v>
      </c>
      <c r="L17" s="14">
        <v>8.0597014925373134E-2</v>
      </c>
      <c r="M17" s="14">
        <v>1.8507462686567163E-2</v>
      </c>
      <c r="N17" s="14">
        <v>0.17850746268656714</v>
      </c>
      <c r="O17" s="14">
        <v>2.4477611940298509E-2</v>
      </c>
      <c r="P17" s="14">
        <v>0</v>
      </c>
      <c r="Q17" s="14">
        <v>0</v>
      </c>
      <c r="R17" s="14">
        <v>0</v>
      </c>
      <c r="S17" s="14">
        <v>0</v>
      </c>
      <c r="T17" s="14">
        <v>0</v>
      </c>
      <c r="U17" s="14">
        <v>0</v>
      </c>
      <c r="V17" s="14">
        <v>0</v>
      </c>
      <c r="W17" s="14">
        <v>1.1940298507462687E-3</v>
      </c>
      <c r="X17" s="14">
        <v>0</v>
      </c>
      <c r="Y17" s="14">
        <v>2.3880597014925373E-3</v>
      </c>
      <c r="Z17" s="21">
        <v>0.46865671641791046</v>
      </c>
    </row>
    <row r="18" spans="1:26" x14ac:dyDescent="0.25">
      <c r="A18" s="4">
        <v>1990</v>
      </c>
      <c r="B18" s="8">
        <v>1161</v>
      </c>
      <c r="C18" s="8" t="s">
        <v>44</v>
      </c>
      <c r="D18" s="15">
        <v>0.15762273901808785</v>
      </c>
      <c r="E18" s="14">
        <v>2.2394487510766579E-2</v>
      </c>
      <c r="F18" s="14">
        <v>5.1679586563307496E-3</v>
      </c>
      <c r="G18" s="14">
        <v>6.0292850990525407E-2</v>
      </c>
      <c r="H18" s="14">
        <v>3.4453057708871662E-3</v>
      </c>
      <c r="I18" s="14">
        <v>1.2919896640826873E-2</v>
      </c>
      <c r="J18" s="14">
        <v>0</v>
      </c>
      <c r="K18" s="15">
        <v>1.5503875968992248E-2</v>
      </c>
      <c r="L18" s="14">
        <v>7.4935400516795869E-2</v>
      </c>
      <c r="M18" s="14">
        <v>4.4788975021533159E-2</v>
      </c>
      <c r="N18" s="14">
        <v>0.144702842377261</v>
      </c>
      <c r="O18" s="14">
        <v>3.4453057708871665E-2</v>
      </c>
      <c r="P18" s="14">
        <v>0</v>
      </c>
      <c r="Q18" s="14">
        <v>0</v>
      </c>
      <c r="R18" s="14">
        <v>0</v>
      </c>
      <c r="S18" s="14">
        <v>0</v>
      </c>
      <c r="T18" s="14">
        <v>0</v>
      </c>
      <c r="U18" s="14">
        <v>0</v>
      </c>
      <c r="V18" s="14">
        <v>0</v>
      </c>
      <c r="W18" s="14">
        <v>0</v>
      </c>
      <c r="X18" s="14">
        <v>0</v>
      </c>
      <c r="Y18" s="14">
        <v>3.4453057708871662E-3</v>
      </c>
      <c r="Z18" s="21">
        <v>0.42032730404823426</v>
      </c>
    </row>
    <row r="19" spans="1:26" x14ac:dyDescent="0.25">
      <c r="A19" s="4">
        <v>1991</v>
      </c>
      <c r="B19" s="8">
        <v>760</v>
      </c>
      <c r="C19" s="8" t="s">
        <v>44</v>
      </c>
      <c r="D19" s="15">
        <v>9.9999999999999992E-2</v>
      </c>
      <c r="E19" s="14">
        <v>2.2368421052631579E-2</v>
      </c>
      <c r="F19" s="14">
        <v>1.4473684210526316E-2</v>
      </c>
      <c r="G19" s="14">
        <v>5.921052631578947E-2</v>
      </c>
      <c r="H19" s="14">
        <v>0</v>
      </c>
      <c r="I19" s="14">
        <v>5.263157894736842E-3</v>
      </c>
      <c r="J19" s="14">
        <v>7.8947368421052634E-3</v>
      </c>
      <c r="K19" s="15">
        <v>6.5789473684210523E-3</v>
      </c>
      <c r="L19" s="14">
        <v>9.2105263157894746E-2</v>
      </c>
      <c r="M19" s="14">
        <v>9.6052631578947362E-2</v>
      </c>
      <c r="N19" s="14">
        <v>0.14342105263157895</v>
      </c>
      <c r="O19" s="14">
        <v>6.8421052631578952E-2</v>
      </c>
      <c r="P19" s="14">
        <v>0</v>
      </c>
      <c r="Q19" s="14">
        <v>0</v>
      </c>
      <c r="R19" s="14">
        <v>0</v>
      </c>
      <c r="S19" s="14">
        <v>0</v>
      </c>
      <c r="T19" s="14">
        <v>0</v>
      </c>
      <c r="U19" s="14">
        <v>0</v>
      </c>
      <c r="V19" s="14">
        <v>0</v>
      </c>
      <c r="W19" s="14">
        <v>0</v>
      </c>
      <c r="X19" s="14">
        <v>0</v>
      </c>
      <c r="Y19" s="14">
        <v>0</v>
      </c>
      <c r="Z19" s="21">
        <v>0.38421052631578945</v>
      </c>
    </row>
    <row r="20" spans="1:26" x14ac:dyDescent="0.25">
      <c r="A20" s="4">
        <v>1992</v>
      </c>
      <c r="B20" s="8">
        <v>599</v>
      </c>
      <c r="C20" s="8" t="s">
        <v>44</v>
      </c>
      <c r="D20" s="15">
        <v>0.12020033388981635</v>
      </c>
      <c r="E20" s="14">
        <v>5.008347245409015E-3</v>
      </c>
      <c r="F20" s="14">
        <v>1.8363939899833055E-2</v>
      </c>
      <c r="G20" s="14">
        <v>0.10517529215358931</v>
      </c>
      <c r="H20" s="14">
        <v>0</v>
      </c>
      <c r="I20" s="14">
        <v>3.3388981636060101E-3</v>
      </c>
      <c r="J20" s="14">
        <v>0</v>
      </c>
      <c r="K20" s="15">
        <v>3.3388981636060101E-3</v>
      </c>
      <c r="L20" s="14">
        <v>5.6761268781302172E-2</v>
      </c>
      <c r="M20" s="14">
        <v>9.849749582637729E-2</v>
      </c>
      <c r="N20" s="14">
        <v>0.10350584307178631</v>
      </c>
      <c r="O20" s="14">
        <v>4.006677796327212E-2</v>
      </c>
      <c r="P20" s="14">
        <v>0</v>
      </c>
      <c r="Q20" s="14">
        <v>0</v>
      </c>
      <c r="R20" s="14">
        <v>0</v>
      </c>
      <c r="S20" s="14">
        <v>0</v>
      </c>
      <c r="T20" s="14">
        <v>0</v>
      </c>
      <c r="U20" s="14">
        <v>0</v>
      </c>
      <c r="V20" s="14">
        <v>0</v>
      </c>
      <c r="W20" s="14">
        <v>0</v>
      </c>
      <c r="X20" s="14">
        <v>0</v>
      </c>
      <c r="Y20" s="14">
        <v>6.6777963272120202E-3</v>
      </c>
      <c r="Z20" s="21">
        <v>0.43906510851419034</v>
      </c>
    </row>
    <row r="21" spans="1:26" x14ac:dyDescent="0.25">
      <c r="A21" s="4">
        <v>1993</v>
      </c>
      <c r="B21" s="8">
        <v>338</v>
      </c>
      <c r="C21" s="8" t="s">
        <v>44</v>
      </c>
      <c r="D21" s="15">
        <v>7.6923076923076927E-2</v>
      </c>
      <c r="E21" s="14">
        <v>3.2544378698224852E-2</v>
      </c>
      <c r="F21" s="14">
        <v>1.1834319526627219E-2</v>
      </c>
      <c r="G21" s="14">
        <v>5.6213017751479293E-2</v>
      </c>
      <c r="H21" s="14">
        <v>0</v>
      </c>
      <c r="I21" s="14">
        <v>1.1834319526627219E-2</v>
      </c>
      <c r="J21" s="14">
        <v>0</v>
      </c>
      <c r="K21" s="15">
        <v>5.9171597633136093E-3</v>
      </c>
      <c r="L21" s="14">
        <v>0.13017751479289941</v>
      </c>
      <c r="M21" s="14">
        <v>5.6213017751479293E-2</v>
      </c>
      <c r="N21" s="14">
        <v>0.22485207100591717</v>
      </c>
      <c r="O21" s="14">
        <v>6.2130177514792898E-2</v>
      </c>
      <c r="P21" s="14">
        <v>0</v>
      </c>
      <c r="Q21" s="14">
        <v>0</v>
      </c>
      <c r="R21" s="14">
        <v>0</v>
      </c>
      <c r="S21" s="14">
        <v>0</v>
      </c>
      <c r="T21" s="14">
        <v>0</v>
      </c>
      <c r="U21" s="14">
        <v>0</v>
      </c>
      <c r="V21" s="14">
        <v>0</v>
      </c>
      <c r="W21" s="14">
        <v>0</v>
      </c>
      <c r="X21" s="14">
        <v>0</v>
      </c>
      <c r="Y21" s="14">
        <v>0</v>
      </c>
      <c r="Z21" s="21">
        <v>0.33136094674556216</v>
      </c>
    </row>
    <row r="22" spans="1:26" x14ac:dyDescent="0.25">
      <c r="A22" s="4">
        <v>1994</v>
      </c>
      <c r="B22" s="8">
        <v>354</v>
      </c>
      <c r="C22" s="8" t="s">
        <v>44</v>
      </c>
      <c r="D22" s="15">
        <v>4.2372881355932202E-2</v>
      </c>
      <c r="E22" s="14">
        <v>0.20338983050847459</v>
      </c>
      <c r="F22" s="14">
        <v>3.3898305084745763E-2</v>
      </c>
      <c r="G22" s="14">
        <v>7.909604519774012E-2</v>
      </c>
      <c r="H22" s="14">
        <v>0</v>
      </c>
      <c r="I22" s="14">
        <v>0</v>
      </c>
      <c r="J22" s="14">
        <v>0</v>
      </c>
      <c r="K22" s="15">
        <v>0</v>
      </c>
      <c r="L22" s="14">
        <v>6.2146892655367228E-2</v>
      </c>
      <c r="M22" s="14">
        <v>1.1299435028248588E-2</v>
      </c>
      <c r="N22" s="14">
        <v>0.15254237288135594</v>
      </c>
      <c r="O22" s="14">
        <v>2.2598870056497175E-2</v>
      </c>
      <c r="P22" s="14">
        <v>0</v>
      </c>
      <c r="Q22" s="14">
        <v>0</v>
      </c>
      <c r="R22" s="14">
        <v>0</v>
      </c>
      <c r="S22" s="14">
        <v>0</v>
      </c>
      <c r="T22" s="14">
        <v>0</v>
      </c>
      <c r="U22" s="14">
        <v>0</v>
      </c>
      <c r="V22" s="14">
        <v>0</v>
      </c>
      <c r="W22" s="14">
        <v>0</v>
      </c>
      <c r="X22" s="14">
        <v>0</v>
      </c>
      <c r="Y22" s="14">
        <v>5.6497175141242938E-3</v>
      </c>
      <c r="Z22" s="21">
        <v>0.38700564971751411</v>
      </c>
    </row>
    <row r="23" spans="1:26" x14ac:dyDescent="0.25">
      <c r="A23" s="4">
        <v>1995</v>
      </c>
      <c r="B23" s="8">
        <v>236</v>
      </c>
      <c r="C23" s="8" t="s">
        <v>44</v>
      </c>
      <c r="D23" s="15">
        <v>6.7796610169491525E-2</v>
      </c>
      <c r="E23" s="14">
        <v>4.6610169491525424E-2</v>
      </c>
      <c r="F23" s="14">
        <v>0</v>
      </c>
      <c r="G23" s="14">
        <v>9.3220338983050849E-2</v>
      </c>
      <c r="H23" s="14">
        <v>2.1186440677966101E-2</v>
      </c>
      <c r="I23" s="14">
        <v>0</v>
      </c>
      <c r="J23" s="14">
        <v>0</v>
      </c>
      <c r="K23" s="15">
        <v>0</v>
      </c>
      <c r="L23" s="14">
        <v>9.7457627118644072E-2</v>
      </c>
      <c r="M23" s="14">
        <v>0</v>
      </c>
      <c r="N23" s="14">
        <v>0.16101694915254239</v>
      </c>
      <c r="O23" s="14">
        <v>2.1186440677966101E-2</v>
      </c>
      <c r="P23" s="14">
        <v>0</v>
      </c>
      <c r="Q23" s="14">
        <v>0</v>
      </c>
      <c r="R23" s="14">
        <v>0</v>
      </c>
      <c r="S23" s="14">
        <v>0</v>
      </c>
      <c r="T23" s="14">
        <v>0</v>
      </c>
      <c r="U23" s="14">
        <v>0</v>
      </c>
      <c r="V23" s="14">
        <v>0</v>
      </c>
      <c r="W23" s="14">
        <v>0</v>
      </c>
      <c r="X23" s="14">
        <v>0</v>
      </c>
      <c r="Y23" s="14">
        <v>0</v>
      </c>
      <c r="Z23" s="21">
        <v>0.49152542372881358</v>
      </c>
    </row>
    <row r="24" spans="1:26" x14ac:dyDescent="0.25">
      <c r="A24" s="4">
        <v>1996</v>
      </c>
      <c r="B24" s="8">
        <v>265</v>
      </c>
      <c r="C24" s="8" t="s">
        <v>44</v>
      </c>
      <c r="D24" s="15">
        <v>6.0377358490566038E-2</v>
      </c>
      <c r="E24" s="14">
        <v>7.5471698113207548E-3</v>
      </c>
      <c r="F24" s="14">
        <v>0</v>
      </c>
      <c r="G24" s="14">
        <v>0</v>
      </c>
      <c r="H24" s="14">
        <v>0</v>
      </c>
      <c r="I24" s="14">
        <v>0</v>
      </c>
      <c r="J24" s="14">
        <v>0</v>
      </c>
      <c r="K24" s="15">
        <v>0</v>
      </c>
      <c r="L24" s="14">
        <v>9.056603773584905E-2</v>
      </c>
      <c r="M24" s="14">
        <v>0</v>
      </c>
      <c r="N24" s="14">
        <v>0.16603773584905659</v>
      </c>
      <c r="O24" s="14">
        <v>2.2641509433962263E-2</v>
      </c>
      <c r="P24" s="14">
        <v>0</v>
      </c>
      <c r="Q24" s="14">
        <v>0</v>
      </c>
      <c r="R24" s="14">
        <v>0</v>
      </c>
      <c r="S24" s="14">
        <v>0</v>
      </c>
      <c r="T24" s="14">
        <v>0</v>
      </c>
      <c r="U24" s="14">
        <v>0</v>
      </c>
      <c r="V24" s="14">
        <v>0</v>
      </c>
      <c r="W24" s="14">
        <v>0</v>
      </c>
      <c r="X24" s="14">
        <v>0</v>
      </c>
      <c r="Y24" s="14">
        <v>3.7735849056603774E-3</v>
      </c>
      <c r="Z24" s="21">
        <v>0.64905660377358487</v>
      </c>
    </row>
    <row r="25" spans="1:26" x14ac:dyDescent="0.25">
      <c r="A25" s="4">
        <v>1997</v>
      </c>
      <c r="B25" s="8">
        <v>420</v>
      </c>
      <c r="C25" s="8" t="s">
        <v>44</v>
      </c>
      <c r="D25" s="15">
        <v>9.9999999999999992E-2</v>
      </c>
      <c r="E25" s="14">
        <v>2.8571428571428571E-2</v>
      </c>
      <c r="F25" s="14">
        <v>2.8571428571428571E-2</v>
      </c>
      <c r="G25" s="14">
        <v>3.5714285714285712E-2</v>
      </c>
      <c r="H25" s="14">
        <v>9.5238095238095247E-3</v>
      </c>
      <c r="I25" s="14">
        <v>4.7619047619047623E-3</v>
      </c>
      <c r="J25" s="14">
        <v>5.2380952380952382E-2</v>
      </c>
      <c r="K25" s="15">
        <v>0</v>
      </c>
      <c r="L25" s="14">
        <v>0.12857142857142856</v>
      </c>
      <c r="M25" s="14">
        <v>2.3809523809523808E-2</v>
      </c>
      <c r="N25" s="14">
        <v>2.6190476190476188E-2</v>
      </c>
      <c r="O25" s="14">
        <v>2.6190476190476191E-2</v>
      </c>
      <c r="P25" s="14">
        <v>0</v>
      </c>
      <c r="Q25" s="14">
        <v>0</v>
      </c>
      <c r="R25" s="14">
        <v>0</v>
      </c>
      <c r="S25" s="14">
        <v>0</v>
      </c>
      <c r="T25" s="14">
        <v>0</v>
      </c>
      <c r="U25" s="14">
        <v>0</v>
      </c>
      <c r="V25" s="14">
        <v>0</v>
      </c>
      <c r="W25" s="14">
        <v>0</v>
      </c>
      <c r="X25" s="14">
        <v>0</v>
      </c>
      <c r="Y25" s="14">
        <v>0</v>
      </c>
      <c r="Z25" s="21">
        <v>0.5357142857142857</v>
      </c>
    </row>
    <row r="26" spans="1:26" x14ac:dyDescent="0.25">
      <c r="A26" s="4">
        <v>1998</v>
      </c>
      <c r="B26" s="8">
        <v>558</v>
      </c>
      <c r="C26" s="8" t="s">
        <v>44</v>
      </c>
      <c r="D26" s="15">
        <v>0.13978494623655913</v>
      </c>
      <c r="E26" s="14">
        <v>1.6129032258064516E-2</v>
      </c>
      <c r="F26" s="14">
        <v>1.9713261648745518E-2</v>
      </c>
      <c r="G26" s="14">
        <v>0</v>
      </c>
      <c r="H26" s="14">
        <v>8.9605734767025085E-3</v>
      </c>
      <c r="I26" s="14">
        <v>0</v>
      </c>
      <c r="J26" s="14">
        <v>0</v>
      </c>
      <c r="K26" s="15">
        <v>0</v>
      </c>
      <c r="L26" s="14">
        <v>9.1397849462365593E-2</v>
      </c>
      <c r="M26" s="14">
        <v>0</v>
      </c>
      <c r="N26" s="14">
        <v>3.5842293906810036E-3</v>
      </c>
      <c r="O26" s="14">
        <v>3.9426523297491037E-2</v>
      </c>
      <c r="P26" s="14">
        <v>0</v>
      </c>
      <c r="Q26" s="14">
        <v>0</v>
      </c>
      <c r="R26" s="14">
        <v>0</v>
      </c>
      <c r="S26" s="14">
        <v>0</v>
      </c>
      <c r="T26" s="14">
        <v>3.5842293906810036E-3</v>
      </c>
      <c r="U26" s="14">
        <v>0</v>
      </c>
      <c r="V26" s="14">
        <v>0</v>
      </c>
      <c r="W26" s="14">
        <v>0</v>
      </c>
      <c r="X26" s="14">
        <v>0</v>
      </c>
      <c r="Y26" s="14">
        <v>8.9605734767025103E-3</v>
      </c>
      <c r="Z26" s="21">
        <v>0.6684587813620072</v>
      </c>
    </row>
    <row r="27" spans="1:26" x14ac:dyDescent="0.25">
      <c r="A27" s="4">
        <v>1999</v>
      </c>
      <c r="B27" s="8">
        <v>911</v>
      </c>
      <c r="C27" s="8" t="s">
        <v>44</v>
      </c>
      <c r="D27" s="15">
        <v>7.6838638858397368E-2</v>
      </c>
      <c r="E27" s="14">
        <v>1.3172338090010977E-2</v>
      </c>
      <c r="F27" s="14">
        <v>3.8419319429198684E-2</v>
      </c>
      <c r="G27" s="14">
        <v>1.9758507135016465E-2</v>
      </c>
      <c r="H27" s="14">
        <v>2.3051591657519209E-2</v>
      </c>
      <c r="I27" s="14">
        <v>0</v>
      </c>
      <c r="J27" s="14">
        <v>0</v>
      </c>
      <c r="K27" s="15">
        <v>0</v>
      </c>
      <c r="L27" s="14">
        <v>0.12294182217343579</v>
      </c>
      <c r="M27" s="14">
        <v>3.2930845225027441E-3</v>
      </c>
      <c r="N27" s="14">
        <v>9.8792535675082324E-3</v>
      </c>
      <c r="O27" s="14">
        <v>6.6959385290889128E-2</v>
      </c>
      <c r="P27" s="14">
        <v>0</v>
      </c>
      <c r="Q27" s="14">
        <v>0</v>
      </c>
      <c r="R27" s="14">
        <v>0</v>
      </c>
      <c r="S27" s="14">
        <v>0</v>
      </c>
      <c r="T27" s="14">
        <v>0</v>
      </c>
      <c r="U27" s="14">
        <v>0</v>
      </c>
      <c r="V27" s="14">
        <v>0</v>
      </c>
      <c r="W27" s="14">
        <v>0</v>
      </c>
      <c r="X27" s="14">
        <v>0</v>
      </c>
      <c r="Y27" s="14">
        <v>1.2074643249176729E-2</v>
      </c>
      <c r="Z27" s="21">
        <v>0.61361141602634472</v>
      </c>
    </row>
    <row r="28" spans="1:26" x14ac:dyDescent="0.25">
      <c r="A28" s="4">
        <v>2000</v>
      </c>
      <c r="B28" s="8">
        <v>785</v>
      </c>
      <c r="C28" s="8" t="s">
        <v>44</v>
      </c>
      <c r="D28" s="15">
        <v>0.12484076433121018</v>
      </c>
      <c r="E28" s="14">
        <v>2.1656050955414011E-2</v>
      </c>
      <c r="F28" s="14">
        <v>4.0764331210191081E-2</v>
      </c>
      <c r="G28" s="14">
        <v>3.821656050955414E-3</v>
      </c>
      <c r="H28" s="14">
        <v>0</v>
      </c>
      <c r="I28" s="14">
        <v>0</v>
      </c>
      <c r="J28" s="14">
        <v>0</v>
      </c>
      <c r="K28" s="15">
        <v>0</v>
      </c>
      <c r="L28" s="14">
        <v>4.8407643312101914E-2</v>
      </c>
      <c r="M28" s="14">
        <v>0</v>
      </c>
      <c r="N28" s="14">
        <v>5.0955414012738851E-3</v>
      </c>
      <c r="O28" s="14">
        <v>3.6942675159235668E-2</v>
      </c>
      <c r="P28" s="14">
        <v>0</v>
      </c>
      <c r="Q28" s="14">
        <v>0</v>
      </c>
      <c r="R28" s="14">
        <v>0</v>
      </c>
      <c r="S28" s="14">
        <v>0</v>
      </c>
      <c r="T28" s="14">
        <v>0</v>
      </c>
      <c r="U28" s="14">
        <v>0</v>
      </c>
      <c r="V28" s="14">
        <v>0</v>
      </c>
      <c r="W28" s="14">
        <v>0</v>
      </c>
      <c r="X28" s="14">
        <v>0</v>
      </c>
      <c r="Y28" s="14">
        <v>1.019108280254777E-2</v>
      </c>
      <c r="Z28" s="21">
        <v>0.70828025477707002</v>
      </c>
    </row>
    <row r="29" spans="1:26" x14ac:dyDescent="0.25">
      <c r="A29" s="4">
        <v>2001</v>
      </c>
      <c r="B29" s="8">
        <v>1221</v>
      </c>
      <c r="C29" s="8" t="s">
        <v>44</v>
      </c>
      <c r="D29" s="15">
        <v>9.8280098280098274E-2</v>
      </c>
      <c r="E29" s="14">
        <v>1.5561015561015561E-2</v>
      </c>
      <c r="F29" s="14">
        <v>1.4742014742014743E-2</v>
      </c>
      <c r="G29" s="14">
        <v>8.1900081900081905E-4</v>
      </c>
      <c r="H29" s="14">
        <v>0</v>
      </c>
      <c r="I29" s="14">
        <v>0</v>
      </c>
      <c r="J29" s="14">
        <v>0</v>
      </c>
      <c r="K29" s="15">
        <v>0</v>
      </c>
      <c r="L29" s="14">
        <v>2.2113022113022112E-2</v>
      </c>
      <c r="M29" s="14">
        <v>0</v>
      </c>
      <c r="N29" s="14">
        <v>8.1900081900081905E-4</v>
      </c>
      <c r="O29" s="14">
        <v>3.9312039312039311E-2</v>
      </c>
      <c r="P29" s="14">
        <v>0</v>
      </c>
      <c r="Q29" s="14">
        <v>0</v>
      </c>
      <c r="R29" s="14">
        <v>0</v>
      </c>
      <c r="S29" s="14">
        <v>0</v>
      </c>
      <c r="T29" s="14">
        <v>0</v>
      </c>
      <c r="U29" s="14">
        <v>0</v>
      </c>
      <c r="V29" s="14">
        <v>0</v>
      </c>
      <c r="W29" s="14">
        <v>0</v>
      </c>
      <c r="X29" s="14">
        <v>0</v>
      </c>
      <c r="Y29" s="14">
        <v>3.2760032760032762E-3</v>
      </c>
      <c r="Z29" s="21">
        <v>0.80507780507780513</v>
      </c>
    </row>
    <row r="30" spans="1:26" x14ac:dyDescent="0.25">
      <c r="A30" s="4">
        <v>2002</v>
      </c>
      <c r="B30" s="8">
        <v>888</v>
      </c>
      <c r="C30" s="8" t="s">
        <v>44</v>
      </c>
      <c r="D30" s="15">
        <v>0.1497747747747748</v>
      </c>
      <c r="E30" s="14">
        <v>2.7027027027027029E-2</v>
      </c>
      <c r="F30" s="14">
        <v>7.8828828828828822E-3</v>
      </c>
      <c r="G30" s="14">
        <v>5.6306306306306304E-3</v>
      </c>
      <c r="H30" s="14">
        <v>0</v>
      </c>
      <c r="I30" s="14">
        <v>0</v>
      </c>
      <c r="J30" s="14">
        <v>0</v>
      </c>
      <c r="K30" s="15">
        <v>0</v>
      </c>
      <c r="L30" s="14">
        <v>6.3063063063063057E-2</v>
      </c>
      <c r="M30" s="14">
        <v>1.1261261261261261E-3</v>
      </c>
      <c r="N30" s="14">
        <v>0</v>
      </c>
      <c r="O30" s="14">
        <v>7.31981981981982E-2</v>
      </c>
      <c r="P30" s="14">
        <v>0</v>
      </c>
      <c r="Q30" s="14">
        <v>0</v>
      </c>
      <c r="R30" s="14">
        <v>0</v>
      </c>
      <c r="S30" s="14">
        <v>0</v>
      </c>
      <c r="T30" s="14">
        <v>0</v>
      </c>
      <c r="U30" s="14">
        <v>0</v>
      </c>
      <c r="V30" s="14">
        <v>0</v>
      </c>
      <c r="W30" s="14">
        <v>0</v>
      </c>
      <c r="X30" s="14">
        <v>0</v>
      </c>
      <c r="Y30" s="14">
        <v>3.3783783783783786E-3</v>
      </c>
      <c r="Z30" s="21">
        <v>0.66891891891891897</v>
      </c>
    </row>
    <row r="31" spans="1:26" x14ac:dyDescent="0.25">
      <c r="A31" s="4">
        <v>2003</v>
      </c>
      <c r="B31" s="8">
        <v>487</v>
      </c>
      <c r="C31" s="8" t="s">
        <v>44</v>
      </c>
      <c r="D31" s="15">
        <v>0.1806981519507187</v>
      </c>
      <c r="E31" s="14">
        <v>1.6427104722792608E-2</v>
      </c>
      <c r="F31" s="14">
        <v>8.2135523613963042E-3</v>
      </c>
      <c r="G31" s="14">
        <v>0</v>
      </c>
      <c r="H31" s="14">
        <v>1.2320328542094456E-2</v>
      </c>
      <c r="I31" s="14">
        <v>0</v>
      </c>
      <c r="J31" s="14">
        <v>0</v>
      </c>
      <c r="K31" s="15">
        <v>0</v>
      </c>
      <c r="L31" s="14">
        <v>4.5174537987679668E-2</v>
      </c>
      <c r="M31" s="14">
        <v>0</v>
      </c>
      <c r="N31" s="14">
        <v>0</v>
      </c>
      <c r="O31" s="14">
        <v>0.14989733059548255</v>
      </c>
      <c r="P31" s="14">
        <v>0</v>
      </c>
      <c r="Q31" s="14">
        <v>0</v>
      </c>
      <c r="R31" s="14">
        <v>0</v>
      </c>
      <c r="S31" s="14">
        <v>0</v>
      </c>
      <c r="T31" s="14">
        <v>0</v>
      </c>
      <c r="U31" s="14">
        <v>0</v>
      </c>
      <c r="V31" s="14">
        <v>0</v>
      </c>
      <c r="W31" s="14">
        <v>0</v>
      </c>
      <c r="X31" s="14">
        <v>0</v>
      </c>
      <c r="Y31" s="14">
        <v>0</v>
      </c>
      <c r="Z31" s="21">
        <v>0.58726899383983577</v>
      </c>
    </row>
    <row r="32" spans="1:26" x14ac:dyDescent="0.25">
      <c r="A32" s="4">
        <v>2004</v>
      </c>
      <c r="B32" s="8">
        <v>704</v>
      </c>
      <c r="C32" s="8" t="s">
        <v>44</v>
      </c>
      <c r="D32" s="15">
        <v>7.6704545454545456E-2</v>
      </c>
      <c r="E32" s="14">
        <v>0.13494318181818182</v>
      </c>
      <c r="F32" s="14">
        <v>1.7045454545454544E-2</v>
      </c>
      <c r="G32" s="14">
        <v>2.840909090909091E-3</v>
      </c>
      <c r="H32" s="14">
        <v>0</v>
      </c>
      <c r="I32" s="14">
        <v>0</v>
      </c>
      <c r="J32" s="14">
        <v>0</v>
      </c>
      <c r="K32" s="15">
        <v>0</v>
      </c>
      <c r="L32" s="14">
        <v>4.261363636363636E-2</v>
      </c>
      <c r="M32" s="14">
        <v>0</v>
      </c>
      <c r="N32" s="14">
        <v>1.4204545454545454E-2</v>
      </c>
      <c r="O32" s="14">
        <v>0.11221590909090909</v>
      </c>
      <c r="P32" s="14">
        <v>0</v>
      </c>
      <c r="Q32" s="14">
        <v>0</v>
      </c>
      <c r="R32" s="14">
        <v>0</v>
      </c>
      <c r="S32" s="14">
        <v>0</v>
      </c>
      <c r="T32" s="14">
        <v>0</v>
      </c>
      <c r="U32" s="14">
        <v>0</v>
      </c>
      <c r="V32" s="14">
        <v>0</v>
      </c>
      <c r="W32" s="14">
        <v>0</v>
      </c>
      <c r="X32" s="14">
        <v>0</v>
      </c>
      <c r="Y32" s="14">
        <v>1.4204545454545455E-3</v>
      </c>
      <c r="Z32" s="21">
        <v>0.59801136363636365</v>
      </c>
    </row>
    <row r="33" spans="1:26" x14ac:dyDescent="0.25">
      <c r="A33" s="4">
        <v>2005</v>
      </c>
      <c r="B33" s="8">
        <v>855</v>
      </c>
      <c r="C33" s="8" t="s">
        <v>44</v>
      </c>
      <c r="D33" s="15">
        <v>0.1672514619883041</v>
      </c>
      <c r="E33" s="14">
        <v>1.6374269005847954E-2</v>
      </c>
      <c r="F33" s="14">
        <v>2.6900584795321637E-2</v>
      </c>
      <c r="G33" s="14">
        <v>4.6783625730994153E-3</v>
      </c>
      <c r="H33" s="14">
        <v>8.1871345029239772E-3</v>
      </c>
      <c r="I33" s="14">
        <v>0</v>
      </c>
      <c r="J33" s="14">
        <v>0</v>
      </c>
      <c r="K33" s="15">
        <v>0</v>
      </c>
      <c r="L33" s="14">
        <v>8.304093567251461E-2</v>
      </c>
      <c r="M33" s="14">
        <v>0</v>
      </c>
      <c r="N33" s="14">
        <v>1.1695906432748537E-2</v>
      </c>
      <c r="O33" s="14">
        <v>7.6023391812865493E-2</v>
      </c>
      <c r="P33" s="14">
        <v>0</v>
      </c>
      <c r="Q33" s="14">
        <v>0</v>
      </c>
      <c r="R33" s="14">
        <v>0</v>
      </c>
      <c r="S33" s="14">
        <v>0</v>
      </c>
      <c r="T33" s="14">
        <v>0</v>
      </c>
      <c r="U33" s="14">
        <v>0</v>
      </c>
      <c r="V33" s="14">
        <v>0</v>
      </c>
      <c r="W33" s="14">
        <v>0</v>
      </c>
      <c r="X33" s="14">
        <v>0</v>
      </c>
      <c r="Y33" s="14">
        <v>1.1695906432748538E-3</v>
      </c>
      <c r="Z33" s="21">
        <v>0.60467836257309937</v>
      </c>
    </row>
    <row r="34" spans="1:26" x14ac:dyDescent="0.25">
      <c r="A34" s="4">
        <v>2006</v>
      </c>
      <c r="B34" s="8">
        <v>788</v>
      </c>
      <c r="C34" s="8" t="s">
        <v>44</v>
      </c>
      <c r="D34" s="15">
        <v>0.16116751269035531</v>
      </c>
      <c r="E34" s="14">
        <v>4.060913705583756E-2</v>
      </c>
      <c r="F34" s="14">
        <v>1.1421319796954314E-2</v>
      </c>
      <c r="G34" s="14">
        <v>7.6142131979695434E-3</v>
      </c>
      <c r="H34" s="14">
        <v>3.934010152284264E-2</v>
      </c>
      <c r="I34" s="14">
        <v>0</v>
      </c>
      <c r="J34" s="14">
        <v>7.6142131979695434E-3</v>
      </c>
      <c r="K34" s="15">
        <v>0</v>
      </c>
      <c r="L34" s="14">
        <v>5.456852791878173E-2</v>
      </c>
      <c r="M34" s="14">
        <v>0</v>
      </c>
      <c r="N34" s="14">
        <v>0</v>
      </c>
      <c r="O34" s="14">
        <v>2.6649746192893401E-2</v>
      </c>
      <c r="P34" s="14">
        <v>0</v>
      </c>
      <c r="Q34" s="14">
        <v>0</v>
      </c>
      <c r="R34" s="14">
        <v>0</v>
      </c>
      <c r="S34" s="14">
        <v>0</v>
      </c>
      <c r="T34" s="14">
        <v>0</v>
      </c>
      <c r="U34" s="14">
        <v>0</v>
      </c>
      <c r="V34" s="14">
        <v>0</v>
      </c>
      <c r="W34" s="14">
        <v>0</v>
      </c>
      <c r="X34" s="14">
        <v>0</v>
      </c>
      <c r="Y34" s="14">
        <v>1.2690355329949238E-3</v>
      </c>
      <c r="Z34" s="21">
        <v>0.64974619289340096</v>
      </c>
    </row>
    <row r="35" spans="1:26" x14ac:dyDescent="0.25">
      <c r="A35" s="4">
        <v>2007</v>
      </c>
      <c r="B35" s="8">
        <v>569</v>
      </c>
      <c r="C35" s="8" t="s">
        <v>44</v>
      </c>
      <c r="D35" s="15">
        <v>0.20210896309314585</v>
      </c>
      <c r="E35" s="14">
        <v>2.8119507908611598E-2</v>
      </c>
      <c r="F35" s="14">
        <v>1.054481546572935E-2</v>
      </c>
      <c r="G35" s="14">
        <v>3.163444639718805E-2</v>
      </c>
      <c r="H35" s="14">
        <v>7.0298769771528994E-3</v>
      </c>
      <c r="I35" s="14">
        <v>0</v>
      </c>
      <c r="J35" s="14">
        <v>0</v>
      </c>
      <c r="K35" s="15">
        <v>0</v>
      </c>
      <c r="L35" s="14">
        <v>8.43585237258348E-2</v>
      </c>
      <c r="M35" s="14">
        <v>0</v>
      </c>
      <c r="N35" s="14">
        <v>7.0298769771528994E-3</v>
      </c>
      <c r="O35" s="14">
        <v>9.3145869947275931E-2</v>
      </c>
      <c r="P35" s="14">
        <v>0</v>
      </c>
      <c r="Q35" s="14">
        <v>0</v>
      </c>
      <c r="R35" s="14">
        <v>0</v>
      </c>
      <c r="S35" s="14">
        <v>0</v>
      </c>
      <c r="T35" s="14">
        <v>0</v>
      </c>
      <c r="U35" s="14">
        <v>0</v>
      </c>
      <c r="V35" s="14">
        <v>0</v>
      </c>
      <c r="W35" s="14">
        <v>0</v>
      </c>
      <c r="X35" s="14">
        <v>0</v>
      </c>
      <c r="Y35" s="14">
        <v>0</v>
      </c>
      <c r="Z35" s="21">
        <v>0.53602811950790863</v>
      </c>
    </row>
    <row r="36" spans="1:26" x14ac:dyDescent="0.25">
      <c r="A36" s="4">
        <v>2008</v>
      </c>
      <c r="B36" s="8">
        <v>393</v>
      </c>
      <c r="C36" s="8" t="s">
        <v>44</v>
      </c>
      <c r="D36" s="15">
        <v>0.11450381679389314</v>
      </c>
      <c r="E36" s="14">
        <v>1.2722646310432569E-2</v>
      </c>
      <c r="F36" s="14">
        <v>2.5445292620865142E-3</v>
      </c>
      <c r="G36" s="14">
        <v>7.6335877862595417E-3</v>
      </c>
      <c r="H36" s="14">
        <v>0</v>
      </c>
      <c r="I36" s="14">
        <v>0</v>
      </c>
      <c r="J36" s="14">
        <v>0</v>
      </c>
      <c r="K36" s="15">
        <v>0</v>
      </c>
      <c r="L36" s="14">
        <v>4.5801526717557259E-2</v>
      </c>
      <c r="M36" s="14">
        <v>0</v>
      </c>
      <c r="N36" s="14">
        <v>0</v>
      </c>
      <c r="O36" s="14">
        <v>7.124681933842239E-2</v>
      </c>
      <c r="P36" s="14">
        <v>0</v>
      </c>
      <c r="Q36" s="14">
        <v>0</v>
      </c>
      <c r="R36" s="14">
        <v>0</v>
      </c>
      <c r="S36" s="14">
        <v>0</v>
      </c>
      <c r="T36" s="14">
        <v>0</v>
      </c>
      <c r="U36" s="14">
        <v>0</v>
      </c>
      <c r="V36" s="14">
        <v>0</v>
      </c>
      <c r="W36" s="14">
        <v>0</v>
      </c>
      <c r="X36" s="14">
        <v>0</v>
      </c>
      <c r="Y36" s="14">
        <v>0</v>
      </c>
      <c r="Z36" s="21">
        <v>0.74554707379134855</v>
      </c>
    </row>
    <row r="37" spans="1:26" x14ac:dyDescent="0.25">
      <c r="A37" s="4">
        <v>2009</v>
      </c>
      <c r="B37" s="8">
        <v>425</v>
      </c>
      <c r="C37" s="8" t="s">
        <v>44</v>
      </c>
      <c r="D37" s="15">
        <v>0.10117647058823528</v>
      </c>
      <c r="E37" s="14">
        <v>3.7647058823529408E-2</v>
      </c>
      <c r="F37" s="14">
        <v>1.8823529411764704E-2</v>
      </c>
      <c r="G37" s="14">
        <v>7.058823529411765E-3</v>
      </c>
      <c r="H37" s="14">
        <v>0.04</v>
      </c>
      <c r="I37" s="14">
        <v>0</v>
      </c>
      <c r="J37" s="14">
        <v>1.411764705882353E-2</v>
      </c>
      <c r="K37" s="15">
        <v>0</v>
      </c>
      <c r="L37" s="14">
        <v>0.10117647058823528</v>
      </c>
      <c r="M37" s="14">
        <v>0</v>
      </c>
      <c r="N37" s="14">
        <v>1.411764705882353E-2</v>
      </c>
      <c r="O37" s="14">
        <v>3.5294117647058823E-2</v>
      </c>
      <c r="P37" s="14">
        <v>0</v>
      </c>
      <c r="Q37" s="14">
        <v>0</v>
      </c>
      <c r="R37" s="14">
        <v>0</v>
      </c>
      <c r="S37" s="14">
        <v>0</v>
      </c>
      <c r="T37" s="14">
        <v>0</v>
      </c>
      <c r="U37" s="14">
        <v>0</v>
      </c>
      <c r="V37" s="14">
        <v>0</v>
      </c>
      <c r="W37" s="14">
        <v>0</v>
      </c>
      <c r="X37" s="14">
        <v>0</v>
      </c>
      <c r="Y37" s="14">
        <v>0</v>
      </c>
      <c r="Z37" s="21">
        <v>0.63058823529411767</v>
      </c>
    </row>
    <row r="38" spans="1:26" x14ac:dyDescent="0.25">
      <c r="A38" s="4">
        <v>2010</v>
      </c>
      <c r="B38" s="8">
        <v>423</v>
      </c>
      <c r="C38" s="8" t="s">
        <v>44</v>
      </c>
      <c r="D38" s="15">
        <v>6.8557919621749411E-2</v>
      </c>
      <c r="E38" s="14">
        <v>5.2009456264775412E-2</v>
      </c>
      <c r="F38" s="14">
        <v>7.0921985815602835E-3</v>
      </c>
      <c r="G38" s="14">
        <v>0</v>
      </c>
      <c r="H38" s="14">
        <v>1.1820330969267139E-2</v>
      </c>
      <c r="I38" s="14">
        <v>0</v>
      </c>
      <c r="J38" s="14">
        <v>0</v>
      </c>
      <c r="K38" s="15">
        <v>0</v>
      </c>
      <c r="L38" s="14">
        <v>0.22458628841607564</v>
      </c>
      <c r="M38" s="14">
        <v>0</v>
      </c>
      <c r="N38" s="14">
        <v>0</v>
      </c>
      <c r="O38" s="14">
        <v>4.9645390070921988E-2</v>
      </c>
      <c r="P38" s="14">
        <v>0</v>
      </c>
      <c r="Q38" s="14">
        <v>0</v>
      </c>
      <c r="R38" s="14">
        <v>0</v>
      </c>
      <c r="S38" s="14">
        <v>0</v>
      </c>
      <c r="T38" s="14">
        <v>0</v>
      </c>
      <c r="U38" s="14">
        <v>0</v>
      </c>
      <c r="V38" s="14">
        <v>0</v>
      </c>
      <c r="W38" s="14">
        <v>0</v>
      </c>
      <c r="X38" s="14">
        <v>1.1820330969267139E-2</v>
      </c>
      <c r="Y38" s="14">
        <v>4.7281323877068557E-3</v>
      </c>
      <c r="Z38" s="21">
        <v>0.56973995271867617</v>
      </c>
    </row>
    <row r="39" spans="1:26" x14ac:dyDescent="0.25">
      <c r="A39" s="4">
        <v>2011</v>
      </c>
      <c r="B39" s="8">
        <v>707</v>
      </c>
      <c r="C39" s="8" t="s">
        <v>44</v>
      </c>
      <c r="D39" s="15">
        <v>0.10042432814710041</v>
      </c>
      <c r="E39" s="14">
        <v>6.0820367751060818E-2</v>
      </c>
      <c r="F39" s="14">
        <v>7.0721357850070717E-3</v>
      </c>
      <c r="G39" s="14">
        <v>0</v>
      </c>
      <c r="H39" s="14">
        <v>1.6973125884016973E-2</v>
      </c>
      <c r="I39" s="14">
        <v>0</v>
      </c>
      <c r="J39" s="14">
        <v>0</v>
      </c>
      <c r="K39" s="15">
        <v>0</v>
      </c>
      <c r="L39" s="14">
        <v>4.8090523338048086E-2</v>
      </c>
      <c r="M39" s="14">
        <v>0</v>
      </c>
      <c r="N39" s="14">
        <v>0</v>
      </c>
      <c r="O39" s="14">
        <v>0.12305516265912306</v>
      </c>
      <c r="P39" s="14">
        <v>0</v>
      </c>
      <c r="Q39" s="14">
        <v>0</v>
      </c>
      <c r="R39" s="14">
        <v>0</v>
      </c>
      <c r="S39" s="14">
        <v>0</v>
      </c>
      <c r="T39" s="14">
        <v>0</v>
      </c>
      <c r="U39" s="14">
        <v>0</v>
      </c>
      <c r="V39" s="14">
        <v>0</v>
      </c>
      <c r="W39" s="14">
        <v>0</v>
      </c>
      <c r="X39" s="14">
        <v>0</v>
      </c>
      <c r="Y39" s="14">
        <v>0</v>
      </c>
      <c r="Z39" s="21">
        <v>0.64356435643564358</v>
      </c>
    </row>
    <row r="40" spans="1:26" x14ac:dyDescent="0.25">
      <c r="A40" s="4">
        <v>2012</v>
      </c>
      <c r="B40" s="8">
        <v>735</v>
      </c>
      <c r="C40" s="8" t="s">
        <v>44</v>
      </c>
      <c r="D40" s="15">
        <v>0.16734693877551016</v>
      </c>
      <c r="E40" s="14">
        <v>3.5374149659863949E-2</v>
      </c>
      <c r="F40" s="14">
        <v>2.1768707482993196E-2</v>
      </c>
      <c r="G40" s="14">
        <v>8.1632653061224497E-3</v>
      </c>
      <c r="H40" s="14">
        <v>6.8027210884353739E-3</v>
      </c>
      <c r="I40" s="14">
        <v>0</v>
      </c>
      <c r="J40" s="14">
        <v>0</v>
      </c>
      <c r="K40" s="15">
        <v>0</v>
      </c>
      <c r="L40" s="14">
        <v>6.8027210884353734E-2</v>
      </c>
      <c r="M40" s="14">
        <v>0</v>
      </c>
      <c r="N40" s="14">
        <v>0</v>
      </c>
      <c r="O40" s="14">
        <v>8.8435374149659865E-2</v>
      </c>
      <c r="P40" s="14">
        <v>0</v>
      </c>
      <c r="Q40" s="14">
        <v>0</v>
      </c>
      <c r="R40" s="14">
        <v>0</v>
      </c>
      <c r="S40" s="14">
        <v>0</v>
      </c>
      <c r="T40" s="14">
        <v>0</v>
      </c>
      <c r="U40" s="14">
        <v>0</v>
      </c>
      <c r="V40" s="14">
        <v>0</v>
      </c>
      <c r="W40" s="14">
        <v>0</v>
      </c>
      <c r="X40" s="14">
        <v>0</v>
      </c>
      <c r="Y40" s="14">
        <v>0</v>
      </c>
      <c r="Z40" s="21">
        <v>0.60408163265306125</v>
      </c>
    </row>
    <row r="41" spans="1:26" x14ac:dyDescent="0.25">
      <c r="A41" s="4">
        <v>2013</v>
      </c>
      <c r="B41" s="8">
        <v>669</v>
      </c>
      <c r="C41" s="8" t="s">
        <v>44</v>
      </c>
      <c r="D41" s="15">
        <v>8.3707025411061287E-2</v>
      </c>
      <c r="E41" s="14">
        <v>2.8400597907324365E-2</v>
      </c>
      <c r="F41" s="14">
        <v>8.9686098654708519E-3</v>
      </c>
      <c r="G41" s="14">
        <v>4.4843049327354259E-3</v>
      </c>
      <c r="H41" s="14">
        <v>5.9790732436472349E-3</v>
      </c>
      <c r="I41" s="14">
        <v>0</v>
      </c>
      <c r="J41" s="14">
        <v>0</v>
      </c>
      <c r="K41" s="15">
        <v>0</v>
      </c>
      <c r="L41" s="14">
        <v>3.8863976083707022E-2</v>
      </c>
      <c r="M41" s="14">
        <v>0</v>
      </c>
      <c r="N41" s="14">
        <v>0</v>
      </c>
      <c r="O41" s="14">
        <v>7.4738415545590436E-2</v>
      </c>
      <c r="P41" s="14">
        <v>0</v>
      </c>
      <c r="Q41" s="14">
        <v>0</v>
      </c>
      <c r="R41" s="14">
        <v>0</v>
      </c>
      <c r="S41" s="14">
        <v>0</v>
      </c>
      <c r="T41" s="14">
        <v>0</v>
      </c>
      <c r="U41" s="14">
        <v>0</v>
      </c>
      <c r="V41" s="14">
        <v>0</v>
      </c>
      <c r="W41" s="14">
        <v>0</v>
      </c>
      <c r="X41" s="14">
        <v>0</v>
      </c>
      <c r="Y41" s="14">
        <v>5.9790732436472349E-3</v>
      </c>
      <c r="Z41" s="21">
        <v>0.7488789237668162</v>
      </c>
    </row>
    <row r="42" spans="1:26" x14ac:dyDescent="0.25">
      <c r="A42" s="5" t="s">
        <v>32</v>
      </c>
      <c r="B42" s="9">
        <v>890</v>
      </c>
      <c r="C42" s="9"/>
      <c r="D42" s="16">
        <v>0.12491449936368751</v>
      </c>
      <c r="E42" s="1">
        <v>3.8733179656601377E-2</v>
      </c>
      <c r="F42" s="1">
        <v>1.8638257898437073E-2</v>
      </c>
      <c r="G42" s="1">
        <v>4.1332439556783417E-2</v>
      </c>
      <c r="H42" s="1">
        <v>6.2343572397001151E-3</v>
      </c>
      <c r="I42" s="1">
        <v>2.220566706847559E-3</v>
      </c>
      <c r="J42" s="1">
        <v>2.6848984307438089E-3</v>
      </c>
      <c r="K42" s="16">
        <v>3.1411627123457491E-3</v>
      </c>
      <c r="L42" s="1">
        <v>7.733678779229293E-2</v>
      </c>
      <c r="M42" s="1">
        <v>3.2988412938829259E-2</v>
      </c>
      <c r="N42" s="1">
        <v>0.10017419824971692</v>
      </c>
      <c r="O42" s="1">
        <v>4.8671147177935969E-2</v>
      </c>
      <c r="P42" s="1">
        <v>0</v>
      </c>
      <c r="Q42" s="1">
        <v>0</v>
      </c>
      <c r="R42" s="1">
        <v>0</v>
      </c>
      <c r="S42" s="1">
        <v>0</v>
      </c>
      <c r="T42" s="1">
        <v>1.0240655401945725E-4</v>
      </c>
      <c r="U42" s="1">
        <v>3.663003663003663E-5</v>
      </c>
      <c r="V42" s="1">
        <v>0</v>
      </c>
      <c r="W42" s="1">
        <v>3.4115138592750531E-5</v>
      </c>
      <c r="X42" s="1">
        <v>3.377237419790611E-4</v>
      </c>
      <c r="Y42" s="1">
        <v>2.6026288157445501E-3</v>
      </c>
      <c r="Z42" s="22">
        <v>0.49981658798911244</v>
      </c>
    </row>
    <row r="43" spans="1:26" x14ac:dyDescent="0.25">
      <c r="A43" s="5" t="s">
        <v>33</v>
      </c>
      <c r="B43" s="9">
        <v>1367</v>
      </c>
      <c r="C43" s="9"/>
      <c r="D43" s="16">
        <v>0.13577271019605602</v>
      </c>
      <c r="E43" s="1">
        <v>4.3793130337328623E-2</v>
      </c>
      <c r="F43" s="1">
        <v>2.4122332317425218E-2</v>
      </c>
      <c r="G43" s="1">
        <v>9.5283498904793373E-2</v>
      </c>
      <c r="H43" s="1">
        <v>0</v>
      </c>
      <c r="I43" s="1">
        <v>4.0917375041616844E-3</v>
      </c>
      <c r="J43" s="1">
        <v>0</v>
      </c>
      <c r="K43" s="16">
        <v>1.2317668860369016E-2</v>
      </c>
      <c r="L43" s="1">
        <v>7.4767020371388687E-2</v>
      </c>
      <c r="M43" s="1">
        <v>0.10135407285246247</v>
      </c>
      <c r="N43" s="1">
        <v>0.22469997419284057</v>
      </c>
      <c r="O43" s="1">
        <v>2.5768205063884015E-2</v>
      </c>
      <c r="P43" s="1">
        <v>0</v>
      </c>
      <c r="Q43" s="1">
        <v>0</v>
      </c>
      <c r="R43" s="1">
        <v>0</v>
      </c>
      <c r="S43" s="1">
        <v>0</v>
      </c>
      <c r="T43" s="1">
        <v>0</v>
      </c>
      <c r="U43" s="1">
        <v>0</v>
      </c>
      <c r="V43" s="1">
        <v>0</v>
      </c>
      <c r="W43" s="1">
        <v>0</v>
      </c>
      <c r="X43" s="1">
        <v>0</v>
      </c>
      <c r="Y43" s="1">
        <v>1.7003589820134462E-3</v>
      </c>
      <c r="Z43" s="22">
        <v>0.25632929041727687</v>
      </c>
    </row>
    <row r="44" spans="1:26" x14ac:dyDescent="0.25">
      <c r="A44" s="5" t="s">
        <v>34</v>
      </c>
      <c r="B44" s="9">
        <v>1014</v>
      </c>
      <c r="C44" s="9"/>
      <c r="D44" s="16">
        <v>0.12580250009695476</v>
      </c>
      <c r="E44" s="1">
        <v>4.543554240495791E-2</v>
      </c>
      <c r="F44" s="1">
        <v>1.9737850609322358E-2</v>
      </c>
      <c r="G44" s="1">
        <v>6.6825672535915925E-2</v>
      </c>
      <c r="H44" s="1">
        <v>2.5648941819174614E-3</v>
      </c>
      <c r="I44" s="1">
        <v>4.4006822684354262E-3</v>
      </c>
      <c r="J44" s="1">
        <v>1.8053302216625323E-3</v>
      </c>
      <c r="K44" s="16">
        <v>3.2758801608988313E-3</v>
      </c>
      <c r="L44" s="1">
        <v>7.7711129670384627E-2</v>
      </c>
      <c r="M44" s="1">
        <v>4.7112843753281536E-2</v>
      </c>
      <c r="N44" s="1">
        <v>0.17265844367652561</v>
      </c>
      <c r="O44" s="1">
        <v>3.1260235173814571E-2</v>
      </c>
      <c r="P44" s="1">
        <v>0</v>
      </c>
      <c r="Q44" s="1">
        <v>0</v>
      </c>
      <c r="R44" s="1">
        <v>0</v>
      </c>
      <c r="S44" s="1">
        <v>0</v>
      </c>
      <c r="T44" s="1">
        <v>0</v>
      </c>
      <c r="U44" s="1">
        <v>1.1655011655011655E-4</v>
      </c>
      <c r="V44" s="1">
        <v>0</v>
      </c>
      <c r="W44" s="1">
        <v>1.0854816824966079E-4</v>
      </c>
      <c r="X44" s="1">
        <v>0</v>
      </c>
      <c r="Y44" s="1">
        <v>2.2426638379482835E-3</v>
      </c>
      <c r="Z44" s="22">
        <v>0.39894123312318042</v>
      </c>
    </row>
    <row r="45" spans="1:26" x14ac:dyDescent="0.25">
      <c r="A45" s="5" t="s">
        <v>35</v>
      </c>
      <c r="B45" s="9">
        <v>414</v>
      </c>
      <c r="C45" s="9"/>
      <c r="D45" s="16">
        <v>0.10005410157570839</v>
      </c>
      <c r="E45" s="1">
        <v>1.741587688027128E-2</v>
      </c>
      <c r="F45" s="1">
        <v>1.609489674005803E-2</v>
      </c>
      <c r="G45" s="1">
        <v>1.1904761904761904E-2</v>
      </c>
      <c r="H45" s="1">
        <v>6.1614610001706786E-3</v>
      </c>
      <c r="I45" s="1">
        <v>1.5873015873015875E-3</v>
      </c>
      <c r="J45" s="1">
        <v>1.7460317460317461E-2</v>
      </c>
      <c r="K45" s="16">
        <v>0</v>
      </c>
      <c r="L45" s="1">
        <v>0.1035117719232144</v>
      </c>
      <c r="M45" s="1">
        <v>7.9365079365079361E-3</v>
      </c>
      <c r="N45" s="1">
        <v>6.5270813810071257E-2</v>
      </c>
      <c r="O45" s="1">
        <v>2.9419502973976497E-2</v>
      </c>
      <c r="P45" s="1">
        <v>0</v>
      </c>
      <c r="Q45" s="1">
        <v>0</v>
      </c>
      <c r="R45" s="1">
        <v>0</v>
      </c>
      <c r="S45" s="1">
        <v>0</v>
      </c>
      <c r="T45" s="1">
        <v>1.1947431302270011E-3</v>
      </c>
      <c r="U45" s="1">
        <v>0</v>
      </c>
      <c r="V45" s="1">
        <v>0</v>
      </c>
      <c r="W45" s="1">
        <v>0</v>
      </c>
      <c r="X45" s="1">
        <v>0</v>
      </c>
      <c r="Y45" s="1">
        <v>4.2447194607876295E-3</v>
      </c>
      <c r="Z45" s="22">
        <v>0.61774322361662592</v>
      </c>
    </row>
    <row r="46" spans="1:26" ht="15.75" thickBot="1" x14ac:dyDescent="0.3">
      <c r="A46" s="6" t="s">
        <v>36</v>
      </c>
      <c r="B46" s="11">
        <v>704</v>
      </c>
      <c r="C46" s="11"/>
      <c r="D46" s="17">
        <v>0.12489209405060664</v>
      </c>
      <c r="E46" s="18">
        <v>3.6057593924115047E-2</v>
      </c>
      <c r="F46" s="18">
        <v>1.6146932374535079E-2</v>
      </c>
      <c r="G46" s="18">
        <v>6.9425138299532407E-3</v>
      </c>
      <c r="H46" s="18">
        <v>1.1433618959193327E-2</v>
      </c>
      <c r="I46" s="18">
        <v>0</v>
      </c>
      <c r="J46" s="18">
        <v>1.4487906837862047E-3</v>
      </c>
      <c r="K46" s="17">
        <v>0</v>
      </c>
      <c r="L46" s="18">
        <v>7.2855180557203136E-2</v>
      </c>
      <c r="M46" s="18">
        <v>2.9461404324192464E-4</v>
      </c>
      <c r="N46" s="18">
        <v>4.1894514474035572E-3</v>
      </c>
      <c r="O46" s="18">
        <v>7.4450655000704372E-2</v>
      </c>
      <c r="P46" s="18">
        <v>0</v>
      </c>
      <c r="Q46" s="18">
        <v>0</v>
      </c>
      <c r="R46" s="18">
        <v>0</v>
      </c>
      <c r="S46" s="18">
        <v>0</v>
      </c>
      <c r="T46" s="18">
        <v>0</v>
      </c>
      <c r="U46" s="18">
        <v>0</v>
      </c>
      <c r="V46" s="18">
        <v>0</v>
      </c>
      <c r="W46" s="18">
        <v>0</v>
      </c>
      <c r="X46" s="18">
        <v>7.8802206461780924E-4</v>
      </c>
      <c r="Y46" s="18">
        <v>2.8990929372789713E-3</v>
      </c>
      <c r="Z46" s="23">
        <v>0.64760144012736065</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Z46"/>
  <sheetViews>
    <sheetView workbookViewId="0">
      <selection activeCell="A7" sqref="A7:Z41"/>
    </sheetView>
  </sheetViews>
  <sheetFormatPr defaultRowHeight="15" x14ac:dyDescent="0.25"/>
  <cols>
    <col min="2" max="2" width="9.85546875" bestFit="1" customWidth="1"/>
    <col min="3" max="3" width="8.28515625" customWidth="1"/>
    <col min="4" max="26" width="7.42578125" customWidth="1"/>
  </cols>
  <sheetData>
    <row r="1" spans="1:26" x14ac:dyDescent="0.25">
      <c r="A1" t="s">
        <v>133</v>
      </c>
    </row>
    <row r="2" spans="1:26" x14ac:dyDescent="0.25">
      <c r="A2" t="s">
        <v>135</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2</v>
      </c>
      <c r="C7" s="8">
        <v>2</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12</v>
      </c>
      <c r="C8" s="8" t="s">
        <v>41</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111</v>
      </c>
      <c r="C9" s="8" t="s">
        <v>42</v>
      </c>
      <c r="D9" s="15">
        <v>0.11711711711711711</v>
      </c>
      <c r="E9" s="14">
        <v>0</v>
      </c>
      <c r="F9" s="14">
        <v>0</v>
      </c>
      <c r="G9" s="14">
        <v>0.17117117117117117</v>
      </c>
      <c r="H9" s="14">
        <v>0</v>
      </c>
      <c r="I9" s="14">
        <v>0.12612612612612611</v>
      </c>
      <c r="J9" s="14">
        <v>0</v>
      </c>
      <c r="K9" s="15">
        <v>0</v>
      </c>
      <c r="L9" s="14">
        <v>0</v>
      </c>
      <c r="M9" s="14">
        <v>1.8018018018018018E-2</v>
      </c>
      <c r="N9" s="14">
        <v>2.7027027027027029E-2</v>
      </c>
      <c r="O9" s="14">
        <v>0</v>
      </c>
      <c r="P9" s="14">
        <v>0</v>
      </c>
      <c r="Q9" s="14">
        <v>0</v>
      </c>
      <c r="R9" s="14">
        <v>1.8018018018018018E-2</v>
      </c>
      <c r="S9" s="14">
        <v>0</v>
      </c>
      <c r="T9" s="14">
        <v>0</v>
      </c>
      <c r="U9" s="14">
        <v>3.6036036036036036E-2</v>
      </c>
      <c r="V9" s="14">
        <v>0</v>
      </c>
      <c r="W9" s="14">
        <v>0.27927927927927926</v>
      </c>
      <c r="X9" s="14">
        <v>0</v>
      </c>
      <c r="Y9" s="14">
        <v>0</v>
      </c>
      <c r="Z9" s="21">
        <v>0.2072072072072072</v>
      </c>
    </row>
    <row r="10" spans="1:26" x14ac:dyDescent="0.25">
      <c r="A10" s="4">
        <v>1982</v>
      </c>
      <c r="B10" s="8">
        <v>246</v>
      </c>
      <c r="C10" s="8" t="s">
        <v>43</v>
      </c>
      <c r="D10" s="15">
        <v>0.15447154471544716</v>
      </c>
      <c r="E10" s="14">
        <v>1.6260162601626018E-2</v>
      </c>
      <c r="F10" s="14">
        <v>0</v>
      </c>
      <c r="G10" s="14">
        <v>0.1910569105691057</v>
      </c>
      <c r="H10" s="14">
        <v>0</v>
      </c>
      <c r="I10" s="14">
        <v>0.12601626016260165</v>
      </c>
      <c r="J10" s="14">
        <v>0</v>
      </c>
      <c r="K10" s="15">
        <v>0</v>
      </c>
      <c r="L10" s="14">
        <v>0</v>
      </c>
      <c r="M10" s="14">
        <v>0</v>
      </c>
      <c r="N10" s="14">
        <v>8.130081300813009E-3</v>
      </c>
      <c r="O10" s="14">
        <v>1.2195121951219513E-2</v>
      </c>
      <c r="P10" s="14">
        <v>0</v>
      </c>
      <c r="Q10" s="14">
        <v>0</v>
      </c>
      <c r="R10" s="14">
        <v>0</v>
      </c>
      <c r="S10" s="14">
        <v>0</v>
      </c>
      <c r="T10" s="14">
        <v>4.0650406504065045E-3</v>
      </c>
      <c r="U10" s="14">
        <v>0</v>
      </c>
      <c r="V10" s="14">
        <v>0</v>
      </c>
      <c r="W10" s="14">
        <v>0.26016260162601629</v>
      </c>
      <c r="X10" s="14">
        <v>0</v>
      </c>
      <c r="Y10" s="14">
        <v>0</v>
      </c>
      <c r="Z10" s="21">
        <v>0.22764227642276422</v>
      </c>
    </row>
    <row r="11" spans="1:26" x14ac:dyDescent="0.25">
      <c r="A11" s="4">
        <v>1983</v>
      </c>
      <c r="B11" s="8">
        <v>199</v>
      </c>
      <c r="C11" s="8" t="s">
        <v>44</v>
      </c>
      <c r="D11" s="15">
        <v>0.47236180904522612</v>
      </c>
      <c r="E11" s="14">
        <v>0</v>
      </c>
      <c r="F11" s="14">
        <v>0</v>
      </c>
      <c r="G11" s="14">
        <v>0.1306532663316583</v>
      </c>
      <c r="H11" s="14">
        <v>0</v>
      </c>
      <c r="I11" s="14">
        <v>5.0251256281407031E-2</v>
      </c>
      <c r="J11" s="14">
        <v>0</v>
      </c>
      <c r="K11" s="15">
        <v>0</v>
      </c>
      <c r="L11" s="14">
        <v>0</v>
      </c>
      <c r="M11" s="14">
        <v>0</v>
      </c>
      <c r="N11" s="14">
        <v>2.0100502512562814E-2</v>
      </c>
      <c r="O11" s="14">
        <v>0</v>
      </c>
      <c r="P11" s="14">
        <v>5.0251256281407036E-3</v>
      </c>
      <c r="Q11" s="14">
        <v>0</v>
      </c>
      <c r="R11" s="14">
        <v>0</v>
      </c>
      <c r="S11" s="14">
        <v>0</v>
      </c>
      <c r="T11" s="14">
        <v>1.0050251256281407E-2</v>
      </c>
      <c r="U11" s="14">
        <v>0</v>
      </c>
      <c r="V11" s="14">
        <v>0</v>
      </c>
      <c r="W11" s="14">
        <v>0.16080402010050251</v>
      </c>
      <c r="X11" s="14">
        <v>0</v>
      </c>
      <c r="Y11" s="14">
        <v>0</v>
      </c>
      <c r="Z11" s="21">
        <v>0.15075376884422109</v>
      </c>
    </row>
    <row r="12" spans="1:26" x14ac:dyDescent="0.25">
      <c r="A12" s="4">
        <v>1984</v>
      </c>
      <c r="B12" s="8">
        <v>154</v>
      </c>
      <c r="C12" s="8" t="s">
        <v>44</v>
      </c>
      <c r="D12" s="15">
        <v>0.16233766233766234</v>
      </c>
      <c r="E12" s="14">
        <v>6.4935064935064939E-3</v>
      </c>
      <c r="F12" s="14">
        <v>0</v>
      </c>
      <c r="G12" s="14">
        <v>0.22077922077922077</v>
      </c>
      <c r="H12" s="14">
        <v>2.5974025974025976E-2</v>
      </c>
      <c r="I12" s="14">
        <v>7.792207792207792E-2</v>
      </c>
      <c r="J12" s="14">
        <v>0</v>
      </c>
      <c r="K12" s="15">
        <v>0</v>
      </c>
      <c r="L12" s="14">
        <v>0</v>
      </c>
      <c r="M12" s="14">
        <v>0</v>
      </c>
      <c r="N12" s="14">
        <v>0</v>
      </c>
      <c r="O12" s="14">
        <v>0</v>
      </c>
      <c r="P12" s="14">
        <v>2.5974025974025976E-2</v>
      </c>
      <c r="Q12" s="14">
        <v>0</v>
      </c>
      <c r="R12" s="14">
        <v>0</v>
      </c>
      <c r="S12" s="14">
        <v>0</v>
      </c>
      <c r="T12" s="14">
        <v>0</v>
      </c>
      <c r="U12" s="14">
        <v>0</v>
      </c>
      <c r="V12" s="14">
        <v>0</v>
      </c>
      <c r="W12" s="14">
        <v>0.26623376623376621</v>
      </c>
      <c r="X12" s="14">
        <v>0</v>
      </c>
      <c r="Y12" s="14">
        <v>0</v>
      </c>
      <c r="Z12" s="21">
        <v>0.21428571428571427</v>
      </c>
    </row>
    <row r="13" spans="1:26" x14ac:dyDescent="0.25">
      <c r="A13" s="4">
        <v>1985</v>
      </c>
      <c r="B13" s="8">
        <v>293</v>
      </c>
      <c r="C13" s="8" t="s">
        <v>44</v>
      </c>
      <c r="D13" s="15">
        <v>0.19795221843003413</v>
      </c>
      <c r="E13" s="14">
        <v>0</v>
      </c>
      <c r="F13" s="14">
        <v>0</v>
      </c>
      <c r="G13" s="14">
        <v>0.33447098976109213</v>
      </c>
      <c r="H13" s="14">
        <v>0</v>
      </c>
      <c r="I13" s="14">
        <v>2.3890784982935155E-2</v>
      </c>
      <c r="J13" s="14">
        <v>0</v>
      </c>
      <c r="K13" s="15">
        <v>0</v>
      </c>
      <c r="L13" s="14">
        <v>0</v>
      </c>
      <c r="M13" s="14">
        <v>0</v>
      </c>
      <c r="N13" s="14">
        <v>1.3651877133105802E-2</v>
      </c>
      <c r="O13" s="14">
        <v>0</v>
      </c>
      <c r="P13" s="14">
        <v>0</v>
      </c>
      <c r="Q13" s="14">
        <v>0</v>
      </c>
      <c r="R13" s="14">
        <v>0</v>
      </c>
      <c r="S13" s="14">
        <v>0</v>
      </c>
      <c r="T13" s="14">
        <v>0</v>
      </c>
      <c r="U13" s="14">
        <v>1.7064846416382253E-2</v>
      </c>
      <c r="V13" s="14">
        <v>0</v>
      </c>
      <c r="W13" s="14">
        <v>0.12286689419795221</v>
      </c>
      <c r="X13" s="14">
        <v>0</v>
      </c>
      <c r="Y13" s="14">
        <v>6.8259385665529011E-3</v>
      </c>
      <c r="Z13" s="21">
        <v>0.28327645051194539</v>
      </c>
    </row>
    <row r="14" spans="1:26" x14ac:dyDescent="0.25">
      <c r="A14" s="4">
        <v>1986</v>
      </c>
      <c r="B14" s="8">
        <v>331</v>
      </c>
      <c r="C14" s="8" t="s">
        <v>31</v>
      </c>
      <c r="D14" s="15">
        <v>0.25679758308157102</v>
      </c>
      <c r="E14" s="14">
        <v>0</v>
      </c>
      <c r="F14" s="14">
        <v>1.2084592145015106E-2</v>
      </c>
      <c r="G14" s="14">
        <v>0.11178247734138973</v>
      </c>
      <c r="H14" s="14">
        <v>0</v>
      </c>
      <c r="I14" s="14">
        <v>6.9486404833836862E-2</v>
      </c>
      <c r="J14" s="14">
        <v>0</v>
      </c>
      <c r="K14" s="15">
        <v>0</v>
      </c>
      <c r="L14" s="14">
        <v>0</v>
      </c>
      <c r="M14" s="14">
        <v>1.5105740181268883E-2</v>
      </c>
      <c r="N14" s="14">
        <v>9.0634441087613302E-3</v>
      </c>
      <c r="O14" s="14">
        <v>0</v>
      </c>
      <c r="P14" s="14">
        <v>0</v>
      </c>
      <c r="Q14" s="14">
        <v>0</v>
      </c>
      <c r="R14" s="14">
        <v>0</v>
      </c>
      <c r="S14" s="14">
        <v>0</v>
      </c>
      <c r="T14" s="14">
        <v>0</v>
      </c>
      <c r="U14" s="14">
        <v>0</v>
      </c>
      <c r="V14" s="14">
        <v>0</v>
      </c>
      <c r="W14" s="14">
        <v>9.0634441087613288E-2</v>
      </c>
      <c r="X14" s="14">
        <v>0</v>
      </c>
      <c r="Y14" s="14">
        <v>3.0211480362537764E-3</v>
      </c>
      <c r="Z14" s="21">
        <v>0.43202416918429004</v>
      </c>
    </row>
    <row r="15" spans="1:26" x14ac:dyDescent="0.25">
      <c r="A15" s="4">
        <v>1987</v>
      </c>
      <c r="B15" s="8">
        <v>616</v>
      </c>
      <c r="C15" s="8" t="s">
        <v>92</v>
      </c>
      <c r="D15" s="15">
        <v>0.2792207792207792</v>
      </c>
      <c r="E15" s="14">
        <v>1.7857142857142856E-2</v>
      </c>
      <c r="F15" s="14">
        <v>0</v>
      </c>
      <c r="G15" s="14">
        <v>0.11688311688311688</v>
      </c>
      <c r="H15" s="14">
        <v>9.74025974025974E-3</v>
      </c>
      <c r="I15" s="14">
        <v>1.461038961038961E-2</v>
      </c>
      <c r="J15" s="14">
        <v>0</v>
      </c>
      <c r="K15" s="15">
        <v>0</v>
      </c>
      <c r="L15" s="14">
        <v>0</v>
      </c>
      <c r="M15" s="14">
        <v>8.1168831168831161E-3</v>
      </c>
      <c r="N15" s="14">
        <v>4.87012987012987E-3</v>
      </c>
      <c r="O15" s="14">
        <v>0</v>
      </c>
      <c r="P15" s="14">
        <v>4.87012987012987E-3</v>
      </c>
      <c r="Q15" s="14">
        <v>0</v>
      </c>
      <c r="R15" s="14">
        <v>0</v>
      </c>
      <c r="S15" s="14">
        <v>0</v>
      </c>
      <c r="T15" s="14">
        <v>0</v>
      </c>
      <c r="U15" s="14">
        <v>6.4935064935064939E-3</v>
      </c>
      <c r="V15" s="14">
        <v>0</v>
      </c>
      <c r="W15" s="14">
        <v>0.19967532467532467</v>
      </c>
      <c r="X15" s="14">
        <v>0</v>
      </c>
      <c r="Y15" s="14">
        <v>0</v>
      </c>
      <c r="Z15" s="21">
        <v>0.33766233766233766</v>
      </c>
    </row>
    <row r="16" spans="1:26" x14ac:dyDescent="0.25">
      <c r="A16" s="4">
        <v>1988</v>
      </c>
      <c r="B16" s="8">
        <v>825</v>
      </c>
      <c r="C16" s="8" t="s">
        <v>93</v>
      </c>
      <c r="D16" s="15">
        <v>0.17818181818181816</v>
      </c>
      <c r="E16" s="14">
        <v>1.6969696969696971E-2</v>
      </c>
      <c r="F16" s="14">
        <v>1.4545454545454545E-2</v>
      </c>
      <c r="G16" s="14">
        <v>9.3333333333333338E-2</v>
      </c>
      <c r="H16" s="14">
        <v>2.4242424242424242E-3</v>
      </c>
      <c r="I16" s="14">
        <v>5.5757575757575756E-2</v>
      </c>
      <c r="J16" s="14">
        <v>9.696969696969697E-3</v>
      </c>
      <c r="K16" s="15">
        <v>0</v>
      </c>
      <c r="L16" s="14">
        <v>0</v>
      </c>
      <c r="M16" s="14">
        <v>2.4242424242424242E-2</v>
      </c>
      <c r="N16" s="14">
        <v>3.6363636363636364E-3</v>
      </c>
      <c r="O16" s="14">
        <v>0</v>
      </c>
      <c r="P16" s="14">
        <v>0</v>
      </c>
      <c r="Q16" s="14">
        <v>0</v>
      </c>
      <c r="R16" s="14">
        <v>0</v>
      </c>
      <c r="S16" s="14">
        <v>0</v>
      </c>
      <c r="T16" s="14">
        <v>0</v>
      </c>
      <c r="U16" s="14">
        <v>3.3939393939393943E-2</v>
      </c>
      <c r="V16" s="14">
        <v>0</v>
      </c>
      <c r="W16" s="14">
        <v>0.1503030303030303</v>
      </c>
      <c r="X16" s="14">
        <v>0</v>
      </c>
      <c r="Y16" s="14">
        <v>0</v>
      </c>
      <c r="Z16" s="21">
        <v>0.41696969696969699</v>
      </c>
    </row>
    <row r="17" spans="1:26" x14ac:dyDescent="0.25">
      <c r="A17" s="4">
        <v>1989</v>
      </c>
      <c r="B17" s="8">
        <v>659</v>
      </c>
      <c r="C17" s="8" t="s">
        <v>94</v>
      </c>
      <c r="D17" s="15">
        <v>0.16691957511380878</v>
      </c>
      <c r="E17" s="14">
        <v>1.5174506828528073E-3</v>
      </c>
      <c r="F17" s="14">
        <v>1.5174506828528073E-3</v>
      </c>
      <c r="G17" s="14">
        <v>0.1062215477996965</v>
      </c>
      <c r="H17" s="14">
        <v>1.0622154779969651E-2</v>
      </c>
      <c r="I17" s="14">
        <v>8.8012139605462822E-2</v>
      </c>
      <c r="J17" s="14">
        <v>0</v>
      </c>
      <c r="K17" s="15">
        <v>0</v>
      </c>
      <c r="L17" s="14">
        <v>0</v>
      </c>
      <c r="M17" s="14">
        <v>6.0698027314112293E-3</v>
      </c>
      <c r="N17" s="14">
        <v>3.0349013657056147E-3</v>
      </c>
      <c r="O17" s="14">
        <v>0</v>
      </c>
      <c r="P17" s="14">
        <v>0</v>
      </c>
      <c r="Q17" s="14">
        <v>0</v>
      </c>
      <c r="R17" s="14">
        <v>0</v>
      </c>
      <c r="S17" s="14">
        <v>0</v>
      </c>
      <c r="T17" s="14">
        <v>0</v>
      </c>
      <c r="U17" s="14">
        <v>1.6691957511380879E-2</v>
      </c>
      <c r="V17" s="14">
        <v>0</v>
      </c>
      <c r="W17" s="14">
        <v>0.24430955993930198</v>
      </c>
      <c r="X17" s="14">
        <v>0</v>
      </c>
      <c r="Y17" s="14">
        <v>0</v>
      </c>
      <c r="Z17" s="21">
        <v>0.3550834597875569</v>
      </c>
    </row>
    <row r="18" spans="1:26" x14ac:dyDescent="0.25">
      <c r="A18" s="4">
        <v>1990</v>
      </c>
      <c r="B18" s="8">
        <v>1363</v>
      </c>
      <c r="C18" s="8" t="s">
        <v>43</v>
      </c>
      <c r="D18" s="15">
        <v>0.15040352164343362</v>
      </c>
      <c r="E18" s="14">
        <v>5.8694057226705799E-3</v>
      </c>
      <c r="F18" s="14">
        <v>1.467351430667645E-3</v>
      </c>
      <c r="G18" s="14">
        <v>6.3096111518708725E-2</v>
      </c>
      <c r="H18" s="14">
        <v>2.4211298606016139E-2</v>
      </c>
      <c r="I18" s="14">
        <v>7.0432868672046955E-2</v>
      </c>
      <c r="J18" s="14">
        <v>0</v>
      </c>
      <c r="K18" s="15">
        <v>0</v>
      </c>
      <c r="L18" s="14">
        <v>0</v>
      </c>
      <c r="M18" s="14">
        <v>2.93470286133529E-3</v>
      </c>
      <c r="N18" s="14">
        <v>2.93470286133529E-3</v>
      </c>
      <c r="O18" s="14">
        <v>0</v>
      </c>
      <c r="P18" s="14">
        <v>0</v>
      </c>
      <c r="Q18" s="14">
        <v>0</v>
      </c>
      <c r="R18" s="14">
        <v>0</v>
      </c>
      <c r="S18" s="14">
        <v>0</v>
      </c>
      <c r="T18" s="14">
        <v>0</v>
      </c>
      <c r="U18" s="14">
        <v>0</v>
      </c>
      <c r="V18" s="14">
        <v>0</v>
      </c>
      <c r="W18" s="14">
        <v>0.13206162876008803</v>
      </c>
      <c r="X18" s="14">
        <v>0</v>
      </c>
      <c r="Y18" s="14">
        <v>0</v>
      </c>
      <c r="Z18" s="21">
        <v>0.54658840792369767</v>
      </c>
    </row>
    <row r="19" spans="1:26" x14ac:dyDescent="0.25">
      <c r="A19" s="4">
        <v>1991</v>
      </c>
      <c r="B19" s="8">
        <v>1199</v>
      </c>
      <c r="C19" s="8" t="s">
        <v>44</v>
      </c>
      <c r="D19" s="15">
        <v>0.24437030859049208</v>
      </c>
      <c r="E19" s="14">
        <v>3.336113427856547E-3</v>
      </c>
      <c r="F19" s="14">
        <v>1.0842368640533779E-2</v>
      </c>
      <c r="G19" s="14">
        <v>0.10091743119266056</v>
      </c>
      <c r="H19" s="14">
        <v>1.3344453711426188E-2</v>
      </c>
      <c r="I19" s="14">
        <v>5.0875729774812341E-2</v>
      </c>
      <c r="J19" s="14">
        <v>0</v>
      </c>
      <c r="K19" s="15">
        <v>0</v>
      </c>
      <c r="L19" s="14">
        <v>0</v>
      </c>
      <c r="M19" s="14">
        <v>0</v>
      </c>
      <c r="N19" s="14">
        <v>0</v>
      </c>
      <c r="O19" s="14">
        <v>0</v>
      </c>
      <c r="P19" s="14">
        <v>0</v>
      </c>
      <c r="Q19" s="14">
        <v>0</v>
      </c>
      <c r="R19" s="14">
        <v>0</v>
      </c>
      <c r="S19" s="14">
        <v>0</v>
      </c>
      <c r="T19" s="14">
        <v>0</v>
      </c>
      <c r="U19" s="14">
        <v>5.0041701417848205E-3</v>
      </c>
      <c r="V19" s="14">
        <v>0</v>
      </c>
      <c r="W19" s="14">
        <v>0.14595496246872394</v>
      </c>
      <c r="X19" s="14">
        <v>0</v>
      </c>
      <c r="Y19" s="14">
        <v>0</v>
      </c>
      <c r="Z19" s="21">
        <v>0.42535446205170974</v>
      </c>
    </row>
    <row r="20" spans="1:26" x14ac:dyDescent="0.25">
      <c r="A20" s="4">
        <v>1992</v>
      </c>
      <c r="B20" s="8">
        <v>770</v>
      </c>
      <c r="C20" s="8" t="s">
        <v>44</v>
      </c>
      <c r="D20" s="15">
        <v>0.13636363636363635</v>
      </c>
      <c r="E20" s="14">
        <v>5.7142857142857141E-2</v>
      </c>
      <c r="F20" s="14">
        <v>2.2077922077922078E-2</v>
      </c>
      <c r="G20" s="14">
        <v>8.5714285714285715E-2</v>
      </c>
      <c r="H20" s="14">
        <v>1.6883116883116882E-2</v>
      </c>
      <c r="I20" s="14">
        <v>0.17272727272727273</v>
      </c>
      <c r="J20" s="14">
        <v>0</v>
      </c>
      <c r="K20" s="15">
        <v>0</v>
      </c>
      <c r="L20" s="14">
        <v>0</v>
      </c>
      <c r="M20" s="14">
        <v>0</v>
      </c>
      <c r="N20" s="14">
        <v>1.2987012987012987E-3</v>
      </c>
      <c r="O20" s="14">
        <v>0</v>
      </c>
      <c r="P20" s="14">
        <v>0</v>
      </c>
      <c r="Q20" s="14">
        <v>6.4935064935064939E-3</v>
      </c>
      <c r="R20" s="14">
        <v>0</v>
      </c>
      <c r="S20" s="14">
        <v>0</v>
      </c>
      <c r="T20" s="14">
        <v>0</v>
      </c>
      <c r="U20" s="14">
        <v>0</v>
      </c>
      <c r="V20" s="14">
        <v>0</v>
      </c>
      <c r="W20" s="14">
        <v>0.15974025974025974</v>
      </c>
      <c r="X20" s="14">
        <v>0</v>
      </c>
      <c r="Y20" s="14">
        <v>0</v>
      </c>
      <c r="Z20" s="21">
        <v>0.34155844155844156</v>
      </c>
    </row>
    <row r="21" spans="1:26" x14ac:dyDescent="0.25">
      <c r="A21" s="4">
        <v>1993</v>
      </c>
      <c r="B21" s="8">
        <v>709</v>
      </c>
      <c r="C21" s="8" t="s">
        <v>44</v>
      </c>
      <c r="D21" s="15">
        <v>0.19040902679830746</v>
      </c>
      <c r="E21" s="14">
        <v>2.2566995768688293E-2</v>
      </c>
      <c r="F21" s="14">
        <v>5.6417489421720732E-3</v>
      </c>
      <c r="G21" s="14">
        <v>0.14950634696755993</v>
      </c>
      <c r="H21" s="14">
        <v>1.8335684062059238E-2</v>
      </c>
      <c r="I21" s="14">
        <v>0.1311706629055007</v>
      </c>
      <c r="J21" s="14">
        <v>0</v>
      </c>
      <c r="K21" s="15">
        <v>0</v>
      </c>
      <c r="L21" s="14">
        <v>0</v>
      </c>
      <c r="M21" s="14">
        <v>2.8208744710860366E-3</v>
      </c>
      <c r="N21" s="14">
        <v>0</v>
      </c>
      <c r="O21" s="14">
        <v>0</v>
      </c>
      <c r="P21" s="14">
        <v>4.2313117066290554E-3</v>
      </c>
      <c r="Q21" s="14">
        <v>1.8335684062059238E-2</v>
      </c>
      <c r="R21" s="14">
        <v>0</v>
      </c>
      <c r="S21" s="14">
        <v>0</v>
      </c>
      <c r="T21" s="14">
        <v>0</v>
      </c>
      <c r="U21" s="14">
        <v>8.4626234132581107E-3</v>
      </c>
      <c r="V21" s="14">
        <v>0</v>
      </c>
      <c r="W21" s="14">
        <v>0.14104372355430184</v>
      </c>
      <c r="X21" s="14">
        <v>0</v>
      </c>
      <c r="Y21" s="14">
        <v>0</v>
      </c>
      <c r="Z21" s="21">
        <v>0.30747531734837802</v>
      </c>
    </row>
    <row r="22" spans="1:26" x14ac:dyDescent="0.25">
      <c r="A22" s="4">
        <v>1994</v>
      </c>
      <c r="B22" s="8">
        <v>1218</v>
      </c>
      <c r="C22" s="8" t="s">
        <v>44</v>
      </c>
      <c r="D22" s="15">
        <v>0.23316912972085385</v>
      </c>
      <c r="E22" s="14">
        <v>1.2315270935960592E-2</v>
      </c>
      <c r="F22" s="14">
        <v>4.1050903119868639E-3</v>
      </c>
      <c r="G22" s="14">
        <v>0.21264367816091953</v>
      </c>
      <c r="H22" s="14">
        <v>1.4778325123152709E-2</v>
      </c>
      <c r="I22" s="14">
        <v>4.0229885057471264E-2</v>
      </c>
      <c r="J22" s="14">
        <v>9.852216748768473E-3</v>
      </c>
      <c r="K22" s="15">
        <v>0</v>
      </c>
      <c r="L22" s="14">
        <v>2.4630541871921183E-3</v>
      </c>
      <c r="M22" s="14">
        <v>1.6420361247947454E-3</v>
      </c>
      <c r="N22" s="14">
        <v>3.2840722495894909E-3</v>
      </c>
      <c r="O22" s="14">
        <v>0</v>
      </c>
      <c r="P22" s="14">
        <v>0</v>
      </c>
      <c r="Q22" s="14">
        <v>0</v>
      </c>
      <c r="R22" s="14">
        <v>0</v>
      </c>
      <c r="S22" s="14">
        <v>0</v>
      </c>
      <c r="T22" s="14">
        <v>0</v>
      </c>
      <c r="U22" s="14">
        <v>0</v>
      </c>
      <c r="V22" s="14">
        <v>0</v>
      </c>
      <c r="W22" s="14">
        <v>0.18637110016420361</v>
      </c>
      <c r="X22" s="14">
        <v>0</v>
      </c>
      <c r="Y22" s="14">
        <v>0</v>
      </c>
      <c r="Z22" s="21">
        <v>0.27914614121510672</v>
      </c>
    </row>
    <row r="23" spans="1:26" x14ac:dyDescent="0.25">
      <c r="A23" s="4">
        <v>1995</v>
      </c>
      <c r="B23" s="8">
        <v>831</v>
      </c>
      <c r="C23" s="8" t="s">
        <v>44</v>
      </c>
      <c r="D23" s="15">
        <v>0.22021660649819494</v>
      </c>
      <c r="E23" s="14">
        <v>0</v>
      </c>
      <c r="F23" s="14">
        <v>1.684717208182912E-2</v>
      </c>
      <c r="G23" s="14">
        <v>7.4608904933814682E-2</v>
      </c>
      <c r="H23" s="14">
        <v>3.7304452466907341E-2</v>
      </c>
      <c r="I23" s="14">
        <v>7.2202166064981952E-3</v>
      </c>
      <c r="J23" s="14">
        <v>3.6101083032490976E-3</v>
      </c>
      <c r="K23" s="15">
        <v>0</v>
      </c>
      <c r="L23" s="14">
        <v>2.4067388688327317E-3</v>
      </c>
      <c r="M23" s="14">
        <v>0</v>
      </c>
      <c r="N23" s="14">
        <v>2.4067388688327317E-3</v>
      </c>
      <c r="O23" s="14">
        <v>0</v>
      </c>
      <c r="P23" s="14">
        <v>7.2202166064981952E-3</v>
      </c>
      <c r="Q23" s="14">
        <v>0</v>
      </c>
      <c r="R23" s="14">
        <v>0</v>
      </c>
      <c r="S23" s="14">
        <v>0</v>
      </c>
      <c r="T23" s="14">
        <v>3.6101083032490976E-3</v>
      </c>
      <c r="U23" s="14">
        <v>0</v>
      </c>
      <c r="V23" s="14">
        <v>0</v>
      </c>
      <c r="W23" s="14">
        <v>0.29963898916967507</v>
      </c>
      <c r="X23" s="14">
        <v>0</v>
      </c>
      <c r="Y23" s="14">
        <v>0</v>
      </c>
      <c r="Z23" s="21">
        <v>0.32490974729241878</v>
      </c>
    </row>
    <row r="24" spans="1:26" x14ac:dyDescent="0.25">
      <c r="A24" s="4">
        <v>1996</v>
      </c>
      <c r="B24" s="8">
        <v>796</v>
      </c>
      <c r="C24" s="8" t="s">
        <v>44</v>
      </c>
      <c r="D24" s="15">
        <v>0.18216080402010049</v>
      </c>
      <c r="E24" s="14">
        <v>0</v>
      </c>
      <c r="F24" s="14">
        <v>1.3819095477386936E-2</v>
      </c>
      <c r="G24" s="14">
        <v>7.537688442211055E-3</v>
      </c>
      <c r="H24" s="14">
        <v>0</v>
      </c>
      <c r="I24" s="14">
        <v>2.5125628140703518E-3</v>
      </c>
      <c r="J24" s="14">
        <v>0</v>
      </c>
      <c r="K24" s="15">
        <v>0</v>
      </c>
      <c r="L24" s="14">
        <v>0</v>
      </c>
      <c r="M24" s="14">
        <v>0</v>
      </c>
      <c r="N24" s="14">
        <v>0</v>
      </c>
      <c r="O24" s="14">
        <v>0</v>
      </c>
      <c r="P24" s="14">
        <v>0</v>
      </c>
      <c r="Q24" s="14">
        <v>0</v>
      </c>
      <c r="R24" s="14">
        <v>0</v>
      </c>
      <c r="S24" s="14">
        <v>0</v>
      </c>
      <c r="T24" s="14">
        <v>0</v>
      </c>
      <c r="U24" s="14">
        <v>0</v>
      </c>
      <c r="V24" s="14">
        <v>0</v>
      </c>
      <c r="W24" s="14">
        <v>0.15954773869346733</v>
      </c>
      <c r="X24" s="14">
        <v>5.0251256281407036E-3</v>
      </c>
      <c r="Y24" s="14">
        <v>0</v>
      </c>
      <c r="Z24" s="21">
        <v>0.62939698492462315</v>
      </c>
    </row>
    <row r="25" spans="1:26" x14ac:dyDescent="0.25">
      <c r="A25" s="4">
        <v>1997</v>
      </c>
      <c r="B25" s="8">
        <v>943</v>
      </c>
      <c r="C25" s="8" t="s">
        <v>44</v>
      </c>
      <c r="D25" s="15">
        <v>0.37327677624602335</v>
      </c>
      <c r="E25" s="14">
        <v>5.3022269353128317E-3</v>
      </c>
      <c r="F25" s="14">
        <v>0</v>
      </c>
      <c r="G25" s="14">
        <v>5.4082714740190878E-2</v>
      </c>
      <c r="H25" s="14">
        <v>0</v>
      </c>
      <c r="I25" s="14">
        <v>3.1813361611876989E-3</v>
      </c>
      <c r="J25" s="14">
        <v>0</v>
      </c>
      <c r="K25" s="15">
        <v>0</v>
      </c>
      <c r="L25" s="14">
        <v>0</v>
      </c>
      <c r="M25" s="14">
        <v>5.3022269353128317E-3</v>
      </c>
      <c r="N25" s="14">
        <v>0</v>
      </c>
      <c r="O25" s="14">
        <v>0</v>
      </c>
      <c r="P25" s="14">
        <v>0</v>
      </c>
      <c r="Q25" s="14">
        <v>0</v>
      </c>
      <c r="R25" s="14">
        <v>0</v>
      </c>
      <c r="S25" s="14">
        <v>0</v>
      </c>
      <c r="T25" s="14">
        <v>0</v>
      </c>
      <c r="U25" s="14">
        <v>0</v>
      </c>
      <c r="V25" s="14">
        <v>0</v>
      </c>
      <c r="W25" s="14">
        <v>0.20148462354188759</v>
      </c>
      <c r="X25" s="14">
        <v>0</v>
      </c>
      <c r="Y25" s="14">
        <v>0</v>
      </c>
      <c r="Z25" s="21">
        <v>0.35737009544008486</v>
      </c>
    </row>
    <row r="26" spans="1:26" x14ac:dyDescent="0.25">
      <c r="A26" s="4">
        <v>1998</v>
      </c>
      <c r="B26" s="8">
        <v>671</v>
      </c>
      <c r="C26" s="8" t="s">
        <v>44</v>
      </c>
      <c r="D26" s="15">
        <v>0.25335320417287632</v>
      </c>
      <c r="E26" s="14">
        <v>0</v>
      </c>
      <c r="F26" s="14">
        <v>3.129657228017884E-2</v>
      </c>
      <c r="G26" s="14">
        <v>0.19523099850968703</v>
      </c>
      <c r="H26" s="14">
        <v>0</v>
      </c>
      <c r="I26" s="14">
        <v>0</v>
      </c>
      <c r="J26" s="14">
        <v>0</v>
      </c>
      <c r="K26" s="15">
        <v>0</v>
      </c>
      <c r="L26" s="14">
        <v>0</v>
      </c>
      <c r="M26" s="14">
        <v>0</v>
      </c>
      <c r="N26" s="14">
        <v>0</v>
      </c>
      <c r="O26" s="14">
        <v>0</v>
      </c>
      <c r="P26" s="14">
        <v>0</v>
      </c>
      <c r="Q26" s="14">
        <v>8.9418777943368107E-3</v>
      </c>
      <c r="R26" s="14">
        <v>0</v>
      </c>
      <c r="S26" s="14">
        <v>0</v>
      </c>
      <c r="T26" s="14">
        <v>0</v>
      </c>
      <c r="U26" s="14">
        <v>0</v>
      </c>
      <c r="V26" s="14">
        <v>0</v>
      </c>
      <c r="W26" s="14">
        <v>0.11624441132637854</v>
      </c>
      <c r="X26" s="14">
        <v>4.3219076005961254E-2</v>
      </c>
      <c r="Y26" s="14">
        <v>0</v>
      </c>
      <c r="Z26" s="21">
        <v>0.35171385991058124</v>
      </c>
    </row>
    <row r="27" spans="1:26" x14ac:dyDescent="0.25">
      <c r="A27" s="4">
        <v>1999</v>
      </c>
      <c r="B27" s="8">
        <v>821</v>
      </c>
      <c r="C27" s="8" t="s">
        <v>44</v>
      </c>
      <c r="D27" s="15">
        <v>0.12911084043848964</v>
      </c>
      <c r="E27" s="14">
        <v>0</v>
      </c>
      <c r="F27" s="14">
        <v>1.705237515225335E-2</v>
      </c>
      <c r="G27" s="14">
        <v>6.6991473812423874E-2</v>
      </c>
      <c r="H27" s="14">
        <v>0</v>
      </c>
      <c r="I27" s="14">
        <v>0</v>
      </c>
      <c r="J27" s="14">
        <v>0</v>
      </c>
      <c r="K27" s="15">
        <v>0</v>
      </c>
      <c r="L27" s="14">
        <v>0</v>
      </c>
      <c r="M27" s="14">
        <v>0</v>
      </c>
      <c r="N27" s="14">
        <v>0</v>
      </c>
      <c r="O27" s="14">
        <v>0</v>
      </c>
      <c r="P27" s="14">
        <v>0</v>
      </c>
      <c r="Q27" s="14">
        <v>2.4360535931790498E-3</v>
      </c>
      <c r="R27" s="14">
        <v>0</v>
      </c>
      <c r="S27" s="14">
        <v>0</v>
      </c>
      <c r="T27" s="14">
        <v>0</v>
      </c>
      <c r="U27" s="14">
        <v>0</v>
      </c>
      <c r="V27" s="14">
        <v>0</v>
      </c>
      <c r="W27" s="14">
        <v>8.2825822168087704E-2</v>
      </c>
      <c r="X27" s="14">
        <v>0</v>
      </c>
      <c r="Y27" s="14">
        <v>0</v>
      </c>
      <c r="Z27" s="21">
        <v>0.7015834348355664</v>
      </c>
    </row>
    <row r="28" spans="1:26" x14ac:dyDescent="0.25">
      <c r="A28" s="4">
        <v>2000</v>
      </c>
      <c r="B28" s="8">
        <v>497</v>
      </c>
      <c r="C28" s="8" t="s">
        <v>44</v>
      </c>
      <c r="D28" s="15">
        <v>0.26358148893360162</v>
      </c>
      <c r="E28" s="14">
        <v>0</v>
      </c>
      <c r="F28" s="14">
        <v>0.12072434607645875</v>
      </c>
      <c r="G28" s="14">
        <v>0.13480885311871227</v>
      </c>
      <c r="H28" s="14">
        <v>0</v>
      </c>
      <c r="I28" s="14">
        <v>0</v>
      </c>
      <c r="J28" s="14">
        <v>0</v>
      </c>
      <c r="K28" s="15">
        <v>0</v>
      </c>
      <c r="L28" s="14">
        <v>0</v>
      </c>
      <c r="M28" s="14">
        <v>0</v>
      </c>
      <c r="N28" s="14">
        <v>0</v>
      </c>
      <c r="O28" s="14">
        <v>0</v>
      </c>
      <c r="P28" s="14">
        <v>0</v>
      </c>
      <c r="Q28" s="14">
        <v>0</v>
      </c>
      <c r="R28" s="14">
        <v>0</v>
      </c>
      <c r="S28" s="14">
        <v>0</v>
      </c>
      <c r="T28" s="14">
        <v>0</v>
      </c>
      <c r="U28" s="14">
        <v>0</v>
      </c>
      <c r="V28" s="14">
        <v>0</v>
      </c>
      <c r="W28" s="14">
        <v>3.4205231388329982E-2</v>
      </c>
      <c r="X28" s="14">
        <v>0</v>
      </c>
      <c r="Y28" s="14">
        <v>0</v>
      </c>
      <c r="Z28" s="21">
        <v>0.44668008048289737</v>
      </c>
    </row>
    <row r="29" spans="1:26" x14ac:dyDescent="0.25">
      <c r="A29" s="4">
        <v>2001</v>
      </c>
      <c r="B29" s="8">
        <v>501</v>
      </c>
      <c r="C29" s="8" t="s">
        <v>44</v>
      </c>
      <c r="D29" s="15">
        <v>0.28542914171656686</v>
      </c>
      <c r="E29" s="14">
        <v>0</v>
      </c>
      <c r="F29" s="14">
        <v>6.7864271457085831E-2</v>
      </c>
      <c r="G29" s="14">
        <v>4.790419161676647E-2</v>
      </c>
      <c r="H29" s="14">
        <v>0</v>
      </c>
      <c r="I29" s="14">
        <v>0</v>
      </c>
      <c r="J29" s="14">
        <v>0</v>
      </c>
      <c r="K29" s="15">
        <v>0</v>
      </c>
      <c r="L29" s="14">
        <v>0</v>
      </c>
      <c r="M29" s="14">
        <v>0</v>
      </c>
      <c r="N29" s="14">
        <v>0</v>
      </c>
      <c r="O29" s="14">
        <v>0</v>
      </c>
      <c r="P29" s="14">
        <v>1.1976047904191617E-2</v>
      </c>
      <c r="Q29" s="14">
        <v>5.9880239520958087E-3</v>
      </c>
      <c r="R29" s="14">
        <v>0</v>
      </c>
      <c r="S29" s="14">
        <v>0</v>
      </c>
      <c r="T29" s="14">
        <v>0</v>
      </c>
      <c r="U29" s="14">
        <v>0</v>
      </c>
      <c r="V29" s="14">
        <v>0</v>
      </c>
      <c r="W29" s="14">
        <v>0.38123752495009983</v>
      </c>
      <c r="X29" s="14">
        <v>0</v>
      </c>
      <c r="Y29" s="14">
        <v>0</v>
      </c>
      <c r="Z29" s="21">
        <v>0.19960079840319361</v>
      </c>
    </row>
    <row r="30" spans="1:26" x14ac:dyDescent="0.25">
      <c r="A30" s="4">
        <v>2002</v>
      </c>
      <c r="B30" s="8">
        <v>1783</v>
      </c>
      <c r="C30" s="8" t="s">
        <v>44</v>
      </c>
      <c r="D30" s="15">
        <v>0.29276500280426243</v>
      </c>
      <c r="E30" s="14">
        <v>0</v>
      </c>
      <c r="F30" s="14">
        <v>3.645541222658441E-2</v>
      </c>
      <c r="G30" s="14">
        <v>5.1598429613011774E-2</v>
      </c>
      <c r="H30" s="14">
        <v>2.8042624789680313E-2</v>
      </c>
      <c r="I30" s="14">
        <v>0</v>
      </c>
      <c r="J30" s="14">
        <v>0</v>
      </c>
      <c r="K30" s="15">
        <v>0</v>
      </c>
      <c r="L30" s="14">
        <v>2.2434099831744251E-3</v>
      </c>
      <c r="M30" s="14">
        <v>0</v>
      </c>
      <c r="N30" s="14">
        <v>0</v>
      </c>
      <c r="O30" s="14">
        <v>0</v>
      </c>
      <c r="P30" s="14">
        <v>0</v>
      </c>
      <c r="Q30" s="14">
        <v>2.8042624789680315E-3</v>
      </c>
      <c r="R30" s="14">
        <v>0</v>
      </c>
      <c r="S30" s="14">
        <v>0</v>
      </c>
      <c r="T30" s="14">
        <v>0</v>
      </c>
      <c r="U30" s="14">
        <v>0</v>
      </c>
      <c r="V30" s="14">
        <v>0</v>
      </c>
      <c r="W30" s="14">
        <v>0.2310712282669658</v>
      </c>
      <c r="X30" s="14">
        <v>0</v>
      </c>
      <c r="Y30" s="14">
        <v>0.14750420639371845</v>
      </c>
      <c r="Z30" s="21">
        <v>0.20751542344363433</v>
      </c>
    </row>
    <row r="31" spans="1:26" x14ac:dyDescent="0.25">
      <c r="A31" s="4">
        <v>2003</v>
      </c>
      <c r="B31" s="8">
        <v>1577</v>
      </c>
      <c r="C31" s="8" t="s">
        <v>44</v>
      </c>
      <c r="D31" s="15">
        <v>0.22954977805960686</v>
      </c>
      <c r="E31" s="14">
        <v>6.3411540900443881E-4</v>
      </c>
      <c r="F31" s="14">
        <v>3.9315155358275206E-2</v>
      </c>
      <c r="G31" s="14">
        <v>0.11731135066582118</v>
      </c>
      <c r="H31" s="14">
        <v>5.770450221940393E-2</v>
      </c>
      <c r="I31" s="14">
        <v>0</v>
      </c>
      <c r="J31" s="14">
        <v>3.8046924540266328E-3</v>
      </c>
      <c r="K31" s="15">
        <v>0</v>
      </c>
      <c r="L31" s="14">
        <v>0</v>
      </c>
      <c r="M31" s="14">
        <v>0</v>
      </c>
      <c r="N31" s="14">
        <v>0</v>
      </c>
      <c r="O31" s="14">
        <v>0</v>
      </c>
      <c r="P31" s="14">
        <v>0</v>
      </c>
      <c r="Q31" s="14">
        <v>6.9752694990488267E-3</v>
      </c>
      <c r="R31" s="14">
        <v>0</v>
      </c>
      <c r="S31" s="14">
        <v>0</v>
      </c>
      <c r="T31" s="14">
        <v>0</v>
      </c>
      <c r="U31" s="14">
        <v>0</v>
      </c>
      <c r="V31" s="14">
        <v>0</v>
      </c>
      <c r="W31" s="14">
        <v>0.19911223842739378</v>
      </c>
      <c r="X31" s="14">
        <v>0</v>
      </c>
      <c r="Y31" s="14">
        <v>3.8046924540266328E-3</v>
      </c>
      <c r="Z31" s="21">
        <v>0.3417882054533925</v>
      </c>
    </row>
    <row r="32" spans="1:26" x14ac:dyDescent="0.25">
      <c r="A32" s="4">
        <v>2004</v>
      </c>
      <c r="B32" s="8">
        <v>3419</v>
      </c>
      <c r="C32" s="8" t="s">
        <v>44</v>
      </c>
      <c r="D32" s="15">
        <v>0.13892951155308569</v>
      </c>
      <c r="E32" s="14">
        <v>7.6045627376425855E-3</v>
      </c>
      <c r="F32" s="14">
        <v>2.5738520035097981E-2</v>
      </c>
      <c r="G32" s="14">
        <v>5.8496636443404505E-2</v>
      </c>
      <c r="H32" s="14">
        <v>6.7563615092132198E-2</v>
      </c>
      <c r="I32" s="14">
        <v>1.5209125475285173E-2</v>
      </c>
      <c r="J32" s="14">
        <v>0</v>
      </c>
      <c r="K32" s="15">
        <v>0</v>
      </c>
      <c r="L32" s="14">
        <v>0</v>
      </c>
      <c r="M32" s="14">
        <v>0</v>
      </c>
      <c r="N32" s="14">
        <v>0</v>
      </c>
      <c r="O32" s="14">
        <v>0</v>
      </c>
      <c r="P32" s="14">
        <v>5.8496636443404503E-4</v>
      </c>
      <c r="Q32" s="14">
        <v>8.774495466510676E-4</v>
      </c>
      <c r="R32" s="14">
        <v>0</v>
      </c>
      <c r="S32" s="14">
        <v>0</v>
      </c>
      <c r="T32" s="14">
        <v>0</v>
      </c>
      <c r="U32" s="14">
        <v>0</v>
      </c>
      <c r="V32" s="14">
        <v>0</v>
      </c>
      <c r="W32" s="14">
        <v>8.9792336940625911E-2</v>
      </c>
      <c r="X32" s="14">
        <v>0</v>
      </c>
      <c r="Y32" s="14">
        <v>1.4624159110851126E-3</v>
      </c>
      <c r="Z32" s="21">
        <v>0.5937408599005557</v>
      </c>
    </row>
    <row r="33" spans="1:26" x14ac:dyDescent="0.25">
      <c r="A33" s="4">
        <v>2005</v>
      </c>
      <c r="B33" s="8">
        <v>2884</v>
      </c>
      <c r="C33" s="8" t="s">
        <v>44</v>
      </c>
      <c r="D33" s="15">
        <v>0.14389736477115117</v>
      </c>
      <c r="E33" s="14">
        <v>0</v>
      </c>
      <c r="F33" s="14">
        <v>3.1553398058252427E-2</v>
      </c>
      <c r="G33" s="14">
        <v>6.5187239944521497E-2</v>
      </c>
      <c r="H33" s="14">
        <v>2.8432732316227463E-2</v>
      </c>
      <c r="I33" s="14">
        <v>3.2246879334257975E-2</v>
      </c>
      <c r="J33" s="14">
        <v>0</v>
      </c>
      <c r="K33" s="15">
        <v>0</v>
      </c>
      <c r="L33" s="14">
        <v>3.1206657420249652E-3</v>
      </c>
      <c r="M33" s="14">
        <v>0</v>
      </c>
      <c r="N33" s="14">
        <v>0</v>
      </c>
      <c r="O33" s="14">
        <v>0</v>
      </c>
      <c r="P33" s="14">
        <v>1.0402219140083217E-3</v>
      </c>
      <c r="Q33" s="14">
        <v>4.160887656033287E-3</v>
      </c>
      <c r="R33" s="14">
        <v>0</v>
      </c>
      <c r="S33" s="14">
        <v>0</v>
      </c>
      <c r="T33" s="14">
        <v>0</v>
      </c>
      <c r="U33" s="14">
        <v>0</v>
      </c>
      <c r="V33" s="14">
        <v>0</v>
      </c>
      <c r="W33" s="14">
        <v>0.17649098474341193</v>
      </c>
      <c r="X33" s="14">
        <v>0</v>
      </c>
      <c r="Y33" s="14">
        <v>6.9348127600554787E-4</v>
      </c>
      <c r="Z33" s="21">
        <v>0.5131761442441054</v>
      </c>
    </row>
    <row r="34" spans="1:26" x14ac:dyDescent="0.25">
      <c r="A34" s="4">
        <v>2006</v>
      </c>
      <c r="B34" s="8">
        <v>1553</v>
      </c>
      <c r="C34" s="8" t="s">
        <v>44</v>
      </c>
      <c r="D34" s="15">
        <v>0.19381841596909208</v>
      </c>
      <c r="E34" s="14">
        <v>1.28783000643915E-3</v>
      </c>
      <c r="F34" s="14">
        <v>2.1249195106245976E-2</v>
      </c>
      <c r="G34" s="14">
        <v>0.10109465550547328</v>
      </c>
      <c r="H34" s="14">
        <v>2.1249195106245976E-2</v>
      </c>
      <c r="I34" s="14">
        <v>3.0264005151320026E-2</v>
      </c>
      <c r="J34" s="14">
        <v>5.1513200257566E-3</v>
      </c>
      <c r="K34" s="15">
        <v>0</v>
      </c>
      <c r="L34" s="14">
        <v>0</v>
      </c>
      <c r="M34" s="14">
        <v>0</v>
      </c>
      <c r="N34" s="14">
        <v>0</v>
      </c>
      <c r="O34" s="14">
        <v>7.0830650354153256E-3</v>
      </c>
      <c r="P34" s="14">
        <v>3.2195750160978749E-3</v>
      </c>
      <c r="Q34" s="14">
        <v>1.28783000643915E-3</v>
      </c>
      <c r="R34" s="14">
        <v>0</v>
      </c>
      <c r="S34" s="14">
        <v>0</v>
      </c>
      <c r="T34" s="14">
        <v>0</v>
      </c>
      <c r="U34" s="14">
        <v>0</v>
      </c>
      <c r="V34" s="14">
        <v>0</v>
      </c>
      <c r="W34" s="14">
        <v>0.1210560206052801</v>
      </c>
      <c r="X34" s="14">
        <v>0</v>
      </c>
      <c r="Y34" s="14">
        <v>8.3708950418544745E-3</v>
      </c>
      <c r="Z34" s="21">
        <v>0.48486799742434</v>
      </c>
    </row>
    <row r="35" spans="1:26" x14ac:dyDescent="0.25">
      <c r="A35" s="4">
        <v>2007</v>
      </c>
      <c r="B35" s="8">
        <v>753</v>
      </c>
      <c r="C35" s="8" t="s">
        <v>44</v>
      </c>
      <c r="D35" s="15">
        <v>0.31075697211155379</v>
      </c>
      <c r="E35" s="14">
        <v>0</v>
      </c>
      <c r="F35" s="14">
        <v>4.1168658698539175E-2</v>
      </c>
      <c r="G35" s="14">
        <v>0.10624169986719788</v>
      </c>
      <c r="H35" s="14">
        <v>0.14608233731739709</v>
      </c>
      <c r="I35" s="14">
        <v>2.6560424966799467E-3</v>
      </c>
      <c r="J35" s="14">
        <v>0</v>
      </c>
      <c r="K35" s="15">
        <v>0</v>
      </c>
      <c r="L35" s="14">
        <v>0</v>
      </c>
      <c r="M35" s="14">
        <v>0</v>
      </c>
      <c r="N35" s="14">
        <v>0</v>
      </c>
      <c r="O35" s="14">
        <v>0</v>
      </c>
      <c r="P35" s="14">
        <v>2.2576361221779549E-2</v>
      </c>
      <c r="Q35" s="14">
        <v>1.3280212483399733E-3</v>
      </c>
      <c r="R35" s="14">
        <v>0</v>
      </c>
      <c r="S35" s="14">
        <v>0</v>
      </c>
      <c r="T35" s="14">
        <v>0</v>
      </c>
      <c r="U35" s="14">
        <v>0</v>
      </c>
      <c r="V35" s="14">
        <v>0</v>
      </c>
      <c r="W35" s="14">
        <v>0.13678618857901725</v>
      </c>
      <c r="X35" s="14">
        <v>0</v>
      </c>
      <c r="Y35" s="14">
        <v>0</v>
      </c>
      <c r="Z35" s="21">
        <v>0.23240371845949534</v>
      </c>
    </row>
    <row r="36" spans="1:26" x14ac:dyDescent="0.25">
      <c r="A36" s="4">
        <v>2008</v>
      </c>
      <c r="B36" s="8">
        <v>1090</v>
      </c>
      <c r="C36" s="8" t="s">
        <v>44</v>
      </c>
      <c r="D36" s="15">
        <v>0.1743119266055046</v>
      </c>
      <c r="E36" s="14">
        <v>0</v>
      </c>
      <c r="F36" s="14">
        <v>1.2844036697247707E-2</v>
      </c>
      <c r="G36" s="14">
        <v>7.9816513761467894E-2</v>
      </c>
      <c r="H36" s="14">
        <v>4.7706422018348627E-2</v>
      </c>
      <c r="I36" s="14">
        <v>7.3394495412844041E-3</v>
      </c>
      <c r="J36" s="14">
        <v>1.0091743119266056E-2</v>
      </c>
      <c r="K36" s="15">
        <v>0</v>
      </c>
      <c r="L36" s="14">
        <v>0</v>
      </c>
      <c r="M36" s="14">
        <v>0</v>
      </c>
      <c r="N36" s="14">
        <v>0</v>
      </c>
      <c r="O36" s="14">
        <v>0</v>
      </c>
      <c r="P36" s="14">
        <v>0</v>
      </c>
      <c r="Q36" s="14">
        <v>0</v>
      </c>
      <c r="R36" s="14">
        <v>0</v>
      </c>
      <c r="S36" s="14">
        <v>0</v>
      </c>
      <c r="T36" s="14">
        <v>0</v>
      </c>
      <c r="U36" s="14">
        <v>0</v>
      </c>
      <c r="V36" s="14">
        <v>0</v>
      </c>
      <c r="W36" s="14">
        <v>0.20091743119266056</v>
      </c>
      <c r="X36" s="14">
        <v>0</v>
      </c>
      <c r="Y36" s="14">
        <v>0</v>
      </c>
      <c r="Z36" s="21">
        <v>0.46697247706422018</v>
      </c>
    </row>
    <row r="37" spans="1:26" x14ac:dyDescent="0.25">
      <c r="A37" s="4">
        <v>2009</v>
      </c>
      <c r="B37" s="8">
        <v>1471</v>
      </c>
      <c r="C37" s="8" t="s">
        <v>44</v>
      </c>
      <c r="D37" s="15">
        <v>0.30727396329027873</v>
      </c>
      <c r="E37" s="14">
        <v>1.9034670292318152E-2</v>
      </c>
      <c r="F37" s="14">
        <v>3.6029911624745073E-2</v>
      </c>
      <c r="G37" s="14">
        <v>0.10808973487423522</v>
      </c>
      <c r="H37" s="14">
        <v>3.7389530931339225E-2</v>
      </c>
      <c r="I37" s="14">
        <v>1.3596193065941536E-3</v>
      </c>
      <c r="J37" s="14">
        <v>1.3596193065941536E-2</v>
      </c>
      <c r="K37" s="15">
        <v>0</v>
      </c>
      <c r="L37" s="14">
        <v>0</v>
      </c>
      <c r="M37" s="14">
        <v>0</v>
      </c>
      <c r="N37" s="14">
        <v>0</v>
      </c>
      <c r="O37" s="14">
        <v>0</v>
      </c>
      <c r="P37" s="14">
        <v>0</v>
      </c>
      <c r="Q37" s="14">
        <v>0</v>
      </c>
      <c r="R37" s="14">
        <v>0</v>
      </c>
      <c r="S37" s="14">
        <v>0</v>
      </c>
      <c r="T37" s="14">
        <v>0</v>
      </c>
      <c r="U37" s="14">
        <v>0</v>
      </c>
      <c r="V37" s="14">
        <v>0</v>
      </c>
      <c r="W37" s="14">
        <v>0.1991842284160435</v>
      </c>
      <c r="X37" s="14">
        <v>0</v>
      </c>
      <c r="Y37" s="14">
        <v>3.3990482664853841E-3</v>
      </c>
      <c r="Z37" s="21">
        <v>0.27464309993201902</v>
      </c>
    </row>
    <row r="38" spans="1:26" x14ac:dyDescent="0.25">
      <c r="A38" s="4">
        <v>2010</v>
      </c>
      <c r="B38" s="8">
        <v>2619</v>
      </c>
      <c r="C38" s="8" t="s">
        <v>44</v>
      </c>
      <c r="D38" s="15">
        <v>0.20542191676212296</v>
      </c>
      <c r="E38" s="14">
        <v>0</v>
      </c>
      <c r="F38" s="14">
        <v>4.3528064146620846E-2</v>
      </c>
      <c r="G38" s="14">
        <v>4.3528064146620846E-2</v>
      </c>
      <c r="H38" s="14">
        <v>4.5819014891179836E-2</v>
      </c>
      <c r="I38" s="14">
        <v>0</v>
      </c>
      <c r="J38" s="14">
        <v>5.3455517373043144E-3</v>
      </c>
      <c r="K38" s="15">
        <v>0</v>
      </c>
      <c r="L38" s="14">
        <v>0</v>
      </c>
      <c r="M38" s="14">
        <v>0</v>
      </c>
      <c r="N38" s="14">
        <v>0</v>
      </c>
      <c r="O38" s="14">
        <v>0</v>
      </c>
      <c r="P38" s="14">
        <v>1.9091256204658267E-3</v>
      </c>
      <c r="Q38" s="14">
        <v>2.6727758686521572E-3</v>
      </c>
      <c r="R38" s="14">
        <v>0</v>
      </c>
      <c r="S38" s="14">
        <v>0</v>
      </c>
      <c r="T38" s="14">
        <v>0</v>
      </c>
      <c r="U38" s="14">
        <v>0</v>
      </c>
      <c r="V38" s="14">
        <v>0</v>
      </c>
      <c r="W38" s="14">
        <v>0.14891179839633448</v>
      </c>
      <c r="X38" s="14">
        <v>0</v>
      </c>
      <c r="Y38" s="14">
        <v>0</v>
      </c>
      <c r="Z38" s="21">
        <v>0.50286368843069873</v>
      </c>
    </row>
    <row r="39" spans="1:26" x14ac:dyDescent="0.25">
      <c r="A39" s="4">
        <v>2011</v>
      </c>
      <c r="B39" s="8">
        <v>2714</v>
      </c>
      <c r="C39" s="8" t="s">
        <v>44</v>
      </c>
      <c r="D39" s="15">
        <v>0.23581429624170969</v>
      </c>
      <c r="E39" s="14">
        <v>1.4738393515106854E-3</v>
      </c>
      <c r="F39" s="14">
        <v>3.574060427413412E-2</v>
      </c>
      <c r="G39" s="14">
        <v>6.2269712601326459E-2</v>
      </c>
      <c r="H39" s="14">
        <v>4.7899778924097275E-2</v>
      </c>
      <c r="I39" s="14">
        <v>1.4738393515106854E-3</v>
      </c>
      <c r="J39" s="14">
        <v>2.2107590272660281E-3</v>
      </c>
      <c r="K39" s="15">
        <v>0</v>
      </c>
      <c r="L39" s="14">
        <v>0</v>
      </c>
      <c r="M39" s="14">
        <v>0</v>
      </c>
      <c r="N39" s="14">
        <v>0</v>
      </c>
      <c r="O39" s="14">
        <v>1.105379513633014E-3</v>
      </c>
      <c r="P39" s="14">
        <v>2.5792188651436992E-3</v>
      </c>
      <c r="Q39" s="14">
        <v>7.3691967575534268E-4</v>
      </c>
      <c r="R39" s="14">
        <v>0</v>
      </c>
      <c r="S39" s="14">
        <v>0</v>
      </c>
      <c r="T39" s="14">
        <v>0</v>
      </c>
      <c r="U39" s="14">
        <v>0</v>
      </c>
      <c r="V39" s="14">
        <v>0</v>
      </c>
      <c r="W39" s="14">
        <v>0.20891672807663964</v>
      </c>
      <c r="X39" s="14">
        <v>0</v>
      </c>
      <c r="Y39" s="14">
        <v>0</v>
      </c>
      <c r="Z39" s="21">
        <v>0.39977892409727339</v>
      </c>
    </row>
    <row r="40" spans="1:26" x14ac:dyDescent="0.25">
      <c r="A40" s="4">
        <v>2012</v>
      </c>
      <c r="B40" s="8">
        <v>2356</v>
      </c>
      <c r="C40" s="8" t="s">
        <v>31</v>
      </c>
      <c r="D40" s="15">
        <v>0.39685908319185059</v>
      </c>
      <c r="E40" s="14">
        <v>2.1222410865874364E-3</v>
      </c>
      <c r="F40" s="14">
        <v>2.801358234295416E-2</v>
      </c>
      <c r="G40" s="14">
        <v>9.0831918505942272E-2</v>
      </c>
      <c r="H40" s="14">
        <v>7.7249575551782676E-2</v>
      </c>
      <c r="I40" s="14">
        <v>8.9134125636672334E-3</v>
      </c>
      <c r="J40" s="14">
        <v>9.7623089983022073E-3</v>
      </c>
      <c r="K40" s="15">
        <v>0</v>
      </c>
      <c r="L40" s="14">
        <v>0</v>
      </c>
      <c r="M40" s="14">
        <v>0</v>
      </c>
      <c r="N40" s="14">
        <v>0</v>
      </c>
      <c r="O40" s="14">
        <v>0</v>
      </c>
      <c r="P40" s="14">
        <v>8.0645161290322578E-3</v>
      </c>
      <c r="Q40" s="14">
        <v>8.4889643463497452E-4</v>
      </c>
      <c r="R40" s="14">
        <v>0</v>
      </c>
      <c r="S40" s="14">
        <v>0</v>
      </c>
      <c r="T40" s="14">
        <v>0</v>
      </c>
      <c r="U40" s="14">
        <v>0</v>
      </c>
      <c r="V40" s="14">
        <v>0</v>
      </c>
      <c r="W40" s="14">
        <v>0.15959252971137522</v>
      </c>
      <c r="X40" s="14">
        <v>0</v>
      </c>
      <c r="Y40" s="14">
        <v>9.3378607809847195E-3</v>
      </c>
      <c r="Z40" s="21">
        <v>0.20840407470288624</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1124</v>
      </c>
      <c r="C42" s="9"/>
      <c r="D42" s="16">
        <v>0.2273938382420706</v>
      </c>
      <c r="E42" s="1">
        <v>6.1808777631772987E-3</v>
      </c>
      <c r="F42" s="1">
        <v>2.1610073433452965E-2</v>
      </c>
      <c r="G42" s="1">
        <v>0.11105814589458583</v>
      </c>
      <c r="H42" s="1">
        <v>2.4336166966531587E-2</v>
      </c>
      <c r="I42" s="1">
        <v>3.7808935100683519E-2</v>
      </c>
      <c r="J42" s="1">
        <v>2.2850582242765825E-3</v>
      </c>
      <c r="K42" s="16">
        <v>0</v>
      </c>
      <c r="L42" s="1">
        <v>3.1980839941325755E-4</v>
      </c>
      <c r="M42" s="1">
        <v>2.6328971463291996E-3</v>
      </c>
      <c r="N42" s="1">
        <v>3.1074544447789974E-3</v>
      </c>
      <c r="O42" s="1">
        <v>6.3698645313337043E-4</v>
      </c>
      <c r="P42" s="1">
        <v>3.102213838143031E-3</v>
      </c>
      <c r="Q42" s="1">
        <v>1.9964830721781314E-3</v>
      </c>
      <c r="R42" s="1">
        <v>5.6306306306306306E-4</v>
      </c>
      <c r="S42" s="1">
        <v>0</v>
      </c>
      <c r="T42" s="1">
        <v>5.5391875656053149E-4</v>
      </c>
      <c r="U42" s="1">
        <v>3.8653916859919539E-3</v>
      </c>
      <c r="V42" s="1">
        <v>0</v>
      </c>
      <c r="W42" s="1">
        <v>0.17770177021012618</v>
      </c>
      <c r="X42" s="1">
        <v>1.5076313010656862E-3</v>
      </c>
      <c r="Y42" s="1">
        <v>5.7631152102177183E-3</v>
      </c>
      <c r="Z42" s="22">
        <v>0.3675761707942205</v>
      </c>
    </row>
    <row r="43" spans="1:26" x14ac:dyDescent="0.25">
      <c r="A43" s="5" t="s">
        <v>33</v>
      </c>
      <c r="B43" s="9">
        <v>178</v>
      </c>
      <c r="C43" s="9"/>
      <c r="D43" s="16">
        <v>0.22657203330386316</v>
      </c>
      <c r="E43" s="1">
        <v>5.6884172737831275E-3</v>
      </c>
      <c r="F43" s="1">
        <v>0</v>
      </c>
      <c r="G43" s="1">
        <v>0.17841514221278898</v>
      </c>
      <c r="H43" s="1">
        <v>6.4935064935064939E-3</v>
      </c>
      <c r="I43" s="1">
        <v>9.5078930123053185E-2</v>
      </c>
      <c r="J43" s="1">
        <v>0</v>
      </c>
      <c r="K43" s="16">
        <v>0</v>
      </c>
      <c r="L43" s="1">
        <v>0</v>
      </c>
      <c r="M43" s="1">
        <v>4.5045045045045045E-3</v>
      </c>
      <c r="N43" s="1">
        <v>1.3814402710100713E-2</v>
      </c>
      <c r="O43" s="1">
        <v>3.0487804878048782E-3</v>
      </c>
      <c r="P43" s="1">
        <v>7.74978790054167E-3</v>
      </c>
      <c r="Q43" s="1">
        <v>0</v>
      </c>
      <c r="R43" s="1">
        <v>4.5045045045045045E-3</v>
      </c>
      <c r="S43" s="1">
        <v>0</v>
      </c>
      <c r="T43" s="1">
        <v>3.5288229766719777E-3</v>
      </c>
      <c r="U43" s="1">
        <v>9.0090090090090089E-3</v>
      </c>
      <c r="V43" s="1">
        <v>0</v>
      </c>
      <c r="W43" s="1">
        <v>0.24161991680989109</v>
      </c>
      <c r="X43" s="1">
        <v>0</v>
      </c>
      <c r="Y43" s="1">
        <v>0</v>
      </c>
      <c r="Z43" s="22">
        <v>0.19997224168997671</v>
      </c>
    </row>
    <row r="44" spans="1:26" x14ac:dyDescent="0.25">
      <c r="A44" s="5" t="s">
        <v>34</v>
      </c>
      <c r="B44" s="9">
        <v>801</v>
      </c>
      <c r="C44" s="9"/>
      <c r="D44" s="16">
        <v>0.20490947305844812</v>
      </c>
      <c r="E44" s="1">
        <v>1.2506812137065981E-2</v>
      </c>
      <c r="F44" s="1">
        <v>8.1026500780394563E-3</v>
      </c>
      <c r="G44" s="1">
        <v>0.13174347487332524</v>
      </c>
      <c r="H44" s="1">
        <v>1.3422180708831848E-2</v>
      </c>
      <c r="I44" s="1">
        <v>6.5855811866709316E-2</v>
      </c>
      <c r="J44" s="1">
        <v>2.1053904317261153E-3</v>
      </c>
      <c r="K44" s="16">
        <v>0</v>
      </c>
      <c r="L44" s="1">
        <v>4.4270845963862273E-4</v>
      </c>
      <c r="M44" s="1">
        <v>5.5393148844730504E-3</v>
      </c>
      <c r="N44" s="1">
        <v>4.0164483084113699E-3</v>
      </c>
      <c r="O44" s="1">
        <v>0</v>
      </c>
      <c r="P44" s="1">
        <v>1.4837871075688291E-3</v>
      </c>
      <c r="Q44" s="1">
        <v>2.2571991414150668E-3</v>
      </c>
      <c r="R44" s="1">
        <v>0</v>
      </c>
      <c r="S44" s="1">
        <v>0</v>
      </c>
      <c r="T44" s="1">
        <v>3.2819166393173617E-4</v>
      </c>
      <c r="U44" s="1">
        <v>7.9687725377914995E-3</v>
      </c>
      <c r="V44" s="1">
        <v>0</v>
      </c>
      <c r="W44" s="1">
        <v>0.17023635582367952</v>
      </c>
      <c r="X44" s="1">
        <v>0</v>
      </c>
      <c r="Y44" s="1">
        <v>8.9518969116424336E-4</v>
      </c>
      <c r="Z44" s="22">
        <v>0.36818623922777999</v>
      </c>
    </row>
    <row r="45" spans="1:26" x14ac:dyDescent="0.25">
      <c r="A45" s="5" t="s">
        <v>35</v>
      </c>
      <c r="B45" s="9">
        <v>803</v>
      </c>
      <c r="C45" s="9"/>
      <c r="D45" s="16">
        <v>0.2695969281463334</v>
      </c>
      <c r="E45" s="1">
        <v>1.7674089784376105E-3</v>
      </c>
      <c r="F45" s="1">
        <v>1.503855591918859E-2</v>
      </c>
      <c r="G45" s="1">
        <v>8.5617133897362988E-2</v>
      </c>
      <c r="H45" s="1">
        <v>0</v>
      </c>
      <c r="I45" s="1">
        <v>1.897966325086017E-3</v>
      </c>
      <c r="J45" s="1">
        <v>0</v>
      </c>
      <c r="K45" s="16">
        <v>0</v>
      </c>
      <c r="L45" s="1">
        <v>0</v>
      </c>
      <c r="M45" s="1">
        <v>1.7674089784376105E-3</v>
      </c>
      <c r="N45" s="1">
        <v>0</v>
      </c>
      <c r="O45" s="1">
        <v>0</v>
      </c>
      <c r="P45" s="1">
        <v>0</v>
      </c>
      <c r="Q45" s="1">
        <v>2.9806259314456036E-3</v>
      </c>
      <c r="R45" s="1">
        <v>0</v>
      </c>
      <c r="S45" s="1">
        <v>0</v>
      </c>
      <c r="T45" s="1">
        <v>0</v>
      </c>
      <c r="U45" s="1">
        <v>0</v>
      </c>
      <c r="V45" s="1">
        <v>0</v>
      </c>
      <c r="W45" s="1">
        <v>0.15909225785391115</v>
      </c>
      <c r="X45" s="1">
        <v>1.6081400544700652E-2</v>
      </c>
      <c r="Y45" s="1">
        <v>0</v>
      </c>
      <c r="Z45" s="22">
        <v>0.44616031342509643</v>
      </c>
    </row>
    <row r="46" spans="1:26" ht="15.75" thickBot="1" x14ac:dyDescent="0.3">
      <c r="A46" s="6" t="s">
        <v>36</v>
      </c>
      <c r="B46" s="11">
        <v>1717</v>
      </c>
      <c r="C46" s="11"/>
      <c r="D46" s="17">
        <v>0.23625140731777688</v>
      </c>
      <c r="E46" s="18">
        <v>2.2969470631073177E-3</v>
      </c>
      <c r="F46" s="18">
        <v>3.9805537946749639E-2</v>
      </c>
      <c r="G46" s="18">
        <v>8.1012176748351816E-2</v>
      </c>
      <c r="H46" s="18">
        <v>4.3224237796988189E-2</v>
      </c>
      <c r="I46" s="18">
        <v>7.1044552300428276E-3</v>
      </c>
      <c r="J46" s="18">
        <v>3.568754887704527E-3</v>
      </c>
      <c r="K46" s="17">
        <v>0</v>
      </c>
      <c r="L46" s="18">
        <v>3.8314826608567073E-4</v>
      </c>
      <c r="M46" s="18">
        <v>0</v>
      </c>
      <c r="N46" s="18">
        <v>0</v>
      </c>
      <c r="O46" s="18">
        <v>5.8488889636059565E-4</v>
      </c>
      <c r="P46" s="18">
        <v>3.7107166453680855E-3</v>
      </c>
      <c r="Q46" s="18">
        <v>2.151170711414119E-3</v>
      </c>
      <c r="R46" s="18">
        <v>0</v>
      </c>
      <c r="S46" s="18">
        <v>0</v>
      </c>
      <c r="T46" s="18">
        <v>0</v>
      </c>
      <c r="U46" s="18">
        <v>0</v>
      </c>
      <c r="V46" s="18">
        <v>0</v>
      </c>
      <c r="W46" s="18">
        <v>0.16929287799016185</v>
      </c>
      <c r="X46" s="18">
        <v>0</v>
      </c>
      <c r="Y46" s="18">
        <v>1.2469471437440023E-2</v>
      </c>
      <c r="Z46" s="23">
        <v>0.39814420906244846</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Z46"/>
  <sheetViews>
    <sheetView workbookViewId="0">
      <selection activeCell="A6" sqref="A6:Z6"/>
    </sheetView>
  </sheetViews>
  <sheetFormatPr defaultRowHeight="15" x14ac:dyDescent="0.25"/>
  <cols>
    <col min="2" max="2" width="9.85546875" bestFit="1" customWidth="1"/>
    <col min="3" max="3" width="8.28515625" customWidth="1"/>
    <col min="4" max="26" width="7.42578125" customWidth="1"/>
  </cols>
  <sheetData>
    <row r="1" spans="1:26" x14ac:dyDescent="0.25">
      <c r="A1" t="s">
        <v>133</v>
      </c>
    </row>
    <row r="2" spans="1:26" x14ac:dyDescent="0.25">
      <c r="A2" t="s">
        <v>134</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3</v>
      </c>
      <c r="C8" s="8" t="s">
        <v>41</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96</v>
      </c>
      <c r="C9" s="8" t="s">
        <v>42</v>
      </c>
      <c r="D9" s="15">
        <v>9.375E-2</v>
      </c>
      <c r="E9" s="14">
        <v>0</v>
      </c>
      <c r="F9" s="14">
        <v>0</v>
      </c>
      <c r="G9" s="14">
        <v>0.13541666666666666</v>
      </c>
      <c r="H9" s="14">
        <v>0</v>
      </c>
      <c r="I9" s="14">
        <v>0.11458333333333334</v>
      </c>
      <c r="J9" s="14">
        <v>0</v>
      </c>
      <c r="K9" s="15">
        <v>0</v>
      </c>
      <c r="L9" s="14">
        <v>0</v>
      </c>
      <c r="M9" s="14">
        <v>2.0833333333333332E-2</v>
      </c>
      <c r="N9" s="14">
        <v>3.125E-2</v>
      </c>
      <c r="O9" s="14">
        <v>0</v>
      </c>
      <c r="P9" s="14">
        <v>0</v>
      </c>
      <c r="Q9" s="14">
        <v>0</v>
      </c>
      <c r="R9" s="14">
        <v>2.0833333333333332E-2</v>
      </c>
      <c r="S9" s="14">
        <v>0</v>
      </c>
      <c r="T9" s="14">
        <v>0</v>
      </c>
      <c r="U9" s="14">
        <v>3.125E-2</v>
      </c>
      <c r="V9" s="14">
        <v>0</v>
      </c>
      <c r="W9" s="14">
        <v>0.3125</v>
      </c>
      <c r="X9" s="14">
        <v>0</v>
      </c>
      <c r="Y9" s="14">
        <v>0</v>
      </c>
      <c r="Z9" s="21">
        <v>0.23958333333333334</v>
      </c>
    </row>
    <row r="10" spans="1:26" x14ac:dyDescent="0.25">
      <c r="A10" s="4">
        <v>1982</v>
      </c>
      <c r="B10" s="8">
        <v>229</v>
      </c>
      <c r="C10" s="8" t="s">
        <v>43</v>
      </c>
      <c r="D10" s="15">
        <v>0.13100436681222705</v>
      </c>
      <c r="E10" s="14">
        <v>1.7467248908296942E-2</v>
      </c>
      <c r="F10" s="14">
        <v>0</v>
      </c>
      <c r="G10" s="14">
        <v>0.18340611353711792</v>
      </c>
      <c r="H10" s="14">
        <v>0</v>
      </c>
      <c r="I10" s="14">
        <v>0.13100436681222707</v>
      </c>
      <c r="J10" s="14">
        <v>0</v>
      </c>
      <c r="K10" s="15">
        <v>0</v>
      </c>
      <c r="L10" s="14">
        <v>0</v>
      </c>
      <c r="M10" s="14">
        <v>0</v>
      </c>
      <c r="N10" s="14">
        <v>8.7336244541484712E-3</v>
      </c>
      <c r="O10" s="14">
        <v>1.3100436681222707E-2</v>
      </c>
      <c r="P10" s="14">
        <v>0</v>
      </c>
      <c r="Q10" s="14">
        <v>0</v>
      </c>
      <c r="R10" s="14">
        <v>0</v>
      </c>
      <c r="S10" s="14">
        <v>0</v>
      </c>
      <c r="T10" s="14">
        <v>0</v>
      </c>
      <c r="U10" s="14">
        <v>0</v>
      </c>
      <c r="V10" s="14">
        <v>0</v>
      </c>
      <c r="W10" s="14">
        <v>0.27074235807860264</v>
      </c>
      <c r="X10" s="14">
        <v>0</v>
      </c>
      <c r="Y10" s="14">
        <v>0</v>
      </c>
      <c r="Z10" s="21">
        <v>0.24454148471615719</v>
      </c>
    </row>
    <row r="11" spans="1:26" x14ac:dyDescent="0.25">
      <c r="A11" s="4">
        <v>1983</v>
      </c>
      <c r="B11" s="8">
        <v>146</v>
      </c>
      <c r="C11" s="8" t="s">
        <v>44</v>
      </c>
      <c r="D11" s="15">
        <v>0.29452054794520544</v>
      </c>
      <c r="E11" s="14">
        <v>0</v>
      </c>
      <c r="F11" s="14">
        <v>0</v>
      </c>
      <c r="G11" s="14">
        <v>0.16438356164383561</v>
      </c>
      <c r="H11" s="14">
        <v>0</v>
      </c>
      <c r="I11" s="14">
        <v>6.8493150684931503E-2</v>
      </c>
      <c r="J11" s="14">
        <v>0</v>
      </c>
      <c r="K11" s="15">
        <v>0</v>
      </c>
      <c r="L11" s="14">
        <v>0</v>
      </c>
      <c r="M11" s="14">
        <v>0</v>
      </c>
      <c r="N11" s="14">
        <v>2.7397260273972601E-2</v>
      </c>
      <c r="O11" s="14">
        <v>0</v>
      </c>
      <c r="P11" s="14">
        <v>6.8493150684931503E-3</v>
      </c>
      <c r="Q11" s="14">
        <v>0</v>
      </c>
      <c r="R11" s="14">
        <v>0</v>
      </c>
      <c r="S11" s="14">
        <v>0</v>
      </c>
      <c r="T11" s="14">
        <v>1.3698630136986301E-2</v>
      </c>
      <c r="U11" s="14">
        <v>0</v>
      </c>
      <c r="V11" s="14">
        <v>0</v>
      </c>
      <c r="W11" s="14">
        <v>0.21917808219178081</v>
      </c>
      <c r="X11" s="14">
        <v>0</v>
      </c>
      <c r="Y11" s="14">
        <v>0</v>
      </c>
      <c r="Z11" s="21">
        <v>0.20547945205479451</v>
      </c>
    </row>
    <row r="12" spans="1:26" x14ac:dyDescent="0.25">
      <c r="A12" s="4">
        <v>1984</v>
      </c>
      <c r="B12" s="8">
        <v>142</v>
      </c>
      <c r="C12" s="8" t="s">
        <v>44</v>
      </c>
      <c r="D12" s="15">
        <v>0.15492957746478872</v>
      </c>
      <c r="E12" s="14">
        <v>7.0422535211267607E-3</v>
      </c>
      <c r="F12" s="14">
        <v>0</v>
      </c>
      <c r="G12" s="14">
        <v>0.19718309859154928</v>
      </c>
      <c r="H12" s="14">
        <v>2.1126760563380281E-2</v>
      </c>
      <c r="I12" s="14">
        <v>7.746478873239436E-2</v>
      </c>
      <c r="J12" s="14">
        <v>0</v>
      </c>
      <c r="K12" s="15">
        <v>0</v>
      </c>
      <c r="L12" s="14">
        <v>0</v>
      </c>
      <c r="M12" s="14">
        <v>0</v>
      </c>
      <c r="N12" s="14">
        <v>0</v>
      </c>
      <c r="O12" s="14">
        <v>0</v>
      </c>
      <c r="P12" s="14">
        <v>2.1126760563380281E-2</v>
      </c>
      <c r="Q12" s="14">
        <v>0</v>
      </c>
      <c r="R12" s="14">
        <v>0</v>
      </c>
      <c r="S12" s="14">
        <v>0</v>
      </c>
      <c r="T12" s="14">
        <v>0</v>
      </c>
      <c r="U12" s="14">
        <v>0</v>
      </c>
      <c r="V12" s="14">
        <v>0</v>
      </c>
      <c r="W12" s="14">
        <v>0.28873239436619719</v>
      </c>
      <c r="X12" s="14">
        <v>0</v>
      </c>
      <c r="Y12" s="14">
        <v>0</v>
      </c>
      <c r="Z12" s="21">
        <v>0.23239436619718309</v>
      </c>
    </row>
    <row r="13" spans="1:26" x14ac:dyDescent="0.25">
      <c r="A13" s="4">
        <v>1985</v>
      </c>
      <c r="B13" s="8">
        <v>252</v>
      </c>
      <c r="C13" s="8" t="s">
        <v>44</v>
      </c>
      <c r="D13" s="15">
        <v>0.15476190476190474</v>
      </c>
      <c r="E13" s="14">
        <v>0</v>
      </c>
      <c r="F13" s="14">
        <v>0</v>
      </c>
      <c r="G13" s="14">
        <v>0.31349206349206349</v>
      </c>
      <c r="H13" s="14">
        <v>0</v>
      </c>
      <c r="I13" s="14">
        <v>2.3809523809523808E-2</v>
      </c>
      <c r="J13" s="14">
        <v>0</v>
      </c>
      <c r="K13" s="15">
        <v>0</v>
      </c>
      <c r="L13" s="14">
        <v>0</v>
      </c>
      <c r="M13" s="14">
        <v>0</v>
      </c>
      <c r="N13" s="14">
        <v>1.5873015873015872E-2</v>
      </c>
      <c r="O13" s="14">
        <v>0</v>
      </c>
      <c r="P13" s="14">
        <v>0</v>
      </c>
      <c r="Q13" s="14">
        <v>0</v>
      </c>
      <c r="R13" s="14">
        <v>0</v>
      </c>
      <c r="S13" s="14">
        <v>0</v>
      </c>
      <c r="T13" s="14">
        <v>0</v>
      </c>
      <c r="U13" s="14">
        <v>1.1904761904761904E-2</v>
      </c>
      <c r="V13" s="14">
        <v>0</v>
      </c>
      <c r="W13" s="14">
        <v>0.14285714285714285</v>
      </c>
      <c r="X13" s="14">
        <v>0</v>
      </c>
      <c r="Y13" s="14">
        <v>7.9365079365079361E-3</v>
      </c>
      <c r="Z13" s="21">
        <v>0.32936507936507936</v>
      </c>
    </row>
    <row r="14" spans="1:26" x14ac:dyDescent="0.25">
      <c r="A14" s="4">
        <v>1986</v>
      </c>
      <c r="B14" s="8">
        <v>284</v>
      </c>
      <c r="C14" s="8" t="s">
        <v>31</v>
      </c>
      <c r="D14" s="15">
        <v>0.17253521126760563</v>
      </c>
      <c r="E14" s="14">
        <v>0</v>
      </c>
      <c r="F14" s="14">
        <v>1.0563380281690141E-2</v>
      </c>
      <c r="G14" s="14">
        <v>0.11619718309859155</v>
      </c>
      <c r="H14" s="14">
        <v>0</v>
      </c>
      <c r="I14" s="14">
        <v>7.0422535211267609E-2</v>
      </c>
      <c r="J14" s="14">
        <v>0</v>
      </c>
      <c r="K14" s="15">
        <v>0</v>
      </c>
      <c r="L14" s="14">
        <v>0</v>
      </c>
      <c r="M14" s="14">
        <v>1.7605633802816902E-2</v>
      </c>
      <c r="N14" s="14">
        <v>1.0563380281690141E-2</v>
      </c>
      <c r="O14" s="14">
        <v>0</v>
      </c>
      <c r="P14" s="14">
        <v>0</v>
      </c>
      <c r="Q14" s="14">
        <v>0</v>
      </c>
      <c r="R14" s="14">
        <v>0</v>
      </c>
      <c r="S14" s="14">
        <v>0</v>
      </c>
      <c r="T14" s="14">
        <v>0</v>
      </c>
      <c r="U14" s="14">
        <v>0</v>
      </c>
      <c r="V14" s="14">
        <v>0</v>
      </c>
      <c r="W14" s="14">
        <v>9.5070422535211266E-2</v>
      </c>
      <c r="X14" s="14">
        <v>0</v>
      </c>
      <c r="Y14" s="14">
        <v>3.5211267605633804E-3</v>
      </c>
      <c r="Z14" s="21">
        <v>0.50352112676056338</v>
      </c>
    </row>
    <row r="15" spans="1:26" x14ac:dyDescent="0.25">
      <c r="A15" s="4">
        <v>1987</v>
      </c>
      <c r="B15" s="8">
        <v>543</v>
      </c>
      <c r="C15" s="8" t="s">
        <v>92</v>
      </c>
      <c r="D15" s="15">
        <v>0.22283609576427257</v>
      </c>
      <c r="E15" s="14">
        <v>1.1049723756906077E-2</v>
      </c>
      <c r="F15" s="14">
        <v>0</v>
      </c>
      <c r="G15" s="14">
        <v>0.11602209944751381</v>
      </c>
      <c r="H15" s="14">
        <v>9.2081031307550652E-3</v>
      </c>
      <c r="I15" s="14">
        <v>7.3664825046040518E-3</v>
      </c>
      <c r="J15" s="14">
        <v>0</v>
      </c>
      <c r="K15" s="15">
        <v>0</v>
      </c>
      <c r="L15" s="14">
        <v>0</v>
      </c>
      <c r="M15" s="14">
        <v>9.2081031307550652E-3</v>
      </c>
      <c r="N15" s="14">
        <v>5.5248618784530384E-3</v>
      </c>
      <c r="O15" s="14">
        <v>0</v>
      </c>
      <c r="P15" s="14">
        <v>5.5248618784530384E-3</v>
      </c>
      <c r="Q15" s="14">
        <v>0</v>
      </c>
      <c r="R15" s="14">
        <v>0</v>
      </c>
      <c r="S15" s="14">
        <v>0</v>
      </c>
      <c r="T15" s="14">
        <v>0</v>
      </c>
      <c r="U15" s="14">
        <v>5.5248618784530384E-3</v>
      </c>
      <c r="V15" s="14">
        <v>0</v>
      </c>
      <c r="W15" s="14">
        <v>0.22467771639042358</v>
      </c>
      <c r="X15" s="14">
        <v>0</v>
      </c>
      <c r="Y15" s="14">
        <v>0</v>
      </c>
      <c r="Z15" s="21">
        <v>0.3830570902394107</v>
      </c>
    </row>
    <row r="16" spans="1:26" x14ac:dyDescent="0.25">
      <c r="A16" s="4">
        <v>1988</v>
      </c>
      <c r="B16" s="8">
        <v>726</v>
      </c>
      <c r="C16" s="8" t="s">
        <v>93</v>
      </c>
      <c r="D16" s="15">
        <v>0.14462809917355371</v>
      </c>
      <c r="E16" s="14">
        <v>6.8870523415977963E-3</v>
      </c>
      <c r="F16" s="14">
        <v>1.6528925619834711E-2</v>
      </c>
      <c r="G16" s="14">
        <v>7.8512396694214878E-2</v>
      </c>
      <c r="H16" s="14">
        <v>0</v>
      </c>
      <c r="I16" s="14">
        <v>3.9944903581267219E-2</v>
      </c>
      <c r="J16" s="14">
        <v>1.1019283746556474E-2</v>
      </c>
      <c r="K16" s="15">
        <v>0</v>
      </c>
      <c r="L16" s="14">
        <v>0</v>
      </c>
      <c r="M16" s="14">
        <v>2.4793388429752067E-2</v>
      </c>
      <c r="N16" s="14">
        <v>4.1322314049586778E-3</v>
      </c>
      <c r="O16" s="14">
        <v>0</v>
      </c>
      <c r="P16" s="14">
        <v>0</v>
      </c>
      <c r="Q16" s="14">
        <v>0</v>
      </c>
      <c r="R16" s="14">
        <v>0</v>
      </c>
      <c r="S16" s="14">
        <v>0</v>
      </c>
      <c r="T16" s="14">
        <v>0</v>
      </c>
      <c r="U16" s="14">
        <v>3.3057851239669422E-2</v>
      </c>
      <c r="V16" s="14">
        <v>0</v>
      </c>
      <c r="W16" s="14">
        <v>0.16666666666666669</v>
      </c>
      <c r="X16" s="14">
        <v>0</v>
      </c>
      <c r="Y16" s="14">
        <v>0</v>
      </c>
      <c r="Z16" s="21">
        <v>0.47382920110192839</v>
      </c>
    </row>
    <row r="17" spans="1:26" x14ac:dyDescent="0.25">
      <c r="A17" s="4">
        <v>1989</v>
      </c>
      <c r="B17" s="8">
        <v>566</v>
      </c>
      <c r="C17" s="8" t="s">
        <v>94</v>
      </c>
      <c r="D17" s="15">
        <v>0.10777385159010601</v>
      </c>
      <c r="E17" s="14">
        <v>0</v>
      </c>
      <c r="F17" s="14">
        <v>0</v>
      </c>
      <c r="G17" s="14">
        <v>9.0106007067137811E-2</v>
      </c>
      <c r="H17" s="14">
        <v>1.0600706713780919E-2</v>
      </c>
      <c r="I17" s="14">
        <v>7.5971731448763249E-2</v>
      </c>
      <c r="J17" s="14">
        <v>0</v>
      </c>
      <c r="K17" s="15">
        <v>0</v>
      </c>
      <c r="L17" s="14">
        <v>0</v>
      </c>
      <c r="M17" s="14">
        <v>5.3003533568904597E-3</v>
      </c>
      <c r="N17" s="14">
        <v>1.7667844522968198E-3</v>
      </c>
      <c r="O17" s="14">
        <v>0</v>
      </c>
      <c r="P17" s="14">
        <v>0</v>
      </c>
      <c r="Q17" s="14">
        <v>0</v>
      </c>
      <c r="R17" s="14">
        <v>0</v>
      </c>
      <c r="S17" s="14">
        <v>0</v>
      </c>
      <c r="T17" s="14">
        <v>0</v>
      </c>
      <c r="U17" s="14">
        <v>1.5901060070671377E-2</v>
      </c>
      <c r="V17" s="14">
        <v>0</v>
      </c>
      <c r="W17" s="14">
        <v>0.27915194346289751</v>
      </c>
      <c r="X17" s="14">
        <v>0</v>
      </c>
      <c r="Y17" s="14">
        <v>0</v>
      </c>
      <c r="Z17" s="21">
        <v>0.41342756183745583</v>
      </c>
    </row>
    <row r="18" spans="1:26" x14ac:dyDescent="0.25">
      <c r="A18" s="4">
        <v>1990</v>
      </c>
      <c r="B18" s="8">
        <v>1276</v>
      </c>
      <c r="C18" s="8" t="s">
        <v>43</v>
      </c>
      <c r="D18" s="15">
        <v>0.12695924764890279</v>
      </c>
      <c r="E18" s="14">
        <v>3.134796238244514E-3</v>
      </c>
      <c r="F18" s="14">
        <v>0</v>
      </c>
      <c r="G18" s="14">
        <v>5.4075235109717866E-2</v>
      </c>
      <c r="H18" s="14">
        <v>2.3510971786833857E-2</v>
      </c>
      <c r="I18" s="14">
        <v>6.5047021943573674E-2</v>
      </c>
      <c r="J18" s="14">
        <v>0</v>
      </c>
      <c r="K18" s="15">
        <v>0</v>
      </c>
      <c r="L18" s="14">
        <v>0</v>
      </c>
      <c r="M18" s="14">
        <v>3.134796238244514E-3</v>
      </c>
      <c r="N18" s="14">
        <v>3.134796238244514E-3</v>
      </c>
      <c r="O18" s="14">
        <v>0</v>
      </c>
      <c r="P18" s="14">
        <v>0</v>
      </c>
      <c r="Q18" s="14">
        <v>0</v>
      </c>
      <c r="R18" s="14">
        <v>0</v>
      </c>
      <c r="S18" s="14">
        <v>0</v>
      </c>
      <c r="T18" s="14">
        <v>0</v>
      </c>
      <c r="U18" s="14">
        <v>0</v>
      </c>
      <c r="V18" s="14">
        <v>0</v>
      </c>
      <c r="W18" s="14">
        <v>0.13714733542319749</v>
      </c>
      <c r="X18" s="14">
        <v>0</v>
      </c>
      <c r="Y18" s="14">
        <v>0</v>
      </c>
      <c r="Z18" s="21">
        <v>0.58385579937304077</v>
      </c>
    </row>
    <row r="19" spans="1:26" x14ac:dyDescent="0.25">
      <c r="A19" s="4">
        <v>1991</v>
      </c>
      <c r="B19" s="8">
        <v>1106</v>
      </c>
      <c r="C19" s="8" t="s">
        <v>44</v>
      </c>
      <c r="D19" s="15">
        <v>0.20705244122965641</v>
      </c>
      <c r="E19" s="14">
        <v>1.8083182640144665E-3</v>
      </c>
      <c r="F19" s="14">
        <v>1.0849909584086799E-2</v>
      </c>
      <c r="G19" s="14">
        <v>9.6745027124773966E-2</v>
      </c>
      <c r="H19" s="14">
        <v>1.3562386980108499E-2</v>
      </c>
      <c r="I19" s="14">
        <v>4.7920433996383363E-2</v>
      </c>
      <c r="J19" s="14">
        <v>0</v>
      </c>
      <c r="K19" s="15">
        <v>0</v>
      </c>
      <c r="L19" s="14">
        <v>0</v>
      </c>
      <c r="M19" s="14">
        <v>0</v>
      </c>
      <c r="N19" s="14">
        <v>0</v>
      </c>
      <c r="O19" s="14">
        <v>0</v>
      </c>
      <c r="P19" s="14">
        <v>0</v>
      </c>
      <c r="Q19" s="14">
        <v>0</v>
      </c>
      <c r="R19" s="14">
        <v>0</v>
      </c>
      <c r="S19" s="14">
        <v>0</v>
      </c>
      <c r="T19" s="14">
        <v>0</v>
      </c>
      <c r="U19" s="14">
        <v>4.5207956600361665E-3</v>
      </c>
      <c r="V19" s="14">
        <v>0</v>
      </c>
      <c r="W19" s="14">
        <v>0.15641952983725135</v>
      </c>
      <c r="X19" s="14">
        <v>0</v>
      </c>
      <c r="Y19" s="14">
        <v>0</v>
      </c>
      <c r="Z19" s="21">
        <v>0.46112115732368897</v>
      </c>
    </row>
    <row r="20" spans="1:26" x14ac:dyDescent="0.25">
      <c r="A20" s="4">
        <v>1992</v>
      </c>
      <c r="B20" s="8">
        <v>632</v>
      </c>
      <c r="C20" s="8" t="s">
        <v>44</v>
      </c>
      <c r="D20" s="15">
        <v>8.3860759493670889E-2</v>
      </c>
      <c r="E20" s="14">
        <v>9.4936708860759497E-3</v>
      </c>
      <c r="F20" s="14">
        <v>2.2151898734177215E-2</v>
      </c>
      <c r="G20" s="14">
        <v>7.753164556962025E-2</v>
      </c>
      <c r="H20" s="14">
        <v>1.8987341772151899E-2</v>
      </c>
      <c r="I20" s="14">
        <v>0.16930379746835442</v>
      </c>
      <c r="J20" s="14">
        <v>0</v>
      </c>
      <c r="K20" s="15">
        <v>0</v>
      </c>
      <c r="L20" s="14">
        <v>0</v>
      </c>
      <c r="M20" s="14">
        <v>0</v>
      </c>
      <c r="N20" s="14">
        <v>1.5822784810126582E-3</v>
      </c>
      <c r="O20" s="14">
        <v>0</v>
      </c>
      <c r="P20" s="14">
        <v>0</v>
      </c>
      <c r="Q20" s="14">
        <v>7.9113924050632917E-3</v>
      </c>
      <c r="R20" s="14">
        <v>0</v>
      </c>
      <c r="S20" s="14">
        <v>0</v>
      </c>
      <c r="T20" s="14">
        <v>0</v>
      </c>
      <c r="U20" s="14">
        <v>0</v>
      </c>
      <c r="V20" s="14">
        <v>0</v>
      </c>
      <c r="W20" s="14">
        <v>0.19303797468354431</v>
      </c>
      <c r="X20" s="14">
        <v>0</v>
      </c>
      <c r="Y20" s="14">
        <v>0</v>
      </c>
      <c r="Z20" s="21">
        <v>0.41613924050632911</v>
      </c>
    </row>
    <row r="21" spans="1:26" x14ac:dyDescent="0.25">
      <c r="A21" s="4">
        <v>1993</v>
      </c>
      <c r="B21" s="8">
        <v>621</v>
      </c>
      <c r="C21" s="8" t="s">
        <v>44</v>
      </c>
      <c r="D21" s="15">
        <v>0.15458937198067632</v>
      </c>
      <c r="E21" s="14">
        <v>9.6618357487922701E-3</v>
      </c>
      <c r="F21" s="14">
        <v>6.4412238325281803E-3</v>
      </c>
      <c r="G21" s="14">
        <v>0.13848631239935588</v>
      </c>
      <c r="H21" s="14">
        <v>2.0933977455716585E-2</v>
      </c>
      <c r="I21" s="14">
        <v>0.12399355877616747</v>
      </c>
      <c r="J21" s="14">
        <v>0</v>
      </c>
      <c r="K21" s="15">
        <v>0</v>
      </c>
      <c r="L21" s="14">
        <v>0</v>
      </c>
      <c r="M21" s="14">
        <v>3.2206119162640902E-3</v>
      </c>
      <c r="N21" s="14">
        <v>0</v>
      </c>
      <c r="O21" s="14">
        <v>0</v>
      </c>
      <c r="P21" s="14">
        <v>4.830917874396135E-3</v>
      </c>
      <c r="Q21" s="14">
        <v>2.0933977455716585E-2</v>
      </c>
      <c r="R21" s="14">
        <v>0</v>
      </c>
      <c r="S21" s="14">
        <v>0</v>
      </c>
      <c r="T21" s="14">
        <v>0</v>
      </c>
      <c r="U21" s="14">
        <v>8.0515297906602248E-3</v>
      </c>
      <c r="V21" s="14">
        <v>0</v>
      </c>
      <c r="W21" s="14">
        <v>0.15780998389694043</v>
      </c>
      <c r="X21" s="14">
        <v>0</v>
      </c>
      <c r="Y21" s="14">
        <v>0</v>
      </c>
      <c r="Z21" s="21">
        <v>0.35104669887278583</v>
      </c>
    </row>
    <row r="22" spans="1:26" x14ac:dyDescent="0.25">
      <c r="A22" s="4">
        <v>1994</v>
      </c>
      <c r="B22" s="8">
        <v>1049</v>
      </c>
      <c r="C22" s="8" t="s">
        <v>44</v>
      </c>
      <c r="D22" s="15">
        <v>0.16110581506196378</v>
      </c>
      <c r="E22" s="14">
        <v>3.8131553860819827E-3</v>
      </c>
      <c r="F22" s="14">
        <v>4.7664442326024788E-3</v>
      </c>
      <c r="G22" s="14">
        <v>0.21734985700667303</v>
      </c>
      <c r="H22" s="14">
        <v>1.4299332697807437E-2</v>
      </c>
      <c r="I22" s="14">
        <v>4.0991420400381312E-2</v>
      </c>
      <c r="J22" s="14">
        <v>1.0486177311725452E-2</v>
      </c>
      <c r="K22" s="15">
        <v>0</v>
      </c>
      <c r="L22" s="14">
        <v>2.859866539561487E-3</v>
      </c>
      <c r="M22" s="14">
        <v>1.9065776930409914E-3</v>
      </c>
      <c r="N22" s="14">
        <v>3.8131553860819827E-3</v>
      </c>
      <c r="O22" s="14">
        <v>0</v>
      </c>
      <c r="P22" s="14">
        <v>0</v>
      </c>
      <c r="Q22" s="14">
        <v>0</v>
      </c>
      <c r="R22" s="14">
        <v>0</v>
      </c>
      <c r="S22" s="14">
        <v>0</v>
      </c>
      <c r="T22" s="14">
        <v>0</v>
      </c>
      <c r="U22" s="14">
        <v>0</v>
      </c>
      <c r="V22" s="14">
        <v>0</v>
      </c>
      <c r="W22" s="14">
        <v>0.21448999046711154</v>
      </c>
      <c r="X22" s="14">
        <v>0</v>
      </c>
      <c r="Y22" s="14">
        <v>0</v>
      </c>
      <c r="Z22" s="21">
        <v>0.32411820781696854</v>
      </c>
    </row>
    <row r="23" spans="1:26" x14ac:dyDescent="0.25">
      <c r="A23" s="4">
        <v>1995</v>
      </c>
      <c r="B23" s="8">
        <v>749</v>
      </c>
      <c r="C23" s="8" t="s">
        <v>44</v>
      </c>
      <c r="D23" s="15">
        <v>0.17623497997329773</v>
      </c>
      <c r="E23" s="14">
        <v>0</v>
      </c>
      <c r="F23" s="14">
        <v>1.602136181575434E-2</v>
      </c>
      <c r="G23" s="14">
        <v>6.008010680907877E-2</v>
      </c>
      <c r="H23" s="14">
        <v>3.3377837116154871E-2</v>
      </c>
      <c r="I23" s="14">
        <v>6.6755674232309749E-3</v>
      </c>
      <c r="J23" s="14">
        <v>4.0053404539385851E-3</v>
      </c>
      <c r="K23" s="15">
        <v>0</v>
      </c>
      <c r="L23" s="14">
        <v>2.6702269692923898E-3</v>
      </c>
      <c r="M23" s="14">
        <v>0</v>
      </c>
      <c r="N23" s="14">
        <v>1.3351134846461949E-3</v>
      </c>
      <c r="O23" s="14">
        <v>0</v>
      </c>
      <c r="P23" s="14">
        <v>6.6755674232309749E-3</v>
      </c>
      <c r="Q23" s="14">
        <v>0</v>
      </c>
      <c r="R23" s="14">
        <v>0</v>
      </c>
      <c r="S23" s="14">
        <v>0</v>
      </c>
      <c r="T23" s="14">
        <v>2.6702269692923898E-3</v>
      </c>
      <c r="U23" s="14">
        <v>0</v>
      </c>
      <c r="V23" s="14">
        <v>0</v>
      </c>
      <c r="W23" s="14">
        <v>0.32977303070761016</v>
      </c>
      <c r="X23" s="14">
        <v>0</v>
      </c>
      <c r="Y23" s="14">
        <v>0</v>
      </c>
      <c r="Z23" s="21">
        <v>0.36048064085447262</v>
      </c>
    </row>
    <row r="24" spans="1:26" x14ac:dyDescent="0.25">
      <c r="A24" s="4">
        <v>1996</v>
      </c>
      <c r="B24" s="8">
        <v>714</v>
      </c>
      <c r="C24" s="8" t="s">
        <v>44</v>
      </c>
      <c r="D24" s="15">
        <v>0.10364145658263306</v>
      </c>
      <c r="E24" s="14">
        <v>0</v>
      </c>
      <c r="F24" s="14">
        <v>1.4005602240896359E-2</v>
      </c>
      <c r="G24" s="14">
        <v>0</v>
      </c>
      <c r="H24" s="14">
        <v>0</v>
      </c>
      <c r="I24" s="14">
        <v>0</v>
      </c>
      <c r="J24" s="14">
        <v>0</v>
      </c>
      <c r="K24" s="15">
        <v>0</v>
      </c>
      <c r="L24" s="14">
        <v>0</v>
      </c>
      <c r="M24" s="14">
        <v>0</v>
      </c>
      <c r="N24" s="14">
        <v>0</v>
      </c>
      <c r="O24" s="14">
        <v>0</v>
      </c>
      <c r="P24" s="14">
        <v>0</v>
      </c>
      <c r="Q24" s="14">
        <v>0</v>
      </c>
      <c r="R24" s="14">
        <v>0</v>
      </c>
      <c r="S24" s="14">
        <v>0</v>
      </c>
      <c r="T24" s="14">
        <v>0</v>
      </c>
      <c r="U24" s="14">
        <v>0</v>
      </c>
      <c r="V24" s="14">
        <v>0</v>
      </c>
      <c r="W24" s="14">
        <v>0.17507002801120447</v>
      </c>
      <c r="X24" s="14">
        <v>5.6022408963585435E-3</v>
      </c>
      <c r="Y24" s="14">
        <v>0</v>
      </c>
      <c r="Z24" s="21">
        <v>0.70168067226890751</v>
      </c>
    </row>
    <row r="25" spans="1:26" x14ac:dyDescent="0.25">
      <c r="A25" s="4">
        <v>1997</v>
      </c>
      <c r="B25" s="8">
        <v>881</v>
      </c>
      <c r="C25" s="8" t="s">
        <v>44</v>
      </c>
      <c r="D25" s="15">
        <v>0.33598183881952326</v>
      </c>
      <c r="E25" s="14">
        <v>4.5402951191827468E-3</v>
      </c>
      <c r="F25" s="14">
        <v>0</v>
      </c>
      <c r="G25" s="14">
        <v>5.4483541430192961E-2</v>
      </c>
      <c r="H25" s="14">
        <v>0</v>
      </c>
      <c r="I25" s="14">
        <v>3.4052213393870601E-3</v>
      </c>
      <c r="J25" s="14">
        <v>0</v>
      </c>
      <c r="K25" s="15">
        <v>0</v>
      </c>
      <c r="L25" s="14">
        <v>0</v>
      </c>
      <c r="M25" s="14">
        <v>5.6753688989784334E-3</v>
      </c>
      <c r="N25" s="14">
        <v>0</v>
      </c>
      <c r="O25" s="14">
        <v>0</v>
      </c>
      <c r="P25" s="14">
        <v>0</v>
      </c>
      <c r="Q25" s="14">
        <v>0</v>
      </c>
      <c r="R25" s="14">
        <v>0</v>
      </c>
      <c r="S25" s="14">
        <v>0</v>
      </c>
      <c r="T25" s="14">
        <v>0</v>
      </c>
      <c r="U25" s="14">
        <v>0</v>
      </c>
      <c r="V25" s="14">
        <v>0</v>
      </c>
      <c r="W25" s="14">
        <v>0.2133938706015891</v>
      </c>
      <c r="X25" s="14">
        <v>0</v>
      </c>
      <c r="Y25" s="14">
        <v>0</v>
      </c>
      <c r="Z25" s="21">
        <v>0.38251986379114644</v>
      </c>
    </row>
    <row r="26" spans="1:26" x14ac:dyDescent="0.25">
      <c r="A26" s="4">
        <v>1998</v>
      </c>
      <c r="B26" s="8">
        <v>635</v>
      </c>
      <c r="C26" s="8" t="s">
        <v>44</v>
      </c>
      <c r="D26" s="15">
        <v>0.23779527559055119</v>
      </c>
      <c r="E26" s="14">
        <v>0</v>
      </c>
      <c r="F26" s="14">
        <v>2.9921259842519685E-2</v>
      </c>
      <c r="G26" s="14">
        <v>0.18740157480314962</v>
      </c>
      <c r="H26" s="14">
        <v>0</v>
      </c>
      <c r="I26" s="14">
        <v>0</v>
      </c>
      <c r="J26" s="14">
        <v>0</v>
      </c>
      <c r="K26" s="15">
        <v>0</v>
      </c>
      <c r="L26" s="14">
        <v>0</v>
      </c>
      <c r="M26" s="14">
        <v>0</v>
      </c>
      <c r="N26" s="14">
        <v>0</v>
      </c>
      <c r="O26" s="14">
        <v>0</v>
      </c>
      <c r="P26" s="14">
        <v>0</v>
      </c>
      <c r="Q26" s="14">
        <v>7.874015748031496E-3</v>
      </c>
      <c r="R26" s="14">
        <v>0</v>
      </c>
      <c r="S26" s="14">
        <v>0</v>
      </c>
      <c r="T26" s="14">
        <v>0</v>
      </c>
      <c r="U26" s="14">
        <v>0</v>
      </c>
      <c r="V26" s="14">
        <v>0</v>
      </c>
      <c r="W26" s="14">
        <v>0.12125984251968504</v>
      </c>
      <c r="X26" s="14">
        <v>4.4094488188976377E-2</v>
      </c>
      <c r="Y26" s="14">
        <v>0</v>
      </c>
      <c r="Z26" s="21">
        <v>0.37165354330708661</v>
      </c>
    </row>
    <row r="27" spans="1:26" x14ac:dyDescent="0.25">
      <c r="A27" s="4">
        <v>1999</v>
      </c>
      <c r="B27" s="8">
        <v>768</v>
      </c>
      <c r="C27" s="8" t="s">
        <v>44</v>
      </c>
      <c r="D27" s="15">
        <v>8.7239583333333343E-2</v>
      </c>
      <c r="E27" s="14">
        <v>0</v>
      </c>
      <c r="F27" s="14">
        <v>1.3020833333333334E-2</v>
      </c>
      <c r="G27" s="14">
        <v>6.25E-2</v>
      </c>
      <c r="H27" s="14">
        <v>0</v>
      </c>
      <c r="I27" s="14">
        <v>0</v>
      </c>
      <c r="J27" s="14">
        <v>0</v>
      </c>
      <c r="K27" s="15">
        <v>0</v>
      </c>
      <c r="L27" s="14">
        <v>0</v>
      </c>
      <c r="M27" s="14">
        <v>0</v>
      </c>
      <c r="N27" s="14">
        <v>0</v>
      </c>
      <c r="O27" s="14">
        <v>0</v>
      </c>
      <c r="P27" s="14">
        <v>0</v>
      </c>
      <c r="Q27" s="14">
        <v>2.6041666666666665E-3</v>
      </c>
      <c r="R27" s="14">
        <v>0</v>
      </c>
      <c r="S27" s="14">
        <v>0</v>
      </c>
      <c r="T27" s="14">
        <v>0</v>
      </c>
      <c r="U27" s="14">
        <v>0</v>
      </c>
      <c r="V27" s="14">
        <v>0</v>
      </c>
      <c r="W27" s="14">
        <v>8.4635416666666671E-2</v>
      </c>
      <c r="X27" s="14">
        <v>0</v>
      </c>
      <c r="Y27" s="14">
        <v>0</v>
      </c>
      <c r="Z27" s="21">
        <v>0.75</v>
      </c>
    </row>
    <row r="28" spans="1:26" x14ac:dyDescent="0.25">
      <c r="A28" s="4">
        <v>2000</v>
      </c>
      <c r="B28" s="8">
        <v>435</v>
      </c>
      <c r="C28" s="8" t="s">
        <v>44</v>
      </c>
      <c r="D28" s="15">
        <v>0.22758620689655173</v>
      </c>
      <c r="E28" s="14">
        <v>0</v>
      </c>
      <c r="F28" s="14">
        <v>9.6551724137931033E-2</v>
      </c>
      <c r="G28" s="14">
        <v>0.12643678160919541</v>
      </c>
      <c r="H28" s="14">
        <v>0</v>
      </c>
      <c r="I28" s="14">
        <v>0</v>
      </c>
      <c r="J28" s="14">
        <v>0</v>
      </c>
      <c r="K28" s="15">
        <v>0</v>
      </c>
      <c r="L28" s="14">
        <v>0</v>
      </c>
      <c r="M28" s="14">
        <v>0</v>
      </c>
      <c r="N28" s="14">
        <v>0</v>
      </c>
      <c r="O28" s="14">
        <v>0</v>
      </c>
      <c r="P28" s="14">
        <v>0</v>
      </c>
      <c r="Q28" s="14">
        <v>0</v>
      </c>
      <c r="R28" s="14">
        <v>0</v>
      </c>
      <c r="S28" s="14">
        <v>0</v>
      </c>
      <c r="T28" s="14">
        <v>0</v>
      </c>
      <c r="U28" s="14">
        <v>0</v>
      </c>
      <c r="V28" s="14">
        <v>0</v>
      </c>
      <c r="W28" s="14">
        <v>3.9080459770114942E-2</v>
      </c>
      <c r="X28" s="14">
        <v>0</v>
      </c>
      <c r="Y28" s="14">
        <v>0</v>
      </c>
      <c r="Z28" s="21">
        <v>0.51034482758620692</v>
      </c>
    </row>
    <row r="29" spans="1:26" x14ac:dyDescent="0.25">
      <c r="A29" s="4">
        <v>2001</v>
      </c>
      <c r="B29" s="8">
        <v>446</v>
      </c>
      <c r="C29" s="8" t="s">
        <v>44</v>
      </c>
      <c r="D29" s="15">
        <v>0.23318385650224216</v>
      </c>
      <c r="E29" s="14">
        <v>0</v>
      </c>
      <c r="F29" s="14">
        <v>5.829596412556054E-2</v>
      </c>
      <c r="G29" s="14">
        <v>4.708520179372197E-2</v>
      </c>
      <c r="H29" s="14">
        <v>0</v>
      </c>
      <c r="I29" s="14">
        <v>0</v>
      </c>
      <c r="J29" s="14">
        <v>0</v>
      </c>
      <c r="K29" s="15">
        <v>0</v>
      </c>
      <c r="L29" s="14">
        <v>0</v>
      </c>
      <c r="M29" s="14">
        <v>0</v>
      </c>
      <c r="N29" s="14">
        <v>0</v>
      </c>
      <c r="O29" s="14">
        <v>0</v>
      </c>
      <c r="P29" s="14">
        <v>1.1210762331838564E-2</v>
      </c>
      <c r="Q29" s="14">
        <v>6.7264573991031393E-3</v>
      </c>
      <c r="R29" s="14">
        <v>0</v>
      </c>
      <c r="S29" s="14">
        <v>0</v>
      </c>
      <c r="T29" s="14">
        <v>0</v>
      </c>
      <c r="U29" s="14">
        <v>0</v>
      </c>
      <c r="V29" s="14">
        <v>0</v>
      </c>
      <c r="W29" s="14">
        <v>0.41928251121076232</v>
      </c>
      <c r="X29" s="14">
        <v>0</v>
      </c>
      <c r="Y29" s="14">
        <v>0</v>
      </c>
      <c r="Z29" s="21">
        <v>0.22421524663677131</v>
      </c>
    </row>
    <row r="30" spans="1:26" x14ac:dyDescent="0.25">
      <c r="A30" s="4">
        <v>2002</v>
      </c>
      <c r="B30" s="8">
        <v>1631</v>
      </c>
      <c r="C30" s="8" t="s">
        <v>44</v>
      </c>
      <c r="D30" s="15">
        <v>0.25321888412017168</v>
      </c>
      <c r="E30" s="14">
        <v>0</v>
      </c>
      <c r="F30" s="14">
        <v>3.3108522378908642E-2</v>
      </c>
      <c r="G30" s="14">
        <v>4.7210300429184553E-2</v>
      </c>
      <c r="H30" s="14">
        <v>2.3911710606989576E-2</v>
      </c>
      <c r="I30" s="14">
        <v>0</v>
      </c>
      <c r="J30" s="14">
        <v>0</v>
      </c>
      <c r="K30" s="15">
        <v>0</v>
      </c>
      <c r="L30" s="14">
        <v>2.452483139178418E-3</v>
      </c>
      <c r="M30" s="14">
        <v>0</v>
      </c>
      <c r="N30" s="14">
        <v>0</v>
      </c>
      <c r="O30" s="14">
        <v>0</v>
      </c>
      <c r="P30" s="14">
        <v>0</v>
      </c>
      <c r="Q30" s="14">
        <v>3.0656039239730227E-3</v>
      </c>
      <c r="R30" s="14">
        <v>0</v>
      </c>
      <c r="S30" s="14">
        <v>0</v>
      </c>
      <c r="T30" s="14">
        <v>0</v>
      </c>
      <c r="U30" s="14">
        <v>0</v>
      </c>
      <c r="V30" s="14">
        <v>0</v>
      </c>
      <c r="W30" s="14">
        <v>0.24892703862660945</v>
      </c>
      <c r="X30" s="14">
        <v>0</v>
      </c>
      <c r="Y30" s="14">
        <v>0.16125076640098099</v>
      </c>
      <c r="Z30" s="21">
        <v>0.22685469037400369</v>
      </c>
    </row>
    <row r="31" spans="1:26" x14ac:dyDescent="0.25">
      <c r="A31" s="4">
        <v>2003</v>
      </c>
      <c r="B31" s="8">
        <v>1450</v>
      </c>
      <c r="C31" s="8" t="s">
        <v>44</v>
      </c>
      <c r="D31" s="15">
        <v>0.20689655172413793</v>
      </c>
      <c r="E31" s="14">
        <v>6.8965517241379305E-4</v>
      </c>
      <c r="F31" s="14">
        <v>3.5862068965517239E-2</v>
      </c>
      <c r="G31" s="14">
        <v>0.10965517241379311</v>
      </c>
      <c r="H31" s="14">
        <v>4.7586206896551721E-2</v>
      </c>
      <c r="I31" s="14">
        <v>0</v>
      </c>
      <c r="J31" s="14">
        <v>3.4482758620689655E-3</v>
      </c>
      <c r="K31" s="15">
        <v>0</v>
      </c>
      <c r="L31" s="14">
        <v>0</v>
      </c>
      <c r="M31" s="14">
        <v>0</v>
      </c>
      <c r="N31" s="14">
        <v>0</v>
      </c>
      <c r="O31" s="14">
        <v>0</v>
      </c>
      <c r="P31" s="14">
        <v>0</v>
      </c>
      <c r="Q31" s="14">
        <v>6.8965517241379309E-3</v>
      </c>
      <c r="R31" s="14">
        <v>0</v>
      </c>
      <c r="S31" s="14">
        <v>0</v>
      </c>
      <c r="T31" s="14">
        <v>0</v>
      </c>
      <c r="U31" s="14">
        <v>0</v>
      </c>
      <c r="V31" s="14">
        <v>0</v>
      </c>
      <c r="W31" s="14">
        <v>0.21310344827586206</v>
      </c>
      <c r="X31" s="14">
        <v>0</v>
      </c>
      <c r="Y31" s="14">
        <v>4.1379310344827587E-3</v>
      </c>
      <c r="Z31" s="21">
        <v>0.37172413793103448</v>
      </c>
    </row>
    <row r="32" spans="1:26" x14ac:dyDescent="0.25">
      <c r="A32" s="4">
        <v>2004</v>
      </c>
      <c r="B32" s="8">
        <v>3215</v>
      </c>
      <c r="C32" s="8" t="s">
        <v>44</v>
      </c>
      <c r="D32" s="15">
        <v>0.12099533437013997</v>
      </c>
      <c r="E32" s="14">
        <v>4.6656298600311046E-3</v>
      </c>
      <c r="F32" s="14">
        <v>2.4883359253499222E-2</v>
      </c>
      <c r="G32" s="14">
        <v>5.3499222395023326E-2</v>
      </c>
      <c r="H32" s="14">
        <v>5.1944012441679628E-2</v>
      </c>
      <c r="I32" s="14">
        <v>1.5863141524105756E-2</v>
      </c>
      <c r="J32" s="14">
        <v>0</v>
      </c>
      <c r="K32" s="15">
        <v>0</v>
      </c>
      <c r="L32" s="14">
        <v>0</v>
      </c>
      <c r="M32" s="14">
        <v>0</v>
      </c>
      <c r="N32" s="14">
        <v>0</v>
      </c>
      <c r="O32" s="14">
        <v>0</v>
      </c>
      <c r="P32" s="14">
        <v>6.2208398133748052E-4</v>
      </c>
      <c r="Q32" s="14">
        <v>9.3312597200622088E-4</v>
      </c>
      <c r="R32" s="14">
        <v>0</v>
      </c>
      <c r="S32" s="14">
        <v>0</v>
      </c>
      <c r="T32" s="14">
        <v>0</v>
      </c>
      <c r="U32" s="14">
        <v>0</v>
      </c>
      <c r="V32" s="14">
        <v>0</v>
      </c>
      <c r="W32" s="14">
        <v>9.3623639191290825E-2</v>
      </c>
      <c r="X32" s="14">
        <v>0</v>
      </c>
      <c r="Y32" s="14">
        <v>1.5552099533437014E-3</v>
      </c>
      <c r="Z32" s="21">
        <v>0.63141524105754276</v>
      </c>
    </row>
    <row r="33" spans="1:26" x14ac:dyDescent="0.25">
      <c r="A33" s="4">
        <v>2005</v>
      </c>
      <c r="B33" s="8">
        <v>2786</v>
      </c>
      <c r="C33" s="8" t="s">
        <v>44</v>
      </c>
      <c r="D33" s="15">
        <v>0.13244795405599424</v>
      </c>
      <c r="E33" s="14">
        <v>0</v>
      </c>
      <c r="F33" s="14">
        <v>3.015075376884422E-2</v>
      </c>
      <c r="G33" s="14">
        <v>6.1378320172290023E-2</v>
      </c>
      <c r="H33" s="14">
        <v>2.3330940416367553E-2</v>
      </c>
      <c r="I33" s="14">
        <v>3.1945441493180189E-2</v>
      </c>
      <c r="J33" s="14">
        <v>0</v>
      </c>
      <c r="K33" s="15">
        <v>0</v>
      </c>
      <c r="L33" s="14">
        <v>2.871500358937545E-3</v>
      </c>
      <c r="M33" s="14">
        <v>0</v>
      </c>
      <c r="N33" s="14">
        <v>0</v>
      </c>
      <c r="O33" s="14">
        <v>0</v>
      </c>
      <c r="P33" s="14">
        <v>1.0768126346015793E-3</v>
      </c>
      <c r="Q33" s="14">
        <v>4.3072505384063172E-3</v>
      </c>
      <c r="R33" s="14">
        <v>0</v>
      </c>
      <c r="S33" s="14">
        <v>0</v>
      </c>
      <c r="T33" s="14">
        <v>0</v>
      </c>
      <c r="U33" s="14">
        <v>0</v>
      </c>
      <c r="V33" s="14">
        <v>0</v>
      </c>
      <c r="W33" s="14">
        <v>0.18054558506819812</v>
      </c>
      <c r="X33" s="14">
        <v>0</v>
      </c>
      <c r="Y33" s="14">
        <v>7.1787508973438624E-4</v>
      </c>
      <c r="Z33" s="21">
        <v>0.53122756640344582</v>
      </c>
    </row>
    <row r="34" spans="1:26" x14ac:dyDescent="0.25">
      <c r="A34" s="4">
        <v>2006</v>
      </c>
      <c r="B34" s="8">
        <v>1471</v>
      </c>
      <c r="C34" s="8" t="s">
        <v>44</v>
      </c>
      <c r="D34" s="15">
        <v>0.1733514615907546</v>
      </c>
      <c r="E34" s="14">
        <v>1.3596193065941536E-3</v>
      </c>
      <c r="F34" s="14">
        <v>1.9034670292318152E-2</v>
      </c>
      <c r="G34" s="14">
        <v>9.5853161114887828E-2</v>
      </c>
      <c r="H34" s="14">
        <v>1.7675050985723997E-2</v>
      </c>
      <c r="I34" s="14">
        <v>2.9911624745071381E-2</v>
      </c>
      <c r="J34" s="14">
        <v>4.7586675730795381E-3</v>
      </c>
      <c r="K34" s="15">
        <v>0</v>
      </c>
      <c r="L34" s="14">
        <v>0</v>
      </c>
      <c r="M34" s="14">
        <v>0</v>
      </c>
      <c r="N34" s="14">
        <v>0</v>
      </c>
      <c r="O34" s="14">
        <v>6.1182868796736912E-3</v>
      </c>
      <c r="P34" s="14">
        <v>3.3990482664853841E-3</v>
      </c>
      <c r="Q34" s="14">
        <v>1.3596193065941536E-3</v>
      </c>
      <c r="R34" s="14">
        <v>0</v>
      </c>
      <c r="S34" s="14">
        <v>0</v>
      </c>
      <c r="T34" s="14">
        <v>0</v>
      </c>
      <c r="U34" s="14">
        <v>0</v>
      </c>
      <c r="V34" s="14">
        <v>0</v>
      </c>
      <c r="W34" s="14">
        <v>0.12644459551325629</v>
      </c>
      <c r="X34" s="14">
        <v>0</v>
      </c>
      <c r="Y34" s="14">
        <v>8.8375254928619983E-3</v>
      </c>
      <c r="Z34" s="21">
        <v>0.51189666893269881</v>
      </c>
    </row>
    <row r="35" spans="1:26" x14ac:dyDescent="0.25">
      <c r="A35" s="4">
        <v>2007</v>
      </c>
      <c r="B35" s="8">
        <v>643</v>
      </c>
      <c r="C35" s="8" t="s">
        <v>44</v>
      </c>
      <c r="D35" s="15">
        <v>0.27371695178849148</v>
      </c>
      <c r="E35" s="14">
        <v>0</v>
      </c>
      <c r="F35" s="14">
        <v>3.5769828926905133E-2</v>
      </c>
      <c r="G35" s="14">
        <v>0.10575427682737169</v>
      </c>
      <c r="H35" s="14">
        <v>0.13063763608087092</v>
      </c>
      <c r="I35" s="14">
        <v>3.1104199066874028E-3</v>
      </c>
      <c r="J35" s="14">
        <v>0</v>
      </c>
      <c r="K35" s="15">
        <v>0</v>
      </c>
      <c r="L35" s="14">
        <v>0</v>
      </c>
      <c r="M35" s="14">
        <v>0</v>
      </c>
      <c r="N35" s="14">
        <v>0</v>
      </c>
      <c r="O35" s="14">
        <v>0</v>
      </c>
      <c r="P35" s="14">
        <v>2.177293934681182E-2</v>
      </c>
      <c r="Q35" s="14">
        <v>1.5552099533437014E-3</v>
      </c>
      <c r="R35" s="14">
        <v>0</v>
      </c>
      <c r="S35" s="14">
        <v>0</v>
      </c>
      <c r="T35" s="14">
        <v>0</v>
      </c>
      <c r="U35" s="14">
        <v>0</v>
      </c>
      <c r="V35" s="14">
        <v>0</v>
      </c>
      <c r="W35" s="14">
        <v>0.15552099533437014</v>
      </c>
      <c r="X35" s="14">
        <v>0</v>
      </c>
      <c r="Y35" s="14">
        <v>0</v>
      </c>
      <c r="Z35" s="21">
        <v>0.27216174183514774</v>
      </c>
    </row>
    <row r="36" spans="1:26" x14ac:dyDescent="0.25">
      <c r="A36" s="4">
        <v>2008</v>
      </c>
      <c r="B36" s="8">
        <v>1005</v>
      </c>
      <c r="C36" s="8" t="s">
        <v>44</v>
      </c>
      <c r="D36" s="15">
        <v>0.13532338308457711</v>
      </c>
      <c r="E36" s="14">
        <v>0</v>
      </c>
      <c r="F36" s="14">
        <v>1.1940298507462687E-2</v>
      </c>
      <c r="G36" s="14">
        <v>7.1641791044776124E-2</v>
      </c>
      <c r="H36" s="14">
        <v>4.3781094527363187E-2</v>
      </c>
      <c r="I36" s="14">
        <v>7.9601990049751239E-3</v>
      </c>
      <c r="J36" s="14">
        <v>9.9502487562189053E-3</v>
      </c>
      <c r="K36" s="15">
        <v>0</v>
      </c>
      <c r="L36" s="14">
        <v>0</v>
      </c>
      <c r="M36" s="14">
        <v>0</v>
      </c>
      <c r="N36" s="14">
        <v>0</v>
      </c>
      <c r="O36" s="14">
        <v>0</v>
      </c>
      <c r="P36" s="14">
        <v>0</v>
      </c>
      <c r="Q36" s="14">
        <v>0</v>
      </c>
      <c r="R36" s="14">
        <v>0</v>
      </c>
      <c r="S36" s="14">
        <v>0</v>
      </c>
      <c r="T36" s="14">
        <v>0</v>
      </c>
      <c r="U36" s="14">
        <v>0</v>
      </c>
      <c r="V36" s="14">
        <v>0</v>
      </c>
      <c r="W36" s="14">
        <v>0.21293532338308457</v>
      </c>
      <c r="X36" s="14">
        <v>0</v>
      </c>
      <c r="Y36" s="14">
        <v>0</v>
      </c>
      <c r="Z36" s="21">
        <v>0.50646766169154234</v>
      </c>
    </row>
    <row r="37" spans="1:26" x14ac:dyDescent="0.25">
      <c r="A37" s="4">
        <v>2009</v>
      </c>
      <c r="B37" s="8">
        <v>1305</v>
      </c>
      <c r="C37" s="8" t="s">
        <v>44</v>
      </c>
      <c r="D37" s="15">
        <v>0.26360153256704977</v>
      </c>
      <c r="E37" s="14">
        <v>1.6091954022988506E-2</v>
      </c>
      <c r="F37" s="14">
        <v>3.2950191570881228E-2</v>
      </c>
      <c r="G37" s="14">
        <v>0.10421455938697317</v>
      </c>
      <c r="H37" s="14">
        <v>3.2950191570881228E-2</v>
      </c>
      <c r="I37" s="14">
        <v>1.5325670498084292E-3</v>
      </c>
      <c r="J37" s="14">
        <v>1.3793103448275862E-2</v>
      </c>
      <c r="K37" s="15">
        <v>0</v>
      </c>
      <c r="L37" s="14">
        <v>0</v>
      </c>
      <c r="M37" s="14">
        <v>0</v>
      </c>
      <c r="N37" s="14">
        <v>0</v>
      </c>
      <c r="O37" s="14">
        <v>0</v>
      </c>
      <c r="P37" s="14">
        <v>0</v>
      </c>
      <c r="Q37" s="14">
        <v>0</v>
      </c>
      <c r="R37" s="14">
        <v>0</v>
      </c>
      <c r="S37" s="14">
        <v>0</v>
      </c>
      <c r="T37" s="14">
        <v>0</v>
      </c>
      <c r="U37" s="14">
        <v>0</v>
      </c>
      <c r="V37" s="14">
        <v>0</v>
      </c>
      <c r="W37" s="14">
        <v>0.221455938697318</v>
      </c>
      <c r="X37" s="14">
        <v>0</v>
      </c>
      <c r="Y37" s="14">
        <v>3.8314176245210726E-3</v>
      </c>
      <c r="Z37" s="21">
        <v>0.3095785440613027</v>
      </c>
    </row>
    <row r="38" spans="1:26" x14ac:dyDescent="0.25">
      <c r="A38" s="4">
        <v>2010</v>
      </c>
      <c r="B38" s="8">
        <v>2421</v>
      </c>
      <c r="C38" s="8" t="s">
        <v>44</v>
      </c>
      <c r="D38" s="15">
        <v>0.1701776125567947</v>
      </c>
      <c r="E38" s="14">
        <v>0</v>
      </c>
      <c r="F38" s="14">
        <v>3.8826931020239569E-2</v>
      </c>
      <c r="G38" s="14">
        <v>4.0066088393225938E-2</v>
      </c>
      <c r="H38" s="14">
        <v>3.8413878562577448E-2</v>
      </c>
      <c r="I38" s="14">
        <v>0</v>
      </c>
      <c r="J38" s="14">
        <v>4.9566294919454771E-3</v>
      </c>
      <c r="K38" s="15">
        <v>0</v>
      </c>
      <c r="L38" s="14">
        <v>0</v>
      </c>
      <c r="M38" s="14">
        <v>0</v>
      </c>
      <c r="N38" s="14">
        <v>0</v>
      </c>
      <c r="O38" s="14">
        <v>0</v>
      </c>
      <c r="P38" s="14">
        <v>2.0652622883106154E-3</v>
      </c>
      <c r="Q38" s="14">
        <v>2.8913672036348617E-3</v>
      </c>
      <c r="R38" s="14">
        <v>0</v>
      </c>
      <c r="S38" s="14">
        <v>0</v>
      </c>
      <c r="T38" s="14">
        <v>0</v>
      </c>
      <c r="U38" s="14">
        <v>0</v>
      </c>
      <c r="V38" s="14">
        <v>0</v>
      </c>
      <c r="W38" s="14">
        <v>0.15861214374225527</v>
      </c>
      <c r="X38" s="14">
        <v>0</v>
      </c>
      <c r="Y38" s="14">
        <v>0</v>
      </c>
      <c r="Z38" s="21">
        <v>0.54399008674101612</v>
      </c>
    </row>
    <row r="39" spans="1:26" x14ac:dyDescent="0.25">
      <c r="A39" s="4">
        <v>2011</v>
      </c>
      <c r="B39" s="8">
        <v>2488</v>
      </c>
      <c r="C39" s="8" t="s">
        <v>44</v>
      </c>
      <c r="D39" s="15">
        <v>0.20217041800643087</v>
      </c>
      <c r="E39" s="14">
        <v>1.2057877813504824E-3</v>
      </c>
      <c r="F39" s="14">
        <v>3.295819935691318E-2</v>
      </c>
      <c r="G39" s="14">
        <v>5.4662379421221867E-2</v>
      </c>
      <c r="H39" s="14">
        <v>4.0192926045016078E-2</v>
      </c>
      <c r="I39" s="14">
        <v>1.6077170418006431E-3</v>
      </c>
      <c r="J39" s="14">
        <v>2.0096463022508037E-3</v>
      </c>
      <c r="K39" s="15">
        <v>0</v>
      </c>
      <c r="L39" s="14">
        <v>0</v>
      </c>
      <c r="M39" s="14">
        <v>0</v>
      </c>
      <c r="N39" s="14">
        <v>0</v>
      </c>
      <c r="O39" s="14">
        <v>1.2057877813504824E-3</v>
      </c>
      <c r="P39" s="14">
        <v>2.4115755627009648E-3</v>
      </c>
      <c r="Q39" s="14">
        <v>8.0385852090032153E-4</v>
      </c>
      <c r="R39" s="14">
        <v>0</v>
      </c>
      <c r="S39" s="14">
        <v>0</v>
      </c>
      <c r="T39" s="14">
        <v>0</v>
      </c>
      <c r="U39" s="14">
        <v>0</v>
      </c>
      <c r="V39" s="14">
        <v>0</v>
      </c>
      <c r="W39" s="14">
        <v>0.22467845659163987</v>
      </c>
      <c r="X39" s="14">
        <v>0</v>
      </c>
      <c r="Y39" s="14">
        <v>0</v>
      </c>
      <c r="Z39" s="21">
        <v>0.43609324758842444</v>
      </c>
    </row>
    <row r="40" spans="1:26" x14ac:dyDescent="0.25">
      <c r="A40" s="4">
        <v>2012</v>
      </c>
      <c r="B40" s="8">
        <v>2231</v>
      </c>
      <c r="C40" s="8" t="s">
        <v>31</v>
      </c>
      <c r="D40" s="15">
        <v>0.38816674137158225</v>
      </c>
      <c r="E40" s="14">
        <v>1.344688480502017E-3</v>
      </c>
      <c r="F40" s="14">
        <v>2.8686687584043032E-2</v>
      </c>
      <c r="G40" s="14">
        <v>9.1438816674137155E-2</v>
      </c>
      <c r="H40" s="14">
        <v>6.9027341999103542E-2</v>
      </c>
      <c r="I40" s="14">
        <v>9.4128193635141192E-3</v>
      </c>
      <c r="J40" s="14">
        <v>8.9645898700134469E-3</v>
      </c>
      <c r="K40" s="15">
        <v>0</v>
      </c>
      <c r="L40" s="14">
        <v>0</v>
      </c>
      <c r="M40" s="14">
        <v>0</v>
      </c>
      <c r="N40" s="14">
        <v>0</v>
      </c>
      <c r="O40" s="14">
        <v>0</v>
      </c>
      <c r="P40" s="14">
        <v>7.6199013895114302E-3</v>
      </c>
      <c r="Q40" s="14">
        <v>8.9645898700134474E-4</v>
      </c>
      <c r="R40" s="14">
        <v>0</v>
      </c>
      <c r="S40" s="14">
        <v>0</v>
      </c>
      <c r="T40" s="14">
        <v>0</v>
      </c>
      <c r="U40" s="14">
        <v>0</v>
      </c>
      <c r="V40" s="14">
        <v>0</v>
      </c>
      <c r="W40" s="14">
        <v>0.16450022411474674</v>
      </c>
      <c r="X40" s="14">
        <v>0</v>
      </c>
      <c r="Y40" s="14">
        <v>9.8610488570147915E-3</v>
      </c>
      <c r="Z40" s="21">
        <v>0.22008068130883013</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1029</v>
      </c>
      <c r="C42" s="9"/>
      <c r="D42" s="16">
        <v>0.18537616603527468</v>
      </c>
      <c r="E42" s="1">
        <v>3.1329901498187368E-3</v>
      </c>
      <c r="F42" s="1">
        <v>1.9477813731451472E-2</v>
      </c>
      <c r="G42" s="1">
        <v>0.10475839256772046</v>
      </c>
      <c r="H42" s="1">
        <v>2.1408075260931698E-2</v>
      </c>
      <c r="I42" s="1">
        <v>3.6491930237341673E-2</v>
      </c>
      <c r="J42" s="1">
        <v>2.2934988380022966E-3</v>
      </c>
      <c r="K42" s="16">
        <v>0</v>
      </c>
      <c r="L42" s="1">
        <v>3.3918990646780749E-4</v>
      </c>
      <c r="M42" s="1">
        <v>2.8649427125023706E-3</v>
      </c>
      <c r="N42" s="1">
        <v>3.5970781940162801E-3</v>
      </c>
      <c r="O42" s="1">
        <v>6.3826597944521498E-4</v>
      </c>
      <c r="P42" s="1">
        <v>2.9745565190484819E-3</v>
      </c>
      <c r="Q42" s="1">
        <v>2.1487204938930955E-3</v>
      </c>
      <c r="R42" s="1">
        <v>6.5104166666666663E-4</v>
      </c>
      <c r="S42" s="1">
        <v>0</v>
      </c>
      <c r="T42" s="1">
        <v>5.115267845712091E-4</v>
      </c>
      <c r="U42" s="1">
        <v>3.4440893920078793E-3</v>
      </c>
      <c r="V42" s="1">
        <v>0</v>
      </c>
      <c r="W42" s="1">
        <v>0.19504137777760094</v>
      </c>
      <c r="X42" s="1">
        <v>1.5530227839167163E-3</v>
      </c>
      <c r="Y42" s="1">
        <v>6.3015440359378448E-3</v>
      </c>
      <c r="Z42" s="22">
        <v>0.40699577693338446</v>
      </c>
    </row>
    <row r="43" spans="1:26" x14ac:dyDescent="0.25">
      <c r="A43" s="5" t="s">
        <v>33</v>
      </c>
      <c r="B43" s="9">
        <v>153</v>
      </c>
      <c r="C43" s="9"/>
      <c r="D43" s="16">
        <v>0.16855112305555531</v>
      </c>
      <c r="E43" s="1">
        <v>6.127375607355926E-3</v>
      </c>
      <c r="F43" s="1">
        <v>0</v>
      </c>
      <c r="G43" s="1">
        <v>0.17009736010979237</v>
      </c>
      <c r="H43" s="1">
        <v>5.2816901408450703E-3</v>
      </c>
      <c r="I43" s="1">
        <v>9.7886409890721574E-2</v>
      </c>
      <c r="J43" s="1">
        <v>0</v>
      </c>
      <c r="K43" s="16">
        <v>0</v>
      </c>
      <c r="L43" s="1">
        <v>0</v>
      </c>
      <c r="M43" s="1">
        <v>5.208333333333333E-3</v>
      </c>
      <c r="N43" s="1">
        <v>1.6845221182030266E-2</v>
      </c>
      <c r="O43" s="1">
        <v>3.2751091703056767E-3</v>
      </c>
      <c r="P43" s="1">
        <v>6.9940189079683579E-3</v>
      </c>
      <c r="Q43" s="1">
        <v>0</v>
      </c>
      <c r="R43" s="1">
        <v>5.208333333333333E-3</v>
      </c>
      <c r="S43" s="1">
        <v>0</v>
      </c>
      <c r="T43" s="1">
        <v>3.4246575342465752E-3</v>
      </c>
      <c r="U43" s="1">
        <v>7.8125E-3</v>
      </c>
      <c r="V43" s="1">
        <v>0</v>
      </c>
      <c r="W43" s="1">
        <v>0.27278820865914516</v>
      </c>
      <c r="X43" s="1">
        <v>0</v>
      </c>
      <c r="Y43" s="1">
        <v>0</v>
      </c>
      <c r="Z43" s="22">
        <v>0.23049965907536704</v>
      </c>
    </row>
    <row r="44" spans="1:26" x14ac:dyDescent="0.25">
      <c r="A44" s="5" t="s">
        <v>34</v>
      </c>
      <c r="B44" s="9">
        <v>709</v>
      </c>
      <c r="C44" s="9"/>
      <c r="D44" s="16">
        <v>0.15566707072232822</v>
      </c>
      <c r="E44" s="1">
        <v>4.1680502383375506E-3</v>
      </c>
      <c r="F44" s="1">
        <v>7.9384676455158051E-3</v>
      </c>
      <c r="G44" s="1">
        <v>0.12350890307443102</v>
      </c>
      <c r="H44" s="1">
        <v>1.3134605241209922E-2</v>
      </c>
      <c r="I44" s="1">
        <v>6.1040634233047002E-2</v>
      </c>
      <c r="J44" s="1">
        <v>2.3191637738382283E-3</v>
      </c>
      <c r="K44" s="16">
        <v>0</v>
      </c>
      <c r="L44" s="1">
        <v>5.0273577353217064E-4</v>
      </c>
      <c r="M44" s="1">
        <v>5.9244967788876449E-3</v>
      </c>
      <c r="N44" s="1">
        <v>4.3386924982181732E-3</v>
      </c>
      <c r="O44" s="1">
        <v>0</v>
      </c>
      <c r="P44" s="1">
        <v>1.548304288734559E-3</v>
      </c>
      <c r="Q44" s="1">
        <v>2.622306350979989E-3</v>
      </c>
      <c r="R44" s="1">
        <v>0</v>
      </c>
      <c r="S44" s="1">
        <v>0</v>
      </c>
      <c r="T44" s="1">
        <v>2.4274790629930817E-4</v>
      </c>
      <c r="U44" s="1">
        <v>7.1782600494774669E-3</v>
      </c>
      <c r="V44" s="1">
        <v>0</v>
      </c>
      <c r="W44" s="1">
        <v>0.19064561244799971</v>
      </c>
      <c r="X44" s="1">
        <v>0</v>
      </c>
      <c r="Y44" s="1">
        <v>1.0416031542792106E-3</v>
      </c>
      <c r="Z44" s="22">
        <v>0.41817834582288393</v>
      </c>
    </row>
    <row r="45" spans="1:26" x14ac:dyDescent="0.25">
      <c r="A45" s="5" t="s">
        <v>35</v>
      </c>
      <c r="B45" s="9">
        <v>743</v>
      </c>
      <c r="C45" s="9"/>
      <c r="D45" s="16">
        <v>0.22580619033090249</v>
      </c>
      <c r="E45" s="1">
        <v>1.5134317063942488E-3</v>
      </c>
      <c r="F45" s="1">
        <v>1.464228736113868E-2</v>
      </c>
      <c r="G45" s="1">
        <v>8.0628372077780855E-2</v>
      </c>
      <c r="H45" s="1">
        <v>0</v>
      </c>
      <c r="I45" s="1">
        <v>1.1350737797956867E-3</v>
      </c>
      <c r="J45" s="1">
        <v>0</v>
      </c>
      <c r="K45" s="16">
        <v>0</v>
      </c>
      <c r="L45" s="1">
        <v>0</v>
      </c>
      <c r="M45" s="1">
        <v>1.8917896329928112E-3</v>
      </c>
      <c r="N45" s="1">
        <v>0</v>
      </c>
      <c r="O45" s="1">
        <v>0</v>
      </c>
      <c r="P45" s="1">
        <v>0</v>
      </c>
      <c r="Q45" s="1">
        <v>2.6246719160104987E-3</v>
      </c>
      <c r="R45" s="1">
        <v>0</v>
      </c>
      <c r="S45" s="1">
        <v>0</v>
      </c>
      <c r="T45" s="1">
        <v>0</v>
      </c>
      <c r="U45" s="1">
        <v>0</v>
      </c>
      <c r="V45" s="1">
        <v>0</v>
      </c>
      <c r="W45" s="1">
        <v>0.16990791371082622</v>
      </c>
      <c r="X45" s="1">
        <v>1.6565576361778307E-2</v>
      </c>
      <c r="Y45" s="1">
        <v>0</v>
      </c>
      <c r="Z45" s="22">
        <v>0.48528469312238021</v>
      </c>
    </row>
    <row r="46" spans="1:26" ht="15.75" thickBot="1" x14ac:dyDescent="0.3">
      <c r="A46" s="6" t="s">
        <v>36</v>
      </c>
      <c r="B46" s="11">
        <v>1592</v>
      </c>
      <c r="C46" s="11"/>
      <c r="D46" s="17">
        <v>0.2048626051405894</v>
      </c>
      <c r="E46" s="18">
        <v>1.8112381874200039E-3</v>
      </c>
      <c r="F46" s="18">
        <v>3.5145716658739806E-2</v>
      </c>
      <c r="G46" s="18">
        <v>7.6528290833985865E-2</v>
      </c>
      <c r="H46" s="18">
        <v>3.7103642152366063E-2</v>
      </c>
      <c r="I46" s="18">
        <v>7.2388521520816455E-3</v>
      </c>
      <c r="J46" s="18">
        <v>3.4200829502752141E-3</v>
      </c>
      <c r="K46" s="17">
        <v>0</v>
      </c>
      <c r="L46" s="18">
        <v>3.802845355797116E-4</v>
      </c>
      <c r="M46" s="18">
        <v>0</v>
      </c>
      <c r="N46" s="18">
        <v>0</v>
      </c>
      <c r="O46" s="18">
        <v>5.2314819007315521E-4</v>
      </c>
      <c r="P46" s="18">
        <v>3.5841704143998458E-3</v>
      </c>
      <c r="Q46" s="18">
        <v>2.2885478711262629E-3</v>
      </c>
      <c r="R46" s="18">
        <v>0</v>
      </c>
      <c r="S46" s="18">
        <v>0</v>
      </c>
      <c r="T46" s="18">
        <v>0</v>
      </c>
      <c r="U46" s="18">
        <v>0</v>
      </c>
      <c r="V46" s="18">
        <v>0</v>
      </c>
      <c r="W46" s="18">
        <v>0.18166755544186966</v>
      </c>
      <c r="X46" s="18">
        <v>0</v>
      </c>
      <c r="Y46" s="18">
        <v>1.3585126746638551E-2</v>
      </c>
      <c r="Z46" s="23">
        <v>0.43186073872485481</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130</v>
      </c>
    </row>
    <row r="2" spans="1:26" x14ac:dyDescent="0.25">
      <c r="A2" t="s">
        <v>132</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1581</v>
      </c>
      <c r="C7" s="8" t="s">
        <v>42</v>
      </c>
      <c r="D7" s="15">
        <v>1.8342820999367487E-2</v>
      </c>
      <c r="E7" s="14">
        <v>3.1625553447185324E-3</v>
      </c>
      <c r="F7" s="14">
        <v>2.5300442757748261E-3</v>
      </c>
      <c r="G7" s="14">
        <v>2.6565464895635674E-2</v>
      </c>
      <c r="H7" s="14">
        <v>0</v>
      </c>
      <c r="I7" s="14">
        <v>1.1385199240986719E-2</v>
      </c>
      <c r="J7" s="14">
        <v>0</v>
      </c>
      <c r="K7" s="15">
        <v>0.19354838709677419</v>
      </c>
      <c r="L7" s="14">
        <v>0.1916508538899431</v>
      </c>
      <c r="M7" s="14">
        <v>8.4123972169512964E-2</v>
      </c>
      <c r="N7" s="14">
        <v>0.12460468058191018</v>
      </c>
      <c r="O7" s="14">
        <v>0</v>
      </c>
      <c r="P7" s="14">
        <v>0</v>
      </c>
      <c r="Q7" s="14">
        <v>0</v>
      </c>
      <c r="R7" s="14">
        <v>0</v>
      </c>
      <c r="S7" s="14">
        <v>0</v>
      </c>
      <c r="T7" s="14">
        <v>0</v>
      </c>
      <c r="U7" s="14">
        <v>0</v>
      </c>
      <c r="V7" s="14">
        <v>0</v>
      </c>
      <c r="W7" s="14">
        <v>0</v>
      </c>
      <c r="X7" s="14">
        <v>0</v>
      </c>
      <c r="Y7" s="14">
        <v>0</v>
      </c>
      <c r="Z7" s="21">
        <v>0.34408602150537637</v>
      </c>
    </row>
    <row r="8" spans="1:26" x14ac:dyDescent="0.25">
      <c r="A8" s="4">
        <v>1980</v>
      </c>
      <c r="B8" s="8">
        <v>920</v>
      </c>
      <c r="C8" s="8" t="s">
        <v>43</v>
      </c>
      <c r="D8" s="15">
        <v>2.391304347826087E-2</v>
      </c>
      <c r="E8" s="14">
        <v>0</v>
      </c>
      <c r="F8" s="14">
        <v>4.3478260869565218E-3</v>
      </c>
      <c r="G8" s="14">
        <v>1.9565217391304349E-2</v>
      </c>
      <c r="H8" s="14">
        <v>0</v>
      </c>
      <c r="I8" s="14">
        <v>4.7826086956521734E-2</v>
      </c>
      <c r="J8" s="14">
        <v>0</v>
      </c>
      <c r="K8" s="15">
        <v>0.14673913043478262</v>
      </c>
      <c r="L8" s="14">
        <v>0.2391304347826087</v>
      </c>
      <c r="M8" s="14">
        <v>5.7608695652173914E-2</v>
      </c>
      <c r="N8" s="14">
        <v>9.6739130434782605E-2</v>
      </c>
      <c r="O8" s="14">
        <v>0</v>
      </c>
      <c r="P8" s="14">
        <v>0</v>
      </c>
      <c r="Q8" s="14">
        <v>0</v>
      </c>
      <c r="R8" s="14">
        <v>0</v>
      </c>
      <c r="S8" s="14">
        <v>0</v>
      </c>
      <c r="T8" s="14">
        <v>0</v>
      </c>
      <c r="U8" s="14">
        <v>0</v>
      </c>
      <c r="V8" s="14">
        <v>0</v>
      </c>
      <c r="W8" s="14">
        <v>0</v>
      </c>
      <c r="X8" s="14">
        <v>0</v>
      </c>
      <c r="Y8" s="14">
        <v>0</v>
      </c>
      <c r="Z8" s="21">
        <v>0.3641304347826087</v>
      </c>
    </row>
    <row r="9" spans="1:26" x14ac:dyDescent="0.25">
      <c r="A9" s="4">
        <v>1981</v>
      </c>
      <c r="B9" s="8">
        <v>589</v>
      </c>
      <c r="C9" s="8" t="s">
        <v>43</v>
      </c>
      <c r="D9" s="15">
        <v>8.4889643463497456E-3</v>
      </c>
      <c r="E9" s="14">
        <v>0</v>
      </c>
      <c r="F9" s="14">
        <v>0</v>
      </c>
      <c r="G9" s="14">
        <v>4.9235993208828523E-2</v>
      </c>
      <c r="H9" s="14">
        <v>0</v>
      </c>
      <c r="I9" s="14">
        <v>0</v>
      </c>
      <c r="J9" s="14">
        <v>0</v>
      </c>
      <c r="K9" s="15">
        <v>0.20882852292020374</v>
      </c>
      <c r="L9" s="14">
        <v>0.44142614601018682</v>
      </c>
      <c r="M9" s="14">
        <v>7.6400679117147707E-2</v>
      </c>
      <c r="N9" s="14">
        <v>8.6587436332767401E-2</v>
      </c>
      <c r="O9" s="14">
        <v>0</v>
      </c>
      <c r="P9" s="14">
        <v>0</v>
      </c>
      <c r="Q9" s="14">
        <v>0</v>
      </c>
      <c r="R9" s="14">
        <v>0</v>
      </c>
      <c r="S9" s="14">
        <v>0</v>
      </c>
      <c r="T9" s="14">
        <v>0</v>
      </c>
      <c r="U9" s="14">
        <v>0</v>
      </c>
      <c r="V9" s="14">
        <v>0</v>
      </c>
      <c r="W9" s="14">
        <v>0</v>
      </c>
      <c r="X9" s="14">
        <v>0</v>
      </c>
      <c r="Y9" s="14">
        <v>0</v>
      </c>
      <c r="Z9" s="21">
        <v>0.12903225806451613</v>
      </c>
    </row>
    <row r="10" spans="1:26" x14ac:dyDescent="0.25">
      <c r="A10" s="4">
        <v>1982</v>
      </c>
      <c r="B10" s="8">
        <v>551</v>
      </c>
      <c r="C10" s="8" t="s">
        <v>43</v>
      </c>
      <c r="D10" s="15">
        <v>1.0889292196007259E-2</v>
      </c>
      <c r="E10" s="14">
        <v>5.4446460980036296E-3</v>
      </c>
      <c r="F10" s="14">
        <v>0</v>
      </c>
      <c r="G10" s="14">
        <v>4.1742286751361164E-2</v>
      </c>
      <c r="H10" s="14">
        <v>0</v>
      </c>
      <c r="I10" s="14">
        <v>2.1778584392014518E-2</v>
      </c>
      <c r="J10" s="14">
        <v>0</v>
      </c>
      <c r="K10" s="15">
        <v>5.9891107078039928E-2</v>
      </c>
      <c r="L10" s="14">
        <v>0.2014519056261343</v>
      </c>
      <c r="M10" s="14">
        <v>0.16515426497277677</v>
      </c>
      <c r="N10" s="14">
        <v>0.23956442831215974</v>
      </c>
      <c r="O10" s="14">
        <v>0</v>
      </c>
      <c r="P10" s="14">
        <v>0</v>
      </c>
      <c r="Q10" s="14">
        <v>0</v>
      </c>
      <c r="R10" s="14">
        <v>0</v>
      </c>
      <c r="S10" s="14">
        <v>0</v>
      </c>
      <c r="T10" s="14">
        <v>0</v>
      </c>
      <c r="U10" s="14">
        <v>0</v>
      </c>
      <c r="V10" s="14">
        <v>0</v>
      </c>
      <c r="W10" s="14">
        <v>0</v>
      </c>
      <c r="X10" s="14">
        <v>0</v>
      </c>
      <c r="Y10" s="14">
        <v>0</v>
      </c>
      <c r="Z10" s="21">
        <v>0.25408348457350272</v>
      </c>
    </row>
    <row r="11" spans="1:26" x14ac:dyDescent="0.25">
      <c r="A11" s="4">
        <v>1983</v>
      </c>
      <c r="B11" s="8">
        <v>537</v>
      </c>
      <c r="C11" s="8" t="s">
        <v>43</v>
      </c>
      <c r="D11" s="15">
        <v>2.0484171322160148E-2</v>
      </c>
      <c r="E11" s="14">
        <v>1.8621973929236499E-3</v>
      </c>
      <c r="F11" s="14">
        <v>0</v>
      </c>
      <c r="G11" s="14">
        <v>8.3798882681564241E-2</v>
      </c>
      <c r="H11" s="14">
        <v>0</v>
      </c>
      <c r="I11" s="14">
        <v>2.7932960893854747E-2</v>
      </c>
      <c r="J11" s="14">
        <v>0</v>
      </c>
      <c r="K11" s="15">
        <v>0.12476722532588454</v>
      </c>
      <c r="L11" s="14">
        <v>0.16573556797020486</v>
      </c>
      <c r="M11" s="14">
        <v>0.17132216014897581</v>
      </c>
      <c r="N11" s="14">
        <v>7.8212290502793311E-2</v>
      </c>
      <c r="O11" s="14">
        <v>5.5865921787709499E-3</v>
      </c>
      <c r="P11" s="14">
        <v>0</v>
      </c>
      <c r="Q11" s="14">
        <v>0</v>
      </c>
      <c r="R11" s="14">
        <v>0</v>
      </c>
      <c r="S11" s="14">
        <v>0</v>
      </c>
      <c r="T11" s="14">
        <v>0</v>
      </c>
      <c r="U11" s="14">
        <v>0</v>
      </c>
      <c r="V11" s="14">
        <v>0</v>
      </c>
      <c r="W11" s="14">
        <v>0</v>
      </c>
      <c r="X11" s="14">
        <v>0</v>
      </c>
      <c r="Y11" s="14">
        <v>0</v>
      </c>
      <c r="Z11" s="21">
        <v>0.32029795158286778</v>
      </c>
    </row>
    <row r="12" spans="1:26" x14ac:dyDescent="0.25">
      <c r="A12" s="4">
        <v>1984</v>
      </c>
      <c r="B12" s="8">
        <v>319</v>
      </c>
      <c r="C12" s="8" t="s">
        <v>43</v>
      </c>
      <c r="D12" s="15">
        <v>0</v>
      </c>
      <c r="E12" s="14">
        <v>9.4043887147335428E-3</v>
      </c>
      <c r="F12" s="14">
        <v>0</v>
      </c>
      <c r="G12" s="14">
        <v>2.1943573667711599E-2</v>
      </c>
      <c r="H12" s="14">
        <v>0</v>
      </c>
      <c r="I12" s="14">
        <v>2.1943573667711599E-2</v>
      </c>
      <c r="J12" s="14">
        <v>0</v>
      </c>
      <c r="K12" s="15">
        <v>5.9561128526645767E-2</v>
      </c>
      <c r="L12" s="14">
        <v>0.19749216300940439</v>
      </c>
      <c r="M12" s="14">
        <v>5.6426332288401257E-2</v>
      </c>
      <c r="N12" s="14">
        <v>6.5830721003134793E-2</v>
      </c>
      <c r="O12" s="14">
        <v>0</v>
      </c>
      <c r="P12" s="14">
        <v>0</v>
      </c>
      <c r="Q12" s="14">
        <v>0</v>
      </c>
      <c r="R12" s="14">
        <v>0</v>
      </c>
      <c r="S12" s="14">
        <v>0</v>
      </c>
      <c r="T12" s="14">
        <v>0</v>
      </c>
      <c r="U12" s="14">
        <v>0</v>
      </c>
      <c r="V12" s="14">
        <v>0</v>
      </c>
      <c r="W12" s="14">
        <v>0</v>
      </c>
      <c r="X12" s="14">
        <v>0</v>
      </c>
      <c r="Y12" s="14">
        <v>3.134796238244514E-3</v>
      </c>
      <c r="Z12" s="21">
        <v>0.56426332288401249</v>
      </c>
    </row>
    <row r="13" spans="1:26" x14ac:dyDescent="0.25">
      <c r="A13" s="4">
        <v>1985</v>
      </c>
      <c r="B13" s="8">
        <v>159</v>
      </c>
      <c r="C13" s="8" t="s">
        <v>43</v>
      </c>
      <c r="D13" s="15">
        <v>0.13207547169811321</v>
      </c>
      <c r="E13" s="14">
        <v>6.2893081761006293E-3</v>
      </c>
      <c r="F13" s="14">
        <v>3.7735849056603772E-2</v>
      </c>
      <c r="G13" s="14">
        <v>6.2893081761006289E-2</v>
      </c>
      <c r="H13" s="14">
        <v>0</v>
      </c>
      <c r="I13" s="14">
        <v>0</v>
      </c>
      <c r="J13" s="14">
        <v>0</v>
      </c>
      <c r="K13" s="15">
        <v>0</v>
      </c>
      <c r="L13" s="14">
        <v>0.37106918238993708</v>
      </c>
      <c r="M13" s="14">
        <v>1.2578616352201259E-2</v>
      </c>
      <c r="N13" s="14">
        <v>0.12578616352201261</v>
      </c>
      <c r="O13" s="14">
        <v>3.1446540880503145E-2</v>
      </c>
      <c r="P13" s="14">
        <v>0</v>
      </c>
      <c r="Q13" s="14">
        <v>0</v>
      </c>
      <c r="R13" s="14">
        <v>0</v>
      </c>
      <c r="S13" s="14">
        <v>0</v>
      </c>
      <c r="T13" s="14">
        <v>0</v>
      </c>
      <c r="U13" s="14">
        <v>0</v>
      </c>
      <c r="V13" s="14">
        <v>0</v>
      </c>
      <c r="W13" s="14">
        <v>0</v>
      </c>
      <c r="X13" s="14">
        <v>0</v>
      </c>
      <c r="Y13" s="14">
        <v>0</v>
      </c>
      <c r="Z13" s="21">
        <v>0.22012578616352202</v>
      </c>
    </row>
    <row r="14" spans="1:26" x14ac:dyDescent="0.25">
      <c r="A14" s="4">
        <v>1986</v>
      </c>
      <c r="B14" s="8">
        <v>205</v>
      </c>
      <c r="C14" s="8" t="s">
        <v>43</v>
      </c>
      <c r="D14" s="15">
        <v>5.8536585365853655E-2</v>
      </c>
      <c r="E14" s="14">
        <v>0</v>
      </c>
      <c r="F14" s="14">
        <v>5.3658536585365853E-2</v>
      </c>
      <c r="G14" s="14">
        <v>2.4390243902439025E-2</v>
      </c>
      <c r="H14" s="14">
        <v>0</v>
      </c>
      <c r="I14" s="14">
        <v>2.4390243902439025E-2</v>
      </c>
      <c r="J14" s="14">
        <v>0</v>
      </c>
      <c r="K14" s="15">
        <v>0.12682926829268293</v>
      </c>
      <c r="L14" s="14">
        <v>0.32195121951219513</v>
      </c>
      <c r="M14" s="14">
        <v>4.3902439024390241E-2</v>
      </c>
      <c r="N14" s="14">
        <v>0.11707317073170731</v>
      </c>
      <c r="O14" s="14">
        <v>0</v>
      </c>
      <c r="P14" s="14">
        <v>0</v>
      </c>
      <c r="Q14" s="14">
        <v>0</v>
      </c>
      <c r="R14" s="14">
        <v>0</v>
      </c>
      <c r="S14" s="14">
        <v>0</v>
      </c>
      <c r="T14" s="14">
        <v>0</v>
      </c>
      <c r="U14" s="14">
        <v>0</v>
      </c>
      <c r="V14" s="14">
        <v>0</v>
      </c>
      <c r="W14" s="14">
        <v>0</v>
      </c>
      <c r="X14" s="14">
        <v>0</v>
      </c>
      <c r="Y14" s="14">
        <v>0</v>
      </c>
      <c r="Z14" s="21">
        <v>0.22926829268292684</v>
      </c>
    </row>
    <row r="15" spans="1:26" x14ac:dyDescent="0.25">
      <c r="A15" s="4">
        <v>1987</v>
      </c>
      <c r="B15" s="8">
        <v>167</v>
      </c>
      <c r="C15" s="8" t="s">
        <v>43</v>
      </c>
      <c r="D15" s="15">
        <v>2.9940119760479042E-2</v>
      </c>
      <c r="E15" s="14">
        <v>1.1976047904191617E-2</v>
      </c>
      <c r="F15" s="14">
        <v>0</v>
      </c>
      <c r="G15" s="14">
        <v>0.1497005988023952</v>
      </c>
      <c r="H15" s="14">
        <v>2.9940119760479042E-2</v>
      </c>
      <c r="I15" s="14">
        <v>0</v>
      </c>
      <c r="J15" s="14">
        <v>4.1916167664670656E-2</v>
      </c>
      <c r="K15" s="15">
        <v>0</v>
      </c>
      <c r="L15" s="14">
        <v>0.25748502994011979</v>
      </c>
      <c r="M15" s="14">
        <v>2.3952095808383235E-2</v>
      </c>
      <c r="N15" s="14">
        <v>6.5868263473053898E-2</v>
      </c>
      <c r="O15" s="14">
        <v>0</v>
      </c>
      <c r="P15" s="14">
        <v>0</v>
      </c>
      <c r="Q15" s="14">
        <v>0</v>
      </c>
      <c r="R15" s="14">
        <v>0</v>
      </c>
      <c r="S15" s="14">
        <v>0</v>
      </c>
      <c r="T15" s="14">
        <v>0</v>
      </c>
      <c r="U15" s="14">
        <v>0</v>
      </c>
      <c r="V15" s="14">
        <v>0</v>
      </c>
      <c r="W15" s="14">
        <v>0</v>
      </c>
      <c r="X15" s="14">
        <v>0</v>
      </c>
      <c r="Y15" s="14">
        <v>0</v>
      </c>
      <c r="Z15" s="21">
        <v>0.38922155688622756</v>
      </c>
    </row>
    <row r="16" spans="1:26" x14ac:dyDescent="0.25">
      <c r="A16" s="4">
        <v>1988</v>
      </c>
      <c r="B16" s="8">
        <v>104</v>
      </c>
      <c r="C16" s="8" t="s">
        <v>43</v>
      </c>
      <c r="D16" s="15">
        <v>0.11538461538461539</v>
      </c>
      <c r="E16" s="14">
        <v>0</v>
      </c>
      <c r="F16" s="14">
        <v>0</v>
      </c>
      <c r="G16" s="14">
        <v>0</v>
      </c>
      <c r="H16" s="14">
        <v>0</v>
      </c>
      <c r="I16" s="14">
        <v>0</v>
      </c>
      <c r="J16" s="14">
        <v>0</v>
      </c>
      <c r="K16" s="15">
        <v>0</v>
      </c>
      <c r="L16" s="14">
        <v>0.36538461538461542</v>
      </c>
      <c r="M16" s="14">
        <v>0</v>
      </c>
      <c r="N16" s="14">
        <v>5.7692307692307696E-2</v>
      </c>
      <c r="O16" s="14">
        <v>0</v>
      </c>
      <c r="P16" s="14">
        <v>0</v>
      </c>
      <c r="Q16" s="14">
        <v>0</v>
      </c>
      <c r="R16" s="14">
        <v>0</v>
      </c>
      <c r="S16" s="14">
        <v>0</v>
      </c>
      <c r="T16" s="14">
        <v>0</v>
      </c>
      <c r="U16" s="14">
        <v>0</v>
      </c>
      <c r="V16" s="14">
        <v>0</v>
      </c>
      <c r="W16" s="14">
        <v>0</v>
      </c>
      <c r="X16" s="14">
        <v>0</v>
      </c>
      <c r="Y16" s="14">
        <v>9.6153846153846159E-3</v>
      </c>
      <c r="Z16" s="21">
        <v>0.45192307692307693</v>
      </c>
    </row>
    <row r="17" spans="1:26" x14ac:dyDescent="0.25">
      <c r="A17" s="4">
        <v>1989</v>
      </c>
      <c r="B17" s="8">
        <v>77</v>
      </c>
      <c r="C17" s="8" t="s">
        <v>43</v>
      </c>
      <c r="D17" s="15">
        <v>2.5974025974025976E-2</v>
      </c>
      <c r="E17" s="14">
        <v>0</v>
      </c>
      <c r="F17" s="14">
        <v>0</v>
      </c>
      <c r="G17" s="14">
        <v>0</v>
      </c>
      <c r="H17" s="14">
        <v>0</v>
      </c>
      <c r="I17" s="14">
        <v>0</v>
      </c>
      <c r="J17" s="14">
        <v>0</v>
      </c>
      <c r="K17" s="15">
        <v>0</v>
      </c>
      <c r="L17" s="14">
        <v>0.53246753246753253</v>
      </c>
      <c r="M17" s="14">
        <v>0</v>
      </c>
      <c r="N17" s="14">
        <v>0</v>
      </c>
      <c r="O17" s="14">
        <v>0</v>
      </c>
      <c r="P17" s="14">
        <v>0</v>
      </c>
      <c r="Q17" s="14">
        <v>0</v>
      </c>
      <c r="R17" s="14">
        <v>0</v>
      </c>
      <c r="S17" s="14">
        <v>0</v>
      </c>
      <c r="T17" s="14">
        <v>0</v>
      </c>
      <c r="U17" s="14">
        <v>0</v>
      </c>
      <c r="V17" s="14">
        <v>0</v>
      </c>
      <c r="W17" s="14">
        <v>0</v>
      </c>
      <c r="X17" s="14">
        <v>0</v>
      </c>
      <c r="Y17" s="14">
        <v>5.1948051948051951E-2</v>
      </c>
      <c r="Z17" s="21">
        <v>0.38961038961038963</v>
      </c>
    </row>
    <row r="18" spans="1:26" x14ac:dyDescent="0.25">
      <c r="A18" s="4">
        <v>1990</v>
      </c>
      <c r="B18" s="8">
        <v>101</v>
      </c>
      <c r="C18" s="8" t="s">
        <v>43</v>
      </c>
      <c r="D18" s="15">
        <v>7.9207920792079209E-2</v>
      </c>
      <c r="E18" s="14">
        <v>0</v>
      </c>
      <c r="F18" s="14">
        <v>0</v>
      </c>
      <c r="G18" s="14">
        <v>0</v>
      </c>
      <c r="H18" s="14">
        <v>0</v>
      </c>
      <c r="I18" s="14">
        <v>0</v>
      </c>
      <c r="J18" s="14">
        <v>0</v>
      </c>
      <c r="K18" s="15">
        <v>0</v>
      </c>
      <c r="L18" s="14">
        <v>0.14851485148514854</v>
      </c>
      <c r="M18" s="14">
        <v>2.9702970297029702E-2</v>
      </c>
      <c r="N18" s="14">
        <v>0.15841584158415842</v>
      </c>
      <c r="O18" s="14">
        <v>0</v>
      </c>
      <c r="P18" s="14">
        <v>0</v>
      </c>
      <c r="Q18" s="14">
        <v>0</v>
      </c>
      <c r="R18" s="14">
        <v>0</v>
      </c>
      <c r="S18" s="14">
        <v>0</v>
      </c>
      <c r="T18" s="14">
        <v>0</v>
      </c>
      <c r="U18" s="14">
        <v>0</v>
      </c>
      <c r="V18" s="14">
        <v>0</v>
      </c>
      <c r="W18" s="14">
        <v>0</v>
      </c>
      <c r="X18" s="14">
        <v>0</v>
      </c>
      <c r="Y18" s="14">
        <v>0</v>
      </c>
      <c r="Z18" s="21">
        <v>0.58415841584158412</v>
      </c>
    </row>
    <row r="19" spans="1:26" x14ac:dyDescent="0.25">
      <c r="A19" s="4">
        <v>1991</v>
      </c>
      <c r="B19" s="8">
        <v>128</v>
      </c>
      <c r="C19" s="8" t="s">
        <v>43</v>
      </c>
      <c r="D19" s="15">
        <v>5.46875E-2</v>
      </c>
      <c r="E19" s="14">
        <v>7.8125E-2</v>
      </c>
      <c r="F19" s="14">
        <v>0</v>
      </c>
      <c r="G19" s="14">
        <v>0</v>
      </c>
      <c r="H19" s="14">
        <v>0</v>
      </c>
      <c r="I19" s="14">
        <v>0</v>
      </c>
      <c r="J19" s="14">
        <v>0</v>
      </c>
      <c r="K19" s="15">
        <v>0</v>
      </c>
      <c r="L19" s="14">
        <v>0.4375</v>
      </c>
      <c r="M19" s="14">
        <v>0</v>
      </c>
      <c r="N19" s="14">
        <v>0.1015625</v>
      </c>
      <c r="O19" s="14">
        <v>2.34375E-2</v>
      </c>
      <c r="P19" s="14">
        <v>0</v>
      </c>
      <c r="Q19" s="14">
        <v>0</v>
      </c>
      <c r="R19" s="14">
        <v>0</v>
      </c>
      <c r="S19" s="14">
        <v>0</v>
      </c>
      <c r="T19" s="14">
        <v>0</v>
      </c>
      <c r="U19" s="14">
        <v>0</v>
      </c>
      <c r="V19" s="14">
        <v>0</v>
      </c>
      <c r="W19" s="14">
        <v>0</v>
      </c>
      <c r="X19" s="14">
        <v>0</v>
      </c>
      <c r="Y19" s="14">
        <v>0</v>
      </c>
      <c r="Z19" s="21">
        <v>0.3046875</v>
      </c>
    </row>
    <row r="20" spans="1:26" x14ac:dyDescent="0.25">
      <c r="A20" s="4">
        <v>1992</v>
      </c>
      <c r="B20" s="8">
        <v>101</v>
      </c>
      <c r="C20" s="8" t="s">
        <v>43</v>
      </c>
      <c r="D20" s="15">
        <v>0</v>
      </c>
      <c r="E20" s="14">
        <v>0</v>
      </c>
      <c r="F20" s="14">
        <v>0</v>
      </c>
      <c r="G20" s="14">
        <v>0</v>
      </c>
      <c r="H20" s="14">
        <v>0</v>
      </c>
      <c r="I20" s="14">
        <v>0</v>
      </c>
      <c r="J20" s="14">
        <v>0</v>
      </c>
      <c r="K20" s="15">
        <v>2.9702970297029702E-2</v>
      </c>
      <c r="L20" s="14">
        <v>0.45544554455445546</v>
      </c>
      <c r="M20" s="14">
        <v>0</v>
      </c>
      <c r="N20" s="14">
        <v>0.18811881188118812</v>
      </c>
      <c r="O20" s="14">
        <v>0</v>
      </c>
      <c r="P20" s="14">
        <v>0</v>
      </c>
      <c r="Q20" s="14">
        <v>0</v>
      </c>
      <c r="R20" s="14">
        <v>0</v>
      </c>
      <c r="S20" s="14">
        <v>0</v>
      </c>
      <c r="T20" s="14">
        <v>0</v>
      </c>
      <c r="U20" s="14">
        <v>0</v>
      </c>
      <c r="V20" s="14">
        <v>0</v>
      </c>
      <c r="W20" s="14">
        <v>0</v>
      </c>
      <c r="X20" s="14">
        <v>0</v>
      </c>
      <c r="Y20" s="14">
        <v>0</v>
      </c>
      <c r="Z20" s="21">
        <v>0.32673267326732675</v>
      </c>
    </row>
    <row r="21" spans="1:26" x14ac:dyDescent="0.25">
      <c r="A21" s="4">
        <v>1993</v>
      </c>
      <c r="B21" s="8">
        <v>82</v>
      </c>
      <c r="C21" s="8" t="s">
        <v>43</v>
      </c>
      <c r="D21" s="15">
        <v>0</v>
      </c>
      <c r="E21" s="14">
        <v>0</v>
      </c>
      <c r="F21" s="14">
        <v>0</v>
      </c>
      <c r="G21" s="14">
        <v>0</v>
      </c>
      <c r="H21" s="14">
        <v>0</v>
      </c>
      <c r="I21" s="14">
        <v>0</v>
      </c>
      <c r="J21" s="14">
        <v>0</v>
      </c>
      <c r="K21" s="15">
        <v>0</v>
      </c>
      <c r="L21" s="14">
        <v>0.59756097560975618</v>
      </c>
      <c r="M21" s="14">
        <v>0</v>
      </c>
      <c r="N21" s="14">
        <v>7.3170731707317069E-2</v>
      </c>
      <c r="O21" s="14">
        <v>4.878048780487805E-2</v>
      </c>
      <c r="P21" s="14">
        <v>0</v>
      </c>
      <c r="Q21" s="14">
        <v>0</v>
      </c>
      <c r="R21" s="14">
        <v>0</v>
      </c>
      <c r="S21" s="14">
        <v>0</v>
      </c>
      <c r="T21" s="14">
        <v>0</v>
      </c>
      <c r="U21" s="14">
        <v>0</v>
      </c>
      <c r="V21" s="14">
        <v>0</v>
      </c>
      <c r="W21" s="14">
        <v>0</v>
      </c>
      <c r="X21" s="14">
        <v>0</v>
      </c>
      <c r="Y21" s="14">
        <v>0</v>
      </c>
      <c r="Z21" s="21">
        <v>0.28048780487804881</v>
      </c>
    </row>
    <row r="22" spans="1:26" x14ac:dyDescent="0.25">
      <c r="A22" s="4">
        <v>1994</v>
      </c>
      <c r="B22" s="8">
        <v>32</v>
      </c>
      <c r="C22" s="8" t="s">
        <v>43</v>
      </c>
      <c r="D22" s="15">
        <v>0</v>
      </c>
      <c r="E22" s="14">
        <v>0</v>
      </c>
      <c r="F22" s="14">
        <v>0</v>
      </c>
      <c r="G22" s="14">
        <v>0</v>
      </c>
      <c r="H22" s="14">
        <v>0</v>
      </c>
      <c r="I22" s="14">
        <v>0</v>
      </c>
      <c r="J22" s="14">
        <v>0</v>
      </c>
      <c r="K22" s="15">
        <v>0</v>
      </c>
      <c r="L22" s="14">
        <v>0.65625</v>
      </c>
      <c r="M22" s="14">
        <v>0</v>
      </c>
      <c r="N22" s="14">
        <v>9.375E-2</v>
      </c>
      <c r="O22" s="14">
        <v>0</v>
      </c>
      <c r="P22" s="14">
        <v>0</v>
      </c>
      <c r="Q22" s="14">
        <v>0</v>
      </c>
      <c r="R22" s="14">
        <v>0</v>
      </c>
      <c r="S22" s="14">
        <v>0</v>
      </c>
      <c r="T22" s="14">
        <v>0</v>
      </c>
      <c r="U22" s="14">
        <v>0</v>
      </c>
      <c r="V22" s="14">
        <v>0</v>
      </c>
      <c r="W22" s="14">
        <v>0</v>
      </c>
      <c r="X22" s="14">
        <v>0</v>
      </c>
      <c r="Y22" s="14">
        <v>0</v>
      </c>
      <c r="Z22" s="21">
        <v>0.25</v>
      </c>
    </row>
    <row r="23" spans="1:26" x14ac:dyDescent="0.25">
      <c r="A23" s="4">
        <v>1995</v>
      </c>
      <c r="B23" s="8">
        <v>46</v>
      </c>
      <c r="C23" s="8" t="s">
        <v>43</v>
      </c>
      <c r="D23" s="15">
        <v>4.3478260869565216E-2</v>
      </c>
      <c r="E23" s="14">
        <v>2.1739130434782608E-2</v>
      </c>
      <c r="F23" s="14">
        <v>0</v>
      </c>
      <c r="G23" s="14">
        <v>0</v>
      </c>
      <c r="H23" s="14">
        <v>0</v>
      </c>
      <c r="I23" s="14">
        <v>0</v>
      </c>
      <c r="J23" s="14">
        <v>0</v>
      </c>
      <c r="K23" s="15">
        <v>0</v>
      </c>
      <c r="L23" s="14">
        <v>0.41304347826086957</v>
      </c>
      <c r="M23" s="14">
        <v>0</v>
      </c>
      <c r="N23" s="14">
        <v>0.15217391304347827</v>
      </c>
      <c r="O23" s="14">
        <v>0</v>
      </c>
      <c r="P23" s="14">
        <v>0</v>
      </c>
      <c r="Q23" s="14">
        <v>0</v>
      </c>
      <c r="R23" s="14">
        <v>0</v>
      </c>
      <c r="S23" s="14">
        <v>0</v>
      </c>
      <c r="T23" s="14">
        <v>0</v>
      </c>
      <c r="U23" s="14">
        <v>0</v>
      </c>
      <c r="V23" s="14">
        <v>0</v>
      </c>
      <c r="W23" s="14">
        <v>0</v>
      </c>
      <c r="X23" s="14">
        <v>0</v>
      </c>
      <c r="Y23" s="14">
        <v>0</v>
      </c>
      <c r="Z23" s="21">
        <v>0.36956521739130432</v>
      </c>
    </row>
    <row r="24" spans="1:26" x14ac:dyDescent="0.25">
      <c r="A24" s="4">
        <v>1996</v>
      </c>
      <c r="B24" s="8">
        <v>52</v>
      </c>
      <c r="C24" s="8" t="s">
        <v>43</v>
      </c>
      <c r="D24" s="15">
        <v>0</v>
      </c>
      <c r="E24" s="14">
        <v>0</v>
      </c>
      <c r="F24" s="14">
        <v>0</v>
      </c>
      <c r="G24" s="14">
        <v>0</v>
      </c>
      <c r="H24" s="14">
        <v>0</v>
      </c>
      <c r="I24" s="14">
        <v>0</v>
      </c>
      <c r="J24" s="14">
        <v>0</v>
      </c>
      <c r="K24" s="15">
        <v>0</v>
      </c>
      <c r="L24" s="14">
        <v>0.44230769230769229</v>
      </c>
      <c r="M24" s="14">
        <v>0</v>
      </c>
      <c r="N24" s="14">
        <v>1.9230769230769232E-2</v>
      </c>
      <c r="O24" s="14">
        <v>0</v>
      </c>
      <c r="P24" s="14">
        <v>0</v>
      </c>
      <c r="Q24" s="14">
        <v>0</v>
      </c>
      <c r="R24" s="14">
        <v>0</v>
      </c>
      <c r="S24" s="14">
        <v>0</v>
      </c>
      <c r="T24" s="14">
        <v>0</v>
      </c>
      <c r="U24" s="14">
        <v>0</v>
      </c>
      <c r="V24" s="14">
        <v>0</v>
      </c>
      <c r="W24" s="14">
        <v>0</v>
      </c>
      <c r="X24" s="14">
        <v>0</v>
      </c>
      <c r="Y24" s="14">
        <v>0</v>
      </c>
      <c r="Z24" s="21">
        <v>0.53846153846153844</v>
      </c>
    </row>
    <row r="25" spans="1:26" x14ac:dyDescent="0.25">
      <c r="A25" s="4">
        <v>1997</v>
      </c>
      <c r="B25" s="8">
        <v>27</v>
      </c>
      <c r="C25" s="8" t="s">
        <v>30</v>
      </c>
      <c r="D25" s="15">
        <v>0</v>
      </c>
      <c r="E25" s="14">
        <v>0</v>
      </c>
      <c r="F25" s="14">
        <v>0</v>
      </c>
      <c r="G25" s="14">
        <v>0</v>
      </c>
      <c r="H25" s="14">
        <v>0</v>
      </c>
      <c r="I25" s="14">
        <v>0</v>
      </c>
      <c r="J25" s="14">
        <v>0</v>
      </c>
      <c r="K25" s="15">
        <v>0</v>
      </c>
      <c r="L25" s="14">
        <v>0.14814814814814814</v>
      </c>
      <c r="M25" s="14">
        <v>0</v>
      </c>
      <c r="N25" s="14">
        <v>7.407407407407407E-2</v>
      </c>
      <c r="O25" s="14">
        <v>0</v>
      </c>
      <c r="P25" s="14">
        <v>0</v>
      </c>
      <c r="Q25" s="14">
        <v>0</v>
      </c>
      <c r="R25" s="14">
        <v>0</v>
      </c>
      <c r="S25" s="14">
        <v>0</v>
      </c>
      <c r="T25" s="14">
        <v>0</v>
      </c>
      <c r="U25" s="14">
        <v>0</v>
      </c>
      <c r="V25" s="14">
        <v>0</v>
      </c>
      <c r="W25" s="14">
        <v>0</v>
      </c>
      <c r="X25" s="14">
        <v>0</v>
      </c>
      <c r="Y25" s="14">
        <v>0</v>
      </c>
      <c r="Z25" s="21">
        <v>0.77777777777777779</v>
      </c>
    </row>
    <row r="26" spans="1:26" x14ac:dyDescent="0.25">
      <c r="A26" s="4">
        <v>1998</v>
      </c>
      <c r="B26" s="8">
        <v>9</v>
      </c>
      <c r="C26" s="8" t="s">
        <v>62</v>
      </c>
      <c r="D26" s="15" t="s">
        <v>26</v>
      </c>
      <c r="E26" s="14" t="s">
        <v>27</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v>51</v>
      </c>
      <c r="C27" s="8" t="s">
        <v>61</v>
      </c>
      <c r="D27" s="15">
        <v>0</v>
      </c>
      <c r="E27" s="14">
        <v>0</v>
      </c>
      <c r="F27" s="14">
        <v>0</v>
      </c>
      <c r="G27" s="14">
        <v>0</v>
      </c>
      <c r="H27" s="14">
        <v>0</v>
      </c>
      <c r="I27" s="14">
        <v>0</v>
      </c>
      <c r="J27" s="14">
        <v>0</v>
      </c>
      <c r="K27" s="15">
        <v>0</v>
      </c>
      <c r="L27" s="14">
        <v>0.17647058823529413</v>
      </c>
      <c r="M27" s="14">
        <v>0</v>
      </c>
      <c r="N27" s="14">
        <v>3.9215686274509803E-2</v>
      </c>
      <c r="O27" s="14">
        <v>0</v>
      </c>
      <c r="P27" s="14">
        <v>0</v>
      </c>
      <c r="Q27" s="14">
        <v>0</v>
      </c>
      <c r="R27" s="14">
        <v>0</v>
      </c>
      <c r="S27" s="14">
        <v>0</v>
      </c>
      <c r="T27" s="14">
        <v>0</v>
      </c>
      <c r="U27" s="14">
        <v>0</v>
      </c>
      <c r="V27" s="14">
        <v>0</v>
      </c>
      <c r="W27" s="14">
        <v>0</v>
      </c>
      <c r="X27" s="14">
        <v>0</v>
      </c>
      <c r="Y27" s="14">
        <v>0</v>
      </c>
      <c r="Z27" s="21">
        <v>0.78431372549019607</v>
      </c>
    </row>
    <row r="28" spans="1:26" x14ac:dyDescent="0.25">
      <c r="A28" s="4">
        <v>2000</v>
      </c>
      <c r="B28" s="8">
        <v>64</v>
      </c>
      <c r="C28" s="8" t="s">
        <v>42</v>
      </c>
      <c r="D28" s="15">
        <v>1.5625E-2</v>
      </c>
      <c r="E28" s="14">
        <v>1.5625E-2</v>
      </c>
      <c r="F28" s="14">
        <v>0</v>
      </c>
      <c r="G28" s="14">
        <v>0</v>
      </c>
      <c r="H28" s="14">
        <v>0</v>
      </c>
      <c r="I28" s="14">
        <v>0</v>
      </c>
      <c r="J28" s="14">
        <v>0</v>
      </c>
      <c r="K28" s="15">
        <v>0</v>
      </c>
      <c r="L28" s="14">
        <v>0.125</v>
      </c>
      <c r="M28" s="14">
        <v>0</v>
      </c>
      <c r="N28" s="14">
        <v>0</v>
      </c>
      <c r="O28" s="14">
        <v>0</v>
      </c>
      <c r="P28" s="14">
        <v>0</v>
      </c>
      <c r="Q28" s="14">
        <v>0</v>
      </c>
      <c r="R28" s="14">
        <v>0</v>
      </c>
      <c r="S28" s="14">
        <v>0</v>
      </c>
      <c r="T28" s="14">
        <v>0</v>
      </c>
      <c r="U28" s="14">
        <v>0</v>
      </c>
      <c r="V28" s="14">
        <v>0</v>
      </c>
      <c r="W28" s="14">
        <v>0</v>
      </c>
      <c r="X28" s="14">
        <v>0</v>
      </c>
      <c r="Y28" s="14">
        <v>0</v>
      </c>
      <c r="Z28" s="21">
        <v>0.84375</v>
      </c>
    </row>
    <row r="29" spans="1:26" x14ac:dyDescent="0.25">
      <c r="A29" s="4">
        <v>2001</v>
      </c>
      <c r="B29" s="8">
        <v>213</v>
      </c>
      <c r="C29" s="8" t="s">
        <v>43</v>
      </c>
      <c r="D29" s="15">
        <v>2.8169014084507039E-2</v>
      </c>
      <c r="E29" s="14">
        <v>4.6948356807511738E-3</v>
      </c>
      <c r="F29" s="14">
        <v>0</v>
      </c>
      <c r="G29" s="14">
        <v>0</v>
      </c>
      <c r="H29" s="14">
        <v>0</v>
      </c>
      <c r="I29" s="14">
        <v>2.3474178403755867E-2</v>
      </c>
      <c r="J29" s="14">
        <v>0</v>
      </c>
      <c r="K29" s="15">
        <v>0</v>
      </c>
      <c r="L29" s="14">
        <v>4.2253521126760563E-2</v>
      </c>
      <c r="M29" s="14">
        <v>0</v>
      </c>
      <c r="N29" s="14">
        <v>0</v>
      </c>
      <c r="O29" s="14">
        <v>0</v>
      </c>
      <c r="P29" s="14">
        <v>0</v>
      </c>
      <c r="Q29" s="14">
        <v>0</v>
      </c>
      <c r="R29" s="14">
        <v>0</v>
      </c>
      <c r="S29" s="14">
        <v>0</v>
      </c>
      <c r="T29" s="14">
        <v>0</v>
      </c>
      <c r="U29" s="14">
        <v>0</v>
      </c>
      <c r="V29" s="14">
        <v>0</v>
      </c>
      <c r="W29" s="14">
        <v>0</v>
      </c>
      <c r="X29" s="14">
        <v>0</v>
      </c>
      <c r="Y29" s="14">
        <v>0</v>
      </c>
      <c r="Z29" s="21">
        <v>0.90140845070422537</v>
      </c>
    </row>
    <row r="30" spans="1:26" x14ac:dyDescent="0.25">
      <c r="A30" s="4">
        <v>2002</v>
      </c>
      <c r="B30" s="8">
        <v>121</v>
      </c>
      <c r="C30" s="8" t="s">
        <v>43</v>
      </c>
      <c r="D30" s="15">
        <v>5.7851239669421489E-2</v>
      </c>
      <c r="E30" s="14">
        <v>0</v>
      </c>
      <c r="F30" s="14">
        <v>0</v>
      </c>
      <c r="G30" s="14">
        <v>0</v>
      </c>
      <c r="H30" s="14">
        <v>0</v>
      </c>
      <c r="I30" s="14">
        <v>0</v>
      </c>
      <c r="J30" s="14">
        <v>0.11570247933884298</v>
      </c>
      <c r="K30" s="15">
        <v>0</v>
      </c>
      <c r="L30" s="14">
        <v>4.9586776859504134E-2</v>
      </c>
      <c r="M30" s="14">
        <v>0</v>
      </c>
      <c r="N30" s="14">
        <v>0</v>
      </c>
      <c r="O30" s="14">
        <v>9.9173553719008267E-2</v>
      </c>
      <c r="P30" s="14">
        <v>0</v>
      </c>
      <c r="Q30" s="14">
        <v>0</v>
      </c>
      <c r="R30" s="14">
        <v>0</v>
      </c>
      <c r="S30" s="14">
        <v>0</v>
      </c>
      <c r="T30" s="14">
        <v>0</v>
      </c>
      <c r="U30" s="14">
        <v>0</v>
      </c>
      <c r="V30" s="14">
        <v>0</v>
      </c>
      <c r="W30" s="14">
        <v>0</v>
      </c>
      <c r="X30" s="14">
        <v>0</v>
      </c>
      <c r="Y30" s="14">
        <v>0</v>
      </c>
      <c r="Z30" s="21">
        <v>0.6776859504132231</v>
      </c>
    </row>
    <row r="31" spans="1:26" x14ac:dyDescent="0.25">
      <c r="A31" s="4">
        <v>2003</v>
      </c>
      <c r="B31" s="8">
        <v>123</v>
      </c>
      <c r="C31" s="8" t="s">
        <v>43</v>
      </c>
      <c r="D31" s="15">
        <v>0</v>
      </c>
      <c r="E31" s="14">
        <v>0</v>
      </c>
      <c r="F31" s="14">
        <v>0</v>
      </c>
      <c r="G31" s="14">
        <v>0</v>
      </c>
      <c r="H31" s="14">
        <v>0</v>
      </c>
      <c r="I31" s="14">
        <v>0</v>
      </c>
      <c r="J31" s="14">
        <v>0</v>
      </c>
      <c r="K31" s="15">
        <v>0</v>
      </c>
      <c r="L31" s="14">
        <v>0.17886178861788618</v>
      </c>
      <c r="M31" s="14">
        <v>0</v>
      </c>
      <c r="N31" s="14">
        <v>8.130081300813009E-3</v>
      </c>
      <c r="O31" s="14">
        <v>0</v>
      </c>
      <c r="P31" s="14">
        <v>0</v>
      </c>
      <c r="Q31" s="14">
        <v>0</v>
      </c>
      <c r="R31" s="14">
        <v>0</v>
      </c>
      <c r="S31" s="14">
        <v>0</v>
      </c>
      <c r="T31" s="14">
        <v>0</v>
      </c>
      <c r="U31" s="14">
        <v>0</v>
      </c>
      <c r="V31" s="14">
        <v>0</v>
      </c>
      <c r="W31" s="14">
        <v>0</v>
      </c>
      <c r="X31" s="14">
        <v>0</v>
      </c>
      <c r="Y31" s="14">
        <v>6.5040650406504072E-2</v>
      </c>
      <c r="Z31" s="21">
        <v>0.74796747967479671</v>
      </c>
    </row>
    <row r="32" spans="1:26" x14ac:dyDescent="0.25">
      <c r="A32" s="4">
        <v>2004</v>
      </c>
      <c r="B32" s="8">
        <v>105</v>
      </c>
      <c r="C32" s="8" t="s">
        <v>43</v>
      </c>
      <c r="D32" s="15">
        <v>0.16190476190476191</v>
      </c>
      <c r="E32" s="14">
        <v>9.5238095238095247E-3</v>
      </c>
      <c r="F32" s="14">
        <v>0</v>
      </c>
      <c r="G32" s="14">
        <v>0</v>
      </c>
      <c r="H32" s="14">
        <v>0</v>
      </c>
      <c r="I32" s="14">
        <v>2.8571428571428571E-2</v>
      </c>
      <c r="J32" s="14">
        <v>0</v>
      </c>
      <c r="K32" s="15">
        <v>0</v>
      </c>
      <c r="L32" s="14">
        <v>0.11428571428571428</v>
      </c>
      <c r="M32" s="14">
        <v>0</v>
      </c>
      <c r="N32" s="14">
        <v>0</v>
      </c>
      <c r="O32" s="14">
        <v>0</v>
      </c>
      <c r="P32" s="14">
        <v>0</v>
      </c>
      <c r="Q32" s="14">
        <v>0</v>
      </c>
      <c r="R32" s="14">
        <v>0</v>
      </c>
      <c r="S32" s="14">
        <v>0</v>
      </c>
      <c r="T32" s="14">
        <v>0</v>
      </c>
      <c r="U32" s="14">
        <v>0</v>
      </c>
      <c r="V32" s="14">
        <v>0</v>
      </c>
      <c r="W32" s="14">
        <v>0</v>
      </c>
      <c r="X32" s="14">
        <v>0</v>
      </c>
      <c r="Y32" s="14">
        <v>0</v>
      </c>
      <c r="Z32" s="21">
        <v>0.68571428571428572</v>
      </c>
    </row>
    <row r="33" spans="1:26" x14ac:dyDescent="0.25">
      <c r="A33" s="4">
        <v>2005</v>
      </c>
      <c r="B33" s="8">
        <v>332</v>
      </c>
      <c r="C33" s="8" t="s">
        <v>43</v>
      </c>
      <c r="D33" s="15">
        <v>1.5060240963855422E-2</v>
      </c>
      <c r="E33" s="14">
        <v>0</v>
      </c>
      <c r="F33" s="14">
        <v>0</v>
      </c>
      <c r="G33" s="14">
        <v>1.2048192771084338E-2</v>
      </c>
      <c r="H33" s="14">
        <v>0</v>
      </c>
      <c r="I33" s="14">
        <v>6.024096385542169E-3</v>
      </c>
      <c r="J33" s="14">
        <v>0</v>
      </c>
      <c r="K33" s="15">
        <v>0</v>
      </c>
      <c r="L33" s="14">
        <v>0.27108433734939757</v>
      </c>
      <c r="M33" s="14">
        <v>0</v>
      </c>
      <c r="N33" s="14">
        <v>0</v>
      </c>
      <c r="O33" s="14">
        <v>0</v>
      </c>
      <c r="P33" s="14">
        <v>0</v>
      </c>
      <c r="Q33" s="14">
        <v>0</v>
      </c>
      <c r="R33" s="14">
        <v>0</v>
      </c>
      <c r="S33" s="14">
        <v>0</v>
      </c>
      <c r="T33" s="14">
        <v>0</v>
      </c>
      <c r="U33" s="14">
        <v>0</v>
      </c>
      <c r="V33" s="14">
        <v>0</v>
      </c>
      <c r="W33" s="14">
        <v>0</v>
      </c>
      <c r="X33" s="14">
        <v>0</v>
      </c>
      <c r="Y33" s="14">
        <v>0</v>
      </c>
      <c r="Z33" s="21">
        <v>0.69578313253012047</v>
      </c>
    </row>
    <row r="34" spans="1:26" x14ac:dyDescent="0.25">
      <c r="A34" s="4">
        <v>2006</v>
      </c>
      <c r="B34" s="8">
        <v>303</v>
      </c>
      <c r="C34" s="8" t="s">
        <v>43</v>
      </c>
      <c r="D34" s="15">
        <v>7.9207920792079195E-2</v>
      </c>
      <c r="E34" s="14">
        <v>2.3102310231023101E-2</v>
      </c>
      <c r="F34" s="14">
        <v>0</v>
      </c>
      <c r="G34" s="14">
        <v>6.6006600660066007E-3</v>
      </c>
      <c r="H34" s="14">
        <v>0</v>
      </c>
      <c r="I34" s="14">
        <v>0</v>
      </c>
      <c r="J34" s="14">
        <v>1.9801980198019802E-2</v>
      </c>
      <c r="K34" s="15">
        <v>0</v>
      </c>
      <c r="L34" s="14">
        <v>6.9306930693069313E-2</v>
      </c>
      <c r="M34" s="14">
        <v>0</v>
      </c>
      <c r="N34" s="14">
        <v>0</v>
      </c>
      <c r="O34" s="14">
        <v>0</v>
      </c>
      <c r="P34" s="14">
        <v>0</v>
      </c>
      <c r="Q34" s="14">
        <v>0</v>
      </c>
      <c r="R34" s="14">
        <v>0</v>
      </c>
      <c r="S34" s="14">
        <v>0</v>
      </c>
      <c r="T34" s="14">
        <v>0</v>
      </c>
      <c r="U34" s="14">
        <v>0</v>
      </c>
      <c r="V34" s="14">
        <v>0</v>
      </c>
      <c r="W34" s="14">
        <v>0</v>
      </c>
      <c r="X34" s="14">
        <v>0</v>
      </c>
      <c r="Y34" s="14">
        <v>0</v>
      </c>
      <c r="Z34" s="21">
        <v>0.80198019801980203</v>
      </c>
    </row>
    <row r="35" spans="1:26" x14ac:dyDescent="0.25">
      <c r="A35" s="4">
        <v>2007</v>
      </c>
      <c r="B35" s="8">
        <v>435</v>
      </c>
      <c r="C35" s="8" t="s">
        <v>43</v>
      </c>
      <c r="D35" s="15">
        <v>0.11494252873563218</v>
      </c>
      <c r="E35" s="14">
        <v>8.5057471264367815E-2</v>
      </c>
      <c r="F35" s="14">
        <v>1.6091954022988506E-2</v>
      </c>
      <c r="G35" s="14">
        <v>6.8965517241379309E-3</v>
      </c>
      <c r="H35" s="14">
        <v>0</v>
      </c>
      <c r="I35" s="14">
        <v>0</v>
      </c>
      <c r="J35" s="14">
        <v>0</v>
      </c>
      <c r="K35" s="15">
        <v>0</v>
      </c>
      <c r="L35" s="14">
        <v>6.2068965517241378E-2</v>
      </c>
      <c r="M35" s="14">
        <v>0</v>
      </c>
      <c r="N35" s="14">
        <v>4.5977011494252873E-3</v>
      </c>
      <c r="O35" s="14">
        <v>0</v>
      </c>
      <c r="P35" s="14">
        <v>0</v>
      </c>
      <c r="Q35" s="14">
        <v>0</v>
      </c>
      <c r="R35" s="14">
        <v>0</v>
      </c>
      <c r="S35" s="14">
        <v>0</v>
      </c>
      <c r="T35" s="14">
        <v>0</v>
      </c>
      <c r="U35" s="14">
        <v>0</v>
      </c>
      <c r="V35" s="14">
        <v>0</v>
      </c>
      <c r="W35" s="14">
        <v>0</v>
      </c>
      <c r="X35" s="14">
        <v>0</v>
      </c>
      <c r="Y35" s="14">
        <v>2.2988505747126436E-3</v>
      </c>
      <c r="Z35" s="21">
        <v>0.7080459770114943</v>
      </c>
    </row>
    <row r="36" spans="1:26" x14ac:dyDescent="0.25">
      <c r="A36" s="4">
        <v>2008</v>
      </c>
      <c r="B36" s="8">
        <v>270</v>
      </c>
      <c r="C36" s="8" t="s">
        <v>43</v>
      </c>
      <c r="D36" s="15">
        <v>1.4814814814814815E-2</v>
      </c>
      <c r="E36" s="14">
        <v>1.1111111111111112E-2</v>
      </c>
      <c r="F36" s="14">
        <v>0</v>
      </c>
      <c r="G36" s="14">
        <v>0</v>
      </c>
      <c r="H36" s="14">
        <v>0</v>
      </c>
      <c r="I36" s="14">
        <v>0</v>
      </c>
      <c r="J36" s="14">
        <v>5.185185185185185E-2</v>
      </c>
      <c r="K36" s="15">
        <v>0</v>
      </c>
      <c r="L36" s="14">
        <v>0.12592592592592594</v>
      </c>
      <c r="M36" s="14">
        <v>0</v>
      </c>
      <c r="N36" s="14">
        <v>0</v>
      </c>
      <c r="O36" s="14">
        <v>2.5925925925925925E-2</v>
      </c>
      <c r="P36" s="14">
        <v>0</v>
      </c>
      <c r="Q36" s="14">
        <v>0</v>
      </c>
      <c r="R36" s="14">
        <v>0</v>
      </c>
      <c r="S36" s="14">
        <v>0</v>
      </c>
      <c r="T36" s="14">
        <v>0</v>
      </c>
      <c r="U36" s="14">
        <v>0</v>
      </c>
      <c r="V36" s="14">
        <v>0</v>
      </c>
      <c r="W36" s="14">
        <v>0</v>
      </c>
      <c r="X36" s="14">
        <v>0</v>
      </c>
      <c r="Y36" s="14">
        <v>3.7037037037037038E-3</v>
      </c>
      <c r="Z36" s="21">
        <v>0.76666666666666672</v>
      </c>
    </row>
    <row r="37" spans="1:26" x14ac:dyDescent="0.25">
      <c r="A37" s="4">
        <v>2009</v>
      </c>
      <c r="B37" s="8">
        <v>610</v>
      </c>
      <c r="C37" s="8" t="s">
        <v>43</v>
      </c>
      <c r="D37" s="15">
        <v>5.2459016393442623E-2</v>
      </c>
      <c r="E37" s="14">
        <v>1.8032786885245903E-2</v>
      </c>
      <c r="F37" s="14">
        <v>1.639344262295082E-3</v>
      </c>
      <c r="G37" s="14">
        <v>1.1475409836065573E-2</v>
      </c>
      <c r="H37" s="14">
        <v>3.2786885245901639E-3</v>
      </c>
      <c r="I37" s="14">
        <v>0</v>
      </c>
      <c r="J37" s="14">
        <v>0</v>
      </c>
      <c r="K37" s="15">
        <v>0</v>
      </c>
      <c r="L37" s="14">
        <v>0.14590163934426231</v>
      </c>
      <c r="M37" s="14">
        <v>0</v>
      </c>
      <c r="N37" s="14">
        <v>0</v>
      </c>
      <c r="O37" s="14">
        <v>0</v>
      </c>
      <c r="P37" s="14">
        <v>0</v>
      </c>
      <c r="Q37" s="14">
        <v>0</v>
      </c>
      <c r="R37" s="14">
        <v>0</v>
      </c>
      <c r="S37" s="14">
        <v>0</v>
      </c>
      <c r="T37" s="14">
        <v>0</v>
      </c>
      <c r="U37" s="14">
        <v>0</v>
      </c>
      <c r="V37" s="14">
        <v>0</v>
      </c>
      <c r="W37" s="14">
        <v>0</v>
      </c>
      <c r="X37" s="14">
        <v>0</v>
      </c>
      <c r="Y37" s="14">
        <v>0</v>
      </c>
      <c r="Z37" s="21">
        <v>0.76721311475409837</v>
      </c>
    </row>
    <row r="38" spans="1:26" x14ac:dyDescent="0.25">
      <c r="A38" s="4">
        <v>2010</v>
      </c>
      <c r="B38" s="8">
        <v>483</v>
      </c>
      <c r="C38" s="8" t="s">
        <v>43</v>
      </c>
      <c r="D38" s="15">
        <v>6.8322981366459618E-2</v>
      </c>
      <c r="E38" s="14">
        <v>8.2815734989648039E-3</v>
      </c>
      <c r="F38" s="14">
        <v>0</v>
      </c>
      <c r="G38" s="14">
        <v>0</v>
      </c>
      <c r="H38" s="14">
        <v>1.0351966873706004E-2</v>
      </c>
      <c r="I38" s="14">
        <v>1.6563146997929608E-2</v>
      </c>
      <c r="J38" s="14">
        <v>1.0351966873706004E-2</v>
      </c>
      <c r="K38" s="15">
        <v>0</v>
      </c>
      <c r="L38" s="14">
        <v>0.14492753623188404</v>
      </c>
      <c r="M38" s="14">
        <v>0</v>
      </c>
      <c r="N38" s="14">
        <v>0</v>
      </c>
      <c r="O38" s="14">
        <v>3.1055900621118012E-2</v>
      </c>
      <c r="P38" s="14">
        <v>0</v>
      </c>
      <c r="Q38" s="14">
        <v>0</v>
      </c>
      <c r="R38" s="14">
        <v>0</v>
      </c>
      <c r="S38" s="14">
        <v>0</v>
      </c>
      <c r="T38" s="14">
        <v>0</v>
      </c>
      <c r="U38" s="14">
        <v>0</v>
      </c>
      <c r="V38" s="14">
        <v>0</v>
      </c>
      <c r="W38" s="14">
        <v>0</v>
      </c>
      <c r="X38" s="14">
        <v>0</v>
      </c>
      <c r="Y38" s="14">
        <v>0</v>
      </c>
      <c r="Z38" s="21">
        <v>0.71014492753623193</v>
      </c>
    </row>
    <row r="39" spans="1:26" x14ac:dyDescent="0.25">
      <c r="A39" s="4">
        <v>2011</v>
      </c>
      <c r="B39" s="8">
        <v>332</v>
      </c>
      <c r="C39" s="8" t="s">
        <v>43</v>
      </c>
      <c r="D39" s="15">
        <v>6.6265060240963861E-2</v>
      </c>
      <c r="E39" s="14">
        <v>3.614457831325301E-2</v>
      </c>
      <c r="F39" s="14">
        <v>3.0120481927710845E-3</v>
      </c>
      <c r="G39" s="14">
        <v>1.2048192771084338E-2</v>
      </c>
      <c r="H39" s="14">
        <v>1.5060240963855422E-2</v>
      </c>
      <c r="I39" s="14">
        <v>0</v>
      </c>
      <c r="J39" s="14">
        <v>0</v>
      </c>
      <c r="K39" s="15">
        <v>0</v>
      </c>
      <c r="L39" s="14">
        <v>0.11445783132530121</v>
      </c>
      <c r="M39" s="14">
        <v>0</v>
      </c>
      <c r="N39" s="14">
        <v>0</v>
      </c>
      <c r="O39" s="14">
        <v>8.4337349397590355E-2</v>
      </c>
      <c r="P39" s="14">
        <v>0</v>
      </c>
      <c r="Q39" s="14">
        <v>0</v>
      </c>
      <c r="R39" s="14">
        <v>0</v>
      </c>
      <c r="S39" s="14">
        <v>0</v>
      </c>
      <c r="T39" s="14">
        <v>0</v>
      </c>
      <c r="U39" s="14">
        <v>0</v>
      </c>
      <c r="V39" s="14">
        <v>0</v>
      </c>
      <c r="W39" s="14">
        <v>0</v>
      </c>
      <c r="X39" s="14">
        <v>0</v>
      </c>
      <c r="Y39" s="14">
        <v>0</v>
      </c>
      <c r="Z39" s="21">
        <v>0.66867469879518071</v>
      </c>
    </row>
    <row r="40" spans="1:26" x14ac:dyDescent="0.25">
      <c r="A40" s="4">
        <v>2012</v>
      </c>
      <c r="B40" s="8">
        <v>118</v>
      </c>
      <c r="C40" s="8" t="s">
        <v>43</v>
      </c>
      <c r="D40" s="15">
        <v>0.21186440677966101</v>
      </c>
      <c r="E40" s="14">
        <v>0</v>
      </c>
      <c r="F40" s="14">
        <v>0</v>
      </c>
      <c r="G40" s="14">
        <v>0</v>
      </c>
      <c r="H40" s="14">
        <v>0</v>
      </c>
      <c r="I40" s="14">
        <v>0</v>
      </c>
      <c r="J40" s="14">
        <v>5.0847457627118647E-2</v>
      </c>
      <c r="K40" s="15">
        <v>0</v>
      </c>
      <c r="L40" s="14">
        <v>0.5423728813559322</v>
      </c>
      <c r="M40" s="14">
        <v>0</v>
      </c>
      <c r="N40" s="14">
        <v>0</v>
      </c>
      <c r="O40" s="14">
        <v>4.2372881355932202E-2</v>
      </c>
      <c r="P40" s="14">
        <v>0</v>
      </c>
      <c r="Q40" s="14">
        <v>0</v>
      </c>
      <c r="R40" s="14">
        <v>0</v>
      </c>
      <c r="S40" s="14">
        <v>0</v>
      </c>
      <c r="T40" s="14">
        <v>0</v>
      </c>
      <c r="U40" s="14">
        <v>0</v>
      </c>
      <c r="V40" s="14">
        <v>0</v>
      </c>
      <c r="W40" s="14">
        <v>0</v>
      </c>
      <c r="X40" s="14">
        <v>0</v>
      </c>
      <c r="Y40" s="14">
        <v>0</v>
      </c>
      <c r="Z40" s="21">
        <v>0.15254237288135594</v>
      </c>
    </row>
    <row r="41" spans="1:26" x14ac:dyDescent="0.25">
      <c r="A41" s="4">
        <v>2013</v>
      </c>
      <c r="B41" s="8">
        <v>246</v>
      </c>
      <c r="C41" s="8" t="s">
        <v>43</v>
      </c>
      <c r="D41" s="15">
        <v>0</v>
      </c>
      <c r="E41" s="14">
        <v>2.032520325203252E-2</v>
      </c>
      <c r="F41" s="14">
        <v>0</v>
      </c>
      <c r="G41" s="14">
        <v>1.6260162601626018E-2</v>
      </c>
      <c r="H41" s="14">
        <v>1.6260162601626018E-2</v>
      </c>
      <c r="I41" s="14">
        <v>0</v>
      </c>
      <c r="J41" s="14">
        <v>1.6260162601626018E-2</v>
      </c>
      <c r="K41" s="15">
        <v>0</v>
      </c>
      <c r="L41" s="14">
        <v>0.28455284552845528</v>
      </c>
      <c r="M41" s="14">
        <v>0</v>
      </c>
      <c r="N41" s="14">
        <v>0</v>
      </c>
      <c r="O41" s="14">
        <v>4.0650406504065045E-3</v>
      </c>
      <c r="P41" s="14">
        <v>0</v>
      </c>
      <c r="Q41" s="14">
        <v>0</v>
      </c>
      <c r="R41" s="14">
        <v>0</v>
      </c>
      <c r="S41" s="14">
        <v>0</v>
      </c>
      <c r="T41" s="14">
        <v>0</v>
      </c>
      <c r="U41" s="14">
        <v>0</v>
      </c>
      <c r="V41" s="14">
        <v>0</v>
      </c>
      <c r="W41" s="14">
        <v>0</v>
      </c>
      <c r="X41" s="14">
        <v>0</v>
      </c>
      <c r="Y41" s="14">
        <v>0</v>
      </c>
      <c r="Z41" s="21">
        <v>0.64227642276422769</v>
      </c>
    </row>
    <row r="42" spans="1:26" x14ac:dyDescent="0.25">
      <c r="A42" s="5" t="s">
        <v>32</v>
      </c>
      <c r="B42" s="9">
        <v>282</v>
      </c>
      <c r="C42" s="9"/>
      <c r="D42" s="16">
        <v>4.4349699350955188E-2</v>
      </c>
      <c r="E42" s="1">
        <v>1.0879469230176859E-2</v>
      </c>
      <c r="F42" s="1">
        <v>3.500458896551636E-3</v>
      </c>
      <c r="G42" s="1">
        <v>1.6034250377419144E-2</v>
      </c>
      <c r="H42" s="1">
        <v>2.2026817271840189E-3</v>
      </c>
      <c r="I42" s="1">
        <v>6.7614558650642507E-3</v>
      </c>
      <c r="J42" s="1">
        <v>9.0215313575245856E-3</v>
      </c>
      <c r="K42" s="16">
        <v>2.7937286469765982E-2</v>
      </c>
      <c r="L42" s="1">
        <v>0.2656197830513406</v>
      </c>
      <c r="M42" s="1">
        <v>2.1210947818558614E-2</v>
      </c>
      <c r="N42" s="1">
        <v>5.7952903024481257E-2</v>
      </c>
      <c r="O42" s="1">
        <v>1.1652405074533335E-2</v>
      </c>
      <c r="P42" s="1">
        <v>0</v>
      </c>
      <c r="Q42" s="1">
        <v>0</v>
      </c>
      <c r="R42" s="1">
        <v>0</v>
      </c>
      <c r="S42" s="1">
        <v>0</v>
      </c>
      <c r="T42" s="1">
        <v>0</v>
      </c>
      <c r="U42" s="1">
        <v>0</v>
      </c>
      <c r="V42" s="1">
        <v>0</v>
      </c>
      <c r="W42" s="1">
        <v>0</v>
      </c>
      <c r="X42" s="1">
        <v>0</v>
      </c>
      <c r="Y42" s="1">
        <v>3.9923952201941617E-3</v>
      </c>
      <c r="Z42" s="22">
        <v>0.51888473253625023</v>
      </c>
    </row>
    <row r="43" spans="1:26" x14ac:dyDescent="0.25">
      <c r="A43" s="5" t="s">
        <v>33</v>
      </c>
      <c r="B43" s="9">
        <v>750</v>
      </c>
      <c r="C43" s="9"/>
      <c r="D43" s="16">
        <v>1.368638205702425E-2</v>
      </c>
      <c r="E43" s="1">
        <v>3.3122979250632262E-3</v>
      </c>
      <c r="F43" s="1">
        <v>1.1463117271218912E-3</v>
      </c>
      <c r="G43" s="1">
        <v>4.0475236432734256E-2</v>
      </c>
      <c r="H43" s="1">
        <v>0</v>
      </c>
      <c r="I43" s="1">
        <v>2.1811067525181554E-2</v>
      </c>
      <c r="J43" s="1">
        <v>0</v>
      </c>
      <c r="K43" s="16">
        <v>0.1322225835637218</v>
      </c>
      <c r="L43" s="1">
        <v>0.23948117854808035</v>
      </c>
      <c r="M43" s="1">
        <v>0.1018393507248314</v>
      </c>
      <c r="N43" s="1">
        <v>0.11525644786125799</v>
      </c>
      <c r="O43" s="1">
        <v>9.3109869646182495E-4</v>
      </c>
      <c r="P43" s="1">
        <v>0</v>
      </c>
      <c r="Q43" s="1">
        <v>0</v>
      </c>
      <c r="R43" s="1">
        <v>0</v>
      </c>
      <c r="S43" s="1">
        <v>0</v>
      </c>
      <c r="T43" s="1">
        <v>0</v>
      </c>
      <c r="U43" s="1">
        <v>0</v>
      </c>
      <c r="V43" s="1">
        <v>0</v>
      </c>
      <c r="W43" s="1">
        <v>0</v>
      </c>
      <c r="X43" s="1">
        <v>0</v>
      </c>
      <c r="Y43" s="1">
        <v>5.2246603970741896E-4</v>
      </c>
      <c r="Z43" s="22">
        <v>0.32931557889881402</v>
      </c>
    </row>
    <row r="44" spans="1:26" x14ac:dyDescent="0.25">
      <c r="A44" s="5" t="s">
        <v>34</v>
      </c>
      <c r="B44" s="9">
        <v>109</v>
      </c>
      <c r="C44" s="9"/>
      <c r="D44" s="16">
        <v>4.9025863622248325E-2</v>
      </c>
      <c r="E44" s="1">
        <v>1.073904422864317E-2</v>
      </c>
      <c r="F44" s="1">
        <v>8.3085805129063297E-3</v>
      </c>
      <c r="G44" s="1">
        <v>2.1543993133258228E-2</v>
      </c>
      <c r="H44" s="1">
        <v>2.7218290691344584E-3</v>
      </c>
      <c r="I44" s="1">
        <v>2.2172949002217295E-3</v>
      </c>
      <c r="J44" s="1">
        <v>3.8105606967882414E-3</v>
      </c>
      <c r="K44" s="16">
        <v>1.4230203508155693E-2</v>
      </c>
      <c r="L44" s="1">
        <v>0.41424294814587548</v>
      </c>
      <c r="M44" s="1">
        <v>1.0012374680182222E-2</v>
      </c>
      <c r="N44" s="1">
        <v>0.10305560942138393</v>
      </c>
      <c r="O44" s="1">
        <v>9.4240480623073806E-3</v>
      </c>
      <c r="P44" s="1">
        <v>0</v>
      </c>
      <c r="Q44" s="1">
        <v>0</v>
      </c>
      <c r="R44" s="1">
        <v>0</v>
      </c>
      <c r="S44" s="1">
        <v>0</v>
      </c>
      <c r="T44" s="1">
        <v>0</v>
      </c>
      <c r="U44" s="1">
        <v>0</v>
      </c>
      <c r="V44" s="1">
        <v>0</v>
      </c>
      <c r="W44" s="1">
        <v>0</v>
      </c>
      <c r="X44" s="1">
        <v>0</v>
      </c>
      <c r="Y44" s="1">
        <v>5.5966760512215063E-3</v>
      </c>
      <c r="Z44" s="22">
        <v>0.34507097396767333</v>
      </c>
    </row>
    <row r="45" spans="1:26" x14ac:dyDescent="0.25">
      <c r="A45" s="5" t="s">
        <v>35</v>
      </c>
      <c r="B45" s="9">
        <v>40</v>
      </c>
      <c r="C45" s="9"/>
      <c r="D45" s="16">
        <v>0</v>
      </c>
      <c r="E45" s="1">
        <v>0</v>
      </c>
      <c r="F45" s="1">
        <v>0</v>
      </c>
      <c r="G45" s="1">
        <v>0</v>
      </c>
      <c r="H45" s="1">
        <v>0</v>
      </c>
      <c r="I45" s="1">
        <v>0</v>
      </c>
      <c r="J45" s="1">
        <v>0</v>
      </c>
      <c r="K45" s="16">
        <v>0</v>
      </c>
      <c r="L45" s="1">
        <v>0.29522792022792022</v>
      </c>
      <c r="M45" s="1">
        <v>0</v>
      </c>
      <c r="N45" s="1">
        <v>4.6652421652421651E-2</v>
      </c>
      <c r="O45" s="1">
        <v>0</v>
      </c>
      <c r="P45" s="1">
        <v>0</v>
      </c>
      <c r="Q45" s="1">
        <v>0</v>
      </c>
      <c r="R45" s="1">
        <v>0</v>
      </c>
      <c r="S45" s="1">
        <v>0</v>
      </c>
      <c r="T45" s="1">
        <v>0</v>
      </c>
      <c r="U45" s="1">
        <v>0</v>
      </c>
      <c r="V45" s="1">
        <v>0</v>
      </c>
      <c r="W45" s="1">
        <v>0</v>
      </c>
      <c r="X45" s="1">
        <v>0</v>
      </c>
      <c r="Y45" s="1">
        <v>0</v>
      </c>
      <c r="Z45" s="22">
        <v>0.65811965811965811</v>
      </c>
    </row>
    <row r="46" spans="1:26" ht="15.75" thickBot="1" x14ac:dyDescent="0.3">
      <c r="A46" s="6" t="s">
        <v>36</v>
      </c>
      <c r="B46" s="11">
        <v>254</v>
      </c>
      <c r="C46" s="11"/>
      <c r="D46" s="17">
        <v>5.9099132383039946E-2</v>
      </c>
      <c r="E46" s="18">
        <v>1.5459911984037263E-2</v>
      </c>
      <c r="F46" s="18">
        <v>1.3828897652036448E-3</v>
      </c>
      <c r="G46" s="18">
        <v>4.3552779846669871E-3</v>
      </c>
      <c r="H46" s="18">
        <v>2.9967372642518406E-3</v>
      </c>
      <c r="I46" s="18">
        <v>4.9755233572437484E-3</v>
      </c>
      <c r="J46" s="18">
        <v>1.7654393232744352E-2</v>
      </c>
      <c r="K46" s="17">
        <v>0</v>
      </c>
      <c r="L46" s="18">
        <v>0.16313715215977526</v>
      </c>
      <c r="M46" s="18">
        <v>0</v>
      </c>
      <c r="N46" s="18">
        <v>3.4628979149832068E-3</v>
      </c>
      <c r="O46" s="18">
        <v>1.9128710111332083E-2</v>
      </c>
      <c r="P46" s="18">
        <v>0</v>
      </c>
      <c r="Q46" s="18">
        <v>0</v>
      </c>
      <c r="R46" s="18">
        <v>0</v>
      </c>
      <c r="S46" s="18">
        <v>0</v>
      </c>
      <c r="T46" s="18">
        <v>0</v>
      </c>
      <c r="U46" s="18">
        <v>0</v>
      </c>
      <c r="V46" s="18">
        <v>0</v>
      </c>
      <c r="W46" s="18">
        <v>0</v>
      </c>
      <c r="X46" s="18">
        <v>0</v>
      </c>
      <c r="Y46" s="18">
        <v>4.7362136456613616E-3</v>
      </c>
      <c r="Z46" s="23">
        <v>0.70361116019706038</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130</v>
      </c>
    </row>
    <row r="2" spans="1:26" x14ac:dyDescent="0.25">
      <c r="A2" t="s">
        <v>131</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1508</v>
      </c>
      <c r="C7" s="8" t="s">
        <v>42</v>
      </c>
      <c r="D7" s="15">
        <v>1.5251989389920425E-2</v>
      </c>
      <c r="E7" s="14">
        <v>2.6525198938992041E-3</v>
      </c>
      <c r="F7" s="14">
        <v>1.9893899204244032E-3</v>
      </c>
      <c r="G7" s="14">
        <v>2.5198938992042442E-2</v>
      </c>
      <c r="H7" s="14">
        <v>0</v>
      </c>
      <c r="I7" s="14">
        <v>9.2838196286472146E-3</v>
      </c>
      <c r="J7" s="14">
        <v>0</v>
      </c>
      <c r="K7" s="15">
        <v>0.1942970822281167</v>
      </c>
      <c r="L7" s="14">
        <v>0.18766578249336868</v>
      </c>
      <c r="M7" s="14">
        <v>7.8249336870026526E-2</v>
      </c>
      <c r="N7" s="14">
        <v>0.12466843501326261</v>
      </c>
      <c r="O7" s="14">
        <v>0</v>
      </c>
      <c r="P7" s="14">
        <v>0</v>
      </c>
      <c r="Q7" s="14">
        <v>0</v>
      </c>
      <c r="R7" s="14">
        <v>0</v>
      </c>
      <c r="S7" s="14">
        <v>0</v>
      </c>
      <c r="T7" s="14">
        <v>0</v>
      </c>
      <c r="U7" s="14">
        <v>0</v>
      </c>
      <c r="V7" s="14">
        <v>0</v>
      </c>
      <c r="W7" s="14">
        <v>0</v>
      </c>
      <c r="X7" s="14">
        <v>0</v>
      </c>
      <c r="Y7" s="14">
        <v>0</v>
      </c>
      <c r="Z7" s="21">
        <v>0.36074270557029176</v>
      </c>
    </row>
    <row r="8" spans="1:26" x14ac:dyDescent="0.25">
      <c r="A8" s="4">
        <v>1980</v>
      </c>
      <c r="B8" s="8">
        <v>865</v>
      </c>
      <c r="C8" s="8" t="s">
        <v>43</v>
      </c>
      <c r="D8" s="15">
        <v>1.9653179190751446E-2</v>
      </c>
      <c r="E8" s="14">
        <v>0</v>
      </c>
      <c r="F8" s="14">
        <v>3.4682080924855491E-3</v>
      </c>
      <c r="G8" s="14">
        <v>1.7341040462427744E-2</v>
      </c>
      <c r="H8" s="14">
        <v>0</v>
      </c>
      <c r="I8" s="14">
        <v>4.3930635838150295E-2</v>
      </c>
      <c r="J8" s="14">
        <v>0</v>
      </c>
      <c r="K8" s="15">
        <v>0.14450867052023122</v>
      </c>
      <c r="L8" s="14">
        <v>0.23699421965317918</v>
      </c>
      <c r="M8" s="14">
        <v>5.2023121387283239E-2</v>
      </c>
      <c r="N8" s="14">
        <v>9.4797687861271671E-2</v>
      </c>
      <c r="O8" s="14">
        <v>0</v>
      </c>
      <c r="P8" s="14">
        <v>0</v>
      </c>
      <c r="Q8" s="14">
        <v>0</v>
      </c>
      <c r="R8" s="14">
        <v>0</v>
      </c>
      <c r="S8" s="14">
        <v>0</v>
      </c>
      <c r="T8" s="14">
        <v>0</v>
      </c>
      <c r="U8" s="14">
        <v>0</v>
      </c>
      <c r="V8" s="14">
        <v>0</v>
      </c>
      <c r="W8" s="14">
        <v>0</v>
      </c>
      <c r="X8" s="14">
        <v>0</v>
      </c>
      <c r="Y8" s="14">
        <v>0</v>
      </c>
      <c r="Z8" s="21">
        <v>0.38728323699421963</v>
      </c>
    </row>
    <row r="9" spans="1:26" x14ac:dyDescent="0.25">
      <c r="A9" s="4">
        <v>1981</v>
      </c>
      <c r="B9" s="8">
        <v>548</v>
      </c>
      <c r="C9" s="8" t="s">
        <v>43</v>
      </c>
      <c r="D9" s="15">
        <v>7.2992700729927005E-3</v>
      </c>
      <c r="E9" s="14">
        <v>0</v>
      </c>
      <c r="F9" s="14">
        <v>0</v>
      </c>
      <c r="G9" s="14">
        <v>4.3795620437956206E-2</v>
      </c>
      <c r="H9" s="14">
        <v>0</v>
      </c>
      <c r="I9" s="14">
        <v>0</v>
      </c>
      <c r="J9" s="14">
        <v>0</v>
      </c>
      <c r="K9" s="15">
        <v>0.21167883211678831</v>
      </c>
      <c r="L9" s="14">
        <v>0.44160583941605841</v>
      </c>
      <c r="M9" s="14">
        <v>6.9343065693430656E-2</v>
      </c>
      <c r="N9" s="14">
        <v>8.7591240875912413E-2</v>
      </c>
      <c r="O9" s="14">
        <v>0</v>
      </c>
      <c r="P9" s="14">
        <v>0</v>
      </c>
      <c r="Q9" s="14">
        <v>0</v>
      </c>
      <c r="R9" s="14">
        <v>0</v>
      </c>
      <c r="S9" s="14">
        <v>0</v>
      </c>
      <c r="T9" s="14">
        <v>0</v>
      </c>
      <c r="U9" s="14">
        <v>0</v>
      </c>
      <c r="V9" s="14">
        <v>0</v>
      </c>
      <c r="W9" s="14">
        <v>0</v>
      </c>
      <c r="X9" s="14">
        <v>0</v>
      </c>
      <c r="Y9" s="14">
        <v>0</v>
      </c>
      <c r="Z9" s="21">
        <v>0.13868613138686131</v>
      </c>
    </row>
    <row r="10" spans="1:26" x14ac:dyDescent="0.25">
      <c r="A10" s="4">
        <v>1982</v>
      </c>
      <c r="B10" s="8">
        <v>497</v>
      </c>
      <c r="C10" s="8" t="s">
        <v>43</v>
      </c>
      <c r="D10" s="15">
        <v>1.0060362173038229E-2</v>
      </c>
      <c r="E10" s="14">
        <v>6.0362173038229373E-3</v>
      </c>
      <c r="F10" s="14">
        <v>0</v>
      </c>
      <c r="G10" s="14">
        <v>3.8229376257545272E-2</v>
      </c>
      <c r="H10" s="14">
        <v>0</v>
      </c>
      <c r="I10" s="14">
        <v>1.8108651911468814E-2</v>
      </c>
      <c r="J10" s="14">
        <v>0</v>
      </c>
      <c r="K10" s="15">
        <v>5.6338028169014086E-2</v>
      </c>
      <c r="L10" s="14">
        <v>0.20523138832997986</v>
      </c>
      <c r="M10" s="14">
        <v>0.15090543259557343</v>
      </c>
      <c r="N10" s="14">
        <v>0.23340040241448692</v>
      </c>
      <c r="O10" s="14">
        <v>0</v>
      </c>
      <c r="P10" s="14">
        <v>0</v>
      </c>
      <c r="Q10" s="14">
        <v>0</v>
      </c>
      <c r="R10" s="14">
        <v>0</v>
      </c>
      <c r="S10" s="14">
        <v>0</v>
      </c>
      <c r="T10" s="14">
        <v>0</v>
      </c>
      <c r="U10" s="14">
        <v>0</v>
      </c>
      <c r="V10" s="14">
        <v>0</v>
      </c>
      <c r="W10" s="14">
        <v>0</v>
      </c>
      <c r="X10" s="14">
        <v>0</v>
      </c>
      <c r="Y10" s="14">
        <v>0</v>
      </c>
      <c r="Z10" s="21">
        <v>0.28169014084507044</v>
      </c>
    </row>
    <row r="11" spans="1:26" x14ac:dyDescent="0.25">
      <c r="A11" s="4">
        <v>1983</v>
      </c>
      <c r="B11" s="8">
        <v>495</v>
      </c>
      <c r="C11" s="8" t="s">
        <v>43</v>
      </c>
      <c r="D11" s="15">
        <v>1.01010101010101E-2</v>
      </c>
      <c r="E11" s="14">
        <v>2.0202020202020202E-3</v>
      </c>
      <c r="F11" s="14">
        <v>0</v>
      </c>
      <c r="G11" s="14">
        <v>7.8787878787878782E-2</v>
      </c>
      <c r="H11" s="14">
        <v>0</v>
      </c>
      <c r="I11" s="14">
        <v>2.4242424242424242E-2</v>
      </c>
      <c r="J11" s="14">
        <v>0</v>
      </c>
      <c r="K11" s="15">
        <v>0.12525252525252525</v>
      </c>
      <c r="L11" s="14">
        <v>0.16565656565656567</v>
      </c>
      <c r="M11" s="14">
        <v>0.1595959595959596</v>
      </c>
      <c r="N11" s="14">
        <v>8.0808080808080815E-2</v>
      </c>
      <c r="O11" s="14">
        <v>6.0606060606060606E-3</v>
      </c>
      <c r="P11" s="14">
        <v>0</v>
      </c>
      <c r="Q11" s="14">
        <v>0</v>
      </c>
      <c r="R11" s="14">
        <v>0</v>
      </c>
      <c r="S11" s="14">
        <v>0</v>
      </c>
      <c r="T11" s="14">
        <v>0</v>
      </c>
      <c r="U11" s="14">
        <v>0</v>
      </c>
      <c r="V11" s="14">
        <v>0</v>
      </c>
      <c r="W11" s="14">
        <v>0</v>
      </c>
      <c r="X11" s="14">
        <v>0</v>
      </c>
      <c r="Y11" s="14">
        <v>0</v>
      </c>
      <c r="Z11" s="21">
        <v>0.34747474747474749</v>
      </c>
    </row>
    <row r="12" spans="1:26" x14ac:dyDescent="0.25">
      <c r="A12" s="4">
        <v>1984</v>
      </c>
      <c r="B12" s="8">
        <v>301</v>
      </c>
      <c r="C12" s="8" t="s">
        <v>43</v>
      </c>
      <c r="D12" s="15">
        <v>0</v>
      </c>
      <c r="E12" s="14">
        <v>9.9667774086378731E-3</v>
      </c>
      <c r="F12" s="14">
        <v>0</v>
      </c>
      <c r="G12" s="14">
        <v>1.9933554817275746E-2</v>
      </c>
      <c r="H12" s="14">
        <v>0</v>
      </c>
      <c r="I12" s="14">
        <v>1.9933554817275746E-2</v>
      </c>
      <c r="J12" s="14">
        <v>0</v>
      </c>
      <c r="K12" s="15">
        <v>5.3156146179401995E-2</v>
      </c>
      <c r="L12" s="14">
        <v>0.18604651162790697</v>
      </c>
      <c r="M12" s="14">
        <v>4.9833887043189369E-2</v>
      </c>
      <c r="N12" s="14">
        <v>5.9800664451827239E-2</v>
      </c>
      <c r="O12" s="14">
        <v>0</v>
      </c>
      <c r="P12" s="14">
        <v>0</v>
      </c>
      <c r="Q12" s="14">
        <v>0</v>
      </c>
      <c r="R12" s="14">
        <v>0</v>
      </c>
      <c r="S12" s="14">
        <v>0</v>
      </c>
      <c r="T12" s="14">
        <v>0</v>
      </c>
      <c r="U12" s="14">
        <v>0</v>
      </c>
      <c r="V12" s="14">
        <v>0</v>
      </c>
      <c r="W12" s="14">
        <v>0</v>
      </c>
      <c r="X12" s="14">
        <v>0</v>
      </c>
      <c r="Y12" s="14">
        <v>3.3222591362126247E-3</v>
      </c>
      <c r="Z12" s="21">
        <v>0.59800664451827246</v>
      </c>
    </row>
    <row r="13" spans="1:26" x14ac:dyDescent="0.25">
      <c r="A13" s="4">
        <v>1985</v>
      </c>
      <c r="B13" s="8">
        <v>138</v>
      </c>
      <c r="C13" s="8" t="s">
        <v>43</v>
      </c>
      <c r="D13" s="15">
        <v>8.6956521739130432E-2</v>
      </c>
      <c r="E13" s="14">
        <v>7.246376811594203E-3</v>
      </c>
      <c r="F13" s="14">
        <v>2.1739130434782608E-2</v>
      </c>
      <c r="G13" s="14">
        <v>6.5217391304347824E-2</v>
      </c>
      <c r="H13" s="14">
        <v>0</v>
      </c>
      <c r="I13" s="14">
        <v>0</v>
      </c>
      <c r="J13" s="14">
        <v>0</v>
      </c>
      <c r="K13" s="15">
        <v>0</v>
      </c>
      <c r="L13" s="14">
        <v>0.39130434782608692</v>
      </c>
      <c r="M13" s="14">
        <v>1.4492753623188406E-2</v>
      </c>
      <c r="N13" s="14">
        <v>0.13768115942028986</v>
      </c>
      <c r="O13" s="14">
        <v>2.1739130434782608E-2</v>
      </c>
      <c r="P13" s="14">
        <v>0</v>
      </c>
      <c r="Q13" s="14">
        <v>0</v>
      </c>
      <c r="R13" s="14">
        <v>0</v>
      </c>
      <c r="S13" s="14">
        <v>0</v>
      </c>
      <c r="T13" s="14">
        <v>0</v>
      </c>
      <c r="U13" s="14">
        <v>0</v>
      </c>
      <c r="V13" s="14">
        <v>0</v>
      </c>
      <c r="W13" s="14">
        <v>0</v>
      </c>
      <c r="X13" s="14">
        <v>0</v>
      </c>
      <c r="Y13" s="14">
        <v>0</v>
      </c>
      <c r="Z13" s="21">
        <v>0.25362318840579712</v>
      </c>
    </row>
    <row r="14" spans="1:26" x14ac:dyDescent="0.25">
      <c r="A14" s="4">
        <v>1986</v>
      </c>
      <c r="B14" s="8">
        <v>183</v>
      </c>
      <c r="C14" s="8" t="s">
        <v>43</v>
      </c>
      <c r="D14" s="15">
        <v>5.4644808743169397E-2</v>
      </c>
      <c r="E14" s="14">
        <v>0</v>
      </c>
      <c r="F14" s="14">
        <v>4.3715846994535519E-2</v>
      </c>
      <c r="G14" s="14">
        <v>2.7322404371584699E-2</v>
      </c>
      <c r="H14" s="14">
        <v>0</v>
      </c>
      <c r="I14" s="14">
        <v>2.7322404371584699E-2</v>
      </c>
      <c r="J14" s="14">
        <v>0</v>
      </c>
      <c r="K14" s="15">
        <v>0.10382513661202186</v>
      </c>
      <c r="L14" s="14">
        <v>0.32786885245901642</v>
      </c>
      <c r="M14" s="14">
        <v>4.3715846994535519E-2</v>
      </c>
      <c r="N14" s="14">
        <v>0.11475409836065574</v>
      </c>
      <c r="O14" s="14">
        <v>0</v>
      </c>
      <c r="P14" s="14">
        <v>0</v>
      </c>
      <c r="Q14" s="14">
        <v>0</v>
      </c>
      <c r="R14" s="14">
        <v>0</v>
      </c>
      <c r="S14" s="14">
        <v>0</v>
      </c>
      <c r="T14" s="14">
        <v>0</v>
      </c>
      <c r="U14" s="14">
        <v>0</v>
      </c>
      <c r="V14" s="14">
        <v>0</v>
      </c>
      <c r="W14" s="14">
        <v>0</v>
      </c>
      <c r="X14" s="14">
        <v>0</v>
      </c>
      <c r="Y14" s="14">
        <v>0</v>
      </c>
      <c r="Z14" s="21">
        <v>0.25683060109289618</v>
      </c>
    </row>
    <row r="15" spans="1:26" x14ac:dyDescent="0.25">
      <c r="A15" s="4">
        <v>1987</v>
      </c>
      <c r="B15" s="8">
        <v>152</v>
      </c>
      <c r="C15" s="8" t="s">
        <v>43</v>
      </c>
      <c r="D15" s="15">
        <v>2.6315789473684209E-2</v>
      </c>
      <c r="E15" s="14">
        <v>6.5789473684210523E-3</v>
      </c>
      <c r="F15" s="14">
        <v>0</v>
      </c>
      <c r="G15" s="14">
        <v>0.125</v>
      </c>
      <c r="H15" s="14">
        <v>3.2894736842105261E-2</v>
      </c>
      <c r="I15" s="14">
        <v>0</v>
      </c>
      <c r="J15" s="14">
        <v>4.6052631578947366E-2</v>
      </c>
      <c r="K15" s="15">
        <v>0</v>
      </c>
      <c r="L15" s="14">
        <v>0.25</v>
      </c>
      <c r="M15" s="14">
        <v>1.9736842105263157E-2</v>
      </c>
      <c r="N15" s="14">
        <v>6.5789473684210523E-2</v>
      </c>
      <c r="O15" s="14">
        <v>0</v>
      </c>
      <c r="P15" s="14">
        <v>0</v>
      </c>
      <c r="Q15" s="14">
        <v>0</v>
      </c>
      <c r="R15" s="14">
        <v>0</v>
      </c>
      <c r="S15" s="14">
        <v>0</v>
      </c>
      <c r="T15" s="14">
        <v>0</v>
      </c>
      <c r="U15" s="14">
        <v>0</v>
      </c>
      <c r="V15" s="14">
        <v>0</v>
      </c>
      <c r="W15" s="14">
        <v>0</v>
      </c>
      <c r="X15" s="14">
        <v>0</v>
      </c>
      <c r="Y15" s="14">
        <v>0</v>
      </c>
      <c r="Z15" s="21">
        <v>0.42763157894736842</v>
      </c>
    </row>
    <row r="16" spans="1:26" x14ac:dyDescent="0.25">
      <c r="A16" s="4">
        <v>1988</v>
      </c>
      <c r="B16" s="8">
        <v>96</v>
      </c>
      <c r="C16" s="8" t="s">
        <v>43</v>
      </c>
      <c r="D16" s="15">
        <v>0.11458333333333333</v>
      </c>
      <c r="E16" s="14">
        <v>0</v>
      </c>
      <c r="F16" s="14">
        <v>0</v>
      </c>
      <c r="G16" s="14">
        <v>0</v>
      </c>
      <c r="H16" s="14">
        <v>0</v>
      </c>
      <c r="I16" s="14">
        <v>0</v>
      </c>
      <c r="J16" s="14">
        <v>0</v>
      </c>
      <c r="K16" s="15">
        <v>0</v>
      </c>
      <c r="L16" s="14">
        <v>0.32291666666666669</v>
      </c>
      <c r="M16" s="14">
        <v>0</v>
      </c>
      <c r="N16" s="14">
        <v>6.25E-2</v>
      </c>
      <c r="O16" s="14">
        <v>0</v>
      </c>
      <c r="P16" s="14">
        <v>0</v>
      </c>
      <c r="Q16" s="14">
        <v>0</v>
      </c>
      <c r="R16" s="14">
        <v>0</v>
      </c>
      <c r="S16" s="14">
        <v>0</v>
      </c>
      <c r="T16" s="14">
        <v>0</v>
      </c>
      <c r="U16" s="14">
        <v>0</v>
      </c>
      <c r="V16" s="14">
        <v>0</v>
      </c>
      <c r="W16" s="14">
        <v>0</v>
      </c>
      <c r="X16" s="14">
        <v>0</v>
      </c>
      <c r="Y16" s="14">
        <v>1.0416666666666666E-2</v>
      </c>
      <c r="Z16" s="21">
        <v>0.48958333333333331</v>
      </c>
    </row>
    <row r="17" spans="1:26" x14ac:dyDescent="0.25">
      <c r="A17" s="4">
        <v>1989</v>
      </c>
      <c r="B17" s="8">
        <v>68</v>
      </c>
      <c r="C17" s="8" t="s">
        <v>43</v>
      </c>
      <c r="D17" s="15">
        <v>2.9411764705882353E-2</v>
      </c>
      <c r="E17" s="14">
        <v>0</v>
      </c>
      <c r="F17" s="14">
        <v>0</v>
      </c>
      <c r="G17" s="14">
        <v>0</v>
      </c>
      <c r="H17" s="14">
        <v>0</v>
      </c>
      <c r="I17" s="14">
        <v>0</v>
      </c>
      <c r="J17" s="14">
        <v>0</v>
      </c>
      <c r="K17" s="15">
        <v>0</v>
      </c>
      <c r="L17" s="14">
        <v>0.4705882352941177</v>
      </c>
      <c r="M17" s="14">
        <v>0</v>
      </c>
      <c r="N17" s="14">
        <v>0</v>
      </c>
      <c r="O17" s="14">
        <v>0</v>
      </c>
      <c r="P17" s="14">
        <v>0</v>
      </c>
      <c r="Q17" s="14">
        <v>0</v>
      </c>
      <c r="R17" s="14">
        <v>0</v>
      </c>
      <c r="S17" s="14">
        <v>0</v>
      </c>
      <c r="T17" s="14">
        <v>0</v>
      </c>
      <c r="U17" s="14">
        <v>0</v>
      </c>
      <c r="V17" s="14">
        <v>0</v>
      </c>
      <c r="W17" s="14">
        <v>0</v>
      </c>
      <c r="X17" s="14">
        <v>0</v>
      </c>
      <c r="Y17" s="14">
        <v>5.8823529411764705E-2</v>
      </c>
      <c r="Z17" s="21">
        <v>0.44117647058823528</v>
      </c>
    </row>
    <row r="18" spans="1:26" x14ac:dyDescent="0.25">
      <c r="A18" s="4">
        <v>1990</v>
      </c>
      <c r="B18" s="8">
        <v>97</v>
      </c>
      <c r="C18" s="8" t="s">
        <v>43</v>
      </c>
      <c r="D18" s="15">
        <v>8.247422680412371E-2</v>
      </c>
      <c r="E18" s="14">
        <v>0</v>
      </c>
      <c r="F18" s="14">
        <v>0</v>
      </c>
      <c r="G18" s="14">
        <v>0</v>
      </c>
      <c r="H18" s="14">
        <v>0</v>
      </c>
      <c r="I18" s="14">
        <v>0</v>
      </c>
      <c r="J18" s="14">
        <v>0</v>
      </c>
      <c r="K18" s="15">
        <v>0</v>
      </c>
      <c r="L18" s="14">
        <v>0.12371134020618557</v>
      </c>
      <c r="M18" s="14">
        <v>3.0927835051546393E-2</v>
      </c>
      <c r="N18" s="14">
        <v>0.15463917525773194</v>
      </c>
      <c r="O18" s="14">
        <v>0</v>
      </c>
      <c r="P18" s="14">
        <v>0</v>
      </c>
      <c r="Q18" s="14">
        <v>0</v>
      </c>
      <c r="R18" s="14">
        <v>0</v>
      </c>
      <c r="S18" s="14">
        <v>0</v>
      </c>
      <c r="T18" s="14">
        <v>0</v>
      </c>
      <c r="U18" s="14">
        <v>0</v>
      </c>
      <c r="V18" s="14">
        <v>0</v>
      </c>
      <c r="W18" s="14">
        <v>0</v>
      </c>
      <c r="X18" s="14">
        <v>0</v>
      </c>
      <c r="Y18" s="14">
        <v>0</v>
      </c>
      <c r="Z18" s="21">
        <v>0.60824742268041232</v>
      </c>
    </row>
    <row r="19" spans="1:26" x14ac:dyDescent="0.25">
      <c r="A19" s="4">
        <v>1991</v>
      </c>
      <c r="B19" s="8">
        <v>101</v>
      </c>
      <c r="C19" s="8" t="s">
        <v>43</v>
      </c>
      <c r="D19" s="15">
        <v>5.9405940594059403E-2</v>
      </c>
      <c r="E19" s="14">
        <v>3.9603960396039604E-2</v>
      </c>
      <c r="F19" s="14">
        <v>0</v>
      </c>
      <c r="G19" s="14">
        <v>0</v>
      </c>
      <c r="H19" s="14">
        <v>0</v>
      </c>
      <c r="I19" s="14">
        <v>0</v>
      </c>
      <c r="J19" s="14">
        <v>0</v>
      </c>
      <c r="K19" s="15">
        <v>0</v>
      </c>
      <c r="L19" s="14">
        <v>0.36633663366336633</v>
      </c>
      <c r="M19" s="14">
        <v>0</v>
      </c>
      <c r="N19" s="14">
        <v>0.11881188118811881</v>
      </c>
      <c r="O19" s="14">
        <v>2.9702970297029702E-2</v>
      </c>
      <c r="P19" s="14">
        <v>0</v>
      </c>
      <c r="Q19" s="14">
        <v>0</v>
      </c>
      <c r="R19" s="14">
        <v>0</v>
      </c>
      <c r="S19" s="14">
        <v>0</v>
      </c>
      <c r="T19" s="14">
        <v>0</v>
      </c>
      <c r="U19" s="14">
        <v>0</v>
      </c>
      <c r="V19" s="14">
        <v>0</v>
      </c>
      <c r="W19" s="14">
        <v>0</v>
      </c>
      <c r="X19" s="14">
        <v>0</v>
      </c>
      <c r="Y19" s="14">
        <v>0</v>
      </c>
      <c r="Z19" s="21">
        <v>0.38613861386138615</v>
      </c>
    </row>
    <row r="20" spans="1:26" x14ac:dyDescent="0.25">
      <c r="A20" s="4">
        <v>1992</v>
      </c>
      <c r="B20" s="8">
        <v>89</v>
      </c>
      <c r="C20" s="8" t="s">
        <v>43</v>
      </c>
      <c r="D20" s="15">
        <v>0</v>
      </c>
      <c r="E20" s="14">
        <v>0</v>
      </c>
      <c r="F20" s="14">
        <v>0</v>
      </c>
      <c r="G20" s="14">
        <v>0</v>
      </c>
      <c r="H20" s="14">
        <v>0</v>
      </c>
      <c r="I20" s="14">
        <v>0</v>
      </c>
      <c r="J20" s="14">
        <v>0</v>
      </c>
      <c r="K20" s="15">
        <v>3.3707865168539325E-2</v>
      </c>
      <c r="L20" s="14">
        <v>0.3932584269662921</v>
      </c>
      <c r="M20" s="14">
        <v>0</v>
      </c>
      <c r="N20" s="14">
        <v>0.20224719101123595</v>
      </c>
      <c r="O20" s="14">
        <v>0</v>
      </c>
      <c r="P20" s="14">
        <v>0</v>
      </c>
      <c r="Q20" s="14">
        <v>0</v>
      </c>
      <c r="R20" s="14">
        <v>0</v>
      </c>
      <c r="S20" s="14">
        <v>0</v>
      </c>
      <c r="T20" s="14">
        <v>0</v>
      </c>
      <c r="U20" s="14">
        <v>0</v>
      </c>
      <c r="V20" s="14">
        <v>0</v>
      </c>
      <c r="W20" s="14">
        <v>0</v>
      </c>
      <c r="X20" s="14">
        <v>0</v>
      </c>
      <c r="Y20" s="14">
        <v>0</v>
      </c>
      <c r="Z20" s="21">
        <v>0.3707865168539326</v>
      </c>
    </row>
    <row r="21" spans="1:26" x14ac:dyDescent="0.25">
      <c r="A21" s="4">
        <v>1993</v>
      </c>
      <c r="B21" s="8">
        <v>69</v>
      </c>
      <c r="C21" s="8" t="s">
        <v>43</v>
      </c>
      <c r="D21" s="15">
        <v>0</v>
      </c>
      <c r="E21" s="14">
        <v>0</v>
      </c>
      <c r="F21" s="14">
        <v>0</v>
      </c>
      <c r="G21" s="14">
        <v>0</v>
      </c>
      <c r="H21" s="14">
        <v>0</v>
      </c>
      <c r="I21" s="14">
        <v>0</v>
      </c>
      <c r="J21" s="14">
        <v>0</v>
      </c>
      <c r="K21" s="15">
        <v>0</v>
      </c>
      <c r="L21" s="14">
        <v>0.53623188405797106</v>
      </c>
      <c r="M21" s="14">
        <v>0</v>
      </c>
      <c r="N21" s="14">
        <v>7.2463768115942032E-2</v>
      </c>
      <c r="O21" s="14">
        <v>5.7971014492753624E-2</v>
      </c>
      <c r="P21" s="14">
        <v>0</v>
      </c>
      <c r="Q21" s="14">
        <v>0</v>
      </c>
      <c r="R21" s="14">
        <v>0</v>
      </c>
      <c r="S21" s="14">
        <v>0</v>
      </c>
      <c r="T21" s="14">
        <v>0</v>
      </c>
      <c r="U21" s="14">
        <v>0</v>
      </c>
      <c r="V21" s="14">
        <v>0</v>
      </c>
      <c r="W21" s="14">
        <v>0</v>
      </c>
      <c r="X21" s="14">
        <v>0</v>
      </c>
      <c r="Y21" s="14">
        <v>0</v>
      </c>
      <c r="Z21" s="21">
        <v>0.33333333333333331</v>
      </c>
    </row>
    <row r="22" spans="1:26" x14ac:dyDescent="0.25">
      <c r="A22" s="4">
        <v>1994</v>
      </c>
      <c r="B22" s="8">
        <v>27</v>
      </c>
      <c r="C22" s="8" t="s">
        <v>43</v>
      </c>
      <c r="D22" s="15">
        <v>0</v>
      </c>
      <c r="E22" s="14">
        <v>0</v>
      </c>
      <c r="F22" s="14">
        <v>0</v>
      </c>
      <c r="G22" s="14">
        <v>0</v>
      </c>
      <c r="H22" s="14">
        <v>0</v>
      </c>
      <c r="I22" s="14">
        <v>0</v>
      </c>
      <c r="J22" s="14">
        <v>0</v>
      </c>
      <c r="K22" s="15">
        <v>0</v>
      </c>
      <c r="L22" s="14">
        <v>0.59259259259259256</v>
      </c>
      <c r="M22" s="14">
        <v>0</v>
      </c>
      <c r="N22" s="14">
        <v>0.1111111111111111</v>
      </c>
      <c r="O22" s="14">
        <v>0</v>
      </c>
      <c r="P22" s="14">
        <v>0</v>
      </c>
      <c r="Q22" s="14">
        <v>0</v>
      </c>
      <c r="R22" s="14">
        <v>0</v>
      </c>
      <c r="S22" s="14">
        <v>0</v>
      </c>
      <c r="T22" s="14">
        <v>0</v>
      </c>
      <c r="U22" s="14">
        <v>0</v>
      </c>
      <c r="V22" s="14">
        <v>0</v>
      </c>
      <c r="W22" s="14">
        <v>0</v>
      </c>
      <c r="X22" s="14">
        <v>0</v>
      </c>
      <c r="Y22" s="14">
        <v>0</v>
      </c>
      <c r="Z22" s="21">
        <v>0.29629629629629628</v>
      </c>
    </row>
    <row r="23" spans="1:26" x14ac:dyDescent="0.25">
      <c r="A23" s="4">
        <v>1995</v>
      </c>
      <c r="B23" s="8">
        <v>37</v>
      </c>
      <c r="C23" s="8" t="s">
        <v>43</v>
      </c>
      <c r="D23" s="15">
        <v>5.4054054054054057E-2</v>
      </c>
      <c r="E23" s="14">
        <v>2.7027027027027029E-2</v>
      </c>
      <c r="F23" s="14">
        <v>0</v>
      </c>
      <c r="G23" s="14">
        <v>0</v>
      </c>
      <c r="H23" s="14">
        <v>0</v>
      </c>
      <c r="I23" s="14">
        <v>0</v>
      </c>
      <c r="J23" s="14">
        <v>0</v>
      </c>
      <c r="K23" s="15">
        <v>0</v>
      </c>
      <c r="L23" s="14">
        <v>0.32432432432432434</v>
      </c>
      <c r="M23" s="14">
        <v>0</v>
      </c>
      <c r="N23" s="14">
        <v>0.13513513513513514</v>
      </c>
      <c r="O23" s="14">
        <v>0</v>
      </c>
      <c r="P23" s="14">
        <v>0</v>
      </c>
      <c r="Q23" s="14">
        <v>0</v>
      </c>
      <c r="R23" s="14">
        <v>0</v>
      </c>
      <c r="S23" s="14">
        <v>0</v>
      </c>
      <c r="T23" s="14">
        <v>0</v>
      </c>
      <c r="U23" s="14">
        <v>0</v>
      </c>
      <c r="V23" s="14">
        <v>0</v>
      </c>
      <c r="W23" s="14">
        <v>0</v>
      </c>
      <c r="X23" s="14">
        <v>0</v>
      </c>
      <c r="Y23" s="14">
        <v>0</v>
      </c>
      <c r="Z23" s="21">
        <v>0.45945945945945948</v>
      </c>
    </row>
    <row r="24" spans="1:26" x14ac:dyDescent="0.25">
      <c r="A24" s="4">
        <v>1996</v>
      </c>
      <c r="B24" s="8">
        <v>46</v>
      </c>
      <c r="C24" s="8" t="s">
        <v>43</v>
      </c>
      <c r="D24" s="15">
        <v>0</v>
      </c>
      <c r="E24" s="14">
        <v>0</v>
      </c>
      <c r="F24" s="14">
        <v>0</v>
      </c>
      <c r="G24" s="14">
        <v>0</v>
      </c>
      <c r="H24" s="14">
        <v>0</v>
      </c>
      <c r="I24" s="14">
        <v>0</v>
      </c>
      <c r="J24" s="14">
        <v>0</v>
      </c>
      <c r="K24" s="15">
        <v>0</v>
      </c>
      <c r="L24" s="14">
        <v>0.36956521739130438</v>
      </c>
      <c r="M24" s="14">
        <v>0</v>
      </c>
      <c r="N24" s="14">
        <v>2.1739130434782608E-2</v>
      </c>
      <c r="O24" s="14">
        <v>0</v>
      </c>
      <c r="P24" s="14">
        <v>0</v>
      </c>
      <c r="Q24" s="14">
        <v>0</v>
      </c>
      <c r="R24" s="14">
        <v>0</v>
      </c>
      <c r="S24" s="14">
        <v>0</v>
      </c>
      <c r="T24" s="14">
        <v>0</v>
      </c>
      <c r="U24" s="14">
        <v>0</v>
      </c>
      <c r="V24" s="14">
        <v>0</v>
      </c>
      <c r="W24" s="14">
        <v>0</v>
      </c>
      <c r="X24" s="14">
        <v>0</v>
      </c>
      <c r="Y24" s="14">
        <v>0</v>
      </c>
      <c r="Z24" s="21">
        <v>0.60869565217391308</v>
      </c>
    </row>
    <row r="25" spans="1:26" x14ac:dyDescent="0.25">
      <c r="A25" s="4">
        <v>1997</v>
      </c>
      <c r="B25" s="8">
        <v>27</v>
      </c>
      <c r="C25" s="8" t="s">
        <v>30</v>
      </c>
      <c r="D25" s="15">
        <v>0</v>
      </c>
      <c r="E25" s="14">
        <v>0</v>
      </c>
      <c r="F25" s="14">
        <v>0</v>
      </c>
      <c r="G25" s="14">
        <v>0</v>
      </c>
      <c r="H25" s="14">
        <v>0</v>
      </c>
      <c r="I25" s="14">
        <v>0</v>
      </c>
      <c r="J25" s="14">
        <v>0</v>
      </c>
      <c r="K25" s="15">
        <v>0</v>
      </c>
      <c r="L25" s="14">
        <v>0.14814814814814814</v>
      </c>
      <c r="M25" s="14">
        <v>0</v>
      </c>
      <c r="N25" s="14">
        <v>7.407407407407407E-2</v>
      </c>
      <c r="O25" s="14">
        <v>0</v>
      </c>
      <c r="P25" s="14">
        <v>0</v>
      </c>
      <c r="Q25" s="14">
        <v>0</v>
      </c>
      <c r="R25" s="14">
        <v>0</v>
      </c>
      <c r="S25" s="14">
        <v>0</v>
      </c>
      <c r="T25" s="14">
        <v>0</v>
      </c>
      <c r="U25" s="14">
        <v>0</v>
      </c>
      <c r="V25" s="14">
        <v>0</v>
      </c>
      <c r="W25" s="14">
        <v>0</v>
      </c>
      <c r="X25" s="14">
        <v>0</v>
      </c>
      <c r="Y25" s="14">
        <v>0</v>
      </c>
      <c r="Z25" s="21">
        <v>0.77777777777777779</v>
      </c>
    </row>
    <row r="26" spans="1:26" x14ac:dyDescent="0.25">
      <c r="A26" s="4">
        <v>1998</v>
      </c>
      <c r="B26" s="8">
        <v>8</v>
      </c>
      <c r="C26" s="8" t="s">
        <v>62</v>
      </c>
      <c r="D26" s="15" t="s">
        <v>26</v>
      </c>
      <c r="E26" s="14" t="s">
        <v>27</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v>48</v>
      </c>
      <c r="C27" s="8" t="s">
        <v>61</v>
      </c>
      <c r="D27" s="15">
        <v>0</v>
      </c>
      <c r="E27" s="14">
        <v>0</v>
      </c>
      <c r="F27" s="14">
        <v>0</v>
      </c>
      <c r="G27" s="14">
        <v>0</v>
      </c>
      <c r="H27" s="14">
        <v>0</v>
      </c>
      <c r="I27" s="14">
        <v>0</v>
      </c>
      <c r="J27" s="14">
        <v>0</v>
      </c>
      <c r="K27" s="15">
        <v>0</v>
      </c>
      <c r="L27" s="14">
        <v>0.125</v>
      </c>
      <c r="M27" s="14">
        <v>0</v>
      </c>
      <c r="N27" s="14">
        <v>4.1666666666666664E-2</v>
      </c>
      <c r="O27" s="14">
        <v>0</v>
      </c>
      <c r="P27" s="14">
        <v>0</v>
      </c>
      <c r="Q27" s="14">
        <v>0</v>
      </c>
      <c r="R27" s="14">
        <v>0</v>
      </c>
      <c r="S27" s="14">
        <v>0</v>
      </c>
      <c r="T27" s="14">
        <v>0</v>
      </c>
      <c r="U27" s="14">
        <v>0</v>
      </c>
      <c r="V27" s="14">
        <v>0</v>
      </c>
      <c r="W27" s="14">
        <v>0</v>
      </c>
      <c r="X27" s="14">
        <v>0</v>
      </c>
      <c r="Y27" s="14">
        <v>0</v>
      </c>
      <c r="Z27" s="21">
        <v>0.83333333333333337</v>
      </c>
    </row>
    <row r="28" spans="1:26" x14ac:dyDescent="0.25">
      <c r="A28" s="4">
        <v>2000</v>
      </c>
      <c r="B28" s="8">
        <v>61</v>
      </c>
      <c r="C28" s="8" t="s">
        <v>42</v>
      </c>
      <c r="D28" s="15">
        <v>0</v>
      </c>
      <c r="E28" s="14">
        <v>1.6393442622950821E-2</v>
      </c>
      <c r="F28" s="14">
        <v>0</v>
      </c>
      <c r="G28" s="14">
        <v>0</v>
      </c>
      <c r="H28" s="14">
        <v>0</v>
      </c>
      <c r="I28" s="14">
        <v>0</v>
      </c>
      <c r="J28" s="14">
        <v>0</v>
      </c>
      <c r="K28" s="15">
        <v>0</v>
      </c>
      <c r="L28" s="14">
        <v>9.8360655737704916E-2</v>
      </c>
      <c r="M28" s="14">
        <v>0</v>
      </c>
      <c r="N28" s="14">
        <v>0</v>
      </c>
      <c r="O28" s="14">
        <v>0</v>
      </c>
      <c r="P28" s="14">
        <v>0</v>
      </c>
      <c r="Q28" s="14">
        <v>0</v>
      </c>
      <c r="R28" s="14">
        <v>0</v>
      </c>
      <c r="S28" s="14">
        <v>0</v>
      </c>
      <c r="T28" s="14">
        <v>0</v>
      </c>
      <c r="U28" s="14">
        <v>0</v>
      </c>
      <c r="V28" s="14">
        <v>0</v>
      </c>
      <c r="W28" s="14">
        <v>0</v>
      </c>
      <c r="X28" s="14">
        <v>0</v>
      </c>
      <c r="Y28" s="14">
        <v>0</v>
      </c>
      <c r="Z28" s="21">
        <v>0.88524590163934425</v>
      </c>
    </row>
    <row r="29" spans="1:26" x14ac:dyDescent="0.25">
      <c r="A29" s="4">
        <v>2001</v>
      </c>
      <c r="B29" s="8">
        <v>212</v>
      </c>
      <c r="C29" s="8" t="s">
        <v>43</v>
      </c>
      <c r="D29" s="15">
        <v>2.8301886792452831E-2</v>
      </c>
      <c r="E29" s="14">
        <v>4.7169811320754715E-3</v>
      </c>
      <c r="F29" s="14">
        <v>0</v>
      </c>
      <c r="G29" s="14">
        <v>0</v>
      </c>
      <c r="H29" s="14">
        <v>0</v>
      </c>
      <c r="I29" s="14">
        <v>2.358490566037736E-2</v>
      </c>
      <c r="J29" s="14">
        <v>0</v>
      </c>
      <c r="K29" s="15">
        <v>0</v>
      </c>
      <c r="L29" s="14">
        <v>3.7735849056603772E-2</v>
      </c>
      <c r="M29" s="14">
        <v>0</v>
      </c>
      <c r="N29" s="14">
        <v>0</v>
      </c>
      <c r="O29" s="14">
        <v>0</v>
      </c>
      <c r="P29" s="14">
        <v>0</v>
      </c>
      <c r="Q29" s="14">
        <v>0</v>
      </c>
      <c r="R29" s="14">
        <v>0</v>
      </c>
      <c r="S29" s="14">
        <v>0</v>
      </c>
      <c r="T29" s="14">
        <v>0</v>
      </c>
      <c r="U29" s="14">
        <v>0</v>
      </c>
      <c r="V29" s="14">
        <v>0</v>
      </c>
      <c r="W29" s="14">
        <v>0</v>
      </c>
      <c r="X29" s="14">
        <v>0</v>
      </c>
      <c r="Y29" s="14">
        <v>0</v>
      </c>
      <c r="Z29" s="21">
        <v>0.90566037735849059</v>
      </c>
    </row>
    <row r="30" spans="1:26" x14ac:dyDescent="0.25">
      <c r="A30" s="4">
        <v>2002</v>
      </c>
      <c r="B30" s="8">
        <v>112</v>
      </c>
      <c r="C30" s="8" t="s">
        <v>43</v>
      </c>
      <c r="D30" s="15">
        <v>4.4642857142857144E-2</v>
      </c>
      <c r="E30" s="14">
        <v>0</v>
      </c>
      <c r="F30" s="14">
        <v>0</v>
      </c>
      <c r="G30" s="14">
        <v>0</v>
      </c>
      <c r="H30" s="14">
        <v>0</v>
      </c>
      <c r="I30" s="14">
        <v>0</v>
      </c>
      <c r="J30" s="14">
        <v>9.8214285714285712E-2</v>
      </c>
      <c r="K30" s="15">
        <v>0</v>
      </c>
      <c r="L30" s="14">
        <v>3.5714285714285712E-2</v>
      </c>
      <c r="M30" s="14">
        <v>0</v>
      </c>
      <c r="N30" s="14">
        <v>0</v>
      </c>
      <c r="O30" s="14">
        <v>8.9285714285714288E-2</v>
      </c>
      <c r="P30" s="14">
        <v>0</v>
      </c>
      <c r="Q30" s="14">
        <v>0</v>
      </c>
      <c r="R30" s="14">
        <v>0</v>
      </c>
      <c r="S30" s="14">
        <v>0</v>
      </c>
      <c r="T30" s="14">
        <v>0</v>
      </c>
      <c r="U30" s="14">
        <v>0</v>
      </c>
      <c r="V30" s="14">
        <v>0</v>
      </c>
      <c r="W30" s="14">
        <v>0</v>
      </c>
      <c r="X30" s="14">
        <v>0</v>
      </c>
      <c r="Y30" s="14">
        <v>0</v>
      </c>
      <c r="Z30" s="21">
        <v>0.7321428571428571</v>
      </c>
    </row>
    <row r="31" spans="1:26" x14ac:dyDescent="0.25">
      <c r="A31" s="4">
        <v>2003</v>
      </c>
      <c r="B31" s="8">
        <v>118</v>
      </c>
      <c r="C31" s="8" t="s">
        <v>43</v>
      </c>
      <c r="D31" s="15">
        <v>0</v>
      </c>
      <c r="E31" s="14">
        <v>0</v>
      </c>
      <c r="F31" s="14">
        <v>0</v>
      </c>
      <c r="G31" s="14">
        <v>0</v>
      </c>
      <c r="H31" s="14">
        <v>0</v>
      </c>
      <c r="I31" s="14">
        <v>0</v>
      </c>
      <c r="J31" s="14">
        <v>0</v>
      </c>
      <c r="K31" s="15">
        <v>0</v>
      </c>
      <c r="L31" s="14">
        <v>0.1440677966101695</v>
      </c>
      <c r="M31" s="14">
        <v>0</v>
      </c>
      <c r="N31" s="14">
        <v>8.4745762711864406E-3</v>
      </c>
      <c r="O31" s="14">
        <v>0</v>
      </c>
      <c r="P31" s="14">
        <v>0</v>
      </c>
      <c r="Q31" s="14">
        <v>0</v>
      </c>
      <c r="R31" s="14">
        <v>0</v>
      </c>
      <c r="S31" s="14">
        <v>0</v>
      </c>
      <c r="T31" s="14">
        <v>0</v>
      </c>
      <c r="U31" s="14">
        <v>0</v>
      </c>
      <c r="V31" s="14">
        <v>0</v>
      </c>
      <c r="W31" s="14">
        <v>0</v>
      </c>
      <c r="X31" s="14">
        <v>0</v>
      </c>
      <c r="Y31" s="14">
        <v>6.7796610169491525E-2</v>
      </c>
      <c r="Z31" s="21">
        <v>0.77966101694915257</v>
      </c>
    </row>
    <row r="32" spans="1:26" x14ac:dyDescent="0.25">
      <c r="A32" s="4">
        <v>2004</v>
      </c>
      <c r="B32" s="8">
        <v>99</v>
      </c>
      <c r="C32" s="8" t="s">
        <v>43</v>
      </c>
      <c r="D32" s="15">
        <v>0.14141414141414141</v>
      </c>
      <c r="E32" s="14">
        <v>1.0101010101010102E-2</v>
      </c>
      <c r="F32" s="14">
        <v>0</v>
      </c>
      <c r="G32" s="14">
        <v>0</v>
      </c>
      <c r="H32" s="14">
        <v>0</v>
      </c>
      <c r="I32" s="14">
        <v>3.0303030303030304E-2</v>
      </c>
      <c r="J32" s="14">
        <v>0</v>
      </c>
      <c r="K32" s="15">
        <v>0</v>
      </c>
      <c r="L32" s="14">
        <v>9.0909090909090912E-2</v>
      </c>
      <c r="M32" s="14">
        <v>0</v>
      </c>
      <c r="N32" s="14">
        <v>0</v>
      </c>
      <c r="O32" s="14">
        <v>0</v>
      </c>
      <c r="P32" s="14">
        <v>0</v>
      </c>
      <c r="Q32" s="14">
        <v>0</v>
      </c>
      <c r="R32" s="14">
        <v>0</v>
      </c>
      <c r="S32" s="14">
        <v>0</v>
      </c>
      <c r="T32" s="14">
        <v>0</v>
      </c>
      <c r="U32" s="14">
        <v>0</v>
      </c>
      <c r="V32" s="14">
        <v>0</v>
      </c>
      <c r="W32" s="14">
        <v>0</v>
      </c>
      <c r="X32" s="14">
        <v>0</v>
      </c>
      <c r="Y32" s="14">
        <v>0</v>
      </c>
      <c r="Z32" s="21">
        <v>0.72727272727272729</v>
      </c>
    </row>
    <row r="33" spans="1:26" x14ac:dyDescent="0.25">
      <c r="A33" s="4">
        <v>2005</v>
      </c>
      <c r="B33" s="8">
        <v>306</v>
      </c>
      <c r="C33" s="8" t="s">
        <v>43</v>
      </c>
      <c r="D33" s="15">
        <v>1.6339869281045753E-2</v>
      </c>
      <c r="E33" s="14">
        <v>0</v>
      </c>
      <c r="F33" s="14">
        <v>0</v>
      </c>
      <c r="G33" s="14">
        <v>1.3071895424836602E-2</v>
      </c>
      <c r="H33" s="14">
        <v>0</v>
      </c>
      <c r="I33" s="14">
        <v>6.5359477124183009E-3</v>
      </c>
      <c r="J33" s="14">
        <v>0</v>
      </c>
      <c r="K33" s="15">
        <v>0</v>
      </c>
      <c r="L33" s="14">
        <v>0.2091503267973856</v>
      </c>
      <c r="M33" s="14">
        <v>0</v>
      </c>
      <c r="N33" s="14">
        <v>0</v>
      </c>
      <c r="O33" s="14">
        <v>0</v>
      </c>
      <c r="P33" s="14">
        <v>0</v>
      </c>
      <c r="Q33" s="14">
        <v>0</v>
      </c>
      <c r="R33" s="14">
        <v>0</v>
      </c>
      <c r="S33" s="14">
        <v>0</v>
      </c>
      <c r="T33" s="14">
        <v>0</v>
      </c>
      <c r="U33" s="14">
        <v>0</v>
      </c>
      <c r="V33" s="14">
        <v>0</v>
      </c>
      <c r="W33" s="14">
        <v>0</v>
      </c>
      <c r="X33" s="14">
        <v>0</v>
      </c>
      <c r="Y33" s="14">
        <v>0</v>
      </c>
      <c r="Z33" s="21">
        <v>0.75490196078431371</v>
      </c>
    </row>
    <row r="34" spans="1:26" x14ac:dyDescent="0.25">
      <c r="A34" s="4">
        <v>2006</v>
      </c>
      <c r="B34" s="8">
        <v>279</v>
      </c>
      <c r="C34" s="8" t="s">
        <v>43</v>
      </c>
      <c r="D34" s="15">
        <v>5.3763440860215055E-2</v>
      </c>
      <c r="E34" s="14">
        <v>1.0752688172043012E-2</v>
      </c>
      <c r="F34" s="14">
        <v>0</v>
      </c>
      <c r="G34" s="14">
        <v>7.1684587813620072E-3</v>
      </c>
      <c r="H34" s="14">
        <v>0</v>
      </c>
      <c r="I34" s="14">
        <v>0</v>
      </c>
      <c r="J34" s="14">
        <v>1.4336917562724014E-2</v>
      </c>
      <c r="K34" s="15">
        <v>0</v>
      </c>
      <c r="L34" s="14">
        <v>4.3010752688172046E-2</v>
      </c>
      <c r="M34" s="14">
        <v>0</v>
      </c>
      <c r="N34" s="14">
        <v>0</v>
      </c>
      <c r="O34" s="14">
        <v>0</v>
      </c>
      <c r="P34" s="14">
        <v>0</v>
      </c>
      <c r="Q34" s="14">
        <v>0</v>
      </c>
      <c r="R34" s="14">
        <v>0</v>
      </c>
      <c r="S34" s="14">
        <v>0</v>
      </c>
      <c r="T34" s="14">
        <v>0</v>
      </c>
      <c r="U34" s="14">
        <v>0</v>
      </c>
      <c r="V34" s="14">
        <v>0</v>
      </c>
      <c r="W34" s="14">
        <v>0</v>
      </c>
      <c r="X34" s="14">
        <v>0</v>
      </c>
      <c r="Y34" s="14">
        <v>0</v>
      </c>
      <c r="Z34" s="21">
        <v>0.87096774193548387</v>
      </c>
    </row>
    <row r="35" spans="1:26" x14ac:dyDescent="0.25">
      <c r="A35" s="4">
        <v>2007</v>
      </c>
      <c r="B35" s="8">
        <v>371</v>
      </c>
      <c r="C35" s="8" t="s">
        <v>43</v>
      </c>
      <c r="D35" s="15">
        <v>8.8948787061994619E-2</v>
      </c>
      <c r="E35" s="14">
        <v>2.9649595687331536E-2</v>
      </c>
      <c r="F35" s="14">
        <v>8.0862533692722376E-3</v>
      </c>
      <c r="G35" s="14">
        <v>5.3908355795148251E-3</v>
      </c>
      <c r="H35" s="14">
        <v>0</v>
      </c>
      <c r="I35" s="14">
        <v>0</v>
      </c>
      <c r="J35" s="14">
        <v>0</v>
      </c>
      <c r="K35" s="15">
        <v>0</v>
      </c>
      <c r="L35" s="14">
        <v>3.2345013477088951E-2</v>
      </c>
      <c r="M35" s="14">
        <v>0</v>
      </c>
      <c r="N35" s="14">
        <v>2.6954177897574125E-3</v>
      </c>
      <c r="O35" s="14">
        <v>0</v>
      </c>
      <c r="P35" s="14">
        <v>0</v>
      </c>
      <c r="Q35" s="14">
        <v>0</v>
      </c>
      <c r="R35" s="14">
        <v>0</v>
      </c>
      <c r="S35" s="14">
        <v>0</v>
      </c>
      <c r="T35" s="14">
        <v>0</v>
      </c>
      <c r="U35" s="14">
        <v>0</v>
      </c>
      <c r="V35" s="14">
        <v>0</v>
      </c>
      <c r="W35" s="14">
        <v>0</v>
      </c>
      <c r="X35" s="14">
        <v>0</v>
      </c>
      <c r="Y35" s="14">
        <v>2.6954177897574125E-3</v>
      </c>
      <c r="Z35" s="21">
        <v>0.83018867924528306</v>
      </c>
    </row>
    <row r="36" spans="1:26" x14ac:dyDescent="0.25">
      <c r="A36" s="4">
        <v>2008</v>
      </c>
      <c r="B36" s="8">
        <v>253</v>
      </c>
      <c r="C36" s="8" t="s">
        <v>43</v>
      </c>
      <c r="D36" s="15">
        <v>7.9051383399209481E-3</v>
      </c>
      <c r="E36" s="14">
        <v>7.9051383399209481E-3</v>
      </c>
      <c r="F36" s="14">
        <v>0</v>
      </c>
      <c r="G36" s="14">
        <v>0</v>
      </c>
      <c r="H36" s="14">
        <v>0</v>
      </c>
      <c r="I36" s="14">
        <v>0</v>
      </c>
      <c r="J36" s="14">
        <v>4.7430830039525688E-2</v>
      </c>
      <c r="K36" s="15">
        <v>0</v>
      </c>
      <c r="L36" s="14">
        <v>9.0909090909090912E-2</v>
      </c>
      <c r="M36" s="14">
        <v>0</v>
      </c>
      <c r="N36" s="14">
        <v>0</v>
      </c>
      <c r="O36" s="14">
        <v>2.3715415019762844E-2</v>
      </c>
      <c r="P36" s="14">
        <v>0</v>
      </c>
      <c r="Q36" s="14">
        <v>0</v>
      </c>
      <c r="R36" s="14">
        <v>0</v>
      </c>
      <c r="S36" s="14">
        <v>0</v>
      </c>
      <c r="T36" s="14">
        <v>0</v>
      </c>
      <c r="U36" s="14">
        <v>0</v>
      </c>
      <c r="V36" s="14">
        <v>0</v>
      </c>
      <c r="W36" s="14">
        <v>0</v>
      </c>
      <c r="X36" s="14">
        <v>0</v>
      </c>
      <c r="Y36" s="14">
        <v>3.952569169960474E-3</v>
      </c>
      <c r="Z36" s="21">
        <v>0.81818181818181823</v>
      </c>
    </row>
    <row r="37" spans="1:26" x14ac:dyDescent="0.25">
      <c r="A37" s="4">
        <v>2009</v>
      </c>
      <c r="B37" s="8">
        <v>573</v>
      </c>
      <c r="C37" s="8" t="s">
        <v>43</v>
      </c>
      <c r="D37" s="15">
        <v>4.5375218150087257E-2</v>
      </c>
      <c r="E37" s="14">
        <v>1.3961605584642234E-2</v>
      </c>
      <c r="F37" s="14">
        <v>1.7452006980802793E-3</v>
      </c>
      <c r="G37" s="14">
        <v>8.7260034904013961E-3</v>
      </c>
      <c r="H37" s="14">
        <v>3.4904013961605585E-3</v>
      </c>
      <c r="I37" s="14">
        <v>0</v>
      </c>
      <c r="J37" s="14">
        <v>0</v>
      </c>
      <c r="K37" s="15">
        <v>0</v>
      </c>
      <c r="L37" s="14">
        <v>0.10994764397905758</v>
      </c>
      <c r="M37" s="14">
        <v>0</v>
      </c>
      <c r="N37" s="14">
        <v>0</v>
      </c>
      <c r="O37" s="14">
        <v>0</v>
      </c>
      <c r="P37" s="14">
        <v>0</v>
      </c>
      <c r="Q37" s="14">
        <v>0</v>
      </c>
      <c r="R37" s="14">
        <v>0</v>
      </c>
      <c r="S37" s="14">
        <v>0</v>
      </c>
      <c r="T37" s="14">
        <v>0</v>
      </c>
      <c r="U37" s="14">
        <v>0</v>
      </c>
      <c r="V37" s="14">
        <v>0</v>
      </c>
      <c r="W37" s="14">
        <v>0</v>
      </c>
      <c r="X37" s="14">
        <v>0</v>
      </c>
      <c r="Y37" s="14">
        <v>0</v>
      </c>
      <c r="Z37" s="21">
        <v>0.81675392670157065</v>
      </c>
    </row>
    <row r="38" spans="1:26" x14ac:dyDescent="0.25">
      <c r="A38" s="4">
        <v>2010</v>
      </c>
      <c r="B38" s="8">
        <v>456</v>
      </c>
      <c r="C38" s="8" t="s">
        <v>43</v>
      </c>
      <c r="D38" s="15">
        <v>5.701754385964912E-2</v>
      </c>
      <c r="E38" s="14">
        <v>6.5789473684210523E-3</v>
      </c>
      <c r="F38" s="14">
        <v>0</v>
      </c>
      <c r="G38" s="14">
        <v>0</v>
      </c>
      <c r="H38" s="14">
        <v>8.771929824561403E-3</v>
      </c>
      <c r="I38" s="14">
        <v>1.7543859649122806E-2</v>
      </c>
      <c r="J38" s="14">
        <v>1.0964912280701754E-2</v>
      </c>
      <c r="K38" s="15">
        <v>0</v>
      </c>
      <c r="L38" s="14">
        <v>0.11842105263157894</v>
      </c>
      <c r="M38" s="14">
        <v>0</v>
      </c>
      <c r="N38" s="14">
        <v>0</v>
      </c>
      <c r="O38" s="14">
        <v>2.850877192982456E-2</v>
      </c>
      <c r="P38" s="14">
        <v>0</v>
      </c>
      <c r="Q38" s="14">
        <v>0</v>
      </c>
      <c r="R38" s="14">
        <v>0</v>
      </c>
      <c r="S38" s="14">
        <v>0</v>
      </c>
      <c r="T38" s="14">
        <v>0</v>
      </c>
      <c r="U38" s="14">
        <v>0</v>
      </c>
      <c r="V38" s="14">
        <v>0</v>
      </c>
      <c r="W38" s="14">
        <v>0</v>
      </c>
      <c r="X38" s="14">
        <v>0</v>
      </c>
      <c r="Y38" s="14">
        <v>0</v>
      </c>
      <c r="Z38" s="21">
        <v>0.7521929824561403</v>
      </c>
    </row>
    <row r="39" spans="1:26" x14ac:dyDescent="0.25">
      <c r="A39" s="4">
        <v>2011</v>
      </c>
      <c r="B39" s="8">
        <v>314</v>
      </c>
      <c r="C39" s="8" t="s">
        <v>43</v>
      </c>
      <c r="D39" s="15">
        <v>6.0509554140127389E-2</v>
      </c>
      <c r="E39" s="14">
        <v>2.2292993630573247E-2</v>
      </c>
      <c r="F39" s="14">
        <v>3.1847133757961785E-3</v>
      </c>
      <c r="G39" s="14">
        <v>1.2738853503184714E-2</v>
      </c>
      <c r="H39" s="14">
        <v>1.2738853503184714E-2</v>
      </c>
      <c r="I39" s="14">
        <v>0</v>
      </c>
      <c r="J39" s="14">
        <v>0</v>
      </c>
      <c r="K39" s="15">
        <v>0</v>
      </c>
      <c r="L39" s="14">
        <v>9.8726114649681534E-2</v>
      </c>
      <c r="M39" s="14">
        <v>0</v>
      </c>
      <c r="N39" s="14">
        <v>0</v>
      </c>
      <c r="O39" s="14">
        <v>8.2802547770700632E-2</v>
      </c>
      <c r="P39" s="14">
        <v>0</v>
      </c>
      <c r="Q39" s="14">
        <v>0</v>
      </c>
      <c r="R39" s="14">
        <v>0</v>
      </c>
      <c r="S39" s="14">
        <v>0</v>
      </c>
      <c r="T39" s="14">
        <v>0</v>
      </c>
      <c r="U39" s="14">
        <v>0</v>
      </c>
      <c r="V39" s="14">
        <v>0</v>
      </c>
      <c r="W39" s="14">
        <v>0</v>
      </c>
      <c r="X39" s="14">
        <v>0</v>
      </c>
      <c r="Y39" s="14">
        <v>0</v>
      </c>
      <c r="Z39" s="21">
        <v>0.70700636942675155</v>
      </c>
    </row>
    <row r="40" spans="1:26" x14ac:dyDescent="0.25">
      <c r="A40" s="4">
        <v>2012</v>
      </c>
      <c r="B40" s="8">
        <v>93</v>
      </c>
      <c r="C40" s="8" t="s">
        <v>43</v>
      </c>
      <c r="D40" s="15">
        <v>0.22580645161290325</v>
      </c>
      <c r="E40" s="14">
        <v>0</v>
      </c>
      <c r="F40" s="14">
        <v>0</v>
      </c>
      <c r="G40" s="14">
        <v>0</v>
      </c>
      <c r="H40" s="14">
        <v>0</v>
      </c>
      <c r="I40" s="14">
        <v>0</v>
      </c>
      <c r="J40" s="14">
        <v>5.3763440860215055E-2</v>
      </c>
      <c r="K40" s="15">
        <v>0</v>
      </c>
      <c r="L40" s="14">
        <v>0.4838709677419355</v>
      </c>
      <c r="M40" s="14">
        <v>0</v>
      </c>
      <c r="N40" s="14">
        <v>0</v>
      </c>
      <c r="O40" s="14">
        <v>4.3010752688172046E-2</v>
      </c>
      <c r="P40" s="14">
        <v>0</v>
      </c>
      <c r="Q40" s="14">
        <v>0</v>
      </c>
      <c r="R40" s="14">
        <v>0</v>
      </c>
      <c r="S40" s="14">
        <v>0</v>
      </c>
      <c r="T40" s="14">
        <v>0</v>
      </c>
      <c r="U40" s="14">
        <v>0</v>
      </c>
      <c r="V40" s="14">
        <v>0</v>
      </c>
      <c r="W40" s="14">
        <v>0</v>
      </c>
      <c r="X40" s="14">
        <v>0</v>
      </c>
      <c r="Y40" s="14">
        <v>0</v>
      </c>
      <c r="Z40" s="21">
        <v>0.19354838709677419</v>
      </c>
    </row>
    <row r="41" spans="1:26" x14ac:dyDescent="0.25">
      <c r="A41" s="4">
        <v>2013</v>
      </c>
      <c r="B41" s="8">
        <v>210</v>
      </c>
      <c r="C41" s="8" t="s">
        <v>43</v>
      </c>
      <c r="D41" s="15">
        <v>0</v>
      </c>
      <c r="E41" s="14">
        <v>9.5238095238095247E-3</v>
      </c>
      <c r="F41" s="14">
        <v>0</v>
      </c>
      <c r="G41" s="14">
        <v>1.4285714285714285E-2</v>
      </c>
      <c r="H41" s="14">
        <v>1.4285714285714285E-2</v>
      </c>
      <c r="I41" s="14">
        <v>0</v>
      </c>
      <c r="J41" s="14">
        <v>1.9047619047619049E-2</v>
      </c>
      <c r="K41" s="15">
        <v>0</v>
      </c>
      <c r="L41" s="14">
        <v>0.18571428571428572</v>
      </c>
      <c r="M41" s="14">
        <v>0</v>
      </c>
      <c r="N41" s="14">
        <v>0</v>
      </c>
      <c r="O41" s="14">
        <v>4.7619047619047623E-3</v>
      </c>
      <c r="P41" s="14">
        <v>0</v>
      </c>
      <c r="Q41" s="14">
        <v>0</v>
      </c>
      <c r="R41" s="14">
        <v>0</v>
      </c>
      <c r="S41" s="14">
        <v>0</v>
      </c>
      <c r="T41" s="14">
        <v>0</v>
      </c>
      <c r="U41" s="14">
        <v>0</v>
      </c>
      <c r="V41" s="14">
        <v>0</v>
      </c>
      <c r="W41" s="14">
        <v>0</v>
      </c>
      <c r="X41" s="14">
        <v>0</v>
      </c>
      <c r="Y41" s="14">
        <v>0</v>
      </c>
      <c r="Z41" s="21">
        <v>0.75238095238095237</v>
      </c>
    </row>
    <row r="42" spans="1:26" x14ac:dyDescent="0.25">
      <c r="A42" s="5" t="s">
        <v>32</v>
      </c>
      <c r="B42" s="9">
        <v>260</v>
      </c>
      <c r="C42" s="9"/>
      <c r="D42" s="16">
        <v>3.9418739383251307E-2</v>
      </c>
      <c r="E42" s="1">
        <v>6.8531835409535837E-3</v>
      </c>
      <c r="F42" s="1">
        <v>2.4684924378051993E-3</v>
      </c>
      <c r="G42" s="1">
        <v>1.4770822544002131E-2</v>
      </c>
      <c r="H42" s="1">
        <v>2.1229892897566536E-3</v>
      </c>
      <c r="I42" s="1">
        <v>6.4938010039558751E-3</v>
      </c>
      <c r="J42" s="1">
        <v>8.5238422671770186E-3</v>
      </c>
      <c r="K42" s="16">
        <v>2.7140126066077609E-2</v>
      </c>
      <c r="L42" s="1">
        <v>0.2336449971585077</v>
      </c>
      <c r="M42" s="1">
        <v>1.9671296498823421E-2</v>
      </c>
      <c r="N42" s="1">
        <v>5.8966157939580585E-2</v>
      </c>
      <c r="O42" s="1">
        <v>1.1398789051213269E-2</v>
      </c>
      <c r="P42" s="1">
        <v>0</v>
      </c>
      <c r="Q42" s="1">
        <v>0</v>
      </c>
      <c r="R42" s="1">
        <v>0</v>
      </c>
      <c r="S42" s="1">
        <v>0</v>
      </c>
      <c r="T42" s="1">
        <v>0</v>
      </c>
      <c r="U42" s="1">
        <v>0</v>
      </c>
      <c r="V42" s="1">
        <v>0</v>
      </c>
      <c r="W42" s="1">
        <v>0</v>
      </c>
      <c r="X42" s="1">
        <v>0</v>
      </c>
      <c r="Y42" s="1">
        <v>4.3237368336427467E-3</v>
      </c>
      <c r="Z42" s="22">
        <v>0.56420302598525296</v>
      </c>
    </row>
    <row r="43" spans="1:26" x14ac:dyDescent="0.25">
      <c r="A43" s="5" t="s">
        <v>33</v>
      </c>
      <c r="B43" s="9">
        <v>702</v>
      </c>
      <c r="C43" s="9"/>
      <c r="D43" s="16">
        <v>1.0394301821285482E-2</v>
      </c>
      <c r="E43" s="1">
        <v>3.4459527710936724E-3</v>
      </c>
      <c r="F43" s="1">
        <v>9.0959966881832535E-4</v>
      </c>
      <c r="G43" s="1">
        <v>3.7214401625854363E-2</v>
      </c>
      <c r="H43" s="1">
        <v>0</v>
      </c>
      <c r="I43" s="1">
        <v>1.9249847739661052E-2</v>
      </c>
      <c r="J43" s="1">
        <v>0</v>
      </c>
      <c r="K43" s="16">
        <v>0.13087188074434628</v>
      </c>
      <c r="L43" s="1">
        <v>0.23720005119617649</v>
      </c>
      <c r="M43" s="1">
        <v>9.3325133864243806E-2</v>
      </c>
      <c r="N43" s="1">
        <v>0.11351108523747361</v>
      </c>
      <c r="O43" s="1">
        <v>1.0101010101010101E-3</v>
      </c>
      <c r="P43" s="1">
        <v>0</v>
      </c>
      <c r="Q43" s="1">
        <v>0</v>
      </c>
      <c r="R43" s="1">
        <v>0</v>
      </c>
      <c r="S43" s="1">
        <v>0</v>
      </c>
      <c r="T43" s="1">
        <v>0</v>
      </c>
      <c r="U43" s="1">
        <v>0</v>
      </c>
      <c r="V43" s="1">
        <v>0</v>
      </c>
      <c r="W43" s="1">
        <v>0</v>
      </c>
      <c r="X43" s="1">
        <v>0</v>
      </c>
      <c r="Y43" s="1">
        <v>5.5370985603543741E-4</v>
      </c>
      <c r="Z43" s="22">
        <v>0.35231393446491049</v>
      </c>
    </row>
    <row r="44" spans="1:26" x14ac:dyDescent="0.25">
      <c r="A44" s="5" t="s">
        <v>34</v>
      </c>
      <c r="B44" s="9">
        <v>96</v>
      </c>
      <c r="C44" s="9"/>
      <c r="D44" s="16">
        <v>4.6167858131585172E-2</v>
      </c>
      <c r="E44" s="1">
        <v>7.3142101457347175E-3</v>
      </c>
      <c r="F44" s="1">
        <v>5.950452493574376E-3</v>
      </c>
      <c r="G44" s="1">
        <v>1.977634506144841E-2</v>
      </c>
      <c r="H44" s="1">
        <v>2.9904306220095694E-3</v>
      </c>
      <c r="I44" s="1">
        <v>2.4838549428713363E-3</v>
      </c>
      <c r="J44" s="1">
        <v>4.1866028708133973E-3</v>
      </c>
      <c r="K44" s="16">
        <v>1.2503000161869199E-2</v>
      </c>
      <c r="L44" s="1">
        <v>0.37264848218696545</v>
      </c>
      <c r="M44" s="1">
        <v>9.8975707067757712E-3</v>
      </c>
      <c r="N44" s="1">
        <v>0.10683027211676648</v>
      </c>
      <c r="O44" s="1">
        <v>9.9466468385969037E-3</v>
      </c>
      <c r="P44" s="1">
        <v>0</v>
      </c>
      <c r="Q44" s="1">
        <v>0</v>
      </c>
      <c r="R44" s="1">
        <v>0</v>
      </c>
      <c r="S44" s="1">
        <v>0</v>
      </c>
      <c r="T44" s="1">
        <v>0</v>
      </c>
      <c r="U44" s="1">
        <v>0</v>
      </c>
      <c r="V44" s="1">
        <v>0</v>
      </c>
      <c r="W44" s="1">
        <v>0</v>
      </c>
      <c r="X44" s="1">
        <v>0</v>
      </c>
      <c r="Y44" s="1">
        <v>6.2945632798573981E-3</v>
      </c>
      <c r="Z44" s="22">
        <v>0.39300971044113187</v>
      </c>
    </row>
    <row r="45" spans="1:26" x14ac:dyDescent="0.25">
      <c r="A45" s="5" t="s">
        <v>35</v>
      </c>
      <c r="B45" s="9">
        <v>36</v>
      </c>
      <c r="C45" s="9"/>
      <c r="D45" s="16">
        <v>0</v>
      </c>
      <c r="E45" s="1">
        <v>0</v>
      </c>
      <c r="F45" s="1">
        <v>0</v>
      </c>
      <c r="G45" s="1">
        <v>0</v>
      </c>
      <c r="H45" s="1">
        <v>0</v>
      </c>
      <c r="I45" s="1">
        <v>0</v>
      </c>
      <c r="J45" s="1">
        <v>0</v>
      </c>
      <c r="K45" s="16">
        <v>0</v>
      </c>
      <c r="L45" s="1">
        <v>0.25885668276972629</v>
      </c>
      <c r="M45" s="1">
        <v>0</v>
      </c>
      <c r="N45" s="1">
        <v>4.7906602254428339E-2</v>
      </c>
      <c r="O45" s="1">
        <v>0</v>
      </c>
      <c r="P45" s="1">
        <v>0</v>
      </c>
      <c r="Q45" s="1">
        <v>0</v>
      </c>
      <c r="R45" s="1">
        <v>0</v>
      </c>
      <c r="S45" s="1">
        <v>0</v>
      </c>
      <c r="T45" s="1">
        <v>0</v>
      </c>
      <c r="U45" s="1">
        <v>0</v>
      </c>
      <c r="V45" s="1">
        <v>0</v>
      </c>
      <c r="W45" s="1">
        <v>0</v>
      </c>
      <c r="X45" s="1">
        <v>0</v>
      </c>
      <c r="Y45" s="1">
        <v>0</v>
      </c>
      <c r="Z45" s="22">
        <v>0.69323671497584538</v>
      </c>
    </row>
    <row r="46" spans="1:26" ht="15.75" thickBot="1" x14ac:dyDescent="0.3">
      <c r="A46" s="6" t="s">
        <v>36</v>
      </c>
      <c r="B46" s="11">
        <v>234</v>
      </c>
      <c r="C46" s="11"/>
      <c r="D46" s="17">
        <v>5.1334992577026319E-2</v>
      </c>
      <c r="E46" s="18">
        <v>8.7917474775185307E-3</v>
      </c>
      <c r="F46" s="18">
        <v>8.6774449620991316E-4</v>
      </c>
      <c r="G46" s="18">
        <v>4.0921174043342555E-3</v>
      </c>
      <c r="H46" s="18">
        <v>2.6191266006413971E-3</v>
      </c>
      <c r="I46" s="18">
        <v>5.1978495549965835E-3</v>
      </c>
      <c r="J46" s="18">
        <v>1.6250533700338084E-2</v>
      </c>
      <c r="K46" s="17">
        <v>0</v>
      </c>
      <c r="L46" s="18">
        <v>0.12692552844107544</v>
      </c>
      <c r="M46" s="18">
        <v>0</v>
      </c>
      <c r="N46" s="18">
        <v>3.5224440485073674E-3</v>
      </c>
      <c r="O46" s="18">
        <v>1.8139007097071943E-2</v>
      </c>
      <c r="P46" s="18">
        <v>0</v>
      </c>
      <c r="Q46" s="18">
        <v>0</v>
      </c>
      <c r="R46" s="18">
        <v>0</v>
      </c>
      <c r="S46" s="18">
        <v>0</v>
      </c>
      <c r="T46" s="18">
        <v>0</v>
      </c>
      <c r="U46" s="18">
        <v>0</v>
      </c>
      <c r="V46" s="18">
        <v>0</v>
      </c>
      <c r="W46" s="18">
        <v>0</v>
      </c>
      <c r="X46" s="18">
        <v>0</v>
      </c>
      <c r="Y46" s="18">
        <v>4.9629731419472949E-3</v>
      </c>
      <c r="Z46" s="23">
        <v>0.75729593546033291</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127</v>
      </c>
    </row>
    <row r="2" spans="1:26" x14ac:dyDescent="0.25">
      <c r="A2" t="s">
        <v>129</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11</v>
      </c>
      <c r="C18" s="8">
        <v>2</v>
      </c>
      <c r="D18" s="15" t="s">
        <v>26</v>
      </c>
      <c r="E18" s="14" t="s">
        <v>27</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v>197</v>
      </c>
      <c r="C19" s="8" t="s">
        <v>41</v>
      </c>
      <c r="D19" s="15" t="s">
        <v>26</v>
      </c>
      <c r="E19" s="14" t="s">
        <v>27</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v>508</v>
      </c>
      <c r="C20" s="8" t="s">
        <v>29</v>
      </c>
      <c r="D20" s="15" t="s">
        <v>26</v>
      </c>
      <c r="E20" s="14" t="s">
        <v>27</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v>299</v>
      </c>
      <c r="C21" s="8" t="s">
        <v>78</v>
      </c>
      <c r="D21" s="15" t="s">
        <v>26</v>
      </c>
      <c r="E21" s="14" t="s">
        <v>27</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v>62</v>
      </c>
      <c r="C22" s="8" t="s">
        <v>82</v>
      </c>
      <c r="D22" s="15" t="s">
        <v>26</v>
      </c>
      <c r="E22" s="14" t="s">
        <v>27</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v>503</v>
      </c>
      <c r="C23" s="8" t="s">
        <v>41</v>
      </c>
      <c r="D23" s="15" t="s">
        <v>26</v>
      </c>
      <c r="E23" s="14" t="s">
        <v>27</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v>1117</v>
      </c>
      <c r="C24" s="8" t="s">
        <v>42</v>
      </c>
      <c r="D24" s="15">
        <v>3.3124440465532673E-2</v>
      </c>
      <c r="E24" s="14">
        <v>0</v>
      </c>
      <c r="F24" s="14">
        <v>1.7905102954341987E-3</v>
      </c>
      <c r="G24" s="14">
        <v>0</v>
      </c>
      <c r="H24" s="14">
        <v>0</v>
      </c>
      <c r="I24" s="14">
        <v>1.0743061772605193E-2</v>
      </c>
      <c r="J24" s="14">
        <v>3.9391226499552373E-2</v>
      </c>
      <c r="K24" s="15">
        <v>0</v>
      </c>
      <c r="L24" s="14">
        <v>0.19874664279319607</v>
      </c>
      <c r="M24" s="14">
        <v>0</v>
      </c>
      <c r="N24" s="14">
        <v>5.8191584601611467E-2</v>
      </c>
      <c r="O24" s="14">
        <v>8.057296329453895E-3</v>
      </c>
      <c r="P24" s="14">
        <v>7.162041181736795E-3</v>
      </c>
      <c r="Q24" s="14">
        <v>0</v>
      </c>
      <c r="R24" s="14">
        <v>0</v>
      </c>
      <c r="S24" s="14">
        <v>0</v>
      </c>
      <c r="T24" s="14">
        <v>0</v>
      </c>
      <c r="U24" s="14">
        <v>9.4897045658012547E-2</v>
      </c>
      <c r="V24" s="14">
        <v>0</v>
      </c>
      <c r="W24" s="14">
        <v>2.6857654431512983E-3</v>
      </c>
      <c r="X24" s="14">
        <v>0</v>
      </c>
      <c r="Y24" s="14">
        <v>3.5810205908683975E-3</v>
      </c>
      <c r="Z24" s="21">
        <v>0.54162936436884512</v>
      </c>
    </row>
    <row r="25" spans="1:26" x14ac:dyDescent="0.25">
      <c r="A25" s="4">
        <v>1997</v>
      </c>
      <c r="B25" s="8">
        <v>2070</v>
      </c>
      <c r="C25" s="8" t="s">
        <v>43</v>
      </c>
      <c r="D25" s="15">
        <v>4.2512077294685986E-2</v>
      </c>
      <c r="E25" s="14">
        <v>3.8647342995169081E-3</v>
      </c>
      <c r="F25" s="14">
        <v>8.2125603864734303E-3</v>
      </c>
      <c r="G25" s="14">
        <v>2.4154589371980675E-3</v>
      </c>
      <c r="H25" s="14">
        <v>0</v>
      </c>
      <c r="I25" s="14">
        <v>2.1739130434782608E-2</v>
      </c>
      <c r="J25" s="14">
        <v>2.8502415458937197E-2</v>
      </c>
      <c r="K25" s="15">
        <v>0</v>
      </c>
      <c r="L25" s="14">
        <v>0.11207729468599034</v>
      </c>
      <c r="M25" s="14">
        <v>8.2125603864734303E-3</v>
      </c>
      <c r="N25" s="14">
        <v>1.2560386473429953E-2</v>
      </c>
      <c r="O25" s="14">
        <v>0</v>
      </c>
      <c r="P25" s="14">
        <v>5.3140096618357491E-3</v>
      </c>
      <c r="Q25" s="14">
        <v>0</v>
      </c>
      <c r="R25" s="14">
        <v>0</v>
      </c>
      <c r="S25" s="14">
        <v>0</v>
      </c>
      <c r="T25" s="14">
        <v>0</v>
      </c>
      <c r="U25" s="14">
        <v>6.5700483091787443E-2</v>
      </c>
      <c r="V25" s="14">
        <v>0</v>
      </c>
      <c r="W25" s="14">
        <v>1.2560386473429951E-2</v>
      </c>
      <c r="X25" s="14">
        <v>0</v>
      </c>
      <c r="Y25" s="14">
        <v>2.8985507246376812E-3</v>
      </c>
      <c r="Z25" s="21">
        <v>0.6734299516908212</v>
      </c>
    </row>
    <row r="26" spans="1:26" x14ac:dyDescent="0.25">
      <c r="A26" s="4">
        <v>1998</v>
      </c>
      <c r="B26" s="8">
        <v>1528</v>
      </c>
      <c r="C26" s="8" t="s">
        <v>43</v>
      </c>
      <c r="D26" s="15">
        <v>8.638743455497383E-2</v>
      </c>
      <c r="E26" s="14">
        <v>1.963350785340314E-3</v>
      </c>
      <c r="F26" s="14">
        <v>0</v>
      </c>
      <c r="G26" s="14">
        <v>0</v>
      </c>
      <c r="H26" s="14">
        <v>0</v>
      </c>
      <c r="I26" s="14">
        <v>1.832460732984293E-2</v>
      </c>
      <c r="J26" s="14">
        <v>3.5340314136125657E-2</v>
      </c>
      <c r="K26" s="15">
        <v>0</v>
      </c>
      <c r="L26" s="14">
        <v>4.0575916230366493E-2</v>
      </c>
      <c r="M26" s="14">
        <v>0</v>
      </c>
      <c r="N26" s="14">
        <v>1.963350785340314E-3</v>
      </c>
      <c r="O26" s="14">
        <v>0</v>
      </c>
      <c r="P26" s="14">
        <v>1.963350785340314E-3</v>
      </c>
      <c r="Q26" s="14">
        <v>0</v>
      </c>
      <c r="R26" s="14">
        <v>0</v>
      </c>
      <c r="S26" s="14">
        <v>0</v>
      </c>
      <c r="T26" s="14">
        <v>0</v>
      </c>
      <c r="U26" s="14">
        <v>1.112565445026178E-2</v>
      </c>
      <c r="V26" s="14">
        <v>0</v>
      </c>
      <c r="W26" s="14">
        <v>1.3089005235602095E-3</v>
      </c>
      <c r="X26" s="14">
        <v>0</v>
      </c>
      <c r="Y26" s="14">
        <v>1.963350785340314E-3</v>
      </c>
      <c r="Z26" s="21">
        <v>0.7990837696335078</v>
      </c>
    </row>
    <row r="27" spans="1:26" x14ac:dyDescent="0.25">
      <c r="A27" s="4">
        <v>1999</v>
      </c>
      <c r="B27" s="8">
        <v>1652</v>
      </c>
      <c r="C27" s="8" t="s">
        <v>43</v>
      </c>
      <c r="D27" s="15">
        <v>1.9975786924939464E-2</v>
      </c>
      <c r="E27" s="14">
        <v>1.8159806295399517E-3</v>
      </c>
      <c r="F27" s="14">
        <v>0</v>
      </c>
      <c r="G27" s="14">
        <v>0</v>
      </c>
      <c r="H27" s="14">
        <v>0</v>
      </c>
      <c r="I27" s="14">
        <v>2.4213075060532687E-2</v>
      </c>
      <c r="J27" s="14">
        <v>5.8111380145278453E-2</v>
      </c>
      <c r="K27" s="15">
        <v>0</v>
      </c>
      <c r="L27" s="14">
        <v>4.6610169491525424E-2</v>
      </c>
      <c r="M27" s="14">
        <v>0</v>
      </c>
      <c r="N27" s="14">
        <v>0</v>
      </c>
      <c r="O27" s="14">
        <v>7.2639225181598066E-3</v>
      </c>
      <c r="P27" s="14">
        <v>1.4527845036319613E-2</v>
      </c>
      <c r="Q27" s="14">
        <v>0</v>
      </c>
      <c r="R27" s="14">
        <v>0</v>
      </c>
      <c r="S27" s="14">
        <v>0</v>
      </c>
      <c r="T27" s="14">
        <v>0</v>
      </c>
      <c r="U27" s="14">
        <v>1.1501210653753027E-2</v>
      </c>
      <c r="V27" s="14">
        <v>0</v>
      </c>
      <c r="W27" s="14">
        <v>0</v>
      </c>
      <c r="X27" s="14">
        <v>0</v>
      </c>
      <c r="Y27" s="14">
        <v>0</v>
      </c>
      <c r="Z27" s="21">
        <v>0.81598062953995154</v>
      </c>
    </row>
    <row r="28" spans="1:26" x14ac:dyDescent="0.25">
      <c r="A28" s="4">
        <v>2000</v>
      </c>
      <c r="B28" s="8">
        <v>940</v>
      </c>
      <c r="C28" s="8" t="s">
        <v>43</v>
      </c>
      <c r="D28" s="15">
        <v>5.106382978723404E-2</v>
      </c>
      <c r="E28" s="14">
        <v>2.1276595744680851E-3</v>
      </c>
      <c r="F28" s="14">
        <v>0</v>
      </c>
      <c r="G28" s="14">
        <v>0</v>
      </c>
      <c r="H28" s="14">
        <v>0</v>
      </c>
      <c r="I28" s="14">
        <v>0.2053191489361702</v>
      </c>
      <c r="J28" s="14">
        <v>0.05</v>
      </c>
      <c r="K28" s="15">
        <v>0</v>
      </c>
      <c r="L28" s="14">
        <v>0.14893617021276595</v>
      </c>
      <c r="M28" s="14">
        <v>0</v>
      </c>
      <c r="N28" s="14">
        <v>0</v>
      </c>
      <c r="O28" s="14">
        <v>0</v>
      </c>
      <c r="P28" s="14">
        <v>2.1276595744680851E-3</v>
      </c>
      <c r="Q28" s="14">
        <v>0</v>
      </c>
      <c r="R28" s="14">
        <v>0</v>
      </c>
      <c r="S28" s="14">
        <v>0</v>
      </c>
      <c r="T28" s="14">
        <v>0</v>
      </c>
      <c r="U28" s="14">
        <v>6.382978723404255E-3</v>
      </c>
      <c r="V28" s="14">
        <v>0</v>
      </c>
      <c r="W28" s="14">
        <v>2.1276595744680851E-3</v>
      </c>
      <c r="X28" s="14">
        <v>0</v>
      </c>
      <c r="Y28" s="14">
        <v>6.382978723404255E-3</v>
      </c>
      <c r="Z28" s="21">
        <v>0.52553191489361706</v>
      </c>
    </row>
    <row r="29" spans="1:26" x14ac:dyDescent="0.25">
      <c r="A29" s="4">
        <v>2001</v>
      </c>
      <c r="B29" s="8">
        <v>1408</v>
      </c>
      <c r="C29" s="8" t="s">
        <v>43</v>
      </c>
      <c r="D29" s="15">
        <v>1.7755681818181816E-2</v>
      </c>
      <c r="E29" s="14">
        <v>0</v>
      </c>
      <c r="F29" s="14">
        <v>0</v>
      </c>
      <c r="G29" s="14">
        <v>0</v>
      </c>
      <c r="H29" s="14">
        <v>0</v>
      </c>
      <c r="I29" s="14">
        <v>0.109375</v>
      </c>
      <c r="J29" s="14">
        <v>4.8295454545454544E-2</v>
      </c>
      <c r="K29" s="15">
        <v>0</v>
      </c>
      <c r="L29" s="14">
        <v>5.3267045454545456E-2</v>
      </c>
      <c r="M29" s="14">
        <v>0</v>
      </c>
      <c r="N29" s="14">
        <v>0</v>
      </c>
      <c r="O29" s="14">
        <v>0</v>
      </c>
      <c r="P29" s="14">
        <v>1.1363636363636364E-2</v>
      </c>
      <c r="Q29" s="14">
        <v>0</v>
      </c>
      <c r="R29" s="14">
        <v>0</v>
      </c>
      <c r="S29" s="14">
        <v>0</v>
      </c>
      <c r="T29" s="14">
        <v>0</v>
      </c>
      <c r="U29" s="14">
        <v>1.6335227272727272E-2</v>
      </c>
      <c r="V29" s="14">
        <v>0</v>
      </c>
      <c r="W29" s="14">
        <v>7.8125E-3</v>
      </c>
      <c r="X29" s="14">
        <v>0</v>
      </c>
      <c r="Y29" s="14">
        <v>0</v>
      </c>
      <c r="Z29" s="21">
        <v>0.73579545454545459</v>
      </c>
    </row>
    <row r="30" spans="1:26" x14ac:dyDescent="0.25">
      <c r="A30" s="4">
        <v>2002</v>
      </c>
      <c r="B30" s="8">
        <v>1268</v>
      </c>
      <c r="C30" s="8" t="s">
        <v>43</v>
      </c>
      <c r="D30" s="15">
        <v>6.1514195583596207E-2</v>
      </c>
      <c r="E30" s="14">
        <v>0</v>
      </c>
      <c r="F30" s="14">
        <v>4.7318611987381704E-3</v>
      </c>
      <c r="G30" s="14">
        <v>8.6750788643533121E-3</v>
      </c>
      <c r="H30" s="14">
        <v>0</v>
      </c>
      <c r="I30" s="14">
        <v>0.17034700315457413</v>
      </c>
      <c r="J30" s="14">
        <v>2.4447949526813881E-2</v>
      </c>
      <c r="K30" s="15">
        <v>0</v>
      </c>
      <c r="L30" s="14">
        <v>1.498422712933754E-2</v>
      </c>
      <c r="M30" s="14">
        <v>0</v>
      </c>
      <c r="N30" s="14">
        <v>0</v>
      </c>
      <c r="O30" s="14">
        <v>1.2618296529968454E-2</v>
      </c>
      <c r="P30" s="14">
        <v>2.3659305993690852E-3</v>
      </c>
      <c r="Q30" s="14">
        <v>4.7318611987381704E-3</v>
      </c>
      <c r="R30" s="14">
        <v>0</v>
      </c>
      <c r="S30" s="14">
        <v>0</v>
      </c>
      <c r="T30" s="14">
        <v>0</v>
      </c>
      <c r="U30" s="14">
        <v>7.0977917981072556E-3</v>
      </c>
      <c r="V30" s="14">
        <v>0</v>
      </c>
      <c r="W30" s="14">
        <v>1.5772870662460567E-3</v>
      </c>
      <c r="X30" s="14">
        <v>0</v>
      </c>
      <c r="Y30" s="14">
        <v>3.1545741324921135E-3</v>
      </c>
      <c r="Z30" s="21">
        <v>0.68375394321766558</v>
      </c>
    </row>
    <row r="31" spans="1:26" x14ac:dyDescent="0.25">
      <c r="A31" s="4">
        <v>2003</v>
      </c>
      <c r="B31" s="8">
        <v>782</v>
      </c>
      <c r="C31" s="8" t="s">
        <v>43</v>
      </c>
      <c r="D31" s="15">
        <v>3.5805626598465479E-2</v>
      </c>
      <c r="E31" s="14">
        <v>0</v>
      </c>
      <c r="F31" s="14">
        <v>0</v>
      </c>
      <c r="G31" s="14">
        <v>0</v>
      </c>
      <c r="H31" s="14">
        <v>0</v>
      </c>
      <c r="I31" s="14">
        <v>0.13554987212276215</v>
      </c>
      <c r="J31" s="14">
        <v>2.9411764705882353E-2</v>
      </c>
      <c r="K31" s="15">
        <v>0</v>
      </c>
      <c r="L31" s="14">
        <v>8.0562659846547313E-2</v>
      </c>
      <c r="M31" s="14">
        <v>0</v>
      </c>
      <c r="N31" s="14">
        <v>0</v>
      </c>
      <c r="O31" s="14">
        <v>6.3938618925831201E-3</v>
      </c>
      <c r="P31" s="14">
        <v>0</v>
      </c>
      <c r="Q31" s="14">
        <v>0</v>
      </c>
      <c r="R31" s="14">
        <v>0</v>
      </c>
      <c r="S31" s="14">
        <v>0</v>
      </c>
      <c r="T31" s="14">
        <v>0</v>
      </c>
      <c r="U31" s="14">
        <v>3.3248081841432228E-2</v>
      </c>
      <c r="V31" s="14">
        <v>0</v>
      </c>
      <c r="W31" s="14">
        <v>1.278772378516624E-2</v>
      </c>
      <c r="X31" s="14">
        <v>0</v>
      </c>
      <c r="Y31" s="14">
        <v>1.2787723785166241E-3</v>
      </c>
      <c r="Z31" s="21">
        <v>0.66496163682864451</v>
      </c>
    </row>
    <row r="32" spans="1:26" x14ac:dyDescent="0.25">
      <c r="A32" s="4">
        <v>2004</v>
      </c>
      <c r="B32" s="8">
        <v>690</v>
      </c>
      <c r="C32" s="8" t="s">
        <v>43</v>
      </c>
      <c r="D32" s="15">
        <v>1.4492753623188404E-2</v>
      </c>
      <c r="E32" s="14">
        <v>0</v>
      </c>
      <c r="F32" s="14">
        <v>0</v>
      </c>
      <c r="G32" s="14">
        <v>2.8985507246376812E-3</v>
      </c>
      <c r="H32" s="14">
        <v>0</v>
      </c>
      <c r="I32" s="14">
        <v>0.31739130434782609</v>
      </c>
      <c r="J32" s="14">
        <v>5.3623188405797099E-2</v>
      </c>
      <c r="K32" s="15">
        <v>0</v>
      </c>
      <c r="L32" s="14">
        <v>0.10579710144927537</v>
      </c>
      <c r="M32" s="14">
        <v>0</v>
      </c>
      <c r="N32" s="14">
        <v>0</v>
      </c>
      <c r="O32" s="14">
        <v>0</v>
      </c>
      <c r="P32" s="14">
        <v>3.0434782608695653E-2</v>
      </c>
      <c r="Q32" s="14">
        <v>0</v>
      </c>
      <c r="R32" s="14">
        <v>0</v>
      </c>
      <c r="S32" s="14">
        <v>0</v>
      </c>
      <c r="T32" s="14">
        <v>0</v>
      </c>
      <c r="U32" s="14">
        <v>1.7391304347826087E-2</v>
      </c>
      <c r="V32" s="14">
        <v>0</v>
      </c>
      <c r="W32" s="14">
        <v>4.3478260869565218E-3</v>
      </c>
      <c r="X32" s="14">
        <v>0</v>
      </c>
      <c r="Y32" s="14">
        <v>2.8985507246376812E-3</v>
      </c>
      <c r="Z32" s="21">
        <v>0.45072463768115945</v>
      </c>
    </row>
    <row r="33" spans="1:26" x14ac:dyDescent="0.25">
      <c r="A33" s="4">
        <v>2005</v>
      </c>
      <c r="B33" s="8">
        <v>859</v>
      </c>
      <c r="C33" s="8" t="s">
        <v>43</v>
      </c>
      <c r="D33" s="15">
        <v>3.7252619324796274E-2</v>
      </c>
      <c r="E33" s="14">
        <v>1.1641443538998836E-3</v>
      </c>
      <c r="F33" s="14">
        <v>0</v>
      </c>
      <c r="G33" s="14">
        <v>2.3282887077997671E-3</v>
      </c>
      <c r="H33" s="14">
        <v>0</v>
      </c>
      <c r="I33" s="14">
        <v>0.32596041909196743</v>
      </c>
      <c r="J33" s="14">
        <v>4.190919674039581E-2</v>
      </c>
      <c r="K33" s="15">
        <v>0</v>
      </c>
      <c r="L33" s="14">
        <v>8.9639115250291029E-2</v>
      </c>
      <c r="M33" s="14">
        <v>0</v>
      </c>
      <c r="N33" s="14">
        <v>4.6565774155995342E-3</v>
      </c>
      <c r="O33" s="14">
        <v>0</v>
      </c>
      <c r="P33" s="14">
        <v>4.6565774155995342E-3</v>
      </c>
      <c r="Q33" s="14">
        <v>2.3282887077997671E-3</v>
      </c>
      <c r="R33" s="14">
        <v>0</v>
      </c>
      <c r="S33" s="14">
        <v>0</v>
      </c>
      <c r="T33" s="14">
        <v>0</v>
      </c>
      <c r="U33" s="14">
        <v>1.0477299185098952E-2</v>
      </c>
      <c r="V33" s="14">
        <v>0</v>
      </c>
      <c r="W33" s="14">
        <v>8.1490104772991845E-3</v>
      </c>
      <c r="X33" s="14">
        <v>0</v>
      </c>
      <c r="Y33" s="14">
        <v>1.1641443538998836E-3</v>
      </c>
      <c r="Z33" s="21">
        <v>0.47031431897555298</v>
      </c>
    </row>
    <row r="34" spans="1:26" x14ac:dyDescent="0.25">
      <c r="A34" s="4">
        <v>2006</v>
      </c>
      <c r="B34" s="8">
        <v>559</v>
      </c>
      <c r="C34" s="8" t="s">
        <v>43</v>
      </c>
      <c r="D34" s="15">
        <v>2.3255813953488372E-2</v>
      </c>
      <c r="E34" s="14">
        <v>0</v>
      </c>
      <c r="F34" s="14">
        <v>5.3667262969588547E-3</v>
      </c>
      <c r="G34" s="14">
        <v>1.0733452593917709E-2</v>
      </c>
      <c r="H34" s="14">
        <v>0</v>
      </c>
      <c r="I34" s="14">
        <v>0.32200357781753131</v>
      </c>
      <c r="J34" s="14">
        <v>6.6189624329159216E-2</v>
      </c>
      <c r="K34" s="15">
        <v>0</v>
      </c>
      <c r="L34" s="14">
        <v>9.4812164579606437E-2</v>
      </c>
      <c r="M34" s="14">
        <v>0</v>
      </c>
      <c r="N34" s="14">
        <v>0</v>
      </c>
      <c r="O34" s="14">
        <v>0</v>
      </c>
      <c r="P34" s="14">
        <v>1.0733452593917709E-2</v>
      </c>
      <c r="Q34" s="14">
        <v>0</v>
      </c>
      <c r="R34" s="14">
        <v>0</v>
      </c>
      <c r="S34" s="14">
        <v>0</v>
      </c>
      <c r="T34" s="14">
        <v>0</v>
      </c>
      <c r="U34" s="14">
        <v>3.3989266547406083E-2</v>
      </c>
      <c r="V34" s="14">
        <v>0</v>
      </c>
      <c r="W34" s="14">
        <v>2.3255813953488372E-2</v>
      </c>
      <c r="X34" s="14">
        <v>5.3667262969588547E-3</v>
      </c>
      <c r="Y34" s="14">
        <v>5.3667262969588547E-3</v>
      </c>
      <c r="Z34" s="21">
        <v>0.39892665474060823</v>
      </c>
    </row>
    <row r="35" spans="1:26" x14ac:dyDescent="0.25">
      <c r="A35" s="4">
        <v>2007</v>
      </c>
      <c r="B35" s="8">
        <v>605</v>
      </c>
      <c r="C35" s="8" t="s">
        <v>43</v>
      </c>
      <c r="D35" s="15">
        <v>5.7851239669421482E-2</v>
      </c>
      <c r="E35" s="14">
        <v>1.652892561983471E-3</v>
      </c>
      <c r="F35" s="14">
        <v>4.9586776859504135E-3</v>
      </c>
      <c r="G35" s="14">
        <v>3.3057851239669421E-3</v>
      </c>
      <c r="H35" s="14">
        <v>0</v>
      </c>
      <c r="I35" s="14">
        <v>0.24132231404958679</v>
      </c>
      <c r="J35" s="14">
        <v>9.4214876033057851E-2</v>
      </c>
      <c r="K35" s="15">
        <v>0</v>
      </c>
      <c r="L35" s="14">
        <v>0.1090909090909091</v>
      </c>
      <c r="M35" s="14">
        <v>0</v>
      </c>
      <c r="N35" s="14">
        <v>1.652892561983471E-3</v>
      </c>
      <c r="O35" s="14">
        <v>0</v>
      </c>
      <c r="P35" s="14">
        <v>3.3057851239669421E-3</v>
      </c>
      <c r="Q35" s="14">
        <v>0</v>
      </c>
      <c r="R35" s="14">
        <v>0</v>
      </c>
      <c r="S35" s="14">
        <v>0</v>
      </c>
      <c r="T35" s="14">
        <v>0</v>
      </c>
      <c r="U35" s="14">
        <v>5.9504132231404959E-2</v>
      </c>
      <c r="V35" s="14">
        <v>0</v>
      </c>
      <c r="W35" s="14">
        <v>6.6115702479338841E-3</v>
      </c>
      <c r="X35" s="14">
        <v>3.3057851239669421E-3</v>
      </c>
      <c r="Y35" s="14">
        <v>1.652892561983471E-3</v>
      </c>
      <c r="Z35" s="21">
        <v>0.4115702479338843</v>
      </c>
    </row>
    <row r="36" spans="1:26" x14ac:dyDescent="0.25">
      <c r="A36" s="4">
        <v>2008</v>
      </c>
      <c r="B36" s="8">
        <v>1058</v>
      </c>
      <c r="C36" s="8" t="s">
        <v>43</v>
      </c>
      <c r="D36" s="15">
        <v>1.6068052930056712E-2</v>
      </c>
      <c r="E36" s="14">
        <v>1.890359168241966E-3</v>
      </c>
      <c r="F36" s="14">
        <v>0</v>
      </c>
      <c r="G36" s="14">
        <v>3.780718336483932E-3</v>
      </c>
      <c r="H36" s="14">
        <v>0</v>
      </c>
      <c r="I36" s="14">
        <v>0.19943289224952743</v>
      </c>
      <c r="J36" s="14">
        <v>0.13516068052930058</v>
      </c>
      <c r="K36" s="15">
        <v>0</v>
      </c>
      <c r="L36" s="14">
        <v>0.15122873345935728</v>
      </c>
      <c r="M36" s="14">
        <v>0</v>
      </c>
      <c r="N36" s="14">
        <v>0</v>
      </c>
      <c r="O36" s="14">
        <v>0</v>
      </c>
      <c r="P36" s="14">
        <v>1.3232514177693762E-2</v>
      </c>
      <c r="Q36" s="14">
        <v>4.725897920604915E-3</v>
      </c>
      <c r="R36" s="14">
        <v>0</v>
      </c>
      <c r="S36" s="14">
        <v>0</v>
      </c>
      <c r="T36" s="14">
        <v>0</v>
      </c>
      <c r="U36" s="14">
        <v>6.9943289224952743E-2</v>
      </c>
      <c r="V36" s="14">
        <v>0</v>
      </c>
      <c r="W36" s="14">
        <v>2.1739130434782608E-2</v>
      </c>
      <c r="X36" s="14">
        <v>1.890359168241966E-3</v>
      </c>
      <c r="Y36" s="14">
        <v>1.890359168241966E-3</v>
      </c>
      <c r="Z36" s="21">
        <v>0.37901701323251419</v>
      </c>
    </row>
    <row r="37" spans="1:26" x14ac:dyDescent="0.25">
      <c r="A37" s="4">
        <v>2009</v>
      </c>
      <c r="B37" s="8">
        <v>826</v>
      </c>
      <c r="C37" s="8" t="s">
        <v>43</v>
      </c>
      <c r="D37" s="15">
        <v>2.9055690072639227E-2</v>
      </c>
      <c r="E37" s="14">
        <v>6.0532687651331718E-3</v>
      </c>
      <c r="F37" s="14">
        <v>0</v>
      </c>
      <c r="G37" s="14">
        <v>0</v>
      </c>
      <c r="H37" s="14">
        <v>0</v>
      </c>
      <c r="I37" s="14">
        <v>7.5060532687651338E-2</v>
      </c>
      <c r="J37" s="14">
        <v>0.11138014527845036</v>
      </c>
      <c r="K37" s="15">
        <v>0</v>
      </c>
      <c r="L37" s="14">
        <v>0.16585956416464892</v>
      </c>
      <c r="M37" s="14">
        <v>0</v>
      </c>
      <c r="N37" s="14">
        <v>0</v>
      </c>
      <c r="O37" s="14">
        <v>0</v>
      </c>
      <c r="P37" s="14">
        <v>8.4745762711864406E-3</v>
      </c>
      <c r="Q37" s="14">
        <v>0</v>
      </c>
      <c r="R37" s="14">
        <v>0</v>
      </c>
      <c r="S37" s="14">
        <v>0</v>
      </c>
      <c r="T37" s="14">
        <v>0</v>
      </c>
      <c r="U37" s="14">
        <v>3.5108958837772396E-2</v>
      </c>
      <c r="V37" s="14">
        <v>0</v>
      </c>
      <c r="W37" s="14">
        <v>1.3317191283292978E-2</v>
      </c>
      <c r="X37" s="14">
        <v>0</v>
      </c>
      <c r="Y37" s="14">
        <v>9.6852300242130755E-3</v>
      </c>
      <c r="Z37" s="21">
        <v>0.54600484261501214</v>
      </c>
    </row>
    <row r="38" spans="1:26" x14ac:dyDescent="0.25">
      <c r="A38" s="4">
        <v>2010</v>
      </c>
      <c r="B38" s="8">
        <v>850</v>
      </c>
      <c r="C38" s="8" t="s">
        <v>43</v>
      </c>
      <c r="D38" s="15">
        <v>3.411764705882353E-2</v>
      </c>
      <c r="E38" s="14">
        <v>3.5294117647058825E-3</v>
      </c>
      <c r="F38" s="14">
        <v>0</v>
      </c>
      <c r="G38" s="14">
        <v>8.2352941176470594E-3</v>
      </c>
      <c r="H38" s="14">
        <v>0</v>
      </c>
      <c r="I38" s="14">
        <v>0.21999999999999997</v>
      </c>
      <c r="J38" s="14">
        <v>0.11058823529411765</v>
      </c>
      <c r="K38" s="15">
        <v>0</v>
      </c>
      <c r="L38" s="14">
        <v>3.2941176470588238E-2</v>
      </c>
      <c r="M38" s="14">
        <v>0</v>
      </c>
      <c r="N38" s="14">
        <v>0</v>
      </c>
      <c r="O38" s="14">
        <v>3.5294117647058825E-3</v>
      </c>
      <c r="P38" s="14">
        <v>2.4705882352941175E-2</v>
      </c>
      <c r="Q38" s="14">
        <v>4.7058823529411761E-3</v>
      </c>
      <c r="R38" s="14">
        <v>0</v>
      </c>
      <c r="S38" s="14">
        <v>0</v>
      </c>
      <c r="T38" s="14">
        <v>0</v>
      </c>
      <c r="U38" s="14">
        <v>3.411764705882353E-2</v>
      </c>
      <c r="V38" s="14">
        <v>0</v>
      </c>
      <c r="W38" s="14">
        <v>7.0588235294117641E-3</v>
      </c>
      <c r="X38" s="14">
        <v>0</v>
      </c>
      <c r="Y38" s="14">
        <v>0</v>
      </c>
      <c r="Z38" s="21">
        <v>0.51647058823529413</v>
      </c>
    </row>
    <row r="39" spans="1:26" x14ac:dyDescent="0.25">
      <c r="A39" s="4">
        <v>2011</v>
      </c>
      <c r="B39" s="8">
        <v>391</v>
      </c>
      <c r="C39" s="8" t="s">
        <v>43</v>
      </c>
      <c r="D39" s="15">
        <v>4.0920716112531973E-2</v>
      </c>
      <c r="E39" s="14">
        <v>0</v>
      </c>
      <c r="F39" s="14">
        <v>0</v>
      </c>
      <c r="G39" s="14">
        <v>0</v>
      </c>
      <c r="H39" s="14">
        <v>0</v>
      </c>
      <c r="I39" s="14">
        <v>0.20460358056265987</v>
      </c>
      <c r="J39" s="14">
        <v>7.4168797953964194E-2</v>
      </c>
      <c r="K39" s="15">
        <v>0</v>
      </c>
      <c r="L39" s="14">
        <v>0.21739130434782608</v>
      </c>
      <c r="M39" s="14">
        <v>0</v>
      </c>
      <c r="N39" s="14">
        <v>5.1150895140664966E-3</v>
      </c>
      <c r="O39" s="14">
        <v>0</v>
      </c>
      <c r="P39" s="14">
        <v>1.278772378516624E-2</v>
      </c>
      <c r="Q39" s="14">
        <v>0</v>
      </c>
      <c r="R39" s="14">
        <v>0</v>
      </c>
      <c r="S39" s="14">
        <v>0</v>
      </c>
      <c r="T39" s="14">
        <v>0</v>
      </c>
      <c r="U39" s="14">
        <v>5.3708439897698211E-2</v>
      </c>
      <c r="V39" s="14">
        <v>0</v>
      </c>
      <c r="W39" s="14">
        <v>3.0690537084398978E-2</v>
      </c>
      <c r="X39" s="14">
        <v>0</v>
      </c>
      <c r="Y39" s="14">
        <v>2.5575447570332483E-3</v>
      </c>
      <c r="Z39" s="21">
        <v>0.35805626598465473</v>
      </c>
    </row>
    <row r="40" spans="1:26" x14ac:dyDescent="0.25">
      <c r="A40" s="4">
        <v>2012</v>
      </c>
      <c r="B40" s="8">
        <v>398</v>
      </c>
      <c r="C40" s="8" t="s">
        <v>43</v>
      </c>
      <c r="D40" s="15">
        <v>5.7788944723618091E-2</v>
      </c>
      <c r="E40" s="14">
        <v>1.0050251256281407E-2</v>
      </c>
      <c r="F40" s="14">
        <v>7.537688442211055E-3</v>
      </c>
      <c r="G40" s="14">
        <v>0</v>
      </c>
      <c r="H40" s="14">
        <v>0</v>
      </c>
      <c r="I40" s="14">
        <v>0.17839195979899497</v>
      </c>
      <c r="J40" s="14">
        <v>0.13819095477386933</v>
      </c>
      <c r="K40" s="15">
        <v>0</v>
      </c>
      <c r="L40" s="14">
        <v>0.12562814070351758</v>
      </c>
      <c r="M40" s="14">
        <v>0</v>
      </c>
      <c r="N40" s="14">
        <v>2.0100502512562814E-2</v>
      </c>
      <c r="O40" s="14">
        <v>0</v>
      </c>
      <c r="P40" s="14">
        <v>4.7738693467336682E-2</v>
      </c>
      <c r="Q40" s="14">
        <v>0</v>
      </c>
      <c r="R40" s="14">
        <v>0</v>
      </c>
      <c r="S40" s="14">
        <v>0</v>
      </c>
      <c r="T40" s="14">
        <v>0</v>
      </c>
      <c r="U40" s="14">
        <v>0.15075376884422109</v>
      </c>
      <c r="V40" s="14">
        <v>0</v>
      </c>
      <c r="W40" s="14">
        <v>5.0251256281407038E-2</v>
      </c>
      <c r="X40" s="14">
        <v>0</v>
      </c>
      <c r="Y40" s="14">
        <v>5.0251256281407036E-3</v>
      </c>
      <c r="Z40" s="21">
        <v>0.20854271356783918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1000</v>
      </c>
      <c r="C42" s="9"/>
      <c r="D42" s="16">
        <v>3.8761326499774915E-2</v>
      </c>
      <c r="E42" s="1">
        <v>2.0065913623006494E-3</v>
      </c>
      <c r="F42" s="1">
        <v>1.9175308415156544E-3</v>
      </c>
      <c r="G42" s="1">
        <v>2.4925074944708516E-3</v>
      </c>
      <c r="H42" s="1">
        <v>0</v>
      </c>
      <c r="I42" s="1">
        <v>0.16351632231864793</v>
      </c>
      <c r="J42" s="1">
        <v>6.6995659079773923E-2</v>
      </c>
      <c r="K42" s="16">
        <v>0</v>
      </c>
      <c r="L42" s="1">
        <v>0.10518519619766438</v>
      </c>
      <c r="M42" s="1">
        <v>4.8309178743961357E-4</v>
      </c>
      <c r="N42" s="1">
        <v>6.1317872861525909E-3</v>
      </c>
      <c r="O42" s="1">
        <v>2.2272228844041854E-3</v>
      </c>
      <c r="P42" s="1">
        <v>1.1817321235247657E-2</v>
      </c>
      <c r="Q42" s="1">
        <v>9.7011354000494266E-4</v>
      </c>
      <c r="R42" s="1">
        <v>0</v>
      </c>
      <c r="S42" s="1">
        <v>0</v>
      </c>
      <c r="T42" s="1">
        <v>0</v>
      </c>
      <c r="U42" s="1">
        <v>4.1840151744981749E-2</v>
      </c>
      <c r="V42" s="1">
        <v>0</v>
      </c>
      <c r="W42" s="1">
        <v>1.2134198955587832E-2</v>
      </c>
      <c r="X42" s="1">
        <v>6.2134532877457433E-4</v>
      </c>
      <c r="Y42" s="1">
        <v>2.9117541676687221E-3</v>
      </c>
      <c r="Z42" s="22">
        <v>0.53998787927558967</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1572</v>
      </c>
      <c r="C45" s="9"/>
      <c r="D45" s="16">
        <v>5.4007984105064168E-2</v>
      </c>
      <c r="E45" s="1">
        <v>1.9426950282857406E-3</v>
      </c>
      <c r="F45" s="1">
        <v>3.3343568939692095E-3</v>
      </c>
      <c r="G45" s="1">
        <v>8.0515297906602254E-4</v>
      </c>
      <c r="H45" s="1">
        <v>0</v>
      </c>
      <c r="I45" s="1">
        <v>1.6935599845743578E-2</v>
      </c>
      <c r="J45" s="1">
        <v>3.4411318698205073E-2</v>
      </c>
      <c r="K45" s="16">
        <v>0</v>
      </c>
      <c r="L45" s="1">
        <v>0.11713328456985098</v>
      </c>
      <c r="M45" s="1">
        <v>2.7375201288244769E-3</v>
      </c>
      <c r="N45" s="1">
        <v>2.4238440620127248E-2</v>
      </c>
      <c r="O45" s="1">
        <v>2.6857654431512983E-3</v>
      </c>
      <c r="P45" s="1">
        <v>4.8131338763042859E-3</v>
      </c>
      <c r="Q45" s="1">
        <v>0</v>
      </c>
      <c r="R45" s="1">
        <v>0</v>
      </c>
      <c r="S45" s="1">
        <v>0</v>
      </c>
      <c r="T45" s="1">
        <v>0</v>
      </c>
      <c r="U45" s="1">
        <v>5.7241061066687249E-2</v>
      </c>
      <c r="V45" s="1">
        <v>0</v>
      </c>
      <c r="W45" s="1">
        <v>5.5183508133804862E-3</v>
      </c>
      <c r="X45" s="1">
        <v>0</v>
      </c>
      <c r="Y45" s="1">
        <v>2.8143073669487976E-3</v>
      </c>
      <c r="Z45" s="22">
        <v>0.67138102856439141</v>
      </c>
    </row>
    <row r="46" spans="1:26" ht="15.75" thickBot="1" x14ac:dyDescent="0.3">
      <c r="A46" s="6" t="s">
        <v>36</v>
      </c>
      <c r="B46" s="11">
        <v>878</v>
      </c>
      <c r="C46" s="11"/>
      <c r="D46" s="17">
        <v>3.549418558435579E-2</v>
      </c>
      <c r="E46" s="18">
        <v>2.0202834338752728E-3</v>
      </c>
      <c r="F46" s="18">
        <v>1.6139252588470352E-3</v>
      </c>
      <c r="G46" s="18">
        <v>2.8540834620576E-3</v>
      </c>
      <c r="H46" s="18">
        <v>0</v>
      </c>
      <c r="I46" s="18">
        <v>0.1949264771342703</v>
      </c>
      <c r="J46" s="18">
        <v>7.3978017732967236E-2</v>
      </c>
      <c r="K46" s="17">
        <v>0</v>
      </c>
      <c r="L46" s="18">
        <v>0.10262489154648156</v>
      </c>
      <c r="M46" s="18">
        <v>0</v>
      </c>
      <c r="N46" s="18">
        <v>2.2517901431580228E-3</v>
      </c>
      <c r="O46" s="18">
        <v>2.1289637646726613E-3</v>
      </c>
      <c r="P46" s="18">
        <v>1.3318218526449805E-2</v>
      </c>
      <c r="Q46" s="18">
        <v>1.1779950128631446E-3</v>
      </c>
      <c r="R46" s="18">
        <v>0</v>
      </c>
      <c r="S46" s="18">
        <v>0</v>
      </c>
      <c r="T46" s="18">
        <v>0</v>
      </c>
      <c r="U46" s="18">
        <v>3.8539956890330573E-2</v>
      </c>
      <c r="V46" s="18">
        <v>0</v>
      </c>
      <c r="W46" s="18">
        <v>1.355188070034655E-2</v>
      </c>
      <c r="X46" s="18">
        <v>7.5449075636912599E-4</v>
      </c>
      <c r="Y46" s="18">
        <v>2.9326356249658484E-3</v>
      </c>
      <c r="Z46" s="23">
        <v>0.51183220442798949</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127</v>
      </c>
    </row>
    <row r="2" spans="1:26" x14ac:dyDescent="0.25">
      <c r="A2" t="s">
        <v>128</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4</v>
      </c>
      <c r="C18" s="8">
        <v>2</v>
      </c>
      <c r="D18" s="15" t="s">
        <v>26</v>
      </c>
      <c r="E18" s="14" t="s">
        <v>27</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v>129</v>
      </c>
      <c r="C19" s="8" t="s">
        <v>41</v>
      </c>
      <c r="D19" s="15" t="s">
        <v>26</v>
      </c>
      <c r="E19" s="14" t="s">
        <v>27</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v>454</v>
      </c>
      <c r="C20" s="8" t="s">
        <v>29</v>
      </c>
      <c r="D20" s="15" t="s">
        <v>26</v>
      </c>
      <c r="E20" s="14" t="s">
        <v>27</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v>291</v>
      </c>
      <c r="C21" s="8" t="s">
        <v>78</v>
      </c>
      <c r="D21" s="15" t="s">
        <v>26</v>
      </c>
      <c r="E21" s="14" t="s">
        <v>27</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v>40</v>
      </c>
      <c r="C22" s="8" t="s">
        <v>82</v>
      </c>
      <c r="D22" s="15" t="s">
        <v>26</v>
      </c>
      <c r="E22" s="14" t="s">
        <v>27</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v>361</v>
      </c>
      <c r="C23" s="8" t="s">
        <v>41</v>
      </c>
      <c r="D23" s="15" t="s">
        <v>26</v>
      </c>
      <c r="E23" s="14" t="s">
        <v>27</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v>954</v>
      </c>
      <c r="C24" s="8" t="s">
        <v>42</v>
      </c>
      <c r="D24" s="15">
        <v>1.3626834381551363E-2</v>
      </c>
      <c r="E24" s="14">
        <v>0</v>
      </c>
      <c r="F24" s="14">
        <v>0</v>
      </c>
      <c r="G24" s="14">
        <v>0</v>
      </c>
      <c r="H24" s="14">
        <v>0</v>
      </c>
      <c r="I24" s="14">
        <v>0</v>
      </c>
      <c r="J24" s="14">
        <v>3.9832285115303984E-2</v>
      </c>
      <c r="K24" s="15">
        <v>0</v>
      </c>
      <c r="L24" s="14">
        <v>0.17190775681341719</v>
      </c>
      <c r="M24" s="14">
        <v>0</v>
      </c>
      <c r="N24" s="14">
        <v>5.2410901467505246E-2</v>
      </c>
      <c r="O24" s="14">
        <v>9.433962264150943E-3</v>
      </c>
      <c r="P24" s="14">
        <v>7.3375262054507341E-3</v>
      </c>
      <c r="Q24" s="14">
        <v>0</v>
      </c>
      <c r="R24" s="14">
        <v>0</v>
      </c>
      <c r="S24" s="14">
        <v>0</v>
      </c>
      <c r="T24" s="14">
        <v>0</v>
      </c>
      <c r="U24" s="14">
        <v>6.3941299790356398E-2</v>
      </c>
      <c r="V24" s="14">
        <v>0</v>
      </c>
      <c r="W24" s="14">
        <v>3.1446540880503146E-3</v>
      </c>
      <c r="X24" s="14">
        <v>0</v>
      </c>
      <c r="Y24" s="14">
        <v>4.1928721174004195E-3</v>
      </c>
      <c r="Z24" s="21">
        <v>0.63417190775681342</v>
      </c>
    </row>
    <row r="25" spans="1:26" x14ac:dyDescent="0.25">
      <c r="A25" s="4">
        <v>1997</v>
      </c>
      <c r="B25" s="8">
        <v>1937</v>
      </c>
      <c r="C25" s="8" t="s">
        <v>43</v>
      </c>
      <c r="D25" s="15">
        <v>3.6654620547237997E-2</v>
      </c>
      <c r="E25" s="14">
        <v>1.5487867836861124E-3</v>
      </c>
      <c r="F25" s="14">
        <v>6.7114093959731542E-3</v>
      </c>
      <c r="G25" s="14">
        <v>2.0650490449148169E-3</v>
      </c>
      <c r="H25" s="14">
        <v>0</v>
      </c>
      <c r="I25" s="14">
        <v>1.8069179143004648E-2</v>
      </c>
      <c r="J25" s="14">
        <v>2.8910686628807435E-2</v>
      </c>
      <c r="K25" s="15">
        <v>0</v>
      </c>
      <c r="L25" s="14">
        <v>0.10221992772328344</v>
      </c>
      <c r="M25" s="14">
        <v>6.7114093959731542E-3</v>
      </c>
      <c r="N25" s="14">
        <v>4.1300980898296338E-3</v>
      </c>
      <c r="O25" s="14">
        <v>0</v>
      </c>
      <c r="P25" s="14">
        <v>5.1626226122870418E-3</v>
      </c>
      <c r="Q25" s="14">
        <v>0</v>
      </c>
      <c r="R25" s="14">
        <v>0</v>
      </c>
      <c r="S25" s="14">
        <v>0</v>
      </c>
      <c r="T25" s="14">
        <v>0</v>
      </c>
      <c r="U25" s="14">
        <v>5.2142488384099121E-2</v>
      </c>
      <c r="V25" s="14">
        <v>0</v>
      </c>
      <c r="W25" s="14">
        <v>1.2906556530717605E-2</v>
      </c>
      <c r="X25" s="14">
        <v>0</v>
      </c>
      <c r="Y25" s="14">
        <v>3.0975735673722249E-3</v>
      </c>
      <c r="Z25" s="21">
        <v>0.71966959215281368</v>
      </c>
    </row>
    <row r="26" spans="1:26" x14ac:dyDescent="0.25">
      <c r="A26" s="4">
        <v>1998</v>
      </c>
      <c r="B26" s="8">
        <v>1479</v>
      </c>
      <c r="C26" s="8" t="s">
        <v>43</v>
      </c>
      <c r="D26" s="15">
        <v>8.1135902636916835E-2</v>
      </c>
      <c r="E26" s="14">
        <v>1.3522650439486139E-3</v>
      </c>
      <c r="F26" s="14">
        <v>0</v>
      </c>
      <c r="G26" s="14">
        <v>0</v>
      </c>
      <c r="H26" s="14">
        <v>0</v>
      </c>
      <c r="I26" s="14">
        <v>1.7579445571331981E-2</v>
      </c>
      <c r="J26" s="14">
        <v>3.1778228532792427E-2</v>
      </c>
      <c r="K26" s="15">
        <v>0</v>
      </c>
      <c r="L26" s="14">
        <v>2.9749830966869506E-2</v>
      </c>
      <c r="M26" s="14">
        <v>0</v>
      </c>
      <c r="N26" s="14">
        <v>1.3522650439486139E-3</v>
      </c>
      <c r="O26" s="14">
        <v>0</v>
      </c>
      <c r="P26" s="14">
        <v>2.0283975659229209E-3</v>
      </c>
      <c r="Q26" s="14">
        <v>0</v>
      </c>
      <c r="R26" s="14">
        <v>0</v>
      </c>
      <c r="S26" s="14">
        <v>0</v>
      </c>
      <c r="T26" s="14">
        <v>0</v>
      </c>
      <c r="U26" s="14">
        <v>6.0851926977687626E-3</v>
      </c>
      <c r="V26" s="14">
        <v>0</v>
      </c>
      <c r="W26" s="14">
        <v>1.3522650439486139E-3</v>
      </c>
      <c r="X26" s="14">
        <v>0</v>
      </c>
      <c r="Y26" s="14">
        <v>2.0283975659229209E-3</v>
      </c>
      <c r="Z26" s="21">
        <v>0.82555780933062883</v>
      </c>
    </row>
    <row r="27" spans="1:26" x14ac:dyDescent="0.25">
      <c r="A27" s="4">
        <v>1999</v>
      </c>
      <c r="B27" s="8">
        <v>1603</v>
      </c>
      <c r="C27" s="8" t="s">
        <v>43</v>
      </c>
      <c r="D27" s="15">
        <v>1.5595757953836558E-2</v>
      </c>
      <c r="E27" s="14">
        <v>1.2476606363069245E-3</v>
      </c>
      <c r="F27" s="14">
        <v>0</v>
      </c>
      <c r="G27" s="14">
        <v>0</v>
      </c>
      <c r="H27" s="14">
        <v>0</v>
      </c>
      <c r="I27" s="14">
        <v>2.4329382407985028E-2</v>
      </c>
      <c r="J27" s="14">
        <v>5.3649407361197755E-2</v>
      </c>
      <c r="K27" s="15">
        <v>0</v>
      </c>
      <c r="L27" s="14">
        <v>3.6805988771054274E-2</v>
      </c>
      <c r="M27" s="14">
        <v>0</v>
      </c>
      <c r="N27" s="14">
        <v>0</v>
      </c>
      <c r="O27" s="14">
        <v>6.8621334996880846E-3</v>
      </c>
      <c r="P27" s="14">
        <v>1.3100436681222707E-2</v>
      </c>
      <c r="Q27" s="14">
        <v>0</v>
      </c>
      <c r="R27" s="14">
        <v>0</v>
      </c>
      <c r="S27" s="14">
        <v>0</v>
      </c>
      <c r="T27" s="14">
        <v>0</v>
      </c>
      <c r="U27" s="14">
        <v>7.4859638178415471E-3</v>
      </c>
      <c r="V27" s="14">
        <v>0</v>
      </c>
      <c r="W27" s="14">
        <v>0</v>
      </c>
      <c r="X27" s="14">
        <v>0</v>
      </c>
      <c r="Y27" s="14">
        <v>0</v>
      </c>
      <c r="Z27" s="21">
        <v>0.8409232688708671</v>
      </c>
    </row>
    <row r="28" spans="1:26" x14ac:dyDescent="0.25">
      <c r="A28" s="4">
        <v>2000</v>
      </c>
      <c r="B28" s="8">
        <v>867</v>
      </c>
      <c r="C28" s="8" t="s">
        <v>43</v>
      </c>
      <c r="D28" s="15">
        <v>4.4982698961937712E-2</v>
      </c>
      <c r="E28" s="14">
        <v>2.306805074971165E-3</v>
      </c>
      <c r="F28" s="14">
        <v>0</v>
      </c>
      <c r="G28" s="14">
        <v>0</v>
      </c>
      <c r="H28" s="14">
        <v>0</v>
      </c>
      <c r="I28" s="14">
        <v>0.20530565167243367</v>
      </c>
      <c r="J28" s="14">
        <v>4.7289504036908882E-2</v>
      </c>
      <c r="K28" s="15">
        <v>0</v>
      </c>
      <c r="L28" s="14">
        <v>0.11534025374855825</v>
      </c>
      <c r="M28" s="14">
        <v>0</v>
      </c>
      <c r="N28" s="14">
        <v>0</v>
      </c>
      <c r="O28" s="14">
        <v>0</v>
      </c>
      <c r="P28" s="14">
        <v>2.306805074971165E-3</v>
      </c>
      <c r="Q28" s="14">
        <v>0</v>
      </c>
      <c r="R28" s="14">
        <v>0</v>
      </c>
      <c r="S28" s="14">
        <v>0</v>
      </c>
      <c r="T28" s="14">
        <v>0</v>
      </c>
      <c r="U28" s="14">
        <v>3.4602076124567475E-3</v>
      </c>
      <c r="V28" s="14">
        <v>0</v>
      </c>
      <c r="W28" s="14">
        <v>2.306805074971165E-3</v>
      </c>
      <c r="X28" s="14">
        <v>0</v>
      </c>
      <c r="Y28" s="14">
        <v>6.920415224913495E-3</v>
      </c>
      <c r="Z28" s="21">
        <v>0.56978085351787777</v>
      </c>
    </row>
    <row r="29" spans="1:26" x14ac:dyDescent="0.25">
      <c r="A29" s="4">
        <v>2001</v>
      </c>
      <c r="B29" s="8">
        <v>1350</v>
      </c>
      <c r="C29" s="8" t="s">
        <v>43</v>
      </c>
      <c r="D29" s="15">
        <v>1.4074074074074076E-2</v>
      </c>
      <c r="E29" s="14">
        <v>0</v>
      </c>
      <c r="F29" s="14">
        <v>0</v>
      </c>
      <c r="G29" s="14">
        <v>0</v>
      </c>
      <c r="H29" s="14">
        <v>0</v>
      </c>
      <c r="I29" s="14">
        <v>0.10814814814814815</v>
      </c>
      <c r="J29" s="14">
        <v>4.3703703703703703E-2</v>
      </c>
      <c r="K29" s="15">
        <v>0</v>
      </c>
      <c r="L29" s="14">
        <v>4.2222222222222223E-2</v>
      </c>
      <c r="M29" s="14">
        <v>0</v>
      </c>
      <c r="N29" s="14">
        <v>0</v>
      </c>
      <c r="O29" s="14">
        <v>0</v>
      </c>
      <c r="P29" s="14">
        <v>9.6296296296296303E-3</v>
      </c>
      <c r="Q29" s="14">
        <v>0</v>
      </c>
      <c r="R29" s="14">
        <v>0</v>
      </c>
      <c r="S29" s="14">
        <v>0</v>
      </c>
      <c r="T29" s="14">
        <v>0</v>
      </c>
      <c r="U29" s="14">
        <v>6.6666666666666671E-3</v>
      </c>
      <c r="V29" s="14">
        <v>0</v>
      </c>
      <c r="W29" s="14">
        <v>8.1481481481481492E-3</v>
      </c>
      <c r="X29" s="14">
        <v>0</v>
      </c>
      <c r="Y29" s="14">
        <v>0</v>
      </c>
      <c r="Z29" s="21">
        <v>0.76740740740740743</v>
      </c>
    </row>
    <row r="30" spans="1:26" x14ac:dyDescent="0.25">
      <c r="A30" s="4">
        <v>2002</v>
      </c>
      <c r="B30" s="8">
        <v>1235</v>
      </c>
      <c r="C30" s="8" t="s">
        <v>43</v>
      </c>
      <c r="D30" s="15">
        <v>5.5060728744939266E-2</v>
      </c>
      <c r="E30" s="14">
        <v>0</v>
      </c>
      <c r="F30" s="14">
        <v>4.8582995951417006E-3</v>
      </c>
      <c r="G30" s="14">
        <v>8.0971659919028341E-3</v>
      </c>
      <c r="H30" s="14">
        <v>0</v>
      </c>
      <c r="I30" s="14">
        <v>0.16761133603238867</v>
      </c>
      <c r="J30" s="14">
        <v>2.1052631578947368E-2</v>
      </c>
      <c r="K30" s="15">
        <v>0</v>
      </c>
      <c r="L30" s="14">
        <v>1.2955465587044534E-2</v>
      </c>
      <c r="M30" s="14">
        <v>0</v>
      </c>
      <c r="N30" s="14">
        <v>0</v>
      </c>
      <c r="O30" s="14">
        <v>1.1336032388663968E-2</v>
      </c>
      <c r="P30" s="14">
        <v>2.4291497975708503E-3</v>
      </c>
      <c r="Q30" s="14">
        <v>4.8582995951417006E-3</v>
      </c>
      <c r="R30" s="14">
        <v>0</v>
      </c>
      <c r="S30" s="14">
        <v>0</v>
      </c>
      <c r="T30" s="14">
        <v>0</v>
      </c>
      <c r="U30" s="14">
        <v>4.8582995951417006E-3</v>
      </c>
      <c r="V30" s="14">
        <v>0</v>
      </c>
      <c r="W30" s="14">
        <v>1.6194331983805667E-3</v>
      </c>
      <c r="X30" s="14">
        <v>0</v>
      </c>
      <c r="Y30" s="14">
        <v>3.2388663967611335E-3</v>
      </c>
      <c r="Z30" s="21">
        <v>0.70202429149797574</v>
      </c>
    </row>
    <row r="31" spans="1:26" x14ac:dyDescent="0.25">
      <c r="A31" s="4">
        <v>2003</v>
      </c>
      <c r="B31" s="8">
        <v>727</v>
      </c>
      <c r="C31" s="8" t="s">
        <v>43</v>
      </c>
      <c r="D31" s="15">
        <v>3.3012379642365884E-2</v>
      </c>
      <c r="E31" s="14">
        <v>0</v>
      </c>
      <c r="F31" s="14">
        <v>0</v>
      </c>
      <c r="G31" s="14">
        <v>0</v>
      </c>
      <c r="H31" s="14">
        <v>0</v>
      </c>
      <c r="I31" s="14">
        <v>0.13067400275103164</v>
      </c>
      <c r="J31" s="14">
        <v>2.3383768913342505E-2</v>
      </c>
      <c r="K31" s="15">
        <v>0</v>
      </c>
      <c r="L31" s="14">
        <v>5.9147180192572216E-2</v>
      </c>
      <c r="M31" s="14">
        <v>0</v>
      </c>
      <c r="N31" s="14">
        <v>0</v>
      </c>
      <c r="O31" s="14">
        <v>5.5020632737276479E-3</v>
      </c>
      <c r="P31" s="14">
        <v>0</v>
      </c>
      <c r="Q31" s="14">
        <v>0</v>
      </c>
      <c r="R31" s="14">
        <v>0</v>
      </c>
      <c r="S31" s="14">
        <v>0</v>
      </c>
      <c r="T31" s="14">
        <v>0</v>
      </c>
      <c r="U31" s="14">
        <v>1.7881705639614855E-2</v>
      </c>
      <c r="V31" s="14">
        <v>0</v>
      </c>
      <c r="W31" s="14">
        <v>1.3755158184319119E-2</v>
      </c>
      <c r="X31" s="14">
        <v>0</v>
      </c>
      <c r="Y31" s="14">
        <v>1.375515818431912E-3</v>
      </c>
      <c r="Z31" s="21">
        <v>0.71526822558459424</v>
      </c>
    </row>
    <row r="32" spans="1:26" x14ac:dyDescent="0.25">
      <c r="A32" s="4">
        <v>2004</v>
      </c>
      <c r="B32" s="8">
        <v>647</v>
      </c>
      <c r="C32" s="8" t="s">
        <v>43</v>
      </c>
      <c r="D32" s="15">
        <v>1.2364760432766615E-2</v>
      </c>
      <c r="E32" s="14">
        <v>0</v>
      </c>
      <c r="F32" s="14">
        <v>0</v>
      </c>
      <c r="G32" s="14">
        <v>3.0911901081916537E-3</v>
      </c>
      <c r="H32" s="14">
        <v>0</v>
      </c>
      <c r="I32" s="14">
        <v>0.32148377125193195</v>
      </c>
      <c r="J32" s="14">
        <v>4.7913446676970631E-2</v>
      </c>
      <c r="K32" s="15">
        <v>0</v>
      </c>
      <c r="L32" s="14">
        <v>8.8098918083462138E-2</v>
      </c>
      <c r="M32" s="14">
        <v>0</v>
      </c>
      <c r="N32" s="14">
        <v>0</v>
      </c>
      <c r="O32" s="14">
        <v>0</v>
      </c>
      <c r="P32" s="14">
        <v>2.6275115919629059E-2</v>
      </c>
      <c r="Q32" s="14">
        <v>0</v>
      </c>
      <c r="R32" s="14">
        <v>0</v>
      </c>
      <c r="S32" s="14">
        <v>0</v>
      </c>
      <c r="T32" s="14">
        <v>0</v>
      </c>
      <c r="U32" s="14">
        <v>1.2364760432766615E-2</v>
      </c>
      <c r="V32" s="14">
        <v>0</v>
      </c>
      <c r="W32" s="14">
        <v>4.6367851622874804E-3</v>
      </c>
      <c r="X32" s="14">
        <v>0</v>
      </c>
      <c r="Y32" s="14">
        <v>3.0911901081916537E-3</v>
      </c>
      <c r="Z32" s="21">
        <v>0.48068006182380218</v>
      </c>
    </row>
    <row r="33" spans="1:26" x14ac:dyDescent="0.25">
      <c r="A33" s="4">
        <v>2005</v>
      </c>
      <c r="B33" s="8">
        <v>811</v>
      </c>
      <c r="C33" s="8" t="s">
        <v>43</v>
      </c>
      <c r="D33" s="15">
        <v>3.3292231812577067E-2</v>
      </c>
      <c r="E33" s="14">
        <v>1.2330456226880395E-3</v>
      </c>
      <c r="F33" s="14">
        <v>0</v>
      </c>
      <c r="G33" s="14">
        <v>2.4660912453760789E-3</v>
      </c>
      <c r="H33" s="14">
        <v>0</v>
      </c>
      <c r="I33" s="14">
        <v>0.32552404438964244</v>
      </c>
      <c r="J33" s="14">
        <v>3.8224414303329221E-2</v>
      </c>
      <c r="K33" s="15">
        <v>0</v>
      </c>
      <c r="L33" s="14">
        <v>7.3982737361282372E-2</v>
      </c>
      <c r="M33" s="14">
        <v>0</v>
      </c>
      <c r="N33" s="14">
        <v>3.6991368680641184E-3</v>
      </c>
      <c r="O33" s="14">
        <v>0</v>
      </c>
      <c r="P33" s="14">
        <v>4.9321824907521579E-3</v>
      </c>
      <c r="Q33" s="14">
        <v>2.4660912453760789E-3</v>
      </c>
      <c r="R33" s="14">
        <v>0</v>
      </c>
      <c r="S33" s="14">
        <v>0</v>
      </c>
      <c r="T33" s="14">
        <v>0</v>
      </c>
      <c r="U33" s="14">
        <v>6.1652281134401974E-3</v>
      </c>
      <c r="V33" s="14">
        <v>0</v>
      </c>
      <c r="W33" s="14">
        <v>8.6313193588162772E-3</v>
      </c>
      <c r="X33" s="14">
        <v>0</v>
      </c>
      <c r="Y33" s="14">
        <v>1.2330456226880395E-3</v>
      </c>
      <c r="Z33" s="21">
        <v>0.49815043156596794</v>
      </c>
    </row>
    <row r="34" spans="1:26" x14ac:dyDescent="0.25">
      <c r="A34" s="4">
        <v>2006</v>
      </c>
      <c r="B34" s="8">
        <v>519</v>
      </c>
      <c r="C34" s="8" t="s">
        <v>43</v>
      </c>
      <c r="D34" s="15">
        <v>1.9267822736030827E-2</v>
      </c>
      <c r="E34" s="14">
        <v>0</v>
      </c>
      <c r="F34" s="14">
        <v>3.8535645472061657E-3</v>
      </c>
      <c r="G34" s="14">
        <v>1.1560693641618497E-2</v>
      </c>
      <c r="H34" s="14">
        <v>0</v>
      </c>
      <c r="I34" s="14">
        <v>0.32562620423892097</v>
      </c>
      <c r="J34" s="14">
        <v>6.358381502890173E-2</v>
      </c>
      <c r="K34" s="15">
        <v>0</v>
      </c>
      <c r="L34" s="14">
        <v>7.5144508670520235E-2</v>
      </c>
      <c r="M34" s="14">
        <v>0</v>
      </c>
      <c r="N34" s="14">
        <v>0</v>
      </c>
      <c r="O34" s="14">
        <v>0</v>
      </c>
      <c r="P34" s="14">
        <v>1.1560693641618497E-2</v>
      </c>
      <c r="Q34" s="14">
        <v>0</v>
      </c>
      <c r="R34" s="14">
        <v>0</v>
      </c>
      <c r="S34" s="14">
        <v>0</v>
      </c>
      <c r="T34" s="14">
        <v>0</v>
      </c>
      <c r="U34" s="14">
        <v>2.3121387283236993E-2</v>
      </c>
      <c r="V34" s="14">
        <v>0</v>
      </c>
      <c r="W34" s="14">
        <v>2.5048169556840076E-2</v>
      </c>
      <c r="X34" s="14">
        <v>5.7803468208092483E-3</v>
      </c>
      <c r="Y34" s="14">
        <v>5.7803468208092483E-3</v>
      </c>
      <c r="Z34" s="21">
        <v>0.4296724470134875</v>
      </c>
    </row>
    <row r="35" spans="1:26" x14ac:dyDescent="0.25">
      <c r="A35" s="4">
        <v>2007</v>
      </c>
      <c r="B35" s="8">
        <v>522</v>
      </c>
      <c r="C35" s="8" t="s">
        <v>43</v>
      </c>
      <c r="D35" s="15">
        <v>5.3639846743295014E-2</v>
      </c>
      <c r="E35" s="14">
        <v>1.9157088122605363E-3</v>
      </c>
      <c r="F35" s="14">
        <v>3.8314176245210726E-3</v>
      </c>
      <c r="G35" s="14">
        <v>3.8314176245210726E-3</v>
      </c>
      <c r="H35" s="14">
        <v>0</v>
      </c>
      <c r="I35" s="14">
        <v>0.25095785440613028</v>
      </c>
      <c r="J35" s="14">
        <v>9.0038314176245207E-2</v>
      </c>
      <c r="K35" s="15">
        <v>0</v>
      </c>
      <c r="L35" s="14">
        <v>6.8965517241379309E-2</v>
      </c>
      <c r="M35" s="14">
        <v>0</v>
      </c>
      <c r="N35" s="14">
        <v>1.9157088122605363E-3</v>
      </c>
      <c r="O35" s="14">
        <v>0</v>
      </c>
      <c r="P35" s="14">
        <v>3.8314176245210726E-3</v>
      </c>
      <c r="Q35" s="14">
        <v>0</v>
      </c>
      <c r="R35" s="14">
        <v>0</v>
      </c>
      <c r="S35" s="14">
        <v>0</v>
      </c>
      <c r="T35" s="14">
        <v>0</v>
      </c>
      <c r="U35" s="14">
        <v>3.0651340996168581E-2</v>
      </c>
      <c r="V35" s="14">
        <v>0</v>
      </c>
      <c r="W35" s="14">
        <v>7.6628352490421452E-3</v>
      </c>
      <c r="X35" s="14">
        <v>3.8314176245210726E-3</v>
      </c>
      <c r="Y35" s="14">
        <v>1.9157088122605363E-3</v>
      </c>
      <c r="Z35" s="21">
        <v>0.47701149425287354</v>
      </c>
    </row>
    <row r="36" spans="1:26" x14ac:dyDescent="0.25">
      <c r="A36" s="4">
        <v>2008</v>
      </c>
      <c r="B36" s="8">
        <v>964</v>
      </c>
      <c r="C36" s="8" t="s">
        <v>43</v>
      </c>
      <c r="D36" s="15">
        <v>1.1410788381742738E-2</v>
      </c>
      <c r="E36" s="14">
        <v>1.037344398340249E-3</v>
      </c>
      <c r="F36" s="14">
        <v>0</v>
      </c>
      <c r="G36" s="14">
        <v>3.1120331950207467E-3</v>
      </c>
      <c r="H36" s="14">
        <v>0</v>
      </c>
      <c r="I36" s="14">
        <v>0.21058091286307054</v>
      </c>
      <c r="J36" s="14">
        <v>0.12966804979253113</v>
      </c>
      <c r="K36" s="15">
        <v>0</v>
      </c>
      <c r="L36" s="14">
        <v>0.13174273858921162</v>
      </c>
      <c r="M36" s="14">
        <v>0</v>
      </c>
      <c r="N36" s="14">
        <v>0</v>
      </c>
      <c r="O36" s="14">
        <v>0</v>
      </c>
      <c r="P36" s="14">
        <v>1.1410788381742738E-2</v>
      </c>
      <c r="Q36" s="14">
        <v>4.1493775933609959E-3</v>
      </c>
      <c r="R36" s="14">
        <v>0</v>
      </c>
      <c r="S36" s="14">
        <v>0</v>
      </c>
      <c r="T36" s="14">
        <v>0</v>
      </c>
      <c r="U36" s="14">
        <v>5.4979253112033194E-2</v>
      </c>
      <c r="V36" s="14">
        <v>0</v>
      </c>
      <c r="W36" s="14">
        <v>2.1784232365145227E-2</v>
      </c>
      <c r="X36" s="14">
        <v>2.0746887966804979E-3</v>
      </c>
      <c r="Y36" s="14">
        <v>2.0746887966804979E-3</v>
      </c>
      <c r="Z36" s="21">
        <v>0.41597510373443985</v>
      </c>
    </row>
    <row r="37" spans="1:26" x14ac:dyDescent="0.25">
      <c r="A37" s="4">
        <v>2009</v>
      </c>
      <c r="B37" s="8">
        <v>741</v>
      </c>
      <c r="C37" s="8" t="s">
        <v>43</v>
      </c>
      <c r="D37" s="15">
        <v>2.6990553306342778E-2</v>
      </c>
      <c r="E37" s="14">
        <v>4.048582995951417E-3</v>
      </c>
      <c r="F37" s="14">
        <v>0</v>
      </c>
      <c r="G37" s="14">
        <v>0</v>
      </c>
      <c r="H37" s="14">
        <v>0</v>
      </c>
      <c r="I37" s="14">
        <v>7.5573549257759776E-2</v>
      </c>
      <c r="J37" s="14">
        <v>0.1039136302294197</v>
      </c>
      <c r="K37" s="15">
        <v>0</v>
      </c>
      <c r="L37" s="14">
        <v>0.12415654520917679</v>
      </c>
      <c r="M37" s="14">
        <v>0</v>
      </c>
      <c r="N37" s="14">
        <v>0</v>
      </c>
      <c r="O37" s="14">
        <v>0</v>
      </c>
      <c r="P37" s="14">
        <v>6.7476383265856954E-3</v>
      </c>
      <c r="Q37" s="14">
        <v>0</v>
      </c>
      <c r="R37" s="14">
        <v>0</v>
      </c>
      <c r="S37" s="14">
        <v>0</v>
      </c>
      <c r="T37" s="14">
        <v>0</v>
      </c>
      <c r="U37" s="14">
        <v>2.4291497975708502E-2</v>
      </c>
      <c r="V37" s="14">
        <v>0</v>
      </c>
      <c r="W37" s="14">
        <v>1.4844804318488529E-2</v>
      </c>
      <c r="X37" s="14">
        <v>0</v>
      </c>
      <c r="Y37" s="14">
        <v>1.0796221322537112E-2</v>
      </c>
      <c r="Z37" s="21">
        <v>0.60863697705802966</v>
      </c>
    </row>
    <row r="38" spans="1:26" x14ac:dyDescent="0.25">
      <c r="A38" s="4">
        <v>2010</v>
      </c>
      <c r="B38" s="8">
        <v>796</v>
      </c>
      <c r="C38" s="8" t="s">
        <v>43</v>
      </c>
      <c r="D38" s="15">
        <v>2.7638190954773868E-2</v>
      </c>
      <c r="E38" s="14">
        <v>2.5125628140703518E-3</v>
      </c>
      <c r="F38" s="14">
        <v>0</v>
      </c>
      <c r="G38" s="14">
        <v>6.2814070351758797E-3</v>
      </c>
      <c r="H38" s="14">
        <v>0</v>
      </c>
      <c r="I38" s="14">
        <v>0.2236180904522613</v>
      </c>
      <c r="J38" s="14">
        <v>9.6733668341708545E-2</v>
      </c>
      <c r="K38" s="15">
        <v>0</v>
      </c>
      <c r="L38" s="14">
        <v>2.6381909547738697E-2</v>
      </c>
      <c r="M38" s="14">
        <v>0</v>
      </c>
      <c r="N38" s="14">
        <v>0</v>
      </c>
      <c r="O38" s="14">
        <v>3.7688442211055275E-3</v>
      </c>
      <c r="P38" s="14">
        <v>2.1356783919597989E-2</v>
      </c>
      <c r="Q38" s="14">
        <v>5.0251256281407036E-3</v>
      </c>
      <c r="R38" s="14">
        <v>0</v>
      </c>
      <c r="S38" s="14">
        <v>0</v>
      </c>
      <c r="T38" s="14">
        <v>0</v>
      </c>
      <c r="U38" s="14">
        <v>2.7638190954773868E-2</v>
      </c>
      <c r="V38" s="14">
        <v>0</v>
      </c>
      <c r="W38" s="14">
        <v>7.537688442211055E-3</v>
      </c>
      <c r="X38" s="14">
        <v>0</v>
      </c>
      <c r="Y38" s="14">
        <v>0</v>
      </c>
      <c r="Z38" s="21">
        <v>0.55150753768844218</v>
      </c>
    </row>
    <row r="39" spans="1:26" x14ac:dyDescent="0.25">
      <c r="A39" s="4">
        <v>2011</v>
      </c>
      <c r="B39" s="8">
        <v>346</v>
      </c>
      <c r="C39" s="8" t="s">
        <v>43</v>
      </c>
      <c r="D39" s="15">
        <v>4.0462427745664734E-2</v>
      </c>
      <c r="E39" s="14">
        <v>0</v>
      </c>
      <c r="F39" s="14">
        <v>0</v>
      </c>
      <c r="G39" s="14">
        <v>0</v>
      </c>
      <c r="H39" s="14">
        <v>0</v>
      </c>
      <c r="I39" s="14">
        <v>0.21098265895953758</v>
      </c>
      <c r="J39" s="14">
        <v>7.2254335260115612E-2</v>
      </c>
      <c r="K39" s="15">
        <v>0</v>
      </c>
      <c r="L39" s="14">
        <v>0.1791907514450867</v>
      </c>
      <c r="M39" s="14">
        <v>0</v>
      </c>
      <c r="N39" s="14">
        <v>2.8901734104046241E-3</v>
      </c>
      <c r="O39" s="14">
        <v>0</v>
      </c>
      <c r="P39" s="14">
        <v>1.4450867052023121E-2</v>
      </c>
      <c r="Q39" s="14">
        <v>0</v>
      </c>
      <c r="R39" s="14">
        <v>0</v>
      </c>
      <c r="S39" s="14">
        <v>0</v>
      </c>
      <c r="T39" s="14">
        <v>0</v>
      </c>
      <c r="U39" s="14">
        <v>3.7572254335260118E-2</v>
      </c>
      <c r="V39" s="14">
        <v>0</v>
      </c>
      <c r="W39" s="14">
        <v>3.4682080924855488E-2</v>
      </c>
      <c r="X39" s="14">
        <v>0</v>
      </c>
      <c r="Y39" s="14">
        <v>2.8901734104046241E-3</v>
      </c>
      <c r="Z39" s="21">
        <v>0.40462427745664742</v>
      </c>
    </row>
    <row r="40" spans="1:26" x14ac:dyDescent="0.25">
      <c r="A40" s="4">
        <v>2012</v>
      </c>
      <c r="B40" s="8">
        <v>313</v>
      </c>
      <c r="C40" s="8" t="s">
        <v>43</v>
      </c>
      <c r="D40" s="15">
        <v>5.7507987220447282E-2</v>
      </c>
      <c r="E40" s="14">
        <v>9.5846645367412137E-3</v>
      </c>
      <c r="F40" s="14">
        <v>6.3897763578274758E-3</v>
      </c>
      <c r="G40" s="14">
        <v>0</v>
      </c>
      <c r="H40" s="14">
        <v>0</v>
      </c>
      <c r="I40" s="14">
        <v>0.20447284345047922</v>
      </c>
      <c r="J40" s="14">
        <v>0.13738019169329074</v>
      </c>
      <c r="K40" s="15">
        <v>0</v>
      </c>
      <c r="L40" s="14">
        <v>9.2651757188498399E-2</v>
      </c>
      <c r="M40" s="14">
        <v>0</v>
      </c>
      <c r="N40" s="14">
        <v>2.2364217252396165E-2</v>
      </c>
      <c r="O40" s="14">
        <v>0</v>
      </c>
      <c r="P40" s="14">
        <v>5.1118210862619806E-2</v>
      </c>
      <c r="Q40" s="14">
        <v>0</v>
      </c>
      <c r="R40" s="14">
        <v>0</v>
      </c>
      <c r="S40" s="14">
        <v>0</v>
      </c>
      <c r="T40" s="14">
        <v>0</v>
      </c>
      <c r="U40" s="14">
        <v>8.9456869009584661E-2</v>
      </c>
      <c r="V40" s="14">
        <v>0</v>
      </c>
      <c r="W40" s="14">
        <v>5.7507987220447282E-2</v>
      </c>
      <c r="X40" s="14">
        <v>0</v>
      </c>
      <c r="Y40" s="14">
        <v>6.3897763578274758E-3</v>
      </c>
      <c r="Z40" s="21">
        <v>0.26517571884984026</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930</v>
      </c>
      <c r="C42" s="9"/>
      <c r="D42" s="16">
        <v>3.3924565075088273E-2</v>
      </c>
      <c r="E42" s="1">
        <v>1.5757309834685072E-3</v>
      </c>
      <c r="F42" s="1">
        <v>1.5084980894511512E-3</v>
      </c>
      <c r="G42" s="1">
        <v>2.3826498756895046E-3</v>
      </c>
      <c r="H42" s="1">
        <v>0</v>
      </c>
      <c r="I42" s="1">
        <v>0.1659139455880034</v>
      </c>
      <c r="J42" s="1">
        <v>6.2900593021971568E-2</v>
      </c>
      <c r="K42" s="16">
        <v>0</v>
      </c>
      <c r="L42" s="1">
        <v>8.4156706433022241E-2</v>
      </c>
      <c r="M42" s="1">
        <v>3.9478878799842083E-4</v>
      </c>
      <c r="N42" s="1">
        <v>5.2213235849652307E-3</v>
      </c>
      <c r="O42" s="1">
        <v>2.1707668027844806E-3</v>
      </c>
      <c r="P42" s="1">
        <v>1.1392839163890892E-2</v>
      </c>
      <c r="Q42" s="1">
        <v>9.7052318011879297E-4</v>
      </c>
      <c r="R42" s="1">
        <v>0</v>
      </c>
      <c r="S42" s="1">
        <v>0</v>
      </c>
      <c r="T42" s="1">
        <v>0</v>
      </c>
      <c r="U42" s="1">
        <v>2.757427096570109E-2</v>
      </c>
      <c r="V42" s="1">
        <v>0</v>
      </c>
      <c r="W42" s="1">
        <v>1.3268760168627595E-2</v>
      </c>
      <c r="X42" s="1">
        <v>6.8743842600063642E-4</v>
      </c>
      <c r="Y42" s="1">
        <v>3.2367524671883109E-3</v>
      </c>
      <c r="Z42" s="22">
        <v>0.58271984738603</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1457</v>
      </c>
      <c r="C45" s="9"/>
      <c r="D45" s="16">
        <v>4.3805785855235396E-2</v>
      </c>
      <c r="E45" s="1">
        <v>9.6701727587824215E-4</v>
      </c>
      <c r="F45" s="1">
        <v>2.2371364653243847E-3</v>
      </c>
      <c r="G45" s="1">
        <v>6.8834968163827229E-4</v>
      </c>
      <c r="H45" s="1">
        <v>0</v>
      </c>
      <c r="I45" s="1">
        <v>1.1882874904778877E-2</v>
      </c>
      <c r="J45" s="1">
        <v>3.3507066758967953E-2</v>
      </c>
      <c r="K45" s="16">
        <v>0</v>
      </c>
      <c r="L45" s="1">
        <v>0.10129250516785671</v>
      </c>
      <c r="M45" s="1">
        <v>2.2371364653243847E-3</v>
      </c>
      <c r="N45" s="1">
        <v>1.9297754867094497E-2</v>
      </c>
      <c r="O45" s="1">
        <v>3.1446540880503142E-3</v>
      </c>
      <c r="P45" s="1">
        <v>4.8428487945535656E-3</v>
      </c>
      <c r="Q45" s="1">
        <v>0</v>
      </c>
      <c r="R45" s="1">
        <v>0</v>
      </c>
      <c r="S45" s="1">
        <v>0</v>
      </c>
      <c r="T45" s="1">
        <v>0</v>
      </c>
      <c r="U45" s="1">
        <v>4.0722993624074756E-2</v>
      </c>
      <c r="V45" s="1">
        <v>0</v>
      </c>
      <c r="W45" s="1">
        <v>5.8011585542388448E-3</v>
      </c>
      <c r="X45" s="1">
        <v>0</v>
      </c>
      <c r="Y45" s="1">
        <v>3.1062810835651884E-3</v>
      </c>
      <c r="Z45" s="22">
        <v>0.72646643641341857</v>
      </c>
    </row>
    <row r="46" spans="1:26" ht="15.75" thickBot="1" x14ac:dyDescent="0.3">
      <c r="A46" s="6" t="s">
        <v>36</v>
      </c>
      <c r="B46" s="11">
        <v>817</v>
      </c>
      <c r="C46" s="11"/>
      <c r="D46" s="17">
        <v>3.1807160622199605E-2</v>
      </c>
      <c r="E46" s="18">
        <v>1.7061696350949927E-3</v>
      </c>
      <c r="F46" s="18">
        <v>1.3523612946211726E-3</v>
      </c>
      <c r="G46" s="18">
        <v>2.7457142029861975E-3</v>
      </c>
      <c r="H46" s="18">
        <v>0</v>
      </c>
      <c r="I46" s="18">
        <v>0.1989206035915515</v>
      </c>
      <c r="J46" s="18">
        <v>6.9199205792615195E-2</v>
      </c>
      <c r="K46" s="17">
        <v>0</v>
      </c>
      <c r="L46" s="18">
        <v>8.0484749561271995E-2</v>
      </c>
      <c r="M46" s="18">
        <v>0</v>
      </c>
      <c r="N46" s="18">
        <v>2.204945453080389E-3</v>
      </c>
      <c r="O46" s="18">
        <v>1.9620766702275164E-3</v>
      </c>
      <c r="P46" s="18">
        <v>1.2796408528748891E-2</v>
      </c>
      <c r="Q46" s="18">
        <v>1.1784924330013914E-3</v>
      </c>
      <c r="R46" s="18">
        <v>0</v>
      </c>
      <c r="S46" s="18">
        <v>0</v>
      </c>
      <c r="T46" s="18">
        <v>0</v>
      </c>
      <c r="U46" s="18">
        <v>2.4756687538906735E-2</v>
      </c>
      <c r="V46" s="18">
        <v>0</v>
      </c>
      <c r="W46" s="18">
        <v>1.4868960514568038E-2</v>
      </c>
      <c r="X46" s="18">
        <v>8.347466601436299E-4</v>
      </c>
      <c r="Y46" s="18">
        <v>3.264710620821838E-3</v>
      </c>
      <c r="Z46" s="23">
        <v>0.55191700688016088</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124</v>
      </c>
    </row>
    <row r="2" spans="1:26" x14ac:dyDescent="0.25">
      <c r="A2" t="s">
        <v>126</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46</v>
      </c>
      <c r="C11" s="8">
        <v>2</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229</v>
      </c>
      <c r="C12" s="8" t="s">
        <v>41</v>
      </c>
      <c r="D12" s="15" t="s">
        <v>26</v>
      </c>
      <c r="E12" s="14" t="s">
        <v>27</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196</v>
      </c>
      <c r="C13" s="8" t="s">
        <v>29</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260</v>
      </c>
      <c r="C14" s="8" t="s">
        <v>62</v>
      </c>
      <c r="D14" s="15">
        <v>0</v>
      </c>
      <c r="E14" s="14">
        <v>0</v>
      </c>
      <c r="F14" s="14">
        <v>0</v>
      </c>
      <c r="G14" s="14">
        <v>0</v>
      </c>
      <c r="H14" s="14">
        <v>0</v>
      </c>
      <c r="I14" s="14">
        <v>1.9230769230769232E-2</v>
      </c>
      <c r="J14" s="14">
        <v>7.6923076923076927E-3</v>
      </c>
      <c r="K14" s="15">
        <v>2.3076923076923078E-2</v>
      </c>
      <c r="L14" s="14">
        <v>0.18461538461538463</v>
      </c>
      <c r="M14" s="14">
        <v>3.8461538461538464E-3</v>
      </c>
      <c r="N14" s="14">
        <v>0</v>
      </c>
      <c r="O14" s="14">
        <v>0</v>
      </c>
      <c r="P14" s="14">
        <v>3.8461538461538464E-3</v>
      </c>
      <c r="Q14" s="14">
        <v>0</v>
      </c>
      <c r="R14" s="14">
        <v>0</v>
      </c>
      <c r="S14" s="14">
        <v>0</v>
      </c>
      <c r="T14" s="14">
        <v>0</v>
      </c>
      <c r="U14" s="14">
        <v>3.4615384615384617E-2</v>
      </c>
      <c r="V14" s="14">
        <v>0</v>
      </c>
      <c r="W14" s="14">
        <v>0.10384615384615385</v>
      </c>
      <c r="X14" s="14">
        <v>0</v>
      </c>
      <c r="Y14" s="14">
        <v>0</v>
      </c>
      <c r="Z14" s="21">
        <v>0.61923076923076925</v>
      </c>
    </row>
    <row r="15" spans="1:26" x14ac:dyDescent="0.25">
      <c r="A15" s="4">
        <v>1987</v>
      </c>
      <c r="B15" s="8">
        <v>558</v>
      </c>
      <c r="C15" s="8" t="s">
        <v>116</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561</v>
      </c>
      <c r="C16" s="8" t="s">
        <v>60</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122</v>
      </c>
      <c r="C17" s="8" t="s">
        <v>61</v>
      </c>
      <c r="D17" s="15">
        <v>0</v>
      </c>
      <c r="E17" s="14">
        <v>0</v>
      </c>
      <c r="F17" s="14">
        <v>0</v>
      </c>
      <c r="G17" s="14">
        <v>0</v>
      </c>
      <c r="H17" s="14">
        <v>0</v>
      </c>
      <c r="I17" s="14">
        <v>0</v>
      </c>
      <c r="J17" s="14">
        <v>0</v>
      </c>
      <c r="K17" s="15">
        <v>0</v>
      </c>
      <c r="L17" s="14">
        <v>9.8360655737704916E-2</v>
      </c>
      <c r="M17" s="14">
        <v>0</v>
      </c>
      <c r="N17" s="14">
        <v>0</v>
      </c>
      <c r="O17" s="14">
        <v>0</v>
      </c>
      <c r="P17" s="14">
        <v>0</v>
      </c>
      <c r="Q17" s="14">
        <v>0</v>
      </c>
      <c r="R17" s="14">
        <v>0</v>
      </c>
      <c r="S17" s="14">
        <v>0</v>
      </c>
      <c r="T17" s="14">
        <v>0</v>
      </c>
      <c r="U17" s="14">
        <v>9.8360655737704916E-2</v>
      </c>
      <c r="V17" s="14">
        <v>0</v>
      </c>
      <c r="W17" s="14">
        <v>0.13934426229508196</v>
      </c>
      <c r="X17" s="14">
        <v>0</v>
      </c>
      <c r="Y17" s="14">
        <v>0</v>
      </c>
      <c r="Z17" s="21">
        <v>0.66393442622950816</v>
      </c>
    </row>
    <row r="18" spans="1:26" x14ac:dyDescent="0.25">
      <c r="A18" s="4">
        <v>1990</v>
      </c>
      <c r="B18" s="8">
        <v>85</v>
      </c>
      <c r="C18" s="8" t="s">
        <v>42</v>
      </c>
      <c r="D18" s="15">
        <v>0</v>
      </c>
      <c r="E18" s="14">
        <v>0</v>
      </c>
      <c r="F18" s="14">
        <v>0</v>
      </c>
      <c r="G18" s="14">
        <v>0</v>
      </c>
      <c r="H18" s="14">
        <v>0</v>
      </c>
      <c r="I18" s="14">
        <v>8.2352941176470587E-2</v>
      </c>
      <c r="J18" s="14">
        <v>1.1764705882352941E-2</v>
      </c>
      <c r="K18" s="15">
        <v>0</v>
      </c>
      <c r="L18" s="14">
        <v>0.39999999999999997</v>
      </c>
      <c r="M18" s="14">
        <v>1.1764705882352941E-2</v>
      </c>
      <c r="N18" s="14">
        <v>8.2352941176470587E-2</v>
      </c>
      <c r="O18" s="14">
        <v>0</v>
      </c>
      <c r="P18" s="14">
        <v>1.1764705882352941E-2</v>
      </c>
      <c r="Q18" s="14">
        <v>0</v>
      </c>
      <c r="R18" s="14">
        <v>0</v>
      </c>
      <c r="S18" s="14">
        <v>0</v>
      </c>
      <c r="T18" s="14">
        <v>0</v>
      </c>
      <c r="U18" s="14">
        <v>0.23529411764705882</v>
      </c>
      <c r="V18" s="14">
        <v>0</v>
      </c>
      <c r="W18" s="14">
        <v>2.3529411764705882E-2</v>
      </c>
      <c r="X18" s="14">
        <v>0</v>
      </c>
      <c r="Y18" s="14">
        <v>0</v>
      </c>
      <c r="Z18" s="21">
        <v>0.14117647058823529</v>
      </c>
    </row>
    <row r="19" spans="1:26" x14ac:dyDescent="0.25">
      <c r="A19" s="4">
        <v>1991</v>
      </c>
      <c r="B19" s="8">
        <v>378</v>
      </c>
      <c r="C19" s="8" t="s">
        <v>43</v>
      </c>
      <c r="D19" s="15">
        <v>0</v>
      </c>
      <c r="E19" s="14">
        <v>0</v>
      </c>
      <c r="F19" s="14">
        <v>0</v>
      </c>
      <c r="G19" s="14">
        <v>0</v>
      </c>
      <c r="H19" s="14">
        <v>0</v>
      </c>
      <c r="I19" s="14">
        <v>2.1164021164021163E-2</v>
      </c>
      <c r="J19" s="14">
        <v>6.0846560846560843E-2</v>
      </c>
      <c r="K19" s="15">
        <v>0</v>
      </c>
      <c r="L19" s="14">
        <v>0.43386243386243384</v>
      </c>
      <c r="M19" s="14">
        <v>0</v>
      </c>
      <c r="N19" s="14">
        <v>4.4973544973544971E-2</v>
      </c>
      <c r="O19" s="14">
        <v>0</v>
      </c>
      <c r="P19" s="14">
        <v>2.1164021164021163E-2</v>
      </c>
      <c r="Q19" s="14">
        <v>0</v>
      </c>
      <c r="R19" s="14">
        <v>0</v>
      </c>
      <c r="S19" s="14">
        <v>0</v>
      </c>
      <c r="T19" s="14">
        <v>0</v>
      </c>
      <c r="U19" s="14">
        <v>6.3492063492063489E-2</v>
      </c>
      <c r="V19" s="14">
        <v>0</v>
      </c>
      <c r="W19" s="14">
        <v>8.2010582010582006E-2</v>
      </c>
      <c r="X19" s="14">
        <v>0</v>
      </c>
      <c r="Y19" s="14">
        <v>0</v>
      </c>
      <c r="Z19" s="21">
        <v>0.2724867724867725</v>
      </c>
    </row>
    <row r="20" spans="1:26" x14ac:dyDescent="0.25">
      <c r="A20" s="4">
        <v>1992</v>
      </c>
      <c r="B20" s="8">
        <v>1021</v>
      </c>
      <c r="C20" s="8" t="s">
        <v>43</v>
      </c>
      <c r="D20" s="15">
        <v>1.6650342801175319E-2</v>
      </c>
      <c r="E20" s="14">
        <v>1.9588638589618023E-2</v>
      </c>
      <c r="F20" s="14">
        <v>0</v>
      </c>
      <c r="G20" s="14">
        <v>0</v>
      </c>
      <c r="H20" s="14">
        <v>0</v>
      </c>
      <c r="I20" s="14">
        <v>0.19196865817825662</v>
      </c>
      <c r="J20" s="14">
        <v>2.3506366307541625E-2</v>
      </c>
      <c r="K20" s="15">
        <v>1.6650342801175319E-2</v>
      </c>
      <c r="L20" s="14">
        <v>0.14887365328109697</v>
      </c>
      <c r="M20" s="14">
        <v>9.7943192948090115E-3</v>
      </c>
      <c r="N20" s="14">
        <v>1.4691478942213516E-2</v>
      </c>
      <c r="O20" s="14">
        <v>0</v>
      </c>
      <c r="P20" s="14">
        <v>9.7943192948090115E-3</v>
      </c>
      <c r="Q20" s="14">
        <v>0</v>
      </c>
      <c r="R20" s="14">
        <v>0</v>
      </c>
      <c r="S20" s="14">
        <v>0</v>
      </c>
      <c r="T20" s="14">
        <v>0</v>
      </c>
      <c r="U20" s="14">
        <v>9.6963761018609207E-2</v>
      </c>
      <c r="V20" s="14">
        <v>0</v>
      </c>
      <c r="W20" s="14">
        <v>6.8560235063663075E-3</v>
      </c>
      <c r="X20" s="14">
        <v>0</v>
      </c>
      <c r="Y20" s="14">
        <v>0</v>
      </c>
      <c r="Z20" s="21">
        <v>0.4446620959843291</v>
      </c>
    </row>
    <row r="21" spans="1:26" x14ac:dyDescent="0.25">
      <c r="A21" s="4">
        <v>1993</v>
      </c>
      <c r="B21" s="8">
        <v>643</v>
      </c>
      <c r="C21" s="8" t="s">
        <v>30</v>
      </c>
      <c r="D21" s="15">
        <v>0</v>
      </c>
      <c r="E21" s="14">
        <v>0</v>
      </c>
      <c r="F21" s="14">
        <v>0</v>
      </c>
      <c r="G21" s="14">
        <v>0</v>
      </c>
      <c r="H21" s="14">
        <v>0</v>
      </c>
      <c r="I21" s="14">
        <v>4.821150855365474E-2</v>
      </c>
      <c r="J21" s="14">
        <v>7.9315707620528766E-2</v>
      </c>
      <c r="K21" s="15">
        <v>3.2659409020217731E-2</v>
      </c>
      <c r="L21" s="14">
        <v>0.16018662519440124</v>
      </c>
      <c r="M21" s="14">
        <v>0</v>
      </c>
      <c r="N21" s="14">
        <v>4.9766718506998452E-2</v>
      </c>
      <c r="O21" s="14">
        <v>0</v>
      </c>
      <c r="P21" s="14">
        <v>7.7760497667185074E-3</v>
      </c>
      <c r="Q21" s="14">
        <v>0</v>
      </c>
      <c r="R21" s="14">
        <v>0</v>
      </c>
      <c r="S21" s="14">
        <v>0</v>
      </c>
      <c r="T21" s="14">
        <v>0</v>
      </c>
      <c r="U21" s="14">
        <v>0.12908242612752721</v>
      </c>
      <c r="V21" s="14">
        <v>0</v>
      </c>
      <c r="W21" s="14">
        <v>6.2208398133748052E-2</v>
      </c>
      <c r="X21" s="14">
        <v>0</v>
      </c>
      <c r="Y21" s="14">
        <v>0</v>
      </c>
      <c r="Z21" s="21">
        <v>0.4307931570762053</v>
      </c>
    </row>
    <row r="22" spans="1:26" x14ac:dyDescent="0.25">
      <c r="A22" s="4">
        <v>1994</v>
      </c>
      <c r="B22" s="8">
        <v>539</v>
      </c>
      <c r="C22" s="8" t="s">
        <v>62</v>
      </c>
      <c r="D22" s="15">
        <v>5.5658627087198514E-3</v>
      </c>
      <c r="E22" s="14">
        <v>0</v>
      </c>
      <c r="F22" s="14">
        <v>0</v>
      </c>
      <c r="G22" s="14">
        <v>0</v>
      </c>
      <c r="H22" s="14">
        <v>0</v>
      </c>
      <c r="I22" s="14">
        <v>5.0092764378478663E-2</v>
      </c>
      <c r="J22" s="14">
        <v>0</v>
      </c>
      <c r="K22" s="15">
        <v>5.9369202226345084E-2</v>
      </c>
      <c r="L22" s="14">
        <v>0.30612244897959184</v>
      </c>
      <c r="M22" s="14">
        <v>0</v>
      </c>
      <c r="N22" s="14">
        <v>5.5658627087198514E-3</v>
      </c>
      <c r="O22" s="14">
        <v>0</v>
      </c>
      <c r="P22" s="14">
        <v>1.8552875695732839E-3</v>
      </c>
      <c r="Q22" s="14">
        <v>0</v>
      </c>
      <c r="R22" s="14">
        <v>0</v>
      </c>
      <c r="S22" s="14">
        <v>0</v>
      </c>
      <c r="T22" s="14">
        <v>0</v>
      </c>
      <c r="U22" s="14">
        <v>3.896103896103896E-2</v>
      </c>
      <c r="V22" s="14">
        <v>0</v>
      </c>
      <c r="W22" s="14">
        <v>6.6790352504638217E-2</v>
      </c>
      <c r="X22" s="14">
        <v>0</v>
      </c>
      <c r="Y22" s="14">
        <v>0</v>
      </c>
      <c r="Z22" s="21">
        <v>0.46567717996289426</v>
      </c>
    </row>
    <row r="23" spans="1:26" x14ac:dyDescent="0.25">
      <c r="A23" s="4">
        <v>1995</v>
      </c>
      <c r="B23" s="8">
        <v>181</v>
      </c>
      <c r="C23" s="8" t="s">
        <v>61</v>
      </c>
      <c r="D23" s="15">
        <v>0</v>
      </c>
      <c r="E23" s="14">
        <v>0</v>
      </c>
      <c r="F23" s="14">
        <v>0</v>
      </c>
      <c r="G23" s="14">
        <v>0</v>
      </c>
      <c r="H23" s="14">
        <v>0</v>
      </c>
      <c r="I23" s="14">
        <v>0</v>
      </c>
      <c r="J23" s="14">
        <v>0</v>
      </c>
      <c r="K23" s="15">
        <v>0</v>
      </c>
      <c r="L23" s="14">
        <v>0.29281767955801108</v>
      </c>
      <c r="M23" s="14">
        <v>0</v>
      </c>
      <c r="N23" s="14">
        <v>5.5248618784530384E-3</v>
      </c>
      <c r="O23" s="14">
        <v>0</v>
      </c>
      <c r="P23" s="14">
        <v>0</v>
      </c>
      <c r="Q23" s="14">
        <v>0</v>
      </c>
      <c r="R23" s="14">
        <v>0</v>
      </c>
      <c r="S23" s="14">
        <v>0</v>
      </c>
      <c r="T23" s="14">
        <v>0</v>
      </c>
      <c r="U23" s="14">
        <v>0.12154696132596685</v>
      </c>
      <c r="V23" s="14">
        <v>0</v>
      </c>
      <c r="W23" s="14">
        <v>2.7624309392265192E-2</v>
      </c>
      <c r="X23" s="14">
        <v>0</v>
      </c>
      <c r="Y23" s="14">
        <v>0</v>
      </c>
      <c r="Z23" s="21">
        <v>0.5524861878453039</v>
      </c>
    </row>
    <row r="24" spans="1:26" x14ac:dyDescent="0.25">
      <c r="A24" s="4">
        <v>1996</v>
      </c>
      <c r="B24" s="8">
        <v>202</v>
      </c>
      <c r="C24" s="8" t="s">
        <v>42</v>
      </c>
      <c r="D24" s="15">
        <v>0</v>
      </c>
      <c r="E24" s="14">
        <v>0</v>
      </c>
      <c r="F24" s="14">
        <v>0</v>
      </c>
      <c r="G24" s="14">
        <v>0</v>
      </c>
      <c r="H24" s="14">
        <v>0</v>
      </c>
      <c r="I24" s="14">
        <v>0</v>
      </c>
      <c r="J24" s="14">
        <v>2.9702970297029702E-2</v>
      </c>
      <c r="K24" s="15">
        <v>0</v>
      </c>
      <c r="L24" s="14">
        <v>0.16336633663366337</v>
      </c>
      <c r="M24" s="14">
        <v>0</v>
      </c>
      <c r="N24" s="14">
        <v>0</v>
      </c>
      <c r="O24" s="14">
        <v>9.9009900990099011E-3</v>
      </c>
      <c r="P24" s="14">
        <v>4.9504950495049506E-3</v>
      </c>
      <c r="Q24" s="14">
        <v>0</v>
      </c>
      <c r="R24" s="14">
        <v>0</v>
      </c>
      <c r="S24" s="14">
        <v>0</v>
      </c>
      <c r="T24" s="14">
        <v>0</v>
      </c>
      <c r="U24" s="14">
        <v>5.4455445544554455E-2</v>
      </c>
      <c r="V24" s="14">
        <v>0</v>
      </c>
      <c r="W24" s="14">
        <v>4.9504950495049506E-3</v>
      </c>
      <c r="X24" s="14">
        <v>0</v>
      </c>
      <c r="Y24" s="14">
        <v>0</v>
      </c>
      <c r="Z24" s="21">
        <v>0.73267326732673266</v>
      </c>
    </row>
    <row r="25" spans="1:26" x14ac:dyDescent="0.25">
      <c r="A25" s="4">
        <v>1997</v>
      </c>
      <c r="B25" s="8">
        <v>131</v>
      </c>
      <c r="C25" s="8" t="s">
        <v>43</v>
      </c>
      <c r="D25" s="15">
        <v>0</v>
      </c>
      <c r="E25" s="14">
        <v>0</v>
      </c>
      <c r="F25" s="14">
        <v>0</v>
      </c>
      <c r="G25" s="14">
        <v>0</v>
      </c>
      <c r="H25" s="14">
        <v>0</v>
      </c>
      <c r="I25" s="14">
        <v>0</v>
      </c>
      <c r="J25" s="14">
        <v>5.3435114503816793E-2</v>
      </c>
      <c r="K25" s="15">
        <v>0</v>
      </c>
      <c r="L25" s="14">
        <v>0.16793893129770993</v>
      </c>
      <c r="M25" s="14">
        <v>0</v>
      </c>
      <c r="N25" s="14">
        <v>7.6335877862595417E-3</v>
      </c>
      <c r="O25" s="14">
        <v>0</v>
      </c>
      <c r="P25" s="14">
        <v>0</v>
      </c>
      <c r="Q25" s="14">
        <v>0</v>
      </c>
      <c r="R25" s="14">
        <v>0</v>
      </c>
      <c r="S25" s="14">
        <v>0</v>
      </c>
      <c r="T25" s="14">
        <v>0</v>
      </c>
      <c r="U25" s="14">
        <v>0.21374045801526717</v>
      </c>
      <c r="V25" s="14">
        <v>0</v>
      </c>
      <c r="W25" s="14">
        <v>5.3435114503816793E-2</v>
      </c>
      <c r="X25" s="14">
        <v>0</v>
      </c>
      <c r="Y25" s="14">
        <v>0</v>
      </c>
      <c r="Z25" s="21">
        <v>0.50381679389312972</v>
      </c>
    </row>
    <row r="26" spans="1:26" x14ac:dyDescent="0.25">
      <c r="A26" s="4">
        <v>1998</v>
      </c>
      <c r="B26" s="8">
        <v>115</v>
      </c>
      <c r="C26" s="8" t="s">
        <v>43</v>
      </c>
      <c r="D26" s="15">
        <v>0</v>
      </c>
      <c r="E26" s="14">
        <v>0</v>
      </c>
      <c r="F26" s="14">
        <v>0</v>
      </c>
      <c r="G26" s="14">
        <v>0</v>
      </c>
      <c r="H26" s="14">
        <v>0</v>
      </c>
      <c r="I26" s="14">
        <v>0</v>
      </c>
      <c r="J26" s="14">
        <v>6.9565217391304349E-2</v>
      </c>
      <c r="K26" s="15">
        <v>0</v>
      </c>
      <c r="L26" s="14">
        <v>0.26956521739130435</v>
      </c>
      <c r="M26" s="14">
        <v>0</v>
      </c>
      <c r="N26" s="14">
        <v>4.3478260869565216E-2</v>
      </c>
      <c r="O26" s="14">
        <v>4.3478260869565216E-2</v>
      </c>
      <c r="P26" s="14">
        <v>0</v>
      </c>
      <c r="Q26" s="14">
        <v>0</v>
      </c>
      <c r="R26" s="14">
        <v>0</v>
      </c>
      <c r="S26" s="14">
        <v>0</v>
      </c>
      <c r="T26" s="14">
        <v>0</v>
      </c>
      <c r="U26" s="14">
        <v>0.11304347826086956</v>
      </c>
      <c r="V26" s="14">
        <v>0</v>
      </c>
      <c r="W26" s="14">
        <v>7.8260869565217397E-2</v>
      </c>
      <c r="X26" s="14">
        <v>0</v>
      </c>
      <c r="Y26" s="14">
        <v>0</v>
      </c>
      <c r="Z26" s="21">
        <v>0.38260869565217392</v>
      </c>
    </row>
    <row r="27" spans="1:26" x14ac:dyDescent="0.25">
      <c r="A27" s="4">
        <v>1999</v>
      </c>
      <c r="B27" s="8">
        <v>179</v>
      </c>
      <c r="C27" s="8" t="s">
        <v>30</v>
      </c>
      <c r="D27" s="15">
        <v>0</v>
      </c>
      <c r="E27" s="14">
        <v>0</v>
      </c>
      <c r="F27" s="14">
        <v>0</v>
      </c>
      <c r="G27" s="14">
        <v>0</v>
      </c>
      <c r="H27" s="14">
        <v>0</v>
      </c>
      <c r="I27" s="14">
        <v>2.7932960893854747E-2</v>
      </c>
      <c r="J27" s="14">
        <v>1.6759776536312849E-2</v>
      </c>
      <c r="K27" s="15">
        <v>0</v>
      </c>
      <c r="L27" s="14">
        <v>0.30726256983240224</v>
      </c>
      <c r="M27" s="14">
        <v>0</v>
      </c>
      <c r="N27" s="14">
        <v>0</v>
      </c>
      <c r="O27" s="14">
        <v>0</v>
      </c>
      <c r="P27" s="14">
        <v>3.3519553072625698E-2</v>
      </c>
      <c r="Q27" s="14">
        <v>0</v>
      </c>
      <c r="R27" s="14">
        <v>0</v>
      </c>
      <c r="S27" s="14">
        <v>0</v>
      </c>
      <c r="T27" s="14">
        <v>0</v>
      </c>
      <c r="U27" s="14">
        <v>2.23463687150838E-2</v>
      </c>
      <c r="V27" s="14">
        <v>0</v>
      </c>
      <c r="W27" s="14">
        <v>5.027932960893855E-2</v>
      </c>
      <c r="X27" s="14">
        <v>0</v>
      </c>
      <c r="Y27" s="14">
        <v>0</v>
      </c>
      <c r="Z27" s="21">
        <v>0.54189944134078216</v>
      </c>
    </row>
    <row r="28" spans="1:26" x14ac:dyDescent="0.25">
      <c r="A28" s="4">
        <v>2000</v>
      </c>
      <c r="B28" s="8">
        <v>147</v>
      </c>
      <c r="C28" s="8" t="s">
        <v>78</v>
      </c>
      <c r="D28" s="15" t="s">
        <v>26</v>
      </c>
      <c r="E28" s="14" t="s">
        <v>27</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v>31</v>
      </c>
      <c r="C29" s="8">
        <v>5</v>
      </c>
      <c r="D29" s="15" t="s">
        <v>26</v>
      </c>
      <c r="E29" s="14" t="s">
        <v>27</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t="s">
        <v>40</v>
      </c>
      <c r="C30" s="8"/>
      <c r="D30" s="15" t="s">
        <v>28</v>
      </c>
      <c r="E30" s="14" t="s">
        <v>28</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t="s">
        <v>40</v>
      </c>
      <c r="C31" s="8"/>
      <c r="D31" s="15" t="s">
        <v>28</v>
      </c>
      <c r="E31" s="14" t="s">
        <v>28</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t="s">
        <v>40</v>
      </c>
      <c r="C32" s="8"/>
      <c r="D32" s="15" t="s">
        <v>28</v>
      </c>
      <c r="E32" s="14" t="s">
        <v>28</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t="s">
        <v>40</v>
      </c>
      <c r="C33" s="8"/>
      <c r="D33" s="15" t="s">
        <v>28</v>
      </c>
      <c r="E33" s="14" t="s">
        <v>28</v>
      </c>
      <c r="F33" s="14" t="s">
        <v>28</v>
      </c>
      <c r="G33" s="14" t="s">
        <v>28</v>
      </c>
      <c r="H33" s="14" t="s">
        <v>28</v>
      </c>
      <c r="I33" s="14" t="s">
        <v>28</v>
      </c>
      <c r="J33" s="14" t="s">
        <v>28</v>
      </c>
      <c r="K33" s="15" t="s">
        <v>28</v>
      </c>
      <c r="L33" s="14" t="s">
        <v>28</v>
      </c>
      <c r="M33" s="14" t="s">
        <v>28</v>
      </c>
      <c r="N33" s="14" t="s">
        <v>28</v>
      </c>
      <c r="O33" s="14" t="s">
        <v>28</v>
      </c>
      <c r="P33" s="14" t="s">
        <v>28</v>
      </c>
      <c r="Q33" s="14" t="s">
        <v>28</v>
      </c>
      <c r="R33" s="14" t="s">
        <v>28</v>
      </c>
      <c r="S33" s="14" t="s">
        <v>28</v>
      </c>
      <c r="T33" s="14" t="s">
        <v>28</v>
      </c>
      <c r="U33" s="14" t="s">
        <v>28</v>
      </c>
      <c r="V33" s="14" t="s">
        <v>28</v>
      </c>
      <c r="W33" s="14" t="s">
        <v>28</v>
      </c>
      <c r="X33" s="14" t="s">
        <v>28</v>
      </c>
      <c r="Y33" s="14" t="s">
        <v>28</v>
      </c>
      <c r="Z33" s="21" t="s">
        <v>28</v>
      </c>
    </row>
    <row r="34" spans="1:26" x14ac:dyDescent="0.25">
      <c r="A34" s="4">
        <v>2006</v>
      </c>
      <c r="B34" s="8" t="s">
        <v>40</v>
      </c>
      <c r="C34" s="8"/>
      <c r="D34" s="15" t="s">
        <v>28</v>
      </c>
      <c r="E34" s="14" t="s">
        <v>28</v>
      </c>
      <c r="F34" s="14" t="s">
        <v>28</v>
      </c>
      <c r="G34" s="14" t="s">
        <v>28</v>
      </c>
      <c r="H34" s="14" t="s">
        <v>28</v>
      </c>
      <c r="I34" s="14" t="s">
        <v>28</v>
      </c>
      <c r="J34" s="14" t="s">
        <v>28</v>
      </c>
      <c r="K34" s="15" t="s">
        <v>28</v>
      </c>
      <c r="L34" s="14" t="s">
        <v>28</v>
      </c>
      <c r="M34" s="14" t="s">
        <v>28</v>
      </c>
      <c r="N34" s="14" t="s">
        <v>28</v>
      </c>
      <c r="O34" s="14" t="s">
        <v>28</v>
      </c>
      <c r="P34" s="14" t="s">
        <v>28</v>
      </c>
      <c r="Q34" s="14" t="s">
        <v>28</v>
      </c>
      <c r="R34" s="14" t="s">
        <v>28</v>
      </c>
      <c r="S34" s="14" t="s">
        <v>28</v>
      </c>
      <c r="T34" s="14" t="s">
        <v>28</v>
      </c>
      <c r="U34" s="14" t="s">
        <v>28</v>
      </c>
      <c r="V34" s="14" t="s">
        <v>28</v>
      </c>
      <c r="W34" s="14" t="s">
        <v>28</v>
      </c>
      <c r="X34" s="14" t="s">
        <v>28</v>
      </c>
      <c r="Y34" s="14" t="s">
        <v>28</v>
      </c>
      <c r="Z34" s="21" t="s">
        <v>28</v>
      </c>
    </row>
    <row r="35" spans="1:26" x14ac:dyDescent="0.25">
      <c r="A35" s="4">
        <v>2007</v>
      </c>
      <c r="B35" s="8" t="s">
        <v>40</v>
      </c>
      <c r="C35" s="8"/>
      <c r="D35" s="15" t="s">
        <v>28</v>
      </c>
      <c r="E35" s="14" t="s">
        <v>28</v>
      </c>
      <c r="F35" s="14" t="s">
        <v>28</v>
      </c>
      <c r="G35" s="14" t="s">
        <v>28</v>
      </c>
      <c r="H35" s="14" t="s">
        <v>28</v>
      </c>
      <c r="I35" s="14" t="s">
        <v>28</v>
      </c>
      <c r="J35" s="14" t="s">
        <v>28</v>
      </c>
      <c r="K35" s="15" t="s">
        <v>28</v>
      </c>
      <c r="L35" s="14" t="s">
        <v>28</v>
      </c>
      <c r="M35" s="14" t="s">
        <v>28</v>
      </c>
      <c r="N35" s="14" t="s">
        <v>28</v>
      </c>
      <c r="O35" s="14" t="s">
        <v>28</v>
      </c>
      <c r="P35" s="14" t="s">
        <v>28</v>
      </c>
      <c r="Q35" s="14" t="s">
        <v>28</v>
      </c>
      <c r="R35" s="14" t="s">
        <v>28</v>
      </c>
      <c r="S35" s="14" t="s">
        <v>28</v>
      </c>
      <c r="T35" s="14" t="s">
        <v>28</v>
      </c>
      <c r="U35" s="14" t="s">
        <v>28</v>
      </c>
      <c r="V35" s="14" t="s">
        <v>28</v>
      </c>
      <c r="W35" s="14" t="s">
        <v>28</v>
      </c>
      <c r="X35" s="14" t="s">
        <v>28</v>
      </c>
      <c r="Y35" s="14" t="s">
        <v>28</v>
      </c>
      <c r="Z35" s="21" t="s">
        <v>28</v>
      </c>
    </row>
    <row r="36" spans="1:26" x14ac:dyDescent="0.25">
      <c r="A36" s="4">
        <v>2008</v>
      </c>
      <c r="B36" s="8" t="s">
        <v>40</v>
      </c>
      <c r="C36" s="8"/>
      <c r="D36" s="15" t="s">
        <v>28</v>
      </c>
      <c r="E36" s="14" t="s">
        <v>28</v>
      </c>
      <c r="F36" s="14" t="s">
        <v>28</v>
      </c>
      <c r="G36" s="14" t="s">
        <v>28</v>
      </c>
      <c r="H36" s="14" t="s">
        <v>28</v>
      </c>
      <c r="I36" s="14" t="s">
        <v>28</v>
      </c>
      <c r="J36" s="14" t="s">
        <v>28</v>
      </c>
      <c r="K36" s="15" t="s">
        <v>28</v>
      </c>
      <c r="L36" s="14" t="s">
        <v>28</v>
      </c>
      <c r="M36" s="14" t="s">
        <v>28</v>
      </c>
      <c r="N36" s="14" t="s">
        <v>28</v>
      </c>
      <c r="O36" s="14" t="s">
        <v>28</v>
      </c>
      <c r="P36" s="14" t="s">
        <v>28</v>
      </c>
      <c r="Q36" s="14" t="s">
        <v>28</v>
      </c>
      <c r="R36" s="14" t="s">
        <v>28</v>
      </c>
      <c r="S36" s="14" t="s">
        <v>28</v>
      </c>
      <c r="T36" s="14" t="s">
        <v>28</v>
      </c>
      <c r="U36" s="14" t="s">
        <v>28</v>
      </c>
      <c r="V36" s="14" t="s">
        <v>28</v>
      </c>
      <c r="W36" s="14" t="s">
        <v>28</v>
      </c>
      <c r="X36" s="14" t="s">
        <v>28</v>
      </c>
      <c r="Y36" s="14" t="s">
        <v>28</v>
      </c>
      <c r="Z36" s="21" t="s">
        <v>28</v>
      </c>
    </row>
    <row r="37" spans="1:26" x14ac:dyDescent="0.25">
      <c r="A37" s="4">
        <v>2009</v>
      </c>
      <c r="B37" s="8" t="s">
        <v>40</v>
      </c>
      <c r="C37" s="8"/>
      <c r="D37" s="15" t="s">
        <v>28</v>
      </c>
      <c r="E37" s="14" t="s">
        <v>28</v>
      </c>
      <c r="F37" s="14" t="s">
        <v>28</v>
      </c>
      <c r="G37" s="14" t="s">
        <v>28</v>
      </c>
      <c r="H37" s="14" t="s">
        <v>28</v>
      </c>
      <c r="I37" s="14" t="s">
        <v>28</v>
      </c>
      <c r="J37" s="14" t="s">
        <v>28</v>
      </c>
      <c r="K37" s="15" t="s">
        <v>28</v>
      </c>
      <c r="L37" s="14" t="s">
        <v>28</v>
      </c>
      <c r="M37" s="14" t="s">
        <v>28</v>
      </c>
      <c r="N37" s="14" t="s">
        <v>28</v>
      </c>
      <c r="O37" s="14" t="s">
        <v>28</v>
      </c>
      <c r="P37" s="14" t="s">
        <v>28</v>
      </c>
      <c r="Q37" s="14" t="s">
        <v>28</v>
      </c>
      <c r="R37" s="14" t="s">
        <v>28</v>
      </c>
      <c r="S37" s="14" t="s">
        <v>28</v>
      </c>
      <c r="T37" s="14" t="s">
        <v>28</v>
      </c>
      <c r="U37" s="14" t="s">
        <v>28</v>
      </c>
      <c r="V37" s="14" t="s">
        <v>28</v>
      </c>
      <c r="W37" s="14" t="s">
        <v>28</v>
      </c>
      <c r="X37" s="14" t="s">
        <v>28</v>
      </c>
      <c r="Y37" s="14" t="s">
        <v>28</v>
      </c>
      <c r="Z37" s="21" t="s">
        <v>28</v>
      </c>
    </row>
    <row r="38" spans="1:26" x14ac:dyDescent="0.25">
      <c r="A38" s="4">
        <v>2010</v>
      </c>
      <c r="B38" s="8" t="s">
        <v>40</v>
      </c>
      <c r="C38" s="8"/>
      <c r="D38" s="15" t="s">
        <v>28</v>
      </c>
      <c r="E38" s="14" t="s">
        <v>28</v>
      </c>
      <c r="F38" s="14" t="s">
        <v>28</v>
      </c>
      <c r="G38" s="14" t="s">
        <v>28</v>
      </c>
      <c r="H38" s="14" t="s">
        <v>28</v>
      </c>
      <c r="I38" s="14" t="s">
        <v>28</v>
      </c>
      <c r="J38" s="14" t="s">
        <v>28</v>
      </c>
      <c r="K38" s="15" t="s">
        <v>28</v>
      </c>
      <c r="L38" s="14" t="s">
        <v>28</v>
      </c>
      <c r="M38" s="14" t="s">
        <v>28</v>
      </c>
      <c r="N38" s="14" t="s">
        <v>28</v>
      </c>
      <c r="O38" s="14" t="s">
        <v>28</v>
      </c>
      <c r="P38" s="14" t="s">
        <v>28</v>
      </c>
      <c r="Q38" s="14" t="s">
        <v>28</v>
      </c>
      <c r="R38" s="14" t="s">
        <v>28</v>
      </c>
      <c r="S38" s="14" t="s">
        <v>28</v>
      </c>
      <c r="T38" s="14" t="s">
        <v>28</v>
      </c>
      <c r="U38" s="14" t="s">
        <v>28</v>
      </c>
      <c r="V38" s="14" t="s">
        <v>28</v>
      </c>
      <c r="W38" s="14" t="s">
        <v>28</v>
      </c>
      <c r="X38" s="14" t="s">
        <v>28</v>
      </c>
      <c r="Y38" s="14" t="s">
        <v>28</v>
      </c>
      <c r="Z38" s="21" t="s">
        <v>28</v>
      </c>
    </row>
    <row r="39" spans="1:26" x14ac:dyDescent="0.25">
      <c r="A39" s="4">
        <v>2011</v>
      </c>
      <c r="B39" s="8" t="s">
        <v>40</v>
      </c>
      <c r="C39" s="8"/>
      <c r="D39" s="15" t="s">
        <v>28</v>
      </c>
      <c r="E39" s="14" t="s">
        <v>28</v>
      </c>
      <c r="F39" s="14" t="s">
        <v>28</v>
      </c>
      <c r="G39" s="14" t="s">
        <v>28</v>
      </c>
      <c r="H39" s="14" t="s">
        <v>28</v>
      </c>
      <c r="I39" s="14" t="s">
        <v>28</v>
      </c>
      <c r="J39" s="14" t="s">
        <v>28</v>
      </c>
      <c r="K39" s="15" t="s">
        <v>28</v>
      </c>
      <c r="L39" s="14" t="s">
        <v>28</v>
      </c>
      <c r="M39" s="14" t="s">
        <v>28</v>
      </c>
      <c r="N39" s="14" t="s">
        <v>28</v>
      </c>
      <c r="O39" s="14" t="s">
        <v>28</v>
      </c>
      <c r="P39" s="14" t="s">
        <v>28</v>
      </c>
      <c r="Q39" s="14" t="s">
        <v>28</v>
      </c>
      <c r="R39" s="14" t="s">
        <v>28</v>
      </c>
      <c r="S39" s="14" t="s">
        <v>28</v>
      </c>
      <c r="T39" s="14" t="s">
        <v>28</v>
      </c>
      <c r="U39" s="14" t="s">
        <v>28</v>
      </c>
      <c r="V39" s="14" t="s">
        <v>28</v>
      </c>
      <c r="W39" s="14" t="s">
        <v>28</v>
      </c>
      <c r="X39" s="14" t="s">
        <v>28</v>
      </c>
      <c r="Y39" s="14" t="s">
        <v>28</v>
      </c>
      <c r="Z39" s="21" t="s">
        <v>28</v>
      </c>
    </row>
    <row r="40" spans="1:26" x14ac:dyDescent="0.25">
      <c r="A40" s="4">
        <v>2012</v>
      </c>
      <c r="B40" s="8" t="s">
        <v>40</v>
      </c>
      <c r="C40" s="8"/>
      <c r="D40" s="15" t="s">
        <v>28</v>
      </c>
      <c r="E40" s="14" t="s">
        <v>28</v>
      </c>
      <c r="F40" s="14" t="s">
        <v>28</v>
      </c>
      <c r="G40" s="14" t="s">
        <v>28</v>
      </c>
      <c r="H40" s="14" t="s">
        <v>28</v>
      </c>
      <c r="I40" s="14" t="s">
        <v>28</v>
      </c>
      <c r="J40" s="14" t="s">
        <v>28</v>
      </c>
      <c r="K40" s="15" t="s">
        <v>28</v>
      </c>
      <c r="L40" s="14" t="s">
        <v>28</v>
      </c>
      <c r="M40" s="14" t="s">
        <v>28</v>
      </c>
      <c r="N40" s="14" t="s">
        <v>28</v>
      </c>
      <c r="O40" s="14" t="s">
        <v>28</v>
      </c>
      <c r="P40" s="14" t="s">
        <v>28</v>
      </c>
      <c r="Q40" s="14" t="s">
        <v>28</v>
      </c>
      <c r="R40" s="14" t="s">
        <v>28</v>
      </c>
      <c r="S40" s="14" t="s">
        <v>28</v>
      </c>
      <c r="T40" s="14" t="s">
        <v>28</v>
      </c>
      <c r="U40" s="14" t="s">
        <v>28</v>
      </c>
      <c r="V40" s="14" t="s">
        <v>28</v>
      </c>
      <c r="W40" s="14" t="s">
        <v>28</v>
      </c>
      <c r="X40" s="14" t="s">
        <v>28</v>
      </c>
      <c r="Y40" s="14" t="s">
        <v>28</v>
      </c>
      <c r="Z40" s="21" t="s">
        <v>28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321</v>
      </c>
      <c r="C42" s="9"/>
      <c r="D42" s="16">
        <v>1.8513504591579309E-3</v>
      </c>
      <c r="E42" s="1">
        <v>1.6323865491348353E-3</v>
      </c>
      <c r="F42" s="1">
        <v>0</v>
      </c>
      <c r="G42" s="1">
        <v>0</v>
      </c>
      <c r="H42" s="1">
        <v>0</v>
      </c>
      <c r="I42" s="1">
        <v>3.674613529795881E-2</v>
      </c>
      <c r="J42" s="1">
        <v>2.9382393923146292E-2</v>
      </c>
      <c r="K42" s="16">
        <v>1.0979656427055102E-2</v>
      </c>
      <c r="L42" s="1">
        <v>0.24441432803197538</v>
      </c>
      <c r="M42" s="1">
        <v>2.1170982519429834E-3</v>
      </c>
      <c r="N42" s="1">
        <v>2.1165604736852098E-2</v>
      </c>
      <c r="O42" s="1">
        <v>4.4482709140479266E-3</v>
      </c>
      <c r="P42" s="1">
        <v>7.8892154704799499E-3</v>
      </c>
      <c r="Q42" s="1">
        <v>0</v>
      </c>
      <c r="R42" s="1">
        <v>0</v>
      </c>
      <c r="S42" s="1">
        <v>0</v>
      </c>
      <c r="T42" s="1">
        <v>0</v>
      </c>
      <c r="U42" s="1">
        <v>0.10182517995509409</v>
      </c>
      <c r="V42" s="1">
        <v>0</v>
      </c>
      <c r="W42" s="1">
        <v>5.8261275181751601E-2</v>
      </c>
      <c r="X42" s="1">
        <v>0</v>
      </c>
      <c r="Y42" s="1">
        <v>0</v>
      </c>
      <c r="Z42" s="22">
        <v>0.47928710480140296</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404</v>
      </c>
      <c r="C44" s="9"/>
      <c r="D44" s="16">
        <v>2.7770256887368963E-3</v>
      </c>
      <c r="E44" s="1">
        <v>2.4485798237022529E-3</v>
      </c>
      <c r="F44" s="1">
        <v>0</v>
      </c>
      <c r="G44" s="1">
        <v>0</v>
      </c>
      <c r="H44" s="1">
        <v>0</v>
      </c>
      <c r="I44" s="1">
        <v>5.1627582835206368E-2</v>
      </c>
      <c r="J44" s="1">
        <v>2.2890706043661481E-2</v>
      </c>
      <c r="K44" s="16">
        <v>1.6469484640582652E-2</v>
      </c>
      <c r="L44" s="1">
        <v>0.25310486015357808</v>
      </c>
      <c r="M44" s="1">
        <v>3.1756473779144751E-3</v>
      </c>
      <c r="N44" s="1">
        <v>2.535942602330005E-2</v>
      </c>
      <c r="O44" s="1">
        <v>0</v>
      </c>
      <c r="P44" s="1">
        <v>7.0250671904535942E-3</v>
      </c>
      <c r="Q44" s="1">
        <v>0</v>
      </c>
      <c r="R44" s="1">
        <v>0</v>
      </c>
      <c r="S44" s="1">
        <v>0</v>
      </c>
      <c r="T44" s="1">
        <v>0</v>
      </c>
      <c r="U44" s="1">
        <v>0.10228955111566926</v>
      </c>
      <c r="V44" s="1">
        <v>0</v>
      </c>
      <c r="W44" s="1">
        <v>6.4026186681692687E-2</v>
      </c>
      <c r="X44" s="1">
        <v>0</v>
      </c>
      <c r="Y44" s="1">
        <v>0</v>
      </c>
      <c r="Z44" s="22">
        <v>0.44880588242550223</v>
      </c>
    </row>
    <row r="45" spans="1:26" x14ac:dyDescent="0.25">
      <c r="A45" s="5" t="s">
        <v>35</v>
      </c>
      <c r="B45" s="9">
        <v>149</v>
      </c>
      <c r="C45" s="9"/>
      <c r="D45" s="16">
        <v>0</v>
      </c>
      <c r="E45" s="1">
        <v>0</v>
      </c>
      <c r="F45" s="1">
        <v>0</v>
      </c>
      <c r="G45" s="1">
        <v>0</v>
      </c>
      <c r="H45" s="1">
        <v>0</v>
      </c>
      <c r="I45" s="1">
        <v>0</v>
      </c>
      <c r="J45" s="1">
        <v>5.0901100730716943E-2</v>
      </c>
      <c r="K45" s="16">
        <v>0</v>
      </c>
      <c r="L45" s="1">
        <v>0.20029016177422587</v>
      </c>
      <c r="M45" s="1">
        <v>0</v>
      </c>
      <c r="N45" s="1">
        <v>1.703728288527492E-2</v>
      </c>
      <c r="O45" s="1">
        <v>1.7793083656191706E-2</v>
      </c>
      <c r="P45" s="1">
        <v>1.6501650165016502E-3</v>
      </c>
      <c r="Q45" s="1">
        <v>0</v>
      </c>
      <c r="R45" s="1">
        <v>0</v>
      </c>
      <c r="S45" s="1">
        <v>0</v>
      </c>
      <c r="T45" s="1">
        <v>0</v>
      </c>
      <c r="U45" s="1">
        <v>0.12707979394023039</v>
      </c>
      <c r="V45" s="1">
        <v>0</v>
      </c>
      <c r="W45" s="1">
        <v>4.5548826372846379E-2</v>
      </c>
      <c r="X45" s="1">
        <v>0</v>
      </c>
      <c r="Y45" s="1">
        <v>0</v>
      </c>
      <c r="Z45" s="22">
        <v>0.5396995856240121</v>
      </c>
    </row>
    <row r="46" spans="1:26" ht="15.75" thickBot="1" x14ac:dyDescent="0.3">
      <c r="A46" s="6" t="s">
        <v>36</v>
      </c>
      <c r="B46" s="11">
        <v>179</v>
      </c>
      <c r="C46" s="11"/>
      <c r="D46" s="17">
        <v>0</v>
      </c>
      <c r="E46" s="18">
        <v>0</v>
      </c>
      <c r="F46" s="18">
        <v>0</v>
      </c>
      <c r="G46" s="18">
        <v>0</v>
      </c>
      <c r="H46" s="18">
        <v>0</v>
      </c>
      <c r="I46" s="18">
        <v>2.7932960893854747E-2</v>
      </c>
      <c r="J46" s="18">
        <v>1.6759776536312849E-2</v>
      </c>
      <c r="K46" s="17">
        <v>0</v>
      </c>
      <c r="L46" s="18">
        <v>0.30726256983240224</v>
      </c>
      <c r="M46" s="18">
        <v>0</v>
      </c>
      <c r="N46" s="18">
        <v>0</v>
      </c>
      <c r="O46" s="18">
        <v>0</v>
      </c>
      <c r="P46" s="18">
        <v>3.3519553072625698E-2</v>
      </c>
      <c r="Q46" s="18">
        <v>0</v>
      </c>
      <c r="R46" s="18">
        <v>0</v>
      </c>
      <c r="S46" s="18">
        <v>0</v>
      </c>
      <c r="T46" s="18">
        <v>0</v>
      </c>
      <c r="U46" s="18">
        <v>2.23463687150838E-2</v>
      </c>
      <c r="V46" s="18">
        <v>0</v>
      </c>
      <c r="W46" s="18">
        <v>5.027932960893855E-2</v>
      </c>
      <c r="X46" s="18">
        <v>0</v>
      </c>
      <c r="Y46" s="18">
        <v>0</v>
      </c>
      <c r="Z46" s="23">
        <v>0.54189944134078216</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124</v>
      </c>
    </row>
    <row r="2" spans="1:26" x14ac:dyDescent="0.25">
      <c r="A2" t="s">
        <v>125</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23</v>
      </c>
      <c r="C11" s="8">
        <v>2</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214</v>
      </c>
      <c r="C12" s="8" t="s">
        <v>41</v>
      </c>
      <c r="D12" s="15" t="s">
        <v>26</v>
      </c>
      <c r="E12" s="14" t="s">
        <v>27</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180</v>
      </c>
      <c r="C13" s="8" t="s">
        <v>29</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190</v>
      </c>
      <c r="C14" s="8" t="s">
        <v>62</v>
      </c>
      <c r="D14" s="15">
        <v>0</v>
      </c>
      <c r="E14" s="14">
        <v>0</v>
      </c>
      <c r="F14" s="14">
        <v>0</v>
      </c>
      <c r="G14" s="14">
        <v>0</v>
      </c>
      <c r="H14" s="14">
        <v>0</v>
      </c>
      <c r="I14" s="14">
        <v>0</v>
      </c>
      <c r="J14" s="14">
        <v>0</v>
      </c>
      <c r="K14" s="15">
        <v>0</v>
      </c>
      <c r="L14" s="14">
        <v>8.9473684210526316E-2</v>
      </c>
      <c r="M14" s="14">
        <v>0</v>
      </c>
      <c r="N14" s="14">
        <v>0</v>
      </c>
      <c r="O14" s="14">
        <v>0</v>
      </c>
      <c r="P14" s="14">
        <v>0</v>
      </c>
      <c r="Q14" s="14">
        <v>0</v>
      </c>
      <c r="R14" s="14">
        <v>0</v>
      </c>
      <c r="S14" s="14">
        <v>0</v>
      </c>
      <c r="T14" s="14">
        <v>0</v>
      </c>
      <c r="U14" s="14">
        <v>1.5789473684210527E-2</v>
      </c>
      <c r="V14" s="14">
        <v>0</v>
      </c>
      <c r="W14" s="14">
        <v>4.736842105263158E-2</v>
      </c>
      <c r="X14" s="14">
        <v>0</v>
      </c>
      <c r="Y14" s="14">
        <v>0</v>
      </c>
      <c r="Z14" s="21">
        <v>0.84736842105263155</v>
      </c>
    </row>
    <row r="15" spans="1:26" x14ac:dyDescent="0.25">
      <c r="A15" s="4">
        <v>1987</v>
      </c>
      <c r="B15" s="8">
        <v>518</v>
      </c>
      <c r="C15" s="8" t="s">
        <v>116</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538</v>
      </c>
      <c r="C16" s="8" t="s">
        <v>60</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111</v>
      </c>
      <c r="C17" s="8" t="s">
        <v>61</v>
      </c>
      <c r="D17" s="15">
        <v>0</v>
      </c>
      <c r="E17" s="14">
        <v>0</v>
      </c>
      <c r="F17" s="14">
        <v>0</v>
      </c>
      <c r="G17" s="14">
        <v>0</v>
      </c>
      <c r="H17" s="14">
        <v>0</v>
      </c>
      <c r="I17" s="14">
        <v>0</v>
      </c>
      <c r="J17" s="14">
        <v>0</v>
      </c>
      <c r="K17" s="15">
        <v>0</v>
      </c>
      <c r="L17" s="14">
        <v>6.3063063063063057E-2</v>
      </c>
      <c r="M17" s="14">
        <v>0</v>
      </c>
      <c r="N17" s="14">
        <v>0</v>
      </c>
      <c r="O17" s="14">
        <v>0</v>
      </c>
      <c r="P17" s="14">
        <v>0</v>
      </c>
      <c r="Q17" s="14">
        <v>0</v>
      </c>
      <c r="R17" s="14">
        <v>0</v>
      </c>
      <c r="S17" s="14">
        <v>0</v>
      </c>
      <c r="T17" s="14">
        <v>0</v>
      </c>
      <c r="U17" s="14">
        <v>7.2072072072072071E-2</v>
      </c>
      <c r="V17" s="14">
        <v>0</v>
      </c>
      <c r="W17" s="14">
        <v>0.13513513513513514</v>
      </c>
      <c r="X17" s="14">
        <v>0</v>
      </c>
      <c r="Y17" s="14">
        <v>0</v>
      </c>
      <c r="Z17" s="21">
        <v>0.72972972972972971</v>
      </c>
    </row>
    <row r="18" spans="1:26" x14ac:dyDescent="0.25">
      <c r="A18" s="4">
        <v>1990</v>
      </c>
      <c r="B18" s="8">
        <v>43</v>
      </c>
      <c r="C18" s="8" t="s">
        <v>42</v>
      </c>
      <c r="D18" s="15">
        <v>0</v>
      </c>
      <c r="E18" s="14">
        <v>0</v>
      </c>
      <c r="F18" s="14">
        <v>0</v>
      </c>
      <c r="G18" s="14">
        <v>0</v>
      </c>
      <c r="H18" s="14">
        <v>0</v>
      </c>
      <c r="I18" s="14">
        <v>0</v>
      </c>
      <c r="J18" s="14">
        <v>0</v>
      </c>
      <c r="K18" s="15">
        <v>0</v>
      </c>
      <c r="L18" s="14">
        <v>0.16279069767441862</v>
      </c>
      <c r="M18" s="14">
        <v>0</v>
      </c>
      <c r="N18" s="14">
        <v>0.16279069767441862</v>
      </c>
      <c r="O18" s="14">
        <v>0</v>
      </c>
      <c r="P18" s="14">
        <v>2.3255813953488372E-2</v>
      </c>
      <c r="Q18" s="14">
        <v>0</v>
      </c>
      <c r="R18" s="14">
        <v>0</v>
      </c>
      <c r="S18" s="14">
        <v>0</v>
      </c>
      <c r="T18" s="14">
        <v>0</v>
      </c>
      <c r="U18" s="14">
        <v>0.32558139534883723</v>
      </c>
      <c r="V18" s="14">
        <v>0</v>
      </c>
      <c r="W18" s="14">
        <v>4.6511627906976744E-2</v>
      </c>
      <c r="X18" s="14">
        <v>0</v>
      </c>
      <c r="Y18" s="14">
        <v>0</v>
      </c>
      <c r="Z18" s="21">
        <v>0.27906976744186046</v>
      </c>
    </row>
    <row r="19" spans="1:26" x14ac:dyDescent="0.25">
      <c r="A19" s="4">
        <v>1991</v>
      </c>
      <c r="B19" s="8">
        <v>286</v>
      </c>
      <c r="C19" s="8" t="s">
        <v>43</v>
      </c>
      <c r="D19" s="15">
        <v>0</v>
      </c>
      <c r="E19" s="14">
        <v>0</v>
      </c>
      <c r="F19" s="14">
        <v>0</v>
      </c>
      <c r="G19" s="14">
        <v>0</v>
      </c>
      <c r="H19" s="14">
        <v>0</v>
      </c>
      <c r="I19" s="14">
        <v>2.097902097902098E-2</v>
      </c>
      <c r="J19" s="14">
        <v>6.9930069930069935E-2</v>
      </c>
      <c r="K19" s="15">
        <v>0</v>
      </c>
      <c r="L19" s="14">
        <v>0.31818181818181823</v>
      </c>
      <c r="M19" s="14">
        <v>0</v>
      </c>
      <c r="N19" s="14">
        <v>5.5944055944055944E-2</v>
      </c>
      <c r="O19" s="14">
        <v>0</v>
      </c>
      <c r="P19" s="14">
        <v>2.097902097902098E-2</v>
      </c>
      <c r="Q19" s="14">
        <v>0</v>
      </c>
      <c r="R19" s="14">
        <v>0</v>
      </c>
      <c r="S19" s="14">
        <v>0</v>
      </c>
      <c r="T19" s="14">
        <v>0</v>
      </c>
      <c r="U19" s="14">
        <v>5.2447552447552448E-2</v>
      </c>
      <c r="V19" s="14">
        <v>0</v>
      </c>
      <c r="W19" s="14">
        <v>0.10139860139860141</v>
      </c>
      <c r="X19" s="14">
        <v>0</v>
      </c>
      <c r="Y19" s="14">
        <v>0</v>
      </c>
      <c r="Z19" s="21">
        <v>0.36013986013986016</v>
      </c>
    </row>
    <row r="20" spans="1:26" x14ac:dyDescent="0.25">
      <c r="A20" s="4">
        <v>1992</v>
      </c>
      <c r="B20" s="8">
        <v>842</v>
      </c>
      <c r="C20" s="8" t="s">
        <v>43</v>
      </c>
      <c r="D20" s="15">
        <v>3.5629453681710215E-3</v>
      </c>
      <c r="E20" s="14">
        <v>3.5629453681710215E-3</v>
      </c>
      <c r="F20" s="14">
        <v>0</v>
      </c>
      <c r="G20" s="14">
        <v>0</v>
      </c>
      <c r="H20" s="14">
        <v>0</v>
      </c>
      <c r="I20" s="14">
        <v>0.17814726840855108</v>
      </c>
      <c r="J20" s="14">
        <v>2.3752969121140142E-2</v>
      </c>
      <c r="K20" s="15">
        <v>1.4251781472684086E-2</v>
      </c>
      <c r="L20" s="14">
        <v>0.11757719714964371</v>
      </c>
      <c r="M20" s="14">
        <v>9.5011876484560574E-3</v>
      </c>
      <c r="N20" s="14">
        <v>1.5439429928741092E-2</v>
      </c>
      <c r="O20" s="14">
        <v>0</v>
      </c>
      <c r="P20" s="14">
        <v>9.5011876484560574E-3</v>
      </c>
      <c r="Q20" s="14">
        <v>0</v>
      </c>
      <c r="R20" s="14">
        <v>0</v>
      </c>
      <c r="S20" s="14">
        <v>0</v>
      </c>
      <c r="T20" s="14">
        <v>0</v>
      </c>
      <c r="U20" s="14">
        <v>7.8384798099762468E-2</v>
      </c>
      <c r="V20" s="14">
        <v>0</v>
      </c>
      <c r="W20" s="14">
        <v>7.1258907363420431E-3</v>
      </c>
      <c r="X20" s="14">
        <v>0</v>
      </c>
      <c r="Y20" s="14">
        <v>0</v>
      </c>
      <c r="Z20" s="21">
        <v>0.53919239904988125</v>
      </c>
    </row>
    <row r="21" spans="1:26" x14ac:dyDescent="0.25">
      <c r="A21" s="4">
        <v>1993</v>
      </c>
      <c r="B21" s="8">
        <v>591</v>
      </c>
      <c r="C21" s="8" t="s">
        <v>30</v>
      </c>
      <c r="D21" s="15">
        <v>0</v>
      </c>
      <c r="E21" s="14">
        <v>0</v>
      </c>
      <c r="F21" s="14">
        <v>0</v>
      </c>
      <c r="G21" s="14">
        <v>0</v>
      </c>
      <c r="H21" s="14">
        <v>0</v>
      </c>
      <c r="I21" s="14">
        <v>4.5685279187817257E-2</v>
      </c>
      <c r="J21" s="14">
        <v>8.1218274111675121E-2</v>
      </c>
      <c r="K21" s="15">
        <v>2.3688663282571912E-2</v>
      </c>
      <c r="L21" s="14">
        <v>0.13197969543147209</v>
      </c>
      <c r="M21" s="14">
        <v>0</v>
      </c>
      <c r="N21" s="14">
        <v>5.4145516074450083E-2</v>
      </c>
      <c r="O21" s="14">
        <v>0</v>
      </c>
      <c r="P21" s="14">
        <v>8.4602368866328256E-3</v>
      </c>
      <c r="Q21" s="14">
        <v>0</v>
      </c>
      <c r="R21" s="14">
        <v>0</v>
      </c>
      <c r="S21" s="14">
        <v>0</v>
      </c>
      <c r="T21" s="14">
        <v>0</v>
      </c>
      <c r="U21" s="14">
        <v>0.12013536379018612</v>
      </c>
      <c r="V21" s="14">
        <v>0</v>
      </c>
      <c r="W21" s="14">
        <v>6.5989847715736044E-2</v>
      </c>
      <c r="X21" s="14">
        <v>0</v>
      </c>
      <c r="Y21" s="14">
        <v>0</v>
      </c>
      <c r="Z21" s="21">
        <v>0.46869712351945853</v>
      </c>
    </row>
    <row r="22" spans="1:26" x14ac:dyDescent="0.25">
      <c r="A22" s="4">
        <v>1994</v>
      </c>
      <c r="B22" s="8">
        <v>513</v>
      </c>
      <c r="C22" s="8" t="s">
        <v>62</v>
      </c>
      <c r="D22" s="15">
        <v>5.8479532163742687E-3</v>
      </c>
      <c r="E22" s="14">
        <v>0</v>
      </c>
      <c r="F22" s="14">
        <v>0</v>
      </c>
      <c r="G22" s="14">
        <v>0</v>
      </c>
      <c r="H22" s="14">
        <v>0</v>
      </c>
      <c r="I22" s="14">
        <v>5.0682261208576995E-2</v>
      </c>
      <c r="J22" s="14">
        <v>0</v>
      </c>
      <c r="K22" s="15">
        <v>6.042884990253411E-2</v>
      </c>
      <c r="L22" s="14">
        <v>0.28265107212475632</v>
      </c>
      <c r="M22" s="14">
        <v>0</v>
      </c>
      <c r="N22" s="14">
        <v>5.8479532163742687E-3</v>
      </c>
      <c r="O22" s="14">
        <v>0</v>
      </c>
      <c r="P22" s="14">
        <v>1.9493177387914229E-3</v>
      </c>
      <c r="Q22" s="14">
        <v>0</v>
      </c>
      <c r="R22" s="14">
        <v>0</v>
      </c>
      <c r="S22" s="14">
        <v>0</v>
      </c>
      <c r="T22" s="14">
        <v>0</v>
      </c>
      <c r="U22" s="14">
        <v>3.3138401559454189E-2</v>
      </c>
      <c r="V22" s="14">
        <v>0</v>
      </c>
      <c r="W22" s="14">
        <v>7.0175438596491224E-2</v>
      </c>
      <c r="X22" s="14">
        <v>0</v>
      </c>
      <c r="Y22" s="14">
        <v>0</v>
      </c>
      <c r="Z22" s="21">
        <v>0.48927875243664715</v>
      </c>
    </row>
    <row r="23" spans="1:26" x14ac:dyDescent="0.25">
      <c r="A23" s="4">
        <v>1995</v>
      </c>
      <c r="B23" s="8">
        <v>156</v>
      </c>
      <c r="C23" s="8" t="s">
        <v>61</v>
      </c>
      <c r="D23" s="15">
        <v>0</v>
      </c>
      <c r="E23" s="14">
        <v>0</v>
      </c>
      <c r="F23" s="14">
        <v>0</v>
      </c>
      <c r="G23" s="14">
        <v>0</v>
      </c>
      <c r="H23" s="14">
        <v>0</v>
      </c>
      <c r="I23" s="14">
        <v>0</v>
      </c>
      <c r="J23" s="14">
        <v>0</v>
      </c>
      <c r="K23" s="15">
        <v>0</v>
      </c>
      <c r="L23" s="14">
        <v>0.25</v>
      </c>
      <c r="M23" s="14">
        <v>0</v>
      </c>
      <c r="N23" s="14">
        <v>0</v>
      </c>
      <c r="O23" s="14">
        <v>0</v>
      </c>
      <c r="P23" s="14">
        <v>0</v>
      </c>
      <c r="Q23" s="14">
        <v>0</v>
      </c>
      <c r="R23" s="14">
        <v>0</v>
      </c>
      <c r="S23" s="14">
        <v>0</v>
      </c>
      <c r="T23" s="14">
        <v>0</v>
      </c>
      <c r="U23" s="14">
        <v>7.6923076923076927E-2</v>
      </c>
      <c r="V23" s="14">
        <v>0</v>
      </c>
      <c r="W23" s="14">
        <v>3.2051282051282048E-2</v>
      </c>
      <c r="X23" s="14">
        <v>0</v>
      </c>
      <c r="Y23" s="14">
        <v>0</v>
      </c>
      <c r="Z23" s="21">
        <v>0.64102564102564108</v>
      </c>
    </row>
    <row r="24" spans="1:26" x14ac:dyDescent="0.25">
      <c r="A24" s="4">
        <v>1996</v>
      </c>
      <c r="B24" s="8">
        <v>186</v>
      </c>
      <c r="C24" s="8" t="s">
        <v>42</v>
      </c>
      <c r="D24" s="15">
        <v>0</v>
      </c>
      <c r="E24" s="14">
        <v>0</v>
      </c>
      <c r="F24" s="14">
        <v>0</v>
      </c>
      <c r="G24" s="14">
        <v>0</v>
      </c>
      <c r="H24" s="14">
        <v>0</v>
      </c>
      <c r="I24" s="14">
        <v>0</v>
      </c>
      <c r="J24" s="14">
        <v>3.2258064516129031E-2</v>
      </c>
      <c r="K24" s="15">
        <v>0</v>
      </c>
      <c r="L24" s="14">
        <v>0.12365591397849462</v>
      </c>
      <c r="M24" s="14">
        <v>0</v>
      </c>
      <c r="N24" s="14">
        <v>0</v>
      </c>
      <c r="O24" s="14">
        <v>1.0752688172043012E-2</v>
      </c>
      <c r="P24" s="14">
        <v>5.3763440860215058E-3</v>
      </c>
      <c r="Q24" s="14">
        <v>0</v>
      </c>
      <c r="R24" s="14">
        <v>0</v>
      </c>
      <c r="S24" s="14">
        <v>0</v>
      </c>
      <c r="T24" s="14">
        <v>0</v>
      </c>
      <c r="U24" s="14">
        <v>3.2258064516129031E-2</v>
      </c>
      <c r="V24" s="14">
        <v>0</v>
      </c>
      <c r="W24" s="14">
        <v>0</v>
      </c>
      <c r="X24" s="14">
        <v>0</v>
      </c>
      <c r="Y24" s="14">
        <v>0</v>
      </c>
      <c r="Z24" s="21">
        <v>0.79569892473118276</v>
      </c>
    </row>
    <row r="25" spans="1:26" x14ac:dyDescent="0.25">
      <c r="A25" s="4">
        <v>1997</v>
      </c>
      <c r="B25" s="8">
        <v>115</v>
      </c>
      <c r="C25" s="8" t="s">
        <v>43</v>
      </c>
      <c r="D25" s="15">
        <v>0</v>
      </c>
      <c r="E25" s="14">
        <v>0</v>
      </c>
      <c r="F25" s="14">
        <v>0</v>
      </c>
      <c r="G25" s="14">
        <v>0</v>
      </c>
      <c r="H25" s="14">
        <v>0</v>
      </c>
      <c r="I25" s="14">
        <v>0</v>
      </c>
      <c r="J25" s="14">
        <v>5.2173913043478258E-2</v>
      </c>
      <c r="K25" s="15">
        <v>0</v>
      </c>
      <c r="L25" s="14">
        <v>0.1391304347826087</v>
      </c>
      <c r="M25" s="14">
        <v>0</v>
      </c>
      <c r="N25" s="14">
        <v>8.6956521739130436E-3</v>
      </c>
      <c r="O25" s="14">
        <v>0</v>
      </c>
      <c r="P25" s="14">
        <v>0</v>
      </c>
      <c r="Q25" s="14">
        <v>0</v>
      </c>
      <c r="R25" s="14">
        <v>0</v>
      </c>
      <c r="S25" s="14">
        <v>0</v>
      </c>
      <c r="T25" s="14">
        <v>0</v>
      </c>
      <c r="U25" s="14">
        <v>0.16521739130434782</v>
      </c>
      <c r="V25" s="14">
        <v>0</v>
      </c>
      <c r="W25" s="14">
        <v>6.08695652173913E-2</v>
      </c>
      <c r="X25" s="14">
        <v>0</v>
      </c>
      <c r="Y25" s="14">
        <v>0</v>
      </c>
      <c r="Z25" s="21">
        <v>0.57391304347826089</v>
      </c>
    </row>
    <row r="26" spans="1:26" x14ac:dyDescent="0.25">
      <c r="A26" s="4">
        <v>1998</v>
      </c>
      <c r="B26" s="8">
        <v>91</v>
      </c>
      <c r="C26" s="8" t="s">
        <v>43</v>
      </c>
      <c r="D26" s="15">
        <v>0</v>
      </c>
      <c r="E26" s="14">
        <v>0</v>
      </c>
      <c r="F26" s="14">
        <v>0</v>
      </c>
      <c r="G26" s="14">
        <v>0</v>
      </c>
      <c r="H26" s="14">
        <v>0</v>
      </c>
      <c r="I26" s="14">
        <v>0</v>
      </c>
      <c r="J26" s="14">
        <v>7.6923076923076927E-2</v>
      </c>
      <c r="K26" s="15">
        <v>0</v>
      </c>
      <c r="L26" s="14">
        <v>0.19780219780219779</v>
      </c>
      <c r="M26" s="14">
        <v>0</v>
      </c>
      <c r="N26" s="14">
        <v>4.3956043956043959E-2</v>
      </c>
      <c r="O26" s="14">
        <v>4.3956043956043959E-2</v>
      </c>
      <c r="P26" s="14">
        <v>0</v>
      </c>
      <c r="Q26" s="14">
        <v>0</v>
      </c>
      <c r="R26" s="14">
        <v>0</v>
      </c>
      <c r="S26" s="14">
        <v>0</v>
      </c>
      <c r="T26" s="14">
        <v>0</v>
      </c>
      <c r="U26" s="14">
        <v>6.5934065934065936E-2</v>
      </c>
      <c r="V26" s="14">
        <v>0</v>
      </c>
      <c r="W26" s="14">
        <v>8.7912087912087905E-2</v>
      </c>
      <c r="X26" s="14">
        <v>0</v>
      </c>
      <c r="Y26" s="14">
        <v>0</v>
      </c>
      <c r="Z26" s="21">
        <v>0.48351648351648352</v>
      </c>
    </row>
    <row r="27" spans="1:26" x14ac:dyDescent="0.25">
      <c r="A27" s="4">
        <v>1999</v>
      </c>
      <c r="B27" s="8">
        <v>166</v>
      </c>
      <c r="C27" s="8" t="s">
        <v>30</v>
      </c>
      <c r="D27" s="15">
        <v>0</v>
      </c>
      <c r="E27" s="14">
        <v>0</v>
      </c>
      <c r="F27" s="14">
        <v>0</v>
      </c>
      <c r="G27" s="14">
        <v>0</v>
      </c>
      <c r="H27" s="14">
        <v>0</v>
      </c>
      <c r="I27" s="14">
        <v>3.0120481927710843E-2</v>
      </c>
      <c r="J27" s="14">
        <v>1.2048192771084338E-2</v>
      </c>
      <c r="K27" s="15">
        <v>0</v>
      </c>
      <c r="L27" s="14">
        <v>0.27710843373493976</v>
      </c>
      <c r="M27" s="14">
        <v>0</v>
      </c>
      <c r="N27" s="14">
        <v>0</v>
      </c>
      <c r="O27" s="14">
        <v>0</v>
      </c>
      <c r="P27" s="14">
        <v>3.0120481927710843E-2</v>
      </c>
      <c r="Q27" s="14">
        <v>0</v>
      </c>
      <c r="R27" s="14">
        <v>0</v>
      </c>
      <c r="S27" s="14">
        <v>0</v>
      </c>
      <c r="T27" s="14">
        <v>0</v>
      </c>
      <c r="U27" s="14">
        <v>1.2048192771084338E-2</v>
      </c>
      <c r="V27" s="14">
        <v>0</v>
      </c>
      <c r="W27" s="14">
        <v>5.4216867469879519E-2</v>
      </c>
      <c r="X27" s="14">
        <v>0</v>
      </c>
      <c r="Y27" s="14">
        <v>0</v>
      </c>
      <c r="Z27" s="21">
        <v>0.58433734939759041</v>
      </c>
    </row>
    <row r="28" spans="1:26" x14ac:dyDescent="0.25">
      <c r="A28" s="4">
        <v>2000</v>
      </c>
      <c r="B28" s="8">
        <v>139</v>
      </c>
      <c r="C28" s="8" t="s">
        <v>78</v>
      </c>
      <c r="D28" s="15" t="s">
        <v>26</v>
      </c>
      <c r="E28" s="14" t="s">
        <v>27</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v>31</v>
      </c>
      <c r="C29" s="8">
        <v>5</v>
      </c>
      <c r="D29" s="15" t="s">
        <v>26</v>
      </c>
      <c r="E29" s="14" t="s">
        <v>27</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t="s">
        <v>40</v>
      </c>
      <c r="C30" s="8"/>
      <c r="D30" s="15" t="s">
        <v>28</v>
      </c>
      <c r="E30" s="14" t="s">
        <v>28</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t="s">
        <v>40</v>
      </c>
      <c r="C31" s="8"/>
      <c r="D31" s="15" t="s">
        <v>28</v>
      </c>
      <c r="E31" s="14" t="s">
        <v>28</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t="s">
        <v>40</v>
      </c>
      <c r="C32" s="8"/>
      <c r="D32" s="15" t="s">
        <v>28</v>
      </c>
      <c r="E32" s="14" t="s">
        <v>28</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t="s">
        <v>40</v>
      </c>
      <c r="C33" s="8"/>
      <c r="D33" s="15" t="s">
        <v>28</v>
      </c>
      <c r="E33" s="14" t="s">
        <v>28</v>
      </c>
      <c r="F33" s="14" t="s">
        <v>28</v>
      </c>
      <c r="G33" s="14" t="s">
        <v>28</v>
      </c>
      <c r="H33" s="14" t="s">
        <v>28</v>
      </c>
      <c r="I33" s="14" t="s">
        <v>28</v>
      </c>
      <c r="J33" s="14" t="s">
        <v>28</v>
      </c>
      <c r="K33" s="15" t="s">
        <v>28</v>
      </c>
      <c r="L33" s="14" t="s">
        <v>28</v>
      </c>
      <c r="M33" s="14" t="s">
        <v>28</v>
      </c>
      <c r="N33" s="14" t="s">
        <v>28</v>
      </c>
      <c r="O33" s="14" t="s">
        <v>28</v>
      </c>
      <c r="P33" s="14" t="s">
        <v>28</v>
      </c>
      <c r="Q33" s="14" t="s">
        <v>28</v>
      </c>
      <c r="R33" s="14" t="s">
        <v>28</v>
      </c>
      <c r="S33" s="14" t="s">
        <v>28</v>
      </c>
      <c r="T33" s="14" t="s">
        <v>28</v>
      </c>
      <c r="U33" s="14" t="s">
        <v>28</v>
      </c>
      <c r="V33" s="14" t="s">
        <v>28</v>
      </c>
      <c r="W33" s="14" t="s">
        <v>28</v>
      </c>
      <c r="X33" s="14" t="s">
        <v>28</v>
      </c>
      <c r="Y33" s="14" t="s">
        <v>28</v>
      </c>
      <c r="Z33" s="21" t="s">
        <v>28</v>
      </c>
    </row>
    <row r="34" spans="1:26" x14ac:dyDescent="0.25">
      <c r="A34" s="4">
        <v>2006</v>
      </c>
      <c r="B34" s="8" t="s">
        <v>40</v>
      </c>
      <c r="C34" s="8"/>
      <c r="D34" s="15" t="s">
        <v>28</v>
      </c>
      <c r="E34" s="14" t="s">
        <v>28</v>
      </c>
      <c r="F34" s="14" t="s">
        <v>28</v>
      </c>
      <c r="G34" s="14" t="s">
        <v>28</v>
      </c>
      <c r="H34" s="14" t="s">
        <v>28</v>
      </c>
      <c r="I34" s="14" t="s">
        <v>28</v>
      </c>
      <c r="J34" s="14" t="s">
        <v>28</v>
      </c>
      <c r="K34" s="15" t="s">
        <v>28</v>
      </c>
      <c r="L34" s="14" t="s">
        <v>28</v>
      </c>
      <c r="M34" s="14" t="s">
        <v>28</v>
      </c>
      <c r="N34" s="14" t="s">
        <v>28</v>
      </c>
      <c r="O34" s="14" t="s">
        <v>28</v>
      </c>
      <c r="P34" s="14" t="s">
        <v>28</v>
      </c>
      <c r="Q34" s="14" t="s">
        <v>28</v>
      </c>
      <c r="R34" s="14" t="s">
        <v>28</v>
      </c>
      <c r="S34" s="14" t="s">
        <v>28</v>
      </c>
      <c r="T34" s="14" t="s">
        <v>28</v>
      </c>
      <c r="U34" s="14" t="s">
        <v>28</v>
      </c>
      <c r="V34" s="14" t="s">
        <v>28</v>
      </c>
      <c r="W34" s="14" t="s">
        <v>28</v>
      </c>
      <c r="X34" s="14" t="s">
        <v>28</v>
      </c>
      <c r="Y34" s="14" t="s">
        <v>28</v>
      </c>
      <c r="Z34" s="21" t="s">
        <v>28</v>
      </c>
    </row>
    <row r="35" spans="1:26" x14ac:dyDescent="0.25">
      <c r="A35" s="4">
        <v>2007</v>
      </c>
      <c r="B35" s="8" t="s">
        <v>40</v>
      </c>
      <c r="C35" s="8"/>
      <c r="D35" s="15" t="s">
        <v>28</v>
      </c>
      <c r="E35" s="14" t="s">
        <v>28</v>
      </c>
      <c r="F35" s="14" t="s">
        <v>28</v>
      </c>
      <c r="G35" s="14" t="s">
        <v>28</v>
      </c>
      <c r="H35" s="14" t="s">
        <v>28</v>
      </c>
      <c r="I35" s="14" t="s">
        <v>28</v>
      </c>
      <c r="J35" s="14" t="s">
        <v>28</v>
      </c>
      <c r="K35" s="15" t="s">
        <v>28</v>
      </c>
      <c r="L35" s="14" t="s">
        <v>28</v>
      </c>
      <c r="M35" s="14" t="s">
        <v>28</v>
      </c>
      <c r="N35" s="14" t="s">
        <v>28</v>
      </c>
      <c r="O35" s="14" t="s">
        <v>28</v>
      </c>
      <c r="P35" s="14" t="s">
        <v>28</v>
      </c>
      <c r="Q35" s="14" t="s">
        <v>28</v>
      </c>
      <c r="R35" s="14" t="s">
        <v>28</v>
      </c>
      <c r="S35" s="14" t="s">
        <v>28</v>
      </c>
      <c r="T35" s="14" t="s">
        <v>28</v>
      </c>
      <c r="U35" s="14" t="s">
        <v>28</v>
      </c>
      <c r="V35" s="14" t="s">
        <v>28</v>
      </c>
      <c r="W35" s="14" t="s">
        <v>28</v>
      </c>
      <c r="X35" s="14" t="s">
        <v>28</v>
      </c>
      <c r="Y35" s="14" t="s">
        <v>28</v>
      </c>
      <c r="Z35" s="21" t="s">
        <v>28</v>
      </c>
    </row>
    <row r="36" spans="1:26" x14ac:dyDescent="0.25">
      <c r="A36" s="4">
        <v>2008</v>
      </c>
      <c r="B36" s="8" t="s">
        <v>40</v>
      </c>
      <c r="C36" s="8"/>
      <c r="D36" s="15" t="s">
        <v>28</v>
      </c>
      <c r="E36" s="14" t="s">
        <v>28</v>
      </c>
      <c r="F36" s="14" t="s">
        <v>28</v>
      </c>
      <c r="G36" s="14" t="s">
        <v>28</v>
      </c>
      <c r="H36" s="14" t="s">
        <v>28</v>
      </c>
      <c r="I36" s="14" t="s">
        <v>28</v>
      </c>
      <c r="J36" s="14" t="s">
        <v>28</v>
      </c>
      <c r="K36" s="15" t="s">
        <v>28</v>
      </c>
      <c r="L36" s="14" t="s">
        <v>28</v>
      </c>
      <c r="M36" s="14" t="s">
        <v>28</v>
      </c>
      <c r="N36" s="14" t="s">
        <v>28</v>
      </c>
      <c r="O36" s="14" t="s">
        <v>28</v>
      </c>
      <c r="P36" s="14" t="s">
        <v>28</v>
      </c>
      <c r="Q36" s="14" t="s">
        <v>28</v>
      </c>
      <c r="R36" s="14" t="s">
        <v>28</v>
      </c>
      <c r="S36" s="14" t="s">
        <v>28</v>
      </c>
      <c r="T36" s="14" t="s">
        <v>28</v>
      </c>
      <c r="U36" s="14" t="s">
        <v>28</v>
      </c>
      <c r="V36" s="14" t="s">
        <v>28</v>
      </c>
      <c r="W36" s="14" t="s">
        <v>28</v>
      </c>
      <c r="X36" s="14" t="s">
        <v>28</v>
      </c>
      <c r="Y36" s="14" t="s">
        <v>28</v>
      </c>
      <c r="Z36" s="21" t="s">
        <v>28</v>
      </c>
    </row>
    <row r="37" spans="1:26" x14ac:dyDescent="0.25">
      <c r="A37" s="4">
        <v>2009</v>
      </c>
      <c r="B37" s="8" t="s">
        <v>40</v>
      </c>
      <c r="C37" s="8"/>
      <c r="D37" s="15" t="s">
        <v>28</v>
      </c>
      <c r="E37" s="14" t="s">
        <v>28</v>
      </c>
      <c r="F37" s="14" t="s">
        <v>28</v>
      </c>
      <c r="G37" s="14" t="s">
        <v>28</v>
      </c>
      <c r="H37" s="14" t="s">
        <v>28</v>
      </c>
      <c r="I37" s="14" t="s">
        <v>28</v>
      </c>
      <c r="J37" s="14" t="s">
        <v>28</v>
      </c>
      <c r="K37" s="15" t="s">
        <v>28</v>
      </c>
      <c r="L37" s="14" t="s">
        <v>28</v>
      </c>
      <c r="M37" s="14" t="s">
        <v>28</v>
      </c>
      <c r="N37" s="14" t="s">
        <v>28</v>
      </c>
      <c r="O37" s="14" t="s">
        <v>28</v>
      </c>
      <c r="P37" s="14" t="s">
        <v>28</v>
      </c>
      <c r="Q37" s="14" t="s">
        <v>28</v>
      </c>
      <c r="R37" s="14" t="s">
        <v>28</v>
      </c>
      <c r="S37" s="14" t="s">
        <v>28</v>
      </c>
      <c r="T37" s="14" t="s">
        <v>28</v>
      </c>
      <c r="U37" s="14" t="s">
        <v>28</v>
      </c>
      <c r="V37" s="14" t="s">
        <v>28</v>
      </c>
      <c r="W37" s="14" t="s">
        <v>28</v>
      </c>
      <c r="X37" s="14" t="s">
        <v>28</v>
      </c>
      <c r="Y37" s="14" t="s">
        <v>28</v>
      </c>
      <c r="Z37" s="21" t="s">
        <v>28</v>
      </c>
    </row>
    <row r="38" spans="1:26" x14ac:dyDescent="0.25">
      <c r="A38" s="4">
        <v>2010</v>
      </c>
      <c r="B38" s="8" t="s">
        <v>40</v>
      </c>
      <c r="C38" s="8"/>
      <c r="D38" s="15" t="s">
        <v>28</v>
      </c>
      <c r="E38" s="14" t="s">
        <v>28</v>
      </c>
      <c r="F38" s="14" t="s">
        <v>28</v>
      </c>
      <c r="G38" s="14" t="s">
        <v>28</v>
      </c>
      <c r="H38" s="14" t="s">
        <v>28</v>
      </c>
      <c r="I38" s="14" t="s">
        <v>28</v>
      </c>
      <c r="J38" s="14" t="s">
        <v>28</v>
      </c>
      <c r="K38" s="15" t="s">
        <v>28</v>
      </c>
      <c r="L38" s="14" t="s">
        <v>28</v>
      </c>
      <c r="M38" s="14" t="s">
        <v>28</v>
      </c>
      <c r="N38" s="14" t="s">
        <v>28</v>
      </c>
      <c r="O38" s="14" t="s">
        <v>28</v>
      </c>
      <c r="P38" s="14" t="s">
        <v>28</v>
      </c>
      <c r="Q38" s="14" t="s">
        <v>28</v>
      </c>
      <c r="R38" s="14" t="s">
        <v>28</v>
      </c>
      <c r="S38" s="14" t="s">
        <v>28</v>
      </c>
      <c r="T38" s="14" t="s">
        <v>28</v>
      </c>
      <c r="U38" s="14" t="s">
        <v>28</v>
      </c>
      <c r="V38" s="14" t="s">
        <v>28</v>
      </c>
      <c r="W38" s="14" t="s">
        <v>28</v>
      </c>
      <c r="X38" s="14" t="s">
        <v>28</v>
      </c>
      <c r="Y38" s="14" t="s">
        <v>28</v>
      </c>
      <c r="Z38" s="21" t="s">
        <v>28</v>
      </c>
    </row>
    <row r="39" spans="1:26" x14ac:dyDescent="0.25">
      <c r="A39" s="4">
        <v>2011</v>
      </c>
      <c r="B39" s="8" t="s">
        <v>40</v>
      </c>
      <c r="C39" s="8"/>
      <c r="D39" s="15" t="s">
        <v>28</v>
      </c>
      <c r="E39" s="14" t="s">
        <v>28</v>
      </c>
      <c r="F39" s="14" t="s">
        <v>28</v>
      </c>
      <c r="G39" s="14" t="s">
        <v>28</v>
      </c>
      <c r="H39" s="14" t="s">
        <v>28</v>
      </c>
      <c r="I39" s="14" t="s">
        <v>28</v>
      </c>
      <c r="J39" s="14" t="s">
        <v>28</v>
      </c>
      <c r="K39" s="15" t="s">
        <v>28</v>
      </c>
      <c r="L39" s="14" t="s">
        <v>28</v>
      </c>
      <c r="M39" s="14" t="s">
        <v>28</v>
      </c>
      <c r="N39" s="14" t="s">
        <v>28</v>
      </c>
      <c r="O39" s="14" t="s">
        <v>28</v>
      </c>
      <c r="P39" s="14" t="s">
        <v>28</v>
      </c>
      <c r="Q39" s="14" t="s">
        <v>28</v>
      </c>
      <c r="R39" s="14" t="s">
        <v>28</v>
      </c>
      <c r="S39" s="14" t="s">
        <v>28</v>
      </c>
      <c r="T39" s="14" t="s">
        <v>28</v>
      </c>
      <c r="U39" s="14" t="s">
        <v>28</v>
      </c>
      <c r="V39" s="14" t="s">
        <v>28</v>
      </c>
      <c r="W39" s="14" t="s">
        <v>28</v>
      </c>
      <c r="X39" s="14" t="s">
        <v>28</v>
      </c>
      <c r="Y39" s="14" t="s">
        <v>28</v>
      </c>
      <c r="Z39" s="21" t="s">
        <v>28</v>
      </c>
    </row>
    <row r="40" spans="1:26" x14ac:dyDescent="0.25">
      <c r="A40" s="4">
        <v>2012</v>
      </c>
      <c r="B40" s="8" t="s">
        <v>40</v>
      </c>
      <c r="C40" s="8"/>
      <c r="D40" s="15" t="s">
        <v>28</v>
      </c>
      <c r="E40" s="14" t="s">
        <v>28</v>
      </c>
      <c r="F40" s="14" t="s">
        <v>28</v>
      </c>
      <c r="G40" s="14" t="s">
        <v>28</v>
      </c>
      <c r="H40" s="14" t="s">
        <v>28</v>
      </c>
      <c r="I40" s="14" t="s">
        <v>28</v>
      </c>
      <c r="J40" s="14" t="s">
        <v>28</v>
      </c>
      <c r="K40" s="15" t="s">
        <v>28</v>
      </c>
      <c r="L40" s="14" t="s">
        <v>28</v>
      </c>
      <c r="M40" s="14" t="s">
        <v>28</v>
      </c>
      <c r="N40" s="14" t="s">
        <v>28</v>
      </c>
      <c r="O40" s="14" t="s">
        <v>28</v>
      </c>
      <c r="P40" s="14" t="s">
        <v>28</v>
      </c>
      <c r="Q40" s="14" t="s">
        <v>28</v>
      </c>
      <c r="R40" s="14" t="s">
        <v>28</v>
      </c>
      <c r="S40" s="14" t="s">
        <v>28</v>
      </c>
      <c r="T40" s="14" t="s">
        <v>28</v>
      </c>
      <c r="U40" s="14" t="s">
        <v>28</v>
      </c>
      <c r="V40" s="14" t="s">
        <v>28</v>
      </c>
      <c r="W40" s="14" t="s">
        <v>28</v>
      </c>
      <c r="X40" s="14" t="s">
        <v>28</v>
      </c>
      <c r="Y40" s="14" t="s">
        <v>28</v>
      </c>
      <c r="Z40" s="21" t="s">
        <v>28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274</v>
      </c>
      <c r="C42" s="9"/>
      <c r="D42" s="16">
        <v>7.8424154871210752E-4</v>
      </c>
      <c r="E42" s="1">
        <v>2.9691211401425179E-4</v>
      </c>
      <c r="F42" s="1">
        <v>0</v>
      </c>
      <c r="G42" s="1">
        <v>0</v>
      </c>
      <c r="H42" s="1">
        <v>0</v>
      </c>
      <c r="I42" s="1">
        <v>2.7134525975973094E-2</v>
      </c>
      <c r="J42" s="1">
        <v>2.9025380034721146E-2</v>
      </c>
      <c r="K42" s="16">
        <v>8.1974412214825092E-3</v>
      </c>
      <c r="L42" s="1">
        <v>0.17945118401116161</v>
      </c>
      <c r="M42" s="1">
        <v>7.9176563737133816E-4</v>
      </c>
      <c r="N42" s="1">
        <v>2.8901612413999751E-2</v>
      </c>
      <c r="O42" s="1">
        <v>4.5590610106739137E-3</v>
      </c>
      <c r="P42" s="1">
        <v>8.3035336016768335E-3</v>
      </c>
      <c r="Q42" s="1">
        <v>0</v>
      </c>
      <c r="R42" s="1">
        <v>0</v>
      </c>
      <c r="S42" s="1">
        <v>0</v>
      </c>
      <c r="T42" s="1">
        <v>0</v>
      </c>
      <c r="U42" s="1">
        <v>8.7494154037564928E-2</v>
      </c>
      <c r="V42" s="1">
        <v>0</v>
      </c>
      <c r="W42" s="1">
        <v>5.9062897099379577E-2</v>
      </c>
      <c r="X42" s="1">
        <v>0</v>
      </c>
      <c r="Y42" s="1">
        <v>0</v>
      </c>
      <c r="Z42" s="22">
        <v>0.56599729129326903</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342</v>
      </c>
      <c r="C44" s="9"/>
      <c r="D44" s="16">
        <v>1.1763623230681612E-3</v>
      </c>
      <c r="E44" s="1">
        <v>4.4536817102137769E-4</v>
      </c>
      <c r="F44" s="1">
        <v>0</v>
      </c>
      <c r="G44" s="1">
        <v>0</v>
      </c>
      <c r="H44" s="1">
        <v>0</v>
      </c>
      <c r="I44" s="1">
        <v>3.693672872299579E-2</v>
      </c>
      <c r="J44" s="1">
        <v>2.1862664145360651E-2</v>
      </c>
      <c r="K44" s="16">
        <v>1.2296161832223764E-2</v>
      </c>
      <c r="L44" s="1">
        <v>0.17696465347946227</v>
      </c>
      <c r="M44" s="1">
        <v>1.1876484560570072E-3</v>
      </c>
      <c r="N44" s="1">
        <v>3.6770956604755003E-2</v>
      </c>
      <c r="O44" s="1">
        <v>0</v>
      </c>
      <c r="P44" s="1">
        <v>8.0181971507987081E-3</v>
      </c>
      <c r="Q44" s="1">
        <v>0</v>
      </c>
      <c r="R44" s="1">
        <v>0</v>
      </c>
      <c r="S44" s="1">
        <v>0</v>
      </c>
      <c r="T44" s="1">
        <v>0</v>
      </c>
      <c r="U44" s="1">
        <v>9.6809016740643988E-2</v>
      </c>
      <c r="V44" s="1">
        <v>0</v>
      </c>
      <c r="W44" s="1">
        <v>6.3219530574149543E-2</v>
      </c>
      <c r="X44" s="1">
        <v>0</v>
      </c>
      <c r="Y44" s="1">
        <v>0</v>
      </c>
      <c r="Z44" s="22">
        <v>0.54431271179946372</v>
      </c>
    </row>
    <row r="45" spans="1:26" x14ac:dyDescent="0.25">
      <c r="A45" s="5" t="s">
        <v>35</v>
      </c>
      <c r="B45" s="9">
        <v>131</v>
      </c>
      <c r="C45" s="9"/>
      <c r="D45" s="16">
        <v>0</v>
      </c>
      <c r="E45" s="1">
        <v>0</v>
      </c>
      <c r="F45" s="1">
        <v>0</v>
      </c>
      <c r="G45" s="1">
        <v>0</v>
      </c>
      <c r="H45" s="1">
        <v>0</v>
      </c>
      <c r="I45" s="1">
        <v>0</v>
      </c>
      <c r="J45" s="1">
        <v>5.3785018160894739E-2</v>
      </c>
      <c r="K45" s="16">
        <v>0</v>
      </c>
      <c r="L45" s="1">
        <v>0.15352951552110039</v>
      </c>
      <c r="M45" s="1">
        <v>0</v>
      </c>
      <c r="N45" s="1">
        <v>1.7550565376652335E-2</v>
      </c>
      <c r="O45" s="1">
        <v>1.8236244042695655E-2</v>
      </c>
      <c r="P45" s="1">
        <v>1.792114695340502E-3</v>
      </c>
      <c r="Q45" s="1">
        <v>0</v>
      </c>
      <c r="R45" s="1">
        <v>0</v>
      </c>
      <c r="S45" s="1">
        <v>0</v>
      </c>
      <c r="T45" s="1">
        <v>0</v>
      </c>
      <c r="U45" s="1">
        <v>8.7803173918180932E-2</v>
      </c>
      <c r="V45" s="1">
        <v>0</v>
      </c>
      <c r="W45" s="1">
        <v>4.9593884376493071E-2</v>
      </c>
      <c r="X45" s="1">
        <v>0</v>
      </c>
      <c r="Y45" s="1">
        <v>0</v>
      </c>
      <c r="Z45" s="22">
        <v>0.61770948390864244</v>
      </c>
    </row>
    <row r="46" spans="1:26" ht="15.75" thickBot="1" x14ac:dyDescent="0.3">
      <c r="A46" s="6" t="s">
        <v>36</v>
      </c>
      <c r="B46" s="11">
        <v>166</v>
      </c>
      <c r="C46" s="11"/>
      <c r="D46" s="17">
        <v>0</v>
      </c>
      <c r="E46" s="18">
        <v>0</v>
      </c>
      <c r="F46" s="18">
        <v>0</v>
      </c>
      <c r="G46" s="18">
        <v>0</v>
      </c>
      <c r="H46" s="18">
        <v>0</v>
      </c>
      <c r="I46" s="18">
        <v>3.0120481927710843E-2</v>
      </c>
      <c r="J46" s="18">
        <v>1.2048192771084338E-2</v>
      </c>
      <c r="K46" s="17">
        <v>0</v>
      </c>
      <c r="L46" s="18">
        <v>0.27710843373493976</v>
      </c>
      <c r="M46" s="18">
        <v>0</v>
      </c>
      <c r="N46" s="18">
        <v>0</v>
      </c>
      <c r="O46" s="18">
        <v>0</v>
      </c>
      <c r="P46" s="18">
        <v>3.0120481927710843E-2</v>
      </c>
      <c r="Q46" s="18">
        <v>0</v>
      </c>
      <c r="R46" s="18">
        <v>0</v>
      </c>
      <c r="S46" s="18">
        <v>0</v>
      </c>
      <c r="T46" s="18">
        <v>0</v>
      </c>
      <c r="U46" s="18">
        <v>1.2048192771084338E-2</v>
      </c>
      <c r="V46" s="18">
        <v>0</v>
      </c>
      <c r="W46" s="18">
        <v>5.4216867469879519E-2</v>
      </c>
      <c r="X46" s="18">
        <v>0</v>
      </c>
      <c r="Y46" s="18">
        <v>0</v>
      </c>
      <c r="Z46" s="23">
        <v>0.58433734939759041</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Z46"/>
  <sheetViews>
    <sheetView workbookViewId="0">
      <selection activeCell="A11" sqref="A11:XFD13"/>
    </sheetView>
  </sheetViews>
  <sheetFormatPr defaultRowHeight="15" x14ac:dyDescent="0.25"/>
  <cols>
    <col min="2" max="2" width="9.85546875" bestFit="1" customWidth="1"/>
    <col min="3" max="3" width="7.85546875" customWidth="1"/>
    <col min="4" max="26" width="7.42578125" customWidth="1"/>
  </cols>
  <sheetData>
    <row r="1" spans="1:26" x14ac:dyDescent="0.25">
      <c r="A1" t="s">
        <v>121</v>
      </c>
    </row>
    <row r="2" spans="1:26" x14ac:dyDescent="0.25">
      <c r="A2" t="s">
        <v>123</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26</v>
      </c>
      <c r="C9" s="8">
        <v>2</v>
      </c>
      <c r="D9" s="15" t="s">
        <v>26</v>
      </c>
      <c r="E9" s="14" t="s">
        <v>27</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99</v>
      </c>
      <c r="C10" s="8" t="s">
        <v>41</v>
      </c>
      <c r="D10" s="15" t="s">
        <v>26</v>
      </c>
      <c r="E10" s="14" t="s">
        <v>27</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303</v>
      </c>
      <c r="C11" s="8" t="s">
        <v>42</v>
      </c>
      <c r="D11" s="15">
        <v>0</v>
      </c>
      <c r="E11" s="14">
        <v>0</v>
      </c>
      <c r="F11" s="14">
        <v>0</v>
      </c>
      <c r="G11" s="14">
        <v>1.65016501650165E-2</v>
      </c>
      <c r="H11" s="14">
        <v>0</v>
      </c>
      <c r="I11" s="14">
        <v>0.12871287128712872</v>
      </c>
      <c r="J11" s="14">
        <v>0</v>
      </c>
      <c r="K11" s="15">
        <v>1.65016501650165E-2</v>
      </c>
      <c r="L11" s="14">
        <v>7.590759075907591E-2</v>
      </c>
      <c r="M11" s="14">
        <v>0</v>
      </c>
      <c r="N11" s="14">
        <v>4.6204620462046202E-2</v>
      </c>
      <c r="O11" s="14">
        <v>0</v>
      </c>
      <c r="P11" s="14">
        <v>2.9702970297029702E-2</v>
      </c>
      <c r="Q11" s="14">
        <v>0</v>
      </c>
      <c r="R11" s="14">
        <v>3.3003300330033004E-3</v>
      </c>
      <c r="S11" s="14">
        <v>0</v>
      </c>
      <c r="T11" s="14">
        <v>0</v>
      </c>
      <c r="U11" s="14">
        <v>0.56105610561056107</v>
      </c>
      <c r="V11" s="14">
        <v>0</v>
      </c>
      <c r="W11" s="14">
        <v>0.11221122112211221</v>
      </c>
      <c r="X11" s="14">
        <v>0</v>
      </c>
      <c r="Y11" s="14">
        <v>0</v>
      </c>
      <c r="Z11" s="21">
        <v>9.9009900990099011E-3</v>
      </c>
    </row>
    <row r="12" spans="1:26" x14ac:dyDescent="0.25">
      <c r="A12" s="4">
        <v>1984</v>
      </c>
      <c r="B12" s="8">
        <v>251</v>
      </c>
      <c r="C12" s="8" t="s">
        <v>43</v>
      </c>
      <c r="D12" s="15">
        <v>0</v>
      </c>
      <c r="E12" s="14">
        <v>0</v>
      </c>
      <c r="F12" s="14">
        <v>0</v>
      </c>
      <c r="G12" s="14">
        <v>0</v>
      </c>
      <c r="H12" s="14">
        <v>0</v>
      </c>
      <c r="I12" s="14">
        <v>0.30278884462151395</v>
      </c>
      <c r="J12" s="14">
        <v>0</v>
      </c>
      <c r="K12" s="15">
        <v>0</v>
      </c>
      <c r="L12" s="14">
        <v>1.5936254980079681E-2</v>
      </c>
      <c r="M12" s="14">
        <v>0</v>
      </c>
      <c r="N12" s="14">
        <v>1.9920318725099601E-2</v>
      </c>
      <c r="O12" s="14">
        <v>0</v>
      </c>
      <c r="P12" s="14">
        <v>0</v>
      </c>
      <c r="Q12" s="14">
        <v>0</v>
      </c>
      <c r="R12" s="14">
        <v>1.1952191235059761E-2</v>
      </c>
      <c r="S12" s="14">
        <v>0</v>
      </c>
      <c r="T12" s="14">
        <v>0</v>
      </c>
      <c r="U12" s="14">
        <v>0.23904382470119523</v>
      </c>
      <c r="V12" s="14">
        <v>0</v>
      </c>
      <c r="W12" s="14">
        <v>0.36254980079681276</v>
      </c>
      <c r="X12" s="14">
        <v>0</v>
      </c>
      <c r="Y12" s="14">
        <v>3.9840637450199202E-3</v>
      </c>
      <c r="Z12" s="21">
        <v>4.3824701195219126E-2</v>
      </c>
    </row>
    <row r="13" spans="1:26" x14ac:dyDescent="0.25">
      <c r="A13" s="4">
        <v>1985</v>
      </c>
      <c r="B13" s="8">
        <v>81</v>
      </c>
      <c r="C13" s="8" t="s">
        <v>43</v>
      </c>
      <c r="D13" s="15">
        <v>0</v>
      </c>
      <c r="E13" s="14">
        <v>0</v>
      </c>
      <c r="F13" s="14">
        <v>0</v>
      </c>
      <c r="G13" s="14">
        <v>0</v>
      </c>
      <c r="H13" s="14">
        <v>0</v>
      </c>
      <c r="I13" s="14">
        <v>0.27160493827160492</v>
      </c>
      <c r="J13" s="14">
        <v>3.7037037037037035E-2</v>
      </c>
      <c r="K13" s="15">
        <v>0</v>
      </c>
      <c r="L13" s="14">
        <v>0</v>
      </c>
      <c r="M13" s="14">
        <v>0</v>
      </c>
      <c r="N13" s="14">
        <v>3.7037037037037035E-2</v>
      </c>
      <c r="O13" s="14">
        <v>0</v>
      </c>
      <c r="P13" s="14">
        <v>0</v>
      </c>
      <c r="Q13" s="14">
        <v>0</v>
      </c>
      <c r="R13" s="14">
        <v>7.407407407407407E-2</v>
      </c>
      <c r="S13" s="14">
        <v>0</v>
      </c>
      <c r="T13" s="14">
        <v>0</v>
      </c>
      <c r="U13" s="14">
        <v>0.19753086419753085</v>
      </c>
      <c r="V13" s="14">
        <v>0</v>
      </c>
      <c r="W13" s="14">
        <v>0.34567901234567899</v>
      </c>
      <c r="X13" s="14">
        <v>0</v>
      </c>
      <c r="Y13" s="14">
        <v>0</v>
      </c>
      <c r="Z13" s="21">
        <v>3.7037037037037035E-2</v>
      </c>
    </row>
    <row r="14" spans="1:26" x14ac:dyDescent="0.25">
      <c r="A14" s="4">
        <v>1986</v>
      </c>
      <c r="B14" s="8">
        <v>131</v>
      </c>
      <c r="C14" s="8" t="s">
        <v>43</v>
      </c>
      <c r="D14" s="15">
        <v>0</v>
      </c>
      <c r="E14" s="14">
        <v>0</v>
      </c>
      <c r="F14" s="14">
        <v>0</v>
      </c>
      <c r="G14" s="14">
        <v>0</v>
      </c>
      <c r="H14" s="14">
        <v>0</v>
      </c>
      <c r="I14" s="14">
        <v>0.16030534351145037</v>
      </c>
      <c r="J14" s="14">
        <v>0</v>
      </c>
      <c r="K14" s="15">
        <v>0</v>
      </c>
      <c r="L14" s="14">
        <v>0.14503816793893132</v>
      </c>
      <c r="M14" s="14">
        <v>0</v>
      </c>
      <c r="N14" s="14">
        <v>1.5267175572519083E-2</v>
      </c>
      <c r="O14" s="14">
        <v>0</v>
      </c>
      <c r="P14" s="14">
        <v>0</v>
      </c>
      <c r="Q14" s="14">
        <v>0</v>
      </c>
      <c r="R14" s="14">
        <v>0</v>
      </c>
      <c r="S14" s="14">
        <v>0</v>
      </c>
      <c r="T14" s="14">
        <v>0</v>
      </c>
      <c r="U14" s="14">
        <v>0.19083969465648853</v>
      </c>
      <c r="V14" s="14">
        <v>0</v>
      </c>
      <c r="W14" s="14">
        <v>0.3206106870229008</v>
      </c>
      <c r="X14" s="14">
        <v>0</v>
      </c>
      <c r="Y14" s="14">
        <v>0</v>
      </c>
      <c r="Z14" s="21">
        <v>0.16793893129770993</v>
      </c>
    </row>
    <row r="15" spans="1:26" x14ac:dyDescent="0.25">
      <c r="A15" s="4">
        <v>1987</v>
      </c>
      <c r="B15" s="8">
        <v>197</v>
      </c>
      <c r="C15" s="8" t="s">
        <v>43</v>
      </c>
      <c r="D15" s="15">
        <v>0</v>
      </c>
      <c r="E15" s="14">
        <v>0</v>
      </c>
      <c r="F15" s="14">
        <v>0</v>
      </c>
      <c r="G15" s="14">
        <v>0</v>
      </c>
      <c r="H15" s="14">
        <v>0</v>
      </c>
      <c r="I15" s="14">
        <v>0.12182741116751269</v>
      </c>
      <c r="J15" s="14">
        <v>0</v>
      </c>
      <c r="K15" s="15">
        <v>1.015228426395939E-2</v>
      </c>
      <c r="L15" s="14">
        <v>0.14213197969543148</v>
      </c>
      <c r="M15" s="14">
        <v>2.030456852791878E-2</v>
      </c>
      <c r="N15" s="14">
        <v>1.5228426395939085E-2</v>
      </c>
      <c r="O15" s="14">
        <v>0</v>
      </c>
      <c r="P15" s="14">
        <v>3.0456852791878174E-2</v>
      </c>
      <c r="Q15" s="14">
        <v>0</v>
      </c>
      <c r="R15" s="14">
        <v>2.030456852791878E-2</v>
      </c>
      <c r="S15" s="14">
        <v>0</v>
      </c>
      <c r="T15" s="14">
        <v>0</v>
      </c>
      <c r="U15" s="14">
        <v>0.18274111675126903</v>
      </c>
      <c r="V15" s="14">
        <v>0</v>
      </c>
      <c r="W15" s="14">
        <v>0.3350253807106599</v>
      </c>
      <c r="X15" s="14">
        <v>2.5380710659898477E-2</v>
      </c>
      <c r="Y15" s="14">
        <v>0</v>
      </c>
      <c r="Z15" s="21">
        <v>9.6446700507614211E-2</v>
      </c>
    </row>
    <row r="16" spans="1:26" x14ac:dyDescent="0.25">
      <c r="A16" s="4">
        <v>1988</v>
      </c>
      <c r="B16" s="8">
        <v>492</v>
      </c>
      <c r="C16" s="8" t="s">
        <v>43</v>
      </c>
      <c r="D16" s="15">
        <v>0</v>
      </c>
      <c r="E16" s="14">
        <v>0</v>
      </c>
      <c r="F16" s="14">
        <v>0</v>
      </c>
      <c r="G16" s="14">
        <v>8.130081300813009E-3</v>
      </c>
      <c r="H16" s="14">
        <v>0</v>
      </c>
      <c r="I16" s="14">
        <v>4.4715447154471545E-2</v>
      </c>
      <c r="J16" s="14">
        <v>0</v>
      </c>
      <c r="K16" s="15">
        <v>2.8455284552845527E-2</v>
      </c>
      <c r="L16" s="14">
        <v>0.32723577235772361</v>
      </c>
      <c r="M16" s="14">
        <v>1.6260162601626018E-2</v>
      </c>
      <c r="N16" s="14">
        <v>3.4552845528455285E-2</v>
      </c>
      <c r="O16" s="14">
        <v>0</v>
      </c>
      <c r="P16" s="14">
        <v>6.3008130081300809E-2</v>
      </c>
      <c r="Q16" s="14">
        <v>0</v>
      </c>
      <c r="R16" s="14">
        <v>0</v>
      </c>
      <c r="S16" s="14">
        <v>0</v>
      </c>
      <c r="T16" s="14">
        <v>0</v>
      </c>
      <c r="U16" s="14">
        <v>0.1565040650406504</v>
      </c>
      <c r="V16" s="14">
        <v>0</v>
      </c>
      <c r="W16" s="14">
        <v>0.15243902439024393</v>
      </c>
      <c r="X16" s="14">
        <v>0</v>
      </c>
      <c r="Y16" s="14">
        <v>0</v>
      </c>
      <c r="Z16" s="21">
        <v>0.16869918699186992</v>
      </c>
    </row>
    <row r="17" spans="1:26" x14ac:dyDescent="0.25">
      <c r="A17" s="4">
        <v>1989</v>
      </c>
      <c r="B17" s="8">
        <v>1155</v>
      </c>
      <c r="C17" s="8" t="s">
        <v>43</v>
      </c>
      <c r="D17" s="15">
        <v>0</v>
      </c>
      <c r="E17" s="14">
        <v>0</v>
      </c>
      <c r="F17" s="14">
        <v>0</v>
      </c>
      <c r="G17" s="14">
        <v>4.329004329004329E-3</v>
      </c>
      <c r="H17" s="14">
        <v>0</v>
      </c>
      <c r="I17" s="14">
        <v>5.2813852813852813E-2</v>
      </c>
      <c r="J17" s="14">
        <v>5.9740259740259739E-2</v>
      </c>
      <c r="K17" s="15">
        <v>0</v>
      </c>
      <c r="L17" s="14">
        <v>2.9437229437229435E-2</v>
      </c>
      <c r="M17" s="14">
        <v>0</v>
      </c>
      <c r="N17" s="14">
        <v>3.8095238095238099E-2</v>
      </c>
      <c r="O17" s="14">
        <v>0</v>
      </c>
      <c r="P17" s="14">
        <v>0.14632034632034632</v>
      </c>
      <c r="Q17" s="14">
        <v>1.7316017316017316E-3</v>
      </c>
      <c r="R17" s="14">
        <v>0</v>
      </c>
      <c r="S17" s="14">
        <v>2.5974025974025974E-3</v>
      </c>
      <c r="T17" s="14">
        <v>0</v>
      </c>
      <c r="U17" s="14">
        <v>0.18614718614718614</v>
      </c>
      <c r="V17" s="14">
        <v>0</v>
      </c>
      <c r="W17" s="14">
        <v>0.40259740259740262</v>
      </c>
      <c r="X17" s="14">
        <v>4.329004329004329E-3</v>
      </c>
      <c r="Y17" s="14">
        <v>0</v>
      </c>
      <c r="Z17" s="21">
        <v>7.1861471861471862E-2</v>
      </c>
    </row>
    <row r="18" spans="1:26" x14ac:dyDescent="0.25">
      <c r="A18" s="4">
        <v>1990</v>
      </c>
      <c r="B18" s="8">
        <v>1390</v>
      </c>
      <c r="C18" s="8" t="s">
        <v>43</v>
      </c>
      <c r="D18" s="15">
        <v>0</v>
      </c>
      <c r="E18" s="14">
        <v>0</v>
      </c>
      <c r="F18" s="14">
        <v>0</v>
      </c>
      <c r="G18" s="14">
        <v>0</v>
      </c>
      <c r="H18" s="14">
        <v>0</v>
      </c>
      <c r="I18" s="14">
        <v>0.23381294964028776</v>
      </c>
      <c r="J18" s="14">
        <v>5.8992805755395686E-2</v>
      </c>
      <c r="K18" s="15">
        <v>0</v>
      </c>
      <c r="L18" s="14">
        <v>3.237410071942446E-2</v>
      </c>
      <c r="M18" s="14">
        <v>2.158273381294964E-3</v>
      </c>
      <c r="N18" s="14">
        <v>1.4388489208633094E-3</v>
      </c>
      <c r="O18" s="14">
        <v>0</v>
      </c>
      <c r="P18" s="14">
        <v>0.10503597122302158</v>
      </c>
      <c r="Q18" s="14">
        <v>7.1942446043165469E-4</v>
      </c>
      <c r="R18" s="14">
        <v>0</v>
      </c>
      <c r="S18" s="14">
        <v>0</v>
      </c>
      <c r="T18" s="14">
        <v>0</v>
      </c>
      <c r="U18" s="14">
        <v>0.1302158273381295</v>
      </c>
      <c r="V18" s="14">
        <v>0</v>
      </c>
      <c r="W18" s="14">
        <v>0.35899280575539566</v>
      </c>
      <c r="X18" s="14">
        <v>0</v>
      </c>
      <c r="Y18" s="14">
        <v>0</v>
      </c>
      <c r="Z18" s="21">
        <v>7.6258992805755391E-2</v>
      </c>
    </row>
    <row r="19" spans="1:26" x14ac:dyDescent="0.25">
      <c r="A19" s="4">
        <v>1991</v>
      </c>
      <c r="B19" s="8">
        <v>282</v>
      </c>
      <c r="C19" s="8" t="s">
        <v>43</v>
      </c>
      <c r="D19" s="15">
        <v>0</v>
      </c>
      <c r="E19" s="14">
        <v>0</v>
      </c>
      <c r="F19" s="14">
        <v>0</v>
      </c>
      <c r="G19" s="14">
        <v>2.1276595744680851E-2</v>
      </c>
      <c r="H19" s="14">
        <v>0</v>
      </c>
      <c r="I19" s="14">
        <v>8.5106382978723402E-2</v>
      </c>
      <c r="J19" s="14">
        <v>1.7730496453900711E-2</v>
      </c>
      <c r="K19" s="15">
        <v>0</v>
      </c>
      <c r="L19" s="14">
        <v>3.1914893617021274E-2</v>
      </c>
      <c r="M19" s="14">
        <v>0</v>
      </c>
      <c r="N19" s="14">
        <v>2.1276595744680851E-2</v>
      </c>
      <c r="O19" s="14">
        <v>0</v>
      </c>
      <c r="P19" s="14">
        <v>0.16666666666666666</v>
      </c>
      <c r="Q19" s="14">
        <v>7.0921985815602835E-3</v>
      </c>
      <c r="R19" s="14">
        <v>0</v>
      </c>
      <c r="S19" s="14">
        <v>0</v>
      </c>
      <c r="T19" s="14">
        <v>0</v>
      </c>
      <c r="U19" s="14">
        <v>0.25177304964539005</v>
      </c>
      <c r="V19" s="14">
        <v>0</v>
      </c>
      <c r="W19" s="14">
        <v>0.21631205673758866</v>
      </c>
      <c r="X19" s="14">
        <v>2.4822695035460994E-2</v>
      </c>
      <c r="Y19" s="14">
        <v>0</v>
      </c>
      <c r="Z19" s="21">
        <v>0.15602836879432624</v>
      </c>
    </row>
    <row r="20" spans="1:26" x14ac:dyDescent="0.25">
      <c r="A20" s="4">
        <v>1992</v>
      </c>
      <c r="B20" s="8">
        <v>544</v>
      </c>
      <c r="C20" s="8" t="s">
        <v>43</v>
      </c>
      <c r="D20" s="15">
        <v>0</v>
      </c>
      <c r="E20" s="14">
        <v>0</v>
      </c>
      <c r="F20" s="14">
        <v>0</v>
      </c>
      <c r="G20" s="14">
        <v>0</v>
      </c>
      <c r="H20" s="14">
        <v>0</v>
      </c>
      <c r="I20" s="14">
        <v>6.6176470588235295E-2</v>
      </c>
      <c r="J20" s="14">
        <v>3.4926470588235295E-2</v>
      </c>
      <c r="K20" s="15">
        <v>0</v>
      </c>
      <c r="L20" s="14">
        <v>6.4338235294117641E-2</v>
      </c>
      <c r="M20" s="14">
        <v>0</v>
      </c>
      <c r="N20" s="14">
        <v>2.2058823529411763E-2</v>
      </c>
      <c r="O20" s="14">
        <v>0</v>
      </c>
      <c r="P20" s="14">
        <v>5.8823529411764705E-2</v>
      </c>
      <c r="Q20" s="14">
        <v>0</v>
      </c>
      <c r="R20" s="14">
        <v>3.6764705882352941E-3</v>
      </c>
      <c r="S20" s="14">
        <v>0</v>
      </c>
      <c r="T20" s="14">
        <v>0</v>
      </c>
      <c r="U20" s="14">
        <v>0.27389705882352944</v>
      </c>
      <c r="V20" s="14">
        <v>0</v>
      </c>
      <c r="W20" s="14">
        <v>0.19852941176470587</v>
      </c>
      <c r="X20" s="14">
        <v>0</v>
      </c>
      <c r="Y20" s="14">
        <v>0</v>
      </c>
      <c r="Z20" s="21">
        <v>0.27757352941176472</v>
      </c>
    </row>
    <row r="21" spans="1:26" x14ac:dyDescent="0.25">
      <c r="A21" s="4">
        <v>1993</v>
      </c>
      <c r="B21" s="8">
        <v>712</v>
      </c>
      <c r="C21" s="8" t="s">
        <v>43</v>
      </c>
      <c r="D21" s="15">
        <v>0</v>
      </c>
      <c r="E21" s="14">
        <v>0</v>
      </c>
      <c r="F21" s="14">
        <v>0</v>
      </c>
      <c r="G21" s="14">
        <v>0</v>
      </c>
      <c r="H21" s="14">
        <v>0</v>
      </c>
      <c r="I21" s="14">
        <v>0.13904494382022473</v>
      </c>
      <c r="J21" s="14">
        <v>1.8258426966292134E-2</v>
      </c>
      <c r="K21" s="15">
        <v>2.8089887640449437E-3</v>
      </c>
      <c r="L21" s="14">
        <v>3.9325842696629212E-2</v>
      </c>
      <c r="M21" s="14">
        <v>0</v>
      </c>
      <c r="N21" s="14">
        <v>2.6685393258426966E-2</v>
      </c>
      <c r="O21" s="14">
        <v>0</v>
      </c>
      <c r="P21" s="14">
        <v>2.9494382022471909E-2</v>
      </c>
      <c r="Q21" s="14">
        <v>7.0224719101123594E-3</v>
      </c>
      <c r="R21" s="14">
        <v>0</v>
      </c>
      <c r="S21" s="14">
        <v>0</v>
      </c>
      <c r="T21" s="14">
        <v>0</v>
      </c>
      <c r="U21" s="14">
        <v>0.20365168539325842</v>
      </c>
      <c r="V21" s="14">
        <v>0</v>
      </c>
      <c r="W21" s="14">
        <v>0.24719101123595505</v>
      </c>
      <c r="X21" s="14">
        <v>0</v>
      </c>
      <c r="Y21" s="14">
        <v>7.0224719101123594E-3</v>
      </c>
      <c r="Z21" s="21">
        <v>0.2794943820224719</v>
      </c>
    </row>
    <row r="22" spans="1:26" x14ac:dyDescent="0.25">
      <c r="A22" s="4">
        <v>1994</v>
      </c>
      <c r="B22" s="8">
        <v>1542</v>
      </c>
      <c r="C22" s="8" t="s">
        <v>43</v>
      </c>
      <c r="D22" s="15">
        <v>0</v>
      </c>
      <c r="E22" s="14">
        <v>0</v>
      </c>
      <c r="F22" s="14">
        <v>0</v>
      </c>
      <c r="G22" s="14">
        <v>0</v>
      </c>
      <c r="H22" s="14">
        <v>0</v>
      </c>
      <c r="I22" s="14">
        <v>3.6316472114137487E-2</v>
      </c>
      <c r="J22" s="14">
        <v>3.8910505836575876E-3</v>
      </c>
      <c r="K22" s="15">
        <v>0</v>
      </c>
      <c r="L22" s="14">
        <v>4.2153047989623868E-2</v>
      </c>
      <c r="M22" s="14">
        <v>0</v>
      </c>
      <c r="N22" s="14">
        <v>2.3994811932555121E-2</v>
      </c>
      <c r="O22" s="14">
        <v>0</v>
      </c>
      <c r="P22" s="14">
        <v>5.8365758754863814E-3</v>
      </c>
      <c r="Q22" s="14">
        <v>0</v>
      </c>
      <c r="R22" s="14">
        <v>0</v>
      </c>
      <c r="S22" s="14">
        <v>0</v>
      </c>
      <c r="T22" s="14">
        <v>0</v>
      </c>
      <c r="U22" s="14">
        <v>0.36511024643320361</v>
      </c>
      <c r="V22" s="14">
        <v>0</v>
      </c>
      <c r="W22" s="14">
        <v>0.21465629053177693</v>
      </c>
      <c r="X22" s="14">
        <v>4.5395590142671858E-3</v>
      </c>
      <c r="Y22" s="14">
        <v>0</v>
      </c>
      <c r="Z22" s="21">
        <v>0.30350194552529181</v>
      </c>
    </row>
    <row r="23" spans="1:26" x14ac:dyDescent="0.25">
      <c r="A23" s="4">
        <v>1995</v>
      </c>
      <c r="B23" s="8">
        <v>2032</v>
      </c>
      <c r="C23" s="8" t="s">
        <v>43</v>
      </c>
      <c r="D23" s="15">
        <v>0</v>
      </c>
      <c r="E23" s="14">
        <v>0</v>
      </c>
      <c r="F23" s="14">
        <v>0</v>
      </c>
      <c r="G23" s="14">
        <v>0</v>
      </c>
      <c r="H23" s="14">
        <v>3.937007874015748E-3</v>
      </c>
      <c r="I23" s="14">
        <v>7.874015748031496E-2</v>
      </c>
      <c r="J23" s="14">
        <v>2.9035433070866142E-2</v>
      </c>
      <c r="K23" s="15">
        <v>0</v>
      </c>
      <c r="L23" s="14">
        <v>1.968503937007874E-2</v>
      </c>
      <c r="M23" s="14">
        <v>0</v>
      </c>
      <c r="N23" s="14">
        <v>6.3976377952755905E-3</v>
      </c>
      <c r="O23" s="14">
        <v>0</v>
      </c>
      <c r="P23" s="14">
        <v>2.0177165354330708E-2</v>
      </c>
      <c r="Q23" s="14">
        <v>0</v>
      </c>
      <c r="R23" s="14">
        <v>3.4448818897637795E-3</v>
      </c>
      <c r="S23" s="14">
        <v>0</v>
      </c>
      <c r="T23" s="14">
        <v>0</v>
      </c>
      <c r="U23" s="14">
        <v>0.27706692913385828</v>
      </c>
      <c r="V23" s="14">
        <v>0</v>
      </c>
      <c r="W23" s="14">
        <v>0.30856299212598426</v>
      </c>
      <c r="X23" s="14">
        <v>0</v>
      </c>
      <c r="Y23" s="14">
        <v>4.921259842519685E-4</v>
      </c>
      <c r="Z23" s="21">
        <v>0.25246062992125984</v>
      </c>
    </row>
    <row r="24" spans="1:26" x14ac:dyDescent="0.25">
      <c r="A24" s="4">
        <v>1996</v>
      </c>
      <c r="B24" s="8">
        <v>1091</v>
      </c>
      <c r="C24" s="8" t="s">
        <v>43</v>
      </c>
      <c r="D24" s="15">
        <v>1.8331805682859762E-3</v>
      </c>
      <c r="E24" s="14">
        <v>0</v>
      </c>
      <c r="F24" s="14">
        <v>0</v>
      </c>
      <c r="G24" s="14">
        <v>0</v>
      </c>
      <c r="H24" s="14">
        <v>0</v>
      </c>
      <c r="I24" s="14">
        <v>6.416131989000917E-3</v>
      </c>
      <c r="J24" s="14">
        <v>1.2832263978001834E-2</v>
      </c>
      <c r="K24" s="15">
        <v>0</v>
      </c>
      <c r="L24" s="14">
        <v>3.84967919340055E-2</v>
      </c>
      <c r="M24" s="14">
        <v>0</v>
      </c>
      <c r="N24" s="14">
        <v>1.0082493125572869E-2</v>
      </c>
      <c r="O24" s="14">
        <v>0</v>
      </c>
      <c r="P24" s="14">
        <v>1.0082493125572869E-2</v>
      </c>
      <c r="Q24" s="14">
        <v>0</v>
      </c>
      <c r="R24" s="14">
        <v>5.4995417048579283E-3</v>
      </c>
      <c r="S24" s="14">
        <v>0</v>
      </c>
      <c r="T24" s="14">
        <v>0</v>
      </c>
      <c r="U24" s="14">
        <v>0.26031164069660861</v>
      </c>
      <c r="V24" s="14">
        <v>0</v>
      </c>
      <c r="W24" s="14">
        <v>0.39321723189734187</v>
      </c>
      <c r="X24" s="14">
        <v>1.8331805682859762E-3</v>
      </c>
      <c r="Y24" s="14">
        <v>0</v>
      </c>
      <c r="Z24" s="21">
        <v>0.25939505041246563</v>
      </c>
    </row>
    <row r="25" spans="1:26" x14ac:dyDescent="0.25">
      <c r="A25" s="4">
        <v>1997</v>
      </c>
      <c r="B25" s="8">
        <v>755</v>
      </c>
      <c r="C25" s="8" t="s">
        <v>43</v>
      </c>
      <c r="D25" s="15">
        <v>0</v>
      </c>
      <c r="E25" s="14">
        <v>3.9735099337748344E-3</v>
      </c>
      <c r="F25" s="14">
        <v>0</v>
      </c>
      <c r="G25" s="14">
        <v>0</v>
      </c>
      <c r="H25" s="14">
        <v>0</v>
      </c>
      <c r="I25" s="14">
        <v>3.1788079470198675E-2</v>
      </c>
      <c r="J25" s="14">
        <v>4.2384105960264901E-2</v>
      </c>
      <c r="K25" s="15">
        <v>0</v>
      </c>
      <c r="L25" s="14">
        <v>1.1920529801324502E-2</v>
      </c>
      <c r="M25" s="14">
        <v>0</v>
      </c>
      <c r="N25" s="14">
        <v>5.2980132450331126E-3</v>
      </c>
      <c r="O25" s="14">
        <v>0</v>
      </c>
      <c r="P25" s="14">
        <v>3.9735099337748344E-3</v>
      </c>
      <c r="Q25" s="14">
        <v>7.9470198675496689E-3</v>
      </c>
      <c r="R25" s="14">
        <v>2.6490066225165563E-3</v>
      </c>
      <c r="S25" s="14">
        <v>0</v>
      </c>
      <c r="T25" s="14">
        <v>0</v>
      </c>
      <c r="U25" s="14">
        <v>0.29139072847682118</v>
      </c>
      <c r="V25" s="14">
        <v>0</v>
      </c>
      <c r="W25" s="14">
        <v>0.2</v>
      </c>
      <c r="X25" s="14">
        <v>1.3245033112582781E-2</v>
      </c>
      <c r="Y25" s="14">
        <v>0</v>
      </c>
      <c r="Z25" s="21">
        <v>0.38543046357615895</v>
      </c>
    </row>
    <row r="26" spans="1:26" x14ac:dyDescent="0.25">
      <c r="A26" s="4">
        <v>1998</v>
      </c>
      <c r="B26" s="8">
        <v>1546</v>
      </c>
      <c r="C26" s="8" t="s">
        <v>43</v>
      </c>
      <c r="D26" s="15">
        <v>1.29366106080207E-3</v>
      </c>
      <c r="E26" s="14">
        <v>0</v>
      </c>
      <c r="F26" s="14">
        <v>0</v>
      </c>
      <c r="G26" s="14">
        <v>0</v>
      </c>
      <c r="H26" s="14">
        <v>0</v>
      </c>
      <c r="I26" s="14">
        <v>3.2341526520051748E-3</v>
      </c>
      <c r="J26" s="14">
        <v>5.8214747736093147E-3</v>
      </c>
      <c r="K26" s="15">
        <v>0</v>
      </c>
      <c r="L26" s="14">
        <v>2.2639068564036222E-2</v>
      </c>
      <c r="M26" s="14">
        <v>0</v>
      </c>
      <c r="N26" s="14">
        <v>0</v>
      </c>
      <c r="O26" s="14">
        <v>3.2341526520051748E-3</v>
      </c>
      <c r="P26" s="14">
        <v>3.8809831824062097E-3</v>
      </c>
      <c r="Q26" s="14">
        <v>0</v>
      </c>
      <c r="R26" s="14">
        <v>0</v>
      </c>
      <c r="S26" s="14">
        <v>0</v>
      </c>
      <c r="T26" s="14">
        <v>0</v>
      </c>
      <c r="U26" s="14">
        <v>0.23932729624838292</v>
      </c>
      <c r="V26" s="14">
        <v>0</v>
      </c>
      <c r="W26" s="14">
        <v>0.37257438551099614</v>
      </c>
      <c r="X26" s="14">
        <v>8.4087968952134533E-3</v>
      </c>
      <c r="Y26" s="14">
        <v>0</v>
      </c>
      <c r="Z26" s="21">
        <v>0.33958602846054331</v>
      </c>
    </row>
    <row r="27" spans="1:26" x14ac:dyDescent="0.25">
      <c r="A27" s="4">
        <v>1999</v>
      </c>
      <c r="B27" s="8">
        <v>1683</v>
      </c>
      <c r="C27" s="8" t="s">
        <v>43</v>
      </c>
      <c r="D27" s="15">
        <v>0</v>
      </c>
      <c r="E27" s="14">
        <v>0</v>
      </c>
      <c r="F27" s="14">
        <v>0</v>
      </c>
      <c r="G27" s="14">
        <v>0</v>
      </c>
      <c r="H27" s="14">
        <v>0</v>
      </c>
      <c r="I27" s="14">
        <v>3.5650623885918001E-3</v>
      </c>
      <c r="J27" s="14">
        <v>2.6143790849673203E-2</v>
      </c>
      <c r="K27" s="15">
        <v>0</v>
      </c>
      <c r="L27" s="14">
        <v>3.3868092691622102E-2</v>
      </c>
      <c r="M27" s="14">
        <v>0</v>
      </c>
      <c r="N27" s="14">
        <v>0</v>
      </c>
      <c r="O27" s="14">
        <v>0</v>
      </c>
      <c r="P27" s="14">
        <v>2.8520499108734401E-2</v>
      </c>
      <c r="Q27" s="14">
        <v>2.9708853238265003E-3</v>
      </c>
      <c r="R27" s="14">
        <v>1.7825311942959001E-3</v>
      </c>
      <c r="S27" s="14">
        <v>0</v>
      </c>
      <c r="T27" s="14">
        <v>0</v>
      </c>
      <c r="U27" s="14">
        <v>0.23648247177658943</v>
      </c>
      <c r="V27" s="14">
        <v>0</v>
      </c>
      <c r="W27" s="14">
        <v>0.42305407011289364</v>
      </c>
      <c r="X27" s="14">
        <v>0</v>
      </c>
      <c r="Y27" s="14">
        <v>0</v>
      </c>
      <c r="Z27" s="21">
        <v>0.24361259655377301</v>
      </c>
    </row>
    <row r="28" spans="1:26" x14ac:dyDescent="0.25">
      <c r="A28" s="4">
        <v>2000</v>
      </c>
      <c r="B28" s="8">
        <v>738</v>
      </c>
      <c r="C28" s="8" t="s">
        <v>43</v>
      </c>
      <c r="D28" s="15">
        <v>0</v>
      </c>
      <c r="E28" s="14">
        <v>0</v>
      </c>
      <c r="F28" s="14">
        <v>0</v>
      </c>
      <c r="G28" s="14">
        <v>0</v>
      </c>
      <c r="H28" s="14">
        <v>0</v>
      </c>
      <c r="I28" s="14">
        <v>0.13279132791327913</v>
      </c>
      <c r="J28" s="14">
        <v>2.9810298102981029E-2</v>
      </c>
      <c r="K28" s="15">
        <v>0</v>
      </c>
      <c r="L28" s="14">
        <v>3.7940379403794036E-2</v>
      </c>
      <c r="M28" s="14">
        <v>0</v>
      </c>
      <c r="N28" s="14">
        <v>0</v>
      </c>
      <c r="O28" s="14">
        <v>0</v>
      </c>
      <c r="P28" s="14">
        <v>1.0840108401084011E-2</v>
      </c>
      <c r="Q28" s="14">
        <v>1.4905149051490514E-2</v>
      </c>
      <c r="R28" s="14">
        <v>4.0650406504065045E-3</v>
      </c>
      <c r="S28" s="14">
        <v>0</v>
      </c>
      <c r="T28" s="14">
        <v>0</v>
      </c>
      <c r="U28" s="14">
        <v>0.28184281842818426</v>
      </c>
      <c r="V28" s="14">
        <v>0</v>
      </c>
      <c r="W28" s="14">
        <v>0.37804878048780488</v>
      </c>
      <c r="X28" s="14">
        <v>0</v>
      </c>
      <c r="Y28" s="14">
        <v>1.3550135501355014E-3</v>
      </c>
      <c r="Z28" s="21">
        <v>0.10840108401084012</v>
      </c>
    </row>
    <row r="29" spans="1:26" x14ac:dyDescent="0.25">
      <c r="A29" s="4">
        <v>2001</v>
      </c>
      <c r="B29" s="8">
        <v>1200</v>
      </c>
      <c r="C29" s="8" t="s">
        <v>43</v>
      </c>
      <c r="D29" s="15">
        <v>1.6666666666666668E-3</v>
      </c>
      <c r="E29" s="14">
        <v>0</v>
      </c>
      <c r="F29" s="14">
        <v>0</v>
      </c>
      <c r="G29" s="14">
        <v>0</v>
      </c>
      <c r="H29" s="14">
        <v>0</v>
      </c>
      <c r="I29" s="14">
        <v>3.0833333333333334E-2</v>
      </c>
      <c r="J29" s="14">
        <v>2.8333333333333332E-2</v>
      </c>
      <c r="K29" s="15">
        <v>0</v>
      </c>
      <c r="L29" s="14">
        <v>1.5833333333333335E-2</v>
      </c>
      <c r="M29" s="14">
        <v>0</v>
      </c>
      <c r="N29" s="14">
        <v>0</v>
      </c>
      <c r="O29" s="14">
        <v>0</v>
      </c>
      <c r="P29" s="14">
        <v>3.3333333333333333E-2</v>
      </c>
      <c r="Q29" s="14">
        <v>4.1666666666666666E-3</v>
      </c>
      <c r="R29" s="14">
        <v>0.01</v>
      </c>
      <c r="S29" s="14">
        <v>0</v>
      </c>
      <c r="T29" s="14">
        <v>0</v>
      </c>
      <c r="U29" s="14">
        <v>0.26083333333333331</v>
      </c>
      <c r="V29" s="14">
        <v>0</v>
      </c>
      <c r="W29" s="14">
        <v>0.27250000000000002</v>
      </c>
      <c r="X29" s="14">
        <v>0</v>
      </c>
      <c r="Y29" s="14">
        <v>0</v>
      </c>
      <c r="Z29" s="21">
        <v>0.34250000000000003</v>
      </c>
    </row>
    <row r="30" spans="1:26" x14ac:dyDescent="0.25">
      <c r="A30" s="4">
        <v>2002</v>
      </c>
      <c r="B30" s="8">
        <v>1555</v>
      </c>
      <c r="C30" s="8" t="s">
        <v>43</v>
      </c>
      <c r="D30" s="15">
        <v>0</v>
      </c>
      <c r="E30" s="14">
        <v>0</v>
      </c>
      <c r="F30" s="14">
        <v>0</v>
      </c>
      <c r="G30" s="14">
        <v>0</v>
      </c>
      <c r="H30" s="14">
        <v>0</v>
      </c>
      <c r="I30" s="14">
        <v>6.4308681672025719E-2</v>
      </c>
      <c r="J30" s="14">
        <v>3.4083601286173631E-2</v>
      </c>
      <c r="K30" s="15">
        <v>0</v>
      </c>
      <c r="L30" s="14">
        <v>1.0289389067524116E-2</v>
      </c>
      <c r="M30" s="14">
        <v>0</v>
      </c>
      <c r="N30" s="14">
        <v>0</v>
      </c>
      <c r="O30" s="14">
        <v>0</v>
      </c>
      <c r="P30" s="14">
        <v>2.7652733118971061E-2</v>
      </c>
      <c r="Q30" s="14">
        <v>5.144694533762058E-3</v>
      </c>
      <c r="R30" s="14">
        <v>7.0739549839228298E-3</v>
      </c>
      <c r="S30" s="14">
        <v>0</v>
      </c>
      <c r="T30" s="14">
        <v>0</v>
      </c>
      <c r="U30" s="14">
        <v>0.12411575562700965</v>
      </c>
      <c r="V30" s="14">
        <v>0</v>
      </c>
      <c r="W30" s="14">
        <v>0.41286173633440515</v>
      </c>
      <c r="X30" s="14">
        <v>3.3440514469453377E-2</v>
      </c>
      <c r="Y30" s="14">
        <v>0</v>
      </c>
      <c r="Z30" s="21">
        <v>0.2810289389067524</v>
      </c>
    </row>
    <row r="31" spans="1:26" x14ac:dyDescent="0.25">
      <c r="A31" s="4">
        <v>2003</v>
      </c>
      <c r="B31" s="8">
        <v>1770</v>
      </c>
      <c r="C31" s="8" t="s">
        <v>43</v>
      </c>
      <c r="D31" s="15">
        <v>5.649717514124294E-4</v>
      </c>
      <c r="E31" s="14">
        <v>0</v>
      </c>
      <c r="F31" s="14">
        <v>0</v>
      </c>
      <c r="G31" s="14">
        <v>0</v>
      </c>
      <c r="H31" s="14">
        <v>0</v>
      </c>
      <c r="I31" s="14">
        <v>5.0847457627118647E-2</v>
      </c>
      <c r="J31" s="14">
        <v>1.864406779661017E-2</v>
      </c>
      <c r="K31" s="15">
        <v>0</v>
      </c>
      <c r="L31" s="14">
        <v>1.2994350282485877E-2</v>
      </c>
      <c r="M31" s="14">
        <v>0</v>
      </c>
      <c r="N31" s="14">
        <v>0</v>
      </c>
      <c r="O31" s="14">
        <v>5.6497175141242938E-3</v>
      </c>
      <c r="P31" s="14">
        <v>3.7853107344632771E-2</v>
      </c>
      <c r="Q31" s="14">
        <v>0</v>
      </c>
      <c r="R31" s="14">
        <v>7.9096045197740109E-3</v>
      </c>
      <c r="S31" s="14">
        <v>0</v>
      </c>
      <c r="T31" s="14">
        <v>0</v>
      </c>
      <c r="U31" s="14">
        <v>0.14971751412429379</v>
      </c>
      <c r="V31" s="14">
        <v>0</v>
      </c>
      <c r="W31" s="14">
        <v>0.42824858757062145</v>
      </c>
      <c r="X31" s="14">
        <v>1.92090395480226E-2</v>
      </c>
      <c r="Y31" s="14">
        <v>0</v>
      </c>
      <c r="Z31" s="21">
        <v>0.26836158192090398</v>
      </c>
    </row>
    <row r="32" spans="1:26" x14ac:dyDescent="0.25">
      <c r="A32" s="4">
        <v>2004</v>
      </c>
      <c r="B32" s="8">
        <v>1897</v>
      </c>
      <c r="C32" s="8" t="s">
        <v>43</v>
      </c>
      <c r="D32" s="15">
        <v>0</v>
      </c>
      <c r="E32" s="14">
        <v>5.2714812862414342E-4</v>
      </c>
      <c r="F32" s="14">
        <v>0</v>
      </c>
      <c r="G32" s="14">
        <v>0</v>
      </c>
      <c r="H32" s="14">
        <v>0</v>
      </c>
      <c r="I32" s="14">
        <v>5.4823405376910904E-2</v>
      </c>
      <c r="J32" s="14">
        <v>1.2124406958355299E-2</v>
      </c>
      <c r="K32" s="15">
        <v>0</v>
      </c>
      <c r="L32" s="14">
        <v>1.4760147601476014E-2</v>
      </c>
      <c r="M32" s="14">
        <v>0</v>
      </c>
      <c r="N32" s="14">
        <v>0</v>
      </c>
      <c r="O32" s="14">
        <v>0</v>
      </c>
      <c r="P32" s="14">
        <v>6.1149182920400634E-2</v>
      </c>
      <c r="Q32" s="14">
        <v>6.3257775434897206E-3</v>
      </c>
      <c r="R32" s="14">
        <v>9.4886663152345813E-3</v>
      </c>
      <c r="S32" s="14">
        <v>0</v>
      </c>
      <c r="T32" s="14">
        <v>0</v>
      </c>
      <c r="U32" s="14">
        <v>0.12546125461254612</v>
      </c>
      <c r="V32" s="14">
        <v>0</v>
      </c>
      <c r="W32" s="14">
        <v>0.33263046916183447</v>
      </c>
      <c r="X32" s="14">
        <v>0</v>
      </c>
      <c r="Y32" s="14">
        <v>1.0542962572482868E-3</v>
      </c>
      <c r="Z32" s="21">
        <v>0.38165524512387983</v>
      </c>
    </row>
    <row r="33" spans="1:26" x14ac:dyDescent="0.25">
      <c r="A33" s="4">
        <v>2005</v>
      </c>
      <c r="B33" s="8">
        <v>1363</v>
      </c>
      <c r="C33" s="8" t="s">
        <v>43</v>
      </c>
      <c r="D33" s="15">
        <v>0</v>
      </c>
      <c r="E33" s="14">
        <v>0</v>
      </c>
      <c r="F33" s="14">
        <v>0</v>
      </c>
      <c r="G33" s="14">
        <v>0</v>
      </c>
      <c r="H33" s="14">
        <v>0</v>
      </c>
      <c r="I33" s="14">
        <v>5.4292002934702863E-2</v>
      </c>
      <c r="J33" s="14">
        <v>2.0542920029347028E-2</v>
      </c>
      <c r="K33" s="15">
        <v>0</v>
      </c>
      <c r="L33" s="14">
        <v>4.9889948642699931E-2</v>
      </c>
      <c r="M33" s="14">
        <v>0</v>
      </c>
      <c r="N33" s="14">
        <v>2.93470286133529E-3</v>
      </c>
      <c r="O33" s="14">
        <v>0</v>
      </c>
      <c r="P33" s="14">
        <v>3.5216434336023478E-2</v>
      </c>
      <c r="Q33" s="14">
        <v>1.9075568598679385E-2</v>
      </c>
      <c r="R33" s="14">
        <v>5.1357300073367569E-3</v>
      </c>
      <c r="S33" s="14">
        <v>0</v>
      </c>
      <c r="T33" s="14">
        <v>0</v>
      </c>
      <c r="U33" s="14">
        <v>0.13499633162142333</v>
      </c>
      <c r="V33" s="14">
        <v>0</v>
      </c>
      <c r="W33" s="14">
        <v>0.11518708730741012</v>
      </c>
      <c r="X33" s="14">
        <v>0</v>
      </c>
      <c r="Y33" s="14">
        <v>0</v>
      </c>
      <c r="Z33" s="21">
        <v>0.56272927366104186</v>
      </c>
    </row>
    <row r="34" spans="1:26" x14ac:dyDescent="0.25">
      <c r="A34" s="4">
        <v>2006</v>
      </c>
      <c r="B34" s="8">
        <v>3221</v>
      </c>
      <c r="C34" s="8" t="s">
        <v>43</v>
      </c>
      <c r="D34" s="15">
        <v>6.2092517851598881E-4</v>
      </c>
      <c r="E34" s="14">
        <v>0</v>
      </c>
      <c r="F34" s="14">
        <v>0</v>
      </c>
      <c r="G34" s="14">
        <v>0</v>
      </c>
      <c r="H34" s="14">
        <v>0</v>
      </c>
      <c r="I34" s="14">
        <v>5.9919279726792923E-2</v>
      </c>
      <c r="J34" s="14">
        <v>1.6764979819931698E-2</v>
      </c>
      <c r="K34" s="15">
        <v>0</v>
      </c>
      <c r="L34" s="14">
        <v>2.1421918658801616E-2</v>
      </c>
      <c r="M34" s="14">
        <v>0</v>
      </c>
      <c r="N34" s="14">
        <v>0</v>
      </c>
      <c r="O34" s="14">
        <v>0</v>
      </c>
      <c r="P34" s="14">
        <v>5.3710027941633036E-2</v>
      </c>
      <c r="Q34" s="14">
        <v>3.4150884818379386E-3</v>
      </c>
      <c r="R34" s="14">
        <v>2.1732381248059608E-3</v>
      </c>
      <c r="S34" s="14">
        <v>0</v>
      </c>
      <c r="T34" s="14">
        <v>0</v>
      </c>
      <c r="U34" s="14">
        <v>8.5377212045948461E-2</v>
      </c>
      <c r="V34" s="14">
        <v>0</v>
      </c>
      <c r="W34" s="14">
        <v>0.41601986960571252</v>
      </c>
      <c r="X34" s="14">
        <v>0</v>
      </c>
      <c r="Y34" s="14">
        <v>0</v>
      </c>
      <c r="Z34" s="21">
        <v>0.34057746041601988</v>
      </c>
    </row>
    <row r="35" spans="1:26" x14ac:dyDescent="0.25">
      <c r="A35" s="4">
        <v>2007</v>
      </c>
      <c r="B35" s="8">
        <v>3342</v>
      </c>
      <c r="C35" s="8" t="s">
        <v>43</v>
      </c>
      <c r="D35" s="15">
        <v>0</v>
      </c>
      <c r="E35" s="14">
        <v>0</v>
      </c>
      <c r="F35" s="14">
        <v>0</v>
      </c>
      <c r="G35" s="14">
        <v>5.9844404548174744E-4</v>
      </c>
      <c r="H35" s="14">
        <v>0</v>
      </c>
      <c r="I35" s="14">
        <v>9.7546379413524842E-2</v>
      </c>
      <c r="J35" s="14">
        <v>1.4661879114302813E-2</v>
      </c>
      <c r="K35" s="15">
        <v>0</v>
      </c>
      <c r="L35" s="14">
        <v>9.2758827049670856E-3</v>
      </c>
      <c r="M35" s="14">
        <v>0</v>
      </c>
      <c r="N35" s="14">
        <v>0</v>
      </c>
      <c r="O35" s="14">
        <v>0</v>
      </c>
      <c r="P35" s="14">
        <v>4.757630161579892E-2</v>
      </c>
      <c r="Q35" s="14">
        <v>3.291442250149611E-3</v>
      </c>
      <c r="R35" s="14">
        <v>1.1968880909634949E-3</v>
      </c>
      <c r="S35" s="14">
        <v>0</v>
      </c>
      <c r="T35" s="14">
        <v>0</v>
      </c>
      <c r="U35" s="14">
        <v>0.14063435068821065</v>
      </c>
      <c r="V35" s="14">
        <v>0</v>
      </c>
      <c r="W35" s="14">
        <v>0.3641532016756433</v>
      </c>
      <c r="X35" s="14">
        <v>0</v>
      </c>
      <c r="Y35" s="14">
        <v>0</v>
      </c>
      <c r="Z35" s="21">
        <v>0.32106523040095752</v>
      </c>
    </row>
    <row r="36" spans="1:26" x14ac:dyDescent="0.25">
      <c r="A36" s="4">
        <v>2008</v>
      </c>
      <c r="B36" s="8">
        <v>1166</v>
      </c>
      <c r="C36" s="8" t="s">
        <v>43</v>
      </c>
      <c r="D36" s="15">
        <v>0</v>
      </c>
      <c r="E36" s="14">
        <v>0</v>
      </c>
      <c r="F36" s="14">
        <v>0</v>
      </c>
      <c r="G36" s="14">
        <v>0</v>
      </c>
      <c r="H36" s="14">
        <v>0</v>
      </c>
      <c r="I36" s="14">
        <v>4.974271012006861E-2</v>
      </c>
      <c r="J36" s="14">
        <v>3.3447684391080618E-2</v>
      </c>
      <c r="K36" s="15">
        <v>0</v>
      </c>
      <c r="L36" s="14">
        <v>4.8027444253859346E-2</v>
      </c>
      <c r="M36" s="14">
        <v>0</v>
      </c>
      <c r="N36" s="14">
        <v>0</v>
      </c>
      <c r="O36" s="14">
        <v>0</v>
      </c>
      <c r="P36" s="14">
        <v>1.6295025728987993E-2</v>
      </c>
      <c r="Q36" s="14">
        <v>4.2881646655231562E-3</v>
      </c>
      <c r="R36" s="14">
        <v>0</v>
      </c>
      <c r="S36" s="14">
        <v>0</v>
      </c>
      <c r="T36" s="14">
        <v>0</v>
      </c>
      <c r="U36" s="14">
        <v>0.153516295025729</v>
      </c>
      <c r="V36" s="14">
        <v>0</v>
      </c>
      <c r="W36" s="14">
        <v>0.47598627787307035</v>
      </c>
      <c r="X36" s="14">
        <v>0</v>
      </c>
      <c r="Y36" s="14">
        <v>0</v>
      </c>
      <c r="Z36" s="21">
        <v>0.21869639794168097</v>
      </c>
    </row>
    <row r="37" spans="1:26" x14ac:dyDescent="0.25">
      <c r="A37" s="4">
        <v>2009</v>
      </c>
      <c r="B37" s="8">
        <v>1853</v>
      </c>
      <c r="C37" s="8" t="s">
        <v>43</v>
      </c>
      <c r="D37" s="15">
        <v>0</v>
      </c>
      <c r="E37" s="14">
        <v>0</v>
      </c>
      <c r="F37" s="14">
        <v>0</v>
      </c>
      <c r="G37" s="14">
        <v>0</v>
      </c>
      <c r="H37" s="14">
        <v>0</v>
      </c>
      <c r="I37" s="14">
        <v>1.834862385321101E-2</v>
      </c>
      <c r="J37" s="14">
        <v>3.5617916891527254E-2</v>
      </c>
      <c r="K37" s="15">
        <v>0</v>
      </c>
      <c r="L37" s="14">
        <v>1.24123043712898E-2</v>
      </c>
      <c r="M37" s="14">
        <v>0</v>
      </c>
      <c r="N37" s="14">
        <v>0</v>
      </c>
      <c r="O37" s="14">
        <v>0</v>
      </c>
      <c r="P37" s="14">
        <v>2.0507285483000539E-2</v>
      </c>
      <c r="Q37" s="14">
        <v>2.6983270372369131E-3</v>
      </c>
      <c r="R37" s="14">
        <v>0</v>
      </c>
      <c r="S37" s="14">
        <v>0</v>
      </c>
      <c r="T37" s="14">
        <v>0</v>
      </c>
      <c r="U37" s="14">
        <v>0.14247166756610902</v>
      </c>
      <c r="V37" s="14">
        <v>0</v>
      </c>
      <c r="W37" s="14">
        <v>0.41985968699406367</v>
      </c>
      <c r="X37" s="14">
        <v>0</v>
      </c>
      <c r="Y37" s="14">
        <v>0</v>
      </c>
      <c r="Z37" s="21">
        <v>0.34808418780356182</v>
      </c>
    </row>
    <row r="38" spans="1:26" x14ac:dyDescent="0.25">
      <c r="A38" s="4">
        <v>2010</v>
      </c>
      <c r="B38" s="8">
        <v>1810</v>
      </c>
      <c r="C38" s="8" t="s">
        <v>43</v>
      </c>
      <c r="D38" s="15">
        <v>0</v>
      </c>
      <c r="E38" s="14">
        <v>1.1049723756906078E-3</v>
      </c>
      <c r="F38" s="14">
        <v>0</v>
      </c>
      <c r="G38" s="14">
        <v>0</v>
      </c>
      <c r="H38" s="14">
        <v>0</v>
      </c>
      <c r="I38" s="14">
        <v>4.4198895027624308E-2</v>
      </c>
      <c r="J38" s="14">
        <v>3.7016574585635356E-2</v>
      </c>
      <c r="K38" s="15">
        <v>0</v>
      </c>
      <c r="L38" s="14">
        <v>1.3259668508287293E-2</v>
      </c>
      <c r="M38" s="14">
        <v>0</v>
      </c>
      <c r="N38" s="14">
        <v>0</v>
      </c>
      <c r="O38" s="14">
        <v>0</v>
      </c>
      <c r="P38" s="14">
        <v>4.3646408839779008E-2</v>
      </c>
      <c r="Q38" s="14">
        <v>6.6298342541436465E-3</v>
      </c>
      <c r="R38" s="14">
        <v>1.1049723756906078E-3</v>
      </c>
      <c r="S38" s="14">
        <v>0</v>
      </c>
      <c r="T38" s="14">
        <v>0</v>
      </c>
      <c r="U38" s="14">
        <v>9.1160220994475127E-2</v>
      </c>
      <c r="V38" s="14">
        <v>0</v>
      </c>
      <c r="W38" s="14">
        <v>0.35801104972375686</v>
      </c>
      <c r="X38" s="14">
        <v>3.6464088397790057E-2</v>
      </c>
      <c r="Y38" s="14">
        <v>0</v>
      </c>
      <c r="Z38" s="21">
        <v>0.36740331491712708</v>
      </c>
    </row>
    <row r="39" spans="1:26" x14ac:dyDescent="0.25">
      <c r="A39" s="4">
        <v>2011</v>
      </c>
      <c r="B39" s="8">
        <v>1514</v>
      </c>
      <c r="C39" s="8" t="s">
        <v>43</v>
      </c>
      <c r="D39" s="15">
        <v>0</v>
      </c>
      <c r="E39" s="14">
        <v>0</v>
      </c>
      <c r="F39" s="14">
        <v>0</v>
      </c>
      <c r="G39" s="14">
        <v>3.3025099075297227E-3</v>
      </c>
      <c r="H39" s="14">
        <v>0</v>
      </c>
      <c r="I39" s="14">
        <v>2.7741083223249668E-2</v>
      </c>
      <c r="J39" s="14">
        <v>3.0383091149273449E-2</v>
      </c>
      <c r="K39" s="15">
        <v>0</v>
      </c>
      <c r="L39" s="14">
        <v>9.9075297225891673E-3</v>
      </c>
      <c r="M39" s="14">
        <v>0</v>
      </c>
      <c r="N39" s="14">
        <v>0</v>
      </c>
      <c r="O39" s="14">
        <v>0</v>
      </c>
      <c r="P39" s="14">
        <v>3.1043593130779392E-2</v>
      </c>
      <c r="Q39" s="14">
        <v>5.9445178335535004E-3</v>
      </c>
      <c r="R39" s="14">
        <v>5.2840158520475562E-3</v>
      </c>
      <c r="S39" s="14">
        <v>0</v>
      </c>
      <c r="T39" s="14">
        <v>0</v>
      </c>
      <c r="U39" s="14">
        <v>0.12879788639365919</v>
      </c>
      <c r="V39" s="14">
        <v>0</v>
      </c>
      <c r="W39" s="14">
        <v>0.21862615587846765</v>
      </c>
      <c r="X39" s="14">
        <v>4.4253632760898283E-2</v>
      </c>
      <c r="Y39" s="14">
        <v>0</v>
      </c>
      <c r="Z39" s="21">
        <v>0.49471598414795243</v>
      </c>
    </row>
    <row r="40" spans="1:26" x14ac:dyDescent="0.25">
      <c r="A40" s="4">
        <v>2012</v>
      </c>
      <c r="B40" s="8">
        <v>1569</v>
      </c>
      <c r="C40" s="8" t="s">
        <v>43</v>
      </c>
      <c r="D40" s="15">
        <v>0</v>
      </c>
      <c r="E40" s="14">
        <v>0</v>
      </c>
      <c r="F40" s="14">
        <v>0</v>
      </c>
      <c r="G40" s="14">
        <v>0</v>
      </c>
      <c r="H40" s="14">
        <v>0</v>
      </c>
      <c r="I40" s="14">
        <v>1.6571064372211598E-2</v>
      </c>
      <c r="J40" s="14">
        <v>2.3581899298916506E-2</v>
      </c>
      <c r="K40" s="15">
        <v>0</v>
      </c>
      <c r="L40" s="14">
        <v>1.7208413001912046E-2</v>
      </c>
      <c r="M40" s="14">
        <v>0</v>
      </c>
      <c r="N40" s="14">
        <v>0</v>
      </c>
      <c r="O40" s="14">
        <v>0</v>
      </c>
      <c r="P40" s="14">
        <v>5.4811982154238367E-2</v>
      </c>
      <c r="Q40" s="14">
        <v>1.1472275334608031E-2</v>
      </c>
      <c r="R40" s="14">
        <v>3.1867431485022306E-3</v>
      </c>
      <c r="S40" s="14">
        <v>0</v>
      </c>
      <c r="T40" s="14">
        <v>0</v>
      </c>
      <c r="U40" s="14">
        <v>0.130019120458891</v>
      </c>
      <c r="V40" s="14">
        <v>0</v>
      </c>
      <c r="W40" s="14">
        <v>0.17590822179732313</v>
      </c>
      <c r="X40" s="14">
        <v>0.14977692797960485</v>
      </c>
      <c r="Y40" s="14">
        <v>0</v>
      </c>
      <c r="Z40" s="21">
        <v>0.41746335245379224</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1240</v>
      </c>
      <c r="C42" s="9"/>
      <c r="D42" s="16">
        <v>1.9931350752277105E-4</v>
      </c>
      <c r="E42" s="1">
        <v>1.8685434793631954E-4</v>
      </c>
      <c r="F42" s="1">
        <v>0</v>
      </c>
      <c r="G42" s="1">
        <v>1.8046095164175387E-3</v>
      </c>
      <c r="H42" s="1">
        <v>1.3123359580052493E-4</v>
      </c>
      <c r="I42" s="1">
        <v>8.2297791884776955E-2</v>
      </c>
      <c r="J42" s="1">
        <v>2.2726875617155393E-2</v>
      </c>
      <c r="K42" s="16">
        <v>1.9306069248622121E-3</v>
      </c>
      <c r="L42" s="1">
        <v>4.485411157997915E-2</v>
      </c>
      <c r="M42" s="1">
        <v>1.290766817027992E-3</v>
      </c>
      <c r="N42" s="1">
        <v>1.0882432740982977E-2</v>
      </c>
      <c r="O42" s="1">
        <v>2.9612900553764896E-4</v>
      </c>
      <c r="P42" s="1">
        <v>3.9187186658114923E-2</v>
      </c>
      <c r="Q42" s="1">
        <v>3.8280369375407785E-3</v>
      </c>
      <c r="R42" s="1">
        <v>6.1100816646136626E-3</v>
      </c>
      <c r="S42" s="1">
        <v>8.658008658008658E-5</v>
      </c>
      <c r="T42" s="1">
        <v>0</v>
      </c>
      <c r="U42" s="1">
        <v>0.20640111839968223</v>
      </c>
      <c r="V42" s="1">
        <v>0</v>
      </c>
      <c r="W42" s="1">
        <v>0.31107479696895213</v>
      </c>
      <c r="X42" s="1">
        <v>1.2190106092349412E-2</v>
      </c>
      <c r="Y42" s="1">
        <v>4.6359904822560117E-4</v>
      </c>
      <c r="Z42" s="22">
        <v>0.25405776860594181</v>
      </c>
    </row>
    <row r="43" spans="1:26" x14ac:dyDescent="0.25">
      <c r="A43" s="5" t="s">
        <v>33</v>
      </c>
      <c r="B43" s="9">
        <v>277</v>
      </c>
      <c r="C43" s="9"/>
      <c r="D43" s="16">
        <v>0</v>
      </c>
      <c r="E43" s="1">
        <v>0</v>
      </c>
      <c r="F43" s="1">
        <v>0</v>
      </c>
      <c r="G43" s="1">
        <v>8.2508250825082501E-3</v>
      </c>
      <c r="H43" s="1">
        <v>0</v>
      </c>
      <c r="I43" s="1">
        <v>0.21575085795432131</v>
      </c>
      <c r="J43" s="1">
        <v>0</v>
      </c>
      <c r="K43" s="16">
        <v>8.2508250825082501E-3</v>
      </c>
      <c r="L43" s="1">
        <v>4.5921922869577789E-2</v>
      </c>
      <c r="M43" s="1">
        <v>0</v>
      </c>
      <c r="N43" s="1">
        <v>3.3062469593572896E-2</v>
      </c>
      <c r="O43" s="1">
        <v>0</v>
      </c>
      <c r="P43" s="1">
        <v>1.4851485148514851E-2</v>
      </c>
      <c r="Q43" s="1">
        <v>0</v>
      </c>
      <c r="R43" s="1">
        <v>7.6262606340315306E-3</v>
      </c>
      <c r="S43" s="1">
        <v>0</v>
      </c>
      <c r="T43" s="1">
        <v>0</v>
      </c>
      <c r="U43" s="1">
        <v>0.4000499651558781</v>
      </c>
      <c r="V43" s="1">
        <v>0</v>
      </c>
      <c r="W43" s="1">
        <v>0.23738051095946247</v>
      </c>
      <c r="X43" s="1">
        <v>0</v>
      </c>
      <c r="Y43" s="1">
        <v>1.9920318725099601E-3</v>
      </c>
      <c r="Z43" s="22">
        <v>2.6862845647114515E-2</v>
      </c>
    </row>
    <row r="44" spans="1:26" x14ac:dyDescent="0.25">
      <c r="A44" s="5" t="s">
        <v>34</v>
      </c>
      <c r="B44" s="9">
        <v>778</v>
      </c>
      <c r="C44" s="9"/>
      <c r="D44" s="16">
        <v>0</v>
      </c>
      <c r="E44" s="1">
        <v>0</v>
      </c>
      <c r="F44" s="1">
        <v>0</v>
      </c>
      <c r="G44" s="1">
        <v>3.0668801249543807E-3</v>
      </c>
      <c r="H44" s="1">
        <v>3.5790980672870435E-4</v>
      </c>
      <c r="I44" s="1">
        <v>0.11731494268552875</v>
      </c>
      <c r="J44" s="1">
        <v>2.3601089108694941E-2</v>
      </c>
      <c r="K44" s="16">
        <v>3.7651415982590782E-3</v>
      </c>
      <c r="L44" s="1">
        <v>7.9421300828746461E-2</v>
      </c>
      <c r="M44" s="1">
        <v>3.5202731373490687E-3</v>
      </c>
      <c r="N44" s="1">
        <v>2.2002984891854746E-2</v>
      </c>
      <c r="O44" s="1">
        <v>0</v>
      </c>
      <c r="P44" s="1">
        <v>5.6892692704297018E-2</v>
      </c>
      <c r="Q44" s="1">
        <v>1.505972425791457E-3</v>
      </c>
      <c r="R44" s="1">
        <v>9.2272722799992667E-3</v>
      </c>
      <c r="S44" s="1">
        <v>2.3612750885478159E-4</v>
      </c>
      <c r="T44" s="1">
        <v>0</v>
      </c>
      <c r="U44" s="1">
        <v>0.21958888396004494</v>
      </c>
      <c r="V44" s="1">
        <v>0</v>
      </c>
      <c r="W44" s="1">
        <v>0.28187237047439029</v>
      </c>
      <c r="X44" s="1">
        <v>5.370179003511907E-3</v>
      </c>
      <c r="Y44" s="1">
        <v>6.8314526312402985E-4</v>
      </c>
      <c r="Z44" s="22">
        <v>0.17157283419787028</v>
      </c>
    </row>
    <row r="45" spans="1:26" x14ac:dyDescent="0.25">
      <c r="A45" s="5" t="s">
        <v>35</v>
      </c>
      <c r="B45" s="9">
        <v>1131</v>
      </c>
      <c r="C45" s="9"/>
      <c r="D45" s="16">
        <v>1.0422805430293487E-3</v>
      </c>
      <c r="E45" s="1">
        <v>1.3245033112582781E-3</v>
      </c>
      <c r="F45" s="1">
        <v>0</v>
      </c>
      <c r="G45" s="1">
        <v>0</v>
      </c>
      <c r="H45" s="1">
        <v>0</v>
      </c>
      <c r="I45" s="1">
        <v>1.3812788037068254E-2</v>
      </c>
      <c r="J45" s="1">
        <v>2.0345948237292018E-2</v>
      </c>
      <c r="K45" s="16">
        <v>0</v>
      </c>
      <c r="L45" s="1">
        <v>2.4352130099788743E-2</v>
      </c>
      <c r="M45" s="1">
        <v>0</v>
      </c>
      <c r="N45" s="1">
        <v>5.1268354568686607E-3</v>
      </c>
      <c r="O45" s="1">
        <v>1.078050884001725E-3</v>
      </c>
      <c r="P45" s="1">
        <v>5.978995413917971E-3</v>
      </c>
      <c r="Q45" s="1">
        <v>2.6490066225165563E-3</v>
      </c>
      <c r="R45" s="1">
        <v>2.7161827757914946E-3</v>
      </c>
      <c r="S45" s="1">
        <v>0</v>
      </c>
      <c r="T45" s="1">
        <v>0</v>
      </c>
      <c r="U45" s="1">
        <v>0.26367655514060429</v>
      </c>
      <c r="V45" s="1">
        <v>0</v>
      </c>
      <c r="W45" s="1">
        <v>0.32193053913611269</v>
      </c>
      <c r="X45" s="1">
        <v>7.8290035253607369E-3</v>
      </c>
      <c r="Y45" s="1">
        <v>0</v>
      </c>
      <c r="Z45" s="22">
        <v>0.32813718081638926</v>
      </c>
    </row>
    <row r="46" spans="1:26" ht="15.75" thickBot="1" x14ac:dyDescent="0.3">
      <c r="A46" s="6" t="s">
        <v>36</v>
      </c>
      <c r="B46" s="11">
        <v>1763</v>
      </c>
      <c r="C46" s="11"/>
      <c r="D46" s="17">
        <v>2.0375454261393463E-4</v>
      </c>
      <c r="E46" s="18">
        <v>1.1658003602248224E-4</v>
      </c>
      <c r="F46" s="18">
        <v>0</v>
      </c>
      <c r="G46" s="18">
        <v>2.7863956807224784E-4</v>
      </c>
      <c r="H46" s="18">
        <v>0</v>
      </c>
      <c r="I46" s="18">
        <v>5.0394950498760388E-2</v>
      </c>
      <c r="J46" s="18">
        <v>2.5796888829081526E-2</v>
      </c>
      <c r="K46" s="17">
        <v>0</v>
      </c>
      <c r="L46" s="18">
        <v>2.1934914446045839E-2</v>
      </c>
      <c r="M46" s="18">
        <v>0</v>
      </c>
      <c r="N46" s="18">
        <v>2.0962163295252072E-4</v>
      </c>
      <c r="O46" s="18">
        <v>4.0355125100887811E-4</v>
      </c>
      <c r="P46" s="18">
        <v>3.5868287389814062E-2</v>
      </c>
      <c r="Q46" s="18">
        <v>6.4520279696405457E-3</v>
      </c>
      <c r="R46" s="18">
        <v>4.1715275187843162E-3</v>
      </c>
      <c r="S46" s="18">
        <v>0</v>
      </c>
      <c r="T46" s="18">
        <v>0</v>
      </c>
      <c r="U46" s="18">
        <v>0.15610187376402879</v>
      </c>
      <c r="V46" s="18">
        <v>0</v>
      </c>
      <c r="W46" s="18">
        <v>0.34222108532307194</v>
      </c>
      <c r="X46" s="18">
        <v>2.0224585939697799E-2</v>
      </c>
      <c r="Y46" s="18">
        <v>1.7209355767027059E-4</v>
      </c>
      <c r="Z46" s="23">
        <v>0.33544961773273446</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121</v>
      </c>
    </row>
    <row r="2" spans="1:26" x14ac:dyDescent="0.25">
      <c r="A2" t="s">
        <v>122</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10</v>
      </c>
      <c r="C9" s="8">
        <v>2</v>
      </c>
      <c r="D9" s="15" t="s">
        <v>26</v>
      </c>
      <c r="E9" s="14" t="s">
        <v>27</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78</v>
      </c>
      <c r="C10" s="8" t="s">
        <v>41</v>
      </c>
      <c r="D10" s="15" t="s">
        <v>26</v>
      </c>
      <c r="E10" s="14" t="s">
        <v>27</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197</v>
      </c>
      <c r="C11" s="8" t="s">
        <v>42</v>
      </c>
      <c r="D11" s="15">
        <v>0</v>
      </c>
      <c r="E11" s="14">
        <v>0</v>
      </c>
      <c r="F11" s="14">
        <v>0</v>
      </c>
      <c r="G11" s="14">
        <v>2.5380710659898477E-2</v>
      </c>
      <c r="H11" s="14">
        <v>0</v>
      </c>
      <c r="I11" s="14">
        <v>0.14720812182741116</v>
      </c>
      <c r="J11" s="14">
        <v>0</v>
      </c>
      <c r="K11" s="15">
        <v>2.5380710659898477E-2</v>
      </c>
      <c r="L11" s="14">
        <v>0.10152284263959391</v>
      </c>
      <c r="M11" s="14">
        <v>0</v>
      </c>
      <c r="N11" s="14">
        <v>6.091370558375634E-2</v>
      </c>
      <c r="O11" s="14">
        <v>0</v>
      </c>
      <c r="P11" s="14">
        <v>4.5685279187817257E-2</v>
      </c>
      <c r="Q11" s="14">
        <v>0</v>
      </c>
      <c r="R11" s="14">
        <v>0</v>
      </c>
      <c r="S11" s="14">
        <v>0</v>
      </c>
      <c r="T11" s="14">
        <v>0</v>
      </c>
      <c r="U11" s="14">
        <v>0.46700507614213199</v>
      </c>
      <c r="V11" s="14">
        <v>0</v>
      </c>
      <c r="W11" s="14">
        <v>0.1116751269035533</v>
      </c>
      <c r="X11" s="14">
        <v>0</v>
      </c>
      <c r="Y11" s="14">
        <v>0</v>
      </c>
      <c r="Z11" s="21">
        <v>1.5228426395939087E-2</v>
      </c>
    </row>
    <row r="12" spans="1:26" x14ac:dyDescent="0.25">
      <c r="A12" s="4">
        <v>1984</v>
      </c>
      <c r="B12" s="8">
        <v>205</v>
      </c>
      <c r="C12" s="8" t="s">
        <v>43</v>
      </c>
      <c r="D12" s="15">
        <v>0</v>
      </c>
      <c r="E12" s="14">
        <v>0</v>
      </c>
      <c r="F12" s="14">
        <v>0</v>
      </c>
      <c r="G12" s="14">
        <v>0</v>
      </c>
      <c r="H12" s="14">
        <v>0</v>
      </c>
      <c r="I12" s="14">
        <v>0.31219512195121951</v>
      </c>
      <c r="J12" s="14">
        <v>0</v>
      </c>
      <c r="K12" s="15">
        <v>0</v>
      </c>
      <c r="L12" s="14">
        <v>1.4634146341463415E-2</v>
      </c>
      <c r="M12" s="14">
        <v>0</v>
      </c>
      <c r="N12" s="14">
        <v>2.4390243902439025E-2</v>
      </c>
      <c r="O12" s="14">
        <v>0</v>
      </c>
      <c r="P12" s="14">
        <v>0</v>
      </c>
      <c r="Q12" s="14">
        <v>0</v>
      </c>
      <c r="R12" s="14">
        <v>1.4634146341463415E-2</v>
      </c>
      <c r="S12" s="14">
        <v>0</v>
      </c>
      <c r="T12" s="14">
        <v>0</v>
      </c>
      <c r="U12" s="14">
        <v>0.2097560975609756</v>
      </c>
      <c r="V12" s="14">
        <v>0</v>
      </c>
      <c r="W12" s="14">
        <v>0.36585365853658536</v>
      </c>
      <c r="X12" s="14">
        <v>0</v>
      </c>
      <c r="Y12" s="14">
        <v>4.8780487804878049E-3</v>
      </c>
      <c r="Z12" s="21">
        <v>5.3658536585365853E-2</v>
      </c>
    </row>
    <row r="13" spans="1:26" x14ac:dyDescent="0.25">
      <c r="A13" s="4">
        <v>1985</v>
      </c>
      <c r="B13" s="8">
        <v>62</v>
      </c>
      <c r="C13" s="8" t="s">
        <v>43</v>
      </c>
      <c r="D13" s="15">
        <v>0</v>
      </c>
      <c r="E13" s="14">
        <v>0</v>
      </c>
      <c r="F13" s="14">
        <v>0</v>
      </c>
      <c r="G13" s="14">
        <v>0</v>
      </c>
      <c r="H13" s="14">
        <v>0</v>
      </c>
      <c r="I13" s="14">
        <v>0.29032258064516131</v>
      </c>
      <c r="J13" s="14">
        <v>3.2258064516129031E-2</v>
      </c>
      <c r="K13" s="15">
        <v>0</v>
      </c>
      <c r="L13" s="14">
        <v>0</v>
      </c>
      <c r="M13" s="14">
        <v>0</v>
      </c>
      <c r="N13" s="14">
        <v>4.8387096774193547E-2</v>
      </c>
      <c r="O13" s="14">
        <v>0</v>
      </c>
      <c r="P13" s="14">
        <v>0</v>
      </c>
      <c r="Q13" s="14">
        <v>0</v>
      </c>
      <c r="R13" s="14">
        <v>6.4516129032258063E-2</v>
      </c>
      <c r="S13" s="14">
        <v>0</v>
      </c>
      <c r="T13" s="14">
        <v>0</v>
      </c>
      <c r="U13" s="14">
        <v>0.17741935483870969</v>
      </c>
      <c r="V13" s="14">
        <v>0</v>
      </c>
      <c r="W13" s="14">
        <v>0.33870967741935482</v>
      </c>
      <c r="X13" s="14">
        <v>0</v>
      </c>
      <c r="Y13" s="14">
        <v>0</v>
      </c>
      <c r="Z13" s="21">
        <v>4.8387096774193547E-2</v>
      </c>
    </row>
    <row r="14" spans="1:26" x14ac:dyDescent="0.25">
      <c r="A14" s="4">
        <v>1986</v>
      </c>
      <c r="B14" s="8">
        <v>111</v>
      </c>
      <c r="C14" s="8" t="s">
        <v>43</v>
      </c>
      <c r="D14" s="15">
        <v>0</v>
      </c>
      <c r="E14" s="14">
        <v>0</v>
      </c>
      <c r="F14" s="14">
        <v>0</v>
      </c>
      <c r="G14" s="14">
        <v>0</v>
      </c>
      <c r="H14" s="14">
        <v>0</v>
      </c>
      <c r="I14" s="14">
        <v>0.15315315315315314</v>
      </c>
      <c r="J14" s="14">
        <v>0</v>
      </c>
      <c r="K14" s="15">
        <v>0</v>
      </c>
      <c r="L14" s="14">
        <v>0.11711711711711711</v>
      </c>
      <c r="M14" s="14">
        <v>0</v>
      </c>
      <c r="N14" s="14">
        <v>1.8018018018018018E-2</v>
      </c>
      <c r="O14" s="14">
        <v>0</v>
      </c>
      <c r="P14" s="14">
        <v>0</v>
      </c>
      <c r="Q14" s="14">
        <v>0</v>
      </c>
      <c r="R14" s="14">
        <v>0</v>
      </c>
      <c r="S14" s="14">
        <v>0</v>
      </c>
      <c r="T14" s="14">
        <v>0</v>
      </c>
      <c r="U14" s="14">
        <v>0.14414414414414414</v>
      </c>
      <c r="V14" s="14">
        <v>0</v>
      </c>
      <c r="W14" s="14">
        <v>0.36936936936936937</v>
      </c>
      <c r="X14" s="14">
        <v>0</v>
      </c>
      <c r="Y14" s="14">
        <v>0</v>
      </c>
      <c r="Z14" s="21">
        <v>0.1981981981981982</v>
      </c>
    </row>
    <row r="15" spans="1:26" x14ac:dyDescent="0.25">
      <c r="A15" s="4">
        <v>1987</v>
      </c>
      <c r="B15" s="8">
        <v>142</v>
      </c>
      <c r="C15" s="8" t="s">
        <v>43</v>
      </c>
      <c r="D15" s="15">
        <v>0</v>
      </c>
      <c r="E15" s="14">
        <v>0</v>
      </c>
      <c r="F15" s="14">
        <v>0</v>
      </c>
      <c r="G15" s="14">
        <v>0</v>
      </c>
      <c r="H15" s="14">
        <v>0</v>
      </c>
      <c r="I15" s="14">
        <v>9.154929577464789E-2</v>
      </c>
      <c r="J15" s="14">
        <v>0</v>
      </c>
      <c r="K15" s="15">
        <v>1.4084507042253521E-2</v>
      </c>
      <c r="L15" s="14">
        <v>0.13380281690140844</v>
      </c>
      <c r="M15" s="14">
        <v>2.1126760563380281E-2</v>
      </c>
      <c r="N15" s="14">
        <v>2.1126760563380281E-2</v>
      </c>
      <c r="O15" s="14">
        <v>0</v>
      </c>
      <c r="P15" s="14">
        <v>3.5211267605633804E-2</v>
      </c>
      <c r="Q15" s="14">
        <v>0</v>
      </c>
      <c r="R15" s="14">
        <v>2.1126760563380281E-2</v>
      </c>
      <c r="S15" s="14">
        <v>0</v>
      </c>
      <c r="T15" s="14">
        <v>0</v>
      </c>
      <c r="U15" s="14">
        <v>0.13380281690140844</v>
      </c>
      <c r="V15" s="14">
        <v>0</v>
      </c>
      <c r="W15" s="14">
        <v>0.36619718309859156</v>
      </c>
      <c r="X15" s="14">
        <v>2.8169014084507043E-2</v>
      </c>
      <c r="Y15" s="14">
        <v>0</v>
      </c>
      <c r="Z15" s="21">
        <v>0.13380281690140844</v>
      </c>
    </row>
    <row r="16" spans="1:26" x14ac:dyDescent="0.25">
      <c r="A16" s="4">
        <v>1988</v>
      </c>
      <c r="B16" s="8">
        <v>277</v>
      </c>
      <c r="C16" s="8" t="s">
        <v>43</v>
      </c>
      <c r="D16" s="15">
        <v>0</v>
      </c>
      <c r="E16" s="14">
        <v>0</v>
      </c>
      <c r="F16" s="14">
        <v>0</v>
      </c>
      <c r="G16" s="14">
        <v>7.2202166064981952E-3</v>
      </c>
      <c r="H16" s="14">
        <v>0</v>
      </c>
      <c r="I16" s="14">
        <v>5.4151624548736461E-2</v>
      </c>
      <c r="J16" s="14">
        <v>0</v>
      </c>
      <c r="K16" s="15">
        <v>3.9711191335740074E-2</v>
      </c>
      <c r="L16" s="14">
        <v>0.1588447653429603</v>
      </c>
      <c r="M16" s="14">
        <v>2.1660649819494584E-2</v>
      </c>
      <c r="N16" s="14">
        <v>5.0541516245487368E-2</v>
      </c>
      <c r="O16" s="14">
        <v>0</v>
      </c>
      <c r="P16" s="14">
        <v>8.6642599277978335E-2</v>
      </c>
      <c r="Q16" s="14">
        <v>0</v>
      </c>
      <c r="R16" s="14">
        <v>0</v>
      </c>
      <c r="S16" s="14">
        <v>0</v>
      </c>
      <c r="T16" s="14">
        <v>0</v>
      </c>
      <c r="U16" s="14">
        <v>0.10830324909747291</v>
      </c>
      <c r="V16" s="14">
        <v>0</v>
      </c>
      <c r="W16" s="14">
        <v>0.17328519855595667</v>
      </c>
      <c r="X16" s="14">
        <v>0</v>
      </c>
      <c r="Y16" s="14">
        <v>0</v>
      </c>
      <c r="Z16" s="21">
        <v>0.29963898916967507</v>
      </c>
    </row>
    <row r="17" spans="1:26" x14ac:dyDescent="0.25">
      <c r="A17" s="4">
        <v>1989</v>
      </c>
      <c r="B17" s="8">
        <v>1034</v>
      </c>
      <c r="C17" s="8" t="s">
        <v>43</v>
      </c>
      <c r="D17" s="15">
        <v>0</v>
      </c>
      <c r="E17" s="14">
        <v>0</v>
      </c>
      <c r="F17" s="14">
        <v>0</v>
      </c>
      <c r="G17" s="14">
        <v>2.9013539651837525E-3</v>
      </c>
      <c r="H17" s="14">
        <v>0</v>
      </c>
      <c r="I17" s="14">
        <v>4.5454545454545456E-2</v>
      </c>
      <c r="J17" s="14">
        <v>6.286266924564797E-2</v>
      </c>
      <c r="K17" s="15">
        <v>0</v>
      </c>
      <c r="L17" s="14">
        <v>2.4177949709864602E-2</v>
      </c>
      <c r="M17" s="14">
        <v>0</v>
      </c>
      <c r="N17" s="14">
        <v>4.2553191489361701E-2</v>
      </c>
      <c r="O17" s="14">
        <v>0</v>
      </c>
      <c r="P17" s="14">
        <v>0.13346228239845262</v>
      </c>
      <c r="Q17" s="14">
        <v>1.9342359767891683E-3</v>
      </c>
      <c r="R17" s="14">
        <v>0</v>
      </c>
      <c r="S17" s="14">
        <v>1.9342359767891683E-3</v>
      </c>
      <c r="T17" s="14">
        <v>0</v>
      </c>
      <c r="U17" s="14">
        <v>0.1760154738878143</v>
      </c>
      <c r="V17" s="14">
        <v>0</v>
      </c>
      <c r="W17" s="14">
        <v>0.42456479690522247</v>
      </c>
      <c r="X17" s="14">
        <v>3.8684719535783366E-3</v>
      </c>
      <c r="Y17" s="14">
        <v>0</v>
      </c>
      <c r="Z17" s="21">
        <v>8.0270793036750485E-2</v>
      </c>
    </row>
    <row r="18" spans="1:26" x14ac:dyDescent="0.25">
      <c r="A18" s="4">
        <v>1990</v>
      </c>
      <c r="B18" s="8">
        <v>1290</v>
      </c>
      <c r="C18" s="8" t="s">
        <v>43</v>
      </c>
      <c r="D18" s="15">
        <v>0</v>
      </c>
      <c r="E18" s="14">
        <v>0</v>
      </c>
      <c r="F18" s="14">
        <v>0</v>
      </c>
      <c r="G18" s="14">
        <v>0</v>
      </c>
      <c r="H18" s="14">
        <v>0</v>
      </c>
      <c r="I18" s="14">
        <v>0.2255813953488372</v>
      </c>
      <c r="J18" s="14">
        <v>5.8139534883720929E-2</v>
      </c>
      <c r="K18" s="15">
        <v>0</v>
      </c>
      <c r="L18" s="14">
        <v>3.0232558139534883E-2</v>
      </c>
      <c r="M18" s="14">
        <v>2.3255813953488372E-3</v>
      </c>
      <c r="N18" s="14">
        <v>1.5503875968992248E-3</v>
      </c>
      <c r="O18" s="14">
        <v>0</v>
      </c>
      <c r="P18" s="14">
        <v>0.10310077519379846</v>
      </c>
      <c r="Q18" s="14">
        <v>7.7519379844961239E-4</v>
      </c>
      <c r="R18" s="14">
        <v>0</v>
      </c>
      <c r="S18" s="14">
        <v>0</v>
      </c>
      <c r="T18" s="14">
        <v>0</v>
      </c>
      <c r="U18" s="14">
        <v>0.11705426356589148</v>
      </c>
      <c r="V18" s="14">
        <v>0</v>
      </c>
      <c r="W18" s="14">
        <v>0.37906976744186044</v>
      </c>
      <c r="X18" s="14">
        <v>0</v>
      </c>
      <c r="Y18" s="14">
        <v>0</v>
      </c>
      <c r="Z18" s="21">
        <v>8.2170542635658914E-2</v>
      </c>
    </row>
    <row r="19" spans="1:26" x14ac:dyDescent="0.25">
      <c r="A19" s="4">
        <v>1991</v>
      </c>
      <c r="B19" s="8">
        <v>251</v>
      </c>
      <c r="C19" s="8" t="s">
        <v>43</v>
      </c>
      <c r="D19" s="15">
        <v>0</v>
      </c>
      <c r="E19" s="14">
        <v>0</v>
      </c>
      <c r="F19" s="14">
        <v>0</v>
      </c>
      <c r="G19" s="14">
        <v>1.9920318725099601E-2</v>
      </c>
      <c r="H19" s="14">
        <v>0</v>
      </c>
      <c r="I19" s="14">
        <v>7.9681274900398405E-2</v>
      </c>
      <c r="J19" s="14">
        <v>1.9920318725099601E-2</v>
      </c>
      <c r="K19" s="15">
        <v>0</v>
      </c>
      <c r="L19" s="14">
        <v>3.1872509960159362E-2</v>
      </c>
      <c r="M19" s="14">
        <v>0</v>
      </c>
      <c r="N19" s="14">
        <v>2.3904382470119521E-2</v>
      </c>
      <c r="O19" s="14">
        <v>0</v>
      </c>
      <c r="P19" s="14">
        <v>0.16334661354581673</v>
      </c>
      <c r="Q19" s="14">
        <v>7.9681274900398405E-3</v>
      </c>
      <c r="R19" s="14">
        <v>0</v>
      </c>
      <c r="S19" s="14">
        <v>0</v>
      </c>
      <c r="T19" s="14">
        <v>0</v>
      </c>
      <c r="U19" s="14">
        <v>0.22709163346613548</v>
      </c>
      <c r="V19" s="14">
        <v>0</v>
      </c>
      <c r="W19" s="14">
        <v>0.22310756972111553</v>
      </c>
      <c r="X19" s="14">
        <v>2.7888446215139442E-2</v>
      </c>
      <c r="Y19" s="14">
        <v>0</v>
      </c>
      <c r="Z19" s="21">
        <v>0.1752988047808765</v>
      </c>
    </row>
    <row r="20" spans="1:26" x14ac:dyDescent="0.25">
      <c r="A20" s="4">
        <v>1992</v>
      </c>
      <c r="B20" s="8">
        <v>383</v>
      </c>
      <c r="C20" s="8" t="s">
        <v>43</v>
      </c>
      <c r="D20" s="15">
        <v>0</v>
      </c>
      <c r="E20" s="14">
        <v>0</v>
      </c>
      <c r="F20" s="14">
        <v>0</v>
      </c>
      <c r="G20" s="14">
        <v>0</v>
      </c>
      <c r="H20" s="14">
        <v>0</v>
      </c>
      <c r="I20" s="14">
        <v>7.5718015665796348E-2</v>
      </c>
      <c r="J20" s="14">
        <v>4.1775456919060053E-2</v>
      </c>
      <c r="K20" s="15">
        <v>0</v>
      </c>
      <c r="L20" s="14">
        <v>3.6553524804177548E-2</v>
      </c>
      <c r="M20" s="14">
        <v>0</v>
      </c>
      <c r="N20" s="14">
        <v>2.8720626631853784E-2</v>
      </c>
      <c r="O20" s="14">
        <v>0</v>
      </c>
      <c r="P20" s="14">
        <v>7.0496083550913843E-2</v>
      </c>
      <c r="Q20" s="14">
        <v>0</v>
      </c>
      <c r="R20" s="14">
        <v>5.2219321148825066E-3</v>
      </c>
      <c r="S20" s="14">
        <v>0</v>
      </c>
      <c r="T20" s="14">
        <v>0</v>
      </c>
      <c r="U20" s="14">
        <v>0.16710182767624021</v>
      </c>
      <c r="V20" s="14">
        <v>0</v>
      </c>
      <c r="W20" s="14">
        <v>0.18015665796344649</v>
      </c>
      <c r="X20" s="14">
        <v>0</v>
      </c>
      <c r="Y20" s="14">
        <v>0</v>
      </c>
      <c r="Z20" s="21">
        <v>0.39425587467362927</v>
      </c>
    </row>
    <row r="21" spans="1:26" x14ac:dyDescent="0.25">
      <c r="A21" s="4">
        <v>1993</v>
      </c>
      <c r="B21" s="8">
        <v>586</v>
      </c>
      <c r="C21" s="8" t="s">
        <v>43</v>
      </c>
      <c r="D21" s="15">
        <v>0</v>
      </c>
      <c r="E21" s="14">
        <v>0</v>
      </c>
      <c r="F21" s="14">
        <v>0</v>
      </c>
      <c r="G21" s="14">
        <v>0</v>
      </c>
      <c r="H21" s="14">
        <v>0</v>
      </c>
      <c r="I21" s="14">
        <v>0.12116040955631399</v>
      </c>
      <c r="J21" s="14">
        <v>1.877133105802048E-2</v>
      </c>
      <c r="K21" s="15">
        <v>3.4129692832764505E-3</v>
      </c>
      <c r="L21" s="14">
        <v>3.0716723549488057E-2</v>
      </c>
      <c r="M21" s="14">
        <v>0</v>
      </c>
      <c r="N21" s="14">
        <v>3.2423208191126283E-2</v>
      </c>
      <c r="O21" s="14">
        <v>0</v>
      </c>
      <c r="P21" s="14">
        <v>2.9010238907849831E-2</v>
      </c>
      <c r="Q21" s="14">
        <v>6.8259385665529011E-3</v>
      </c>
      <c r="R21" s="14">
        <v>0</v>
      </c>
      <c r="S21" s="14">
        <v>0</v>
      </c>
      <c r="T21" s="14">
        <v>0</v>
      </c>
      <c r="U21" s="14">
        <v>0.1825938566552901</v>
      </c>
      <c r="V21" s="14">
        <v>0</v>
      </c>
      <c r="W21" s="14">
        <v>0.22696245733788398</v>
      </c>
      <c r="X21" s="14">
        <v>0</v>
      </c>
      <c r="Y21" s="14">
        <v>8.5324232081911266E-3</v>
      </c>
      <c r="Z21" s="21">
        <v>0.33959044368600683</v>
      </c>
    </row>
    <row r="22" spans="1:26" x14ac:dyDescent="0.25">
      <c r="A22" s="4">
        <v>1994</v>
      </c>
      <c r="B22" s="8">
        <v>1003</v>
      </c>
      <c r="C22" s="8" t="s">
        <v>43</v>
      </c>
      <c r="D22" s="15">
        <v>0</v>
      </c>
      <c r="E22" s="14">
        <v>0</v>
      </c>
      <c r="F22" s="14">
        <v>0</v>
      </c>
      <c r="G22" s="14">
        <v>0</v>
      </c>
      <c r="H22" s="14">
        <v>0</v>
      </c>
      <c r="I22" s="14">
        <v>4.1874376869391827E-2</v>
      </c>
      <c r="J22" s="14">
        <v>4.9850448654037887E-3</v>
      </c>
      <c r="K22" s="15">
        <v>0</v>
      </c>
      <c r="L22" s="14">
        <v>2.4925224327018942E-2</v>
      </c>
      <c r="M22" s="14">
        <v>0</v>
      </c>
      <c r="N22" s="14">
        <v>2.4925224327018946E-2</v>
      </c>
      <c r="O22" s="14">
        <v>0</v>
      </c>
      <c r="P22" s="14">
        <v>7.9760717846460612E-3</v>
      </c>
      <c r="Q22" s="14">
        <v>0</v>
      </c>
      <c r="R22" s="14">
        <v>0</v>
      </c>
      <c r="S22" s="14">
        <v>0</v>
      </c>
      <c r="T22" s="14">
        <v>0</v>
      </c>
      <c r="U22" s="14">
        <v>0.20139581256231306</v>
      </c>
      <c r="V22" s="14">
        <v>0</v>
      </c>
      <c r="W22" s="14">
        <v>0.22333000997008975</v>
      </c>
      <c r="X22" s="14">
        <v>3.9880358923230306E-3</v>
      </c>
      <c r="Y22" s="14">
        <v>0</v>
      </c>
      <c r="Z22" s="21">
        <v>0.46660019940179459</v>
      </c>
    </row>
    <row r="23" spans="1:26" x14ac:dyDescent="0.25">
      <c r="A23" s="4">
        <v>1995</v>
      </c>
      <c r="B23" s="8">
        <v>1736</v>
      </c>
      <c r="C23" s="8" t="s">
        <v>43</v>
      </c>
      <c r="D23" s="15">
        <v>0</v>
      </c>
      <c r="E23" s="14">
        <v>0</v>
      </c>
      <c r="F23" s="14">
        <v>0</v>
      </c>
      <c r="G23" s="14">
        <v>0</v>
      </c>
      <c r="H23" s="14">
        <v>4.0322580645161289E-3</v>
      </c>
      <c r="I23" s="14">
        <v>5.414746543778802E-2</v>
      </c>
      <c r="J23" s="14">
        <v>3.1105990783410139E-2</v>
      </c>
      <c r="K23" s="15">
        <v>0</v>
      </c>
      <c r="L23" s="14">
        <v>1.7281105990783412E-2</v>
      </c>
      <c r="M23" s="14">
        <v>0</v>
      </c>
      <c r="N23" s="14">
        <v>4.0322580645161289E-3</v>
      </c>
      <c r="O23" s="14">
        <v>0</v>
      </c>
      <c r="P23" s="14">
        <v>2.2465437788018433E-2</v>
      </c>
      <c r="Q23" s="14">
        <v>0</v>
      </c>
      <c r="R23" s="14">
        <v>4.0322580645161289E-3</v>
      </c>
      <c r="S23" s="14">
        <v>0</v>
      </c>
      <c r="T23" s="14">
        <v>0</v>
      </c>
      <c r="U23" s="14">
        <v>0.2436635944700461</v>
      </c>
      <c r="V23" s="14">
        <v>0</v>
      </c>
      <c r="W23" s="14">
        <v>0.32315668202764974</v>
      </c>
      <c r="X23" s="14">
        <v>0</v>
      </c>
      <c r="Y23" s="14">
        <v>5.76036866359447E-4</v>
      </c>
      <c r="Z23" s="21">
        <v>0.2955069124423963</v>
      </c>
    </row>
    <row r="24" spans="1:26" x14ac:dyDescent="0.25">
      <c r="A24" s="4">
        <v>1996</v>
      </c>
      <c r="B24" s="8">
        <v>966</v>
      </c>
      <c r="C24" s="8" t="s">
        <v>43</v>
      </c>
      <c r="D24" s="15">
        <v>2.070393374741201E-3</v>
      </c>
      <c r="E24" s="14">
        <v>0</v>
      </c>
      <c r="F24" s="14">
        <v>0</v>
      </c>
      <c r="G24" s="14">
        <v>0</v>
      </c>
      <c r="H24" s="14">
        <v>0</v>
      </c>
      <c r="I24" s="14">
        <v>0</v>
      </c>
      <c r="J24" s="14">
        <v>1.1387163561076604E-2</v>
      </c>
      <c r="K24" s="15">
        <v>0</v>
      </c>
      <c r="L24" s="14">
        <v>3.5196687370600416E-2</v>
      </c>
      <c r="M24" s="14">
        <v>0</v>
      </c>
      <c r="N24" s="14">
        <v>9.316770186335404E-3</v>
      </c>
      <c r="O24" s="14">
        <v>0</v>
      </c>
      <c r="P24" s="14">
        <v>1.0351966873706004E-2</v>
      </c>
      <c r="Q24" s="14">
        <v>0</v>
      </c>
      <c r="R24" s="14">
        <v>6.2111801242236021E-3</v>
      </c>
      <c r="S24" s="14">
        <v>0</v>
      </c>
      <c r="T24" s="14">
        <v>0</v>
      </c>
      <c r="U24" s="14">
        <v>0.21325051759834368</v>
      </c>
      <c r="V24" s="14">
        <v>0</v>
      </c>
      <c r="W24" s="14">
        <v>0.41925465838509318</v>
      </c>
      <c r="X24" s="14">
        <v>0</v>
      </c>
      <c r="Y24" s="14">
        <v>0</v>
      </c>
      <c r="Z24" s="21">
        <v>0.29296066252587993</v>
      </c>
    </row>
    <row r="25" spans="1:26" x14ac:dyDescent="0.25">
      <c r="A25" s="4">
        <v>1997</v>
      </c>
      <c r="B25" s="8">
        <v>620</v>
      </c>
      <c r="C25" s="8" t="s">
        <v>43</v>
      </c>
      <c r="D25" s="15">
        <v>0</v>
      </c>
      <c r="E25" s="14">
        <v>3.2258064516129032E-3</v>
      </c>
      <c r="F25" s="14">
        <v>0</v>
      </c>
      <c r="G25" s="14">
        <v>0</v>
      </c>
      <c r="H25" s="14">
        <v>0</v>
      </c>
      <c r="I25" s="14">
        <v>2.903225806451613E-2</v>
      </c>
      <c r="J25" s="14">
        <v>4.5161290322580643E-2</v>
      </c>
      <c r="K25" s="15">
        <v>0</v>
      </c>
      <c r="L25" s="14">
        <v>1.1290322580645162E-2</v>
      </c>
      <c r="M25" s="14">
        <v>0</v>
      </c>
      <c r="N25" s="14">
        <v>3.2258064516129032E-3</v>
      </c>
      <c r="O25" s="14">
        <v>0</v>
      </c>
      <c r="P25" s="14">
        <v>4.8387096774193551E-3</v>
      </c>
      <c r="Q25" s="14">
        <v>9.6774193548387101E-3</v>
      </c>
      <c r="R25" s="14">
        <v>3.2258064516129032E-3</v>
      </c>
      <c r="S25" s="14">
        <v>0</v>
      </c>
      <c r="T25" s="14">
        <v>0</v>
      </c>
      <c r="U25" s="14">
        <v>0.21935483870967742</v>
      </c>
      <c r="V25" s="14">
        <v>0</v>
      </c>
      <c r="W25" s="14">
        <v>0.18870967741935485</v>
      </c>
      <c r="X25" s="14">
        <v>1.2903225806451613E-2</v>
      </c>
      <c r="Y25" s="14">
        <v>0</v>
      </c>
      <c r="Z25" s="21">
        <v>0.46935483870967742</v>
      </c>
    </row>
    <row r="26" spans="1:26" x14ac:dyDescent="0.25">
      <c r="A26" s="4">
        <v>1998</v>
      </c>
      <c r="B26" s="8">
        <v>1098</v>
      </c>
      <c r="C26" s="8" t="s">
        <v>43</v>
      </c>
      <c r="D26" s="15">
        <v>1.8214936247723133E-3</v>
      </c>
      <c r="E26" s="14">
        <v>0</v>
      </c>
      <c r="F26" s="14">
        <v>0</v>
      </c>
      <c r="G26" s="14">
        <v>0</v>
      </c>
      <c r="H26" s="14">
        <v>0</v>
      </c>
      <c r="I26" s="14">
        <v>4.5537340619307837E-3</v>
      </c>
      <c r="J26" s="14">
        <v>7.2859744990892532E-3</v>
      </c>
      <c r="K26" s="15">
        <v>0</v>
      </c>
      <c r="L26" s="14">
        <v>1.4571948998178506E-2</v>
      </c>
      <c r="M26" s="14">
        <v>0</v>
      </c>
      <c r="N26" s="14">
        <v>0</v>
      </c>
      <c r="O26" s="14">
        <v>3.6429872495446266E-3</v>
      </c>
      <c r="P26" s="14">
        <v>5.4644808743169399E-3</v>
      </c>
      <c r="Q26" s="14">
        <v>0</v>
      </c>
      <c r="R26" s="14">
        <v>0</v>
      </c>
      <c r="S26" s="14">
        <v>0</v>
      </c>
      <c r="T26" s="14">
        <v>0</v>
      </c>
      <c r="U26" s="14">
        <v>0.11384335154826958</v>
      </c>
      <c r="V26" s="14">
        <v>0</v>
      </c>
      <c r="W26" s="14">
        <v>0.36338797814207652</v>
      </c>
      <c r="X26" s="14">
        <v>7.2859744990892532E-3</v>
      </c>
      <c r="Y26" s="14">
        <v>0</v>
      </c>
      <c r="Z26" s="21">
        <v>0.47814207650273222</v>
      </c>
    </row>
    <row r="27" spans="1:26" x14ac:dyDescent="0.25">
      <c r="A27" s="4">
        <v>1999</v>
      </c>
      <c r="B27" s="8">
        <v>1475</v>
      </c>
      <c r="C27" s="8" t="s">
        <v>43</v>
      </c>
      <c r="D27" s="15">
        <v>0</v>
      </c>
      <c r="E27" s="14">
        <v>0</v>
      </c>
      <c r="F27" s="14">
        <v>0</v>
      </c>
      <c r="G27" s="14">
        <v>0</v>
      </c>
      <c r="H27" s="14">
        <v>0</v>
      </c>
      <c r="I27" s="14">
        <v>4.0677966101694916E-3</v>
      </c>
      <c r="J27" s="14">
        <v>2.7118644067796609E-2</v>
      </c>
      <c r="K27" s="15">
        <v>0</v>
      </c>
      <c r="L27" s="14">
        <v>2.9152542372881354E-2</v>
      </c>
      <c r="M27" s="14">
        <v>0</v>
      </c>
      <c r="N27" s="14">
        <v>0</v>
      </c>
      <c r="O27" s="14">
        <v>0</v>
      </c>
      <c r="P27" s="14">
        <v>2.6440677966101694E-2</v>
      </c>
      <c r="Q27" s="14">
        <v>3.3898305084745762E-3</v>
      </c>
      <c r="R27" s="14">
        <v>2.0338983050847458E-3</v>
      </c>
      <c r="S27" s="14">
        <v>0</v>
      </c>
      <c r="T27" s="14">
        <v>0</v>
      </c>
      <c r="U27" s="14">
        <v>0.18983050847457628</v>
      </c>
      <c r="V27" s="14">
        <v>0</v>
      </c>
      <c r="W27" s="14">
        <v>0.44</v>
      </c>
      <c r="X27" s="14">
        <v>0</v>
      </c>
      <c r="Y27" s="14">
        <v>0</v>
      </c>
      <c r="Z27" s="21">
        <v>0.27796610169491526</v>
      </c>
    </row>
    <row r="28" spans="1:26" x14ac:dyDescent="0.25">
      <c r="A28" s="4">
        <v>2000</v>
      </c>
      <c r="B28" s="8">
        <v>578</v>
      </c>
      <c r="C28" s="8" t="s">
        <v>43</v>
      </c>
      <c r="D28" s="15">
        <v>0</v>
      </c>
      <c r="E28" s="14">
        <v>0</v>
      </c>
      <c r="F28" s="14">
        <v>0</v>
      </c>
      <c r="G28" s="14">
        <v>0</v>
      </c>
      <c r="H28" s="14">
        <v>0</v>
      </c>
      <c r="I28" s="14">
        <v>0.15224913494809689</v>
      </c>
      <c r="J28" s="14">
        <v>3.1141868512110725E-2</v>
      </c>
      <c r="K28" s="15">
        <v>0</v>
      </c>
      <c r="L28" s="14">
        <v>2.9411764705882353E-2</v>
      </c>
      <c r="M28" s="14">
        <v>0</v>
      </c>
      <c r="N28" s="14">
        <v>0</v>
      </c>
      <c r="O28" s="14">
        <v>0</v>
      </c>
      <c r="P28" s="14">
        <v>1.2110726643598616E-2</v>
      </c>
      <c r="Q28" s="14">
        <v>1.5570934256055362E-2</v>
      </c>
      <c r="R28" s="14">
        <v>5.1903114186851208E-3</v>
      </c>
      <c r="S28" s="14">
        <v>0</v>
      </c>
      <c r="T28" s="14">
        <v>0</v>
      </c>
      <c r="U28" s="14">
        <v>0.15570934256055363</v>
      </c>
      <c r="V28" s="14">
        <v>0</v>
      </c>
      <c r="W28" s="14">
        <v>0.45847750865051901</v>
      </c>
      <c r="X28" s="14">
        <v>0</v>
      </c>
      <c r="Y28" s="14">
        <v>1.7301038062283738E-3</v>
      </c>
      <c r="Z28" s="21">
        <v>0.13840830449826991</v>
      </c>
    </row>
    <row r="29" spans="1:26" x14ac:dyDescent="0.25">
      <c r="A29" s="4">
        <v>2001</v>
      </c>
      <c r="B29" s="8">
        <v>971</v>
      </c>
      <c r="C29" s="8" t="s">
        <v>43</v>
      </c>
      <c r="D29" s="15">
        <v>2.0597322348094747E-3</v>
      </c>
      <c r="E29" s="14">
        <v>0</v>
      </c>
      <c r="F29" s="14">
        <v>0</v>
      </c>
      <c r="G29" s="14">
        <v>0</v>
      </c>
      <c r="H29" s="14">
        <v>0</v>
      </c>
      <c r="I29" s="14">
        <v>3.3985581874356338E-2</v>
      </c>
      <c r="J29" s="14">
        <v>2.8836251287332648E-2</v>
      </c>
      <c r="K29" s="15">
        <v>0</v>
      </c>
      <c r="L29" s="14">
        <v>1.3388259526261586E-2</v>
      </c>
      <c r="M29" s="14">
        <v>0</v>
      </c>
      <c r="N29" s="14">
        <v>0</v>
      </c>
      <c r="O29" s="14">
        <v>0</v>
      </c>
      <c r="P29" s="14">
        <v>3.3985581874356331E-2</v>
      </c>
      <c r="Q29" s="14">
        <v>4.1194644696189494E-3</v>
      </c>
      <c r="R29" s="14">
        <v>1.0298661174047374E-2</v>
      </c>
      <c r="S29" s="14">
        <v>0</v>
      </c>
      <c r="T29" s="14">
        <v>0</v>
      </c>
      <c r="U29" s="14">
        <v>0.15550978372811533</v>
      </c>
      <c r="V29" s="14">
        <v>0</v>
      </c>
      <c r="W29" s="14">
        <v>0.29454170957775488</v>
      </c>
      <c r="X29" s="14">
        <v>0</v>
      </c>
      <c r="Y29" s="14">
        <v>0</v>
      </c>
      <c r="Z29" s="21">
        <v>0.42327497425334709</v>
      </c>
    </row>
    <row r="30" spans="1:26" x14ac:dyDescent="0.25">
      <c r="A30" s="4">
        <v>2002</v>
      </c>
      <c r="B30" s="8">
        <v>1362</v>
      </c>
      <c r="C30" s="8" t="s">
        <v>43</v>
      </c>
      <c r="D30" s="15">
        <v>0</v>
      </c>
      <c r="E30" s="14">
        <v>0</v>
      </c>
      <c r="F30" s="14">
        <v>0</v>
      </c>
      <c r="G30" s="14">
        <v>0</v>
      </c>
      <c r="H30" s="14">
        <v>0</v>
      </c>
      <c r="I30" s="14">
        <v>6.8281938325991193E-2</v>
      </c>
      <c r="J30" s="14">
        <v>3.3039647577092511E-2</v>
      </c>
      <c r="K30" s="15">
        <v>0</v>
      </c>
      <c r="L30" s="14">
        <v>8.0763582966226141E-3</v>
      </c>
      <c r="M30" s="14">
        <v>0</v>
      </c>
      <c r="N30" s="14">
        <v>0</v>
      </c>
      <c r="O30" s="14">
        <v>0</v>
      </c>
      <c r="P30" s="14">
        <v>2.7165932452276064E-2</v>
      </c>
      <c r="Q30" s="14">
        <v>5.8737151248164461E-3</v>
      </c>
      <c r="R30" s="14">
        <v>6.6079295154185024E-3</v>
      </c>
      <c r="S30" s="14">
        <v>0</v>
      </c>
      <c r="T30" s="14">
        <v>0</v>
      </c>
      <c r="U30" s="14">
        <v>8.002936857562408E-2</v>
      </c>
      <c r="V30" s="14">
        <v>0</v>
      </c>
      <c r="W30" s="14">
        <v>0.41850220264317178</v>
      </c>
      <c r="X30" s="14">
        <v>3.1571218795888402E-2</v>
      </c>
      <c r="Y30" s="14">
        <v>0</v>
      </c>
      <c r="Z30" s="21">
        <v>0.32085168869309838</v>
      </c>
    </row>
    <row r="31" spans="1:26" x14ac:dyDescent="0.25">
      <c r="A31" s="4">
        <v>2003</v>
      </c>
      <c r="B31" s="8">
        <v>1585</v>
      </c>
      <c r="C31" s="8" t="s">
        <v>43</v>
      </c>
      <c r="D31" s="15">
        <v>6.3091482649842276E-4</v>
      </c>
      <c r="E31" s="14">
        <v>0</v>
      </c>
      <c r="F31" s="14">
        <v>0</v>
      </c>
      <c r="G31" s="14">
        <v>0</v>
      </c>
      <c r="H31" s="14">
        <v>0</v>
      </c>
      <c r="I31" s="14">
        <v>5.4258675078864352E-2</v>
      </c>
      <c r="J31" s="14">
        <v>1.6403785488958992E-2</v>
      </c>
      <c r="K31" s="15">
        <v>0</v>
      </c>
      <c r="L31" s="14">
        <v>1.1356466876971609E-2</v>
      </c>
      <c r="M31" s="14">
        <v>0</v>
      </c>
      <c r="N31" s="14">
        <v>0</v>
      </c>
      <c r="O31" s="14">
        <v>5.6782334384858045E-3</v>
      </c>
      <c r="P31" s="14">
        <v>3.5962145110410092E-2</v>
      </c>
      <c r="Q31" s="14">
        <v>0</v>
      </c>
      <c r="R31" s="14">
        <v>7.5709779179810727E-3</v>
      </c>
      <c r="S31" s="14">
        <v>0</v>
      </c>
      <c r="T31" s="14">
        <v>0</v>
      </c>
      <c r="U31" s="14">
        <v>0.11104100946372239</v>
      </c>
      <c r="V31" s="14">
        <v>0</v>
      </c>
      <c r="W31" s="14">
        <v>0.43974763406940059</v>
      </c>
      <c r="X31" s="14">
        <v>1.7665615141955835E-2</v>
      </c>
      <c r="Y31" s="14">
        <v>0</v>
      </c>
      <c r="Z31" s="21">
        <v>0.29968454258675081</v>
      </c>
    </row>
    <row r="32" spans="1:26" x14ac:dyDescent="0.25">
      <c r="A32" s="4">
        <v>2004</v>
      </c>
      <c r="B32" s="8">
        <v>1631</v>
      </c>
      <c r="C32" s="8" t="s">
        <v>43</v>
      </c>
      <c r="D32" s="15">
        <v>0</v>
      </c>
      <c r="E32" s="14">
        <v>6.131207847946045E-4</v>
      </c>
      <c r="F32" s="14">
        <v>0</v>
      </c>
      <c r="G32" s="14">
        <v>0</v>
      </c>
      <c r="H32" s="14">
        <v>0</v>
      </c>
      <c r="I32" s="14">
        <v>5.8859595340282039E-2</v>
      </c>
      <c r="J32" s="14">
        <v>1.1036174126302882E-2</v>
      </c>
      <c r="K32" s="15">
        <v>0</v>
      </c>
      <c r="L32" s="14">
        <v>1.1649294911097485E-2</v>
      </c>
      <c r="M32" s="14">
        <v>0</v>
      </c>
      <c r="N32" s="14">
        <v>0</v>
      </c>
      <c r="O32" s="14">
        <v>0</v>
      </c>
      <c r="P32" s="14">
        <v>5.8859595340282032E-2</v>
      </c>
      <c r="Q32" s="14">
        <v>6.1312078479460455E-3</v>
      </c>
      <c r="R32" s="14">
        <v>9.1968117719190678E-3</v>
      </c>
      <c r="S32" s="14">
        <v>0</v>
      </c>
      <c r="T32" s="14">
        <v>0</v>
      </c>
      <c r="U32" s="14">
        <v>8.0318822808093188E-2</v>
      </c>
      <c r="V32" s="14">
        <v>0</v>
      </c>
      <c r="W32" s="14">
        <v>0.31820968730839971</v>
      </c>
      <c r="X32" s="14">
        <v>0</v>
      </c>
      <c r="Y32" s="14">
        <v>1.226241569589209E-3</v>
      </c>
      <c r="Z32" s="21">
        <v>0.44389944819129368</v>
      </c>
    </row>
    <row r="33" spans="1:26" x14ac:dyDescent="0.25">
      <c r="A33" s="4">
        <v>2005</v>
      </c>
      <c r="B33" s="8">
        <v>1162</v>
      </c>
      <c r="C33" s="8" t="s">
        <v>43</v>
      </c>
      <c r="D33" s="15">
        <v>0</v>
      </c>
      <c r="E33" s="14">
        <v>0</v>
      </c>
      <c r="F33" s="14">
        <v>0</v>
      </c>
      <c r="G33" s="14">
        <v>0</v>
      </c>
      <c r="H33" s="14">
        <v>0</v>
      </c>
      <c r="I33" s="14">
        <v>5.6798623063683315E-2</v>
      </c>
      <c r="J33" s="14">
        <v>1.9793459552495698E-2</v>
      </c>
      <c r="K33" s="15">
        <v>0</v>
      </c>
      <c r="L33" s="14">
        <v>3.4423407917383825E-2</v>
      </c>
      <c r="M33" s="14">
        <v>0</v>
      </c>
      <c r="N33" s="14">
        <v>2.5817555938037868E-3</v>
      </c>
      <c r="O33" s="14">
        <v>0</v>
      </c>
      <c r="P33" s="14">
        <v>3.2702237521514632E-2</v>
      </c>
      <c r="Q33" s="14">
        <v>1.8932874354561102E-2</v>
      </c>
      <c r="R33" s="14">
        <v>4.3029259896729772E-3</v>
      </c>
      <c r="S33" s="14">
        <v>0</v>
      </c>
      <c r="T33" s="14">
        <v>0</v>
      </c>
      <c r="U33" s="14">
        <v>6.1101549053356283E-2</v>
      </c>
      <c r="V33" s="14">
        <v>0</v>
      </c>
      <c r="W33" s="14">
        <v>0.10929432013769363</v>
      </c>
      <c r="X33" s="14">
        <v>0</v>
      </c>
      <c r="Y33" s="14">
        <v>0</v>
      </c>
      <c r="Z33" s="21">
        <v>0.66006884681583478</v>
      </c>
    </row>
    <row r="34" spans="1:26" x14ac:dyDescent="0.25">
      <c r="A34" s="4">
        <v>2006</v>
      </c>
      <c r="B34" s="8">
        <v>2793</v>
      </c>
      <c r="C34" s="8" t="s">
        <v>43</v>
      </c>
      <c r="D34" s="15">
        <v>7.1607590404582891E-4</v>
      </c>
      <c r="E34" s="14">
        <v>0</v>
      </c>
      <c r="F34" s="14">
        <v>0</v>
      </c>
      <c r="G34" s="14">
        <v>0</v>
      </c>
      <c r="H34" s="14">
        <v>0</v>
      </c>
      <c r="I34" s="14">
        <v>6.3730755460078767E-2</v>
      </c>
      <c r="J34" s="14">
        <v>1.611170784103115E-2</v>
      </c>
      <c r="K34" s="15">
        <v>0</v>
      </c>
      <c r="L34" s="14">
        <v>1.7543859649122806E-2</v>
      </c>
      <c r="M34" s="14">
        <v>0</v>
      </c>
      <c r="N34" s="14">
        <v>0</v>
      </c>
      <c r="O34" s="14">
        <v>0</v>
      </c>
      <c r="P34" s="14">
        <v>4.9767275331185107E-2</v>
      </c>
      <c r="Q34" s="14">
        <v>3.5803795202291443E-3</v>
      </c>
      <c r="R34" s="14">
        <v>2.1482277121374865E-3</v>
      </c>
      <c r="S34" s="14">
        <v>0</v>
      </c>
      <c r="T34" s="14">
        <v>0</v>
      </c>
      <c r="U34" s="14">
        <v>5.764411027568922E-2</v>
      </c>
      <c r="V34" s="14">
        <v>0</v>
      </c>
      <c r="W34" s="14">
        <v>0.39598997493734334</v>
      </c>
      <c r="X34" s="14">
        <v>0</v>
      </c>
      <c r="Y34" s="14">
        <v>0</v>
      </c>
      <c r="Z34" s="21">
        <v>0.39276763336913711</v>
      </c>
    </row>
    <row r="35" spans="1:26" x14ac:dyDescent="0.25">
      <c r="A35" s="4">
        <v>2007</v>
      </c>
      <c r="B35" s="8">
        <v>3009</v>
      </c>
      <c r="C35" s="8" t="s">
        <v>43</v>
      </c>
      <c r="D35" s="15">
        <v>0</v>
      </c>
      <c r="E35" s="14">
        <v>0</v>
      </c>
      <c r="F35" s="14">
        <v>0</v>
      </c>
      <c r="G35" s="14">
        <v>6.646726487205051E-4</v>
      </c>
      <c r="H35" s="14">
        <v>0</v>
      </c>
      <c r="I35" s="14">
        <v>0.10235958790295779</v>
      </c>
      <c r="J35" s="14">
        <v>1.4622798271851114E-2</v>
      </c>
      <c r="K35" s="15">
        <v>0</v>
      </c>
      <c r="L35" s="14">
        <v>7.9760717846460612E-3</v>
      </c>
      <c r="M35" s="14">
        <v>0</v>
      </c>
      <c r="N35" s="14">
        <v>0</v>
      </c>
      <c r="O35" s="14">
        <v>0</v>
      </c>
      <c r="P35" s="14">
        <v>4.519774011299435E-2</v>
      </c>
      <c r="Q35" s="14">
        <v>3.6556995679627785E-3</v>
      </c>
      <c r="R35" s="14">
        <v>1.3293452974410102E-3</v>
      </c>
      <c r="S35" s="14">
        <v>0</v>
      </c>
      <c r="T35" s="14">
        <v>0</v>
      </c>
      <c r="U35" s="14">
        <v>0.10634762379528083</v>
      </c>
      <c r="V35" s="14">
        <v>0</v>
      </c>
      <c r="W35" s="14">
        <v>0.36124958457959455</v>
      </c>
      <c r="X35" s="14">
        <v>0</v>
      </c>
      <c r="Y35" s="14">
        <v>0</v>
      </c>
      <c r="Z35" s="21">
        <v>0.356596876038551</v>
      </c>
    </row>
    <row r="36" spans="1:26" x14ac:dyDescent="0.25">
      <c r="A36" s="4">
        <v>2008</v>
      </c>
      <c r="B36" s="8">
        <v>987</v>
      </c>
      <c r="C36" s="8" t="s">
        <v>43</v>
      </c>
      <c r="D36" s="15">
        <v>0</v>
      </c>
      <c r="E36" s="14">
        <v>0</v>
      </c>
      <c r="F36" s="14">
        <v>0</v>
      </c>
      <c r="G36" s="14">
        <v>0</v>
      </c>
      <c r="H36" s="14">
        <v>0</v>
      </c>
      <c r="I36" s="14">
        <v>5.3698074974670718E-2</v>
      </c>
      <c r="J36" s="14">
        <v>3.3434650455927049E-2</v>
      </c>
      <c r="K36" s="15">
        <v>0</v>
      </c>
      <c r="L36" s="14">
        <v>4.2553191489361701E-2</v>
      </c>
      <c r="M36" s="14">
        <v>0</v>
      </c>
      <c r="N36" s="14">
        <v>0</v>
      </c>
      <c r="O36" s="14">
        <v>0</v>
      </c>
      <c r="P36" s="14">
        <v>1.5197568389057751E-2</v>
      </c>
      <c r="Q36" s="14">
        <v>4.0526849037487338E-3</v>
      </c>
      <c r="R36" s="14">
        <v>0</v>
      </c>
      <c r="S36" s="14">
        <v>0</v>
      </c>
      <c r="T36" s="14">
        <v>0</v>
      </c>
      <c r="U36" s="14">
        <v>0.11246200607902736</v>
      </c>
      <c r="V36" s="14">
        <v>0</v>
      </c>
      <c r="W36" s="14">
        <v>0.48024316109422494</v>
      </c>
      <c r="X36" s="14">
        <v>0</v>
      </c>
      <c r="Y36" s="14">
        <v>0</v>
      </c>
      <c r="Z36" s="21">
        <v>0.25835866261398177</v>
      </c>
    </row>
    <row r="37" spans="1:26" x14ac:dyDescent="0.25">
      <c r="A37" s="4">
        <v>2009</v>
      </c>
      <c r="B37" s="8">
        <v>1484</v>
      </c>
      <c r="C37" s="8" t="s">
        <v>43</v>
      </c>
      <c r="D37" s="15">
        <v>0</v>
      </c>
      <c r="E37" s="14">
        <v>0</v>
      </c>
      <c r="F37" s="14">
        <v>0</v>
      </c>
      <c r="G37" s="14">
        <v>0</v>
      </c>
      <c r="H37" s="14">
        <v>0</v>
      </c>
      <c r="I37" s="14">
        <v>2.0215633423180591E-2</v>
      </c>
      <c r="J37" s="14">
        <v>3.638814016172507E-2</v>
      </c>
      <c r="K37" s="15">
        <v>0</v>
      </c>
      <c r="L37" s="14">
        <v>8.0862533692722376E-3</v>
      </c>
      <c r="M37" s="14">
        <v>0</v>
      </c>
      <c r="N37" s="14">
        <v>0</v>
      </c>
      <c r="O37" s="14">
        <v>0</v>
      </c>
      <c r="P37" s="14">
        <v>2.0889487870619946E-2</v>
      </c>
      <c r="Q37" s="14">
        <v>3.3692722371967657E-3</v>
      </c>
      <c r="R37" s="14">
        <v>0</v>
      </c>
      <c r="S37" s="14">
        <v>0</v>
      </c>
      <c r="T37" s="14">
        <v>0</v>
      </c>
      <c r="U37" s="14">
        <v>8.0188679245283015E-2</v>
      </c>
      <c r="V37" s="14">
        <v>0</v>
      </c>
      <c r="W37" s="14">
        <v>0.39622641509433965</v>
      </c>
      <c r="X37" s="14">
        <v>0</v>
      </c>
      <c r="Y37" s="14">
        <v>0</v>
      </c>
      <c r="Z37" s="21">
        <v>0.43463611859838275</v>
      </c>
    </row>
    <row r="38" spans="1:26" x14ac:dyDescent="0.25">
      <c r="A38" s="4">
        <v>2010</v>
      </c>
      <c r="B38" s="8">
        <v>1624</v>
      </c>
      <c r="C38" s="8" t="s">
        <v>43</v>
      </c>
      <c r="D38" s="15">
        <v>0</v>
      </c>
      <c r="E38" s="14">
        <v>6.1576354679802956E-4</v>
      </c>
      <c r="F38" s="14">
        <v>0</v>
      </c>
      <c r="G38" s="14">
        <v>0</v>
      </c>
      <c r="H38" s="14">
        <v>0</v>
      </c>
      <c r="I38" s="14">
        <v>4.6182266009852216E-2</v>
      </c>
      <c r="J38" s="14">
        <v>3.3251231527093597E-2</v>
      </c>
      <c r="K38" s="15">
        <v>0</v>
      </c>
      <c r="L38" s="14">
        <v>9.852216748768473E-3</v>
      </c>
      <c r="M38" s="14">
        <v>0</v>
      </c>
      <c r="N38" s="14">
        <v>0</v>
      </c>
      <c r="O38" s="14">
        <v>0</v>
      </c>
      <c r="P38" s="14">
        <v>3.8793103448275863E-2</v>
      </c>
      <c r="Q38" s="14">
        <v>6.7733990147783255E-3</v>
      </c>
      <c r="R38" s="14">
        <v>1.2315270935960591E-3</v>
      </c>
      <c r="S38" s="14">
        <v>0</v>
      </c>
      <c r="T38" s="14">
        <v>0</v>
      </c>
      <c r="U38" s="14">
        <v>7.0197044334975367E-2</v>
      </c>
      <c r="V38" s="14">
        <v>0</v>
      </c>
      <c r="W38" s="14">
        <v>0.34975369458128081</v>
      </c>
      <c r="X38" s="14">
        <v>3.3866995073891626E-2</v>
      </c>
      <c r="Y38" s="14">
        <v>0</v>
      </c>
      <c r="Z38" s="21">
        <v>0.40948275862068967</v>
      </c>
    </row>
    <row r="39" spans="1:26" x14ac:dyDescent="0.25">
      <c r="A39" s="4">
        <v>2011</v>
      </c>
      <c r="B39" s="8">
        <v>1328</v>
      </c>
      <c r="C39" s="8" t="s">
        <v>43</v>
      </c>
      <c r="D39" s="15">
        <v>0</v>
      </c>
      <c r="E39" s="14">
        <v>0</v>
      </c>
      <c r="F39" s="14">
        <v>0</v>
      </c>
      <c r="G39" s="14">
        <v>3.0120481927710845E-3</v>
      </c>
      <c r="H39" s="14">
        <v>0</v>
      </c>
      <c r="I39" s="14">
        <v>2.9367469879518073E-2</v>
      </c>
      <c r="J39" s="14">
        <v>2.86144578313253E-2</v>
      </c>
      <c r="K39" s="15">
        <v>0</v>
      </c>
      <c r="L39" s="14">
        <v>7.5301204819277108E-3</v>
      </c>
      <c r="M39" s="14">
        <v>0</v>
      </c>
      <c r="N39" s="14">
        <v>0</v>
      </c>
      <c r="O39" s="14">
        <v>0</v>
      </c>
      <c r="P39" s="14">
        <v>2.9367469879518073E-2</v>
      </c>
      <c r="Q39" s="14">
        <v>5.2710843373493972E-3</v>
      </c>
      <c r="R39" s="14">
        <v>5.2710843373493972E-3</v>
      </c>
      <c r="S39" s="14">
        <v>0</v>
      </c>
      <c r="T39" s="14">
        <v>0</v>
      </c>
      <c r="U39" s="14">
        <v>8.2078313253012042E-2</v>
      </c>
      <c r="V39" s="14">
        <v>0</v>
      </c>
      <c r="W39" s="14">
        <v>0.20632530120481929</v>
      </c>
      <c r="X39" s="14">
        <v>3.9156626506024098E-2</v>
      </c>
      <c r="Y39" s="14">
        <v>0</v>
      </c>
      <c r="Z39" s="21">
        <v>0.56400602409638556</v>
      </c>
    </row>
    <row r="40" spans="1:26" x14ac:dyDescent="0.25">
      <c r="A40" s="4">
        <v>2012</v>
      </c>
      <c r="B40" s="8">
        <v>1382</v>
      </c>
      <c r="C40" s="8" t="s">
        <v>43</v>
      </c>
      <c r="D40" s="15">
        <v>0</v>
      </c>
      <c r="E40" s="14">
        <v>0</v>
      </c>
      <c r="F40" s="14">
        <v>0</v>
      </c>
      <c r="G40" s="14">
        <v>0</v>
      </c>
      <c r="H40" s="14">
        <v>0</v>
      </c>
      <c r="I40" s="14">
        <v>1.8089725036179449E-2</v>
      </c>
      <c r="J40" s="14">
        <v>2.3154848046309694E-2</v>
      </c>
      <c r="K40" s="15">
        <v>0</v>
      </c>
      <c r="L40" s="14">
        <v>1.3748191027496384E-2</v>
      </c>
      <c r="M40" s="14">
        <v>0</v>
      </c>
      <c r="N40" s="14">
        <v>0</v>
      </c>
      <c r="O40" s="14">
        <v>0</v>
      </c>
      <c r="P40" s="14">
        <v>5.0651230101302458E-2</v>
      </c>
      <c r="Q40" s="14">
        <v>1.1577424023154847E-2</v>
      </c>
      <c r="R40" s="14">
        <v>3.6179450072358899E-3</v>
      </c>
      <c r="S40" s="14">
        <v>0</v>
      </c>
      <c r="T40" s="14">
        <v>0</v>
      </c>
      <c r="U40" s="14">
        <v>9.4066570188133136E-2</v>
      </c>
      <c r="V40" s="14">
        <v>0</v>
      </c>
      <c r="W40" s="14">
        <v>0.17293777134587554</v>
      </c>
      <c r="X40" s="14">
        <v>0.13820549927641099</v>
      </c>
      <c r="Y40" s="14">
        <v>0</v>
      </c>
      <c r="Z40" s="21">
        <v>0.47395079594790157</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1044</v>
      </c>
      <c r="C42" s="9"/>
      <c r="D42" s="16">
        <v>2.4328699882890801E-4</v>
      </c>
      <c r="E42" s="1">
        <v>1.4848969277351791E-4</v>
      </c>
      <c r="F42" s="1">
        <v>0</v>
      </c>
      <c r="G42" s="1">
        <v>1.9699773599390542E-3</v>
      </c>
      <c r="H42" s="1">
        <v>1.3440860215053763E-4</v>
      </c>
      <c r="I42" s="1">
        <v>8.2930941039590936E-2</v>
      </c>
      <c r="J42" s="1">
        <v>2.2886683470886387E-2</v>
      </c>
      <c r="K42" s="16">
        <v>2.7529792773722844E-3</v>
      </c>
      <c r="L42" s="1">
        <v>3.4249608097689677E-2</v>
      </c>
      <c r="M42" s="1">
        <v>1.5037663926074569E-3</v>
      </c>
      <c r="N42" s="1">
        <v>1.3220365069664074E-2</v>
      </c>
      <c r="O42" s="1">
        <v>3.1070735626768101E-4</v>
      </c>
      <c r="P42" s="1">
        <v>3.9838085956928684E-2</v>
      </c>
      <c r="Q42" s="1">
        <v>3.98262951175209E-3</v>
      </c>
      <c r="R42" s="1">
        <v>5.9255952744301866E-3</v>
      </c>
      <c r="S42" s="1">
        <v>6.4474532559638946E-5</v>
      </c>
      <c r="T42" s="1">
        <v>0</v>
      </c>
      <c r="U42" s="1">
        <v>0.15127735468867687</v>
      </c>
      <c r="V42" s="1">
        <v>0</v>
      </c>
      <c r="W42" s="1">
        <v>0.31727631448072069</v>
      </c>
      <c r="X42" s="1">
        <v>1.1485637441508658E-2</v>
      </c>
      <c r="Y42" s="1">
        <v>5.647618076951987E-4</v>
      </c>
      <c r="Z42" s="22">
        <v>0.30923393294795748</v>
      </c>
    </row>
    <row r="43" spans="1:26" x14ac:dyDescent="0.25">
      <c r="A43" s="5" t="s">
        <v>33</v>
      </c>
      <c r="B43" s="9">
        <v>201</v>
      </c>
      <c r="C43" s="9"/>
      <c r="D43" s="16">
        <v>0</v>
      </c>
      <c r="E43" s="1">
        <v>0</v>
      </c>
      <c r="F43" s="1">
        <v>0</v>
      </c>
      <c r="G43" s="1">
        <v>1.2690355329949238E-2</v>
      </c>
      <c r="H43" s="1">
        <v>0</v>
      </c>
      <c r="I43" s="1">
        <v>0.22970162188931534</v>
      </c>
      <c r="J43" s="1">
        <v>0</v>
      </c>
      <c r="K43" s="16">
        <v>1.2690355329949238E-2</v>
      </c>
      <c r="L43" s="1">
        <v>5.8078494490528668E-2</v>
      </c>
      <c r="M43" s="1">
        <v>0</v>
      </c>
      <c r="N43" s="1">
        <v>4.2651974743097676E-2</v>
      </c>
      <c r="O43" s="1">
        <v>0</v>
      </c>
      <c r="P43" s="1">
        <v>2.2842639593908629E-2</v>
      </c>
      <c r="Q43" s="1">
        <v>0</v>
      </c>
      <c r="R43" s="1">
        <v>7.3170731707317077E-3</v>
      </c>
      <c r="S43" s="1">
        <v>0</v>
      </c>
      <c r="T43" s="1">
        <v>0</v>
      </c>
      <c r="U43" s="1">
        <v>0.33838058685155376</v>
      </c>
      <c r="V43" s="1">
        <v>0</v>
      </c>
      <c r="W43" s="1">
        <v>0.23876439272006933</v>
      </c>
      <c r="X43" s="1">
        <v>0</v>
      </c>
      <c r="Y43" s="1">
        <v>2.4390243902439024E-3</v>
      </c>
      <c r="Z43" s="22">
        <v>3.4443481490652468E-2</v>
      </c>
    </row>
    <row r="44" spans="1:26" x14ac:dyDescent="0.25">
      <c r="A44" s="5" t="s">
        <v>34</v>
      </c>
      <c r="B44" s="9">
        <v>625</v>
      </c>
      <c r="C44" s="9"/>
      <c r="D44" s="16">
        <v>0</v>
      </c>
      <c r="E44" s="1">
        <v>0</v>
      </c>
      <c r="F44" s="1">
        <v>0</v>
      </c>
      <c r="G44" s="1">
        <v>2.731080845161959E-3</v>
      </c>
      <c r="H44" s="1">
        <v>3.6656891495601173E-4</v>
      </c>
      <c r="I44" s="1">
        <v>0.1120721943049791</v>
      </c>
      <c r="J44" s="1">
        <v>2.4528946454226545E-2</v>
      </c>
      <c r="K44" s="16">
        <v>5.2007879692063681E-3</v>
      </c>
      <c r="L44" s="1">
        <v>5.5047663258410248E-2</v>
      </c>
      <c r="M44" s="1">
        <v>4.1011810707476098E-3</v>
      </c>
      <c r="N44" s="1">
        <v>2.6925697306543164E-2</v>
      </c>
      <c r="O44" s="1">
        <v>0</v>
      </c>
      <c r="P44" s="1">
        <v>5.9246488186646198E-2</v>
      </c>
      <c r="Q44" s="1">
        <v>1.5912268938028655E-3</v>
      </c>
      <c r="R44" s="1">
        <v>8.6270072522760879E-3</v>
      </c>
      <c r="S44" s="1">
        <v>1.7583963425356076E-4</v>
      </c>
      <c r="T44" s="1">
        <v>0</v>
      </c>
      <c r="U44" s="1">
        <v>0.1707805479332242</v>
      </c>
      <c r="V44" s="1">
        <v>0</v>
      </c>
      <c r="W44" s="1">
        <v>0.29344630634641272</v>
      </c>
      <c r="X44" s="1">
        <v>5.8103607405043493E-3</v>
      </c>
      <c r="Y44" s="1">
        <v>8.2804182495914294E-4</v>
      </c>
      <c r="Z44" s="22">
        <v>0.22852006106368983</v>
      </c>
    </row>
    <row r="45" spans="1:26" x14ac:dyDescent="0.25">
      <c r="A45" s="5" t="s">
        <v>35</v>
      </c>
      <c r="B45" s="9">
        <v>895</v>
      </c>
      <c r="C45" s="9"/>
      <c r="D45" s="16">
        <v>1.2972956665045048E-3</v>
      </c>
      <c r="E45" s="1">
        <v>1.0752688172043011E-3</v>
      </c>
      <c r="F45" s="1">
        <v>0</v>
      </c>
      <c r="G45" s="1">
        <v>0</v>
      </c>
      <c r="H45" s="1">
        <v>0</v>
      </c>
      <c r="I45" s="1">
        <v>1.1195330708815638E-2</v>
      </c>
      <c r="J45" s="1">
        <v>2.1278142794248833E-2</v>
      </c>
      <c r="K45" s="16">
        <v>0</v>
      </c>
      <c r="L45" s="1">
        <v>2.0352986316474694E-2</v>
      </c>
      <c r="M45" s="1">
        <v>0</v>
      </c>
      <c r="N45" s="1">
        <v>4.1808588793161025E-3</v>
      </c>
      <c r="O45" s="1">
        <v>1.2143290831815423E-3</v>
      </c>
      <c r="P45" s="1">
        <v>6.8850524751474336E-3</v>
      </c>
      <c r="Q45" s="1">
        <v>3.2258064516129032E-3</v>
      </c>
      <c r="R45" s="1">
        <v>3.1456621919455016E-3</v>
      </c>
      <c r="S45" s="1">
        <v>0</v>
      </c>
      <c r="T45" s="1">
        <v>0</v>
      </c>
      <c r="U45" s="1">
        <v>0.18214956928543022</v>
      </c>
      <c r="V45" s="1">
        <v>0</v>
      </c>
      <c r="W45" s="1">
        <v>0.3237841046488415</v>
      </c>
      <c r="X45" s="1">
        <v>6.7297334351802893E-3</v>
      </c>
      <c r="Y45" s="1">
        <v>0</v>
      </c>
      <c r="Z45" s="22">
        <v>0.41348585924609654</v>
      </c>
    </row>
    <row r="46" spans="1:26" ht="15.75" thickBot="1" x14ac:dyDescent="0.3">
      <c r="A46" s="6" t="s">
        <v>36</v>
      </c>
      <c r="B46" s="11">
        <v>1526</v>
      </c>
      <c r="C46" s="11"/>
      <c r="D46" s="17">
        <v>2.4333735466812331E-4</v>
      </c>
      <c r="E46" s="18">
        <v>8.7777452256616715E-5</v>
      </c>
      <c r="F46" s="18">
        <v>0</v>
      </c>
      <c r="G46" s="18">
        <v>2.6262291724939927E-4</v>
      </c>
      <c r="H46" s="18">
        <v>0</v>
      </c>
      <c r="I46" s="18">
        <v>5.4438918423420087E-2</v>
      </c>
      <c r="J46" s="18">
        <v>2.5210547481953789E-2</v>
      </c>
      <c r="K46" s="17">
        <v>0</v>
      </c>
      <c r="L46" s="18">
        <v>1.7481999939835444E-2</v>
      </c>
      <c r="M46" s="18">
        <v>0</v>
      </c>
      <c r="N46" s="18">
        <v>1.8441111384312763E-4</v>
      </c>
      <c r="O46" s="18">
        <v>4.0558810274898604E-4</v>
      </c>
      <c r="P46" s="18">
        <v>3.4077912288678069E-2</v>
      </c>
      <c r="Q46" s="18">
        <v>6.5927121547066049E-3</v>
      </c>
      <c r="R46" s="18">
        <v>4.1999746814691931E-3</v>
      </c>
      <c r="S46" s="18">
        <v>0</v>
      </c>
      <c r="T46" s="18">
        <v>0</v>
      </c>
      <c r="U46" s="18">
        <v>0.10260890941681731</v>
      </c>
      <c r="V46" s="18">
        <v>0</v>
      </c>
      <c r="W46" s="18">
        <v>0.34582135465888697</v>
      </c>
      <c r="X46" s="18">
        <v>1.8604711056726498E-2</v>
      </c>
      <c r="Y46" s="18">
        <v>2.1116752684411305E-4</v>
      </c>
      <c r="Z46" s="23">
        <v>0.38956805542989564</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118</v>
      </c>
    </row>
    <row r="2" spans="1:26" x14ac:dyDescent="0.25">
      <c r="A2" t="s">
        <v>120</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20</v>
      </c>
      <c r="C15" s="8">
        <v>2</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200</v>
      </c>
      <c r="C16" s="8" t="s">
        <v>41</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1396</v>
      </c>
      <c r="C17" s="8" t="s">
        <v>42</v>
      </c>
      <c r="D17" s="15">
        <v>0</v>
      </c>
      <c r="E17" s="14">
        <v>0</v>
      </c>
      <c r="F17" s="14">
        <v>0</v>
      </c>
      <c r="G17" s="14">
        <v>2.8653295128939827E-3</v>
      </c>
      <c r="H17" s="14">
        <v>1.0744985673352435E-2</v>
      </c>
      <c r="I17" s="14">
        <v>1.0744985673352435E-2</v>
      </c>
      <c r="J17" s="14">
        <v>0</v>
      </c>
      <c r="K17" s="15">
        <v>0</v>
      </c>
      <c r="L17" s="14">
        <v>0.11246418338108882</v>
      </c>
      <c r="M17" s="14">
        <v>0</v>
      </c>
      <c r="N17" s="14">
        <v>4.2979942693409743E-3</v>
      </c>
      <c r="O17" s="14">
        <v>0</v>
      </c>
      <c r="P17" s="14">
        <v>8.5959885386819486E-3</v>
      </c>
      <c r="Q17" s="14">
        <v>0</v>
      </c>
      <c r="R17" s="14">
        <v>0</v>
      </c>
      <c r="S17" s="14">
        <v>0</v>
      </c>
      <c r="T17" s="14">
        <v>1.0028653295128941E-2</v>
      </c>
      <c r="U17" s="14">
        <v>1.9340974212034383E-2</v>
      </c>
      <c r="V17" s="14">
        <v>0</v>
      </c>
      <c r="W17" s="14">
        <v>0.19985673352435529</v>
      </c>
      <c r="X17" s="14">
        <v>2.2922636103151862E-2</v>
      </c>
      <c r="Y17" s="14">
        <v>2.8653295128939827E-3</v>
      </c>
      <c r="Z17" s="21">
        <v>0.5952722063037249</v>
      </c>
    </row>
    <row r="18" spans="1:26" x14ac:dyDescent="0.25">
      <c r="A18" s="4">
        <v>1990</v>
      </c>
      <c r="B18" s="8">
        <v>271</v>
      </c>
      <c r="C18" s="8" t="s">
        <v>43</v>
      </c>
      <c r="D18" s="15">
        <v>0</v>
      </c>
      <c r="E18" s="14">
        <v>0</v>
      </c>
      <c r="F18" s="14">
        <v>0</v>
      </c>
      <c r="G18" s="14">
        <v>0</v>
      </c>
      <c r="H18" s="14">
        <v>0</v>
      </c>
      <c r="I18" s="14">
        <v>2.2140221402214021E-2</v>
      </c>
      <c r="J18" s="14">
        <v>0</v>
      </c>
      <c r="K18" s="15">
        <v>0</v>
      </c>
      <c r="L18" s="14">
        <v>2.5830258302583026E-2</v>
      </c>
      <c r="M18" s="14">
        <v>0</v>
      </c>
      <c r="N18" s="14">
        <v>0</v>
      </c>
      <c r="O18" s="14">
        <v>0</v>
      </c>
      <c r="P18" s="14">
        <v>1.4760147601476014E-2</v>
      </c>
      <c r="Q18" s="14">
        <v>0</v>
      </c>
      <c r="R18" s="14">
        <v>0</v>
      </c>
      <c r="S18" s="14">
        <v>0</v>
      </c>
      <c r="T18" s="14">
        <v>0</v>
      </c>
      <c r="U18" s="14">
        <v>3.3210332103321034E-2</v>
      </c>
      <c r="V18" s="14">
        <v>0</v>
      </c>
      <c r="W18" s="14">
        <v>0.14760147601476015</v>
      </c>
      <c r="X18" s="14">
        <v>0.16236162361623616</v>
      </c>
      <c r="Y18" s="14">
        <v>1.8450184501845018E-2</v>
      </c>
      <c r="Z18" s="21">
        <v>0.57564575645756455</v>
      </c>
    </row>
    <row r="19" spans="1:26" x14ac:dyDescent="0.25">
      <c r="A19" s="4">
        <v>1991</v>
      </c>
      <c r="B19" s="8">
        <v>1320</v>
      </c>
      <c r="C19" s="8" t="s">
        <v>43</v>
      </c>
      <c r="D19" s="15">
        <v>1.5151515151515152E-3</v>
      </c>
      <c r="E19" s="14">
        <v>4.5454545454545452E-3</v>
      </c>
      <c r="F19" s="14">
        <v>0</v>
      </c>
      <c r="G19" s="14">
        <v>0</v>
      </c>
      <c r="H19" s="14">
        <v>2.2727272727272726E-3</v>
      </c>
      <c r="I19" s="14">
        <v>4.0909090909090909E-2</v>
      </c>
      <c r="J19" s="14">
        <v>0</v>
      </c>
      <c r="K19" s="15">
        <v>2.2727272727272726E-3</v>
      </c>
      <c r="L19" s="14">
        <v>5.6818181818181816E-2</v>
      </c>
      <c r="M19" s="14">
        <v>1.5151515151515152E-3</v>
      </c>
      <c r="N19" s="14">
        <v>6.8181818181818179E-3</v>
      </c>
      <c r="O19" s="14">
        <v>0</v>
      </c>
      <c r="P19" s="14">
        <v>8.3333333333333332E-3</v>
      </c>
      <c r="Q19" s="14">
        <v>0</v>
      </c>
      <c r="R19" s="14">
        <v>0</v>
      </c>
      <c r="S19" s="14">
        <v>2.2727272727272726E-3</v>
      </c>
      <c r="T19" s="14">
        <v>1.5151515151515152E-3</v>
      </c>
      <c r="U19" s="14">
        <v>1.5151515151515152E-2</v>
      </c>
      <c r="V19" s="14">
        <v>0</v>
      </c>
      <c r="W19" s="14">
        <v>0.13484848484848486</v>
      </c>
      <c r="X19" s="14">
        <v>8.4090909090909091E-2</v>
      </c>
      <c r="Y19" s="14">
        <v>9.0909090909090905E-3</v>
      </c>
      <c r="Z19" s="21">
        <v>0.62803030303030305</v>
      </c>
    </row>
    <row r="20" spans="1:26" x14ac:dyDescent="0.25">
      <c r="A20" s="4">
        <v>1992</v>
      </c>
      <c r="B20" s="8">
        <v>545</v>
      </c>
      <c r="C20" s="8" t="s">
        <v>43</v>
      </c>
      <c r="D20" s="15">
        <v>0</v>
      </c>
      <c r="E20" s="14">
        <v>0</v>
      </c>
      <c r="F20" s="14">
        <v>0</v>
      </c>
      <c r="G20" s="14">
        <v>5.321100917431193E-2</v>
      </c>
      <c r="H20" s="14">
        <v>0</v>
      </c>
      <c r="I20" s="14">
        <v>5.1376146788990829E-2</v>
      </c>
      <c r="J20" s="14">
        <v>0</v>
      </c>
      <c r="K20" s="15">
        <v>0</v>
      </c>
      <c r="L20" s="14">
        <v>8.2568807339449546E-2</v>
      </c>
      <c r="M20" s="14">
        <v>2.5688073394495414E-2</v>
      </c>
      <c r="N20" s="14">
        <v>9.1743119266055051E-3</v>
      </c>
      <c r="O20" s="14">
        <v>0</v>
      </c>
      <c r="P20" s="14">
        <v>4.9541284403669728E-2</v>
      </c>
      <c r="Q20" s="14">
        <v>0</v>
      </c>
      <c r="R20" s="14">
        <v>5.5045871559633031E-3</v>
      </c>
      <c r="S20" s="14">
        <v>0</v>
      </c>
      <c r="T20" s="14">
        <v>0</v>
      </c>
      <c r="U20" s="14">
        <v>6.0550458715596334E-2</v>
      </c>
      <c r="V20" s="14">
        <v>0</v>
      </c>
      <c r="W20" s="14">
        <v>6.4220183486238536E-2</v>
      </c>
      <c r="X20" s="14">
        <v>9.3577981651376152E-2</v>
      </c>
      <c r="Y20" s="14">
        <v>3.669724770642202E-3</v>
      </c>
      <c r="Z20" s="21">
        <v>0.50091743119266052</v>
      </c>
    </row>
    <row r="21" spans="1:26" x14ac:dyDescent="0.25">
      <c r="A21" s="4">
        <v>1993</v>
      </c>
      <c r="B21" s="8">
        <v>1177</v>
      </c>
      <c r="C21" s="8" t="s">
        <v>43</v>
      </c>
      <c r="D21" s="15">
        <v>0</v>
      </c>
      <c r="E21" s="14">
        <v>0</v>
      </c>
      <c r="F21" s="14">
        <v>0</v>
      </c>
      <c r="G21" s="14">
        <v>3.2285471537807989E-2</v>
      </c>
      <c r="H21" s="14">
        <v>0</v>
      </c>
      <c r="I21" s="14">
        <v>5.7774001699235342E-2</v>
      </c>
      <c r="J21" s="14">
        <v>1.18946474086661E-2</v>
      </c>
      <c r="K21" s="15">
        <v>0</v>
      </c>
      <c r="L21" s="14">
        <v>6.2022090059473234E-2</v>
      </c>
      <c r="M21" s="14">
        <v>0</v>
      </c>
      <c r="N21" s="14">
        <v>1.4443500424808835E-2</v>
      </c>
      <c r="O21" s="14">
        <v>0</v>
      </c>
      <c r="P21" s="14">
        <v>1.9541206457094309E-2</v>
      </c>
      <c r="Q21" s="14">
        <v>0</v>
      </c>
      <c r="R21" s="14">
        <v>0</v>
      </c>
      <c r="S21" s="14">
        <v>0</v>
      </c>
      <c r="T21" s="14">
        <v>0</v>
      </c>
      <c r="U21" s="14">
        <v>2.2939677145284623E-2</v>
      </c>
      <c r="V21" s="14">
        <v>0</v>
      </c>
      <c r="W21" s="14">
        <v>0.10025488530161428</v>
      </c>
      <c r="X21" s="14">
        <v>5.6924384027187767E-2</v>
      </c>
      <c r="Y21" s="14">
        <v>0</v>
      </c>
      <c r="Z21" s="21">
        <v>0.62192013593882756</v>
      </c>
    </row>
    <row r="22" spans="1:26" x14ac:dyDescent="0.25">
      <c r="A22" s="4">
        <v>1994</v>
      </c>
      <c r="B22" s="8">
        <v>2050</v>
      </c>
      <c r="C22" s="8" t="s">
        <v>43</v>
      </c>
      <c r="D22" s="15">
        <v>0</v>
      </c>
      <c r="E22" s="14">
        <v>0</v>
      </c>
      <c r="F22" s="14">
        <v>0</v>
      </c>
      <c r="G22" s="14">
        <v>1.9512195121951219E-3</v>
      </c>
      <c r="H22" s="14">
        <v>0</v>
      </c>
      <c r="I22" s="14">
        <v>3.5609756097560973E-2</v>
      </c>
      <c r="J22" s="14">
        <v>3.9024390243902439E-3</v>
      </c>
      <c r="K22" s="15">
        <v>0</v>
      </c>
      <c r="L22" s="14">
        <v>3.5609756097560979E-2</v>
      </c>
      <c r="M22" s="14">
        <v>0</v>
      </c>
      <c r="N22" s="14">
        <v>1.9512195121951219E-3</v>
      </c>
      <c r="O22" s="14">
        <v>0</v>
      </c>
      <c r="P22" s="14">
        <v>3.4146341463414634E-3</v>
      </c>
      <c r="Q22" s="14">
        <v>0</v>
      </c>
      <c r="R22" s="14">
        <v>0</v>
      </c>
      <c r="S22" s="14">
        <v>0</v>
      </c>
      <c r="T22" s="14">
        <v>0</v>
      </c>
      <c r="U22" s="14">
        <v>0</v>
      </c>
      <c r="V22" s="14">
        <v>0</v>
      </c>
      <c r="W22" s="14">
        <v>1.3170731707317073E-2</v>
      </c>
      <c r="X22" s="14">
        <v>8.0975609756097564E-2</v>
      </c>
      <c r="Y22" s="14">
        <v>2.4390243902439024E-3</v>
      </c>
      <c r="Z22" s="21">
        <v>0.82097560975609751</v>
      </c>
    </row>
    <row r="23" spans="1:26" x14ac:dyDescent="0.25">
      <c r="A23" s="4">
        <v>1995</v>
      </c>
      <c r="B23" s="8">
        <v>1869</v>
      </c>
      <c r="C23" s="8" t="s">
        <v>43</v>
      </c>
      <c r="D23" s="15">
        <v>0</v>
      </c>
      <c r="E23" s="14">
        <v>0</v>
      </c>
      <c r="F23" s="14">
        <v>0</v>
      </c>
      <c r="G23" s="14">
        <v>1.6051364365971107E-3</v>
      </c>
      <c r="H23" s="14">
        <v>6.420545746388443E-3</v>
      </c>
      <c r="I23" s="14">
        <v>1.2841091492776886E-2</v>
      </c>
      <c r="J23" s="14">
        <v>5.3504547886570357E-3</v>
      </c>
      <c r="K23" s="15">
        <v>0</v>
      </c>
      <c r="L23" s="14">
        <v>2.9962546816479398E-2</v>
      </c>
      <c r="M23" s="14">
        <v>0</v>
      </c>
      <c r="N23" s="14">
        <v>1.4981273408239701E-2</v>
      </c>
      <c r="O23" s="14">
        <v>0</v>
      </c>
      <c r="P23" s="14">
        <v>1.0700909577314071E-3</v>
      </c>
      <c r="Q23" s="14">
        <v>0</v>
      </c>
      <c r="R23" s="14">
        <v>0</v>
      </c>
      <c r="S23" s="14">
        <v>0</v>
      </c>
      <c r="T23" s="14">
        <v>0</v>
      </c>
      <c r="U23" s="14">
        <v>3.7453183520599251E-3</v>
      </c>
      <c r="V23" s="14">
        <v>0</v>
      </c>
      <c r="W23" s="14">
        <v>3.3707865168539325E-2</v>
      </c>
      <c r="X23" s="14">
        <v>3.6383092562867841E-2</v>
      </c>
      <c r="Y23" s="14">
        <v>0</v>
      </c>
      <c r="Z23" s="21">
        <v>0.8539325842696629</v>
      </c>
    </row>
    <row r="24" spans="1:26" x14ac:dyDescent="0.25">
      <c r="A24" s="4">
        <v>1996</v>
      </c>
      <c r="B24" s="8">
        <v>73</v>
      </c>
      <c r="C24" s="8" t="s">
        <v>43</v>
      </c>
      <c r="D24" s="15">
        <v>0</v>
      </c>
      <c r="E24" s="14">
        <v>0</v>
      </c>
      <c r="F24" s="14">
        <v>0</v>
      </c>
      <c r="G24" s="14">
        <v>2.7397260273972601E-2</v>
      </c>
      <c r="H24" s="14">
        <v>0</v>
      </c>
      <c r="I24" s="14">
        <v>0</v>
      </c>
      <c r="J24" s="14">
        <v>0</v>
      </c>
      <c r="K24" s="15">
        <v>0</v>
      </c>
      <c r="L24" s="14">
        <v>0</v>
      </c>
      <c r="M24" s="14">
        <v>0</v>
      </c>
      <c r="N24" s="14">
        <v>2.7397260273972601E-2</v>
      </c>
      <c r="O24" s="14">
        <v>0</v>
      </c>
      <c r="P24" s="14">
        <v>0</v>
      </c>
      <c r="Q24" s="14">
        <v>0</v>
      </c>
      <c r="R24" s="14">
        <v>0</v>
      </c>
      <c r="S24" s="14">
        <v>0</v>
      </c>
      <c r="T24" s="14">
        <v>0</v>
      </c>
      <c r="U24" s="14">
        <v>0</v>
      </c>
      <c r="V24" s="14">
        <v>0</v>
      </c>
      <c r="W24" s="14">
        <v>0.17808219178082191</v>
      </c>
      <c r="X24" s="14">
        <v>0</v>
      </c>
      <c r="Y24" s="14">
        <v>0</v>
      </c>
      <c r="Z24" s="21">
        <v>0.76712328767123283</v>
      </c>
    </row>
    <row r="25" spans="1:26" x14ac:dyDescent="0.25">
      <c r="A25" s="4">
        <v>1997</v>
      </c>
      <c r="B25" s="8">
        <v>261</v>
      </c>
      <c r="C25" s="8" t="s">
        <v>43</v>
      </c>
      <c r="D25" s="15">
        <v>0</v>
      </c>
      <c r="E25" s="14">
        <v>0</v>
      </c>
      <c r="F25" s="14">
        <v>0</v>
      </c>
      <c r="G25" s="14">
        <v>0</v>
      </c>
      <c r="H25" s="14">
        <v>0</v>
      </c>
      <c r="I25" s="14">
        <v>0</v>
      </c>
      <c r="J25" s="14">
        <v>0</v>
      </c>
      <c r="K25" s="15">
        <v>0</v>
      </c>
      <c r="L25" s="14">
        <v>5.3639846743295021E-2</v>
      </c>
      <c r="M25" s="14">
        <v>0</v>
      </c>
      <c r="N25" s="14">
        <v>0.12260536398467432</v>
      </c>
      <c r="O25" s="14">
        <v>0</v>
      </c>
      <c r="P25" s="14">
        <v>0</v>
      </c>
      <c r="Q25" s="14">
        <v>0</v>
      </c>
      <c r="R25" s="14">
        <v>0</v>
      </c>
      <c r="S25" s="14">
        <v>0</v>
      </c>
      <c r="T25" s="14">
        <v>0</v>
      </c>
      <c r="U25" s="14">
        <v>0.13793103448275862</v>
      </c>
      <c r="V25" s="14">
        <v>0</v>
      </c>
      <c r="W25" s="14">
        <v>1.532567049808429E-2</v>
      </c>
      <c r="X25" s="14">
        <v>5.3639846743295021E-2</v>
      </c>
      <c r="Y25" s="14">
        <v>0</v>
      </c>
      <c r="Z25" s="21">
        <v>0.61685823754789271</v>
      </c>
    </row>
    <row r="26" spans="1:26" x14ac:dyDescent="0.25">
      <c r="A26" s="4">
        <v>1998</v>
      </c>
      <c r="B26" s="8">
        <v>423</v>
      </c>
      <c r="C26" s="8" t="s">
        <v>43</v>
      </c>
      <c r="D26" s="15">
        <v>0</v>
      </c>
      <c r="E26" s="14">
        <v>0</v>
      </c>
      <c r="F26" s="14">
        <v>0</v>
      </c>
      <c r="G26" s="14">
        <v>0</v>
      </c>
      <c r="H26" s="14">
        <v>3.7825059101654845E-2</v>
      </c>
      <c r="I26" s="14">
        <v>0</v>
      </c>
      <c r="J26" s="14">
        <v>0</v>
      </c>
      <c r="K26" s="15">
        <v>0</v>
      </c>
      <c r="L26" s="14">
        <v>2.6004728132387706E-2</v>
      </c>
      <c r="M26" s="14">
        <v>0</v>
      </c>
      <c r="N26" s="14">
        <v>1.8912529550827423E-2</v>
      </c>
      <c r="O26" s="14">
        <v>0</v>
      </c>
      <c r="P26" s="14">
        <v>0</v>
      </c>
      <c r="Q26" s="14">
        <v>0</v>
      </c>
      <c r="R26" s="14">
        <v>0</v>
      </c>
      <c r="S26" s="14">
        <v>0</v>
      </c>
      <c r="T26" s="14">
        <v>0</v>
      </c>
      <c r="U26" s="14">
        <v>0</v>
      </c>
      <c r="V26" s="14">
        <v>0</v>
      </c>
      <c r="W26" s="14">
        <v>0.11583924349881797</v>
      </c>
      <c r="X26" s="14">
        <v>0.16784869976359337</v>
      </c>
      <c r="Y26" s="14">
        <v>0</v>
      </c>
      <c r="Z26" s="21">
        <v>0.6335697399527187</v>
      </c>
    </row>
    <row r="27" spans="1:26" x14ac:dyDescent="0.25">
      <c r="A27" s="4">
        <v>1999</v>
      </c>
      <c r="B27" s="8">
        <v>2423</v>
      </c>
      <c r="C27" s="8" t="s">
        <v>43</v>
      </c>
      <c r="D27" s="15">
        <v>0</v>
      </c>
      <c r="E27" s="14">
        <v>0</v>
      </c>
      <c r="F27" s="14">
        <v>0</v>
      </c>
      <c r="G27" s="14">
        <v>0</v>
      </c>
      <c r="H27" s="14">
        <v>0</v>
      </c>
      <c r="I27" s="14">
        <v>0</v>
      </c>
      <c r="J27" s="14">
        <v>0</v>
      </c>
      <c r="K27" s="15">
        <v>0</v>
      </c>
      <c r="L27" s="14">
        <v>7.4288072637226574E-3</v>
      </c>
      <c r="M27" s="14">
        <v>0</v>
      </c>
      <c r="N27" s="14">
        <v>0</v>
      </c>
      <c r="O27" s="14">
        <v>0</v>
      </c>
      <c r="P27" s="14">
        <v>7.4288072637226582E-3</v>
      </c>
      <c r="Q27" s="14">
        <v>0</v>
      </c>
      <c r="R27" s="14">
        <v>0</v>
      </c>
      <c r="S27" s="14">
        <v>0</v>
      </c>
      <c r="T27" s="14">
        <v>4.127115146512588E-4</v>
      </c>
      <c r="U27" s="14">
        <v>0</v>
      </c>
      <c r="V27" s="14">
        <v>0</v>
      </c>
      <c r="W27" s="14">
        <v>6.892282294676022E-2</v>
      </c>
      <c r="X27" s="14">
        <v>2.1873710276516713E-2</v>
      </c>
      <c r="Y27" s="14">
        <v>0</v>
      </c>
      <c r="Z27" s="21">
        <v>0.89393314073462649</v>
      </c>
    </row>
    <row r="28" spans="1:26" x14ac:dyDescent="0.25">
      <c r="A28" s="4">
        <v>2000</v>
      </c>
      <c r="B28" s="8">
        <v>1794</v>
      </c>
      <c r="C28" s="8" t="s">
        <v>43</v>
      </c>
      <c r="D28" s="15">
        <v>0</v>
      </c>
      <c r="E28" s="14">
        <v>0</v>
      </c>
      <c r="F28" s="14">
        <v>0</v>
      </c>
      <c r="G28" s="14">
        <v>0</v>
      </c>
      <c r="H28" s="14">
        <v>2.0066889632107024E-2</v>
      </c>
      <c r="I28" s="14">
        <v>0</v>
      </c>
      <c r="J28" s="14">
        <v>0</v>
      </c>
      <c r="K28" s="15">
        <v>0</v>
      </c>
      <c r="L28" s="14">
        <v>4.4593088071348944E-2</v>
      </c>
      <c r="M28" s="14">
        <v>0</v>
      </c>
      <c r="N28" s="14">
        <v>0</v>
      </c>
      <c r="O28" s="14">
        <v>0</v>
      </c>
      <c r="P28" s="14">
        <v>0</v>
      </c>
      <c r="Q28" s="14">
        <v>0</v>
      </c>
      <c r="R28" s="14">
        <v>0</v>
      </c>
      <c r="S28" s="14">
        <v>0</v>
      </c>
      <c r="T28" s="14">
        <v>0</v>
      </c>
      <c r="U28" s="14">
        <v>0</v>
      </c>
      <c r="V28" s="14">
        <v>0</v>
      </c>
      <c r="W28" s="14">
        <v>9.1415830546265328E-2</v>
      </c>
      <c r="X28" s="14">
        <v>5.2396878483835008E-2</v>
      </c>
      <c r="Y28" s="14">
        <v>0</v>
      </c>
      <c r="Z28" s="21">
        <v>0.79152731326644366</v>
      </c>
    </row>
    <row r="29" spans="1:26" x14ac:dyDescent="0.25">
      <c r="A29" s="4">
        <v>2001</v>
      </c>
      <c r="B29" s="8">
        <v>2265</v>
      </c>
      <c r="C29" s="8" t="s">
        <v>43</v>
      </c>
      <c r="D29" s="15">
        <v>0</v>
      </c>
      <c r="E29" s="14">
        <v>0</v>
      </c>
      <c r="F29" s="14">
        <v>0</v>
      </c>
      <c r="G29" s="14">
        <v>0</v>
      </c>
      <c r="H29" s="14">
        <v>0</v>
      </c>
      <c r="I29" s="14">
        <v>1.3245033112582781E-3</v>
      </c>
      <c r="J29" s="14">
        <v>0</v>
      </c>
      <c r="K29" s="15">
        <v>0</v>
      </c>
      <c r="L29" s="14">
        <v>4.2384105960264901E-2</v>
      </c>
      <c r="M29" s="14">
        <v>0</v>
      </c>
      <c r="N29" s="14">
        <v>0</v>
      </c>
      <c r="O29" s="14">
        <v>0</v>
      </c>
      <c r="P29" s="14">
        <v>7.5055187637969095E-3</v>
      </c>
      <c r="Q29" s="14">
        <v>0</v>
      </c>
      <c r="R29" s="14">
        <v>0</v>
      </c>
      <c r="S29" s="14">
        <v>0</v>
      </c>
      <c r="T29" s="14">
        <v>0</v>
      </c>
      <c r="U29" s="14">
        <v>0</v>
      </c>
      <c r="V29" s="14">
        <v>0</v>
      </c>
      <c r="W29" s="14">
        <v>6.7108167770419433E-2</v>
      </c>
      <c r="X29" s="14">
        <v>4.3708609271523181E-2</v>
      </c>
      <c r="Y29" s="14">
        <v>0</v>
      </c>
      <c r="Z29" s="21">
        <v>0.8379690949227373</v>
      </c>
    </row>
    <row r="30" spans="1:26" x14ac:dyDescent="0.25">
      <c r="A30" s="4">
        <v>2002</v>
      </c>
      <c r="B30" s="8">
        <v>2309</v>
      </c>
      <c r="C30" s="8" t="s">
        <v>43</v>
      </c>
      <c r="D30" s="15">
        <v>0</v>
      </c>
      <c r="E30" s="14">
        <v>0</v>
      </c>
      <c r="F30" s="14">
        <v>0</v>
      </c>
      <c r="G30" s="14">
        <v>1.2126461671719359E-2</v>
      </c>
      <c r="H30" s="14">
        <v>3.0316154179298397E-3</v>
      </c>
      <c r="I30" s="14">
        <v>6.0632308358596794E-3</v>
      </c>
      <c r="J30" s="14">
        <v>0</v>
      </c>
      <c r="K30" s="15">
        <v>0</v>
      </c>
      <c r="L30" s="14">
        <v>1.126028583802512E-2</v>
      </c>
      <c r="M30" s="14">
        <v>0</v>
      </c>
      <c r="N30" s="14">
        <v>1.7323516673884798E-3</v>
      </c>
      <c r="O30" s="14">
        <v>0</v>
      </c>
      <c r="P30" s="14">
        <v>6.0632308358596794E-3</v>
      </c>
      <c r="Q30" s="14">
        <v>2.1654395842355999E-3</v>
      </c>
      <c r="R30" s="14">
        <v>1.2992637505413599E-3</v>
      </c>
      <c r="S30" s="14">
        <v>0</v>
      </c>
      <c r="T30" s="14">
        <v>0</v>
      </c>
      <c r="U30" s="14">
        <v>0</v>
      </c>
      <c r="V30" s="14">
        <v>0</v>
      </c>
      <c r="W30" s="14">
        <v>3.9844088349935039E-2</v>
      </c>
      <c r="X30" s="14">
        <v>2.4686011260285839E-2</v>
      </c>
      <c r="Y30" s="14">
        <v>0</v>
      </c>
      <c r="Z30" s="21">
        <v>0.89172802078822</v>
      </c>
    </row>
    <row r="31" spans="1:26" x14ac:dyDescent="0.25">
      <c r="A31" s="4">
        <v>2003</v>
      </c>
      <c r="B31" s="8">
        <v>1797</v>
      </c>
      <c r="C31" s="8" t="s">
        <v>43</v>
      </c>
      <c r="D31" s="15">
        <v>1.1129660545353367E-3</v>
      </c>
      <c r="E31" s="14">
        <v>0</v>
      </c>
      <c r="F31" s="14">
        <v>0</v>
      </c>
      <c r="G31" s="14">
        <v>2.3928770172509738E-2</v>
      </c>
      <c r="H31" s="14">
        <v>0</v>
      </c>
      <c r="I31" s="14">
        <v>8.9037284362826936E-3</v>
      </c>
      <c r="J31" s="14">
        <v>6.1213132999443521E-3</v>
      </c>
      <c r="K31" s="15">
        <v>0</v>
      </c>
      <c r="L31" s="14">
        <v>2.615470228158041E-2</v>
      </c>
      <c r="M31" s="14">
        <v>0</v>
      </c>
      <c r="N31" s="14">
        <v>0</v>
      </c>
      <c r="O31" s="14">
        <v>0</v>
      </c>
      <c r="P31" s="14">
        <v>4.4518642181413468E-3</v>
      </c>
      <c r="Q31" s="14">
        <v>0</v>
      </c>
      <c r="R31" s="14">
        <v>0</v>
      </c>
      <c r="S31" s="14">
        <v>0</v>
      </c>
      <c r="T31" s="14">
        <v>0</v>
      </c>
      <c r="U31" s="14">
        <v>0</v>
      </c>
      <c r="V31" s="14">
        <v>0</v>
      </c>
      <c r="W31" s="14">
        <v>5.5648302726766831E-3</v>
      </c>
      <c r="X31" s="14">
        <v>6.7890929326655539E-2</v>
      </c>
      <c r="Y31" s="14">
        <v>0</v>
      </c>
      <c r="Z31" s="21">
        <v>0.85587089593767385</v>
      </c>
    </row>
    <row r="32" spans="1:26" x14ac:dyDescent="0.25">
      <c r="A32" s="4">
        <v>2004</v>
      </c>
      <c r="B32" s="8">
        <v>440</v>
      </c>
      <c r="C32" s="8" t="s">
        <v>43</v>
      </c>
      <c r="D32" s="15">
        <v>0</v>
      </c>
      <c r="E32" s="14">
        <v>0</v>
      </c>
      <c r="F32" s="14">
        <v>0</v>
      </c>
      <c r="G32" s="14">
        <v>2.2727272727272728E-2</v>
      </c>
      <c r="H32" s="14">
        <v>0</v>
      </c>
      <c r="I32" s="14">
        <v>1.8181818181818181E-2</v>
      </c>
      <c r="J32" s="14">
        <v>0</v>
      </c>
      <c r="K32" s="15">
        <v>0</v>
      </c>
      <c r="L32" s="14">
        <v>3.8636363636363635E-2</v>
      </c>
      <c r="M32" s="14">
        <v>0</v>
      </c>
      <c r="N32" s="14">
        <v>0</v>
      </c>
      <c r="O32" s="14">
        <v>0</v>
      </c>
      <c r="P32" s="14">
        <v>9.0909090909090905E-3</v>
      </c>
      <c r="Q32" s="14">
        <v>0</v>
      </c>
      <c r="R32" s="14">
        <v>0</v>
      </c>
      <c r="S32" s="14">
        <v>0</v>
      </c>
      <c r="T32" s="14">
        <v>0</v>
      </c>
      <c r="U32" s="14">
        <v>0</v>
      </c>
      <c r="V32" s="14">
        <v>0</v>
      </c>
      <c r="W32" s="14">
        <v>0.23636363636363636</v>
      </c>
      <c r="X32" s="14">
        <v>0</v>
      </c>
      <c r="Y32" s="14">
        <v>0</v>
      </c>
      <c r="Z32" s="21">
        <v>0.67500000000000004</v>
      </c>
    </row>
    <row r="33" spans="1:26" x14ac:dyDescent="0.25">
      <c r="A33" s="4">
        <v>2005</v>
      </c>
      <c r="B33" s="8">
        <v>400</v>
      </c>
      <c r="C33" s="8" t="s">
        <v>43</v>
      </c>
      <c r="D33" s="15">
        <v>0</v>
      </c>
      <c r="E33" s="14">
        <v>0</v>
      </c>
      <c r="F33" s="14">
        <v>0</v>
      </c>
      <c r="G33" s="14">
        <v>0.01</v>
      </c>
      <c r="H33" s="14">
        <v>0</v>
      </c>
      <c r="I33" s="14">
        <v>3.7500000000000006E-2</v>
      </c>
      <c r="J33" s="14">
        <v>0</v>
      </c>
      <c r="K33" s="15">
        <v>0</v>
      </c>
      <c r="L33" s="14">
        <v>6.7500000000000004E-2</v>
      </c>
      <c r="M33" s="14">
        <v>0</v>
      </c>
      <c r="N33" s="14">
        <v>0</v>
      </c>
      <c r="O33" s="14">
        <v>0</v>
      </c>
      <c r="P33" s="14">
        <v>5.0000000000000001E-3</v>
      </c>
      <c r="Q33" s="14">
        <v>0</v>
      </c>
      <c r="R33" s="14">
        <v>0</v>
      </c>
      <c r="S33" s="14">
        <v>0</v>
      </c>
      <c r="T33" s="14">
        <v>0</v>
      </c>
      <c r="U33" s="14">
        <v>0</v>
      </c>
      <c r="V33" s="14">
        <v>0</v>
      </c>
      <c r="W33" s="14">
        <v>0.1275</v>
      </c>
      <c r="X33" s="14">
        <v>0.1525</v>
      </c>
      <c r="Y33" s="14">
        <v>0</v>
      </c>
      <c r="Z33" s="21">
        <v>0.6</v>
      </c>
    </row>
    <row r="34" spans="1:26" x14ac:dyDescent="0.25">
      <c r="A34" s="4">
        <v>2006</v>
      </c>
      <c r="B34" s="8">
        <v>421</v>
      </c>
      <c r="C34" s="8" t="s">
        <v>43</v>
      </c>
      <c r="D34" s="15">
        <v>0</v>
      </c>
      <c r="E34" s="14">
        <v>0</v>
      </c>
      <c r="F34" s="14">
        <v>0</v>
      </c>
      <c r="G34" s="14">
        <v>1.66270783847981E-2</v>
      </c>
      <c r="H34" s="14">
        <v>0</v>
      </c>
      <c r="I34" s="14">
        <v>1.9002375296912115E-2</v>
      </c>
      <c r="J34" s="14">
        <v>0</v>
      </c>
      <c r="K34" s="15">
        <v>0</v>
      </c>
      <c r="L34" s="14">
        <v>3.0878859857482184E-2</v>
      </c>
      <c r="M34" s="14">
        <v>0</v>
      </c>
      <c r="N34" s="14">
        <v>0</v>
      </c>
      <c r="O34" s="14">
        <v>0</v>
      </c>
      <c r="P34" s="14">
        <v>4.7505938242280287E-3</v>
      </c>
      <c r="Q34" s="14">
        <v>0</v>
      </c>
      <c r="R34" s="14">
        <v>0</v>
      </c>
      <c r="S34" s="14">
        <v>7.1258907363420431E-3</v>
      </c>
      <c r="T34" s="14">
        <v>0</v>
      </c>
      <c r="U34" s="14">
        <v>0</v>
      </c>
      <c r="V34" s="14">
        <v>0</v>
      </c>
      <c r="W34" s="14">
        <v>0.11163895486935867</v>
      </c>
      <c r="X34" s="14">
        <v>9.7387173396674589E-2</v>
      </c>
      <c r="Y34" s="14">
        <v>0</v>
      </c>
      <c r="Z34" s="21">
        <v>0.71258907363420432</v>
      </c>
    </row>
    <row r="35" spans="1:26" x14ac:dyDescent="0.25">
      <c r="A35" s="4">
        <v>2007</v>
      </c>
      <c r="B35" s="8">
        <v>146</v>
      </c>
      <c r="C35" s="8" t="s">
        <v>43</v>
      </c>
      <c r="D35" s="15">
        <v>0</v>
      </c>
      <c r="E35" s="14">
        <v>0</v>
      </c>
      <c r="F35" s="14">
        <v>0</v>
      </c>
      <c r="G35" s="14">
        <v>0</v>
      </c>
      <c r="H35" s="14">
        <v>0</v>
      </c>
      <c r="I35" s="14">
        <v>6.1643835616438353E-2</v>
      </c>
      <c r="J35" s="14">
        <v>0</v>
      </c>
      <c r="K35" s="15">
        <v>0</v>
      </c>
      <c r="L35" s="14">
        <v>0</v>
      </c>
      <c r="M35" s="14">
        <v>0</v>
      </c>
      <c r="N35" s="14">
        <v>0</v>
      </c>
      <c r="O35" s="14">
        <v>0</v>
      </c>
      <c r="P35" s="14">
        <v>1.3698630136986301E-2</v>
      </c>
      <c r="Q35" s="14">
        <v>0</v>
      </c>
      <c r="R35" s="14">
        <v>0</v>
      </c>
      <c r="S35" s="14">
        <v>0</v>
      </c>
      <c r="T35" s="14">
        <v>0</v>
      </c>
      <c r="U35" s="14">
        <v>0</v>
      </c>
      <c r="V35" s="14">
        <v>0</v>
      </c>
      <c r="W35" s="14">
        <v>0.26712328767123289</v>
      </c>
      <c r="X35" s="14">
        <v>0.23287671232876711</v>
      </c>
      <c r="Y35" s="14">
        <v>0</v>
      </c>
      <c r="Z35" s="21">
        <v>0.42465753424657532</v>
      </c>
    </row>
    <row r="36" spans="1:26" x14ac:dyDescent="0.25">
      <c r="A36" s="4">
        <v>2008</v>
      </c>
      <c r="B36" s="8">
        <v>610</v>
      </c>
      <c r="C36" s="8" t="s">
        <v>43</v>
      </c>
      <c r="D36" s="15">
        <v>0</v>
      </c>
      <c r="E36" s="14">
        <v>0</v>
      </c>
      <c r="F36" s="14">
        <v>0</v>
      </c>
      <c r="G36" s="14">
        <v>1.1475409836065573E-2</v>
      </c>
      <c r="H36" s="14">
        <v>8.1967213114754103E-3</v>
      </c>
      <c r="I36" s="14">
        <v>0</v>
      </c>
      <c r="J36" s="14">
        <v>0</v>
      </c>
      <c r="K36" s="15">
        <v>0</v>
      </c>
      <c r="L36" s="14">
        <v>3.4426229508196723E-2</v>
      </c>
      <c r="M36" s="14">
        <v>0</v>
      </c>
      <c r="N36" s="14">
        <v>0</v>
      </c>
      <c r="O36" s="14">
        <v>0</v>
      </c>
      <c r="P36" s="14">
        <v>2.1311475409836064E-2</v>
      </c>
      <c r="Q36" s="14">
        <v>3.2786885245901639E-3</v>
      </c>
      <c r="R36" s="14">
        <v>0</v>
      </c>
      <c r="S36" s="14">
        <v>0</v>
      </c>
      <c r="T36" s="14">
        <v>0</v>
      </c>
      <c r="U36" s="14">
        <v>0</v>
      </c>
      <c r="V36" s="14">
        <v>0</v>
      </c>
      <c r="W36" s="14">
        <v>0.10819672131147541</v>
      </c>
      <c r="X36" s="14">
        <v>3.6065573770491806E-2</v>
      </c>
      <c r="Y36" s="14">
        <v>0</v>
      </c>
      <c r="Z36" s="21">
        <v>0.77704918032786885</v>
      </c>
    </row>
    <row r="37" spans="1:26" x14ac:dyDescent="0.25">
      <c r="A37" s="4">
        <v>2009</v>
      </c>
      <c r="B37" s="8">
        <v>277</v>
      </c>
      <c r="C37" s="8" t="s">
        <v>43</v>
      </c>
      <c r="D37" s="15">
        <v>0</v>
      </c>
      <c r="E37" s="14">
        <v>0</v>
      </c>
      <c r="F37" s="14">
        <v>0</v>
      </c>
      <c r="G37" s="14">
        <v>3.6101083032490976E-3</v>
      </c>
      <c r="H37" s="14">
        <v>0</v>
      </c>
      <c r="I37" s="14">
        <v>0</v>
      </c>
      <c r="J37" s="14">
        <v>0</v>
      </c>
      <c r="K37" s="15">
        <v>0</v>
      </c>
      <c r="L37" s="14">
        <v>9.0252707581227443E-2</v>
      </c>
      <c r="M37" s="14">
        <v>0</v>
      </c>
      <c r="N37" s="14">
        <v>0</v>
      </c>
      <c r="O37" s="14">
        <v>0</v>
      </c>
      <c r="P37" s="14">
        <v>3.2490974729241874E-2</v>
      </c>
      <c r="Q37" s="14">
        <v>0</v>
      </c>
      <c r="R37" s="14">
        <v>0</v>
      </c>
      <c r="S37" s="14">
        <v>0</v>
      </c>
      <c r="T37" s="14">
        <v>0</v>
      </c>
      <c r="U37" s="14">
        <v>1.0830324909747292E-2</v>
      </c>
      <c r="V37" s="14">
        <v>0</v>
      </c>
      <c r="W37" s="14">
        <v>0.16967509025270758</v>
      </c>
      <c r="X37" s="14">
        <v>0.21299638989169675</v>
      </c>
      <c r="Y37" s="14">
        <v>0</v>
      </c>
      <c r="Z37" s="21">
        <v>0.48014440433212996</v>
      </c>
    </row>
    <row r="38" spans="1:26" x14ac:dyDescent="0.25">
      <c r="A38" s="4">
        <v>2010</v>
      </c>
      <c r="B38" s="8">
        <v>2309</v>
      </c>
      <c r="C38" s="8" t="s">
        <v>43</v>
      </c>
      <c r="D38" s="15">
        <v>3.0316154179298397E-3</v>
      </c>
      <c r="E38" s="14">
        <v>0</v>
      </c>
      <c r="F38" s="14">
        <v>0</v>
      </c>
      <c r="G38" s="14">
        <v>1.2559549588566478E-2</v>
      </c>
      <c r="H38" s="14">
        <v>1.7323516673884798E-3</v>
      </c>
      <c r="I38" s="14">
        <v>0</v>
      </c>
      <c r="J38" s="14">
        <v>8.661758336942399E-4</v>
      </c>
      <c r="K38" s="15">
        <v>0</v>
      </c>
      <c r="L38" s="14">
        <v>1.7323516673884799E-2</v>
      </c>
      <c r="M38" s="14">
        <v>0</v>
      </c>
      <c r="N38" s="14">
        <v>0</v>
      </c>
      <c r="O38" s="14">
        <v>0</v>
      </c>
      <c r="P38" s="14">
        <v>6.4963187527067997E-3</v>
      </c>
      <c r="Q38" s="14">
        <v>0</v>
      </c>
      <c r="R38" s="14">
        <v>0</v>
      </c>
      <c r="S38" s="14">
        <v>0</v>
      </c>
      <c r="T38" s="14">
        <v>0</v>
      </c>
      <c r="U38" s="14">
        <v>4.3308791684711998E-3</v>
      </c>
      <c r="V38" s="14">
        <v>0</v>
      </c>
      <c r="W38" s="14">
        <v>4.4608055435253355E-2</v>
      </c>
      <c r="X38" s="14">
        <v>0</v>
      </c>
      <c r="Y38" s="14">
        <v>0</v>
      </c>
      <c r="Z38" s="21">
        <v>0.90905153746210476</v>
      </c>
    </row>
    <row r="39" spans="1:26" x14ac:dyDescent="0.25">
      <c r="A39" s="4">
        <v>2011</v>
      </c>
      <c r="B39" s="8">
        <v>686</v>
      </c>
      <c r="C39" s="8" t="s">
        <v>43</v>
      </c>
      <c r="D39" s="15">
        <v>0</v>
      </c>
      <c r="E39" s="14">
        <v>0</v>
      </c>
      <c r="F39" s="14">
        <v>0</v>
      </c>
      <c r="G39" s="14">
        <v>7.2886297376093291E-3</v>
      </c>
      <c r="H39" s="14">
        <v>0</v>
      </c>
      <c r="I39" s="14">
        <v>0</v>
      </c>
      <c r="J39" s="14">
        <v>4.3731778425655978E-3</v>
      </c>
      <c r="K39" s="15">
        <v>0</v>
      </c>
      <c r="L39" s="14">
        <v>4.2274052478134108E-2</v>
      </c>
      <c r="M39" s="14">
        <v>0</v>
      </c>
      <c r="N39" s="14">
        <v>0</v>
      </c>
      <c r="O39" s="14">
        <v>0</v>
      </c>
      <c r="P39" s="14">
        <v>1.8950437317784258E-2</v>
      </c>
      <c r="Q39" s="14">
        <v>2.9154518950437317E-3</v>
      </c>
      <c r="R39" s="14">
        <v>0</v>
      </c>
      <c r="S39" s="14">
        <v>0</v>
      </c>
      <c r="T39" s="14">
        <v>0</v>
      </c>
      <c r="U39" s="14">
        <v>1.3119533527696793E-2</v>
      </c>
      <c r="V39" s="14">
        <v>0</v>
      </c>
      <c r="W39" s="14">
        <v>5.2478134110787174E-2</v>
      </c>
      <c r="X39" s="14">
        <v>2.478134110787172E-2</v>
      </c>
      <c r="Y39" s="14">
        <v>0</v>
      </c>
      <c r="Z39" s="21">
        <v>0.83381924198250734</v>
      </c>
    </row>
    <row r="40" spans="1:26" x14ac:dyDescent="0.25">
      <c r="A40" s="4">
        <v>2012</v>
      </c>
      <c r="B40" s="8">
        <v>718</v>
      </c>
      <c r="C40" s="8" t="s">
        <v>43</v>
      </c>
      <c r="D40" s="15">
        <v>0</v>
      </c>
      <c r="E40" s="14">
        <v>0</v>
      </c>
      <c r="F40" s="14">
        <v>0</v>
      </c>
      <c r="G40" s="14">
        <v>5.5710306406685237E-3</v>
      </c>
      <c r="H40" s="14">
        <v>6.9637883008356544E-3</v>
      </c>
      <c r="I40" s="14">
        <v>0</v>
      </c>
      <c r="J40" s="14">
        <v>0</v>
      </c>
      <c r="K40" s="15">
        <v>0</v>
      </c>
      <c r="L40" s="14">
        <v>4.0389972144846797E-2</v>
      </c>
      <c r="M40" s="14">
        <v>0</v>
      </c>
      <c r="N40" s="14">
        <v>0</v>
      </c>
      <c r="O40" s="14">
        <v>0</v>
      </c>
      <c r="P40" s="14">
        <v>7.6601671309192196E-2</v>
      </c>
      <c r="Q40" s="14">
        <v>0</v>
      </c>
      <c r="R40" s="14">
        <v>4.178272980501393E-3</v>
      </c>
      <c r="S40" s="14">
        <v>0</v>
      </c>
      <c r="T40" s="14">
        <v>0</v>
      </c>
      <c r="U40" s="14">
        <v>0</v>
      </c>
      <c r="V40" s="14">
        <v>0</v>
      </c>
      <c r="W40" s="14">
        <v>0.18105849582172701</v>
      </c>
      <c r="X40" s="14">
        <v>8.356545961002786E-3</v>
      </c>
      <c r="Y40" s="14">
        <v>0</v>
      </c>
      <c r="Z40" s="21">
        <v>0.67688022284122562</v>
      </c>
    </row>
    <row r="41" spans="1:26" x14ac:dyDescent="0.25">
      <c r="A41" s="4">
        <v>2013</v>
      </c>
      <c r="B41" s="8">
        <v>1506</v>
      </c>
      <c r="C41" s="8" t="s">
        <v>30</v>
      </c>
      <c r="D41" s="15">
        <v>0</v>
      </c>
      <c r="E41" s="14">
        <v>0</v>
      </c>
      <c r="F41" s="14">
        <v>0</v>
      </c>
      <c r="G41" s="14">
        <v>8.6321381142098266E-3</v>
      </c>
      <c r="H41" s="14">
        <v>0</v>
      </c>
      <c r="I41" s="14">
        <v>1.9920318725099601E-3</v>
      </c>
      <c r="J41" s="14">
        <v>0</v>
      </c>
      <c r="K41" s="15">
        <v>0</v>
      </c>
      <c r="L41" s="14">
        <v>4.5152722443559098E-2</v>
      </c>
      <c r="M41" s="14">
        <v>0</v>
      </c>
      <c r="N41" s="14">
        <v>0</v>
      </c>
      <c r="O41" s="14">
        <v>1.9920318725099601E-3</v>
      </c>
      <c r="P41" s="14">
        <v>4.5816733067729085E-2</v>
      </c>
      <c r="Q41" s="14">
        <v>2.6560424966799467E-3</v>
      </c>
      <c r="R41" s="14">
        <v>0</v>
      </c>
      <c r="S41" s="14">
        <v>0</v>
      </c>
      <c r="T41" s="14">
        <v>0</v>
      </c>
      <c r="U41" s="14">
        <v>2.6560424966799467E-3</v>
      </c>
      <c r="V41" s="14">
        <v>0</v>
      </c>
      <c r="W41" s="14">
        <v>4.3824701195219126E-2</v>
      </c>
      <c r="X41" s="14">
        <v>0</v>
      </c>
      <c r="Y41" s="14">
        <v>0</v>
      </c>
      <c r="Z41" s="21">
        <v>0.84727755644090308</v>
      </c>
    </row>
    <row r="42" spans="1:26" x14ac:dyDescent="0.25">
      <c r="A42" s="5" t="s">
        <v>32</v>
      </c>
      <c r="B42" s="9">
        <v>1099</v>
      </c>
      <c r="C42" s="9"/>
      <c r="D42" s="16">
        <v>2.2638931950466764E-4</v>
      </c>
      <c r="E42" s="1">
        <v>1.8181818181818181E-4</v>
      </c>
      <c r="F42" s="1">
        <v>0</v>
      </c>
      <c r="G42" s="1">
        <v>1.01544750249779E-2</v>
      </c>
      <c r="H42" s="1">
        <v>3.8901873649543769E-3</v>
      </c>
      <c r="I42" s="1">
        <v>1.5440272704572025E-2</v>
      </c>
      <c r="J42" s="1">
        <v>1.3003283279167028E-3</v>
      </c>
      <c r="K42" s="16">
        <v>9.0909090909090904E-5</v>
      </c>
      <c r="L42" s="1">
        <v>4.0943032497165459E-2</v>
      </c>
      <c r="M42" s="1">
        <v>1.0881289963858771E-3</v>
      </c>
      <c r="N42" s="1">
        <v>8.8925594734493921E-3</v>
      </c>
      <c r="O42" s="1">
        <v>7.9681274900398409E-5</v>
      </c>
      <c r="P42" s="1">
        <v>1.45965540063385E-2</v>
      </c>
      <c r="Q42" s="1">
        <v>4.4062490002197766E-4</v>
      </c>
      <c r="R42" s="1">
        <v>4.392849554802422E-4</v>
      </c>
      <c r="S42" s="1">
        <v>3.7594472036277265E-4</v>
      </c>
      <c r="T42" s="1">
        <v>4.7826065299726855E-4</v>
      </c>
      <c r="U42" s="1">
        <v>1.2952243610606609E-2</v>
      </c>
      <c r="V42" s="1">
        <v>0</v>
      </c>
      <c r="W42" s="1">
        <v>0.10472921130985953</v>
      </c>
      <c r="X42" s="1">
        <v>6.9369786335601438E-2</v>
      </c>
      <c r="Y42" s="1">
        <v>1.4606068906613679E-3</v>
      </c>
      <c r="Z42" s="22">
        <v>0.71286970036151631</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1233</v>
      </c>
      <c r="C44" s="9"/>
      <c r="D44" s="16">
        <v>2.1645021645021645E-4</v>
      </c>
      <c r="E44" s="1">
        <v>6.4935064935064935E-4</v>
      </c>
      <c r="F44" s="1">
        <v>0</v>
      </c>
      <c r="G44" s="1">
        <v>1.313116659625802E-2</v>
      </c>
      <c r="H44" s="1">
        <v>2.7768940989240216E-3</v>
      </c>
      <c r="I44" s="1">
        <v>3.3056470580460198E-2</v>
      </c>
      <c r="J44" s="1">
        <v>3.0210773173876258E-3</v>
      </c>
      <c r="K44" s="16">
        <v>3.2467532467532468E-4</v>
      </c>
      <c r="L44" s="1">
        <v>5.7896546259259545E-2</v>
      </c>
      <c r="M44" s="1">
        <v>3.8861749870924183E-3</v>
      </c>
      <c r="N44" s="1">
        <v>7.3809259084817074E-3</v>
      </c>
      <c r="O44" s="1">
        <v>0</v>
      </c>
      <c r="P44" s="1">
        <v>1.5036669348332601E-2</v>
      </c>
      <c r="Q44" s="1">
        <v>0</v>
      </c>
      <c r="R44" s="1">
        <v>7.8636959370904328E-4</v>
      </c>
      <c r="S44" s="1">
        <v>3.2467532467532468E-4</v>
      </c>
      <c r="T44" s="1">
        <v>1.6491149728972078E-3</v>
      </c>
      <c r="U44" s="1">
        <v>2.2134039382830206E-2</v>
      </c>
      <c r="V44" s="1">
        <v>0</v>
      </c>
      <c r="W44" s="1">
        <v>9.9094337150187062E-2</v>
      </c>
      <c r="X44" s="1">
        <v>7.6748033829689491E-2</v>
      </c>
      <c r="Y44" s="1">
        <v>5.2164531809334568E-3</v>
      </c>
      <c r="Z44" s="22">
        <v>0.65667057527840578</v>
      </c>
    </row>
    <row r="45" spans="1:26" x14ac:dyDescent="0.25">
      <c r="A45" s="5" t="s">
        <v>35</v>
      </c>
      <c r="B45" s="9">
        <v>252</v>
      </c>
      <c r="C45" s="9"/>
      <c r="D45" s="16">
        <v>0</v>
      </c>
      <c r="E45" s="1">
        <v>0</v>
      </c>
      <c r="F45" s="1">
        <v>0</v>
      </c>
      <c r="G45" s="1">
        <v>9.1324200913242004E-3</v>
      </c>
      <c r="H45" s="1">
        <v>1.2608353033884948E-2</v>
      </c>
      <c r="I45" s="1">
        <v>0</v>
      </c>
      <c r="J45" s="1">
        <v>0</v>
      </c>
      <c r="K45" s="16">
        <v>0</v>
      </c>
      <c r="L45" s="1">
        <v>2.6548191625227573E-2</v>
      </c>
      <c r="M45" s="1">
        <v>0</v>
      </c>
      <c r="N45" s="1">
        <v>5.6305051269824782E-2</v>
      </c>
      <c r="O45" s="1">
        <v>0</v>
      </c>
      <c r="P45" s="1">
        <v>0</v>
      </c>
      <c r="Q45" s="1">
        <v>0</v>
      </c>
      <c r="R45" s="1">
        <v>0</v>
      </c>
      <c r="S45" s="1">
        <v>0</v>
      </c>
      <c r="T45" s="1">
        <v>0</v>
      </c>
      <c r="U45" s="1">
        <v>4.5977011494252873E-2</v>
      </c>
      <c r="V45" s="1">
        <v>0</v>
      </c>
      <c r="W45" s="1">
        <v>0.10308236859257473</v>
      </c>
      <c r="X45" s="1">
        <v>7.3829515502296134E-2</v>
      </c>
      <c r="Y45" s="1">
        <v>0</v>
      </c>
      <c r="Z45" s="22">
        <v>0.67251708839061475</v>
      </c>
    </row>
    <row r="46" spans="1:26" ht="15.75" thickBot="1" x14ac:dyDescent="0.3">
      <c r="A46" s="6" t="s">
        <v>36</v>
      </c>
      <c r="B46" s="11">
        <v>1207</v>
      </c>
      <c r="C46" s="11"/>
      <c r="D46" s="17">
        <v>2.7630543149767843E-4</v>
      </c>
      <c r="E46" s="18">
        <v>0</v>
      </c>
      <c r="F46" s="18">
        <v>0</v>
      </c>
      <c r="G46" s="18">
        <v>8.9697632784445838E-3</v>
      </c>
      <c r="H46" s="18">
        <v>2.6660910886490935E-3</v>
      </c>
      <c r="I46" s="18">
        <v>1.0307434903405284E-2</v>
      </c>
      <c r="J46" s="18">
        <v>7.5737779841361262E-4</v>
      </c>
      <c r="K46" s="17">
        <v>0</v>
      </c>
      <c r="L46" s="18">
        <v>3.5910360915909122E-2</v>
      </c>
      <c r="M46" s="18">
        <v>0</v>
      </c>
      <c r="N46" s="18">
        <v>1.1549011115923199E-4</v>
      </c>
      <c r="O46" s="18">
        <v>1.3280212483399734E-4</v>
      </c>
      <c r="P46" s="18">
        <v>1.7310477648008957E-2</v>
      </c>
      <c r="Q46" s="18">
        <v>7.3437483336996276E-4</v>
      </c>
      <c r="R46" s="18">
        <v>3.6516911540285019E-4</v>
      </c>
      <c r="S46" s="18">
        <v>4.7505938242280285E-4</v>
      </c>
      <c r="T46" s="18">
        <v>2.7514100976750586E-5</v>
      </c>
      <c r="U46" s="18">
        <v>2.0624520068396822E-3</v>
      </c>
      <c r="V46" s="18">
        <v>0</v>
      </c>
      <c r="W46" s="18">
        <v>0.10768818779449695</v>
      </c>
      <c r="X46" s="18">
        <v>6.5034658338354728E-2</v>
      </c>
      <c r="Y46" s="18">
        <v>0</v>
      </c>
      <c r="Z46" s="23">
        <v>0.74716648112781459</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118</v>
      </c>
    </row>
    <row r="2" spans="1:26" x14ac:dyDescent="0.25">
      <c r="A2" t="s">
        <v>119</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1</v>
      </c>
      <c r="C15" s="8">
        <v>2</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186</v>
      </c>
      <c r="C16" s="8" t="s">
        <v>41</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1365</v>
      </c>
      <c r="C17" s="8" t="s">
        <v>42</v>
      </c>
      <c r="D17" s="15">
        <v>0</v>
      </c>
      <c r="E17" s="14">
        <v>0</v>
      </c>
      <c r="F17" s="14">
        <v>0</v>
      </c>
      <c r="G17" s="14">
        <v>2.9304029304029304E-3</v>
      </c>
      <c r="H17" s="14">
        <v>1.0256410256410256E-2</v>
      </c>
      <c r="I17" s="14">
        <v>8.0586080586080595E-3</v>
      </c>
      <c r="J17" s="14">
        <v>0</v>
      </c>
      <c r="K17" s="15">
        <v>0</v>
      </c>
      <c r="L17" s="14">
        <v>0.10256410256410256</v>
      </c>
      <c r="M17" s="14">
        <v>0</v>
      </c>
      <c r="N17" s="14">
        <v>4.3956043956043956E-3</v>
      </c>
      <c r="O17" s="14">
        <v>0</v>
      </c>
      <c r="P17" s="14">
        <v>8.0586080586080595E-3</v>
      </c>
      <c r="Q17" s="14">
        <v>0</v>
      </c>
      <c r="R17" s="14">
        <v>0</v>
      </c>
      <c r="S17" s="14">
        <v>0</v>
      </c>
      <c r="T17" s="14">
        <v>1.0256410256410256E-2</v>
      </c>
      <c r="U17" s="14">
        <v>1.5384615384615385E-2</v>
      </c>
      <c r="V17" s="14">
        <v>0</v>
      </c>
      <c r="W17" s="14">
        <v>0.20439560439560439</v>
      </c>
      <c r="X17" s="14">
        <v>2.197802197802198E-2</v>
      </c>
      <c r="Y17" s="14">
        <v>2.9304029304029304E-3</v>
      </c>
      <c r="Z17" s="21">
        <v>0.60879120879120874</v>
      </c>
    </row>
    <row r="18" spans="1:26" x14ac:dyDescent="0.25">
      <c r="A18" s="4">
        <v>1990</v>
      </c>
      <c r="B18" s="8">
        <v>263</v>
      </c>
      <c r="C18" s="8" t="s">
        <v>43</v>
      </c>
      <c r="D18" s="15">
        <v>0</v>
      </c>
      <c r="E18" s="14">
        <v>0</v>
      </c>
      <c r="F18" s="14">
        <v>0</v>
      </c>
      <c r="G18" s="14">
        <v>0</v>
      </c>
      <c r="H18" s="14">
        <v>0</v>
      </c>
      <c r="I18" s="14">
        <v>1.9011406844106463E-2</v>
      </c>
      <c r="J18" s="14">
        <v>0</v>
      </c>
      <c r="K18" s="15">
        <v>0</v>
      </c>
      <c r="L18" s="14">
        <v>2.2813688212927757E-2</v>
      </c>
      <c r="M18" s="14">
        <v>0</v>
      </c>
      <c r="N18" s="14">
        <v>0</v>
      </c>
      <c r="O18" s="14">
        <v>0</v>
      </c>
      <c r="P18" s="14">
        <v>1.5209125475285171E-2</v>
      </c>
      <c r="Q18" s="14">
        <v>0</v>
      </c>
      <c r="R18" s="14">
        <v>0</v>
      </c>
      <c r="S18" s="14">
        <v>0</v>
      </c>
      <c r="T18" s="14">
        <v>0</v>
      </c>
      <c r="U18" s="14">
        <v>2.6615969581749048E-2</v>
      </c>
      <c r="V18" s="14">
        <v>0</v>
      </c>
      <c r="W18" s="14">
        <v>0.15209125475285171</v>
      </c>
      <c r="X18" s="14">
        <v>0.15209125475285171</v>
      </c>
      <c r="Y18" s="14">
        <v>1.9011406844106463E-2</v>
      </c>
      <c r="Z18" s="21">
        <v>0.59315589353612164</v>
      </c>
    </row>
    <row r="19" spans="1:26" x14ac:dyDescent="0.25">
      <c r="A19" s="4">
        <v>1991</v>
      </c>
      <c r="B19" s="8">
        <v>1287</v>
      </c>
      <c r="C19" s="8" t="s">
        <v>43</v>
      </c>
      <c r="D19" s="15">
        <v>1.554001554001554E-3</v>
      </c>
      <c r="E19" s="14">
        <v>2.331002331002331E-3</v>
      </c>
      <c r="F19" s="14">
        <v>0</v>
      </c>
      <c r="G19" s="14">
        <v>0</v>
      </c>
      <c r="H19" s="14">
        <v>2.331002331002331E-3</v>
      </c>
      <c r="I19" s="14">
        <v>3.651903651903652E-2</v>
      </c>
      <c r="J19" s="14">
        <v>0</v>
      </c>
      <c r="K19" s="15">
        <v>2.331002331002331E-3</v>
      </c>
      <c r="L19" s="14">
        <v>5.128205128205128E-2</v>
      </c>
      <c r="M19" s="14">
        <v>1.554001554001554E-3</v>
      </c>
      <c r="N19" s="14">
        <v>6.993006993006993E-3</v>
      </c>
      <c r="O19" s="14">
        <v>0</v>
      </c>
      <c r="P19" s="14">
        <v>6.993006993006993E-3</v>
      </c>
      <c r="Q19" s="14">
        <v>0</v>
      </c>
      <c r="R19" s="14">
        <v>0</v>
      </c>
      <c r="S19" s="14">
        <v>2.331002331002331E-3</v>
      </c>
      <c r="T19" s="14">
        <v>1.554001554001554E-3</v>
      </c>
      <c r="U19" s="14">
        <v>1.2432012432012432E-2</v>
      </c>
      <c r="V19" s="14">
        <v>0</v>
      </c>
      <c r="W19" s="14">
        <v>0.1383061383061383</v>
      </c>
      <c r="X19" s="14">
        <v>8.0031080031080032E-2</v>
      </c>
      <c r="Y19" s="14">
        <v>9.324009324009324E-3</v>
      </c>
      <c r="Z19" s="21">
        <v>0.64413364413364416</v>
      </c>
    </row>
    <row r="20" spans="1:26" x14ac:dyDescent="0.25">
      <c r="A20" s="4">
        <v>1992</v>
      </c>
      <c r="B20" s="8">
        <v>510</v>
      </c>
      <c r="C20" s="8" t="s">
        <v>43</v>
      </c>
      <c r="D20" s="15">
        <v>0</v>
      </c>
      <c r="E20" s="14">
        <v>0</v>
      </c>
      <c r="F20" s="14">
        <v>0</v>
      </c>
      <c r="G20" s="14">
        <v>4.3137254901960784E-2</v>
      </c>
      <c r="H20" s="14">
        <v>0</v>
      </c>
      <c r="I20" s="14">
        <v>4.7058823529411764E-2</v>
      </c>
      <c r="J20" s="14">
        <v>0</v>
      </c>
      <c r="K20" s="15">
        <v>0</v>
      </c>
      <c r="L20" s="14">
        <v>7.8431372549019607E-2</v>
      </c>
      <c r="M20" s="14">
        <v>2.1568627450980392E-2</v>
      </c>
      <c r="N20" s="14">
        <v>9.8039215686274508E-3</v>
      </c>
      <c r="O20" s="14">
        <v>0</v>
      </c>
      <c r="P20" s="14">
        <v>4.9019607843137254E-2</v>
      </c>
      <c r="Q20" s="14">
        <v>0</v>
      </c>
      <c r="R20" s="14">
        <v>5.8823529411764705E-3</v>
      </c>
      <c r="S20" s="14">
        <v>0</v>
      </c>
      <c r="T20" s="14">
        <v>0</v>
      </c>
      <c r="U20" s="14">
        <v>4.3137254901960784E-2</v>
      </c>
      <c r="V20" s="14">
        <v>0</v>
      </c>
      <c r="W20" s="14">
        <v>6.8627450980392163E-2</v>
      </c>
      <c r="X20" s="14">
        <v>9.4117647058823528E-2</v>
      </c>
      <c r="Y20" s="14">
        <v>3.9215686274509803E-3</v>
      </c>
      <c r="Z20" s="21">
        <v>0.53529411764705881</v>
      </c>
    </row>
    <row r="21" spans="1:26" x14ac:dyDescent="0.25">
      <c r="A21" s="4">
        <v>1993</v>
      </c>
      <c r="B21" s="8">
        <v>1136</v>
      </c>
      <c r="C21" s="8" t="s">
        <v>43</v>
      </c>
      <c r="D21" s="15">
        <v>0</v>
      </c>
      <c r="E21" s="14">
        <v>0</v>
      </c>
      <c r="F21" s="14">
        <v>0</v>
      </c>
      <c r="G21" s="14">
        <v>2.6408450704225352E-2</v>
      </c>
      <c r="H21" s="14">
        <v>0</v>
      </c>
      <c r="I21" s="14">
        <v>4.9295774647887321E-2</v>
      </c>
      <c r="J21" s="14">
        <v>1.1443661971830986E-2</v>
      </c>
      <c r="K21" s="15">
        <v>0</v>
      </c>
      <c r="L21" s="14">
        <v>5.8098591549295774E-2</v>
      </c>
      <c r="M21" s="14">
        <v>0</v>
      </c>
      <c r="N21" s="14">
        <v>1.4964788732394365E-2</v>
      </c>
      <c r="O21" s="14">
        <v>0</v>
      </c>
      <c r="P21" s="14">
        <v>1.7605633802816902E-2</v>
      </c>
      <c r="Q21" s="14">
        <v>0</v>
      </c>
      <c r="R21" s="14">
        <v>0</v>
      </c>
      <c r="S21" s="14">
        <v>0</v>
      </c>
      <c r="T21" s="14">
        <v>0</v>
      </c>
      <c r="U21" s="14">
        <v>1.936619718309859E-2</v>
      </c>
      <c r="V21" s="14">
        <v>0</v>
      </c>
      <c r="W21" s="14">
        <v>0.10299295774647887</v>
      </c>
      <c r="X21" s="14">
        <v>5.5457746478873242E-2</v>
      </c>
      <c r="Y21" s="14">
        <v>0</v>
      </c>
      <c r="Z21" s="21">
        <v>0.64436619718309862</v>
      </c>
    </row>
    <row r="22" spans="1:26" x14ac:dyDescent="0.25">
      <c r="A22" s="4">
        <v>1994</v>
      </c>
      <c r="B22" s="8">
        <v>2021</v>
      </c>
      <c r="C22" s="8" t="s">
        <v>43</v>
      </c>
      <c r="D22" s="15">
        <v>0</v>
      </c>
      <c r="E22" s="14">
        <v>0</v>
      </c>
      <c r="F22" s="14">
        <v>0</v>
      </c>
      <c r="G22" s="14">
        <v>1.9792182088075212E-3</v>
      </c>
      <c r="H22" s="14">
        <v>0</v>
      </c>
      <c r="I22" s="14">
        <v>3.0677882236516577E-2</v>
      </c>
      <c r="J22" s="14">
        <v>3.9584364176150424E-3</v>
      </c>
      <c r="K22" s="15">
        <v>0</v>
      </c>
      <c r="L22" s="14">
        <v>3.2162295893122216E-2</v>
      </c>
      <c r="M22" s="14">
        <v>0</v>
      </c>
      <c r="N22" s="14">
        <v>1.9792182088075212E-3</v>
      </c>
      <c r="O22" s="14">
        <v>0</v>
      </c>
      <c r="P22" s="14">
        <v>3.4636318654131617E-3</v>
      </c>
      <c r="Q22" s="14">
        <v>0</v>
      </c>
      <c r="R22" s="14">
        <v>0</v>
      </c>
      <c r="S22" s="14">
        <v>0</v>
      </c>
      <c r="T22" s="14">
        <v>0</v>
      </c>
      <c r="U22" s="14">
        <v>0</v>
      </c>
      <c r="V22" s="14">
        <v>0</v>
      </c>
      <c r="W22" s="14">
        <v>1.3359722909450767E-2</v>
      </c>
      <c r="X22" s="14">
        <v>7.7189510143493317E-2</v>
      </c>
      <c r="Y22" s="14">
        <v>2.4740227610094011E-3</v>
      </c>
      <c r="Z22" s="21">
        <v>0.83275606135576452</v>
      </c>
    </row>
    <row r="23" spans="1:26" x14ac:dyDescent="0.25">
      <c r="A23" s="4">
        <v>1995</v>
      </c>
      <c r="B23" s="8">
        <v>1821</v>
      </c>
      <c r="C23" s="8" t="s">
        <v>43</v>
      </c>
      <c r="D23" s="15">
        <v>0</v>
      </c>
      <c r="E23" s="14">
        <v>0</v>
      </c>
      <c r="F23" s="14">
        <v>0</v>
      </c>
      <c r="G23" s="14">
        <v>1.6474464579901153E-3</v>
      </c>
      <c r="H23" s="14">
        <v>5.4914881933003845E-3</v>
      </c>
      <c r="I23" s="14">
        <v>1.043382756727073E-2</v>
      </c>
      <c r="J23" s="14">
        <v>4.9423393739703456E-3</v>
      </c>
      <c r="K23" s="15">
        <v>0</v>
      </c>
      <c r="L23" s="14">
        <v>2.745744096650192E-2</v>
      </c>
      <c r="M23" s="14">
        <v>0</v>
      </c>
      <c r="N23" s="14">
        <v>0</v>
      </c>
      <c r="O23" s="14">
        <v>0</v>
      </c>
      <c r="P23" s="14">
        <v>1.0982976386600769E-3</v>
      </c>
      <c r="Q23" s="14">
        <v>0</v>
      </c>
      <c r="R23" s="14">
        <v>0</v>
      </c>
      <c r="S23" s="14">
        <v>0</v>
      </c>
      <c r="T23" s="14">
        <v>0</v>
      </c>
      <c r="U23" s="14">
        <v>2.7457440966501922E-3</v>
      </c>
      <c r="V23" s="14">
        <v>0</v>
      </c>
      <c r="W23" s="14">
        <v>3.459637561779242E-2</v>
      </c>
      <c r="X23" s="14">
        <v>3.5145524437122461E-2</v>
      </c>
      <c r="Y23" s="14">
        <v>0</v>
      </c>
      <c r="Z23" s="21">
        <v>0.87644151565074135</v>
      </c>
    </row>
    <row r="24" spans="1:26" x14ac:dyDescent="0.25">
      <c r="A24" s="4">
        <v>1996</v>
      </c>
      <c r="B24" s="8">
        <v>69</v>
      </c>
      <c r="C24" s="8" t="s">
        <v>43</v>
      </c>
      <c r="D24" s="15">
        <v>0</v>
      </c>
      <c r="E24" s="14">
        <v>0</v>
      </c>
      <c r="F24" s="14">
        <v>0</v>
      </c>
      <c r="G24" s="14">
        <v>0</v>
      </c>
      <c r="H24" s="14">
        <v>0</v>
      </c>
      <c r="I24" s="14">
        <v>0</v>
      </c>
      <c r="J24" s="14">
        <v>0</v>
      </c>
      <c r="K24" s="15">
        <v>0</v>
      </c>
      <c r="L24" s="14">
        <v>0</v>
      </c>
      <c r="M24" s="14">
        <v>0</v>
      </c>
      <c r="N24" s="14">
        <v>0</v>
      </c>
      <c r="O24" s="14">
        <v>0</v>
      </c>
      <c r="P24" s="14">
        <v>0</v>
      </c>
      <c r="Q24" s="14">
        <v>0</v>
      </c>
      <c r="R24" s="14">
        <v>0</v>
      </c>
      <c r="S24" s="14">
        <v>0</v>
      </c>
      <c r="T24" s="14">
        <v>0</v>
      </c>
      <c r="U24" s="14">
        <v>0</v>
      </c>
      <c r="V24" s="14">
        <v>0</v>
      </c>
      <c r="W24" s="14">
        <v>0.18840579710144928</v>
      </c>
      <c r="X24" s="14">
        <v>0</v>
      </c>
      <c r="Y24" s="14">
        <v>0</v>
      </c>
      <c r="Z24" s="21">
        <v>0.81159420289855078</v>
      </c>
    </row>
    <row r="25" spans="1:26" x14ac:dyDescent="0.25">
      <c r="A25" s="4">
        <v>1997</v>
      </c>
      <c r="B25" s="8">
        <v>204</v>
      </c>
      <c r="C25" s="8" t="s">
        <v>43</v>
      </c>
      <c r="D25" s="15">
        <v>0</v>
      </c>
      <c r="E25" s="14">
        <v>0</v>
      </c>
      <c r="F25" s="14">
        <v>0</v>
      </c>
      <c r="G25" s="14">
        <v>0</v>
      </c>
      <c r="H25" s="14">
        <v>0</v>
      </c>
      <c r="I25" s="14">
        <v>0</v>
      </c>
      <c r="J25" s="14">
        <v>0</v>
      </c>
      <c r="K25" s="15">
        <v>0</v>
      </c>
      <c r="L25" s="14">
        <v>5.8823529411764705E-2</v>
      </c>
      <c r="M25" s="14">
        <v>0</v>
      </c>
      <c r="N25" s="14">
        <v>9.8039215686274508E-3</v>
      </c>
      <c r="O25" s="14">
        <v>0</v>
      </c>
      <c r="P25" s="14">
        <v>0</v>
      </c>
      <c r="Q25" s="14">
        <v>0</v>
      </c>
      <c r="R25" s="14">
        <v>0</v>
      </c>
      <c r="S25" s="14">
        <v>0</v>
      </c>
      <c r="T25" s="14">
        <v>0</v>
      </c>
      <c r="U25" s="14">
        <v>5.8823529411764705E-2</v>
      </c>
      <c r="V25" s="14">
        <v>0</v>
      </c>
      <c r="W25" s="14">
        <v>1.9607843137254902E-2</v>
      </c>
      <c r="X25" s="14">
        <v>6.3725490196078427E-2</v>
      </c>
      <c r="Y25" s="14">
        <v>0</v>
      </c>
      <c r="Z25" s="21">
        <v>0.78921568627450978</v>
      </c>
    </row>
    <row r="26" spans="1:26" x14ac:dyDescent="0.25">
      <c r="A26" s="4">
        <v>1998</v>
      </c>
      <c r="B26" s="8">
        <v>399</v>
      </c>
      <c r="C26" s="8" t="s">
        <v>43</v>
      </c>
      <c r="D26" s="15">
        <v>0</v>
      </c>
      <c r="E26" s="14">
        <v>0</v>
      </c>
      <c r="F26" s="14">
        <v>0</v>
      </c>
      <c r="G26" s="14">
        <v>0</v>
      </c>
      <c r="H26" s="14">
        <v>3.007518796992481E-2</v>
      </c>
      <c r="I26" s="14">
        <v>0</v>
      </c>
      <c r="J26" s="14">
        <v>0</v>
      </c>
      <c r="K26" s="15">
        <v>0</v>
      </c>
      <c r="L26" s="14">
        <v>2.5062656641604009E-2</v>
      </c>
      <c r="M26" s="14">
        <v>0</v>
      </c>
      <c r="N26" s="14">
        <v>0</v>
      </c>
      <c r="O26" s="14">
        <v>0</v>
      </c>
      <c r="P26" s="14">
        <v>0</v>
      </c>
      <c r="Q26" s="14">
        <v>0</v>
      </c>
      <c r="R26" s="14">
        <v>0</v>
      </c>
      <c r="S26" s="14">
        <v>0</v>
      </c>
      <c r="T26" s="14">
        <v>0</v>
      </c>
      <c r="U26" s="14">
        <v>0</v>
      </c>
      <c r="V26" s="14">
        <v>0</v>
      </c>
      <c r="W26" s="14">
        <v>0.10526315789473684</v>
      </c>
      <c r="X26" s="14">
        <v>0.16791979949874686</v>
      </c>
      <c r="Y26" s="14">
        <v>0</v>
      </c>
      <c r="Z26" s="21">
        <v>0.67167919799498743</v>
      </c>
    </row>
    <row r="27" spans="1:26" x14ac:dyDescent="0.25">
      <c r="A27" s="4">
        <v>1999</v>
      </c>
      <c r="B27" s="8">
        <v>2415</v>
      </c>
      <c r="C27" s="8" t="s">
        <v>43</v>
      </c>
      <c r="D27" s="15">
        <v>0</v>
      </c>
      <c r="E27" s="14">
        <v>0</v>
      </c>
      <c r="F27" s="14">
        <v>0</v>
      </c>
      <c r="G27" s="14">
        <v>0</v>
      </c>
      <c r="H27" s="14">
        <v>0</v>
      </c>
      <c r="I27" s="14">
        <v>0</v>
      </c>
      <c r="J27" s="14">
        <v>0</v>
      </c>
      <c r="K27" s="15">
        <v>0</v>
      </c>
      <c r="L27" s="14">
        <v>6.6252587991718426E-3</v>
      </c>
      <c r="M27" s="14">
        <v>0</v>
      </c>
      <c r="N27" s="14">
        <v>0</v>
      </c>
      <c r="O27" s="14">
        <v>0</v>
      </c>
      <c r="P27" s="14">
        <v>6.2111801242236021E-3</v>
      </c>
      <c r="Q27" s="14">
        <v>0</v>
      </c>
      <c r="R27" s="14">
        <v>0</v>
      </c>
      <c r="S27" s="14">
        <v>0</v>
      </c>
      <c r="T27" s="14">
        <v>4.1407867494824016E-4</v>
      </c>
      <c r="U27" s="14">
        <v>0</v>
      </c>
      <c r="V27" s="14">
        <v>0</v>
      </c>
      <c r="W27" s="14">
        <v>6.9151138716356114E-2</v>
      </c>
      <c r="X27" s="14">
        <v>2.0703933747412008E-2</v>
      </c>
      <c r="Y27" s="14">
        <v>0</v>
      </c>
      <c r="Z27" s="21">
        <v>0.89689440993788816</v>
      </c>
    </row>
    <row r="28" spans="1:26" x14ac:dyDescent="0.25">
      <c r="A28" s="4">
        <v>2000</v>
      </c>
      <c r="B28" s="8">
        <v>1749</v>
      </c>
      <c r="C28" s="8" t="s">
        <v>43</v>
      </c>
      <c r="D28" s="15">
        <v>0</v>
      </c>
      <c r="E28" s="14">
        <v>0</v>
      </c>
      <c r="F28" s="14">
        <v>0</v>
      </c>
      <c r="G28" s="14">
        <v>0</v>
      </c>
      <c r="H28" s="14">
        <v>1.5437392795883362E-2</v>
      </c>
      <c r="I28" s="14">
        <v>0</v>
      </c>
      <c r="J28" s="14">
        <v>0</v>
      </c>
      <c r="K28" s="15">
        <v>0</v>
      </c>
      <c r="L28" s="14">
        <v>4.0022870211549454E-2</v>
      </c>
      <c r="M28" s="14">
        <v>0</v>
      </c>
      <c r="N28" s="14">
        <v>0</v>
      </c>
      <c r="O28" s="14">
        <v>0</v>
      </c>
      <c r="P28" s="14">
        <v>0</v>
      </c>
      <c r="Q28" s="14">
        <v>0</v>
      </c>
      <c r="R28" s="14">
        <v>0</v>
      </c>
      <c r="S28" s="14">
        <v>0</v>
      </c>
      <c r="T28" s="14">
        <v>0</v>
      </c>
      <c r="U28" s="14">
        <v>0</v>
      </c>
      <c r="V28" s="14">
        <v>0</v>
      </c>
      <c r="W28" s="14">
        <v>8.2332761578044603E-2</v>
      </c>
      <c r="X28" s="14">
        <v>5.0314465408805034E-2</v>
      </c>
      <c r="Y28" s="14">
        <v>0</v>
      </c>
      <c r="Z28" s="21">
        <v>0.8118925100057176</v>
      </c>
    </row>
    <row r="29" spans="1:26" x14ac:dyDescent="0.25">
      <c r="A29" s="4">
        <v>2001</v>
      </c>
      <c r="B29" s="8">
        <v>2246</v>
      </c>
      <c r="C29" s="8" t="s">
        <v>43</v>
      </c>
      <c r="D29" s="15">
        <v>0</v>
      </c>
      <c r="E29" s="14">
        <v>0</v>
      </c>
      <c r="F29" s="14">
        <v>0</v>
      </c>
      <c r="G29" s="14">
        <v>0</v>
      </c>
      <c r="H29" s="14">
        <v>0</v>
      </c>
      <c r="I29" s="14">
        <v>1.3357079252003562E-3</v>
      </c>
      <c r="J29" s="14">
        <v>0</v>
      </c>
      <c r="K29" s="15">
        <v>0</v>
      </c>
      <c r="L29" s="14">
        <v>3.7845057880676755E-2</v>
      </c>
      <c r="M29" s="14">
        <v>0</v>
      </c>
      <c r="N29" s="14">
        <v>0</v>
      </c>
      <c r="O29" s="14">
        <v>0</v>
      </c>
      <c r="P29" s="14">
        <v>6.6785396260017806E-3</v>
      </c>
      <c r="Q29" s="14">
        <v>0</v>
      </c>
      <c r="R29" s="14">
        <v>0</v>
      </c>
      <c r="S29" s="14">
        <v>0</v>
      </c>
      <c r="T29" s="14">
        <v>0</v>
      </c>
      <c r="U29" s="14">
        <v>0</v>
      </c>
      <c r="V29" s="14">
        <v>0</v>
      </c>
      <c r="W29" s="14">
        <v>6.7675868210151383E-2</v>
      </c>
      <c r="X29" s="14">
        <v>4.140694568121104E-2</v>
      </c>
      <c r="Y29" s="14">
        <v>0</v>
      </c>
      <c r="Z29" s="21">
        <v>0.84505788067675869</v>
      </c>
    </row>
    <row r="30" spans="1:26" x14ac:dyDescent="0.25">
      <c r="A30" s="4">
        <v>2002</v>
      </c>
      <c r="B30" s="8">
        <v>2295</v>
      </c>
      <c r="C30" s="8" t="s">
        <v>43</v>
      </c>
      <c r="D30" s="15">
        <v>0</v>
      </c>
      <c r="E30" s="14">
        <v>0</v>
      </c>
      <c r="F30" s="14">
        <v>0</v>
      </c>
      <c r="G30" s="14">
        <v>1.0893246187363835E-2</v>
      </c>
      <c r="H30" s="14">
        <v>2.6143790849673201E-3</v>
      </c>
      <c r="I30" s="14">
        <v>6.100217864923747E-3</v>
      </c>
      <c r="J30" s="14">
        <v>0</v>
      </c>
      <c r="K30" s="15">
        <v>0</v>
      </c>
      <c r="L30" s="14">
        <v>1.0021786492374727E-2</v>
      </c>
      <c r="M30" s="14">
        <v>0</v>
      </c>
      <c r="N30" s="14">
        <v>8.7145969498910673E-4</v>
      </c>
      <c r="O30" s="14">
        <v>0</v>
      </c>
      <c r="P30" s="14">
        <v>5.2287581699346402E-3</v>
      </c>
      <c r="Q30" s="14">
        <v>2.1786492374727671E-3</v>
      </c>
      <c r="R30" s="14">
        <v>1.30718954248366E-3</v>
      </c>
      <c r="S30" s="14">
        <v>0</v>
      </c>
      <c r="T30" s="14">
        <v>0</v>
      </c>
      <c r="U30" s="14">
        <v>0</v>
      </c>
      <c r="V30" s="14">
        <v>0</v>
      </c>
      <c r="W30" s="14">
        <v>4.0087145969498909E-2</v>
      </c>
      <c r="X30" s="14">
        <v>2.3529411764705882E-2</v>
      </c>
      <c r="Y30" s="14">
        <v>0</v>
      </c>
      <c r="Z30" s="21">
        <v>0.8971677559912854</v>
      </c>
    </row>
    <row r="31" spans="1:26" x14ac:dyDescent="0.25">
      <c r="A31" s="4">
        <v>2003</v>
      </c>
      <c r="B31" s="8">
        <v>1777</v>
      </c>
      <c r="C31" s="8" t="s">
        <v>43</v>
      </c>
      <c r="D31" s="15">
        <v>1.1254924029262803E-3</v>
      </c>
      <c r="E31" s="14">
        <v>0</v>
      </c>
      <c r="F31" s="14">
        <v>0</v>
      </c>
      <c r="G31" s="14">
        <v>2.1384355655599326E-2</v>
      </c>
      <c r="H31" s="14">
        <v>0</v>
      </c>
      <c r="I31" s="14">
        <v>9.0039392234102424E-3</v>
      </c>
      <c r="J31" s="14">
        <v>5.064715813168261E-3</v>
      </c>
      <c r="K31" s="15">
        <v>0</v>
      </c>
      <c r="L31" s="14">
        <v>2.3635340461451885E-2</v>
      </c>
      <c r="M31" s="14">
        <v>0</v>
      </c>
      <c r="N31" s="14">
        <v>0</v>
      </c>
      <c r="O31" s="14">
        <v>0</v>
      </c>
      <c r="P31" s="14">
        <v>4.5019696117051212E-3</v>
      </c>
      <c r="Q31" s="14">
        <v>0</v>
      </c>
      <c r="R31" s="14">
        <v>0</v>
      </c>
      <c r="S31" s="14">
        <v>0</v>
      </c>
      <c r="T31" s="14">
        <v>0</v>
      </c>
      <c r="U31" s="14">
        <v>0</v>
      </c>
      <c r="V31" s="14">
        <v>0</v>
      </c>
      <c r="W31" s="14">
        <v>5.6274620146314009E-3</v>
      </c>
      <c r="X31" s="14">
        <v>6.415306696679797E-2</v>
      </c>
      <c r="Y31" s="14">
        <v>0</v>
      </c>
      <c r="Z31" s="21">
        <v>0.86550365785030947</v>
      </c>
    </row>
    <row r="32" spans="1:26" x14ac:dyDescent="0.25">
      <c r="A32" s="4">
        <v>2004</v>
      </c>
      <c r="B32" s="8">
        <v>436</v>
      </c>
      <c r="C32" s="8" t="s">
        <v>43</v>
      </c>
      <c r="D32" s="15">
        <v>0</v>
      </c>
      <c r="E32" s="14">
        <v>0</v>
      </c>
      <c r="F32" s="14">
        <v>0</v>
      </c>
      <c r="G32" s="14">
        <v>1.834862385321101E-2</v>
      </c>
      <c r="H32" s="14">
        <v>0</v>
      </c>
      <c r="I32" s="14">
        <v>1.834862385321101E-2</v>
      </c>
      <c r="J32" s="14">
        <v>0</v>
      </c>
      <c r="K32" s="15">
        <v>0</v>
      </c>
      <c r="L32" s="14">
        <v>3.4403669724770644E-2</v>
      </c>
      <c r="M32" s="14">
        <v>0</v>
      </c>
      <c r="N32" s="14">
        <v>0</v>
      </c>
      <c r="O32" s="14">
        <v>0</v>
      </c>
      <c r="P32" s="14">
        <v>9.1743119266055051E-3</v>
      </c>
      <c r="Q32" s="14">
        <v>0</v>
      </c>
      <c r="R32" s="14">
        <v>0</v>
      </c>
      <c r="S32" s="14">
        <v>0</v>
      </c>
      <c r="T32" s="14">
        <v>0</v>
      </c>
      <c r="U32" s="14">
        <v>0</v>
      </c>
      <c r="V32" s="14">
        <v>0</v>
      </c>
      <c r="W32" s="14">
        <v>0.23853211009174313</v>
      </c>
      <c r="X32" s="14">
        <v>0</v>
      </c>
      <c r="Y32" s="14">
        <v>0</v>
      </c>
      <c r="Z32" s="21">
        <v>0.68119266055045868</v>
      </c>
    </row>
    <row r="33" spans="1:26" x14ac:dyDescent="0.25">
      <c r="A33" s="4">
        <v>2005</v>
      </c>
      <c r="B33" s="8">
        <v>393</v>
      </c>
      <c r="C33" s="8" t="s">
        <v>43</v>
      </c>
      <c r="D33" s="15">
        <v>0</v>
      </c>
      <c r="E33" s="14">
        <v>0</v>
      </c>
      <c r="F33" s="14">
        <v>0</v>
      </c>
      <c r="G33" s="14">
        <v>1.0178117048346057E-2</v>
      </c>
      <c r="H33" s="14">
        <v>0</v>
      </c>
      <c r="I33" s="14">
        <v>3.8167938931297704E-2</v>
      </c>
      <c r="J33" s="14">
        <v>0</v>
      </c>
      <c r="K33" s="15">
        <v>0</v>
      </c>
      <c r="L33" s="14">
        <v>6.1068702290076333E-2</v>
      </c>
      <c r="M33" s="14">
        <v>0</v>
      </c>
      <c r="N33" s="14">
        <v>0</v>
      </c>
      <c r="O33" s="14">
        <v>0</v>
      </c>
      <c r="P33" s="14">
        <v>5.0890585241730284E-3</v>
      </c>
      <c r="Q33" s="14">
        <v>0</v>
      </c>
      <c r="R33" s="14">
        <v>0</v>
      </c>
      <c r="S33" s="14">
        <v>0</v>
      </c>
      <c r="T33" s="14">
        <v>0</v>
      </c>
      <c r="U33" s="14">
        <v>0</v>
      </c>
      <c r="V33" s="14">
        <v>0</v>
      </c>
      <c r="W33" s="14">
        <v>0.12977099236641221</v>
      </c>
      <c r="X33" s="14">
        <v>0.14503816793893129</v>
      </c>
      <c r="Y33" s="14">
        <v>0</v>
      </c>
      <c r="Z33" s="21">
        <v>0.61068702290076338</v>
      </c>
    </row>
    <row r="34" spans="1:26" x14ac:dyDescent="0.25">
      <c r="A34" s="4">
        <v>2006</v>
      </c>
      <c r="B34" s="8">
        <v>415</v>
      </c>
      <c r="C34" s="8" t="s">
        <v>43</v>
      </c>
      <c r="D34" s="15">
        <v>0</v>
      </c>
      <c r="E34" s="14">
        <v>0</v>
      </c>
      <c r="F34" s="14">
        <v>0</v>
      </c>
      <c r="G34" s="14">
        <v>1.4457831325301205E-2</v>
      </c>
      <c r="H34" s="14">
        <v>0</v>
      </c>
      <c r="I34" s="14">
        <v>1.6867469879518072E-2</v>
      </c>
      <c r="J34" s="14">
        <v>0</v>
      </c>
      <c r="K34" s="15">
        <v>0</v>
      </c>
      <c r="L34" s="14">
        <v>2.6506024096385541E-2</v>
      </c>
      <c r="M34" s="14">
        <v>0</v>
      </c>
      <c r="N34" s="14">
        <v>0</v>
      </c>
      <c r="O34" s="14">
        <v>0</v>
      </c>
      <c r="P34" s="14">
        <v>4.8192771084337354E-3</v>
      </c>
      <c r="Q34" s="14">
        <v>0</v>
      </c>
      <c r="R34" s="14">
        <v>0</v>
      </c>
      <c r="S34" s="14">
        <v>7.2289156626506026E-3</v>
      </c>
      <c r="T34" s="14">
        <v>0</v>
      </c>
      <c r="U34" s="14">
        <v>0</v>
      </c>
      <c r="V34" s="14">
        <v>0</v>
      </c>
      <c r="W34" s="14">
        <v>0.11325301204819277</v>
      </c>
      <c r="X34" s="14">
        <v>9.3975903614457831E-2</v>
      </c>
      <c r="Y34" s="14">
        <v>0</v>
      </c>
      <c r="Z34" s="21">
        <v>0.72289156626506024</v>
      </c>
    </row>
    <row r="35" spans="1:26" x14ac:dyDescent="0.25">
      <c r="A35" s="4">
        <v>2007</v>
      </c>
      <c r="B35" s="8">
        <v>143</v>
      </c>
      <c r="C35" s="8" t="s">
        <v>43</v>
      </c>
      <c r="D35" s="15">
        <v>0</v>
      </c>
      <c r="E35" s="14">
        <v>0</v>
      </c>
      <c r="F35" s="14">
        <v>0</v>
      </c>
      <c r="G35" s="14">
        <v>0</v>
      </c>
      <c r="H35" s="14">
        <v>0</v>
      </c>
      <c r="I35" s="14">
        <v>6.2937062937062943E-2</v>
      </c>
      <c r="J35" s="14">
        <v>0</v>
      </c>
      <c r="K35" s="15">
        <v>0</v>
      </c>
      <c r="L35" s="14">
        <v>0</v>
      </c>
      <c r="M35" s="14">
        <v>0</v>
      </c>
      <c r="N35" s="14">
        <v>0</v>
      </c>
      <c r="O35" s="14">
        <v>0</v>
      </c>
      <c r="P35" s="14">
        <v>1.3986013986013986E-2</v>
      </c>
      <c r="Q35" s="14">
        <v>0</v>
      </c>
      <c r="R35" s="14">
        <v>0</v>
      </c>
      <c r="S35" s="14">
        <v>0</v>
      </c>
      <c r="T35" s="14">
        <v>0</v>
      </c>
      <c r="U35" s="14">
        <v>0</v>
      </c>
      <c r="V35" s="14">
        <v>0</v>
      </c>
      <c r="W35" s="14">
        <v>0.27272727272727271</v>
      </c>
      <c r="X35" s="14">
        <v>0.21678321678321677</v>
      </c>
      <c r="Y35" s="14">
        <v>0</v>
      </c>
      <c r="Z35" s="21">
        <v>0.43356643356643354</v>
      </c>
    </row>
    <row r="36" spans="1:26" x14ac:dyDescent="0.25">
      <c r="A36" s="4">
        <v>2008</v>
      </c>
      <c r="B36" s="8">
        <v>603</v>
      </c>
      <c r="C36" s="8" t="s">
        <v>43</v>
      </c>
      <c r="D36" s="15">
        <v>0</v>
      </c>
      <c r="E36" s="14">
        <v>0</v>
      </c>
      <c r="F36" s="14">
        <v>0</v>
      </c>
      <c r="G36" s="14">
        <v>9.9502487562189053E-3</v>
      </c>
      <c r="H36" s="14">
        <v>6.6334991708126038E-3</v>
      </c>
      <c r="I36" s="14">
        <v>0</v>
      </c>
      <c r="J36" s="14">
        <v>0</v>
      </c>
      <c r="K36" s="15">
        <v>0</v>
      </c>
      <c r="L36" s="14">
        <v>3.1509121061359863E-2</v>
      </c>
      <c r="M36" s="14">
        <v>0</v>
      </c>
      <c r="N36" s="14">
        <v>0</v>
      </c>
      <c r="O36" s="14">
        <v>0</v>
      </c>
      <c r="P36" s="14">
        <v>1.824212271973466E-2</v>
      </c>
      <c r="Q36" s="14">
        <v>3.3167495854063019E-3</v>
      </c>
      <c r="R36" s="14">
        <v>0</v>
      </c>
      <c r="S36" s="14">
        <v>0</v>
      </c>
      <c r="T36" s="14">
        <v>0</v>
      </c>
      <c r="U36" s="14">
        <v>0</v>
      </c>
      <c r="V36" s="14">
        <v>0</v>
      </c>
      <c r="W36" s="14">
        <v>0.10945273631840796</v>
      </c>
      <c r="X36" s="14">
        <v>3.482587064676617E-2</v>
      </c>
      <c r="Y36" s="14">
        <v>0</v>
      </c>
      <c r="Z36" s="21">
        <v>0.78606965174129351</v>
      </c>
    </row>
    <row r="37" spans="1:26" x14ac:dyDescent="0.25">
      <c r="A37" s="4">
        <v>2009</v>
      </c>
      <c r="B37" s="8">
        <v>266</v>
      </c>
      <c r="C37" s="8" t="s">
        <v>43</v>
      </c>
      <c r="D37" s="15">
        <v>0</v>
      </c>
      <c r="E37" s="14">
        <v>0</v>
      </c>
      <c r="F37" s="14">
        <v>0</v>
      </c>
      <c r="G37" s="14">
        <v>3.7593984962406013E-3</v>
      </c>
      <c r="H37" s="14">
        <v>0</v>
      </c>
      <c r="I37" s="14">
        <v>0</v>
      </c>
      <c r="J37" s="14">
        <v>0</v>
      </c>
      <c r="K37" s="15">
        <v>0</v>
      </c>
      <c r="L37" s="14">
        <v>8.2706766917293228E-2</v>
      </c>
      <c r="M37" s="14">
        <v>0</v>
      </c>
      <c r="N37" s="14">
        <v>0</v>
      </c>
      <c r="O37" s="14">
        <v>0</v>
      </c>
      <c r="P37" s="14">
        <v>3.007518796992481E-2</v>
      </c>
      <c r="Q37" s="14">
        <v>0</v>
      </c>
      <c r="R37" s="14">
        <v>0</v>
      </c>
      <c r="S37" s="14">
        <v>0</v>
      </c>
      <c r="T37" s="14">
        <v>0</v>
      </c>
      <c r="U37" s="14">
        <v>7.5187969924812026E-3</v>
      </c>
      <c r="V37" s="14">
        <v>0</v>
      </c>
      <c r="W37" s="14">
        <v>0.16917293233082706</v>
      </c>
      <c r="X37" s="14">
        <v>0.20676691729323307</v>
      </c>
      <c r="Y37" s="14">
        <v>0</v>
      </c>
      <c r="Z37" s="21">
        <v>0.5</v>
      </c>
    </row>
    <row r="38" spans="1:26" x14ac:dyDescent="0.25">
      <c r="A38" s="4">
        <v>2010</v>
      </c>
      <c r="B38" s="8">
        <v>2296</v>
      </c>
      <c r="C38" s="8" t="s">
        <v>43</v>
      </c>
      <c r="D38" s="15">
        <v>3.0487804878048782E-3</v>
      </c>
      <c r="E38" s="14">
        <v>0</v>
      </c>
      <c r="F38" s="14">
        <v>0</v>
      </c>
      <c r="G38" s="14">
        <v>1.1324041811846691E-2</v>
      </c>
      <c r="H38" s="14">
        <v>1.3066202090592336E-3</v>
      </c>
      <c r="I38" s="14">
        <v>0</v>
      </c>
      <c r="J38" s="14">
        <v>8.710801393728223E-4</v>
      </c>
      <c r="K38" s="15">
        <v>0</v>
      </c>
      <c r="L38" s="14">
        <v>1.524390243902439E-2</v>
      </c>
      <c r="M38" s="14">
        <v>0</v>
      </c>
      <c r="N38" s="14">
        <v>0</v>
      </c>
      <c r="O38" s="14">
        <v>0</v>
      </c>
      <c r="P38" s="14">
        <v>6.0975609756097563E-3</v>
      </c>
      <c r="Q38" s="14">
        <v>0</v>
      </c>
      <c r="R38" s="14">
        <v>0</v>
      </c>
      <c r="S38" s="14">
        <v>0</v>
      </c>
      <c r="T38" s="14">
        <v>0</v>
      </c>
      <c r="U38" s="14">
        <v>3.4843205574912892E-3</v>
      </c>
      <c r="V38" s="14">
        <v>0</v>
      </c>
      <c r="W38" s="14">
        <v>4.442508710801394E-2</v>
      </c>
      <c r="X38" s="14">
        <v>0</v>
      </c>
      <c r="Y38" s="14">
        <v>0</v>
      </c>
      <c r="Z38" s="21">
        <v>0.91419860627177696</v>
      </c>
    </row>
    <row r="39" spans="1:26" x14ac:dyDescent="0.25">
      <c r="A39" s="4">
        <v>2011</v>
      </c>
      <c r="B39" s="8">
        <v>669</v>
      </c>
      <c r="C39" s="8" t="s">
        <v>43</v>
      </c>
      <c r="D39" s="15">
        <v>0</v>
      </c>
      <c r="E39" s="14">
        <v>0</v>
      </c>
      <c r="F39" s="14">
        <v>0</v>
      </c>
      <c r="G39" s="14">
        <v>5.9790732436472349E-3</v>
      </c>
      <c r="H39" s="14">
        <v>0</v>
      </c>
      <c r="I39" s="14">
        <v>0</v>
      </c>
      <c r="J39" s="14">
        <v>4.4843049327354259E-3</v>
      </c>
      <c r="K39" s="15">
        <v>0</v>
      </c>
      <c r="L39" s="14">
        <v>3.8863976083707022E-2</v>
      </c>
      <c r="M39" s="14">
        <v>0</v>
      </c>
      <c r="N39" s="14">
        <v>0</v>
      </c>
      <c r="O39" s="14">
        <v>0</v>
      </c>
      <c r="P39" s="14">
        <v>1.7937219730941704E-2</v>
      </c>
      <c r="Q39" s="14">
        <v>2.9895366218236174E-3</v>
      </c>
      <c r="R39" s="14">
        <v>0</v>
      </c>
      <c r="S39" s="14">
        <v>0</v>
      </c>
      <c r="T39" s="14">
        <v>0</v>
      </c>
      <c r="U39" s="14">
        <v>8.9686098654708519E-3</v>
      </c>
      <c r="V39" s="14">
        <v>0</v>
      </c>
      <c r="W39" s="14">
        <v>4.1853512705530643E-2</v>
      </c>
      <c r="X39" s="14">
        <v>2.391629297458894E-2</v>
      </c>
      <c r="Y39" s="14">
        <v>0</v>
      </c>
      <c r="Z39" s="21">
        <v>0.85500747384155451</v>
      </c>
    </row>
    <row r="40" spans="1:26" x14ac:dyDescent="0.25">
      <c r="A40" s="4">
        <v>2012</v>
      </c>
      <c r="B40" s="8">
        <v>703</v>
      </c>
      <c r="C40" s="8" t="s">
        <v>43</v>
      </c>
      <c r="D40" s="15">
        <v>0</v>
      </c>
      <c r="E40" s="14">
        <v>0</v>
      </c>
      <c r="F40" s="14">
        <v>0</v>
      </c>
      <c r="G40" s="14">
        <v>4.2674253200568994E-3</v>
      </c>
      <c r="H40" s="14">
        <v>5.6899004267425323E-3</v>
      </c>
      <c r="I40" s="14">
        <v>0</v>
      </c>
      <c r="J40" s="14">
        <v>0</v>
      </c>
      <c r="K40" s="15">
        <v>0</v>
      </c>
      <c r="L40" s="14">
        <v>3.6984352773826459E-2</v>
      </c>
      <c r="M40" s="14">
        <v>0</v>
      </c>
      <c r="N40" s="14">
        <v>0</v>
      </c>
      <c r="O40" s="14">
        <v>0</v>
      </c>
      <c r="P40" s="14">
        <v>6.4011379800853488E-2</v>
      </c>
      <c r="Q40" s="14">
        <v>0</v>
      </c>
      <c r="R40" s="14">
        <v>4.2674253200568994E-3</v>
      </c>
      <c r="S40" s="14">
        <v>0</v>
      </c>
      <c r="T40" s="14">
        <v>0</v>
      </c>
      <c r="U40" s="14">
        <v>0</v>
      </c>
      <c r="V40" s="14">
        <v>0</v>
      </c>
      <c r="W40" s="14">
        <v>0.18492176386913228</v>
      </c>
      <c r="X40" s="14">
        <v>8.5348506401137988E-3</v>
      </c>
      <c r="Y40" s="14">
        <v>0</v>
      </c>
      <c r="Z40" s="21">
        <v>0.69132290184921763</v>
      </c>
    </row>
    <row r="41" spans="1:26" x14ac:dyDescent="0.25">
      <c r="A41" s="4">
        <v>2013</v>
      </c>
      <c r="B41" s="8">
        <v>1455</v>
      </c>
      <c r="C41" s="8" t="s">
        <v>30</v>
      </c>
      <c r="D41" s="15">
        <v>0</v>
      </c>
      <c r="E41" s="14">
        <v>0</v>
      </c>
      <c r="F41" s="14">
        <v>0</v>
      </c>
      <c r="G41" s="14">
        <v>8.2474226804123713E-3</v>
      </c>
      <c r="H41" s="14">
        <v>0</v>
      </c>
      <c r="I41" s="14">
        <v>2.0618556701030928E-3</v>
      </c>
      <c r="J41" s="14">
        <v>0</v>
      </c>
      <c r="K41" s="15">
        <v>0</v>
      </c>
      <c r="L41" s="14">
        <v>4.1237113402061855E-2</v>
      </c>
      <c r="M41" s="14">
        <v>0</v>
      </c>
      <c r="N41" s="14">
        <v>0</v>
      </c>
      <c r="O41" s="14">
        <v>2.0618556701030928E-3</v>
      </c>
      <c r="P41" s="14">
        <v>4.6048109965635742E-2</v>
      </c>
      <c r="Q41" s="14">
        <v>2.7491408934707906E-3</v>
      </c>
      <c r="R41" s="14">
        <v>0</v>
      </c>
      <c r="S41" s="14">
        <v>0</v>
      </c>
      <c r="T41" s="14">
        <v>0</v>
      </c>
      <c r="U41" s="14">
        <v>2.0618556701030928E-3</v>
      </c>
      <c r="V41" s="14">
        <v>0</v>
      </c>
      <c r="W41" s="14">
        <v>1.8556701030927835E-2</v>
      </c>
      <c r="X41" s="14">
        <v>0</v>
      </c>
      <c r="Y41" s="14">
        <v>0</v>
      </c>
      <c r="Z41" s="21">
        <v>0.87697594501718212</v>
      </c>
    </row>
    <row r="42" spans="1:26" x14ac:dyDescent="0.25">
      <c r="A42" s="5" t="s">
        <v>32</v>
      </c>
      <c r="B42" s="9">
        <v>1077</v>
      </c>
      <c r="C42" s="9"/>
      <c r="D42" s="16">
        <v>2.2913097778930853E-4</v>
      </c>
      <c r="E42" s="1">
        <v>9.324009324009324E-5</v>
      </c>
      <c r="F42" s="1">
        <v>0</v>
      </c>
      <c r="G42" s="1">
        <v>7.7957023032652331E-3</v>
      </c>
      <c r="H42" s="1">
        <v>3.1934352175241138E-3</v>
      </c>
      <c r="I42" s="1">
        <v>1.4235127027502585E-2</v>
      </c>
      <c r="J42" s="1">
        <v>1.2305815459477153E-3</v>
      </c>
      <c r="K42" s="16">
        <v>9.324009324009324E-5</v>
      </c>
      <c r="L42" s="1">
        <v>3.7734786868164796E-2</v>
      </c>
      <c r="M42" s="1">
        <v>9.2490516019927773E-4</v>
      </c>
      <c r="N42" s="1">
        <v>1.9524768464822915E-3</v>
      </c>
      <c r="O42" s="1">
        <v>8.247422680412371E-5</v>
      </c>
      <c r="P42" s="1">
        <v>1.3581944076668769E-2</v>
      </c>
      <c r="Q42" s="1">
        <v>4.4936305352693911E-4</v>
      </c>
      <c r="R42" s="1">
        <v>4.5827871214868118E-4</v>
      </c>
      <c r="S42" s="1">
        <v>3.8239671974611732E-4</v>
      </c>
      <c r="T42" s="1">
        <v>4.8897961941440199E-4</v>
      </c>
      <c r="U42" s="1">
        <v>8.0215562430959036E-3</v>
      </c>
      <c r="V42" s="1">
        <v>0</v>
      </c>
      <c r="W42" s="1">
        <v>0.10460747199709172</v>
      </c>
      <c r="X42" s="1">
        <v>6.7104204721413249E-2</v>
      </c>
      <c r="Y42" s="1">
        <v>1.5064564194791641E-3</v>
      </c>
      <c r="Z42" s="22">
        <v>0.73583424807725539</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1200</v>
      </c>
      <c r="C44" s="9"/>
      <c r="D44" s="16">
        <v>2.22000222000222E-4</v>
      </c>
      <c r="E44" s="1">
        <v>3.33000333000333E-4</v>
      </c>
      <c r="F44" s="1">
        <v>0</v>
      </c>
      <c r="G44" s="1">
        <v>1.0871824743340957E-2</v>
      </c>
      <c r="H44" s="1">
        <v>2.5827001115304245E-3</v>
      </c>
      <c r="I44" s="1">
        <v>2.8722194200405348E-2</v>
      </c>
      <c r="J44" s="1">
        <v>2.9063482519166252E-3</v>
      </c>
      <c r="K44" s="16">
        <v>3.33000333000333E-4</v>
      </c>
      <c r="L44" s="1">
        <v>5.325850614528873E-2</v>
      </c>
      <c r="M44" s="1">
        <v>3.3032327149974208E-3</v>
      </c>
      <c r="N44" s="1">
        <v>5.4480771283486754E-3</v>
      </c>
      <c r="O44" s="1">
        <v>0</v>
      </c>
      <c r="P44" s="1">
        <v>1.4492558810989662E-2</v>
      </c>
      <c r="Q44" s="1">
        <v>0</v>
      </c>
      <c r="R44" s="1">
        <v>8.4033613445378145E-4</v>
      </c>
      <c r="S44" s="1">
        <v>3.33000333000333E-4</v>
      </c>
      <c r="T44" s="1">
        <v>1.6872016872016872E-3</v>
      </c>
      <c r="U44" s="1">
        <v>1.7097399082869492E-2</v>
      </c>
      <c r="V44" s="1">
        <v>0</v>
      </c>
      <c r="W44" s="1">
        <v>0.10205278638695836</v>
      </c>
      <c r="X44" s="1">
        <v>7.3715826411466609E-2</v>
      </c>
      <c r="Y44" s="1">
        <v>5.3802014981398716E-3</v>
      </c>
      <c r="Z44" s="22">
        <v>0.67641980547109104</v>
      </c>
    </row>
    <row r="45" spans="1:26" x14ac:dyDescent="0.25">
      <c r="A45" s="5" t="s">
        <v>35</v>
      </c>
      <c r="B45" s="9">
        <v>224</v>
      </c>
      <c r="C45" s="9"/>
      <c r="D45" s="16">
        <v>0</v>
      </c>
      <c r="E45" s="1">
        <v>0</v>
      </c>
      <c r="F45" s="1">
        <v>0</v>
      </c>
      <c r="G45" s="1">
        <v>0</v>
      </c>
      <c r="H45" s="1">
        <v>1.0025062656641603E-2</v>
      </c>
      <c r="I45" s="1">
        <v>0</v>
      </c>
      <c r="J45" s="1">
        <v>0</v>
      </c>
      <c r="K45" s="16">
        <v>0</v>
      </c>
      <c r="L45" s="1">
        <v>2.7962062017789571E-2</v>
      </c>
      <c r="M45" s="1">
        <v>0</v>
      </c>
      <c r="N45" s="1">
        <v>3.2679738562091504E-3</v>
      </c>
      <c r="O45" s="1">
        <v>0</v>
      </c>
      <c r="P45" s="1">
        <v>0</v>
      </c>
      <c r="Q45" s="1">
        <v>0</v>
      </c>
      <c r="R45" s="1">
        <v>0</v>
      </c>
      <c r="S45" s="1">
        <v>0</v>
      </c>
      <c r="T45" s="1">
        <v>0</v>
      </c>
      <c r="U45" s="1">
        <v>1.9607843137254902E-2</v>
      </c>
      <c r="V45" s="1">
        <v>0</v>
      </c>
      <c r="W45" s="1">
        <v>0.10442559937781366</v>
      </c>
      <c r="X45" s="1">
        <v>7.7215096564941757E-2</v>
      </c>
      <c r="Y45" s="1">
        <v>0</v>
      </c>
      <c r="Z45" s="22">
        <v>0.75749636238934936</v>
      </c>
    </row>
    <row r="46" spans="1:26" ht="15.75" thickBot="1" x14ac:dyDescent="0.3">
      <c r="A46" s="6" t="s">
        <v>36</v>
      </c>
      <c r="B46" s="11">
        <v>1191</v>
      </c>
      <c r="C46" s="11"/>
      <c r="D46" s="17">
        <v>2.7828485938207723E-4</v>
      </c>
      <c r="E46" s="18">
        <v>0</v>
      </c>
      <c r="F46" s="18">
        <v>0</v>
      </c>
      <c r="G46" s="18">
        <v>7.9193189585496076E-3</v>
      </c>
      <c r="H46" s="18">
        <v>2.1121194458310036E-3</v>
      </c>
      <c r="I46" s="18">
        <v>1.0321521085648478E-2</v>
      </c>
      <c r="J46" s="18">
        <v>6.9467339235176732E-4</v>
      </c>
      <c r="K46" s="17">
        <v>0</v>
      </c>
      <c r="L46" s="18">
        <v>3.2444929508915338E-2</v>
      </c>
      <c r="M46" s="18">
        <v>0</v>
      </c>
      <c r="N46" s="18">
        <v>5.809731299927378E-5</v>
      </c>
      <c r="O46" s="18">
        <v>1.3745704467353953E-4</v>
      </c>
      <c r="P46" s="18">
        <v>1.5873379349319438E-2</v>
      </c>
      <c r="Q46" s="18">
        <v>7.4893842254489848E-4</v>
      </c>
      <c r="R46" s="18">
        <v>3.7164099083603731E-4</v>
      </c>
      <c r="S46" s="18">
        <v>4.8192771084337353E-4</v>
      </c>
      <c r="T46" s="18">
        <v>2.7605244996549345E-5</v>
      </c>
      <c r="U46" s="18">
        <v>1.4689055390364292E-3</v>
      </c>
      <c r="V46" s="18">
        <v>0</v>
      </c>
      <c r="W46" s="18">
        <v>0.10583603313900952</v>
      </c>
      <c r="X46" s="18">
        <v>6.1996602897349318E-2</v>
      </c>
      <c r="Y46" s="18">
        <v>0</v>
      </c>
      <c r="Z46" s="23">
        <v>0.7592285650977133</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114</v>
      </c>
    </row>
    <row r="2" spans="1:26" x14ac:dyDescent="0.25">
      <c r="A2" t="s">
        <v>117</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286</v>
      </c>
      <c r="C9" s="8">
        <v>2</v>
      </c>
      <c r="D9" s="15" t="s">
        <v>26</v>
      </c>
      <c r="E9" s="14" t="s">
        <v>27</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1556</v>
      </c>
      <c r="C10" s="8" t="s">
        <v>41</v>
      </c>
      <c r="D10" s="15" t="s">
        <v>26</v>
      </c>
      <c r="E10" s="14" t="s">
        <v>27</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1872</v>
      </c>
      <c r="C11" s="8" t="s">
        <v>29</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542</v>
      </c>
      <c r="C12" s="8" t="s">
        <v>62</v>
      </c>
      <c r="D12" s="15">
        <v>4.2435424354243537E-2</v>
      </c>
      <c r="E12" s="14">
        <v>0</v>
      </c>
      <c r="F12" s="14">
        <v>0</v>
      </c>
      <c r="G12" s="14">
        <v>1.8450184501845018E-2</v>
      </c>
      <c r="H12" s="14">
        <v>0</v>
      </c>
      <c r="I12" s="14">
        <v>1.6605166051660517E-2</v>
      </c>
      <c r="J12" s="14">
        <v>7.3800738007380072E-3</v>
      </c>
      <c r="K12" s="15">
        <v>1.107011070110701E-2</v>
      </c>
      <c r="L12" s="14">
        <v>0.45756457564575648</v>
      </c>
      <c r="M12" s="14">
        <v>0.12546125461254612</v>
      </c>
      <c r="N12" s="14">
        <v>0.19188191881918817</v>
      </c>
      <c r="O12" s="14">
        <v>0</v>
      </c>
      <c r="P12" s="14">
        <v>0</v>
      </c>
      <c r="Q12" s="14">
        <v>0</v>
      </c>
      <c r="R12" s="14">
        <v>0</v>
      </c>
      <c r="S12" s="14">
        <v>0</v>
      </c>
      <c r="T12" s="14">
        <v>3.6900369003690036E-3</v>
      </c>
      <c r="U12" s="14">
        <v>1.107011070110701E-2</v>
      </c>
      <c r="V12" s="14">
        <v>0</v>
      </c>
      <c r="W12" s="14">
        <v>3.6900369003690036E-3</v>
      </c>
      <c r="X12" s="14">
        <v>0</v>
      </c>
      <c r="Y12" s="14">
        <v>0</v>
      </c>
      <c r="Z12" s="21">
        <v>0.11070110701107011</v>
      </c>
    </row>
    <row r="13" spans="1:26" x14ac:dyDescent="0.25">
      <c r="A13" s="4">
        <v>1985</v>
      </c>
      <c r="B13" s="8">
        <v>57</v>
      </c>
      <c r="C13" s="8" t="s">
        <v>116</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27</v>
      </c>
      <c r="C14" s="8">
        <v>4</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25</v>
      </c>
      <c r="C17" s="8">
        <v>2</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421</v>
      </c>
      <c r="C18" s="8" t="s">
        <v>41</v>
      </c>
      <c r="D18" s="15" t="s">
        <v>26</v>
      </c>
      <c r="E18" s="14" t="s">
        <v>27</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v>1201</v>
      </c>
      <c r="C19" s="8" t="s">
        <v>42</v>
      </c>
      <c r="D19" s="15">
        <v>1.6652789342214821E-3</v>
      </c>
      <c r="E19" s="14">
        <v>4.163197335553705E-3</v>
      </c>
      <c r="F19" s="14">
        <v>0</v>
      </c>
      <c r="G19" s="14">
        <v>7.4937552039966698E-3</v>
      </c>
      <c r="H19" s="14">
        <v>8.3263946711074107E-4</v>
      </c>
      <c r="I19" s="14">
        <v>1.7485428809325562E-2</v>
      </c>
      <c r="J19" s="14">
        <v>6.6611157368859286E-3</v>
      </c>
      <c r="K19" s="15">
        <v>6.8276436303080765E-2</v>
      </c>
      <c r="L19" s="14">
        <v>0.56619483763530387</v>
      </c>
      <c r="M19" s="14">
        <v>1.0824313072439634E-2</v>
      </c>
      <c r="N19" s="14">
        <v>8.1598667776852624E-2</v>
      </c>
      <c r="O19" s="14">
        <v>8.3263946711074107E-4</v>
      </c>
      <c r="P19" s="14">
        <v>6.6611157368859286E-3</v>
      </c>
      <c r="Q19" s="14">
        <v>0</v>
      </c>
      <c r="R19" s="14">
        <v>0</v>
      </c>
      <c r="S19" s="14">
        <v>0</v>
      </c>
      <c r="T19" s="14">
        <v>2.6644462947543714E-2</v>
      </c>
      <c r="U19" s="14">
        <v>9.1590341382181504E-3</v>
      </c>
      <c r="V19" s="14">
        <v>0</v>
      </c>
      <c r="W19" s="14">
        <v>0</v>
      </c>
      <c r="X19" s="14">
        <v>0</v>
      </c>
      <c r="Y19" s="14">
        <v>4.163197335553705E-3</v>
      </c>
      <c r="Z19" s="21">
        <v>0.18734388009991673</v>
      </c>
    </row>
    <row r="20" spans="1:26" x14ac:dyDescent="0.25">
      <c r="A20" s="4">
        <v>1992</v>
      </c>
      <c r="B20" s="8">
        <v>2327</v>
      </c>
      <c r="C20" s="8" t="s">
        <v>43</v>
      </c>
      <c r="D20" s="15">
        <v>8.5947571981091536E-4</v>
      </c>
      <c r="E20" s="14">
        <v>0</v>
      </c>
      <c r="F20" s="14">
        <v>0</v>
      </c>
      <c r="G20" s="14">
        <v>5.5865921787709499E-3</v>
      </c>
      <c r="H20" s="14">
        <v>0</v>
      </c>
      <c r="I20" s="14">
        <v>5.1138805328749461E-2</v>
      </c>
      <c r="J20" s="14">
        <v>2.1486892995272885E-3</v>
      </c>
      <c r="K20" s="15">
        <v>8.1650193382036954E-2</v>
      </c>
      <c r="L20" s="14">
        <v>0.48517404383326168</v>
      </c>
      <c r="M20" s="14">
        <v>1.2462397937258273E-2</v>
      </c>
      <c r="N20" s="14">
        <v>5.5436183927804042E-2</v>
      </c>
      <c r="O20" s="14">
        <v>2.1486892995272885E-3</v>
      </c>
      <c r="P20" s="14">
        <v>3.867640739149119E-3</v>
      </c>
      <c r="Q20" s="14">
        <v>8.5947571981091536E-4</v>
      </c>
      <c r="R20" s="14">
        <v>0</v>
      </c>
      <c r="S20" s="14">
        <v>0</v>
      </c>
      <c r="T20" s="14">
        <v>7.30554361839278E-3</v>
      </c>
      <c r="U20" s="14">
        <v>7.7352814782982379E-3</v>
      </c>
      <c r="V20" s="14">
        <v>0</v>
      </c>
      <c r="W20" s="14">
        <v>0</v>
      </c>
      <c r="X20" s="14">
        <v>0</v>
      </c>
      <c r="Y20" s="14">
        <v>3.0081650193382035E-3</v>
      </c>
      <c r="Z20" s="21">
        <v>0.28061882251826387</v>
      </c>
    </row>
    <row r="21" spans="1:26" x14ac:dyDescent="0.25">
      <c r="A21" s="4">
        <v>1993</v>
      </c>
      <c r="B21" s="8">
        <v>1646</v>
      </c>
      <c r="C21" s="8" t="s">
        <v>43</v>
      </c>
      <c r="D21" s="15">
        <v>6.0753341433778852E-4</v>
      </c>
      <c r="E21" s="14">
        <v>3.6452004860267314E-3</v>
      </c>
      <c r="F21" s="14">
        <v>0</v>
      </c>
      <c r="G21" s="14">
        <v>1.7010935601458079E-2</v>
      </c>
      <c r="H21" s="14">
        <v>2.4301336573511541E-3</v>
      </c>
      <c r="I21" s="14">
        <v>2.7339003645200487E-2</v>
      </c>
      <c r="J21" s="14">
        <v>4.8602673147023082E-3</v>
      </c>
      <c r="K21" s="15">
        <v>6.0753341433778855E-2</v>
      </c>
      <c r="L21" s="14">
        <v>0.57290400972053457</v>
      </c>
      <c r="M21" s="14">
        <v>1.3365735115431349E-2</v>
      </c>
      <c r="N21" s="14">
        <v>4.4349939246658567E-2</v>
      </c>
      <c r="O21" s="14">
        <v>0</v>
      </c>
      <c r="P21" s="14">
        <v>5.4678007290400975E-3</v>
      </c>
      <c r="Q21" s="14">
        <v>0</v>
      </c>
      <c r="R21" s="14">
        <v>0</v>
      </c>
      <c r="S21" s="14">
        <v>0</v>
      </c>
      <c r="T21" s="14">
        <v>1.8226002430133657E-3</v>
      </c>
      <c r="U21" s="14">
        <v>1.0328068043742407E-2</v>
      </c>
      <c r="V21" s="14">
        <v>0</v>
      </c>
      <c r="W21" s="14">
        <v>0</v>
      </c>
      <c r="X21" s="14">
        <v>0</v>
      </c>
      <c r="Y21" s="14">
        <v>3.6452004860267314E-3</v>
      </c>
      <c r="Z21" s="21">
        <v>0.23147023086269744</v>
      </c>
    </row>
    <row r="22" spans="1:26" x14ac:dyDescent="0.25">
      <c r="A22" s="4">
        <v>1994</v>
      </c>
      <c r="B22" s="8">
        <v>511</v>
      </c>
      <c r="C22" s="8" t="s">
        <v>43</v>
      </c>
      <c r="D22" s="15">
        <v>5.8708414872798431E-3</v>
      </c>
      <c r="E22" s="14">
        <v>0</v>
      </c>
      <c r="F22" s="14">
        <v>0</v>
      </c>
      <c r="G22" s="14">
        <v>7.8277886497064575E-3</v>
      </c>
      <c r="H22" s="14">
        <v>0</v>
      </c>
      <c r="I22" s="14">
        <v>3.7181996086105673E-2</v>
      </c>
      <c r="J22" s="14">
        <v>1.1741682974559686E-2</v>
      </c>
      <c r="K22" s="15">
        <v>7.8277886497064575E-3</v>
      </c>
      <c r="L22" s="14">
        <v>0.40117416829745595</v>
      </c>
      <c r="M22" s="14">
        <v>0</v>
      </c>
      <c r="N22" s="14">
        <v>6.6536203522504889E-2</v>
      </c>
      <c r="O22" s="14">
        <v>9.7847358121330719E-3</v>
      </c>
      <c r="P22" s="14">
        <v>0</v>
      </c>
      <c r="Q22" s="14">
        <v>0</v>
      </c>
      <c r="R22" s="14">
        <v>0</v>
      </c>
      <c r="S22" s="14">
        <v>0</v>
      </c>
      <c r="T22" s="14">
        <v>0</v>
      </c>
      <c r="U22" s="14">
        <v>1.5655577299412915E-2</v>
      </c>
      <c r="V22" s="14">
        <v>0</v>
      </c>
      <c r="W22" s="14">
        <v>7.8277886497064575E-3</v>
      </c>
      <c r="X22" s="14">
        <v>0</v>
      </c>
      <c r="Y22" s="14">
        <v>3.9138943248532287E-3</v>
      </c>
      <c r="Z22" s="21">
        <v>0.42465753424657532</v>
      </c>
    </row>
    <row r="23" spans="1:26" x14ac:dyDescent="0.25">
      <c r="A23" s="4">
        <v>1995</v>
      </c>
      <c r="B23" s="8">
        <v>1635</v>
      </c>
      <c r="C23" s="8" t="s">
        <v>43</v>
      </c>
      <c r="D23" s="15">
        <v>0</v>
      </c>
      <c r="E23" s="14">
        <v>0</v>
      </c>
      <c r="F23" s="14">
        <v>0</v>
      </c>
      <c r="G23" s="14">
        <v>0</v>
      </c>
      <c r="H23" s="14">
        <v>0</v>
      </c>
      <c r="I23" s="14">
        <v>1.4678899082568808E-2</v>
      </c>
      <c r="J23" s="14">
        <v>7.3394495412844041E-3</v>
      </c>
      <c r="K23" s="15">
        <v>0</v>
      </c>
      <c r="L23" s="14">
        <v>0.38103975535168194</v>
      </c>
      <c r="M23" s="14">
        <v>0</v>
      </c>
      <c r="N23" s="14">
        <v>3.0581039755351681E-2</v>
      </c>
      <c r="O23" s="14">
        <v>1.834862385321101E-3</v>
      </c>
      <c r="P23" s="14">
        <v>0</v>
      </c>
      <c r="Q23" s="14">
        <v>0</v>
      </c>
      <c r="R23" s="14">
        <v>0</v>
      </c>
      <c r="S23" s="14">
        <v>0</v>
      </c>
      <c r="T23" s="14">
        <v>0</v>
      </c>
      <c r="U23" s="14">
        <v>1.834862385321101E-2</v>
      </c>
      <c r="V23" s="14">
        <v>0</v>
      </c>
      <c r="W23" s="14">
        <v>2.4464831804281344E-3</v>
      </c>
      <c r="X23" s="14">
        <v>0</v>
      </c>
      <c r="Y23" s="14">
        <v>3.669724770642202E-3</v>
      </c>
      <c r="Z23" s="21">
        <v>0.54006116207951071</v>
      </c>
    </row>
    <row r="24" spans="1:26" x14ac:dyDescent="0.25">
      <c r="A24" s="4">
        <v>1996</v>
      </c>
      <c r="B24" s="8">
        <v>950</v>
      </c>
      <c r="C24" s="8" t="s">
        <v>43</v>
      </c>
      <c r="D24" s="15">
        <v>0</v>
      </c>
      <c r="E24" s="14">
        <v>1.368421052631579E-2</v>
      </c>
      <c r="F24" s="14">
        <v>0</v>
      </c>
      <c r="G24" s="14">
        <v>0</v>
      </c>
      <c r="H24" s="14">
        <v>0</v>
      </c>
      <c r="I24" s="14">
        <v>3.1578947368421052E-3</v>
      </c>
      <c r="J24" s="14">
        <v>4.2105263157894736E-3</v>
      </c>
      <c r="K24" s="15">
        <v>0</v>
      </c>
      <c r="L24" s="14">
        <v>0.68315789473684208</v>
      </c>
      <c r="M24" s="14">
        <v>0</v>
      </c>
      <c r="N24" s="14">
        <v>2.3157894736842103E-2</v>
      </c>
      <c r="O24" s="14">
        <v>0</v>
      </c>
      <c r="P24" s="14">
        <v>2.1052631578947368E-3</v>
      </c>
      <c r="Q24" s="14">
        <v>0</v>
      </c>
      <c r="R24" s="14">
        <v>0</v>
      </c>
      <c r="S24" s="14">
        <v>0</v>
      </c>
      <c r="T24" s="14">
        <v>5.263157894736842E-3</v>
      </c>
      <c r="U24" s="14">
        <v>3.1578947368421054E-2</v>
      </c>
      <c r="V24" s="14">
        <v>0</v>
      </c>
      <c r="W24" s="14">
        <v>3.5789473684210524E-2</v>
      </c>
      <c r="X24" s="14">
        <v>0</v>
      </c>
      <c r="Y24" s="14">
        <v>2.2105263157894735E-2</v>
      </c>
      <c r="Z24" s="21">
        <v>0.17578947368421052</v>
      </c>
    </row>
    <row r="25" spans="1:26" x14ac:dyDescent="0.25">
      <c r="A25" s="4">
        <v>1997</v>
      </c>
      <c r="B25" s="8">
        <v>288</v>
      </c>
      <c r="C25" s="8" t="s">
        <v>43</v>
      </c>
      <c r="D25" s="15">
        <v>6.25E-2</v>
      </c>
      <c r="E25" s="14">
        <v>0</v>
      </c>
      <c r="F25" s="14">
        <v>0</v>
      </c>
      <c r="G25" s="14">
        <v>4.1666666666666664E-2</v>
      </c>
      <c r="H25" s="14">
        <v>0</v>
      </c>
      <c r="I25" s="14">
        <v>6.9444444444444441E-3</v>
      </c>
      <c r="J25" s="14">
        <v>3.472222222222222E-3</v>
      </c>
      <c r="K25" s="15">
        <v>0</v>
      </c>
      <c r="L25" s="14">
        <v>0.40972222222222221</v>
      </c>
      <c r="M25" s="14">
        <v>2.7777777777777776E-2</v>
      </c>
      <c r="N25" s="14">
        <v>2.7777777777777776E-2</v>
      </c>
      <c r="O25" s="14">
        <v>0</v>
      </c>
      <c r="P25" s="14">
        <v>0</v>
      </c>
      <c r="Q25" s="14">
        <v>0</v>
      </c>
      <c r="R25" s="14">
        <v>0</v>
      </c>
      <c r="S25" s="14">
        <v>0</v>
      </c>
      <c r="T25" s="14">
        <v>4.1666666666666664E-2</v>
      </c>
      <c r="U25" s="14">
        <v>3.8194444444444448E-2</v>
      </c>
      <c r="V25" s="14">
        <v>0</v>
      </c>
      <c r="W25" s="14">
        <v>1.0416666666666666E-2</v>
      </c>
      <c r="X25" s="14">
        <v>0</v>
      </c>
      <c r="Y25" s="14">
        <v>6.9444444444444441E-3</v>
      </c>
      <c r="Z25" s="21">
        <v>0.32291666666666669</v>
      </c>
    </row>
    <row r="26" spans="1:26" x14ac:dyDescent="0.25">
      <c r="A26" s="4">
        <v>1998</v>
      </c>
      <c r="B26" s="8">
        <v>266</v>
      </c>
      <c r="C26" s="8" t="s">
        <v>43</v>
      </c>
      <c r="D26" s="15">
        <v>1.1278195488721804E-2</v>
      </c>
      <c r="E26" s="14">
        <v>4.5112781954887216E-2</v>
      </c>
      <c r="F26" s="14">
        <v>0</v>
      </c>
      <c r="G26" s="14">
        <v>6.0150375939849621E-2</v>
      </c>
      <c r="H26" s="14">
        <v>0</v>
      </c>
      <c r="I26" s="14">
        <v>3.7593984962406013E-3</v>
      </c>
      <c r="J26" s="14">
        <v>0</v>
      </c>
      <c r="K26" s="15">
        <v>0</v>
      </c>
      <c r="L26" s="14">
        <v>0.43984962406015038</v>
      </c>
      <c r="M26" s="14">
        <v>0</v>
      </c>
      <c r="N26" s="14">
        <v>1.8796992481203006E-2</v>
      </c>
      <c r="O26" s="14">
        <v>1.8796992481203006E-2</v>
      </c>
      <c r="P26" s="14">
        <v>0</v>
      </c>
      <c r="Q26" s="14">
        <v>0</v>
      </c>
      <c r="R26" s="14">
        <v>0</v>
      </c>
      <c r="S26" s="14">
        <v>0</v>
      </c>
      <c r="T26" s="14">
        <v>0</v>
      </c>
      <c r="U26" s="14">
        <v>0</v>
      </c>
      <c r="V26" s="14">
        <v>0</v>
      </c>
      <c r="W26" s="14">
        <v>0</v>
      </c>
      <c r="X26" s="14">
        <v>0</v>
      </c>
      <c r="Y26" s="14">
        <v>3.3834586466165412E-2</v>
      </c>
      <c r="Z26" s="21">
        <v>0.36842105263157893</v>
      </c>
    </row>
    <row r="27" spans="1:26" x14ac:dyDescent="0.25">
      <c r="A27" s="4">
        <v>1999</v>
      </c>
      <c r="B27" s="8">
        <v>306</v>
      </c>
      <c r="C27" s="8" t="s">
        <v>43</v>
      </c>
      <c r="D27" s="15">
        <v>0</v>
      </c>
      <c r="E27" s="14">
        <v>0</v>
      </c>
      <c r="F27" s="14">
        <v>0</v>
      </c>
      <c r="G27" s="14">
        <v>0</v>
      </c>
      <c r="H27" s="14">
        <v>0</v>
      </c>
      <c r="I27" s="14">
        <v>0</v>
      </c>
      <c r="J27" s="14">
        <v>1.9607843137254902E-2</v>
      </c>
      <c r="K27" s="15">
        <v>0</v>
      </c>
      <c r="L27" s="14">
        <v>0.3888888888888889</v>
      </c>
      <c r="M27" s="14">
        <v>0</v>
      </c>
      <c r="N27" s="14">
        <v>0</v>
      </c>
      <c r="O27" s="14">
        <v>0</v>
      </c>
      <c r="P27" s="14">
        <v>0</v>
      </c>
      <c r="Q27" s="14">
        <v>0</v>
      </c>
      <c r="R27" s="14">
        <v>0</v>
      </c>
      <c r="S27" s="14">
        <v>0</v>
      </c>
      <c r="T27" s="14">
        <v>3.2679738562091505E-2</v>
      </c>
      <c r="U27" s="14">
        <v>2.9411764705882353E-2</v>
      </c>
      <c r="V27" s="14">
        <v>0</v>
      </c>
      <c r="W27" s="14">
        <v>9.8039215686274508E-3</v>
      </c>
      <c r="X27" s="14">
        <v>0</v>
      </c>
      <c r="Y27" s="14">
        <v>2.2875816993464051E-2</v>
      </c>
      <c r="Z27" s="21">
        <v>0.49673202614379086</v>
      </c>
    </row>
    <row r="28" spans="1:26" x14ac:dyDescent="0.25">
      <c r="A28" s="4">
        <v>2000</v>
      </c>
      <c r="B28" s="8">
        <v>171</v>
      </c>
      <c r="C28" s="8" t="s">
        <v>30</v>
      </c>
      <c r="D28" s="15">
        <v>0</v>
      </c>
      <c r="E28" s="14">
        <v>0</v>
      </c>
      <c r="F28" s="14">
        <v>0</v>
      </c>
      <c r="G28" s="14">
        <v>0</v>
      </c>
      <c r="H28" s="14">
        <v>0</v>
      </c>
      <c r="I28" s="14">
        <v>2.9239766081871343E-2</v>
      </c>
      <c r="J28" s="14">
        <v>6.4327485380116955E-2</v>
      </c>
      <c r="K28" s="15">
        <v>0</v>
      </c>
      <c r="L28" s="14">
        <v>0.49122807017543857</v>
      </c>
      <c r="M28" s="14">
        <v>0</v>
      </c>
      <c r="N28" s="14">
        <v>0</v>
      </c>
      <c r="O28" s="14">
        <v>0</v>
      </c>
      <c r="P28" s="14">
        <v>0</v>
      </c>
      <c r="Q28" s="14">
        <v>0</v>
      </c>
      <c r="R28" s="14">
        <v>0</v>
      </c>
      <c r="S28" s="14">
        <v>0</v>
      </c>
      <c r="T28" s="14">
        <v>0</v>
      </c>
      <c r="U28" s="14">
        <v>0</v>
      </c>
      <c r="V28" s="14">
        <v>0</v>
      </c>
      <c r="W28" s="14">
        <v>5.2631578947368418E-2</v>
      </c>
      <c r="X28" s="14">
        <v>0</v>
      </c>
      <c r="Y28" s="14">
        <v>2.3391812865497075E-2</v>
      </c>
      <c r="Z28" s="21">
        <v>0.33918128654970758</v>
      </c>
    </row>
    <row r="29" spans="1:26" x14ac:dyDescent="0.25">
      <c r="A29" s="4">
        <v>2001</v>
      </c>
      <c r="B29" s="8">
        <v>547</v>
      </c>
      <c r="C29" s="8" t="s">
        <v>62</v>
      </c>
      <c r="D29" s="15">
        <v>0</v>
      </c>
      <c r="E29" s="14">
        <v>0</v>
      </c>
      <c r="F29" s="14">
        <v>0</v>
      </c>
      <c r="G29" s="14">
        <v>0</v>
      </c>
      <c r="H29" s="14">
        <v>0</v>
      </c>
      <c r="I29" s="14">
        <v>9.140767824497258E-3</v>
      </c>
      <c r="J29" s="14">
        <v>0</v>
      </c>
      <c r="K29" s="15">
        <v>0</v>
      </c>
      <c r="L29" s="14">
        <v>0.40036563071297993</v>
      </c>
      <c r="M29" s="14">
        <v>0</v>
      </c>
      <c r="N29" s="14">
        <v>0</v>
      </c>
      <c r="O29" s="14">
        <v>0</v>
      </c>
      <c r="P29" s="14">
        <v>0</v>
      </c>
      <c r="Q29" s="14">
        <v>0</v>
      </c>
      <c r="R29" s="14">
        <v>0</v>
      </c>
      <c r="S29" s="14">
        <v>0</v>
      </c>
      <c r="T29" s="14">
        <v>4.3875685557586835E-2</v>
      </c>
      <c r="U29" s="14">
        <v>9.3235831809872036E-2</v>
      </c>
      <c r="V29" s="14">
        <v>0</v>
      </c>
      <c r="W29" s="14">
        <v>2.376599634369287E-2</v>
      </c>
      <c r="X29" s="14">
        <v>0</v>
      </c>
      <c r="Y29" s="14">
        <v>3.6563071297989031E-3</v>
      </c>
      <c r="Z29" s="21">
        <v>0.42595978062157219</v>
      </c>
    </row>
    <row r="30" spans="1:26" x14ac:dyDescent="0.25">
      <c r="A30" s="4">
        <v>2002</v>
      </c>
      <c r="B30" s="8">
        <v>928</v>
      </c>
      <c r="C30" s="8" t="s">
        <v>61</v>
      </c>
      <c r="D30" s="15">
        <v>3.2327586206896551E-3</v>
      </c>
      <c r="E30" s="14">
        <v>1.0775862068965517E-3</v>
      </c>
      <c r="F30" s="14">
        <v>0</v>
      </c>
      <c r="G30" s="14">
        <v>0</v>
      </c>
      <c r="H30" s="14">
        <v>2.1551724137931034E-3</v>
      </c>
      <c r="I30" s="14">
        <v>9.6982758620689658E-3</v>
      </c>
      <c r="J30" s="14">
        <v>1.0775862068965517E-3</v>
      </c>
      <c r="K30" s="15">
        <v>0</v>
      </c>
      <c r="L30" s="14">
        <v>0.43103448275862072</v>
      </c>
      <c r="M30" s="14">
        <v>0</v>
      </c>
      <c r="N30" s="14">
        <v>2.5862068965517241E-2</v>
      </c>
      <c r="O30" s="14">
        <v>4.3103448275862068E-3</v>
      </c>
      <c r="P30" s="14">
        <v>0</v>
      </c>
      <c r="Q30" s="14">
        <v>0</v>
      </c>
      <c r="R30" s="14">
        <v>0</v>
      </c>
      <c r="S30" s="14">
        <v>0</v>
      </c>
      <c r="T30" s="14">
        <v>2.5862068965517241E-2</v>
      </c>
      <c r="U30" s="14">
        <v>3.9870689655172417E-2</v>
      </c>
      <c r="V30" s="14">
        <v>0</v>
      </c>
      <c r="W30" s="14">
        <v>4.0948275862068964E-2</v>
      </c>
      <c r="X30" s="14">
        <v>0</v>
      </c>
      <c r="Y30" s="14">
        <v>9.6982758620689658E-3</v>
      </c>
      <c r="Z30" s="21">
        <v>0.40517241379310343</v>
      </c>
    </row>
    <row r="31" spans="1:26" x14ac:dyDescent="0.25">
      <c r="A31" s="4">
        <v>2003</v>
      </c>
      <c r="B31" s="8">
        <v>874</v>
      </c>
      <c r="C31" s="8" t="s">
        <v>42</v>
      </c>
      <c r="D31" s="15">
        <v>1.1441647597254005E-3</v>
      </c>
      <c r="E31" s="14">
        <v>6.8649885583524023E-3</v>
      </c>
      <c r="F31" s="14">
        <v>1.1441647597254005E-3</v>
      </c>
      <c r="G31" s="14">
        <v>1.1441647597254005E-3</v>
      </c>
      <c r="H31" s="14">
        <v>0</v>
      </c>
      <c r="I31" s="14">
        <v>3.7757437070938218E-2</v>
      </c>
      <c r="J31" s="14">
        <v>8.0091533180778034E-3</v>
      </c>
      <c r="K31" s="15">
        <v>0</v>
      </c>
      <c r="L31" s="14">
        <v>0.2494279176201373</v>
      </c>
      <c r="M31" s="14">
        <v>0</v>
      </c>
      <c r="N31" s="14">
        <v>0</v>
      </c>
      <c r="O31" s="14">
        <v>2.4027459954233409E-2</v>
      </c>
      <c r="P31" s="14">
        <v>0</v>
      </c>
      <c r="Q31" s="14">
        <v>0</v>
      </c>
      <c r="R31" s="14">
        <v>0</v>
      </c>
      <c r="S31" s="14">
        <v>0</v>
      </c>
      <c r="T31" s="14">
        <v>1.9450800915331808E-2</v>
      </c>
      <c r="U31" s="14">
        <v>3.2036613272311214E-2</v>
      </c>
      <c r="V31" s="14">
        <v>0</v>
      </c>
      <c r="W31" s="14">
        <v>1.2585812356979404E-2</v>
      </c>
      <c r="X31" s="14">
        <v>0</v>
      </c>
      <c r="Y31" s="14">
        <v>2.7459954233409609E-2</v>
      </c>
      <c r="Z31" s="21">
        <v>0.57894736842105265</v>
      </c>
    </row>
    <row r="32" spans="1:26" x14ac:dyDescent="0.25">
      <c r="A32" s="4">
        <v>2004</v>
      </c>
      <c r="B32" s="8">
        <v>803</v>
      </c>
      <c r="C32" s="8" t="s">
        <v>43</v>
      </c>
      <c r="D32" s="15">
        <v>1.1207970112079701E-2</v>
      </c>
      <c r="E32" s="14">
        <v>0</v>
      </c>
      <c r="F32" s="14">
        <v>0</v>
      </c>
      <c r="G32" s="14">
        <v>7.4719800747198011E-3</v>
      </c>
      <c r="H32" s="14">
        <v>2.3661270236612703E-2</v>
      </c>
      <c r="I32" s="14">
        <v>5.3549190535491911E-2</v>
      </c>
      <c r="J32" s="14">
        <v>2.2415940224159402E-2</v>
      </c>
      <c r="K32" s="15">
        <v>0</v>
      </c>
      <c r="L32" s="14">
        <v>0.1631382316313823</v>
      </c>
      <c r="M32" s="14">
        <v>0</v>
      </c>
      <c r="N32" s="14">
        <v>0</v>
      </c>
      <c r="O32" s="14">
        <v>2.6151930261519303E-2</v>
      </c>
      <c r="P32" s="14">
        <v>7.4719800747198011E-3</v>
      </c>
      <c r="Q32" s="14">
        <v>0</v>
      </c>
      <c r="R32" s="14">
        <v>0</v>
      </c>
      <c r="S32" s="14">
        <v>0</v>
      </c>
      <c r="T32" s="14">
        <v>1.61892901618929E-2</v>
      </c>
      <c r="U32" s="14">
        <v>2.9887920298879204E-2</v>
      </c>
      <c r="V32" s="14">
        <v>0</v>
      </c>
      <c r="W32" s="14">
        <v>1.3698630136986301E-2</v>
      </c>
      <c r="X32" s="14">
        <v>0</v>
      </c>
      <c r="Y32" s="14">
        <v>4.6077210460772101E-2</v>
      </c>
      <c r="Z32" s="21">
        <v>0.57907845579078454</v>
      </c>
    </row>
    <row r="33" spans="1:26" x14ac:dyDescent="0.25">
      <c r="A33" s="4">
        <v>2005</v>
      </c>
      <c r="B33" s="8">
        <v>418</v>
      </c>
      <c r="C33" s="8" t="s">
        <v>30</v>
      </c>
      <c r="D33" s="15">
        <v>7.1770334928229667E-3</v>
      </c>
      <c r="E33" s="14">
        <v>0</v>
      </c>
      <c r="F33" s="14">
        <v>7.1770334928229667E-3</v>
      </c>
      <c r="G33" s="14">
        <v>1.9138755980861243E-2</v>
      </c>
      <c r="H33" s="14">
        <v>0</v>
      </c>
      <c r="I33" s="14">
        <v>7.6555023923444973E-2</v>
      </c>
      <c r="J33" s="14">
        <v>2.1531100478468901E-2</v>
      </c>
      <c r="K33" s="15">
        <v>0</v>
      </c>
      <c r="L33" s="14">
        <v>0.13875598086124402</v>
      </c>
      <c r="M33" s="14">
        <v>0</v>
      </c>
      <c r="N33" s="14">
        <v>0</v>
      </c>
      <c r="O33" s="14">
        <v>7.8947368421052627E-2</v>
      </c>
      <c r="P33" s="14">
        <v>0</v>
      </c>
      <c r="Q33" s="14">
        <v>0</v>
      </c>
      <c r="R33" s="14">
        <v>0</v>
      </c>
      <c r="S33" s="14">
        <v>0</v>
      </c>
      <c r="T33" s="14">
        <v>3.1100478468899521E-2</v>
      </c>
      <c r="U33" s="14">
        <v>1.1961722488038277E-2</v>
      </c>
      <c r="V33" s="14">
        <v>0</v>
      </c>
      <c r="W33" s="14">
        <v>0.23923444976076555</v>
      </c>
      <c r="X33" s="14">
        <v>0</v>
      </c>
      <c r="Y33" s="14">
        <v>7.1770334928229667E-3</v>
      </c>
      <c r="Z33" s="21">
        <v>0.36124401913875598</v>
      </c>
    </row>
    <row r="34" spans="1:26" x14ac:dyDescent="0.25">
      <c r="A34" s="4">
        <v>2006</v>
      </c>
      <c r="B34" s="8">
        <v>1568</v>
      </c>
      <c r="C34" s="8" t="s">
        <v>62</v>
      </c>
      <c r="D34" s="15">
        <v>3.1887755102040813E-3</v>
      </c>
      <c r="E34" s="14">
        <v>0</v>
      </c>
      <c r="F34" s="14">
        <v>0</v>
      </c>
      <c r="G34" s="14">
        <v>6.3775510204081628E-4</v>
      </c>
      <c r="H34" s="14">
        <v>0</v>
      </c>
      <c r="I34" s="14">
        <v>4.464285714285714E-3</v>
      </c>
      <c r="J34" s="14">
        <v>5.1020408163265302E-3</v>
      </c>
      <c r="K34" s="15">
        <v>0</v>
      </c>
      <c r="L34" s="14">
        <v>0.15688775510204078</v>
      </c>
      <c r="M34" s="14">
        <v>0</v>
      </c>
      <c r="N34" s="14">
        <v>0</v>
      </c>
      <c r="O34" s="14">
        <v>1.2755102040816326E-3</v>
      </c>
      <c r="P34" s="14">
        <v>0</v>
      </c>
      <c r="Q34" s="14">
        <v>0</v>
      </c>
      <c r="R34" s="14">
        <v>6.3775510204081628E-4</v>
      </c>
      <c r="S34" s="14">
        <v>0</v>
      </c>
      <c r="T34" s="14">
        <v>5.7397959183673472E-3</v>
      </c>
      <c r="U34" s="14">
        <v>1.7219387755102039E-2</v>
      </c>
      <c r="V34" s="14">
        <v>0</v>
      </c>
      <c r="W34" s="14">
        <v>4.5280612244897961E-2</v>
      </c>
      <c r="X34" s="14">
        <v>0</v>
      </c>
      <c r="Y34" s="14">
        <v>1.5306122448979591E-2</v>
      </c>
      <c r="Z34" s="21">
        <v>0.74426020408163263</v>
      </c>
    </row>
    <row r="35" spans="1:26" x14ac:dyDescent="0.25">
      <c r="A35" s="4">
        <v>2007</v>
      </c>
      <c r="B35" s="8">
        <v>1089</v>
      </c>
      <c r="C35" s="8" t="s">
        <v>116</v>
      </c>
      <c r="D35" s="15" t="s">
        <v>26</v>
      </c>
      <c r="E35" s="14" t="s">
        <v>27</v>
      </c>
      <c r="F35" s="14" t="s">
        <v>28</v>
      </c>
      <c r="G35" s="14" t="s">
        <v>28</v>
      </c>
      <c r="H35" s="14" t="s">
        <v>28</v>
      </c>
      <c r="I35" s="14" t="s">
        <v>28</v>
      </c>
      <c r="J35" s="14" t="s">
        <v>28</v>
      </c>
      <c r="K35" s="15" t="s">
        <v>28</v>
      </c>
      <c r="L35" s="14" t="s">
        <v>28</v>
      </c>
      <c r="M35" s="14" t="s">
        <v>28</v>
      </c>
      <c r="N35" s="14" t="s">
        <v>28</v>
      </c>
      <c r="O35" s="14" t="s">
        <v>28</v>
      </c>
      <c r="P35" s="14" t="s">
        <v>28</v>
      </c>
      <c r="Q35" s="14" t="s">
        <v>28</v>
      </c>
      <c r="R35" s="14" t="s">
        <v>28</v>
      </c>
      <c r="S35" s="14" t="s">
        <v>28</v>
      </c>
      <c r="T35" s="14" t="s">
        <v>28</v>
      </c>
      <c r="U35" s="14" t="s">
        <v>28</v>
      </c>
      <c r="V35" s="14" t="s">
        <v>28</v>
      </c>
      <c r="W35" s="14" t="s">
        <v>28</v>
      </c>
      <c r="X35" s="14" t="s">
        <v>28</v>
      </c>
      <c r="Y35" s="14" t="s">
        <v>28</v>
      </c>
      <c r="Z35" s="21" t="s">
        <v>28</v>
      </c>
    </row>
    <row r="36" spans="1:26" x14ac:dyDescent="0.25">
      <c r="A36" s="4">
        <v>2008</v>
      </c>
      <c r="B36" s="8">
        <v>261</v>
      </c>
      <c r="C36" s="8">
        <v>4</v>
      </c>
      <c r="D36" s="15" t="s">
        <v>26</v>
      </c>
      <c r="E36" s="14" t="s">
        <v>27</v>
      </c>
      <c r="F36" s="14" t="s">
        <v>28</v>
      </c>
      <c r="G36" s="14" t="s">
        <v>28</v>
      </c>
      <c r="H36" s="14" t="s">
        <v>28</v>
      </c>
      <c r="I36" s="14" t="s">
        <v>28</v>
      </c>
      <c r="J36" s="14" t="s">
        <v>28</v>
      </c>
      <c r="K36" s="15" t="s">
        <v>28</v>
      </c>
      <c r="L36" s="14" t="s">
        <v>28</v>
      </c>
      <c r="M36" s="14" t="s">
        <v>28</v>
      </c>
      <c r="N36" s="14" t="s">
        <v>28</v>
      </c>
      <c r="O36" s="14" t="s">
        <v>28</v>
      </c>
      <c r="P36" s="14" t="s">
        <v>28</v>
      </c>
      <c r="Q36" s="14" t="s">
        <v>28</v>
      </c>
      <c r="R36" s="14" t="s">
        <v>28</v>
      </c>
      <c r="S36" s="14" t="s">
        <v>28</v>
      </c>
      <c r="T36" s="14" t="s">
        <v>28</v>
      </c>
      <c r="U36" s="14" t="s">
        <v>28</v>
      </c>
      <c r="V36" s="14" t="s">
        <v>28</v>
      </c>
      <c r="W36" s="14" t="s">
        <v>28</v>
      </c>
      <c r="X36" s="14" t="s">
        <v>28</v>
      </c>
      <c r="Y36" s="14" t="s">
        <v>28</v>
      </c>
      <c r="Z36" s="21" t="s">
        <v>28</v>
      </c>
    </row>
    <row r="37" spans="1:26" x14ac:dyDescent="0.25">
      <c r="A37" s="4">
        <v>2009</v>
      </c>
      <c r="B37" s="8" t="s">
        <v>40</v>
      </c>
      <c r="C37" s="8"/>
      <c r="D37" s="15" t="s">
        <v>28</v>
      </c>
      <c r="E37" s="14" t="s">
        <v>28</v>
      </c>
      <c r="F37" s="14" t="s">
        <v>28</v>
      </c>
      <c r="G37" s="14" t="s">
        <v>28</v>
      </c>
      <c r="H37" s="14" t="s">
        <v>28</v>
      </c>
      <c r="I37" s="14" t="s">
        <v>28</v>
      </c>
      <c r="J37" s="14" t="s">
        <v>28</v>
      </c>
      <c r="K37" s="15" t="s">
        <v>28</v>
      </c>
      <c r="L37" s="14" t="s">
        <v>28</v>
      </c>
      <c r="M37" s="14" t="s">
        <v>28</v>
      </c>
      <c r="N37" s="14" t="s">
        <v>28</v>
      </c>
      <c r="O37" s="14" t="s">
        <v>28</v>
      </c>
      <c r="P37" s="14" t="s">
        <v>28</v>
      </c>
      <c r="Q37" s="14" t="s">
        <v>28</v>
      </c>
      <c r="R37" s="14" t="s">
        <v>28</v>
      </c>
      <c r="S37" s="14" t="s">
        <v>28</v>
      </c>
      <c r="T37" s="14" t="s">
        <v>28</v>
      </c>
      <c r="U37" s="14" t="s">
        <v>28</v>
      </c>
      <c r="V37" s="14" t="s">
        <v>28</v>
      </c>
      <c r="W37" s="14" t="s">
        <v>28</v>
      </c>
      <c r="X37" s="14" t="s">
        <v>28</v>
      </c>
      <c r="Y37" s="14" t="s">
        <v>28</v>
      </c>
      <c r="Z37" s="21" t="s">
        <v>28</v>
      </c>
    </row>
    <row r="38" spans="1:26" x14ac:dyDescent="0.25">
      <c r="A38" s="4">
        <v>2010</v>
      </c>
      <c r="B38" s="8" t="s">
        <v>40</v>
      </c>
      <c r="C38" s="8"/>
      <c r="D38" s="15" t="s">
        <v>28</v>
      </c>
      <c r="E38" s="14" t="s">
        <v>28</v>
      </c>
      <c r="F38" s="14" t="s">
        <v>28</v>
      </c>
      <c r="G38" s="14" t="s">
        <v>28</v>
      </c>
      <c r="H38" s="14" t="s">
        <v>28</v>
      </c>
      <c r="I38" s="14" t="s">
        <v>28</v>
      </c>
      <c r="J38" s="14" t="s">
        <v>28</v>
      </c>
      <c r="K38" s="15" t="s">
        <v>28</v>
      </c>
      <c r="L38" s="14" t="s">
        <v>28</v>
      </c>
      <c r="M38" s="14" t="s">
        <v>28</v>
      </c>
      <c r="N38" s="14" t="s">
        <v>28</v>
      </c>
      <c r="O38" s="14" t="s">
        <v>28</v>
      </c>
      <c r="P38" s="14" t="s">
        <v>28</v>
      </c>
      <c r="Q38" s="14" t="s">
        <v>28</v>
      </c>
      <c r="R38" s="14" t="s">
        <v>28</v>
      </c>
      <c r="S38" s="14" t="s">
        <v>28</v>
      </c>
      <c r="T38" s="14" t="s">
        <v>28</v>
      </c>
      <c r="U38" s="14" t="s">
        <v>28</v>
      </c>
      <c r="V38" s="14" t="s">
        <v>28</v>
      </c>
      <c r="W38" s="14" t="s">
        <v>28</v>
      </c>
      <c r="X38" s="14" t="s">
        <v>28</v>
      </c>
      <c r="Y38" s="14" t="s">
        <v>28</v>
      </c>
      <c r="Z38" s="21" t="s">
        <v>28</v>
      </c>
    </row>
    <row r="39" spans="1:26" x14ac:dyDescent="0.25">
      <c r="A39" s="4">
        <v>2011</v>
      </c>
      <c r="B39" s="8" t="s">
        <v>40</v>
      </c>
      <c r="C39" s="8"/>
      <c r="D39" s="15" t="s">
        <v>28</v>
      </c>
      <c r="E39" s="14" t="s">
        <v>28</v>
      </c>
      <c r="F39" s="14" t="s">
        <v>28</v>
      </c>
      <c r="G39" s="14" t="s">
        <v>28</v>
      </c>
      <c r="H39" s="14" t="s">
        <v>28</v>
      </c>
      <c r="I39" s="14" t="s">
        <v>28</v>
      </c>
      <c r="J39" s="14" t="s">
        <v>28</v>
      </c>
      <c r="K39" s="15" t="s">
        <v>28</v>
      </c>
      <c r="L39" s="14" t="s">
        <v>28</v>
      </c>
      <c r="M39" s="14" t="s">
        <v>28</v>
      </c>
      <c r="N39" s="14" t="s">
        <v>28</v>
      </c>
      <c r="O39" s="14" t="s">
        <v>28</v>
      </c>
      <c r="P39" s="14" t="s">
        <v>28</v>
      </c>
      <c r="Q39" s="14" t="s">
        <v>28</v>
      </c>
      <c r="R39" s="14" t="s">
        <v>28</v>
      </c>
      <c r="S39" s="14" t="s">
        <v>28</v>
      </c>
      <c r="T39" s="14" t="s">
        <v>28</v>
      </c>
      <c r="U39" s="14" t="s">
        <v>28</v>
      </c>
      <c r="V39" s="14" t="s">
        <v>28</v>
      </c>
      <c r="W39" s="14" t="s">
        <v>28</v>
      </c>
      <c r="X39" s="14" t="s">
        <v>28</v>
      </c>
      <c r="Y39" s="14" t="s">
        <v>28</v>
      </c>
      <c r="Z39" s="21" t="s">
        <v>28</v>
      </c>
    </row>
    <row r="40" spans="1:26" x14ac:dyDescent="0.25">
      <c r="A40" s="4">
        <v>2012</v>
      </c>
      <c r="B40" s="8" t="s">
        <v>40</v>
      </c>
      <c r="C40" s="8"/>
      <c r="D40" s="15" t="s">
        <v>28</v>
      </c>
      <c r="E40" s="14" t="s">
        <v>28</v>
      </c>
      <c r="F40" s="14" t="s">
        <v>28</v>
      </c>
      <c r="G40" s="14" t="s">
        <v>28</v>
      </c>
      <c r="H40" s="14" t="s">
        <v>28</v>
      </c>
      <c r="I40" s="14" t="s">
        <v>28</v>
      </c>
      <c r="J40" s="14" t="s">
        <v>28</v>
      </c>
      <c r="K40" s="15" t="s">
        <v>28</v>
      </c>
      <c r="L40" s="14" t="s">
        <v>28</v>
      </c>
      <c r="M40" s="14" t="s">
        <v>28</v>
      </c>
      <c r="N40" s="14" t="s">
        <v>28</v>
      </c>
      <c r="O40" s="14" t="s">
        <v>28</v>
      </c>
      <c r="P40" s="14" t="s">
        <v>28</v>
      </c>
      <c r="Q40" s="14" t="s">
        <v>28</v>
      </c>
      <c r="R40" s="14" t="s">
        <v>28</v>
      </c>
      <c r="S40" s="14" t="s">
        <v>28</v>
      </c>
      <c r="T40" s="14" t="s">
        <v>28</v>
      </c>
      <c r="U40" s="14" t="s">
        <v>28</v>
      </c>
      <c r="V40" s="14" t="s">
        <v>28</v>
      </c>
      <c r="W40" s="14" t="s">
        <v>28</v>
      </c>
      <c r="X40" s="14" t="s">
        <v>28</v>
      </c>
      <c r="Y40" s="14" t="s">
        <v>28</v>
      </c>
      <c r="Z40" s="21" t="s">
        <v>28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881</v>
      </c>
      <c r="C42" s="9"/>
      <c r="D42" s="16">
        <v>8.8922030525963036E-3</v>
      </c>
      <c r="E42" s="1">
        <v>4.3851744157666116E-3</v>
      </c>
      <c r="F42" s="1">
        <v>4.8948225014990401E-4</v>
      </c>
      <c r="G42" s="1">
        <v>1.0975232627037687E-2</v>
      </c>
      <c r="H42" s="1">
        <v>1.7105421044039826E-3</v>
      </c>
      <c r="I42" s="1">
        <v>2.3452693158455062E-2</v>
      </c>
      <c r="J42" s="1">
        <v>1.1169716280412374E-2</v>
      </c>
      <c r="K42" s="16">
        <v>1.3504580615865298E-2</v>
      </c>
      <c r="L42" s="1">
        <v>0.40097106407376121</v>
      </c>
      <c r="M42" s="1">
        <v>1.1170086971497246E-2</v>
      </c>
      <c r="N42" s="1">
        <v>3.3292863941747061E-2</v>
      </c>
      <c r="O42" s="1">
        <v>9.8888548890451993E-3</v>
      </c>
      <c r="P42" s="1">
        <v>1.5043412022170402E-3</v>
      </c>
      <c r="Q42" s="1">
        <v>5.055739528299502E-5</v>
      </c>
      <c r="R42" s="1">
        <v>3.7515006002400958E-5</v>
      </c>
      <c r="S42" s="1">
        <v>0</v>
      </c>
      <c r="T42" s="1">
        <v>1.5370019224729976E-2</v>
      </c>
      <c r="U42" s="1">
        <v>2.3276118665418399E-2</v>
      </c>
      <c r="V42" s="1">
        <v>0</v>
      </c>
      <c r="W42" s="1">
        <v>2.9301160370751044E-2</v>
      </c>
      <c r="X42" s="1">
        <v>0</v>
      </c>
      <c r="Y42" s="1">
        <v>1.3936882911278349E-2</v>
      </c>
      <c r="Z42" s="22">
        <v>0.3866209108435818</v>
      </c>
    </row>
    <row r="43" spans="1:26" x14ac:dyDescent="0.25">
      <c r="A43" s="5" t="s">
        <v>33</v>
      </c>
      <c r="B43" s="9">
        <v>542</v>
      </c>
      <c r="C43" s="9"/>
      <c r="D43" s="16">
        <v>4.2435424354243537E-2</v>
      </c>
      <c r="E43" s="1">
        <v>0</v>
      </c>
      <c r="F43" s="1">
        <v>0</v>
      </c>
      <c r="G43" s="1">
        <v>1.8450184501845018E-2</v>
      </c>
      <c r="H43" s="1">
        <v>0</v>
      </c>
      <c r="I43" s="1">
        <v>1.6605166051660517E-2</v>
      </c>
      <c r="J43" s="1">
        <v>7.3800738007380072E-3</v>
      </c>
      <c r="K43" s="16">
        <v>1.107011070110701E-2</v>
      </c>
      <c r="L43" s="1">
        <v>0.45756457564575648</v>
      </c>
      <c r="M43" s="1">
        <v>0.12546125461254612</v>
      </c>
      <c r="N43" s="1">
        <v>0.19188191881918817</v>
      </c>
      <c r="O43" s="1">
        <v>0</v>
      </c>
      <c r="P43" s="1">
        <v>0</v>
      </c>
      <c r="Q43" s="1">
        <v>0</v>
      </c>
      <c r="R43" s="1">
        <v>0</v>
      </c>
      <c r="S43" s="1">
        <v>0</v>
      </c>
      <c r="T43" s="1">
        <v>3.6900369003690036E-3</v>
      </c>
      <c r="U43" s="1">
        <v>1.107011070110701E-2</v>
      </c>
      <c r="V43" s="1">
        <v>0</v>
      </c>
      <c r="W43" s="1">
        <v>3.6900369003690036E-3</v>
      </c>
      <c r="X43" s="1">
        <v>0</v>
      </c>
      <c r="Y43" s="1">
        <v>0</v>
      </c>
      <c r="Z43" s="22">
        <v>0.11070110701107011</v>
      </c>
    </row>
    <row r="44" spans="1:26" x14ac:dyDescent="0.25">
      <c r="A44" s="5" t="s">
        <v>34</v>
      </c>
      <c r="B44" s="9">
        <v>1464</v>
      </c>
      <c r="C44" s="9"/>
      <c r="D44" s="16">
        <v>1.800625911130006E-3</v>
      </c>
      <c r="E44" s="1">
        <v>1.5616795643160872E-3</v>
      </c>
      <c r="F44" s="1">
        <v>0</v>
      </c>
      <c r="G44" s="1">
        <v>7.5838143267864307E-3</v>
      </c>
      <c r="H44" s="1">
        <v>6.5255462489237901E-4</v>
      </c>
      <c r="I44" s="1">
        <v>2.956482659039E-2</v>
      </c>
      <c r="J44" s="1">
        <v>6.5502409733919232E-3</v>
      </c>
      <c r="K44" s="16">
        <v>4.3701551953720608E-2</v>
      </c>
      <c r="L44" s="1">
        <v>0.48129736296764764</v>
      </c>
      <c r="M44" s="1">
        <v>7.330489225025852E-3</v>
      </c>
      <c r="N44" s="1">
        <v>5.5700406845834362E-2</v>
      </c>
      <c r="O44" s="1">
        <v>2.9201853928184406E-3</v>
      </c>
      <c r="P44" s="1">
        <v>3.199311441015029E-3</v>
      </c>
      <c r="Q44" s="1">
        <v>1.7189514396218308E-4</v>
      </c>
      <c r="R44" s="1">
        <v>0</v>
      </c>
      <c r="S44" s="1">
        <v>0</v>
      </c>
      <c r="T44" s="1">
        <v>7.1545213617899726E-3</v>
      </c>
      <c r="U44" s="1">
        <v>1.2245316962576544E-2</v>
      </c>
      <c r="V44" s="1">
        <v>0</v>
      </c>
      <c r="W44" s="1">
        <v>2.054854366026918E-3</v>
      </c>
      <c r="X44" s="1">
        <v>0</v>
      </c>
      <c r="Y44" s="1">
        <v>3.6800363872828141E-3</v>
      </c>
      <c r="Z44" s="22">
        <v>0.33283032596139284</v>
      </c>
    </row>
    <row r="45" spans="1:26" x14ac:dyDescent="0.25">
      <c r="A45" s="5" t="s">
        <v>35</v>
      </c>
      <c r="B45" s="9">
        <v>501</v>
      </c>
      <c r="C45" s="9"/>
      <c r="D45" s="16">
        <v>2.4592731829573937E-2</v>
      </c>
      <c r="E45" s="1">
        <v>1.9598997493734335E-2</v>
      </c>
      <c r="F45" s="1">
        <v>0</v>
      </c>
      <c r="G45" s="1">
        <v>3.3939014202172095E-2</v>
      </c>
      <c r="H45" s="1">
        <v>0</v>
      </c>
      <c r="I45" s="1">
        <v>4.6205792258423844E-3</v>
      </c>
      <c r="J45" s="1">
        <v>2.560916179337232E-3</v>
      </c>
      <c r="K45" s="16">
        <v>0</v>
      </c>
      <c r="L45" s="1">
        <v>0.51090991367307148</v>
      </c>
      <c r="M45" s="1">
        <v>9.2592592592592587E-3</v>
      </c>
      <c r="N45" s="1">
        <v>2.3244221665274296E-2</v>
      </c>
      <c r="O45" s="1">
        <v>6.2656641604010022E-3</v>
      </c>
      <c r="P45" s="1">
        <v>7.0175438596491223E-4</v>
      </c>
      <c r="Q45" s="1">
        <v>0</v>
      </c>
      <c r="R45" s="1">
        <v>0</v>
      </c>
      <c r="S45" s="1">
        <v>0</v>
      </c>
      <c r="T45" s="1">
        <v>1.5643274853801171E-2</v>
      </c>
      <c r="U45" s="1">
        <v>2.3257797270955168E-2</v>
      </c>
      <c r="V45" s="1">
        <v>0</v>
      </c>
      <c r="W45" s="1">
        <v>1.5402046783625729E-2</v>
      </c>
      <c r="X45" s="1">
        <v>0</v>
      </c>
      <c r="Y45" s="1">
        <v>2.0961431356168198E-2</v>
      </c>
      <c r="Z45" s="22">
        <v>0.28904239766081874</v>
      </c>
    </row>
    <row r="46" spans="1:26" ht="15.75" thickBot="1" x14ac:dyDescent="0.3">
      <c r="A46" s="6" t="s">
        <v>36</v>
      </c>
      <c r="B46" s="11">
        <v>702</v>
      </c>
      <c r="C46" s="11"/>
      <c r="D46" s="17">
        <v>3.2438378119402254E-3</v>
      </c>
      <c r="E46" s="18">
        <v>9.928218456561192E-4</v>
      </c>
      <c r="F46" s="18">
        <v>1.040149781568546E-3</v>
      </c>
      <c r="G46" s="18">
        <v>3.5490819896684079E-3</v>
      </c>
      <c r="H46" s="18">
        <v>3.2270553313007259E-3</v>
      </c>
      <c r="I46" s="18">
        <v>2.7550593376574797E-2</v>
      </c>
      <c r="J46" s="18">
        <v>1.775889369516263E-2</v>
      </c>
      <c r="K46" s="17">
        <v>0</v>
      </c>
      <c r="L46" s="18">
        <v>0.3024658697188416</v>
      </c>
      <c r="M46" s="18">
        <v>0</v>
      </c>
      <c r="N46" s="18">
        <v>3.2327586206896551E-3</v>
      </c>
      <c r="O46" s="18">
        <v>1.6839076708559147E-2</v>
      </c>
      <c r="P46" s="18">
        <v>9.3399750933997514E-4</v>
      </c>
      <c r="Q46" s="18">
        <v>0</v>
      </c>
      <c r="R46" s="18">
        <v>7.9719387755102034E-5</v>
      </c>
      <c r="S46" s="18">
        <v>0</v>
      </c>
      <c r="T46" s="18">
        <v>2.1862232318710893E-2</v>
      </c>
      <c r="U46" s="18">
        <v>3.1702991248157189E-2</v>
      </c>
      <c r="V46" s="18">
        <v>0</v>
      </c>
      <c r="W46" s="18">
        <v>5.474365965267336E-2</v>
      </c>
      <c r="X46" s="18">
        <v>0</v>
      </c>
      <c r="Y46" s="18">
        <v>1.945531668585166E-2</v>
      </c>
      <c r="Z46" s="23">
        <v>0.49132194431755</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114</v>
      </c>
    </row>
    <row r="2" spans="1:26" x14ac:dyDescent="0.25">
      <c r="A2" t="s">
        <v>115</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250</v>
      </c>
      <c r="C9" s="8">
        <v>2</v>
      </c>
      <c r="D9" s="15" t="s">
        <v>26</v>
      </c>
      <c r="E9" s="14" t="s">
        <v>27</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1318</v>
      </c>
      <c r="C10" s="8" t="s">
        <v>41</v>
      </c>
      <c r="D10" s="15" t="s">
        <v>26</v>
      </c>
      <c r="E10" s="14" t="s">
        <v>27</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1776</v>
      </c>
      <c r="C11" s="8" t="s">
        <v>29</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517</v>
      </c>
      <c r="C12" s="8" t="s">
        <v>62</v>
      </c>
      <c r="D12" s="15">
        <v>4.0618955512572531E-2</v>
      </c>
      <c r="E12" s="14">
        <v>0</v>
      </c>
      <c r="F12" s="14">
        <v>0</v>
      </c>
      <c r="G12" s="14">
        <v>1.9342359767891684E-2</v>
      </c>
      <c r="H12" s="14">
        <v>0</v>
      </c>
      <c r="I12" s="14">
        <v>1.7408123791102514E-2</v>
      </c>
      <c r="J12" s="14">
        <v>7.7369439071566732E-3</v>
      </c>
      <c r="K12" s="15">
        <v>9.6711798839458421E-3</v>
      </c>
      <c r="L12" s="14">
        <v>0.4448742746615087</v>
      </c>
      <c r="M12" s="14">
        <v>0.1276595744680851</v>
      </c>
      <c r="N12" s="14">
        <v>0.19922630560928431</v>
      </c>
      <c r="O12" s="14">
        <v>0</v>
      </c>
      <c r="P12" s="14">
        <v>0</v>
      </c>
      <c r="Q12" s="14">
        <v>0</v>
      </c>
      <c r="R12" s="14">
        <v>0</v>
      </c>
      <c r="S12" s="14">
        <v>0</v>
      </c>
      <c r="T12" s="14">
        <v>3.8684719535783366E-3</v>
      </c>
      <c r="U12" s="14">
        <v>9.6711798839458421E-3</v>
      </c>
      <c r="V12" s="14">
        <v>0</v>
      </c>
      <c r="W12" s="14">
        <v>3.8684719535783366E-3</v>
      </c>
      <c r="X12" s="14">
        <v>0</v>
      </c>
      <c r="Y12" s="14">
        <v>0</v>
      </c>
      <c r="Z12" s="21">
        <v>0.11605415860735009</v>
      </c>
    </row>
    <row r="13" spans="1:26" x14ac:dyDescent="0.25">
      <c r="A13" s="4">
        <v>1985</v>
      </c>
      <c r="B13" s="8">
        <v>52</v>
      </c>
      <c r="C13" s="8" t="s">
        <v>116</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21</v>
      </c>
      <c r="C14" s="8">
        <v>4</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6</v>
      </c>
      <c r="C17" s="8">
        <v>2</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215</v>
      </c>
      <c r="C18" s="8" t="s">
        <v>41</v>
      </c>
      <c r="D18" s="15" t="s">
        <v>26</v>
      </c>
      <c r="E18" s="14" t="s">
        <v>27</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v>740</v>
      </c>
      <c r="C19" s="8" t="s">
        <v>42</v>
      </c>
      <c r="D19" s="15">
        <v>2.7027027027027029E-3</v>
      </c>
      <c r="E19" s="14">
        <v>2.7027027027027029E-3</v>
      </c>
      <c r="F19" s="14">
        <v>0</v>
      </c>
      <c r="G19" s="14">
        <v>6.7567567567567571E-3</v>
      </c>
      <c r="H19" s="14">
        <v>0</v>
      </c>
      <c r="I19" s="14">
        <v>5.4054054054054057E-3</v>
      </c>
      <c r="J19" s="14">
        <v>9.45945945945946E-3</v>
      </c>
      <c r="K19" s="15">
        <v>6.0810810810810814E-2</v>
      </c>
      <c r="L19" s="14">
        <v>0.43243243243243246</v>
      </c>
      <c r="M19" s="14">
        <v>8.1081081081081086E-3</v>
      </c>
      <c r="N19" s="14">
        <v>0.11621621621621622</v>
      </c>
      <c r="O19" s="14">
        <v>0</v>
      </c>
      <c r="P19" s="14">
        <v>9.45945945945946E-3</v>
      </c>
      <c r="Q19" s="14">
        <v>0</v>
      </c>
      <c r="R19" s="14">
        <v>0</v>
      </c>
      <c r="S19" s="14">
        <v>0</v>
      </c>
      <c r="T19" s="14">
        <v>2.837837837837838E-2</v>
      </c>
      <c r="U19" s="14">
        <v>6.7567567567567571E-3</v>
      </c>
      <c r="V19" s="14">
        <v>0</v>
      </c>
      <c r="W19" s="14">
        <v>0</v>
      </c>
      <c r="X19" s="14">
        <v>0</v>
      </c>
      <c r="Y19" s="14">
        <v>6.7567567567567571E-3</v>
      </c>
      <c r="Z19" s="21">
        <v>0.30405405405405406</v>
      </c>
    </row>
    <row r="20" spans="1:26" x14ac:dyDescent="0.25">
      <c r="A20" s="4">
        <v>1992</v>
      </c>
      <c r="B20" s="8">
        <v>1594</v>
      </c>
      <c r="C20" s="8" t="s">
        <v>43</v>
      </c>
      <c r="D20" s="15">
        <v>1.2547051442910915E-3</v>
      </c>
      <c r="E20" s="14">
        <v>0</v>
      </c>
      <c r="F20" s="14">
        <v>0</v>
      </c>
      <c r="G20" s="14">
        <v>4.3914680050188204E-3</v>
      </c>
      <c r="H20" s="14">
        <v>0</v>
      </c>
      <c r="I20" s="14">
        <v>5.4579673776662486E-2</v>
      </c>
      <c r="J20" s="14">
        <v>3.1367628607277291E-3</v>
      </c>
      <c r="K20" s="15">
        <v>7.3400250941028852E-2</v>
      </c>
      <c r="L20" s="14">
        <v>0.34316185696361357</v>
      </c>
      <c r="M20" s="14">
        <v>1.3174404015056462E-2</v>
      </c>
      <c r="N20" s="14">
        <v>7.2145545796737778E-2</v>
      </c>
      <c r="O20" s="14">
        <v>1.8820577164366374E-3</v>
      </c>
      <c r="P20" s="14">
        <v>3.7641154328732747E-3</v>
      </c>
      <c r="Q20" s="14">
        <v>1.2547051442910915E-3</v>
      </c>
      <c r="R20" s="14">
        <v>0</v>
      </c>
      <c r="S20" s="14">
        <v>0</v>
      </c>
      <c r="T20" s="14">
        <v>7.5282308657465494E-3</v>
      </c>
      <c r="U20" s="14">
        <v>6.2735257214554582E-3</v>
      </c>
      <c r="V20" s="14">
        <v>0</v>
      </c>
      <c r="W20" s="14">
        <v>0</v>
      </c>
      <c r="X20" s="14">
        <v>0</v>
      </c>
      <c r="Y20" s="14">
        <v>4.3914680050188204E-3</v>
      </c>
      <c r="Z20" s="21">
        <v>0.4096612296110414</v>
      </c>
    </row>
    <row r="21" spans="1:26" x14ac:dyDescent="0.25">
      <c r="A21" s="4">
        <v>1993</v>
      </c>
      <c r="B21" s="8">
        <v>1338</v>
      </c>
      <c r="C21" s="8" t="s">
        <v>43</v>
      </c>
      <c r="D21" s="15">
        <v>7.4738415545590436E-4</v>
      </c>
      <c r="E21" s="14">
        <v>1.4947683109118087E-3</v>
      </c>
      <c r="F21" s="14">
        <v>0</v>
      </c>
      <c r="G21" s="14">
        <v>1.4947683109118086E-2</v>
      </c>
      <c r="H21" s="14">
        <v>2.9895366218236174E-3</v>
      </c>
      <c r="I21" s="14">
        <v>2.4663677130044841E-2</v>
      </c>
      <c r="J21" s="14">
        <v>5.2316890881913304E-3</v>
      </c>
      <c r="K21" s="15">
        <v>4.7832585949177879E-2</v>
      </c>
      <c r="L21" s="14">
        <v>0.53139013452914796</v>
      </c>
      <c r="M21" s="14">
        <v>1.1210762331838564E-2</v>
      </c>
      <c r="N21" s="14">
        <v>5.1569506726457395E-2</v>
      </c>
      <c r="O21" s="14">
        <v>0</v>
      </c>
      <c r="P21" s="14">
        <v>5.9790732436472349E-3</v>
      </c>
      <c r="Q21" s="14">
        <v>0</v>
      </c>
      <c r="R21" s="14">
        <v>0</v>
      </c>
      <c r="S21" s="14">
        <v>0</v>
      </c>
      <c r="T21" s="14">
        <v>2.242152466367713E-3</v>
      </c>
      <c r="U21" s="14">
        <v>1.0463378176382661E-2</v>
      </c>
      <c r="V21" s="14">
        <v>0</v>
      </c>
      <c r="W21" s="14">
        <v>0</v>
      </c>
      <c r="X21" s="14">
        <v>0</v>
      </c>
      <c r="Y21" s="14">
        <v>4.4843049327354259E-3</v>
      </c>
      <c r="Z21" s="21">
        <v>0.28475336322869954</v>
      </c>
    </row>
    <row r="22" spans="1:26" x14ac:dyDescent="0.25">
      <c r="A22" s="4">
        <v>1994</v>
      </c>
      <c r="B22" s="8">
        <v>392</v>
      </c>
      <c r="C22" s="8" t="s">
        <v>43</v>
      </c>
      <c r="D22" s="15">
        <v>5.1020408163265302E-3</v>
      </c>
      <c r="E22" s="14">
        <v>0</v>
      </c>
      <c r="F22" s="14">
        <v>0</v>
      </c>
      <c r="G22" s="14">
        <v>7.6530612244897957E-3</v>
      </c>
      <c r="H22" s="14">
        <v>0</v>
      </c>
      <c r="I22" s="14">
        <v>4.0816326530612242E-2</v>
      </c>
      <c r="J22" s="14">
        <v>1.2755102040816327E-2</v>
      </c>
      <c r="K22" s="15">
        <v>7.6530612244897957E-3</v>
      </c>
      <c r="L22" s="14">
        <v>0.26020408163265307</v>
      </c>
      <c r="M22" s="14">
        <v>0</v>
      </c>
      <c r="N22" s="14">
        <v>7.6530612244897961E-2</v>
      </c>
      <c r="O22" s="14">
        <v>7.6530612244897957E-3</v>
      </c>
      <c r="P22" s="14">
        <v>0</v>
      </c>
      <c r="Q22" s="14">
        <v>0</v>
      </c>
      <c r="R22" s="14">
        <v>0</v>
      </c>
      <c r="S22" s="14">
        <v>0</v>
      </c>
      <c r="T22" s="14">
        <v>0</v>
      </c>
      <c r="U22" s="14">
        <v>1.2755102040816327E-2</v>
      </c>
      <c r="V22" s="14">
        <v>0</v>
      </c>
      <c r="W22" s="14">
        <v>1.020408163265306E-2</v>
      </c>
      <c r="X22" s="14">
        <v>0</v>
      </c>
      <c r="Y22" s="14">
        <v>5.1020408163265302E-3</v>
      </c>
      <c r="Z22" s="21">
        <v>0.5535714285714286</v>
      </c>
    </row>
    <row r="23" spans="1:26" x14ac:dyDescent="0.25">
      <c r="A23" s="4">
        <v>1995</v>
      </c>
      <c r="B23" s="8">
        <v>1197</v>
      </c>
      <c r="C23" s="8" t="s">
        <v>43</v>
      </c>
      <c r="D23" s="15">
        <v>0</v>
      </c>
      <c r="E23" s="14">
        <v>0</v>
      </c>
      <c r="F23" s="14">
        <v>0</v>
      </c>
      <c r="G23" s="14">
        <v>0</v>
      </c>
      <c r="H23" s="14">
        <v>0</v>
      </c>
      <c r="I23" s="14">
        <v>1.1695906432748537E-2</v>
      </c>
      <c r="J23" s="14">
        <v>9.1896407685881365E-3</v>
      </c>
      <c r="K23" s="15">
        <v>0</v>
      </c>
      <c r="L23" s="14">
        <v>0.202172096908939</v>
      </c>
      <c r="M23" s="14">
        <v>0</v>
      </c>
      <c r="N23" s="14">
        <v>2.0050125313283207E-2</v>
      </c>
      <c r="O23" s="14">
        <v>1.6708437761069339E-3</v>
      </c>
      <c r="P23" s="14">
        <v>0</v>
      </c>
      <c r="Q23" s="14">
        <v>0</v>
      </c>
      <c r="R23" s="14">
        <v>0</v>
      </c>
      <c r="S23" s="14">
        <v>0</v>
      </c>
      <c r="T23" s="14">
        <v>0</v>
      </c>
      <c r="U23" s="14">
        <v>9.1896407685881365E-3</v>
      </c>
      <c r="V23" s="14">
        <v>0</v>
      </c>
      <c r="W23" s="14">
        <v>3.3416875522138678E-3</v>
      </c>
      <c r="X23" s="14">
        <v>0</v>
      </c>
      <c r="Y23" s="14">
        <v>5.0125313283208017E-3</v>
      </c>
      <c r="Z23" s="21">
        <v>0.73767752715121138</v>
      </c>
    </row>
    <row r="24" spans="1:26" x14ac:dyDescent="0.25">
      <c r="A24" s="4">
        <v>1996</v>
      </c>
      <c r="B24" s="8">
        <v>708</v>
      </c>
      <c r="C24" s="8" t="s">
        <v>43</v>
      </c>
      <c r="D24" s="15">
        <v>0</v>
      </c>
      <c r="E24" s="14">
        <v>8.4745762711864406E-3</v>
      </c>
      <c r="F24" s="14">
        <v>0</v>
      </c>
      <c r="G24" s="14">
        <v>0</v>
      </c>
      <c r="H24" s="14">
        <v>0</v>
      </c>
      <c r="I24" s="14">
        <v>0</v>
      </c>
      <c r="J24" s="14">
        <v>5.6497175141242938E-3</v>
      </c>
      <c r="K24" s="15">
        <v>0</v>
      </c>
      <c r="L24" s="14">
        <v>0.61440677966101698</v>
      </c>
      <c r="M24" s="14">
        <v>0</v>
      </c>
      <c r="N24" s="14">
        <v>2.4011299435028249E-2</v>
      </c>
      <c r="O24" s="14">
        <v>0</v>
      </c>
      <c r="P24" s="14">
        <v>2.8248587570621469E-3</v>
      </c>
      <c r="Q24" s="14">
        <v>0</v>
      </c>
      <c r="R24" s="14">
        <v>0</v>
      </c>
      <c r="S24" s="14">
        <v>0</v>
      </c>
      <c r="T24" s="14">
        <v>5.6497175141242938E-3</v>
      </c>
      <c r="U24" s="14">
        <v>2.6836158192090395E-2</v>
      </c>
      <c r="V24" s="14">
        <v>0</v>
      </c>
      <c r="W24" s="14">
        <v>4.6610169491525424E-2</v>
      </c>
      <c r="X24" s="14">
        <v>0</v>
      </c>
      <c r="Y24" s="14">
        <v>2.9661016949152543E-2</v>
      </c>
      <c r="Z24" s="21">
        <v>0.23587570621468926</v>
      </c>
    </row>
    <row r="25" spans="1:26" x14ac:dyDescent="0.25">
      <c r="A25" s="4">
        <v>1997</v>
      </c>
      <c r="B25" s="8">
        <v>231</v>
      </c>
      <c r="C25" s="8" t="s">
        <v>43</v>
      </c>
      <c r="D25" s="15">
        <v>6.4935064935064943E-2</v>
      </c>
      <c r="E25" s="14">
        <v>0</v>
      </c>
      <c r="F25" s="14">
        <v>0</v>
      </c>
      <c r="G25" s="14">
        <v>3.896103896103896E-2</v>
      </c>
      <c r="H25" s="14">
        <v>0</v>
      </c>
      <c r="I25" s="14">
        <v>8.658008658008658E-3</v>
      </c>
      <c r="J25" s="14">
        <v>4.329004329004329E-3</v>
      </c>
      <c r="K25" s="15">
        <v>0</v>
      </c>
      <c r="L25" s="14">
        <v>0.33766233766233772</v>
      </c>
      <c r="M25" s="14">
        <v>3.0303030303030304E-2</v>
      </c>
      <c r="N25" s="14">
        <v>1.7316017316017316E-2</v>
      </c>
      <c r="O25" s="14">
        <v>0</v>
      </c>
      <c r="P25" s="14">
        <v>0</v>
      </c>
      <c r="Q25" s="14">
        <v>0</v>
      </c>
      <c r="R25" s="14">
        <v>0</v>
      </c>
      <c r="S25" s="14">
        <v>0</v>
      </c>
      <c r="T25" s="14">
        <v>4.3290043290043288E-2</v>
      </c>
      <c r="U25" s="14">
        <v>3.0303030303030304E-2</v>
      </c>
      <c r="V25" s="14">
        <v>0</v>
      </c>
      <c r="W25" s="14">
        <v>1.2987012987012988E-2</v>
      </c>
      <c r="X25" s="14">
        <v>0</v>
      </c>
      <c r="Y25" s="14">
        <v>8.658008658008658E-3</v>
      </c>
      <c r="Z25" s="21">
        <v>0.40259740259740262</v>
      </c>
    </row>
    <row r="26" spans="1:26" x14ac:dyDescent="0.25">
      <c r="A26" s="4">
        <v>1998</v>
      </c>
      <c r="B26" s="8">
        <v>200</v>
      </c>
      <c r="C26" s="8" t="s">
        <v>43</v>
      </c>
      <c r="D26" s="15">
        <v>0.01</v>
      </c>
      <c r="E26" s="14">
        <v>0.03</v>
      </c>
      <c r="F26" s="14">
        <v>0</v>
      </c>
      <c r="G26" s="14">
        <v>5.5E-2</v>
      </c>
      <c r="H26" s="14">
        <v>0</v>
      </c>
      <c r="I26" s="14">
        <v>5.0000000000000001E-3</v>
      </c>
      <c r="J26" s="14">
        <v>0</v>
      </c>
      <c r="K26" s="15">
        <v>0</v>
      </c>
      <c r="L26" s="14">
        <v>0.32000000000000006</v>
      </c>
      <c r="M26" s="14">
        <v>0</v>
      </c>
      <c r="N26" s="14">
        <v>2.5000000000000001E-2</v>
      </c>
      <c r="O26" s="14">
        <v>0.02</v>
      </c>
      <c r="P26" s="14">
        <v>0</v>
      </c>
      <c r="Q26" s="14">
        <v>0</v>
      </c>
      <c r="R26" s="14">
        <v>0</v>
      </c>
      <c r="S26" s="14">
        <v>0</v>
      </c>
      <c r="T26" s="14">
        <v>0</v>
      </c>
      <c r="U26" s="14">
        <v>0</v>
      </c>
      <c r="V26" s="14">
        <v>0</v>
      </c>
      <c r="W26" s="14">
        <v>0</v>
      </c>
      <c r="X26" s="14">
        <v>0</v>
      </c>
      <c r="Y26" s="14">
        <v>4.5000000000000005E-2</v>
      </c>
      <c r="Z26" s="21">
        <v>0.49</v>
      </c>
    </row>
    <row r="27" spans="1:26" x14ac:dyDescent="0.25">
      <c r="A27" s="4">
        <v>1999</v>
      </c>
      <c r="B27" s="8">
        <v>252</v>
      </c>
      <c r="C27" s="8" t="s">
        <v>43</v>
      </c>
      <c r="D27" s="15">
        <v>0</v>
      </c>
      <c r="E27" s="14">
        <v>0</v>
      </c>
      <c r="F27" s="14">
        <v>0</v>
      </c>
      <c r="G27" s="14">
        <v>0</v>
      </c>
      <c r="H27" s="14">
        <v>0</v>
      </c>
      <c r="I27" s="14">
        <v>0</v>
      </c>
      <c r="J27" s="14">
        <v>2.3809523809523808E-2</v>
      </c>
      <c r="K27" s="15">
        <v>0</v>
      </c>
      <c r="L27" s="14">
        <v>0.28174603174603174</v>
      </c>
      <c r="M27" s="14">
        <v>0</v>
      </c>
      <c r="N27" s="14">
        <v>0</v>
      </c>
      <c r="O27" s="14">
        <v>0</v>
      </c>
      <c r="P27" s="14">
        <v>0</v>
      </c>
      <c r="Q27" s="14">
        <v>0</v>
      </c>
      <c r="R27" s="14">
        <v>0</v>
      </c>
      <c r="S27" s="14">
        <v>0</v>
      </c>
      <c r="T27" s="14">
        <v>3.1746031746031744E-2</v>
      </c>
      <c r="U27" s="14">
        <v>1.984126984126984E-2</v>
      </c>
      <c r="V27" s="14">
        <v>0</v>
      </c>
      <c r="W27" s="14">
        <v>1.1904761904761904E-2</v>
      </c>
      <c r="X27" s="14">
        <v>0</v>
      </c>
      <c r="Y27" s="14">
        <v>2.7777777777777776E-2</v>
      </c>
      <c r="Z27" s="21">
        <v>0.60317460317460314</v>
      </c>
    </row>
    <row r="28" spans="1:26" x14ac:dyDescent="0.25">
      <c r="A28" s="4">
        <v>2000</v>
      </c>
      <c r="B28" s="8">
        <v>153</v>
      </c>
      <c r="C28" s="8" t="s">
        <v>30</v>
      </c>
      <c r="D28" s="15">
        <v>0</v>
      </c>
      <c r="E28" s="14">
        <v>0</v>
      </c>
      <c r="F28" s="14">
        <v>0</v>
      </c>
      <c r="G28" s="14">
        <v>0</v>
      </c>
      <c r="H28" s="14">
        <v>0</v>
      </c>
      <c r="I28" s="14">
        <v>3.2679738562091505E-2</v>
      </c>
      <c r="J28" s="14">
        <v>6.535947712418301E-2</v>
      </c>
      <c r="K28" s="15">
        <v>0</v>
      </c>
      <c r="L28" s="14">
        <v>0.43790849673202614</v>
      </c>
      <c r="M28" s="14">
        <v>0</v>
      </c>
      <c r="N28" s="14">
        <v>0</v>
      </c>
      <c r="O28" s="14">
        <v>0</v>
      </c>
      <c r="P28" s="14">
        <v>0</v>
      </c>
      <c r="Q28" s="14">
        <v>0</v>
      </c>
      <c r="R28" s="14">
        <v>0</v>
      </c>
      <c r="S28" s="14">
        <v>0</v>
      </c>
      <c r="T28" s="14">
        <v>0</v>
      </c>
      <c r="U28" s="14">
        <v>0</v>
      </c>
      <c r="V28" s="14">
        <v>0</v>
      </c>
      <c r="W28" s="14">
        <v>5.8823529411764705E-2</v>
      </c>
      <c r="X28" s="14">
        <v>0</v>
      </c>
      <c r="Y28" s="14">
        <v>2.6143790849673203E-2</v>
      </c>
      <c r="Z28" s="21">
        <v>0.37908496732026142</v>
      </c>
    </row>
    <row r="29" spans="1:26" x14ac:dyDescent="0.25">
      <c r="A29" s="4">
        <v>2001</v>
      </c>
      <c r="B29" s="8">
        <v>282</v>
      </c>
      <c r="C29" s="8" t="s">
        <v>62</v>
      </c>
      <c r="D29" s="15">
        <v>0</v>
      </c>
      <c r="E29" s="14">
        <v>0</v>
      </c>
      <c r="F29" s="14">
        <v>0</v>
      </c>
      <c r="G29" s="14">
        <v>0</v>
      </c>
      <c r="H29" s="14">
        <v>0</v>
      </c>
      <c r="I29" s="14">
        <v>1.4184397163120567E-2</v>
      </c>
      <c r="J29" s="14">
        <v>0</v>
      </c>
      <c r="K29" s="15">
        <v>0</v>
      </c>
      <c r="L29" s="14">
        <v>7.4468085106382975E-2</v>
      </c>
      <c r="M29" s="14">
        <v>0</v>
      </c>
      <c r="N29" s="14">
        <v>0</v>
      </c>
      <c r="O29" s="14">
        <v>0</v>
      </c>
      <c r="P29" s="14">
        <v>0</v>
      </c>
      <c r="Q29" s="14">
        <v>0</v>
      </c>
      <c r="R29" s="14">
        <v>0</v>
      </c>
      <c r="S29" s="14">
        <v>0</v>
      </c>
      <c r="T29" s="14">
        <v>4.2553191489361701E-2</v>
      </c>
      <c r="U29" s="14">
        <v>0</v>
      </c>
      <c r="V29" s="14">
        <v>0</v>
      </c>
      <c r="W29" s="14">
        <v>3.5460992907801421E-2</v>
      </c>
      <c r="X29" s="14">
        <v>0</v>
      </c>
      <c r="Y29" s="14">
        <v>7.0921985815602835E-3</v>
      </c>
      <c r="Z29" s="21">
        <v>0.82624113475177308</v>
      </c>
    </row>
    <row r="30" spans="1:26" x14ac:dyDescent="0.25">
      <c r="A30" s="4">
        <v>2002</v>
      </c>
      <c r="B30" s="8">
        <v>737</v>
      </c>
      <c r="C30" s="8" t="s">
        <v>61</v>
      </c>
      <c r="D30" s="15">
        <v>2.7137042062415195E-3</v>
      </c>
      <c r="E30" s="14">
        <v>1.3568521031207597E-3</v>
      </c>
      <c r="F30" s="14">
        <v>0</v>
      </c>
      <c r="G30" s="14">
        <v>0</v>
      </c>
      <c r="H30" s="14">
        <v>0</v>
      </c>
      <c r="I30" s="14">
        <v>8.1411126187245584E-3</v>
      </c>
      <c r="J30" s="14">
        <v>0</v>
      </c>
      <c r="K30" s="15">
        <v>0</v>
      </c>
      <c r="L30" s="14">
        <v>0.35820895522388063</v>
      </c>
      <c r="M30" s="14">
        <v>0</v>
      </c>
      <c r="N30" s="14">
        <v>1.3568521031207597E-3</v>
      </c>
      <c r="O30" s="14">
        <v>0</v>
      </c>
      <c r="P30" s="14">
        <v>0</v>
      </c>
      <c r="Q30" s="14">
        <v>0</v>
      </c>
      <c r="R30" s="14">
        <v>0</v>
      </c>
      <c r="S30" s="14">
        <v>0</v>
      </c>
      <c r="T30" s="14">
        <v>2.4423337856173677E-2</v>
      </c>
      <c r="U30" s="14">
        <v>3.1207598371777476E-2</v>
      </c>
      <c r="V30" s="14">
        <v>0</v>
      </c>
      <c r="W30" s="14">
        <v>5.0203527815468114E-2</v>
      </c>
      <c r="X30" s="14">
        <v>0</v>
      </c>
      <c r="Y30" s="14">
        <v>1.2211668928086838E-2</v>
      </c>
      <c r="Z30" s="21">
        <v>0.51017639077340571</v>
      </c>
    </row>
    <row r="31" spans="1:26" x14ac:dyDescent="0.25">
      <c r="A31" s="4">
        <v>2003</v>
      </c>
      <c r="B31" s="8">
        <v>765</v>
      </c>
      <c r="C31" s="8" t="s">
        <v>42</v>
      </c>
      <c r="D31" s="15">
        <v>0</v>
      </c>
      <c r="E31" s="14">
        <v>5.2287581699346402E-3</v>
      </c>
      <c r="F31" s="14">
        <v>0</v>
      </c>
      <c r="G31" s="14">
        <v>0</v>
      </c>
      <c r="H31" s="14">
        <v>0</v>
      </c>
      <c r="I31" s="14">
        <v>3.7908496732026141E-2</v>
      </c>
      <c r="J31" s="14">
        <v>6.5359477124183009E-3</v>
      </c>
      <c r="K31" s="15">
        <v>0</v>
      </c>
      <c r="L31" s="14">
        <v>0.19738562091503267</v>
      </c>
      <c r="M31" s="14">
        <v>0</v>
      </c>
      <c r="N31" s="14">
        <v>0</v>
      </c>
      <c r="O31" s="14">
        <v>1.8300653594771243E-2</v>
      </c>
      <c r="P31" s="14">
        <v>0</v>
      </c>
      <c r="Q31" s="14">
        <v>0</v>
      </c>
      <c r="R31" s="14">
        <v>0</v>
      </c>
      <c r="S31" s="14">
        <v>0</v>
      </c>
      <c r="T31" s="14">
        <v>1.5686274509803921E-2</v>
      </c>
      <c r="U31" s="14">
        <v>1.5686274509803921E-2</v>
      </c>
      <c r="V31" s="14">
        <v>0</v>
      </c>
      <c r="W31" s="14">
        <v>1.045751633986928E-2</v>
      </c>
      <c r="X31" s="14">
        <v>0</v>
      </c>
      <c r="Y31" s="14">
        <v>3.1372549019607843E-2</v>
      </c>
      <c r="Z31" s="21">
        <v>0.66143790849673201</v>
      </c>
    </row>
    <row r="32" spans="1:26" x14ac:dyDescent="0.25">
      <c r="A32" s="4">
        <v>2004</v>
      </c>
      <c r="B32" s="8">
        <v>748</v>
      </c>
      <c r="C32" s="8" t="s">
        <v>43</v>
      </c>
      <c r="D32" s="15">
        <v>1.0695187165775402E-2</v>
      </c>
      <c r="E32" s="14">
        <v>0</v>
      </c>
      <c r="F32" s="14">
        <v>0</v>
      </c>
      <c r="G32" s="14">
        <v>6.6844919786096255E-3</v>
      </c>
      <c r="H32" s="14">
        <v>1.7379679144385027E-2</v>
      </c>
      <c r="I32" s="14">
        <v>5.6149732620320858E-2</v>
      </c>
      <c r="J32" s="14">
        <v>2.1390374331550801E-2</v>
      </c>
      <c r="K32" s="15">
        <v>0</v>
      </c>
      <c r="L32" s="14">
        <v>0.13235294117647059</v>
      </c>
      <c r="M32" s="14">
        <v>0</v>
      </c>
      <c r="N32" s="14">
        <v>0</v>
      </c>
      <c r="O32" s="14">
        <v>2.4064171122994651E-2</v>
      </c>
      <c r="P32" s="14">
        <v>8.0213903743315516E-3</v>
      </c>
      <c r="Q32" s="14">
        <v>0</v>
      </c>
      <c r="R32" s="14">
        <v>0</v>
      </c>
      <c r="S32" s="14">
        <v>0</v>
      </c>
      <c r="T32" s="14">
        <v>1.4705882352941176E-2</v>
      </c>
      <c r="U32" s="14">
        <v>2.2727272727272728E-2</v>
      </c>
      <c r="V32" s="14">
        <v>0</v>
      </c>
      <c r="W32" s="14">
        <v>1.4705882352941176E-2</v>
      </c>
      <c r="X32" s="14">
        <v>0</v>
      </c>
      <c r="Y32" s="14">
        <v>4.9465240641711233E-2</v>
      </c>
      <c r="Z32" s="21">
        <v>0.62165775401069523</v>
      </c>
    </row>
    <row r="33" spans="1:26" x14ac:dyDescent="0.25">
      <c r="A33" s="4">
        <v>2005</v>
      </c>
      <c r="B33" s="8">
        <v>399</v>
      </c>
      <c r="C33" s="8" t="s">
        <v>30</v>
      </c>
      <c r="D33" s="15">
        <v>7.5187969924812026E-3</v>
      </c>
      <c r="E33" s="14">
        <v>0</v>
      </c>
      <c r="F33" s="14">
        <v>7.5187969924812026E-3</v>
      </c>
      <c r="G33" s="14">
        <v>2.0050125313283207E-2</v>
      </c>
      <c r="H33" s="14">
        <v>0</v>
      </c>
      <c r="I33" s="14">
        <v>8.0200501253132828E-2</v>
      </c>
      <c r="J33" s="14">
        <v>2.0050125313283207E-2</v>
      </c>
      <c r="K33" s="15">
        <v>0</v>
      </c>
      <c r="L33" s="14">
        <v>0.11278195488721804</v>
      </c>
      <c r="M33" s="14">
        <v>0</v>
      </c>
      <c r="N33" s="14">
        <v>0</v>
      </c>
      <c r="O33" s="14">
        <v>7.5187969924812026E-2</v>
      </c>
      <c r="P33" s="14">
        <v>0</v>
      </c>
      <c r="Q33" s="14">
        <v>0</v>
      </c>
      <c r="R33" s="14">
        <v>0</v>
      </c>
      <c r="S33" s="14">
        <v>0</v>
      </c>
      <c r="T33" s="14">
        <v>3.2581453634085211E-2</v>
      </c>
      <c r="U33" s="14">
        <v>1.0025062656641603E-2</v>
      </c>
      <c r="V33" s="14">
        <v>0</v>
      </c>
      <c r="W33" s="14">
        <v>0.24812030075187969</v>
      </c>
      <c r="X33" s="14">
        <v>0</v>
      </c>
      <c r="Y33" s="14">
        <v>7.5187969924812026E-3</v>
      </c>
      <c r="Z33" s="21">
        <v>0.37844611528822053</v>
      </c>
    </row>
    <row r="34" spans="1:26" x14ac:dyDescent="0.25">
      <c r="A34" s="4">
        <v>2006</v>
      </c>
      <c r="B34" s="8">
        <v>1288</v>
      </c>
      <c r="C34" s="8" t="s">
        <v>62</v>
      </c>
      <c r="D34" s="15">
        <v>0</v>
      </c>
      <c r="E34" s="14">
        <v>0</v>
      </c>
      <c r="F34" s="14">
        <v>0</v>
      </c>
      <c r="G34" s="14">
        <v>0</v>
      </c>
      <c r="H34" s="14">
        <v>0</v>
      </c>
      <c r="I34" s="14">
        <v>0</v>
      </c>
      <c r="J34" s="14">
        <v>3.8819875776397515E-3</v>
      </c>
      <c r="K34" s="15">
        <v>0</v>
      </c>
      <c r="L34" s="14">
        <v>1.6304347826086956E-2</v>
      </c>
      <c r="M34" s="14">
        <v>0</v>
      </c>
      <c r="N34" s="14">
        <v>0</v>
      </c>
      <c r="O34" s="14">
        <v>0</v>
      </c>
      <c r="P34" s="14">
        <v>0</v>
      </c>
      <c r="Q34" s="14">
        <v>0</v>
      </c>
      <c r="R34" s="14">
        <v>0</v>
      </c>
      <c r="S34" s="14">
        <v>0</v>
      </c>
      <c r="T34" s="14">
        <v>1.5527950310559005E-3</v>
      </c>
      <c r="U34" s="14">
        <v>8.5403726708074539E-3</v>
      </c>
      <c r="V34" s="14">
        <v>0</v>
      </c>
      <c r="W34" s="14">
        <v>4.503105590062112E-2</v>
      </c>
      <c r="X34" s="14">
        <v>0</v>
      </c>
      <c r="Y34" s="14">
        <v>1.8633540372670808E-2</v>
      </c>
      <c r="Z34" s="21">
        <v>0.90605590062111796</v>
      </c>
    </row>
    <row r="35" spans="1:26" x14ac:dyDescent="0.25">
      <c r="A35" s="4">
        <v>2007</v>
      </c>
      <c r="B35" s="8">
        <v>999</v>
      </c>
      <c r="C35" s="8" t="s">
        <v>116</v>
      </c>
      <c r="D35" s="15" t="s">
        <v>26</v>
      </c>
      <c r="E35" s="14" t="s">
        <v>27</v>
      </c>
      <c r="F35" s="14" t="s">
        <v>28</v>
      </c>
      <c r="G35" s="14" t="s">
        <v>28</v>
      </c>
      <c r="H35" s="14" t="s">
        <v>28</v>
      </c>
      <c r="I35" s="14" t="s">
        <v>28</v>
      </c>
      <c r="J35" s="14" t="s">
        <v>28</v>
      </c>
      <c r="K35" s="15" t="s">
        <v>28</v>
      </c>
      <c r="L35" s="14" t="s">
        <v>28</v>
      </c>
      <c r="M35" s="14" t="s">
        <v>28</v>
      </c>
      <c r="N35" s="14" t="s">
        <v>28</v>
      </c>
      <c r="O35" s="14" t="s">
        <v>28</v>
      </c>
      <c r="P35" s="14" t="s">
        <v>28</v>
      </c>
      <c r="Q35" s="14" t="s">
        <v>28</v>
      </c>
      <c r="R35" s="14" t="s">
        <v>28</v>
      </c>
      <c r="S35" s="14" t="s">
        <v>28</v>
      </c>
      <c r="T35" s="14" t="s">
        <v>28</v>
      </c>
      <c r="U35" s="14" t="s">
        <v>28</v>
      </c>
      <c r="V35" s="14" t="s">
        <v>28</v>
      </c>
      <c r="W35" s="14" t="s">
        <v>28</v>
      </c>
      <c r="X35" s="14" t="s">
        <v>28</v>
      </c>
      <c r="Y35" s="14" t="s">
        <v>28</v>
      </c>
      <c r="Z35" s="21" t="s">
        <v>28</v>
      </c>
    </row>
    <row r="36" spans="1:26" x14ac:dyDescent="0.25">
      <c r="A36" s="4">
        <v>2008</v>
      </c>
      <c r="B36" s="8">
        <v>259</v>
      </c>
      <c r="C36" s="8">
        <v>4</v>
      </c>
      <c r="D36" s="15" t="s">
        <v>26</v>
      </c>
      <c r="E36" s="14" t="s">
        <v>27</v>
      </c>
      <c r="F36" s="14" t="s">
        <v>28</v>
      </c>
      <c r="G36" s="14" t="s">
        <v>28</v>
      </c>
      <c r="H36" s="14" t="s">
        <v>28</v>
      </c>
      <c r="I36" s="14" t="s">
        <v>28</v>
      </c>
      <c r="J36" s="14" t="s">
        <v>28</v>
      </c>
      <c r="K36" s="15" t="s">
        <v>28</v>
      </c>
      <c r="L36" s="14" t="s">
        <v>28</v>
      </c>
      <c r="M36" s="14" t="s">
        <v>28</v>
      </c>
      <c r="N36" s="14" t="s">
        <v>28</v>
      </c>
      <c r="O36" s="14" t="s">
        <v>28</v>
      </c>
      <c r="P36" s="14" t="s">
        <v>28</v>
      </c>
      <c r="Q36" s="14" t="s">
        <v>28</v>
      </c>
      <c r="R36" s="14" t="s">
        <v>28</v>
      </c>
      <c r="S36" s="14" t="s">
        <v>28</v>
      </c>
      <c r="T36" s="14" t="s">
        <v>28</v>
      </c>
      <c r="U36" s="14" t="s">
        <v>28</v>
      </c>
      <c r="V36" s="14" t="s">
        <v>28</v>
      </c>
      <c r="W36" s="14" t="s">
        <v>28</v>
      </c>
      <c r="X36" s="14" t="s">
        <v>28</v>
      </c>
      <c r="Y36" s="14" t="s">
        <v>28</v>
      </c>
      <c r="Z36" s="21" t="s">
        <v>28</v>
      </c>
    </row>
    <row r="37" spans="1:26" x14ac:dyDescent="0.25">
      <c r="A37" s="4">
        <v>2009</v>
      </c>
      <c r="B37" s="8" t="s">
        <v>40</v>
      </c>
      <c r="C37" s="8"/>
      <c r="D37" s="15" t="s">
        <v>28</v>
      </c>
      <c r="E37" s="14" t="s">
        <v>28</v>
      </c>
      <c r="F37" s="14" t="s">
        <v>28</v>
      </c>
      <c r="G37" s="14" t="s">
        <v>28</v>
      </c>
      <c r="H37" s="14" t="s">
        <v>28</v>
      </c>
      <c r="I37" s="14" t="s">
        <v>28</v>
      </c>
      <c r="J37" s="14" t="s">
        <v>28</v>
      </c>
      <c r="K37" s="15" t="s">
        <v>28</v>
      </c>
      <c r="L37" s="14" t="s">
        <v>28</v>
      </c>
      <c r="M37" s="14" t="s">
        <v>28</v>
      </c>
      <c r="N37" s="14" t="s">
        <v>28</v>
      </c>
      <c r="O37" s="14" t="s">
        <v>28</v>
      </c>
      <c r="P37" s="14" t="s">
        <v>28</v>
      </c>
      <c r="Q37" s="14" t="s">
        <v>28</v>
      </c>
      <c r="R37" s="14" t="s">
        <v>28</v>
      </c>
      <c r="S37" s="14" t="s">
        <v>28</v>
      </c>
      <c r="T37" s="14" t="s">
        <v>28</v>
      </c>
      <c r="U37" s="14" t="s">
        <v>28</v>
      </c>
      <c r="V37" s="14" t="s">
        <v>28</v>
      </c>
      <c r="W37" s="14" t="s">
        <v>28</v>
      </c>
      <c r="X37" s="14" t="s">
        <v>28</v>
      </c>
      <c r="Y37" s="14" t="s">
        <v>28</v>
      </c>
      <c r="Z37" s="21" t="s">
        <v>28</v>
      </c>
    </row>
    <row r="38" spans="1:26" x14ac:dyDescent="0.25">
      <c r="A38" s="4">
        <v>2010</v>
      </c>
      <c r="B38" s="8" t="s">
        <v>40</v>
      </c>
      <c r="C38" s="8"/>
      <c r="D38" s="15" t="s">
        <v>28</v>
      </c>
      <c r="E38" s="14" t="s">
        <v>28</v>
      </c>
      <c r="F38" s="14" t="s">
        <v>28</v>
      </c>
      <c r="G38" s="14" t="s">
        <v>28</v>
      </c>
      <c r="H38" s="14" t="s">
        <v>28</v>
      </c>
      <c r="I38" s="14" t="s">
        <v>28</v>
      </c>
      <c r="J38" s="14" t="s">
        <v>28</v>
      </c>
      <c r="K38" s="15" t="s">
        <v>28</v>
      </c>
      <c r="L38" s="14" t="s">
        <v>28</v>
      </c>
      <c r="M38" s="14" t="s">
        <v>28</v>
      </c>
      <c r="N38" s="14" t="s">
        <v>28</v>
      </c>
      <c r="O38" s="14" t="s">
        <v>28</v>
      </c>
      <c r="P38" s="14" t="s">
        <v>28</v>
      </c>
      <c r="Q38" s="14" t="s">
        <v>28</v>
      </c>
      <c r="R38" s="14" t="s">
        <v>28</v>
      </c>
      <c r="S38" s="14" t="s">
        <v>28</v>
      </c>
      <c r="T38" s="14" t="s">
        <v>28</v>
      </c>
      <c r="U38" s="14" t="s">
        <v>28</v>
      </c>
      <c r="V38" s="14" t="s">
        <v>28</v>
      </c>
      <c r="W38" s="14" t="s">
        <v>28</v>
      </c>
      <c r="X38" s="14" t="s">
        <v>28</v>
      </c>
      <c r="Y38" s="14" t="s">
        <v>28</v>
      </c>
      <c r="Z38" s="21" t="s">
        <v>28</v>
      </c>
    </row>
    <row r="39" spans="1:26" x14ac:dyDescent="0.25">
      <c r="A39" s="4">
        <v>2011</v>
      </c>
      <c r="B39" s="8" t="s">
        <v>40</v>
      </c>
      <c r="C39" s="8"/>
      <c r="D39" s="15" t="s">
        <v>28</v>
      </c>
      <c r="E39" s="14" t="s">
        <v>28</v>
      </c>
      <c r="F39" s="14" t="s">
        <v>28</v>
      </c>
      <c r="G39" s="14" t="s">
        <v>28</v>
      </c>
      <c r="H39" s="14" t="s">
        <v>28</v>
      </c>
      <c r="I39" s="14" t="s">
        <v>28</v>
      </c>
      <c r="J39" s="14" t="s">
        <v>28</v>
      </c>
      <c r="K39" s="15" t="s">
        <v>28</v>
      </c>
      <c r="L39" s="14" t="s">
        <v>28</v>
      </c>
      <c r="M39" s="14" t="s">
        <v>28</v>
      </c>
      <c r="N39" s="14" t="s">
        <v>28</v>
      </c>
      <c r="O39" s="14" t="s">
        <v>28</v>
      </c>
      <c r="P39" s="14" t="s">
        <v>28</v>
      </c>
      <c r="Q39" s="14" t="s">
        <v>28</v>
      </c>
      <c r="R39" s="14" t="s">
        <v>28</v>
      </c>
      <c r="S39" s="14" t="s">
        <v>28</v>
      </c>
      <c r="T39" s="14" t="s">
        <v>28</v>
      </c>
      <c r="U39" s="14" t="s">
        <v>28</v>
      </c>
      <c r="V39" s="14" t="s">
        <v>28</v>
      </c>
      <c r="W39" s="14" t="s">
        <v>28</v>
      </c>
      <c r="X39" s="14" t="s">
        <v>28</v>
      </c>
      <c r="Y39" s="14" t="s">
        <v>28</v>
      </c>
      <c r="Z39" s="21" t="s">
        <v>28</v>
      </c>
    </row>
    <row r="40" spans="1:26" x14ac:dyDescent="0.25">
      <c r="A40" s="4">
        <v>2012</v>
      </c>
      <c r="B40" s="8" t="s">
        <v>40</v>
      </c>
      <c r="C40" s="8"/>
      <c r="D40" s="15" t="s">
        <v>28</v>
      </c>
      <c r="E40" s="14" t="s">
        <v>28</v>
      </c>
      <c r="F40" s="14" t="s">
        <v>28</v>
      </c>
      <c r="G40" s="14" t="s">
        <v>28</v>
      </c>
      <c r="H40" s="14" t="s">
        <v>28</v>
      </c>
      <c r="I40" s="14" t="s">
        <v>28</v>
      </c>
      <c r="J40" s="14" t="s">
        <v>28</v>
      </c>
      <c r="K40" s="15" t="s">
        <v>28</v>
      </c>
      <c r="L40" s="14" t="s">
        <v>28</v>
      </c>
      <c r="M40" s="14" t="s">
        <v>28</v>
      </c>
      <c r="N40" s="14" t="s">
        <v>28</v>
      </c>
      <c r="O40" s="14" t="s">
        <v>28</v>
      </c>
      <c r="P40" s="14" t="s">
        <v>28</v>
      </c>
      <c r="Q40" s="14" t="s">
        <v>28</v>
      </c>
      <c r="R40" s="14" t="s">
        <v>28</v>
      </c>
      <c r="S40" s="14" t="s">
        <v>28</v>
      </c>
      <c r="T40" s="14" t="s">
        <v>28</v>
      </c>
      <c r="U40" s="14" t="s">
        <v>28</v>
      </c>
      <c r="V40" s="14" t="s">
        <v>28</v>
      </c>
      <c r="W40" s="14" t="s">
        <v>28</v>
      </c>
      <c r="X40" s="14" t="s">
        <v>28</v>
      </c>
      <c r="Y40" s="14" t="s">
        <v>28</v>
      </c>
      <c r="Z40" s="21" t="s">
        <v>28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679</v>
      </c>
      <c r="C42" s="9"/>
      <c r="D42" s="16">
        <v>8.6052083312301072E-3</v>
      </c>
      <c r="E42" s="1">
        <v>2.8975092681091975E-3</v>
      </c>
      <c r="F42" s="1">
        <v>4.4228217602830603E-4</v>
      </c>
      <c r="G42" s="1">
        <v>1.0222763830365115E-2</v>
      </c>
      <c r="H42" s="1">
        <v>1.1981891627181555E-3</v>
      </c>
      <c r="I42" s="1">
        <v>2.3381829451411831E-2</v>
      </c>
      <c r="J42" s="1">
        <v>1.167739740215689E-2</v>
      </c>
      <c r="K42" s="16">
        <v>1.1727522871144305E-2</v>
      </c>
      <c r="L42" s="1">
        <v>0.29985061341557523</v>
      </c>
      <c r="M42" s="1">
        <v>1.120328701330109E-2</v>
      </c>
      <c r="N42" s="1">
        <v>3.5495440044767249E-2</v>
      </c>
      <c r="O42" s="1">
        <v>8.7505151388006658E-3</v>
      </c>
      <c r="P42" s="1">
        <v>1.7675821921984509E-3</v>
      </c>
      <c r="Q42" s="1">
        <v>7.3806184958299494E-5</v>
      </c>
      <c r="R42" s="1">
        <v>0</v>
      </c>
      <c r="S42" s="1">
        <v>0</v>
      </c>
      <c r="T42" s="1">
        <v>1.4953291828687758E-2</v>
      </c>
      <c r="U42" s="1">
        <v>1.2957448389449348E-2</v>
      </c>
      <c r="V42" s="1">
        <v>0</v>
      </c>
      <c r="W42" s="1">
        <v>3.2454058294240654E-2</v>
      </c>
      <c r="X42" s="1">
        <v>0</v>
      </c>
      <c r="Y42" s="1">
        <v>1.7016570035875807E-2</v>
      </c>
      <c r="Z42" s="22">
        <v>0.49532468496898163</v>
      </c>
    </row>
    <row r="43" spans="1:26" x14ac:dyDescent="0.25">
      <c r="A43" s="5" t="s">
        <v>33</v>
      </c>
      <c r="B43" s="9">
        <v>517</v>
      </c>
      <c r="C43" s="9"/>
      <c r="D43" s="16">
        <v>4.0618955512572531E-2</v>
      </c>
      <c r="E43" s="1">
        <v>0</v>
      </c>
      <c r="F43" s="1">
        <v>0</v>
      </c>
      <c r="G43" s="1">
        <v>1.9342359767891684E-2</v>
      </c>
      <c r="H43" s="1">
        <v>0</v>
      </c>
      <c r="I43" s="1">
        <v>1.7408123791102514E-2</v>
      </c>
      <c r="J43" s="1">
        <v>7.7369439071566732E-3</v>
      </c>
      <c r="K43" s="16">
        <v>9.6711798839458421E-3</v>
      </c>
      <c r="L43" s="1">
        <v>0.4448742746615087</v>
      </c>
      <c r="M43" s="1">
        <v>0.1276595744680851</v>
      </c>
      <c r="N43" s="1">
        <v>0.19922630560928431</v>
      </c>
      <c r="O43" s="1">
        <v>0</v>
      </c>
      <c r="P43" s="1">
        <v>0</v>
      </c>
      <c r="Q43" s="1">
        <v>0</v>
      </c>
      <c r="R43" s="1">
        <v>0</v>
      </c>
      <c r="S43" s="1">
        <v>0</v>
      </c>
      <c r="T43" s="1">
        <v>3.8684719535783366E-3</v>
      </c>
      <c r="U43" s="1">
        <v>9.6711798839458421E-3</v>
      </c>
      <c r="V43" s="1">
        <v>0</v>
      </c>
      <c r="W43" s="1">
        <v>3.8684719535783366E-3</v>
      </c>
      <c r="X43" s="1">
        <v>0</v>
      </c>
      <c r="Y43" s="1">
        <v>0</v>
      </c>
      <c r="Z43" s="22">
        <v>0.11605415860735009</v>
      </c>
    </row>
    <row r="44" spans="1:26" x14ac:dyDescent="0.25">
      <c r="A44" s="5" t="s">
        <v>34</v>
      </c>
      <c r="B44" s="9">
        <v>1052</v>
      </c>
      <c r="C44" s="9"/>
      <c r="D44" s="16">
        <v>1.9613665637552456E-3</v>
      </c>
      <c r="E44" s="1">
        <v>8.3949420272290236E-4</v>
      </c>
      <c r="F44" s="1">
        <v>0</v>
      </c>
      <c r="G44" s="1">
        <v>6.7497938190766923E-3</v>
      </c>
      <c r="H44" s="1">
        <v>5.9790732436472351E-4</v>
      </c>
      <c r="I44" s="1">
        <v>2.7432197855094702E-2</v>
      </c>
      <c r="J44" s="1">
        <v>7.9545308435565974E-3</v>
      </c>
      <c r="K44" s="16">
        <v>3.7939341785101471E-2</v>
      </c>
      <c r="L44" s="1">
        <v>0.3538721204933572</v>
      </c>
      <c r="M44" s="1">
        <v>6.498654891000627E-3</v>
      </c>
      <c r="N44" s="1">
        <v>6.7302401259518502E-2</v>
      </c>
      <c r="O44" s="1">
        <v>2.2411925434066733E-3</v>
      </c>
      <c r="P44" s="1">
        <v>3.840529627195994E-3</v>
      </c>
      <c r="Q44" s="1">
        <v>2.509410288582183E-4</v>
      </c>
      <c r="R44" s="1">
        <v>0</v>
      </c>
      <c r="S44" s="1">
        <v>0</v>
      </c>
      <c r="T44" s="1">
        <v>7.6297523420985284E-3</v>
      </c>
      <c r="U44" s="1">
        <v>9.0876806927998668E-3</v>
      </c>
      <c r="V44" s="1">
        <v>0</v>
      </c>
      <c r="W44" s="1">
        <v>2.7091538369733853E-3</v>
      </c>
      <c r="X44" s="1">
        <v>0</v>
      </c>
      <c r="Y44" s="1">
        <v>5.1494203678316662E-3</v>
      </c>
      <c r="Z44" s="22">
        <v>0.45794352052328702</v>
      </c>
    </row>
    <row r="45" spans="1:26" x14ac:dyDescent="0.25">
      <c r="A45" s="5" t="s">
        <v>35</v>
      </c>
      <c r="B45" s="9">
        <v>380</v>
      </c>
      <c r="C45" s="9"/>
      <c r="D45" s="16">
        <v>2.4978354978354978E-2</v>
      </c>
      <c r="E45" s="1">
        <v>1.2824858757062145E-2</v>
      </c>
      <c r="F45" s="1">
        <v>0</v>
      </c>
      <c r="G45" s="1">
        <v>3.1320346320346325E-2</v>
      </c>
      <c r="H45" s="1">
        <v>0</v>
      </c>
      <c r="I45" s="1">
        <v>4.552669552669553E-3</v>
      </c>
      <c r="J45" s="1">
        <v>3.3262406143762073E-3</v>
      </c>
      <c r="K45" s="16">
        <v>0</v>
      </c>
      <c r="L45" s="1">
        <v>0.42402303910778488</v>
      </c>
      <c r="M45" s="1">
        <v>1.0101010101010102E-2</v>
      </c>
      <c r="N45" s="1">
        <v>2.210910558368186E-2</v>
      </c>
      <c r="O45" s="1">
        <v>6.6666666666666671E-3</v>
      </c>
      <c r="P45" s="1">
        <v>9.4161958568738226E-4</v>
      </c>
      <c r="Q45" s="1">
        <v>0</v>
      </c>
      <c r="R45" s="1">
        <v>0</v>
      </c>
      <c r="S45" s="1">
        <v>0</v>
      </c>
      <c r="T45" s="1">
        <v>1.6313253601389192E-2</v>
      </c>
      <c r="U45" s="1">
        <v>1.9046396165040235E-2</v>
      </c>
      <c r="V45" s="1">
        <v>0</v>
      </c>
      <c r="W45" s="1">
        <v>1.9865727492846139E-2</v>
      </c>
      <c r="X45" s="1">
        <v>0</v>
      </c>
      <c r="Y45" s="1">
        <v>2.7773008535720404E-2</v>
      </c>
      <c r="Z45" s="22">
        <v>0.37615770293736395</v>
      </c>
    </row>
    <row r="46" spans="1:26" ht="15.75" thickBot="1" x14ac:dyDescent="0.3">
      <c r="A46" s="6" t="s">
        <v>36</v>
      </c>
      <c r="B46" s="11">
        <v>578</v>
      </c>
      <c r="C46" s="11"/>
      <c r="D46" s="17">
        <v>2.6159610455622657E-3</v>
      </c>
      <c r="E46" s="18">
        <v>8.2320128413192499E-4</v>
      </c>
      <c r="F46" s="18">
        <v>9.3984962406015032E-4</v>
      </c>
      <c r="G46" s="18">
        <v>3.3418271614866039E-3</v>
      </c>
      <c r="H46" s="18">
        <v>2.1724598930481284E-3</v>
      </c>
      <c r="I46" s="18">
        <v>2.8657997368677059E-2</v>
      </c>
      <c r="J46" s="18">
        <v>1.7628429483574862E-2</v>
      </c>
      <c r="K46" s="17">
        <v>0</v>
      </c>
      <c r="L46" s="18">
        <v>0.20139455420164121</v>
      </c>
      <c r="M46" s="18">
        <v>0</v>
      </c>
      <c r="N46" s="18">
        <v>1.6960651289009497E-4</v>
      </c>
      <c r="O46" s="18">
        <v>1.469409933032224E-2</v>
      </c>
      <c r="P46" s="18">
        <v>1.002673796791444E-3</v>
      </c>
      <c r="Q46" s="18">
        <v>0</v>
      </c>
      <c r="R46" s="18">
        <v>0</v>
      </c>
      <c r="S46" s="18">
        <v>0</v>
      </c>
      <c r="T46" s="18">
        <v>2.0406120827431668E-2</v>
      </c>
      <c r="U46" s="18">
        <v>1.3503481347196629E-2</v>
      </c>
      <c r="V46" s="18">
        <v>0</v>
      </c>
      <c r="W46" s="18">
        <v>5.9338445923138423E-2</v>
      </c>
      <c r="X46" s="18">
        <v>0</v>
      </c>
      <c r="Y46" s="18">
        <v>2.2526945395446151E-2</v>
      </c>
      <c r="Z46" s="23">
        <v>0.61078434680460103</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111</v>
      </c>
    </row>
    <row r="2" spans="1:26" x14ac:dyDescent="0.25">
      <c r="A2" t="s">
        <v>113</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t="s">
        <v>40</v>
      </c>
      <c r="C24" s="8"/>
      <c r="D24" s="15" t="s">
        <v>28</v>
      </c>
      <c r="E24" s="14" t="s">
        <v>28</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t="s">
        <v>40</v>
      </c>
      <c r="C25" s="8"/>
      <c r="D25" s="15" t="s">
        <v>28</v>
      </c>
      <c r="E25" s="14" t="s">
        <v>28</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t="s">
        <v>40</v>
      </c>
      <c r="C26" s="8"/>
      <c r="D26" s="15" t="s">
        <v>28</v>
      </c>
      <c r="E26" s="14" t="s">
        <v>28</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t="s">
        <v>40</v>
      </c>
      <c r="C27" s="8"/>
      <c r="D27" s="15" t="s">
        <v>28</v>
      </c>
      <c r="E27" s="14" t="s">
        <v>28</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t="s">
        <v>40</v>
      </c>
      <c r="C28" s="8"/>
      <c r="D28" s="15" t="s">
        <v>28</v>
      </c>
      <c r="E28" s="14" t="s">
        <v>28</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t="s">
        <v>40</v>
      </c>
      <c r="C29" s="8"/>
      <c r="D29" s="15" t="s">
        <v>28</v>
      </c>
      <c r="E29" s="14" t="s">
        <v>28</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t="s">
        <v>40</v>
      </c>
      <c r="C30" s="8"/>
      <c r="D30" s="15" t="s">
        <v>28</v>
      </c>
      <c r="E30" s="14" t="s">
        <v>28</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t="s">
        <v>40</v>
      </c>
      <c r="C31" s="8"/>
      <c r="D31" s="15" t="s">
        <v>28</v>
      </c>
      <c r="E31" s="14" t="s">
        <v>28</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t="s">
        <v>40</v>
      </c>
      <c r="C32" s="8"/>
      <c r="D32" s="15" t="s">
        <v>28</v>
      </c>
      <c r="E32" s="14" t="s">
        <v>28</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t="s">
        <v>40</v>
      </c>
      <c r="C33" s="8"/>
      <c r="D33" s="15" t="s">
        <v>28</v>
      </c>
      <c r="E33" s="14" t="s">
        <v>28</v>
      </c>
      <c r="F33" s="14" t="s">
        <v>28</v>
      </c>
      <c r="G33" s="14" t="s">
        <v>28</v>
      </c>
      <c r="H33" s="14" t="s">
        <v>28</v>
      </c>
      <c r="I33" s="14" t="s">
        <v>28</v>
      </c>
      <c r="J33" s="14" t="s">
        <v>28</v>
      </c>
      <c r="K33" s="15" t="s">
        <v>28</v>
      </c>
      <c r="L33" s="14" t="s">
        <v>28</v>
      </c>
      <c r="M33" s="14" t="s">
        <v>28</v>
      </c>
      <c r="N33" s="14" t="s">
        <v>28</v>
      </c>
      <c r="O33" s="14" t="s">
        <v>28</v>
      </c>
      <c r="P33" s="14" t="s">
        <v>28</v>
      </c>
      <c r="Q33" s="14" t="s">
        <v>28</v>
      </c>
      <c r="R33" s="14" t="s">
        <v>28</v>
      </c>
      <c r="S33" s="14" t="s">
        <v>28</v>
      </c>
      <c r="T33" s="14" t="s">
        <v>28</v>
      </c>
      <c r="U33" s="14" t="s">
        <v>28</v>
      </c>
      <c r="V33" s="14" t="s">
        <v>28</v>
      </c>
      <c r="W33" s="14" t="s">
        <v>28</v>
      </c>
      <c r="X33" s="14" t="s">
        <v>28</v>
      </c>
      <c r="Y33" s="14" t="s">
        <v>28</v>
      </c>
      <c r="Z33" s="21" t="s">
        <v>28</v>
      </c>
    </row>
    <row r="34" spans="1:26" x14ac:dyDescent="0.25">
      <c r="A34" s="4">
        <v>2006</v>
      </c>
      <c r="B34" s="8" t="s">
        <v>40</v>
      </c>
      <c r="C34" s="8"/>
      <c r="D34" s="15" t="s">
        <v>28</v>
      </c>
      <c r="E34" s="14" t="s">
        <v>28</v>
      </c>
      <c r="F34" s="14" t="s">
        <v>28</v>
      </c>
      <c r="G34" s="14" t="s">
        <v>28</v>
      </c>
      <c r="H34" s="14" t="s">
        <v>28</v>
      </c>
      <c r="I34" s="14" t="s">
        <v>28</v>
      </c>
      <c r="J34" s="14" t="s">
        <v>28</v>
      </c>
      <c r="K34" s="15" t="s">
        <v>28</v>
      </c>
      <c r="L34" s="14" t="s">
        <v>28</v>
      </c>
      <c r="M34" s="14" t="s">
        <v>28</v>
      </c>
      <c r="N34" s="14" t="s">
        <v>28</v>
      </c>
      <c r="O34" s="14" t="s">
        <v>28</v>
      </c>
      <c r="P34" s="14" t="s">
        <v>28</v>
      </c>
      <c r="Q34" s="14" t="s">
        <v>28</v>
      </c>
      <c r="R34" s="14" t="s">
        <v>28</v>
      </c>
      <c r="S34" s="14" t="s">
        <v>28</v>
      </c>
      <c r="T34" s="14" t="s">
        <v>28</v>
      </c>
      <c r="U34" s="14" t="s">
        <v>28</v>
      </c>
      <c r="V34" s="14" t="s">
        <v>28</v>
      </c>
      <c r="W34" s="14" t="s">
        <v>28</v>
      </c>
      <c r="X34" s="14" t="s">
        <v>28</v>
      </c>
      <c r="Y34" s="14" t="s">
        <v>28</v>
      </c>
      <c r="Z34" s="21" t="s">
        <v>28</v>
      </c>
    </row>
    <row r="35" spans="1:26" x14ac:dyDescent="0.25">
      <c r="A35" s="4">
        <v>2007</v>
      </c>
      <c r="B35" s="8" t="s">
        <v>40</v>
      </c>
      <c r="C35" s="8"/>
      <c r="D35" s="15" t="s">
        <v>28</v>
      </c>
      <c r="E35" s="14" t="s">
        <v>28</v>
      </c>
      <c r="F35" s="14" t="s">
        <v>28</v>
      </c>
      <c r="G35" s="14" t="s">
        <v>28</v>
      </c>
      <c r="H35" s="14" t="s">
        <v>28</v>
      </c>
      <c r="I35" s="14" t="s">
        <v>28</v>
      </c>
      <c r="J35" s="14" t="s">
        <v>28</v>
      </c>
      <c r="K35" s="15" t="s">
        <v>28</v>
      </c>
      <c r="L35" s="14" t="s">
        <v>28</v>
      </c>
      <c r="M35" s="14" t="s">
        <v>28</v>
      </c>
      <c r="N35" s="14" t="s">
        <v>28</v>
      </c>
      <c r="O35" s="14" t="s">
        <v>28</v>
      </c>
      <c r="P35" s="14" t="s">
        <v>28</v>
      </c>
      <c r="Q35" s="14" t="s">
        <v>28</v>
      </c>
      <c r="R35" s="14" t="s">
        <v>28</v>
      </c>
      <c r="S35" s="14" t="s">
        <v>28</v>
      </c>
      <c r="T35" s="14" t="s">
        <v>28</v>
      </c>
      <c r="U35" s="14" t="s">
        <v>28</v>
      </c>
      <c r="V35" s="14" t="s">
        <v>28</v>
      </c>
      <c r="W35" s="14" t="s">
        <v>28</v>
      </c>
      <c r="X35" s="14" t="s">
        <v>28</v>
      </c>
      <c r="Y35" s="14" t="s">
        <v>28</v>
      </c>
      <c r="Z35" s="21" t="s">
        <v>28</v>
      </c>
    </row>
    <row r="36" spans="1:26" x14ac:dyDescent="0.25">
      <c r="A36" s="4">
        <v>2008</v>
      </c>
      <c r="B36" s="8" t="s">
        <v>40</v>
      </c>
      <c r="C36" s="8"/>
      <c r="D36" s="15" t="s">
        <v>28</v>
      </c>
      <c r="E36" s="14" t="s">
        <v>28</v>
      </c>
      <c r="F36" s="14" t="s">
        <v>28</v>
      </c>
      <c r="G36" s="14" t="s">
        <v>28</v>
      </c>
      <c r="H36" s="14" t="s">
        <v>28</v>
      </c>
      <c r="I36" s="14" t="s">
        <v>28</v>
      </c>
      <c r="J36" s="14" t="s">
        <v>28</v>
      </c>
      <c r="K36" s="15" t="s">
        <v>28</v>
      </c>
      <c r="L36" s="14" t="s">
        <v>28</v>
      </c>
      <c r="M36" s="14" t="s">
        <v>28</v>
      </c>
      <c r="N36" s="14" t="s">
        <v>28</v>
      </c>
      <c r="O36" s="14" t="s">
        <v>28</v>
      </c>
      <c r="P36" s="14" t="s">
        <v>28</v>
      </c>
      <c r="Q36" s="14" t="s">
        <v>28</v>
      </c>
      <c r="R36" s="14" t="s">
        <v>28</v>
      </c>
      <c r="S36" s="14" t="s">
        <v>28</v>
      </c>
      <c r="T36" s="14" t="s">
        <v>28</v>
      </c>
      <c r="U36" s="14" t="s">
        <v>28</v>
      </c>
      <c r="V36" s="14" t="s">
        <v>28</v>
      </c>
      <c r="W36" s="14" t="s">
        <v>28</v>
      </c>
      <c r="X36" s="14" t="s">
        <v>28</v>
      </c>
      <c r="Y36" s="14" t="s">
        <v>28</v>
      </c>
      <c r="Z36" s="21" t="s">
        <v>28</v>
      </c>
    </row>
    <row r="37" spans="1:26" x14ac:dyDescent="0.25">
      <c r="A37" s="4">
        <v>2009</v>
      </c>
      <c r="B37" s="8" t="s">
        <v>40</v>
      </c>
      <c r="C37" s="8"/>
      <c r="D37" s="15" t="s">
        <v>28</v>
      </c>
      <c r="E37" s="14" t="s">
        <v>28</v>
      </c>
      <c r="F37" s="14" t="s">
        <v>28</v>
      </c>
      <c r="G37" s="14" t="s">
        <v>28</v>
      </c>
      <c r="H37" s="14" t="s">
        <v>28</v>
      </c>
      <c r="I37" s="14" t="s">
        <v>28</v>
      </c>
      <c r="J37" s="14" t="s">
        <v>28</v>
      </c>
      <c r="K37" s="15" t="s">
        <v>28</v>
      </c>
      <c r="L37" s="14" t="s">
        <v>28</v>
      </c>
      <c r="M37" s="14" t="s">
        <v>28</v>
      </c>
      <c r="N37" s="14" t="s">
        <v>28</v>
      </c>
      <c r="O37" s="14" t="s">
        <v>28</v>
      </c>
      <c r="P37" s="14" t="s">
        <v>28</v>
      </c>
      <c r="Q37" s="14" t="s">
        <v>28</v>
      </c>
      <c r="R37" s="14" t="s">
        <v>28</v>
      </c>
      <c r="S37" s="14" t="s">
        <v>28</v>
      </c>
      <c r="T37" s="14" t="s">
        <v>28</v>
      </c>
      <c r="U37" s="14" t="s">
        <v>28</v>
      </c>
      <c r="V37" s="14" t="s">
        <v>28</v>
      </c>
      <c r="W37" s="14" t="s">
        <v>28</v>
      </c>
      <c r="X37" s="14" t="s">
        <v>28</v>
      </c>
      <c r="Y37" s="14" t="s">
        <v>28</v>
      </c>
      <c r="Z37" s="21" t="s">
        <v>28</v>
      </c>
    </row>
    <row r="38" spans="1:26" x14ac:dyDescent="0.25">
      <c r="A38" s="4">
        <v>2010</v>
      </c>
      <c r="B38" s="8">
        <v>3</v>
      </c>
      <c r="C38" s="8">
        <v>2</v>
      </c>
      <c r="D38" s="15" t="s">
        <v>26</v>
      </c>
      <c r="E38" s="14" t="s">
        <v>27</v>
      </c>
      <c r="F38" s="14" t="s">
        <v>28</v>
      </c>
      <c r="G38" s="14" t="s">
        <v>28</v>
      </c>
      <c r="H38" s="14" t="s">
        <v>28</v>
      </c>
      <c r="I38" s="14" t="s">
        <v>28</v>
      </c>
      <c r="J38" s="14" t="s">
        <v>28</v>
      </c>
      <c r="K38" s="15" t="s">
        <v>28</v>
      </c>
      <c r="L38" s="14" t="s">
        <v>28</v>
      </c>
      <c r="M38" s="14" t="s">
        <v>28</v>
      </c>
      <c r="N38" s="14" t="s">
        <v>28</v>
      </c>
      <c r="O38" s="14" t="s">
        <v>28</v>
      </c>
      <c r="P38" s="14" t="s">
        <v>28</v>
      </c>
      <c r="Q38" s="14" t="s">
        <v>28</v>
      </c>
      <c r="R38" s="14" t="s">
        <v>28</v>
      </c>
      <c r="S38" s="14" t="s">
        <v>28</v>
      </c>
      <c r="T38" s="14" t="s">
        <v>28</v>
      </c>
      <c r="U38" s="14" t="s">
        <v>28</v>
      </c>
      <c r="V38" s="14" t="s">
        <v>28</v>
      </c>
      <c r="W38" s="14" t="s">
        <v>28</v>
      </c>
      <c r="X38" s="14" t="s">
        <v>28</v>
      </c>
      <c r="Y38" s="14" t="s">
        <v>28</v>
      </c>
      <c r="Z38" s="21" t="s">
        <v>28</v>
      </c>
    </row>
    <row r="39" spans="1:26" x14ac:dyDescent="0.25">
      <c r="A39" s="4">
        <v>2011</v>
      </c>
      <c r="B39" s="8">
        <v>56</v>
      </c>
      <c r="C39" s="8" t="s">
        <v>41</v>
      </c>
      <c r="D39" s="15" t="s">
        <v>26</v>
      </c>
      <c r="E39" s="14" t="s">
        <v>27</v>
      </c>
      <c r="F39" s="14" t="s">
        <v>28</v>
      </c>
      <c r="G39" s="14" t="s">
        <v>28</v>
      </c>
      <c r="H39" s="14" t="s">
        <v>28</v>
      </c>
      <c r="I39" s="14" t="s">
        <v>28</v>
      </c>
      <c r="J39" s="14" t="s">
        <v>28</v>
      </c>
      <c r="K39" s="15" t="s">
        <v>28</v>
      </c>
      <c r="L39" s="14" t="s">
        <v>28</v>
      </c>
      <c r="M39" s="14" t="s">
        <v>28</v>
      </c>
      <c r="N39" s="14" t="s">
        <v>28</v>
      </c>
      <c r="O39" s="14" t="s">
        <v>28</v>
      </c>
      <c r="P39" s="14" t="s">
        <v>28</v>
      </c>
      <c r="Q39" s="14" t="s">
        <v>28</v>
      </c>
      <c r="R39" s="14" t="s">
        <v>28</v>
      </c>
      <c r="S39" s="14" t="s">
        <v>28</v>
      </c>
      <c r="T39" s="14" t="s">
        <v>28</v>
      </c>
      <c r="U39" s="14" t="s">
        <v>28</v>
      </c>
      <c r="V39" s="14" t="s">
        <v>28</v>
      </c>
      <c r="W39" s="14" t="s">
        <v>28</v>
      </c>
      <c r="X39" s="14" t="s">
        <v>28</v>
      </c>
      <c r="Y39" s="14" t="s">
        <v>28</v>
      </c>
      <c r="Z39" s="21" t="s">
        <v>28</v>
      </c>
    </row>
    <row r="40" spans="1:26" x14ac:dyDescent="0.25">
      <c r="A40" s="4">
        <v>2012</v>
      </c>
      <c r="B40" s="8">
        <v>243</v>
      </c>
      <c r="C40" s="8" t="s">
        <v>42</v>
      </c>
      <c r="D40" s="15">
        <v>2.8806584362139918E-2</v>
      </c>
      <c r="E40" s="14">
        <v>0</v>
      </c>
      <c r="F40" s="14">
        <v>1.2345679012345678E-2</v>
      </c>
      <c r="G40" s="14">
        <v>6.1728395061728392E-2</v>
      </c>
      <c r="H40" s="14">
        <v>5.3497942386831275E-2</v>
      </c>
      <c r="I40" s="14">
        <v>1.2345679012345678E-2</v>
      </c>
      <c r="J40" s="14">
        <v>0</v>
      </c>
      <c r="K40" s="15">
        <v>0</v>
      </c>
      <c r="L40" s="14">
        <v>0.17695473251028807</v>
      </c>
      <c r="M40" s="14">
        <v>0</v>
      </c>
      <c r="N40" s="14">
        <v>0</v>
      </c>
      <c r="O40" s="14">
        <v>0</v>
      </c>
      <c r="P40" s="14">
        <v>2.0576131687242798E-2</v>
      </c>
      <c r="Q40" s="14">
        <v>0</v>
      </c>
      <c r="R40" s="14">
        <v>0</v>
      </c>
      <c r="S40" s="14">
        <v>0</v>
      </c>
      <c r="T40" s="14">
        <v>0</v>
      </c>
      <c r="U40" s="14">
        <v>0</v>
      </c>
      <c r="V40" s="14">
        <v>0</v>
      </c>
      <c r="W40" s="14">
        <v>0.1440329218106996</v>
      </c>
      <c r="X40" s="14">
        <v>3.292181069958848E-2</v>
      </c>
      <c r="Y40" s="14">
        <v>1.646090534979424E-2</v>
      </c>
      <c r="Z40" s="21">
        <v>0.44032921810699588</v>
      </c>
    </row>
    <row r="41" spans="1:26" x14ac:dyDescent="0.25">
      <c r="A41" s="4">
        <v>2013</v>
      </c>
      <c r="B41" s="8">
        <v>1594</v>
      </c>
      <c r="C41" s="8" t="s">
        <v>30</v>
      </c>
      <c r="D41" s="15">
        <v>1.1292346298619823E-2</v>
      </c>
      <c r="E41" s="14">
        <v>0</v>
      </c>
      <c r="F41" s="14">
        <v>3.1367628607277291E-3</v>
      </c>
      <c r="G41" s="14">
        <v>2.5094102885821833E-2</v>
      </c>
      <c r="H41" s="14">
        <v>1.1292346298619825E-2</v>
      </c>
      <c r="I41" s="14">
        <v>6.2735257214554575E-4</v>
      </c>
      <c r="J41" s="14">
        <v>1.8820577164366374E-3</v>
      </c>
      <c r="K41" s="15">
        <v>0</v>
      </c>
      <c r="L41" s="14">
        <v>0.15997490589711419</v>
      </c>
      <c r="M41" s="14">
        <v>6.2735257214554575E-4</v>
      </c>
      <c r="N41" s="14">
        <v>0</v>
      </c>
      <c r="O41" s="14">
        <v>1.2547051442910915E-3</v>
      </c>
      <c r="P41" s="14">
        <v>6.2735257214554575E-4</v>
      </c>
      <c r="Q41" s="14">
        <v>6.2735257214554575E-4</v>
      </c>
      <c r="R41" s="14">
        <v>0</v>
      </c>
      <c r="S41" s="14">
        <v>0</v>
      </c>
      <c r="T41" s="14">
        <v>0</v>
      </c>
      <c r="U41" s="14">
        <v>0</v>
      </c>
      <c r="V41" s="14">
        <v>0</v>
      </c>
      <c r="W41" s="14">
        <v>9.4730238393977415E-2</v>
      </c>
      <c r="X41" s="14">
        <v>2.1957340025094103E-2</v>
      </c>
      <c r="Y41" s="14">
        <v>2.258469259723965E-2</v>
      </c>
      <c r="Z41" s="21">
        <v>0.64429109159347553</v>
      </c>
    </row>
    <row r="42" spans="1:26" x14ac:dyDescent="0.25">
      <c r="A42" s="5" t="s">
        <v>32</v>
      </c>
      <c r="B42" s="9">
        <v>918</v>
      </c>
      <c r="C42" s="9"/>
      <c r="D42" s="16">
        <v>2.0049465330379872E-2</v>
      </c>
      <c r="E42" s="1">
        <v>0</v>
      </c>
      <c r="F42" s="1">
        <v>7.7412209365367041E-3</v>
      </c>
      <c r="G42" s="1">
        <v>4.3411248973775116E-2</v>
      </c>
      <c r="H42" s="1">
        <v>3.239514434272555E-2</v>
      </c>
      <c r="I42" s="1">
        <v>6.486515792245612E-3</v>
      </c>
      <c r="J42" s="1">
        <v>9.4102885821831868E-4</v>
      </c>
      <c r="K42" s="16">
        <v>0</v>
      </c>
      <c r="L42" s="1">
        <v>0.16846481920370113</v>
      </c>
      <c r="M42" s="1">
        <v>3.1367628607277288E-4</v>
      </c>
      <c r="N42" s="1">
        <v>0</v>
      </c>
      <c r="O42" s="1">
        <v>6.2735257214554575E-4</v>
      </c>
      <c r="P42" s="1">
        <v>1.0601742129694173E-2</v>
      </c>
      <c r="Q42" s="1">
        <v>3.1367628607277288E-4</v>
      </c>
      <c r="R42" s="1">
        <v>0</v>
      </c>
      <c r="S42" s="1">
        <v>0</v>
      </c>
      <c r="T42" s="1">
        <v>0</v>
      </c>
      <c r="U42" s="1">
        <v>0</v>
      </c>
      <c r="V42" s="1">
        <v>0</v>
      </c>
      <c r="W42" s="1">
        <v>0.11938158010233851</v>
      </c>
      <c r="X42" s="1">
        <v>2.743957536234129E-2</v>
      </c>
      <c r="Y42" s="1">
        <v>1.9522798973516945E-2</v>
      </c>
      <c r="Z42" s="22">
        <v>0.5423101548502357</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0</v>
      </c>
      <c r="C45" s="9"/>
      <c r="D45" s="16">
        <v>0</v>
      </c>
      <c r="E45" s="1">
        <v>0</v>
      </c>
      <c r="F45" s="1">
        <v>0</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0</v>
      </c>
      <c r="Z45" s="22">
        <v>0</v>
      </c>
    </row>
    <row r="46" spans="1:26" ht="15.75" thickBot="1" x14ac:dyDescent="0.3">
      <c r="A46" s="6" t="s">
        <v>36</v>
      </c>
      <c r="B46" s="11">
        <v>918</v>
      </c>
      <c r="C46" s="11"/>
      <c r="D46" s="17">
        <v>2.0049465330379872E-2</v>
      </c>
      <c r="E46" s="18">
        <v>0</v>
      </c>
      <c r="F46" s="18">
        <v>7.7412209365367041E-3</v>
      </c>
      <c r="G46" s="18">
        <v>4.3411248973775116E-2</v>
      </c>
      <c r="H46" s="18">
        <v>3.239514434272555E-2</v>
      </c>
      <c r="I46" s="18">
        <v>6.486515792245612E-3</v>
      </c>
      <c r="J46" s="18">
        <v>9.4102885821831868E-4</v>
      </c>
      <c r="K46" s="17">
        <v>0</v>
      </c>
      <c r="L46" s="18">
        <v>0.16846481920370113</v>
      </c>
      <c r="M46" s="18">
        <v>3.1367628607277288E-4</v>
      </c>
      <c r="N46" s="18">
        <v>0</v>
      </c>
      <c r="O46" s="18">
        <v>6.2735257214554575E-4</v>
      </c>
      <c r="P46" s="18">
        <v>1.0601742129694173E-2</v>
      </c>
      <c r="Q46" s="18">
        <v>3.1367628607277288E-4</v>
      </c>
      <c r="R46" s="18">
        <v>0</v>
      </c>
      <c r="S46" s="18">
        <v>0</v>
      </c>
      <c r="T46" s="18">
        <v>0</v>
      </c>
      <c r="U46" s="18">
        <v>0</v>
      </c>
      <c r="V46" s="18">
        <v>0</v>
      </c>
      <c r="W46" s="18">
        <v>0.11938158010233851</v>
      </c>
      <c r="X46" s="18">
        <v>2.743957536234129E-2</v>
      </c>
      <c r="Y46" s="18">
        <v>1.9522798973516945E-2</v>
      </c>
      <c r="Z46" s="23">
        <v>0.5423101548502357</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111</v>
      </c>
    </row>
    <row r="2" spans="1:26" x14ac:dyDescent="0.25">
      <c r="A2" t="s">
        <v>112</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t="s">
        <v>40</v>
      </c>
      <c r="C24" s="8"/>
      <c r="D24" s="15" t="s">
        <v>28</v>
      </c>
      <c r="E24" s="14" t="s">
        <v>28</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t="s">
        <v>40</v>
      </c>
      <c r="C25" s="8"/>
      <c r="D25" s="15" t="s">
        <v>28</v>
      </c>
      <c r="E25" s="14" t="s">
        <v>28</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t="s">
        <v>40</v>
      </c>
      <c r="C26" s="8"/>
      <c r="D26" s="15" t="s">
        <v>28</v>
      </c>
      <c r="E26" s="14" t="s">
        <v>28</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t="s">
        <v>40</v>
      </c>
      <c r="C27" s="8"/>
      <c r="D27" s="15" t="s">
        <v>28</v>
      </c>
      <c r="E27" s="14" t="s">
        <v>28</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t="s">
        <v>40</v>
      </c>
      <c r="C28" s="8"/>
      <c r="D28" s="15" t="s">
        <v>28</v>
      </c>
      <c r="E28" s="14" t="s">
        <v>28</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t="s">
        <v>40</v>
      </c>
      <c r="C29" s="8"/>
      <c r="D29" s="15" t="s">
        <v>28</v>
      </c>
      <c r="E29" s="14" t="s">
        <v>28</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t="s">
        <v>40</v>
      </c>
      <c r="C30" s="8"/>
      <c r="D30" s="15" t="s">
        <v>28</v>
      </c>
      <c r="E30" s="14" t="s">
        <v>28</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t="s">
        <v>40</v>
      </c>
      <c r="C31" s="8"/>
      <c r="D31" s="15" t="s">
        <v>28</v>
      </c>
      <c r="E31" s="14" t="s">
        <v>28</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t="s">
        <v>40</v>
      </c>
      <c r="C32" s="8"/>
      <c r="D32" s="15" t="s">
        <v>28</v>
      </c>
      <c r="E32" s="14" t="s">
        <v>28</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t="s">
        <v>40</v>
      </c>
      <c r="C33" s="8"/>
      <c r="D33" s="15" t="s">
        <v>28</v>
      </c>
      <c r="E33" s="14" t="s">
        <v>28</v>
      </c>
      <c r="F33" s="14" t="s">
        <v>28</v>
      </c>
      <c r="G33" s="14" t="s">
        <v>28</v>
      </c>
      <c r="H33" s="14" t="s">
        <v>28</v>
      </c>
      <c r="I33" s="14" t="s">
        <v>28</v>
      </c>
      <c r="J33" s="14" t="s">
        <v>28</v>
      </c>
      <c r="K33" s="15" t="s">
        <v>28</v>
      </c>
      <c r="L33" s="14" t="s">
        <v>28</v>
      </c>
      <c r="M33" s="14" t="s">
        <v>28</v>
      </c>
      <c r="N33" s="14" t="s">
        <v>28</v>
      </c>
      <c r="O33" s="14" t="s">
        <v>28</v>
      </c>
      <c r="P33" s="14" t="s">
        <v>28</v>
      </c>
      <c r="Q33" s="14" t="s">
        <v>28</v>
      </c>
      <c r="R33" s="14" t="s">
        <v>28</v>
      </c>
      <c r="S33" s="14" t="s">
        <v>28</v>
      </c>
      <c r="T33" s="14" t="s">
        <v>28</v>
      </c>
      <c r="U33" s="14" t="s">
        <v>28</v>
      </c>
      <c r="V33" s="14" t="s">
        <v>28</v>
      </c>
      <c r="W33" s="14" t="s">
        <v>28</v>
      </c>
      <c r="X33" s="14" t="s">
        <v>28</v>
      </c>
      <c r="Y33" s="14" t="s">
        <v>28</v>
      </c>
      <c r="Z33" s="21" t="s">
        <v>28</v>
      </c>
    </row>
    <row r="34" spans="1:26" x14ac:dyDescent="0.25">
      <c r="A34" s="4">
        <v>2006</v>
      </c>
      <c r="B34" s="8" t="s">
        <v>40</v>
      </c>
      <c r="C34" s="8"/>
      <c r="D34" s="15" t="s">
        <v>28</v>
      </c>
      <c r="E34" s="14" t="s">
        <v>28</v>
      </c>
      <c r="F34" s="14" t="s">
        <v>28</v>
      </c>
      <c r="G34" s="14" t="s">
        <v>28</v>
      </c>
      <c r="H34" s="14" t="s">
        <v>28</v>
      </c>
      <c r="I34" s="14" t="s">
        <v>28</v>
      </c>
      <c r="J34" s="14" t="s">
        <v>28</v>
      </c>
      <c r="K34" s="15" t="s">
        <v>28</v>
      </c>
      <c r="L34" s="14" t="s">
        <v>28</v>
      </c>
      <c r="M34" s="14" t="s">
        <v>28</v>
      </c>
      <c r="N34" s="14" t="s">
        <v>28</v>
      </c>
      <c r="O34" s="14" t="s">
        <v>28</v>
      </c>
      <c r="P34" s="14" t="s">
        <v>28</v>
      </c>
      <c r="Q34" s="14" t="s">
        <v>28</v>
      </c>
      <c r="R34" s="14" t="s">
        <v>28</v>
      </c>
      <c r="S34" s="14" t="s">
        <v>28</v>
      </c>
      <c r="T34" s="14" t="s">
        <v>28</v>
      </c>
      <c r="U34" s="14" t="s">
        <v>28</v>
      </c>
      <c r="V34" s="14" t="s">
        <v>28</v>
      </c>
      <c r="W34" s="14" t="s">
        <v>28</v>
      </c>
      <c r="X34" s="14" t="s">
        <v>28</v>
      </c>
      <c r="Y34" s="14" t="s">
        <v>28</v>
      </c>
      <c r="Z34" s="21" t="s">
        <v>28</v>
      </c>
    </row>
    <row r="35" spans="1:26" x14ac:dyDescent="0.25">
      <c r="A35" s="4">
        <v>2007</v>
      </c>
      <c r="B35" s="8" t="s">
        <v>40</v>
      </c>
      <c r="C35" s="8"/>
      <c r="D35" s="15" t="s">
        <v>28</v>
      </c>
      <c r="E35" s="14" t="s">
        <v>28</v>
      </c>
      <c r="F35" s="14" t="s">
        <v>28</v>
      </c>
      <c r="G35" s="14" t="s">
        <v>28</v>
      </c>
      <c r="H35" s="14" t="s">
        <v>28</v>
      </c>
      <c r="I35" s="14" t="s">
        <v>28</v>
      </c>
      <c r="J35" s="14" t="s">
        <v>28</v>
      </c>
      <c r="K35" s="15" t="s">
        <v>28</v>
      </c>
      <c r="L35" s="14" t="s">
        <v>28</v>
      </c>
      <c r="M35" s="14" t="s">
        <v>28</v>
      </c>
      <c r="N35" s="14" t="s">
        <v>28</v>
      </c>
      <c r="O35" s="14" t="s">
        <v>28</v>
      </c>
      <c r="P35" s="14" t="s">
        <v>28</v>
      </c>
      <c r="Q35" s="14" t="s">
        <v>28</v>
      </c>
      <c r="R35" s="14" t="s">
        <v>28</v>
      </c>
      <c r="S35" s="14" t="s">
        <v>28</v>
      </c>
      <c r="T35" s="14" t="s">
        <v>28</v>
      </c>
      <c r="U35" s="14" t="s">
        <v>28</v>
      </c>
      <c r="V35" s="14" t="s">
        <v>28</v>
      </c>
      <c r="W35" s="14" t="s">
        <v>28</v>
      </c>
      <c r="X35" s="14" t="s">
        <v>28</v>
      </c>
      <c r="Y35" s="14" t="s">
        <v>28</v>
      </c>
      <c r="Z35" s="21" t="s">
        <v>28</v>
      </c>
    </row>
    <row r="36" spans="1:26" x14ac:dyDescent="0.25">
      <c r="A36" s="4">
        <v>2008</v>
      </c>
      <c r="B36" s="8" t="s">
        <v>40</v>
      </c>
      <c r="C36" s="8"/>
      <c r="D36" s="15" t="s">
        <v>28</v>
      </c>
      <c r="E36" s="14" t="s">
        <v>28</v>
      </c>
      <c r="F36" s="14" t="s">
        <v>28</v>
      </c>
      <c r="G36" s="14" t="s">
        <v>28</v>
      </c>
      <c r="H36" s="14" t="s">
        <v>28</v>
      </c>
      <c r="I36" s="14" t="s">
        <v>28</v>
      </c>
      <c r="J36" s="14" t="s">
        <v>28</v>
      </c>
      <c r="K36" s="15" t="s">
        <v>28</v>
      </c>
      <c r="L36" s="14" t="s">
        <v>28</v>
      </c>
      <c r="M36" s="14" t="s">
        <v>28</v>
      </c>
      <c r="N36" s="14" t="s">
        <v>28</v>
      </c>
      <c r="O36" s="14" t="s">
        <v>28</v>
      </c>
      <c r="P36" s="14" t="s">
        <v>28</v>
      </c>
      <c r="Q36" s="14" t="s">
        <v>28</v>
      </c>
      <c r="R36" s="14" t="s">
        <v>28</v>
      </c>
      <c r="S36" s="14" t="s">
        <v>28</v>
      </c>
      <c r="T36" s="14" t="s">
        <v>28</v>
      </c>
      <c r="U36" s="14" t="s">
        <v>28</v>
      </c>
      <c r="V36" s="14" t="s">
        <v>28</v>
      </c>
      <c r="W36" s="14" t="s">
        <v>28</v>
      </c>
      <c r="X36" s="14" t="s">
        <v>28</v>
      </c>
      <c r="Y36" s="14" t="s">
        <v>28</v>
      </c>
      <c r="Z36" s="21" t="s">
        <v>28</v>
      </c>
    </row>
    <row r="37" spans="1:26" x14ac:dyDescent="0.25">
      <c r="A37" s="4">
        <v>2009</v>
      </c>
      <c r="B37" s="8" t="s">
        <v>40</v>
      </c>
      <c r="C37" s="8"/>
      <c r="D37" s="15" t="s">
        <v>28</v>
      </c>
      <c r="E37" s="14" t="s">
        <v>28</v>
      </c>
      <c r="F37" s="14" t="s">
        <v>28</v>
      </c>
      <c r="G37" s="14" t="s">
        <v>28</v>
      </c>
      <c r="H37" s="14" t="s">
        <v>28</v>
      </c>
      <c r="I37" s="14" t="s">
        <v>28</v>
      </c>
      <c r="J37" s="14" t="s">
        <v>28</v>
      </c>
      <c r="K37" s="15" t="s">
        <v>28</v>
      </c>
      <c r="L37" s="14" t="s">
        <v>28</v>
      </c>
      <c r="M37" s="14" t="s">
        <v>28</v>
      </c>
      <c r="N37" s="14" t="s">
        <v>28</v>
      </c>
      <c r="O37" s="14" t="s">
        <v>28</v>
      </c>
      <c r="P37" s="14" t="s">
        <v>28</v>
      </c>
      <c r="Q37" s="14" t="s">
        <v>28</v>
      </c>
      <c r="R37" s="14" t="s">
        <v>28</v>
      </c>
      <c r="S37" s="14" t="s">
        <v>28</v>
      </c>
      <c r="T37" s="14" t="s">
        <v>28</v>
      </c>
      <c r="U37" s="14" t="s">
        <v>28</v>
      </c>
      <c r="V37" s="14" t="s">
        <v>28</v>
      </c>
      <c r="W37" s="14" t="s">
        <v>28</v>
      </c>
      <c r="X37" s="14" t="s">
        <v>28</v>
      </c>
      <c r="Y37" s="14" t="s">
        <v>28</v>
      </c>
      <c r="Z37" s="21" t="s">
        <v>28</v>
      </c>
    </row>
    <row r="38" spans="1:26" x14ac:dyDescent="0.25">
      <c r="A38" s="4">
        <v>2010</v>
      </c>
      <c r="B38" s="8" t="s">
        <v>40</v>
      </c>
      <c r="C38" s="8"/>
      <c r="D38" s="15" t="s">
        <v>28</v>
      </c>
      <c r="E38" s="14" t="s">
        <v>28</v>
      </c>
      <c r="F38" s="14" t="s">
        <v>28</v>
      </c>
      <c r="G38" s="14" t="s">
        <v>28</v>
      </c>
      <c r="H38" s="14" t="s">
        <v>28</v>
      </c>
      <c r="I38" s="14" t="s">
        <v>28</v>
      </c>
      <c r="J38" s="14" t="s">
        <v>28</v>
      </c>
      <c r="K38" s="15" t="s">
        <v>28</v>
      </c>
      <c r="L38" s="14" t="s">
        <v>28</v>
      </c>
      <c r="M38" s="14" t="s">
        <v>28</v>
      </c>
      <c r="N38" s="14" t="s">
        <v>28</v>
      </c>
      <c r="O38" s="14" t="s">
        <v>28</v>
      </c>
      <c r="P38" s="14" t="s">
        <v>28</v>
      </c>
      <c r="Q38" s="14" t="s">
        <v>28</v>
      </c>
      <c r="R38" s="14" t="s">
        <v>28</v>
      </c>
      <c r="S38" s="14" t="s">
        <v>28</v>
      </c>
      <c r="T38" s="14" t="s">
        <v>28</v>
      </c>
      <c r="U38" s="14" t="s">
        <v>28</v>
      </c>
      <c r="V38" s="14" t="s">
        <v>28</v>
      </c>
      <c r="W38" s="14" t="s">
        <v>28</v>
      </c>
      <c r="X38" s="14" t="s">
        <v>28</v>
      </c>
      <c r="Y38" s="14" t="s">
        <v>28</v>
      </c>
      <c r="Z38" s="21" t="s">
        <v>28</v>
      </c>
    </row>
    <row r="39" spans="1:26" x14ac:dyDescent="0.25">
      <c r="A39" s="4">
        <v>2011</v>
      </c>
      <c r="B39" s="8">
        <v>49</v>
      </c>
      <c r="C39" s="8" t="s">
        <v>41</v>
      </c>
      <c r="D39" s="15" t="s">
        <v>26</v>
      </c>
      <c r="E39" s="14" t="s">
        <v>27</v>
      </c>
      <c r="F39" s="14" t="s">
        <v>28</v>
      </c>
      <c r="G39" s="14" t="s">
        <v>28</v>
      </c>
      <c r="H39" s="14" t="s">
        <v>28</v>
      </c>
      <c r="I39" s="14" t="s">
        <v>28</v>
      </c>
      <c r="J39" s="14" t="s">
        <v>28</v>
      </c>
      <c r="K39" s="15" t="s">
        <v>28</v>
      </c>
      <c r="L39" s="14" t="s">
        <v>28</v>
      </c>
      <c r="M39" s="14" t="s">
        <v>28</v>
      </c>
      <c r="N39" s="14" t="s">
        <v>28</v>
      </c>
      <c r="O39" s="14" t="s">
        <v>28</v>
      </c>
      <c r="P39" s="14" t="s">
        <v>28</v>
      </c>
      <c r="Q39" s="14" t="s">
        <v>28</v>
      </c>
      <c r="R39" s="14" t="s">
        <v>28</v>
      </c>
      <c r="S39" s="14" t="s">
        <v>28</v>
      </c>
      <c r="T39" s="14" t="s">
        <v>28</v>
      </c>
      <c r="U39" s="14" t="s">
        <v>28</v>
      </c>
      <c r="V39" s="14" t="s">
        <v>28</v>
      </c>
      <c r="W39" s="14" t="s">
        <v>28</v>
      </c>
      <c r="X39" s="14" t="s">
        <v>28</v>
      </c>
      <c r="Y39" s="14" t="s">
        <v>28</v>
      </c>
      <c r="Z39" s="21" t="s">
        <v>28</v>
      </c>
    </row>
    <row r="40" spans="1:26" x14ac:dyDescent="0.25">
      <c r="A40" s="4">
        <v>2012</v>
      </c>
      <c r="B40" s="8">
        <v>233</v>
      </c>
      <c r="C40" s="8" t="s">
        <v>42</v>
      </c>
      <c r="D40" s="15">
        <v>3.0042918454935622E-2</v>
      </c>
      <c r="E40" s="14">
        <v>0</v>
      </c>
      <c r="F40" s="14">
        <v>1.2875536480686695E-2</v>
      </c>
      <c r="G40" s="14">
        <v>5.5793991416309016E-2</v>
      </c>
      <c r="H40" s="14">
        <v>4.2918454935622317E-2</v>
      </c>
      <c r="I40" s="14">
        <v>1.2875536480686695E-2</v>
      </c>
      <c r="J40" s="14">
        <v>0</v>
      </c>
      <c r="K40" s="15">
        <v>0</v>
      </c>
      <c r="L40" s="14">
        <v>0.16309012875536483</v>
      </c>
      <c r="M40" s="14">
        <v>0</v>
      </c>
      <c r="N40" s="14">
        <v>0</v>
      </c>
      <c r="O40" s="14">
        <v>0</v>
      </c>
      <c r="P40" s="14">
        <v>2.1459227467811159E-2</v>
      </c>
      <c r="Q40" s="14">
        <v>0</v>
      </c>
      <c r="R40" s="14">
        <v>0</v>
      </c>
      <c r="S40" s="14">
        <v>0</v>
      </c>
      <c r="T40" s="14">
        <v>0</v>
      </c>
      <c r="U40" s="14">
        <v>0</v>
      </c>
      <c r="V40" s="14">
        <v>0</v>
      </c>
      <c r="W40" s="14">
        <v>0.15021459227467812</v>
      </c>
      <c r="X40" s="14">
        <v>3.4334763948497854E-2</v>
      </c>
      <c r="Y40" s="14">
        <v>1.7167381974248927E-2</v>
      </c>
      <c r="Z40" s="21">
        <v>0.45922746781115881</v>
      </c>
    </row>
    <row r="41" spans="1:26" x14ac:dyDescent="0.25">
      <c r="A41" s="4">
        <v>2013</v>
      </c>
      <c r="B41" s="8">
        <v>1440</v>
      </c>
      <c r="C41" s="8" t="s">
        <v>30</v>
      </c>
      <c r="D41" s="15">
        <v>1.0416666666666666E-2</v>
      </c>
      <c r="E41" s="14">
        <v>0</v>
      </c>
      <c r="F41" s="14">
        <v>2.7777777777777779E-3</v>
      </c>
      <c r="G41" s="14">
        <v>2.2916666666666665E-2</v>
      </c>
      <c r="H41" s="14">
        <v>9.7222222222222224E-3</v>
      </c>
      <c r="I41" s="14">
        <v>6.9444444444444447E-4</v>
      </c>
      <c r="J41" s="14">
        <v>2.0833333333333333E-3</v>
      </c>
      <c r="K41" s="15">
        <v>0</v>
      </c>
      <c r="L41" s="14">
        <v>0.14583333333333331</v>
      </c>
      <c r="M41" s="14">
        <v>0</v>
      </c>
      <c r="N41" s="14">
        <v>0</v>
      </c>
      <c r="O41" s="14">
        <v>1.3888888888888889E-3</v>
      </c>
      <c r="P41" s="14">
        <v>6.9444444444444447E-4</v>
      </c>
      <c r="Q41" s="14">
        <v>6.9444444444444447E-4</v>
      </c>
      <c r="R41" s="14">
        <v>0</v>
      </c>
      <c r="S41" s="14">
        <v>0</v>
      </c>
      <c r="T41" s="14">
        <v>0</v>
      </c>
      <c r="U41" s="14">
        <v>0</v>
      </c>
      <c r="V41" s="14">
        <v>0</v>
      </c>
      <c r="W41" s="14">
        <v>4.1666666666666664E-2</v>
      </c>
      <c r="X41" s="14">
        <v>2.2916666666666665E-2</v>
      </c>
      <c r="Y41" s="14">
        <v>2.5000000000000001E-2</v>
      </c>
      <c r="Z41" s="21">
        <v>0.71319444444444446</v>
      </c>
    </row>
    <row r="42" spans="1:26" x14ac:dyDescent="0.25">
      <c r="A42" s="5" t="s">
        <v>32</v>
      </c>
      <c r="B42" s="9">
        <v>836</v>
      </c>
      <c r="C42" s="9"/>
      <c r="D42" s="16">
        <v>2.0229792560801145E-2</v>
      </c>
      <c r="E42" s="1">
        <v>0</v>
      </c>
      <c r="F42" s="1">
        <v>7.8266571292322368E-3</v>
      </c>
      <c r="G42" s="1">
        <v>3.9355329041487842E-2</v>
      </c>
      <c r="H42" s="1">
        <v>2.632033857892227E-2</v>
      </c>
      <c r="I42" s="1">
        <v>6.7849904625655695E-3</v>
      </c>
      <c r="J42" s="1">
        <v>1.0416666666666667E-3</v>
      </c>
      <c r="K42" s="16">
        <v>0</v>
      </c>
      <c r="L42" s="1">
        <v>0.15446173104434907</v>
      </c>
      <c r="M42" s="1">
        <v>0</v>
      </c>
      <c r="N42" s="1">
        <v>0</v>
      </c>
      <c r="O42" s="1">
        <v>6.9444444444444447E-4</v>
      </c>
      <c r="P42" s="1">
        <v>1.1076835956127802E-2</v>
      </c>
      <c r="Q42" s="1">
        <v>3.4722222222222224E-4</v>
      </c>
      <c r="R42" s="1">
        <v>0</v>
      </c>
      <c r="S42" s="1">
        <v>0</v>
      </c>
      <c r="T42" s="1">
        <v>0</v>
      </c>
      <c r="U42" s="1">
        <v>0</v>
      </c>
      <c r="V42" s="1">
        <v>0</v>
      </c>
      <c r="W42" s="1">
        <v>9.5940629470672389E-2</v>
      </c>
      <c r="X42" s="1">
        <v>2.8625715307582261E-2</v>
      </c>
      <c r="Y42" s="1">
        <v>2.1083690987124464E-2</v>
      </c>
      <c r="Z42" s="22">
        <v>0.58621095612780161</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0</v>
      </c>
      <c r="C45" s="9"/>
      <c r="D45" s="16">
        <v>0</v>
      </c>
      <c r="E45" s="1">
        <v>0</v>
      </c>
      <c r="F45" s="1">
        <v>0</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0</v>
      </c>
      <c r="Z45" s="22">
        <v>0</v>
      </c>
    </row>
    <row r="46" spans="1:26" ht="15.75" thickBot="1" x14ac:dyDescent="0.3">
      <c r="A46" s="6" t="s">
        <v>36</v>
      </c>
      <c r="B46" s="11">
        <v>836</v>
      </c>
      <c r="C46" s="11"/>
      <c r="D46" s="17">
        <v>2.0229792560801145E-2</v>
      </c>
      <c r="E46" s="18">
        <v>0</v>
      </c>
      <c r="F46" s="18">
        <v>7.8266571292322368E-3</v>
      </c>
      <c r="G46" s="18">
        <v>3.9355329041487842E-2</v>
      </c>
      <c r="H46" s="18">
        <v>2.632033857892227E-2</v>
      </c>
      <c r="I46" s="18">
        <v>6.7849904625655695E-3</v>
      </c>
      <c r="J46" s="18">
        <v>1.0416666666666667E-3</v>
      </c>
      <c r="K46" s="17">
        <v>0</v>
      </c>
      <c r="L46" s="18">
        <v>0.15446173104434907</v>
      </c>
      <c r="M46" s="18">
        <v>0</v>
      </c>
      <c r="N46" s="18">
        <v>0</v>
      </c>
      <c r="O46" s="18">
        <v>6.9444444444444447E-4</v>
      </c>
      <c r="P46" s="18">
        <v>1.1076835956127802E-2</v>
      </c>
      <c r="Q46" s="18">
        <v>3.4722222222222224E-4</v>
      </c>
      <c r="R46" s="18">
        <v>0</v>
      </c>
      <c r="S46" s="18">
        <v>0</v>
      </c>
      <c r="T46" s="18">
        <v>0</v>
      </c>
      <c r="U46" s="18">
        <v>0</v>
      </c>
      <c r="V46" s="18">
        <v>0</v>
      </c>
      <c r="W46" s="18">
        <v>9.5940629470672389E-2</v>
      </c>
      <c r="X46" s="18">
        <v>2.8625715307582261E-2</v>
      </c>
      <c r="Y46" s="18">
        <v>2.1083690987124464E-2</v>
      </c>
      <c r="Z46" s="23">
        <v>0.58621095612780161</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Z46"/>
  <sheetViews>
    <sheetView topLeftCell="A28" zoomScaleNormal="100" workbookViewId="0">
      <selection activeCell="A7" sqref="A7:Z41"/>
    </sheetView>
  </sheetViews>
  <sheetFormatPr defaultRowHeight="15" x14ac:dyDescent="0.25"/>
  <cols>
    <col min="2" max="2" width="9.85546875" bestFit="1" customWidth="1"/>
    <col min="3" max="3" width="8.28515625" customWidth="1"/>
    <col min="4" max="26" width="7.42578125" customWidth="1"/>
  </cols>
  <sheetData>
    <row r="1" spans="1:26" x14ac:dyDescent="0.25">
      <c r="A1" t="s">
        <v>108</v>
      </c>
    </row>
    <row r="2" spans="1:26" x14ac:dyDescent="0.25">
      <c r="A2" t="s">
        <v>110</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185</v>
      </c>
      <c r="C14" s="8">
        <v>2</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460</v>
      </c>
      <c r="C15" s="8">
        <v>3</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1737</v>
      </c>
      <c r="C16" s="8" t="s">
        <v>60</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1817</v>
      </c>
      <c r="C17" s="8" t="s">
        <v>61</v>
      </c>
      <c r="D17" s="15">
        <v>3.3021463951568518E-3</v>
      </c>
      <c r="E17" s="14">
        <v>5.5035773252614202E-3</v>
      </c>
      <c r="F17" s="14">
        <v>0</v>
      </c>
      <c r="G17" s="14">
        <v>1.5960374243258118E-2</v>
      </c>
      <c r="H17" s="14">
        <v>0</v>
      </c>
      <c r="I17" s="14">
        <v>8.7506879471656571E-2</v>
      </c>
      <c r="J17" s="14">
        <v>6.54925701706109E-2</v>
      </c>
      <c r="K17" s="15">
        <v>5.5035773252614197E-4</v>
      </c>
      <c r="L17" s="14">
        <v>5.5035773252614197E-4</v>
      </c>
      <c r="M17" s="14">
        <v>4.9532195927352776E-3</v>
      </c>
      <c r="N17" s="14">
        <v>3.3571821684094658E-2</v>
      </c>
      <c r="O17" s="14">
        <v>0</v>
      </c>
      <c r="P17" s="14">
        <v>8.090258668134287E-2</v>
      </c>
      <c r="Q17" s="14">
        <v>1.4859658778205834E-2</v>
      </c>
      <c r="R17" s="14">
        <v>5.5586130985140342E-2</v>
      </c>
      <c r="S17" s="14">
        <v>1.3208585580627407E-2</v>
      </c>
      <c r="T17" s="14">
        <v>5.5035773252614202E-3</v>
      </c>
      <c r="U17" s="14">
        <v>2.1463951568519539E-2</v>
      </c>
      <c r="V17" s="14">
        <v>0</v>
      </c>
      <c r="W17" s="14">
        <v>0.16070445789763346</v>
      </c>
      <c r="X17" s="14">
        <v>2.6417171161254815E-2</v>
      </c>
      <c r="Y17" s="14">
        <v>0</v>
      </c>
      <c r="Z17" s="21">
        <v>0.4039625756741882</v>
      </c>
    </row>
    <row r="18" spans="1:26" x14ac:dyDescent="0.25">
      <c r="A18" s="4">
        <v>1990</v>
      </c>
      <c r="B18" s="8">
        <v>3602</v>
      </c>
      <c r="C18" s="8" t="s">
        <v>94</v>
      </c>
      <c r="D18" s="15">
        <v>5.5524708495280403E-3</v>
      </c>
      <c r="E18" s="14">
        <v>0</v>
      </c>
      <c r="F18" s="14">
        <v>0</v>
      </c>
      <c r="G18" s="14">
        <v>5.830094392004442E-3</v>
      </c>
      <c r="H18" s="14">
        <v>0</v>
      </c>
      <c r="I18" s="14">
        <v>0.17851193781232647</v>
      </c>
      <c r="J18" s="14">
        <v>3.4147695724597443E-2</v>
      </c>
      <c r="K18" s="15">
        <v>0</v>
      </c>
      <c r="L18" s="14">
        <v>1.3881177123820101E-3</v>
      </c>
      <c r="M18" s="14">
        <v>7.4958356468628543E-3</v>
      </c>
      <c r="N18" s="14">
        <v>1.2493059411438091E-2</v>
      </c>
      <c r="O18" s="14">
        <v>0</v>
      </c>
      <c r="P18" s="14">
        <v>9.5502498611882286E-2</v>
      </c>
      <c r="Q18" s="14">
        <v>4.9139367018323152E-2</v>
      </c>
      <c r="R18" s="14">
        <v>0.11410327595780122</v>
      </c>
      <c r="S18" s="14">
        <v>4.9972237645752359E-3</v>
      </c>
      <c r="T18" s="14">
        <v>3.886729594669628E-3</v>
      </c>
      <c r="U18" s="14">
        <v>2.8595224875069405E-2</v>
      </c>
      <c r="V18" s="14">
        <v>0</v>
      </c>
      <c r="W18" s="14">
        <v>0.14242087729039424</v>
      </c>
      <c r="X18" s="14">
        <v>1.38811771238201E-2</v>
      </c>
      <c r="Y18" s="14">
        <v>0</v>
      </c>
      <c r="Z18" s="21">
        <v>0.30205441421432538</v>
      </c>
    </row>
    <row r="19" spans="1:26" x14ac:dyDescent="0.25">
      <c r="A19" s="4">
        <v>1991</v>
      </c>
      <c r="B19" s="8">
        <v>2871</v>
      </c>
      <c r="C19" s="8" t="s">
        <v>30</v>
      </c>
      <c r="D19" s="15">
        <v>2.0898641588296763E-3</v>
      </c>
      <c r="E19" s="14">
        <v>0</v>
      </c>
      <c r="F19" s="14">
        <v>0</v>
      </c>
      <c r="G19" s="14">
        <v>6.966213862765587E-3</v>
      </c>
      <c r="H19" s="14">
        <v>0</v>
      </c>
      <c r="I19" s="14">
        <v>0.1215604319052595</v>
      </c>
      <c r="J19" s="14">
        <v>1.9505398815743643E-2</v>
      </c>
      <c r="K19" s="15">
        <v>2.0898641588296763E-3</v>
      </c>
      <c r="L19" s="14">
        <v>4.8763497039359107E-3</v>
      </c>
      <c r="M19" s="14">
        <v>6.9662138627655872E-4</v>
      </c>
      <c r="N19" s="14">
        <v>1.8112156043190525E-2</v>
      </c>
      <c r="O19" s="14">
        <v>0</v>
      </c>
      <c r="P19" s="14">
        <v>7.3493556252176948E-2</v>
      </c>
      <c r="Q19" s="14">
        <v>1.0797631487286659E-2</v>
      </c>
      <c r="R19" s="14">
        <v>5.329153605015674E-2</v>
      </c>
      <c r="S19" s="14">
        <v>1.114594218042494E-2</v>
      </c>
      <c r="T19" s="14">
        <v>4.1797283176593526E-3</v>
      </c>
      <c r="U19" s="14">
        <v>8.3594566353187051E-3</v>
      </c>
      <c r="V19" s="14">
        <v>0</v>
      </c>
      <c r="W19" s="14">
        <v>0.15987460815047022</v>
      </c>
      <c r="X19" s="14">
        <v>8.7077673284569838E-3</v>
      </c>
      <c r="Y19" s="14">
        <v>2.0898641588296763E-3</v>
      </c>
      <c r="Z19" s="21">
        <v>0.49216300940438873</v>
      </c>
    </row>
    <row r="20" spans="1:26" x14ac:dyDescent="0.25">
      <c r="A20" s="4">
        <v>1992</v>
      </c>
      <c r="B20" s="8">
        <v>2183</v>
      </c>
      <c r="C20" s="8" t="s">
        <v>45</v>
      </c>
      <c r="D20" s="15">
        <v>8.703618873110398E-3</v>
      </c>
      <c r="E20" s="14">
        <v>0</v>
      </c>
      <c r="F20" s="14">
        <v>0</v>
      </c>
      <c r="G20" s="14">
        <v>2.5652771415483281E-2</v>
      </c>
      <c r="H20" s="14">
        <v>0</v>
      </c>
      <c r="I20" s="14">
        <v>0.22033898305084745</v>
      </c>
      <c r="J20" s="14">
        <v>3.3440219880897848E-2</v>
      </c>
      <c r="K20" s="15">
        <v>0</v>
      </c>
      <c r="L20" s="14">
        <v>1.3742556115437471E-3</v>
      </c>
      <c r="M20" s="14">
        <v>0</v>
      </c>
      <c r="N20" s="14">
        <v>8.7036188731103997E-3</v>
      </c>
      <c r="O20" s="14">
        <v>1.8323408153916628E-3</v>
      </c>
      <c r="P20" s="14">
        <v>0.1717819514429684</v>
      </c>
      <c r="Q20" s="14">
        <v>1.6491067338524967E-2</v>
      </c>
      <c r="R20" s="14">
        <v>4.5808520384791572E-2</v>
      </c>
      <c r="S20" s="14">
        <v>5.0389372423270727E-3</v>
      </c>
      <c r="T20" s="14">
        <v>0</v>
      </c>
      <c r="U20" s="14">
        <v>2.0613834173156206E-2</v>
      </c>
      <c r="V20" s="14">
        <v>0</v>
      </c>
      <c r="W20" s="14">
        <v>9.0242785158039393E-2</v>
      </c>
      <c r="X20" s="14">
        <v>1.8323408153916629E-2</v>
      </c>
      <c r="Y20" s="14">
        <v>0</v>
      </c>
      <c r="Z20" s="21">
        <v>0.33165368758589098</v>
      </c>
    </row>
    <row r="21" spans="1:26" x14ac:dyDescent="0.25">
      <c r="A21" s="4">
        <v>1993</v>
      </c>
      <c r="B21" s="8">
        <v>716</v>
      </c>
      <c r="C21" s="8" t="s">
        <v>46</v>
      </c>
      <c r="D21" s="15">
        <v>4.8882681564245814E-2</v>
      </c>
      <c r="E21" s="14">
        <v>0</v>
      </c>
      <c r="F21" s="14">
        <v>0</v>
      </c>
      <c r="G21" s="14">
        <v>1.6759776536312849E-2</v>
      </c>
      <c r="H21" s="14">
        <v>0</v>
      </c>
      <c r="I21" s="14">
        <v>0.26396648044692739</v>
      </c>
      <c r="J21" s="14">
        <v>1.3966480446927373E-2</v>
      </c>
      <c r="K21" s="15">
        <v>4.1899441340782122E-3</v>
      </c>
      <c r="L21" s="14">
        <v>2.7932960893854749E-3</v>
      </c>
      <c r="M21" s="14">
        <v>0</v>
      </c>
      <c r="N21" s="14">
        <v>0</v>
      </c>
      <c r="O21" s="14">
        <v>0</v>
      </c>
      <c r="P21" s="14">
        <v>9.217877094972067E-2</v>
      </c>
      <c r="Q21" s="14">
        <v>1.3966480446927373E-2</v>
      </c>
      <c r="R21" s="14">
        <v>4.6089385474860335E-2</v>
      </c>
      <c r="S21" s="14">
        <v>0</v>
      </c>
      <c r="T21" s="14">
        <v>0</v>
      </c>
      <c r="U21" s="14">
        <v>0</v>
      </c>
      <c r="V21" s="14">
        <v>0</v>
      </c>
      <c r="W21" s="14">
        <v>0.15921787709497207</v>
      </c>
      <c r="X21" s="14">
        <v>0</v>
      </c>
      <c r="Y21" s="14">
        <v>1.3966480446927375E-3</v>
      </c>
      <c r="Z21" s="21">
        <v>0.33659217877094971</v>
      </c>
    </row>
    <row r="22" spans="1:26" x14ac:dyDescent="0.25">
      <c r="A22" s="4">
        <v>1994</v>
      </c>
      <c r="B22" s="8">
        <v>369</v>
      </c>
      <c r="C22" s="8" t="s">
        <v>47</v>
      </c>
      <c r="D22" s="15">
        <v>5.4200542005420054E-3</v>
      </c>
      <c r="E22" s="14">
        <v>0</v>
      </c>
      <c r="F22" s="14">
        <v>0</v>
      </c>
      <c r="G22" s="14">
        <v>2.7100271002710027E-3</v>
      </c>
      <c r="H22" s="14">
        <v>0</v>
      </c>
      <c r="I22" s="14">
        <v>1.8970189701897018E-2</v>
      </c>
      <c r="J22" s="14">
        <v>5.4200542005420054E-3</v>
      </c>
      <c r="K22" s="15">
        <v>0</v>
      </c>
      <c r="L22" s="14">
        <v>0</v>
      </c>
      <c r="M22" s="14">
        <v>0</v>
      </c>
      <c r="N22" s="14">
        <v>2.7100271002710027E-3</v>
      </c>
      <c r="O22" s="14">
        <v>0</v>
      </c>
      <c r="P22" s="14">
        <v>2.7100271002710027E-3</v>
      </c>
      <c r="Q22" s="14">
        <v>0</v>
      </c>
      <c r="R22" s="14">
        <v>1.6260162601626018E-2</v>
      </c>
      <c r="S22" s="14">
        <v>0</v>
      </c>
      <c r="T22" s="14">
        <v>8.130081300813009E-3</v>
      </c>
      <c r="U22" s="14">
        <v>0</v>
      </c>
      <c r="V22" s="14">
        <v>0</v>
      </c>
      <c r="W22" s="14">
        <v>0.15176151761517614</v>
      </c>
      <c r="X22" s="14">
        <v>1.6260162601626018E-2</v>
      </c>
      <c r="Y22" s="14">
        <v>0</v>
      </c>
      <c r="Z22" s="21">
        <v>0.76964769647696474</v>
      </c>
    </row>
    <row r="23" spans="1:26" x14ac:dyDescent="0.25">
      <c r="A23" s="4">
        <v>1995</v>
      </c>
      <c r="B23" s="8">
        <v>3910</v>
      </c>
      <c r="C23" s="8" t="s">
        <v>42</v>
      </c>
      <c r="D23" s="15">
        <v>3.3248081841432222E-3</v>
      </c>
      <c r="E23" s="14">
        <v>0</v>
      </c>
      <c r="F23" s="14">
        <v>0</v>
      </c>
      <c r="G23" s="14">
        <v>7.1611253196930949E-3</v>
      </c>
      <c r="H23" s="14">
        <v>1.0230179028132991E-3</v>
      </c>
      <c r="I23" s="14">
        <v>9.2071611253196923E-3</v>
      </c>
      <c r="J23" s="14">
        <v>5.3708439897698209E-3</v>
      </c>
      <c r="K23" s="15">
        <v>0</v>
      </c>
      <c r="L23" s="14">
        <v>2.5575447570332479E-4</v>
      </c>
      <c r="M23" s="14">
        <v>7.6726342710997447E-4</v>
      </c>
      <c r="N23" s="14">
        <v>7.4168797953964184E-3</v>
      </c>
      <c r="O23" s="14">
        <v>5.1150895140664957E-4</v>
      </c>
      <c r="P23" s="14">
        <v>5.3708439897698209E-3</v>
      </c>
      <c r="Q23" s="14">
        <v>1.0230179028132991E-3</v>
      </c>
      <c r="R23" s="14">
        <v>2.5575447570332483E-3</v>
      </c>
      <c r="S23" s="14">
        <v>7.6726342710997447E-4</v>
      </c>
      <c r="T23" s="14">
        <v>3.0690537084398979E-3</v>
      </c>
      <c r="U23" s="14">
        <v>2.5575447570332479E-4</v>
      </c>
      <c r="V23" s="14">
        <v>0</v>
      </c>
      <c r="W23" s="14">
        <v>5.8567774936061384E-2</v>
      </c>
      <c r="X23" s="14">
        <v>4.1176470588235294E-2</v>
      </c>
      <c r="Y23" s="14">
        <v>0</v>
      </c>
      <c r="Z23" s="21">
        <v>0.85217391304347823</v>
      </c>
    </row>
    <row r="24" spans="1:26" x14ac:dyDescent="0.25">
      <c r="A24" s="4">
        <v>1996</v>
      </c>
      <c r="B24" s="8">
        <v>3392</v>
      </c>
      <c r="C24" s="8" t="s">
        <v>43</v>
      </c>
      <c r="D24" s="15">
        <v>8.2547169811320754E-3</v>
      </c>
      <c r="E24" s="14">
        <v>8.8443396226415096E-4</v>
      </c>
      <c r="F24" s="14">
        <v>8.8443396226415096E-4</v>
      </c>
      <c r="G24" s="14">
        <v>8.2547169811320754E-3</v>
      </c>
      <c r="H24" s="14">
        <v>0</v>
      </c>
      <c r="I24" s="14">
        <v>9.72877358490566E-3</v>
      </c>
      <c r="J24" s="14">
        <v>5.6014150943396223E-3</v>
      </c>
      <c r="K24" s="15">
        <v>0</v>
      </c>
      <c r="L24" s="14">
        <v>1.474056603773585E-3</v>
      </c>
      <c r="M24" s="14">
        <v>2.9481132075471697E-4</v>
      </c>
      <c r="N24" s="14">
        <v>1.1792452830188678E-2</v>
      </c>
      <c r="O24" s="14">
        <v>1.1792452830188679E-3</v>
      </c>
      <c r="P24" s="14">
        <v>9.1391509433962261E-3</v>
      </c>
      <c r="Q24" s="14">
        <v>8.8443396226415096E-4</v>
      </c>
      <c r="R24" s="14">
        <v>5.1886792452830191E-2</v>
      </c>
      <c r="S24" s="14">
        <v>0</v>
      </c>
      <c r="T24" s="14">
        <v>0</v>
      </c>
      <c r="U24" s="14">
        <v>0</v>
      </c>
      <c r="V24" s="14">
        <v>0</v>
      </c>
      <c r="W24" s="14">
        <v>0.16067216981132076</v>
      </c>
      <c r="X24" s="14">
        <v>3.3018867924528301E-2</v>
      </c>
      <c r="Y24" s="14">
        <v>0</v>
      </c>
      <c r="Z24" s="21">
        <v>0.69604952830188682</v>
      </c>
    </row>
    <row r="25" spans="1:26" x14ac:dyDescent="0.25">
      <c r="A25" s="4">
        <v>1997</v>
      </c>
      <c r="B25" s="8">
        <v>3394</v>
      </c>
      <c r="C25" s="8" t="s">
        <v>44</v>
      </c>
      <c r="D25" s="15">
        <v>1.7678255745433118E-2</v>
      </c>
      <c r="E25" s="14">
        <v>2.9463759575721861E-4</v>
      </c>
      <c r="F25" s="14">
        <v>0</v>
      </c>
      <c r="G25" s="14">
        <v>1.0017678255745434E-2</v>
      </c>
      <c r="H25" s="14">
        <v>0</v>
      </c>
      <c r="I25" s="14">
        <v>4.5668827342368885E-2</v>
      </c>
      <c r="J25" s="14">
        <v>1.060695344725987E-2</v>
      </c>
      <c r="K25" s="15">
        <v>0</v>
      </c>
      <c r="L25" s="14">
        <v>0</v>
      </c>
      <c r="M25" s="14">
        <v>3.8302887448438423E-3</v>
      </c>
      <c r="N25" s="14">
        <v>6.1873895109015916E-3</v>
      </c>
      <c r="O25" s="14">
        <v>2.0624631703005302E-3</v>
      </c>
      <c r="P25" s="14">
        <v>1.2669416617560401E-2</v>
      </c>
      <c r="Q25" s="14">
        <v>4.7142015321154978E-3</v>
      </c>
      <c r="R25" s="14">
        <v>6.2757807896287571E-2</v>
      </c>
      <c r="S25" s="14">
        <v>3.5356511490866236E-3</v>
      </c>
      <c r="T25" s="14">
        <v>0</v>
      </c>
      <c r="U25" s="14">
        <v>1.4731879787860931E-3</v>
      </c>
      <c r="V25" s="14">
        <v>0</v>
      </c>
      <c r="W25" s="14">
        <v>0.13052445492044784</v>
      </c>
      <c r="X25" s="14">
        <v>4.8320565704183853E-2</v>
      </c>
      <c r="Y25" s="14">
        <v>0</v>
      </c>
      <c r="Z25" s="21">
        <v>0.63965822038892162</v>
      </c>
    </row>
    <row r="26" spans="1:26" x14ac:dyDescent="0.25">
      <c r="A26" s="4">
        <v>1998</v>
      </c>
      <c r="B26" s="8">
        <v>5604</v>
      </c>
      <c r="C26" s="8" t="s">
        <v>44</v>
      </c>
      <c r="D26" s="15">
        <v>1.7130620985010708E-2</v>
      </c>
      <c r="E26" s="14">
        <v>1.0706638115631692E-3</v>
      </c>
      <c r="F26" s="14">
        <v>1.7844396859386152E-3</v>
      </c>
      <c r="G26" s="14">
        <v>2.5339043540328336E-2</v>
      </c>
      <c r="H26" s="14">
        <v>8.9221984296930772E-3</v>
      </c>
      <c r="I26" s="14">
        <v>5.3533190578158461E-4</v>
      </c>
      <c r="J26" s="14">
        <v>0</v>
      </c>
      <c r="K26" s="15">
        <v>0</v>
      </c>
      <c r="L26" s="14">
        <v>1.4275517487508922E-3</v>
      </c>
      <c r="M26" s="14">
        <v>0</v>
      </c>
      <c r="N26" s="14">
        <v>5.3533190578158461E-4</v>
      </c>
      <c r="O26" s="14">
        <v>4.2826552462526769E-3</v>
      </c>
      <c r="P26" s="14">
        <v>1.3383297644539615E-2</v>
      </c>
      <c r="Q26" s="14">
        <v>2.4982155603140615E-3</v>
      </c>
      <c r="R26" s="14">
        <v>1.6952177016416846E-2</v>
      </c>
      <c r="S26" s="14">
        <v>1.2491077801570307E-3</v>
      </c>
      <c r="T26" s="14">
        <v>1.7844396859386153E-4</v>
      </c>
      <c r="U26" s="14">
        <v>5.3533190578158461E-4</v>
      </c>
      <c r="V26" s="14">
        <v>0</v>
      </c>
      <c r="W26" s="14">
        <v>0.10706638115631692</v>
      </c>
      <c r="X26" s="14">
        <v>6.1563169164882227E-2</v>
      </c>
      <c r="Y26" s="14">
        <v>0</v>
      </c>
      <c r="Z26" s="21">
        <v>0.73554603854389722</v>
      </c>
    </row>
    <row r="27" spans="1:26" x14ac:dyDescent="0.25">
      <c r="A27" s="4">
        <v>1999</v>
      </c>
      <c r="B27" s="8">
        <v>7428</v>
      </c>
      <c r="C27" s="8" t="s">
        <v>44</v>
      </c>
      <c r="D27" s="15">
        <v>1.4135702746365105E-2</v>
      </c>
      <c r="E27" s="14">
        <v>9.4238018309100702E-4</v>
      </c>
      <c r="F27" s="14">
        <v>3.3656435110393109E-3</v>
      </c>
      <c r="G27" s="14">
        <v>8.6160473882606354E-3</v>
      </c>
      <c r="H27" s="14">
        <v>1.0770059235325794E-3</v>
      </c>
      <c r="I27" s="14">
        <v>1.1847065158858373E-2</v>
      </c>
      <c r="J27" s="14">
        <v>1.332794830371567E-2</v>
      </c>
      <c r="K27" s="15">
        <v>0</v>
      </c>
      <c r="L27" s="14">
        <v>4.7119009154550353E-3</v>
      </c>
      <c r="M27" s="14">
        <v>9.4238018309100702E-4</v>
      </c>
      <c r="N27" s="14">
        <v>1.0770059235325794E-3</v>
      </c>
      <c r="O27" s="14">
        <v>2.6925148088314486E-4</v>
      </c>
      <c r="P27" s="14">
        <v>7.1890145395799673E-2</v>
      </c>
      <c r="Q27" s="14">
        <v>1.9789983844911149E-2</v>
      </c>
      <c r="R27" s="14">
        <v>5.9773828756058162E-2</v>
      </c>
      <c r="S27" s="14">
        <v>4.5772751750134625E-3</v>
      </c>
      <c r="T27" s="14">
        <v>0</v>
      </c>
      <c r="U27" s="14">
        <v>0</v>
      </c>
      <c r="V27" s="14">
        <v>0</v>
      </c>
      <c r="W27" s="14">
        <v>8.1179321486268177E-2</v>
      </c>
      <c r="X27" s="14">
        <v>4.0656973613354873E-2</v>
      </c>
      <c r="Y27" s="14">
        <v>0</v>
      </c>
      <c r="Z27" s="21">
        <v>0.66182014001077005</v>
      </c>
    </row>
    <row r="28" spans="1:26" x14ac:dyDescent="0.25">
      <c r="A28" s="4">
        <v>2000</v>
      </c>
      <c r="B28" s="8">
        <v>6544</v>
      </c>
      <c r="C28" s="8" t="s">
        <v>44</v>
      </c>
      <c r="D28" s="15">
        <v>1.5892420537897311E-2</v>
      </c>
      <c r="E28" s="14">
        <v>1.5281173594132029E-4</v>
      </c>
      <c r="F28" s="14">
        <v>9.1687041564792176E-4</v>
      </c>
      <c r="G28" s="14">
        <v>4.5843520782396088E-4</v>
      </c>
      <c r="H28" s="14">
        <v>0</v>
      </c>
      <c r="I28" s="14">
        <v>6.2652811735941324E-2</v>
      </c>
      <c r="J28" s="14">
        <v>3.8966992665036677E-2</v>
      </c>
      <c r="K28" s="15">
        <v>0</v>
      </c>
      <c r="L28" s="14">
        <v>3.0562347188264059E-4</v>
      </c>
      <c r="M28" s="14">
        <v>0</v>
      </c>
      <c r="N28" s="14">
        <v>0</v>
      </c>
      <c r="O28" s="14">
        <v>6.1124694376528117E-4</v>
      </c>
      <c r="P28" s="14">
        <v>2.6436430317848411E-2</v>
      </c>
      <c r="Q28" s="14">
        <v>3.6522004889975548E-2</v>
      </c>
      <c r="R28" s="14">
        <v>3.728606356968215E-2</v>
      </c>
      <c r="S28" s="14">
        <v>5.9596577017114911E-3</v>
      </c>
      <c r="T28" s="14">
        <v>0</v>
      </c>
      <c r="U28" s="14">
        <v>0</v>
      </c>
      <c r="V28" s="14">
        <v>0</v>
      </c>
      <c r="W28" s="14">
        <v>0.11705378973105135</v>
      </c>
      <c r="X28" s="14">
        <v>4.3398533007334962E-2</v>
      </c>
      <c r="Y28" s="14">
        <v>0</v>
      </c>
      <c r="Z28" s="21">
        <v>0.61338630806845962</v>
      </c>
    </row>
    <row r="29" spans="1:26" x14ac:dyDescent="0.25">
      <c r="A29" s="4">
        <v>2001</v>
      </c>
      <c r="B29" s="8">
        <v>10049</v>
      </c>
      <c r="C29" s="8" t="s">
        <v>44</v>
      </c>
      <c r="D29" s="15">
        <v>7.4634291969350184E-3</v>
      </c>
      <c r="E29" s="14">
        <v>0</v>
      </c>
      <c r="F29" s="14">
        <v>6.9658672504726833E-4</v>
      </c>
      <c r="G29" s="14">
        <v>0</v>
      </c>
      <c r="H29" s="14">
        <v>0</v>
      </c>
      <c r="I29" s="14">
        <v>7.4932829137227583E-2</v>
      </c>
      <c r="J29" s="14">
        <v>1.8111254851228976E-2</v>
      </c>
      <c r="K29" s="15">
        <v>0</v>
      </c>
      <c r="L29" s="14">
        <v>3.9804955716986763E-4</v>
      </c>
      <c r="M29" s="14">
        <v>0</v>
      </c>
      <c r="N29" s="14">
        <v>0</v>
      </c>
      <c r="O29" s="14">
        <v>3.6819584038212758E-3</v>
      </c>
      <c r="P29" s="14">
        <v>5.2343516767837599E-2</v>
      </c>
      <c r="Q29" s="14">
        <v>3.8909344213354562E-2</v>
      </c>
      <c r="R29" s="14">
        <v>0.15384615384615385</v>
      </c>
      <c r="S29" s="14">
        <v>1.2439048661558365E-2</v>
      </c>
      <c r="T29" s="14">
        <v>0</v>
      </c>
      <c r="U29" s="14">
        <v>6.0702557468404819E-3</v>
      </c>
      <c r="V29" s="14">
        <v>0</v>
      </c>
      <c r="W29" s="14">
        <v>0.13782465917006667</v>
      </c>
      <c r="X29" s="14">
        <v>3.831226987759976E-2</v>
      </c>
      <c r="Y29" s="14">
        <v>0</v>
      </c>
      <c r="Z29" s="21">
        <v>0.45497064384515873</v>
      </c>
    </row>
    <row r="30" spans="1:26" x14ac:dyDescent="0.25">
      <c r="A30" s="4">
        <v>2002</v>
      </c>
      <c r="B30" s="8">
        <v>7038</v>
      </c>
      <c r="C30" s="8" t="s">
        <v>44</v>
      </c>
      <c r="D30" s="15">
        <v>1.3071895424836602E-2</v>
      </c>
      <c r="E30" s="14">
        <v>1.9892014776925265E-3</v>
      </c>
      <c r="F30" s="14">
        <v>1.4208581983518045E-4</v>
      </c>
      <c r="G30" s="14">
        <v>7.8147200909349252E-3</v>
      </c>
      <c r="H30" s="14">
        <v>1.1366865586814436E-3</v>
      </c>
      <c r="I30" s="14">
        <v>6.9906223358908795E-2</v>
      </c>
      <c r="J30" s="14">
        <v>1.6481955100880932E-2</v>
      </c>
      <c r="K30" s="15">
        <v>0</v>
      </c>
      <c r="L30" s="14">
        <v>0</v>
      </c>
      <c r="M30" s="14">
        <v>0</v>
      </c>
      <c r="N30" s="14">
        <v>4.1204887752202329E-3</v>
      </c>
      <c r="O30" s="14">
        <v>4.9730036942313158E-3</v>
      </c>
      <c r="P30" s="14">
        <v>0.11793123046319977</v>
      </c>
      <c r="Q30" s="14">
        <v>9.0792838874680301E-2</v>
      </c>
      <c r="R30" s="14">
        <v>6.5217391304347824E-2</v>
      </c>
      <c r="S30" s="14">
        <v>1.8755328218243821E-2</v>
      </c>
      <c r="T30" s="14">
        <v>1.7050298380221654E-3</v>
      </c>
      <c r="U30" s="14">
        <v>1.8471156578573459E-3</v>
      </c>
      <c r="V30" s="14">
        <v>0</v>
      </c>
      <c r="W30" s="14">
        <v>0.11466325660699062</v>
      </c>
      <c r="X30" s="14">
        <v>4.3336175049730037E-2</v>
      </c>
      <c r="Y30" s="14">
        <v>0</v>
      </c>
      <c r="Z30" s="21">
        <v>0.42611537368570618</v>
      </c>
    </row>
    <row r="31" spans="1:26" x14ac:dyDescent="0.25">
      <c r="A31" s="4">
        <v>2003</v>
      </c>
      <c r="B31" s="8">
        <v>10545</v>
      </c>
      <c r="C31" s="8" t="s">
        <v>44</v>
      </c>
      <c r="D31" s="15">
        <v>5.8795637743006167E-3</v>
      </c>
      <c r="E31" s="14">
        <v>0</v>
      </c>
      <c r="F31" s="14">
        <v>4.74158368895211E-4</v>
      </c>
      <c r="G31" s="14">
        <v>1.7069701280227596E-3</v>
      </c>
      <c r="H31" s="14">
        <v>6.6382171645329544E-4</v>
      </c>
      <c r="I31" s="14">
        <v>6.353722143195828E-2</v>
      </c>
      <c r="J31" s="14">
        <v>1.3276434329065908E-2</v>
      </c>
      <c r="K31" s="15">
        <v>0</v>
      </c>
      <c r="L31" s="14">
        <v>3.7932669511616881E-4</v>
      </c>
      <c r="M31" s="14">
        <v>0</v>
      </c>
      <c r="N31" s="14">
        <v>0</v>
      </c>
      <c r="O31" s="14">
        <v>0</v>
      </c>
      <c r="P31" s="14">
        <v>4.5424371740161215E-2</v>
      </c>
      <c r="Q31" s="14">
        <v>2.3423423423423424E-2</v>
      </c>
      <c r="R31" s="14">
        <v>3.5182550972024655E-2</v>
      </c>
      <c r="S31" s="14">
        <v>9.5779990516832621E-3</v>
      </c>
      <c r="T31" s="14">
        <v>0</v>
      </c>
      <c r="U31" s="14">
        <v>2.6552868658131818E-3</v>
      </c>
      <c r="V31" s="14">
        <v>0</v>
      </c>
      <c r="W31" s="14">
        <v>8.9236605026078705E-2</v>
      </c>
      <c r="X31" s="14">
        <v>2.4466571834992887E-2</v>
      </c>
      <c r="Y31" s="14">
        <v>0</v>
      </c>
      <c r="Z31" s="21">
        <v>0.68411569464201039</v>
      </c>
    </row>
    <row r="32" spans="1:26" x14ac:dyDescent="0.25">
      <c r="A32" s="4">
        <v>2004</v>
      </c>
      <c r="B32" s="8">
        <v>14727</v>
      </c>
      <c r="C32" s="8" t="s">
        <v>44</v>
      </c>
      <c r="D32" s="15">
        <v>3.8025395532016023E-3</v>
      </c>
      <c r="E32" s="14">
        <v>1.3580498404291438E-4</v>
      </c>
      <c r="F32" s="14">
        <v>1.3580498404291438E-4</v>
      </c>
      <c r="G32" s="14">
        <v>2.851904664901202E-3</v>
      </c>
      <c r="H32" s="14">
        <v>0</v>
      </c>
      <c r="I32" s="14">
        <v>3.6531540707543962E-2</v>
      </c>
      <c r="J32" s="14">
        <v>8.2841040266177762E-3</v>
      </c>
      <c r="K32" s="15">
        <v>0</v>
      </c>
      <c r="L32" s="14">
        <v>1.0185373803218579E-3</v>
      </c>
      <c r="M32" s="14">
        <v>0</v>
      </c>
      <c r="N32" s="14">
        <v>0</v>
      </c>
      <c r="O32" s="14">
        <v>1.2222448563862294E-3</v>
      </c>
      <c r="P32" s="14">
        <v>4.2982277449582398E-2</v>
      </c>
      <c r="Q32" s="14">
        <v>2.0167040130372786E-2</v>
      </c>
      <c r="R32" s="14">
        <v>4.603788959054797E-2</v>
      </c>
      <c r="S32" s="14">
        <v>1.1611326135669179E-2</v>
      </c>
      <c r="T32" s="14">
        <v>0</v>
      </c>
      <c r="U32" s="14">
        <v>6.4507367420384328E-3</v>
      </c>
      <c r="V32" s="14">
        <v>0</v>
      </c>
      <c r="W32" s="14">
        <v>5.3914578665037009E-2</v>
      </c>
      <c r="X32" s="14">
        <v>2.1796699938887758E-2</v>
      </c>
      <c r="Y32" s="14">
        <v>5.4321993617165751E-4</v>
      </c>
      <c r="Z32" s="21">
        <v>0.7425137502546344</v>
      </c>
    </row>
    <row r="33" spans="1:26" x14ac:dyDescent="0.25">
      <c r="A33" s="4">
        <v>2005</v>
      </c>
      <c r="B33" s="8">
        <v>8612</v>
      </c>
      <c r="C33" s="8" t="s">
        <v>44</v>
      </c>
      <c r="D33" s="15">
        <v>3.7157454714352067E-3</v>
      </c>
      <c r="E33" s="14">
        <v>1.1611704598235021E-4</v>
      </c>
      <c r="F33" s="14">
        <v>0</v>
      </c>
      <c r="G33" s="14">
        <v>4.8769159312587089E-3</v>
      </c>
      <c r="H33" s="14">
        <v>2.2062238736646539E-3</v>
      </c>
      <c r="I33" s="14">
        <v>8.6042731072921513E-2</v>
      </c>
      <c r="J33" s="14">
        <v>2.3803994426381793E-2</v>
      </c>
      <c r="K33" s="15">
        <v>0</v>
      </c>
      <c r="L33" s="14">
        <v>0</v>
      </c>
      <c r="M33" s="14">
        <v>0</v>
      </c>
      <c r="N33" s="14">
        <v>0</v>
      </c>
      <c r="O33" s="14">
        <v>3.367394333488156E-3</v>
      </c>
      <c r="P33" s="14">
        <v>6.7812354853692525E-2</v>
      </c>
      <c r="Q33" s="14">
        <v>5.7942405945192753E-2</v>
      </c>
      <c r="R33" s="14">
        <v>4.8304691128657685E-2</v>
      </c>
      <c r="S33" s="14">
        <v>5.4575011611704598E-3</v>
      </c>
      <c r="T33" s="14">
        <v>0</v>
      </c>
      <c r="U33" s="14">
        <v>2.5545750116117046E-3</v>
      </c>
      <c r="V33" s="14">
        <v>0</v>
      </c>
      <c r="W33" s="14">
        <v>0.1072921504876916</v>
      </c>
      <c r="X33" s="14">
        <v>1.8810961449140733E-2</v>
      </c>
      <c r="Y33" s="14">
        <v>1.1611704598235021E-4</v>
      </c>
      <c r="Z33" s="21">
        <v>0.56758012076172781</v>
      </c>
    </row>
    <row r="34" spans="1:26" x14ac:dyDescent="0.25">
      <c r="A34" s="4">
        <v>2006</v>
      </c>
      <c r="B34" s="8">
        <v>5936</v>
      </c>
      <c r="C34" s="8" t="s">
        <v>44</v>
      </c>
      <c r="D34" s="15">
        <v>4.0431266846361188E-3</v>
      </c>
      <c r="E34" s="14">
        <v>1.6846361185983828E-4</v>
      </c>
      <c r="F34" s="14">
        <v>6.7385444743935314E-4</v>
      </c>
      <c r="G34" s="14">
        <v>1.2803234501347708E-2</v>
      </c>
      <c r="H34" s="14">
        <v>4.5485175202156338E-3</v>
      </c>
      <c r="I34" s="14">
        <v>4.447439353099731E-2</v>
      </c>
      <c r="J34" s="14">
        <v>1.8025606469002694E-2</v>
      </c>
      <c r="K34" s="15">
        <v>0</v>
      </c>
      <c r="L34" s="14">
        <v>2.6954177897574125E-3</v>
      </c>
      <c r="M34" s="14">
        <v>0</v>
      </c>
      <c r="N34" s="14">
        <v>0</v>
      </c>
      <c r="O34" s="14">
        <v>2.3584905660377362E-3</v>
      </c>
      <c r="P34" s="14">
        <v>5.2392183288409701E-2</v>
      </c>
      <c r="Q34" s="14">
        <v>2.2911051212938006E-2</v>
      </c>
      <c r="R34" s="14">
        <v>1.2971698113207548E-2</v>
      </c>
      <c r="S34" s="14">
        <v>1.5161725067385444E-3</v>
      </c>
      <c r="T34" s="14">
        <v>6.7385444743935314E-4</v>
      </c>
      <c r="U34" s="14">
        <v>4.7169811320754715E-3</v>
      </c>
      <c r="V34" s="14">
        <v>0</v>
      </c>
      <c r="W34" s="14">
        <v>0.10714285714285714</v>
      </c>
      <c r="X34" s="14">
        <v>1.8362533692722373E-2</v>
      </c>
      <c r="Y34" s="14">
        <v>0</v>
      </c>
      <c r="Z34" s="21">
        <v>0.68952156334231807</v>
      </c>
    </row>
    <row r="35" spans="1:26" x14ac:dyDescent="0.25">
      <c r="A35" s="4">
        <v>2007</v>
      </c>
      <c r="B35" s="8">
        <v>7638</v>
      </c>
      <c r="C35" s="8" t="s">
        <v>44</v>
      </c>
      <c r="D35" s="15">
        <v>9.4265514532600164E-3</v>
      </c>
      <c r="E35" s="14">
        <v>2.7494108405341712E-3</v>
      </c>
      <c r="F35" s="14">
        <v>6.5462162869861225E-4</v>
      </c>
      <c r="G35" s="14">
        <v>4.5823514008902855E-3</v>
      </c>
      <c r="H35" s="14">
        <v>0</v>
      </c>
      <c r="I35" s="14">
        <v>5.3678973553286199E-2</v>
      </c>
      <c r="J35" s="14">
        <v>1.7282010997643361E-2</v>
      </c>
      <c r="K35" s="15">
        <v>0</v>
      </c>
      <c r="L35" s="14">
        <v>3.0112594920136161E-3</v>
      </c>
      <c r="M35" s="14">
        <v>0</v>
      </c>
      <c r="N35" s="14">
        <v>6.5462162869861225E-4</v>
      </c>
      <c r="O35" s="14">
        <v>0</v>
      </c>
      <c r="P35" s="14">
        <v>4.2681330191149516E-2</v>
      </c>
      <c r="Q35" s="14">
        <v>2.5661167844985597E-2</v>
      </c>
      <c r="R35" s="14">
        <v>1.5710919088766692E-2</v>
      </c>
      <c r="S35" s="14">
        <v>7.462686567164179E-3</v>
      </c>
      <c r="T35" s="14">
        <v>0</v>
      </c>
      <c r="U35" s="14">
        <v>5.8915946582875096E-3</v>
      </c>
      <c r="V35" s="14">
        <v>0</v>
      </c>
      <c r="W35" s="14">
        <v>7.9471065724011525E-2</v>
      </c>
      <c r="X35" s="14">
        <v>2.1078816444095313E-2</v>
      </c>
      <c r="Y35" s="14">
        <v>0</v>
      </c>
      <c r="Z35" s="21">
        <v>0.7100026184865148</v>
      </c>
    </row>
    <row r="36" spans="1:26" x14ac:dyDescent="0.25">
      <c r="A36" s="4">
        <v>2008</v>
      </c>
      <c r="B36" s="8">
        <v>6177</v>
      </c>
      <c r="C36" s="8" t="s">
        <v>44</v>
      </c>
      <c r="D36" s="15">
        <v>2.7521450542334464E-3</v>
      </c>
      <c r="E36" s="14">
        <v>0</v>
      </c>
      <c r="F36" s="14">
        <v>0</v>
      </c>
      <c r="G36" s="14">
        <v>1.1332361988020075E-3</v>
      </c>
      <c r="H36" s="14">
        <v>3.5615994819491663E-3</v>
      </c>
      <c r="I36" s="14">
        <v>3.5615994819491667E-2</v>
      </c>
      <c r="J36" s="14">
        <v>1.8617451837461552E-2</v>
      </c>
      <c r="K36" s="15">
        <v>0</v>
      </c>
      <c r="L36" s="14">
        <v>2.9140359397765905E-3</v>
      </c>
      <c r="M36" s="14">
        <v>0</v>
      </c>
      <c r="N36" s="14">
        <v>0</v>
      </c>
      <c r="O36" s="14">
        <v>0</v>
      </c>
      <c r="P36" s="14">
        <v>3.6911121903836816E-2</v>
      </c>
      <c r="Q36" s="14">
        <v>1.4408288813339809E-2</v>
      </c>
      <c r="R36" s="14">
        <v>0</v>
      </c>
      <c r="S36" s="14">
        <v>0</v>
      </c>
      <c r="T36" s="14">
        <v>1.7807997409745831E-3</v>
      </c>
      <c r="U36" s="14">
        <v>3.2378177108628786E-3</v>
      </c>
      <c r="V36" s="14">
        <v>0</v>
      </c>
      <c r="W36" s="14">
        <v>0.11834223733203821</v>
      </c>
      <c r="X36" s="14">
        <v>2.5578759915816738E-2</v>
      </c>
      <c r="Y36" s="14">
        <v>3.2378177108628785E-4</v>
      </c>
      <c r="Z36" s="21">
        <v>0.73482272948033023</v>
      </c>
    </row>
    <row r="37" spans="1:26" x14ac:dyDescent="0.25">
      <c r="A37" s="4">
        <v>2009</v>
      </c>
      <c r="B37" s="8">
        <v>11322</v>
      </c>
      <c r="C37" s="8" t="s">
        <v>44</v>
      </c>
      <c r="D37" s="15">
        <v>1.4131778837661192E-3</v>
      </c>
      <c r="E37" s="14">
        <v>5.2994170641229468E-4</v>
      </c>
      <c r="F37" s="14">
        <v>0</v>
      </c>
      <c r="G37" s="14">
        <v>1.9431195901784136E-3</v>
      </c>
      <c r="H37" s="14">
        <v>5.2994170641229468E-4</v>
      </c>
      <c r="I37" s="14">
        <v>1.5368309485956546E-2</v>
      </c>
      <c r="J37" s="14">
        <v>3.9657304363186714E-2</v>
      </c>
      <c r="K37" s="15">
        <v>0</v>
      </c>
      <c r="L37" s="14">
        <v>5.7410351527998581E-3</v>
      </c>
      <c r="M37" s="14">
        <v>0</v>
      </c>
      <c r="N37" s="14">
        <v>0</v>
      </c>
      <c r="O37" s="14">
        <v>7.0658894188305958E-4</v>
      </c>
      <c r="P37" s="14">
        <v>3.0559971736442326E-2</v>
      </c>
      <c r="Q37" s="14">
        <v>4.9372902314078787E-2</v>
      </c>
      <c r="R37" s="14">
        <v>0</v>
      </c>
      <c r="S37" s="14">
        <v>1.0598834128245894E-3</v>
      </c>
      <c r="T37" s="14">
        <v>7.0658894188305958E-4</v>
      </c>
      <c r="U37" s="14">
        <v>2.4818936583642467E-2</v>
      </c>
      <c r="V37" s="14">
        <v>0</v>
      </c>
      <c r="W37" s="14">
        <v>0.10245539657304363</v>
      </c>
      <c r="X37" s="14">
        <v>3.3651298357180712E-2</v>
      </c>
      <c r="Y37" s="14">
        <v>1.7664723547076489E-4</v>
      </c>
      <c r="Z37" s="21">
        <v>0.69130895601483833</v>
      </c>
    </row>
    <row r="38" spans="1:26" x14ac:dyDescent="0.25">
      <c r="A38" s="4">
        <v>2010</v>
      </c>
      <c r="B38" s="8">
        <v>6715</v>
      </c>
      <c r="C38" s="8" t="s">
        <v>44</v>
      </c>
      <c r="D38" s="15">
        <v>8.3395383469843636E-3</v>
      </c>
      <c r="E38" s="14">
        <v>1.1913626209977663E-3</v>
      </c>
      <c r="F38" s="14">
        <v>0</v>
      </c>
      <c r="G38" s="14">
        <v>1.0871183916604616E-2</v>
      </c>
      <c r="H38" s="14">
        <v>1.9359642591213701E-3</v>
      </c>
      <c r="I38" s="14">
        <v>6.3440059568131049E-2</v>
      </c>
      <c r="J38" s="14">
        <v>3.5740878629932984E-2</v>
      </c>
      <c r="K38" s="15">
        <v>0</v>
      </c>
      <c r="L38" s="14">
        <v>2.8294862248696949E-3</v>
      </c>
      <c r="M38" s="14">
        <v>0</v>
      </c>
      <c r="N38" s="14">
        <v>0</v>
      </c>
      <c r="O38" s="14">
        <v>2.6805658972449738E-3</v>
      </c>
      <c r="P38" s="14">
        <v>9.4862248696947135E-2</v>
      </c>
      <c r="Q38" s="14">
        <v>9.5904690990320174E-2</v>
      </c>
      <c r="R38" s="14">
        <v>3.2315711094564409E-2</v>
      </c>
      <c r="S38" s="14">
        <v>1.9359642591213701E-3</v>
      </c>
      <c r="T38" s="14">
        <v>0</v>
      </c>
      <c r="U38" s="14">
        <v>4.0208488458674608E-3</v>
      </c>
      <c r="V38" s="14">
        <v>0</v>
      </c>
      <c r="W38" s="14">
        <v>0.27699180938198065</v>
      </c>
      <c r="X38" s="14">
        <v>3.3358153387937454E-2</v>
      </c>
      <c r="Y38" s="14">
        <v>1.4892032762472079E-4</v>
      </c>
      <c r="Z38" s="21">
        <v>0.3334326135517498</v>
      </c>
    </row>
    <row r="39" spans="1:26" x14ac:dyDescent="0.25">
      <c r="A39" s="4">
        <v>2011</v>
      </c>
      <c r="B39" s="8">
        <v>4813</v>
      </c>
      <c r="C39" s="8" t="s">
        <v>31</v>
      </c>
      <c r="D39" s="15">
        <v>6.0253480157905666E-3</v>
      </c>
      <c r="E39" s="14">
        <v>2.0777062123415748E-4</v>
      </c>
      <c r="F39" s="14">
        <v>0</v>
      </c>
      <c r="G39" s="14">
        <v>4.7787242883856225E-3</v>
      </c>
      <c r="H39" s="14">
        <v>8.3108248493662994E-4</v>
      </c>
      <c r="I39" s="14">
        <v>4.6125077913982959E-2</v>
      </c>
      <c r="J39" s="14">
        <v>3.5736546852275092E-2</v>
      </c>
      <c r="K39" s="15">
        <v>0</v>
      </c>
      <c r="L39" s="14">
        <v>1.0388531061707874E-3</v>
      </c>
      <c r="M39" s="14">
        <v>0</v>
      </c>
      <c r="N39" s="14">
        <v>0</v>
      </c>
      <c r="O39" s="14">
        <v>6.2331186370247248E-4</v>
      </c>
      <c r="P39" s="14">
        <v>6.4201121961354662E-2</v>
      </c>
      <c r="Q39" s="14">
        <v>8.1030542281321422E-2</v>
      </c>
      <c r="R39" s="14">
        <v>1.6829420319966756E-2</v>
      </c>
      <c r="S39" s="14">
        <v>9.557448576771245E-3</v>
      </c>
      <c r="T39" s="14">
        <v>0</v>
      </c>
      <c r="U39" s="14">
        <v>7.8952836068979845E-3</v>
      </c>
      <c r="V39" s="14">
        <v>0</v>
      </c>
      <c r="W39" s="14">
        <v>0.26345314772491174</v>
      </c>
      <c r="X39" s="14">
        <v>9.7444421358819866E-2</v>
      </c>
      <c r="Y39" s="14">
        <v>5.1942655308539372E-3</v>
      </c>
      <c r="Z39" s="21">
        <v>0.35902763349262412</v>
      </c>
    </row>
    <row r="40" spans="1:26" x14ac:dyDescent="0.25">
      <c r="A40" s="4">
        <v>2012</v>
      </c>
      <c r="B40" s="8">
        <v>3983</v>
      </c>
      <c r="C40" s="8" t="s">
        <v>92</v>
      </c>
      <c r="D40" s="15">
        <v>7.7830780818478537E-3</v>
      </c>
      <c r="E40" s="14">
        <v>0</v>
      </c>
      <c r="F40" s="14">
        <v>0</v>
      </c>
      <c r="G40" s="14">
        <v>4.5192066281697215E-3</v>
      </c>
      <c r="H40" s="14">
        <v>2.5106703489831785E-4</v>
      </c>
      <c r="I40" s="14">
        <v>2.2344966105950288E-2</v>
      </c>
      <c r="J40" s="14">
        <v>1.8830027617373839E-2</v>
      </c>
      <c r="K40" s="15">
        <v>0</v>
      </c>
      <c r="L40" s="14">
        <v>2.2596033140848608E-3</v>
      </c>
      <c r="M40" s="14">
        <v>0</v>
      </c>
      <c r="N40" s="14">
        <v>0</v>
      </c>
      <c r="O40" s="14">
        <v>3.5149384885764501E-3</v>
      </c>
      <c r="P40" s="14">
        <v>9.0133065528496106E-2</v>
      </c>
      <c r="Q40" s="14">
        <v>5.372834546824002E-2</v>
      </c>
      <c r="R40" s="14">
        <v>5.9000753201104698E-2</v>
      </c>
      <c r="S40" s="14">
        <v>1.3055485814712529E-2</v>
      </c>
      <c r="T40" s="14">
        <v>0</v>
      </c>
      <c r="U40" s="14">
        <v>1.5064022093899071E-3</v>
      </c>
      <c r="V40" s="14">
        <v>0</v>
      </c>
      <c r="W40" s="14">
        <v>0.15490836053226212</v>
      </c>
      <c r="X40" s="14">
        <v>7.4315842329902085E-2</v>
      </c>
      <c r="Y40" s="14">
        <v>2.9876977152899824E-2</v>
      </c>
      <c r="Z40" s="21">
        <v>0.46397188049209137</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5808</v>
      </c>
      <c r="C42" s="9"/>
      <c r="D42" s="16">
        <v>9.3368125067759093E-3</v>
      </c>
      <c r="E42" s="1">
        <v>6.6402406344309598E-4</v>
      </c>
      <c r="F42" s="1">
        <v>4.0535414786868916E-4</v>
      </c>
      <c r="G42" s="1">
        <v>7.983661315940617E-3</v>
      </c>
      <c r="H42" s="1">
        <v>1.11196362051549E-3</v>
      </c>
      <c r="I42" s="1">
        <v>6.8437216413685234E-2</v>
      </c>
      <c r="J42" s="1">
        <v>2.1237255926687185E-2</v>
      </c>
      <c r="K42" s="16">
        <v>2.8459025105975126E-4</v>
      </c>
      <c r="L42" s="1">
        <v>1.7267861965591449E-3</v>
      </c>
      <c r="M42" s="1">
        <v>7.9085084590309297E-4</v>
      </c>
      <c r="N42" s="1">
        <v>4.4739522284093485E-3</v>
      </c>
      <c r="O42" s="1">
        <v>1.4115503723496035E-3</v>
      </c>
      <c r="P42" s="1">
        <v>5.807056127201609E-2</v>
      </c>
      <c r="Q42" s="1">
        <v>3.1039087678079558E-2</v>
      </c>
      <c r="R42" s="1">
        <v>4.3657100190084425E-2</v>
      </c>
      <c r="S42" s="1">
        <v>5.9545203486121162E-3</v>
      </c>
      <c r="T42" s="1">
        <v>1.2422452993231807E-3</v>
      </c>
      <c r="U42" s="1">
        <v>6.3734406826466529E-3</v>
      </c>
      <c r="V42" s="1">
        <v>0</v>
      </c>
      <c r="W42" s="1">
        <v>0.13020758915063008</v>
      </c>
      <c r="X42" s="1">
        <v>3.3426532083684152E-2</v>
      </c>
      <c r="Y42" s="1">
        <v>1.6611017168171648E-3</v>
      </c>
      <c r="Z42" s="22">
        <v>0.57050380368890929</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2210</v>
      </c>
      <c r="C44" s="9"/>
      <c r="D44" s="16">
        <v>1.1039377746508001E-2</v>
      </c>
      <c r="E44" s="1">
        <v>7.8622533218020293E-4</v>
      </c>
      <c r="F44" s="1">
        <v>0</v>
      </c>
      <c r="G44" s="1">
        <v>1.157719755282691E-2</v>
      </c>
      <c r="H44" s="1">
        <v>1.4614541468761417E-4</v>
      </c>
      <c r="I44" s="1">
        <v>0.12858029478774771</v>
      </c>
      <c r="J44" s="1">
        <v>2.5334751889869864E-2</v>
      </c>
      <c r="K44" s="16">
        <v>9.7573800363343294E-4</v>
      </c>
      <c r="L44" s="1">
        <v>1.6054473322109444E-3</v>
      </c>
      <c r="M44" s="1">
        <v>1.9875628647120949E-3</v>
      </c>
      <c r="N44" s="1">
        <v>1.1858223272500155E-2</v>
      </c>
      <c r="O44" s="1">
        <v>3.3483568097118744E-4</v>
      </c>
      <c r="P44" s="1">
        <v>7.4562890718304575E-2</v>
      </c>
      <c r="Q44" s="1">
        <v>1.5182460424583041E-2</v>
      </c>
      <c r="R44" s="1">
        <v>4.7670936601629917E-2</v>
      </c>
      <c r="S44" s="1">
        <v>5.0225645992949481E-3</v>
      </c>
      <c r="T44" s="1">
        <v>3.5384528924061872E-3</v>
      </c>
      <c r="U44" s="1">
        <v>1.1326888818252454E-2</v>
      </c>
      <c r="V44" s="1">
        <v>0</v>
      </c>
      <c r="W44" s="1">
        <v>0.13182712830610668</v>
      </c>
      <c r="X44" s="1">
        <v>1.782373670818712E-2</v>
      </c>
      <c r="Y44" s="1">
        <v>4.9807317193177342E-4</v>
      </c>
      <c r="Z44" s="22">
        <v>0.49832106788145508</v>
      </c>
    </row>
    <row r="45" spans="1:26" x14ac:dyDescent="0.25">
      <c r="A45" s="5" t="s">
        <v>35</v>
      </c>
      <c r="B45" s="9">
        <v>4130</v>
      </c>
      <c r="C45" s="9"/>
      <c r="D45" s="16">
        <v>1.4354531237191968E-2</v>
      </c>
      <c r="E45" s="1">
        <v>7.4991178986151292E-4</v>
      </c>
      <c r="F45" s="1">
        <v>8.896245494009221E-4</v>
      </c>
      <c r="G45" s="1">
        <v>1.4537146259068615E-2</v>
      </c>
      <c r="H45" s="1">
        <v>2.9740661432310256E-3</v>
      </c>
      <c r="I45" s="1">
        <v>1.8644310944352045E-2</v>
      </c>
      <c r="J45" s="1">
        <v>5.402789513866497E-3</v>
      </c>
      <c r="K45" s="16">
        <v>0</v>
      </c>
      <c r="L45" s="1">
        <v>9.6720278417482567E-4</v>
      </c>
      <c r="M45" s="1">
        <v>1.3750333551995197E-3</v>
      </c>
      <c r="N45" s="1">
        <v>6.171724748957285E-3</v>
      </c>
      <c r="O45" s="1">
        <v>2.5081212331906919E-3</v>
      </c>
      <c r="P45" s="1">
        <v>1.1730621735165416E-2</v>
      </c>
      <c r="Q45" s="1">
        <v>2.6989503515645699E-3</v>
      </c>
      <c r="R45" s="1">
        <v>4.3865592455178203E-2</v>
      </c>
      <c r="S45" s="1">
        <v>1.594919643081218E-3</v>
      </c>
      <c r="T45" s="1">
        <v>5.9481322864620512E-5</v>
      </c>
      <c r="U45" s="1">
        <v>6.6950662818922584E-4</v>
      </c>
      <c r="V45" s="1">
        <v>0</v>
      </c>
      <c r="W45" s="1">
        <v>0.13275433529602851</v>
      </c>
      <c r="X45" s="1">
        <v>4.7634200931198127E-2</v>
      </c>
      <c r="Y45" s="1">
        <v>0</v>
      </c>
      <c r="Z45" s="22">
        <v>0.69041792907823518</v>
      </c>
    </row>
    <row r="46" spans="1:26" ht="15.75" thickBot="1" x14ac:dyDescent="0.3">
      <c r="A46" s="6" t="s">
        <v>36</v>
      </c>
      <c r="B46" s="11">
        <v>7966</v>
      </c>
      <c r="C46" s="11"/>
      <c r="D46" s="17">
        <v>7.4103044446778531E-3</v>
      </c>
      <c r="E46" s="18">
        <v>5.8451891627059609E-4</v>
      </c>
      <c r="F46" s="18">
        <v>5.0425899290326953E-4</v>
      </c>
      <c r="G46" s="18">
        <v>4.7825749953986129E-3</v>
      </c>
      <c r="H46" s="18">
        <v>1.1958507542760986E-3</v>
      </c>
      <c r="I46" s="18">
        <v>4.9035585541511127E-2</v>
      </c>
      <c r="J46" s="18">
        <v>2.2581607890700288E-2</v>
      </c>
      <c r="K46" s="17">
        <v>0</v>
      </c>
      <c r="L46" s="18">
        <v>1.9502235028155993E-3</v>
      </c>
      <c r="M46" s="18">
        <v>6.7312870220786214E-5</v>
      </c>
      <c r="N46" s="18">
        <v>4.180083091036732E-4</v>
      </c>
      <c r="O46" s="18">
        <v>1.7149282478585784E-3</v>
      </c>
      <c r="P46" s="18">
        <v>5.9754383592482703E-2</v>
      </c>
      <c r="Q46" s="18">
        <v>4.5040287874795318E-2</v>
      </c>
      <c r="R46" s="18">
        <v>4.1605505070363029E-2</v>
      </c>
      <c r="S46" s="18">
        <v>7.3546983744558914E-3</v>
      </c>
      <c r="T46" s="18">
        <v>3.475909263085115E-4</v>
      </c>
      <c r="U46" s="18">
        <v>5.1189881979417737E-3</v>
      </c>
      <c r="V46" s="18">
        <v>0</v>
      </c>
      <c r="W46" s="18">
        <v>0.12885208825602062</v>
      </c>
      <c r="X46" s="18">
        <v>3.8183429304108257E-2</v>
      </c>
      <c r="Y46" s="18">
        <v>2.5985663571492534E-3</v>
      </c>
      <c r="Z46" s="23">
        <v>0.58089928758063814</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Z46"/>
  <sheetViews>
    <sheetView workbookViewId="0">
      <selection activeCell="A7" sqref="A7:Z46"/>
    </sheetView>
  </sheetViews>
  <sheetFormatPr defaultRowHeight="15" x14ac:dyDescent="0.25"/>
  <cols>
    <col min="2" max="2" width="9.85546875" bestFit="1" customWidth="1"/>
    <col min="3" max="3" width="8.28515625" customWidth="1"/>
    <col min="4" max="26" width="7.42578125" customWidth="1"/>
  </cols>
  <sheetData>
    <row r="1" spans="1:26" x14ac:dyDescent="0.25">
      <c r="A1" t="s">
        <v>108</v>
      </c>
    </row>
    <row r="2" spans="1:26" x14ac:dyDescent="0.25">
      <c r="A2" t="s">
        <v>109</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88</v>
      </c>
      <c r="C14" s="8">
        <v>2</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380</v>
      </c>
      <c r="C15" s="8">
        <v>3</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1471</v>
      </c>
      <c r="C16" s="8" t="s">
        <v>60</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1565</v>
      </c>
      <c r="C17" s="8" t="s">
        <v>61</v>
      </c>
      <c r="D17" s="15">
        <v>2.5559105431309905E-3</v>
      </c>
      <c r="E17" s="14">
        <v>1.2779552715654952E-3</v>
      </c>
      <c r="F17" s="14">
        <v>0</v>
      </c>
      <c r="G17" s="14">
        <v>1.6613418530351438E-2</v>
      </c>
      <c r="H17" s="14">
        <v>0</v>
      </c>
      <c r="I17" s="14">
        <v>5.1118210862619806E-2</v>
      </c>
      <c r="J17" s="14">
        <v>6.9648562300319489E-2</v>
      </c>
      <c r="K17" s="15">
        <v>0</v>
      </c>
      <c r="L17" s="14">
        <v>0</v>
      </c>
      <c r="M17" s="14">
        <v>4.4728434504792336E-3</v>
      </c>
      <c r="N17" s="14">
        <v>3.769968051118211E-2</v>
      </c>
      <c r="O17" s="14">
        <v>0</v>
      </c>
      <c r="P17" s="14">
        <v>6.9648562300319489E-2</v>
      </c>
      <c r="Q17" s="14">
        <v>1.4696485623003195E-2</v>
      </c>
      <c r="R17" s="14">
        <v>4.1533546325878593E-2</v>
      </c>
      <c r="S17" s="14">
        <v>1.34185303514377E-2</v>
      </c>
      <c r="T17" s="14">
        <v>4.4728434504792336E-3</v>
      </c>
      <c r="U17" s="14">
        <v>1.2140575079872203E-2</v>
      </c>
      <c r="V17" s="14">
        <v>0</v>
      </c>
      <c r="W17" s="14">
        <v>0.16357827476038339</v>
      </c>
      <c r="X17" s="14">
        <v>2.8115015974440896E-2</v>
      </c>
      <c r="Y17" s="14">
        <v>0</v>
      </c>
      <c r="Z17" s="21">
        <v>0.46900958466453674</v>
      </c>
    </row>
    <row r="18" spans="1:26" x14ac:dyDescent="0.25">
      <c r="A18" s="4">
        <v>1990</v>
      </c>
      <c r="B18" s="8">
        <v>3278</v>
      </c>
      <c r="C18" s="8" t="s">
        <v>94</v>
      </c>
      <c r="D18" s="15">
        <v>4.881025015253203E-3</v>
      </c>
      <c r="E18" s="14">
        <v>0</v>
      </c>
      <c r="F18" s="14">
        <v>0</v>
      </c>
      <c r="G18" s="14">
        <v>3.6607687614399025E-3</v>
      </c>
      <c r="H18" s="14">
        <v>0</v>
      </c>
      <c r="I18" s="14">
        <v>0.16442953020134229</v>
      </c>
      <c r="J18" s="14">
        <v>3.4167175106772425E-2</v>
      </c>
      <c r="K18" s="15">
        <v>0</v>
      </c>
      <c r="L18" s="14">
        <v>9.1519219035997561E-4</v>
      </c>
      <c r="M18" s="14">
        <v>7.9316656497864547E-3</v>
      </c>
      <c r="N18" s="14">
        <v>1.1897498474679682E-2</v>
      </c>
      <c r="O18" s="14">
        <v>0</v>
      </c>
      <c r="P18" s="14">
        <v>8.7553386211104325E-2</v>
      </c>
      <c r="Q18" s="14">
        <v>5.0030506406345335E-2</v>
      </c>
      <c r="R18" s="14">
        <v>0.11561928004881025</v>
      </c>
      <c r="S18" s="14">
        <v>4.881025015253203E-3</v>
      </c>
      <c r="T18" s="14">
        <v>3.0506406345332522E-3</v>
      </c>
      <c r="U18" s="14">
        <v>2.5320317266625991E-2</v>
      </c>
      <c r="V18" s="14">
        <v>0</v>
      </c>
      <c r="W18" s="14">
        <v>0.13971934106162295</v>
      </c>
      <c r="X18" s="14">
        <v>1.4032946918852958E-2</v>
      </c>
      <c r="Y18" s="14">
        <v>0</v>
      </c>
      <c r="Z18" s="21">
        <v>0.33190970103721784</v>
      </c>
    </row>
    <row r="19" spans="1:26" x14ac:dyDescent="0.25">
      <c r="A19" s="4">
        <v>1991</v>
      </c>
      <c r="B19" s="8">
        <v>2728</v>
      </c>
      <c r="C19" s="8" t="s">
        <v>30</v>
      </c>
      <c r="D19" s="15">
        <v>7.3313782991202346E-4</v>
      </c>
      <c r="E19" s="14">
        <v>0</v>
      </c>
      <c r="F19" s="14">
        <v>0</v>
      </c>
      <c r="G19" s="14">
        <v>5.131964809384164E-3</v>
      </c>
      <c r="H19" s="14">
        <v>0</v>
      </c>
      <c r="I19" s="14">
        <v>0.10593841642228739</v>
      </c>
      <c r="J19" s="14">
        <v>1.9428152492668622E-2</v>
      </c>
      <c r="K19" s="15">
        <v>2.1994134897360706E-3</v>
      </c>
      <c r="L19" s="14">
        <v>4.3988269794721403E-3</v>
      </c>
      <c r="M19" s="14">
        <v>7.3313782991202346E-4</v>
      </c>
      <c r="N19" s="14">
        <v>1.9061583577712614E-2</v>
      </c>
      <c r="O19" s="14">
        <v>0</v>
      </c>
      <c r="P19" s="14">
        <v>6.5982404692082108E-2</v>
      </c>
      <c r="Q19" s="14">
        <v>1.0630498533724339E-2</v>
      </c>
      <c r="R19" s="14">
        <v>5.1319648093841645E-2</v>
      </c>
      <c r="S19" s="14">
        <v>1.0630498533724339E-2</v>
      </c>
      <c r="T19" s="14">
        <v>4.3988269794721412E-3</v>
      </c>
      <c r="U19" s="14">
        <v>7.331378299120235E-3</v>
      </c>
      <c r="V19" s="14">
        <v>0</v>
      </c>
      <c r="W19" s="14">
        <v>0.16348973607038123</v>
      </c>
      <c r="X19" s="14">
        <v>8.4310850439882692E-3</v>
      </c>
      <c r="Y19" s="14">
        <v>2.1994134897360706E-3</v>
      </c>
      <c r="Z19" s="21">
        <v>0.51796187683284456</v>
      </c>
    </row>
    <row r="20" spans="1:26" x14ac:dyDescent="0.25">
      <c r="A20" s="4">
        <v>1992</v>
      </c>
      <c r="B20" s="8">
        <v>2111</v>
      </c>
      <c r="C20" s="8" t="s">
        <v>45</v>
      </c>
      <c r="D20" s="15">
        <v>3.3159639981051635E-3</v>
      </c>
      <c r="E20" s="14">
        <v>0</v>
      </c>
      <c r="F20" s="14">
        <v>0</v>
      </c>
      <c r="G20" s="14">
        <v>2.5106584557081951E-2</v>
      </c>
      <c r="H20" s="14">
        <v>0</v>
      </c>
      <c r="I20" s="14">
        <v>0.21790620558976787</v>
      </c>
      <c r="J20" s="14">
        <v>3.2212221695878729E-2</v>
      </c>
      <c r="K20" s="15">
        <v>0</v>
      </c>
      <c r="L20" s="14">
        <v>1.4211274277593558E-3</v>
      </c>
      <c r="M20" s="14">
        <v>0</v>
      </c>
      <c r="N20" s="14">
        <v>9.0004737091425868E-3</v>
      </c>
      <c r="O20" s="14">
        <v>1.8948365703458077E-3</v>
      </c>
      <c r="P20" s="14">
        <v>0.17100900047370915</v>
      </c>
      <c r="Q20" s="14">
        <v>1.6106110847939364E-2</v>
      </c>
      <c r="R20" s="14">
        <v>4.5476077688299386E-2</v>
      </c>
      <c r="S20" s="14">
        <v>4.7370914258645196E-3</v>
      </c>
      <c r="T20" s="14">
        <v>0</v>
      </c>
      <c r="U20" s="14">
        <v>1.8474656560871626E-2</v>
      </c>
      <c r="V20" s="14">
        <v>0</v>
      </c>
      <c r="W20" s="14">
        <v>9.2373282804358123E-2</v>
      </c>
      <c r="X20" s="14">
        <v>1.8000947418285174E-2</v>
      </c>
      <c r="Y20" s="14">
        <v>0</v>
      </c>
      <c r="Z20" s="21">
        <v>0.34296541923259116</v>
      </c>
    </row>
    <row r="21" spans="1:26" x14ac:dyDescent="0.25">
      <c r="A21" s="4">
        <v>1993</v>
      </c>
      <c r="B21" s="8">
        <v>699</v>
      </c>
      <c r="C21" s="8" t="s">
        <v>46</v>
      </c>
      <c r="D21" s="15">
        <v>4.148783977110157E-2</v>
      </c>
      <c r="E21" s="14">
        <v>0</v>
      </c>
      <c r="F21" s="14">
        <v>0</v>
      </c>
      <c r="G21" s="14">
        <v>1.7167381974248927E-2</v>
      </c>
      <c r="H21" s="14">
        <v>0</v>
      </c>
      <c r="I21" s="14">
        <v>0.26323319027181691</v>
      </c>
      <c r="J21" s="14">
        <v>1.2875536480686695E-2</v>
      </c>
      <c r="K21" s="15">
        <v>4.2918454935622317E-3</v>
      </c>
      <c r="L21" s="14">
        <v>2.8612303290414878E-3</v>
      </c>
      <c r="M21" s="14">
        <v>0</v>
      </c>
      <c r="N21" s="14">
        <v>0</v>
      </c>
      <c r="O21" s="14">
        <v>0</v>
      </c>
      <c r="P21" s="14">
        <v>9.012875536480687E-2</v>
      </c>
      <c r="Q21" s="14">
        <v>1.2875536480686695E-2</v>
      </c>
      <c r="R21" s="14">
        <v>4.5779685264663805E-2</v>
      </c>
      <c r="S21" s="14">
        <v>0</v>
      </c>
      <c r="T21" s="14">
        <v>0</v>
      </c>
      <c r="U21" s="14">
        <v>0</v>
      </c>
      <c r="V21" s="14">
        <v>0</v>
      </c>
      <c r="W21" s="14">
        <v>0.1630901287553648</v>
      </c>
      <c r="X21" s="14">
        <v>0</v>
      </c>
      <c r="Y21" s="14">
        <v>1.4306151645207439E-3</v>
      </c>
      <c r="Z21" s="21">
        <v>0.34477825464949929</v>
      </c>
    </row>
    <row r="22" spans="1:26" x14ac:dyDescent="0.25">
      <c r="A22" s="4">
        <v>1994</v>
      </c>
      <c r="B22" s="8">
        <v>308</v>
      </c>
      <c r="C22" s="8" t="s">
        <v>47</v>
      </c>
      <c r="D22" s="15">
        <v>0</v>
      </c>
      <c r="E22" s="14">
        <v>0</v>
      </c>
      <c r="F22" s="14">
        <v>0</v>
      </c>
      <c r="G22" s="14">
        <v>0</v>
      </c>
      <c r="H22" s="14">
        <v>0</v>
      </c>
      <c r="I22" s="14">
        <v>9.74025974025974E-3</v>
      </c>
      <c r="J22" s="14">
        <v>0</v>
      </c>
      <c r="K22" s="15">
        <v>0</v>
      </c>
      <c r="L22" s="14">
        <v>0</v>
      </c>
      <c r="M22" s="14">
        <v>0</v>
      </c>
      <c r="N22" s="14">
        <v>0</v>
      </c>
      <c r="O22" s="14">
        <v>0</v>
      </c>
      <c r="P22" s="14">
        <v>0</v>
      </c>
      <c r="Q22" s="14">
        <v>0</v>
      </c>
      <c r="R22" s="14">
        <v>0</v>
      </c>
      <c r="S22" s="14">
        <v>0</v>
      </c>
      <c r="T22" s="14">
        <v>0</v>
      </c>
      <c r="U22" s="14">
        <v>0</v>
      </c>
      <c r="V22" s="14">
        <v>0</v>
      </c>
      <c r="W22" s="14">
        <v>5.844155844155844E-2</v>
      </c>
      <c r="X22" s="14">
        <v>9.74025974025974E-3</v>
      </c>
      <c r="Y22" s="14">
        <v>0</v>
      </c>
      <c r="Z22" s="21">
        <v>0.92207792207792205</v>
      </c>
    </row>
    <row r="23" spans="1:26" x14ac:dyDescent="0.25">
      <c r="A23" s="4">
        <v>1995</v>
      </c>
      <c r="B23" s="8">
        <v>3554</v>
      </c>
      <c r="C23" s="8" t="s">
        <v>42</v>
      </c>
      <c r="D23" s="15">
        <v>0</v>
      </c>
      <c r="E23" s="14">
        <v>0</v>
      </c>
      <c r="F23" s="14">
        <v>0</v>
      </c>
      <c r="G23" s="14">
        <v>0</v>
      </c>
      <c r="H23" s="14">
        <v>0</v>
      </c>
      <c r="I23" s="14">
        <v>3.0951041080472708E-3</v>
      </c>
      <c r="J23" s="14">
        <v>5.3460889138998314E-3</v>
      </c>
      <c r="K23" s="15">
        <v>0</v>
      </c>
      <c r="L23" s="14">
        <v>0</v>
      </c>
      <c r="M23" s="14">
        <v>0</v>
      </c>
      <c r="N23" s="14">
        <v>5.3460889138998314E-3</v>
      </c>
      <c r="O23" s="14">
        <v>2.8137310073157008E-4</v>
      </c>
      <c r="P23" s="14">
        <v>4.5019696117051212E-3</v>
      </c>
      <c r="Q23" s="14">
        <v>8.4411930219471017E-4</v>
      </c>
      <c r="R23" s="14">
        <v>5.6274620146314015E-4</v>
      </c>
      <c r="S23" s="14">
        <v>5.6274620146314015E-4</v>
      </c>
      <c r="T23" s="14">
        <v>3.0951041080472708E-3</v>
      </c>
      <c r="U23" s="14">
        <v>0</v>
      </c>
      <c r="V23" s="14">
        <v>0</v>
      </c>
      <c r="W23" s="14">
        <v>7.5970737197523916E-3</v>
      </c>
      <c r="X23" s="14">
        <v>3.1232414181204277E-2</v>
      </c>
      <c r="Y23" s="14">
        <v>0</v>
      </c>
      <c r="Z23" s="21">
        <v>0.93753517163759148</v>
      </c>
    </row>
    <row r="24" spans="1:26" x14ac:dyDescent="0.25">
      <c r="A24" s="4">
        <v>1996</v>
      </c>
      <c r="B24" s="8">
        <v>3207</v>
      </c>
      <c r="C24" s="8" t="s">
        <v>43</v>
      </c>
      <c r="D24" s="15">
        <v>3.4299968818210166E-3</v>
      </c>
      <c r="E24" s="14">
        <v>6.2363579669473025E-4</v>
      </c>
      <c r="F24" s="14">
        <v>0</v>
      </c>
      <c r="G24" s="14">
        <v>0</v>
      </c>
      <c r="H24" s="14">
        <v>0</v>
      </c>
      <c r="I24" s="14">
        <v>0</v>
      </c>
      <c r="J24" s="14">
        <v>5.9245400685999372E-3</v>
      </c>
      <c r="K24" s="15">
        <v>0</v>
      </c>
      <c r="L24" s="14">
        <v>1.5590894917368258E-3</v>
      </c>
      <c r="M24" s="14">
        <v>0</v>
      </c>
      <c r="N24" s="14">
        <v>1.0601808543810416E-2</v>
      </c>
      <c r="O24" s="14">
        <v>9.3545369504209543E-4</v>
      </c>
      <c r="P24" s="14">
        <v>8.7309011537262237E-3</v>
      </c>
      <c r="Q24" s="14">
        <v>6.2363579669473025E-4</v>
      </c>
      <c r="R24" s="14">
        <v>5.2385406922357346E-2</v>
      </c>
      <c r="S24" s="14">
        <v>0</v>
      </c>
      <c r="T24" s="14">
        <v>0</v>
      </c>
      <c r="U24" s="14">
        <v>0</v>
      </c>
      <c r="V24" s="14">
        <v>0</v>
      </c>
      <c r="W24" s="14">
        <v>0.15091986280012473</v>
      </c>
      <c r="X24" s="14">
        <v>2.8063610851262862E-2</v>
      </c>
      <c r="Y24" s="14">
        <v>0</v>
      </c>
      <c r="Z24" s="21">
        <v>0.7362020579981291</v>
      </c>
    </row>
    <row r="25" spans="1:26" x14ac:dyDescent="0.25">
      <c r="A25" s="4">
        <v>1997</v>
      </c>
      <c r="B25" s="8">
        <v>3216</v>
      </c>
      <c r="C25" s="8" t="s">
        <v>44</v>
      </c>
      <c r="D25" s="15">
        <v>1.4303482587064677E-2</v>
      </c>
      <c r="E25" s="14">
        <v>3.1094527363184079E-4</v>
      </c>
      <c r="F25" s="14">
        <v>0</v>
      </c>
      <c r="G25" s="14">
        <v>9.0174129353233837E-3</v>
      </c>
      <c r="H25" s="14">
        <v>0</v>
      </c>
      <c r="I25" s="14">
        <v>3.7002487562189053E-2</v>
      </c>
      <c r="J25" s="14">
        <v>9.6393034825870642E-3</v>
      </c>
      <c r="K25" s="15">
        <v>0</v>
      </c>
      <c r="L25" s="14">
        <v>0</v>
      </c>
      <c r="M25" s="14">
        <v>3.4203980099502488E-3</v>
      </c>
      <c r="N25" s="14">
        <v>5.5970149253731349E-3</v>
      </c>
      <c r="O25" s="14">
        <v>1.8656716417910447E-3</v>
      </c>
      <c r="P25" s="14">
        <v>1.2748756218905472E-2</v>
      </c>
      <c r="Q25" s="14">
        <v>4.3532338308457713E-3</v>
      </c>
      <c r="R25" s="14">
        <v>6.1256218905472636E-2</v>
      </c>
      <c r="S25" s="14">
        <v>3.4203980099502488E-3</v>
      </c>
      <c r="T25" s="14">
        <v>0</v>
      </c>
      <c r="U25" s="14">
        <v>9.3283582089552237E-4</v>
      </c>
      <c r="V25" s="14">
        <v>0</v>
      </c>
      <c r="W25" s="14">
        <v>0.11536069651741293</v>
      </c>
      <c r="X25" s="14">
        <v>4.5708955223880597E-2</v>
      </c>
      <c r="Y25" s="14">
        <v>0</v>
      </c>
      <c r="Z25" s="21">
        <v>0.67506218905472637</v>
      </c>
    </row>
    <row r="26" spans="1:26" x14ac:dyDescent="0.25">
      <c r="A26" s="4">
        <v>1998</v>
      </c>
      <c r="B26" s="8">
        <v>5451</v>
      </c>
      <c r="C26" s="8" t="s">
        <v>44</v>
      </c>
      <c r="D26" s="15">
        <v>1.3392038158136121E-2</v>
      </c>
      <c r="E26" s="14">
        <v>3.6690515501742798E-4</v>
      </c>
      <c r="F26" s="14">
        <v>1.4676206200697119E-3</v>
      </c>
      <c r="G26" s="14">
        <v>2.0913593835993397E-2</v>
      </c>
      <c r="H26" s="14">
        <v>6.9711979453311321E-3</v>
      </c>
      <c r="I26" s="14">
        <v>5.5035773252614197E-4</v>
      </c>
      <c r="J26" s="14">
        <v>0</v>
      </c>
      <c r="K26" s="15">
        <v>0</v>
      </c>
      <c r="L26" s="14">
        <v>1.1007154650522839E-3</v>
      </c>
      <c r="M26" s="14">
        <v>0</v>
      </c>
      <c r="N26" s="14">
        <v>3.6690515501742798E-4</v>
      </c>
      <c r="O26" s="14">
        <v>4.0359567051917082E-3</v>
      </c>
      <c r="P26" s="14">
        <v>1.3025133003118694E-2</v>
      </c>
      <c r="Q26" s="14">
        <v>2.3848835076132821E-3</v>
      </c>
      <c r="R26" s="14">
        <v>1.6327279398275545E-2</v>
      </c>
      <c r="S26" s="14">
        <v>1.1007154650522839E-3</v>
      </c>
      <c r="T26" s="14">
        <v>1.8345257750871399E-4</v>
      </c>
      <c r="U26" s="14">
        <v>3.6690515501742798E-4</v>
      </c>
      <c r="V26" s="14">
        <v>0</v>
      </c>
      <c r="W26" s="14">
        <v>0.10291689598238855</v>
      </c>
      <c r="X26" s="14">
        <v>5.8337919647771054E-2</v>
      </c>
      <c r="Y26" s="14">
        <v>0</v>
      </c>
      <c r="Z26" s="21">
        <v>0.75619152449091909</v>
      </c>
    </row>
    <row r="27" spans="1:26" x14ac:dyDescent="0.25">
      <c r="A27" s="4">
        <v>1999</v>
      </c>
      <c r="B27" s="8">
        <v>7107</v>
      </c>
      <c r="C27" s="8" t="s">
        <v>44</v>
      </c>
      <c r="D27" s="15">
        <v>1.0834388630927255E-2</v>
      </c>
      <c r="E27" s="14">
        <v>7.035317292809906E-4</v>
      </c>
      <c r="F27" s="14">
        <v>2.8141269171239624E-3</v>
      </c>
      <c r="G27" s="14">
        <v>7.7388490220908967E-3</v>
      </c>
      <c r="H27" s="14">
        <v>8.4423807513718866E-4</v>
      </c>
      <c r="I27" s="14">
        <v>1.1397214014352047E-2</v>
      </c>
      <c r="J27" s="14">
        <v>1.2100745743633038E-2</v>
      </c>
      <c r="K27" s="15">
        <v>0</v>
      </c>
      <c r="L27" s="14">
        <v>3.5176586464049529E-3</v>
      </c>
      <c r="M27" s="14">
        <v>8.4423807513718866E-4</v>
      </c>
      <c r="N27" s="14">
        <v>8.4423807513718866E-4</v>
      </c>
      <c r="O27" s="14">
        <v>2.8141269171239622E-4</v>
      </c>
      <c r="P27" s="14">
        <v>6.4443506402138737E-2</v>
      </c>
      <c r="Q27" s="14">
        <v>1.8151118615449557E-2</v>
      </c>
      <c r="R27" s="14">
        <v>5.3749824117067677E-2</v>
      </c>
      <c r="S27" s="14">
        <v>4.2211903756859438E-3</v>
      </c>
      <c r="T27" s="14">
        <v>0</v>
      </c>
      <c r="U27" s="14">
        <v>0</v>
      </c>
      <c r="V27" s="14">
        <v>0</v>
      </c>
      <c r="W27" s="14">
        <v>7.6544252145771777E-2</v>
      </c>
      <c r="X27" s="14">
        <v>3.9257070493879276E-2</v>
      </c>
      <c r="Y27" s="14">
        <v>0</v>
      </c>
      <c r="Z27" s="21">
        <v>0.69171239622906988</v>
      </c>
    </row>
    <row r="28" spans="1:26" x14ac:dyDescent="0.25">
      <c r="A28" s="4">
        <v>2000</v>
      </c>
      <c r="B28" s="8">
        <v>6242</v>
      </c>
      <c r="C28" s="8" t="s">
        <v>44</v>
      </c>
      <c r="D28" s="15">
        <v>1.2335789810958026E-2</v>
      </c>
      <c r="E28" s="14">
        <v>1.6020506247997436E-4</v>
      </c>
      <c r="F28" s="14">
        <v>6.4082024991989745E-4</v>
      </c>
      <c r="G28" s="14">
        <v>4.8061518743992311E-4</v>
      </c>
      <c r="H28" s="14">
        <v>0</v>
      </c>
      <c r="I28" s="14">
        <v>6.103812880487023E-2</v>
      </c>
      <c r="J28" s="14">
        <v>3.5245113745594359E-2</v>
      </c>
      <c r="K28" s="15">
        <v>0</v>
      </c>
      <c r="L28" s="14">
        <v>3.2041012495994872E-4</v>
      </c>
      <c r="M28" s="14">
        <v>0</v>
      </c>
      <c r="N28" s="14">
        <v>0</v>
      </c>
      <c r="O28" s="14">
        <v>6.4082024991989745E-4</v>
      </c>
      <c r="P28" s="14">
        <v>2.2909323934636336E-2</v>
      </c>
      <c r="Q28" s="14">
        <v>3.3803268183274594E-2</v>
      </c>
      <c r="R28" s="14">
        <v>3.2201217558474847E-2</v>
      </c>
      <c r="S28" s="14">
        <v>5.4469721243191284E-3</v>
      </c>
      <c r="T28" s="14">
        <v>0</v>
      </c>
      <c r="U28" s="14">
        <v>0</v>
      </c>
      <c r="V28" s="14">
        <v>0</v>
      </c>
      <c r="W28" s="14">
        <v>0.11054149311118232</v>
      </c>
      <c r="X28" s="14">
        <v>4.1172701057353413E-2</v>
      </c>
      <c r="Y28" s="14">
        <v>0</v>
      </c>
      <c r="Z28" s="21">
        <v>0.64306312079461714</v>
      </c>
    </row>
    <row r="29" spans="1:26" x14ac:dyDescent="0.25">
      <c r="A29" s="4">
        <v>2001</v>
      </c>
      <c r="B29" s="8">
        <v>9518</v>
      </c>
      <c r="C29" s="8" t="s">
        <v>44</v>
      </c>
      <c r="D29" s="15">
        <v>6.1987812565665055E-3</v>
      </c>
      <c r="E29" s="14">
        <v>0</v>
      </c>
      <c r="F29" s="14">
        <v>6.303845345660853E-4</v>
      </c>
      <c r="G29" s="14">
        <v>0</v>
      </c>
      <c r="H29" s="14">
        <v>0</v>
      </c>
      <c r="I29" s="14">
        <v>7.5120823702458497E-2</v>
      </c>
      <c r="J29" s="14">
        <v>1.6389997898718218E-2</v>
      </c>
      <c r="K29" s="15">
        <v>0</v>
      </c>
      <c r="L29" s="14">
        <v>4.202563563773902E-4</v>
      </c>
      <c r="M29" s="14">
        <v>0</v>
      </c>
      <c r="N29" s="14">
        <v>0</v>
      </c>
      <c r="O29" s="14">
        <v>3.5721790292078167E-3</v>
      </c>
      <c r="P29" s="14">
        <v>4.7909224627022483E-2</v>
      </c>
      <c r="Q29" s="14">
        <v>3.7297751628493379E-2</v>
      </c>
      <c r="R29" s="14">
        <v>0.14057575120823704</v>
      </c>
      <c r="S29" s="14">
        <v>1.1977306156755621E-2</v>
      </c>
      <c r="T29" s="14">
        <v>0</v>
      </c>
      <c r="U29" s="14">
        <v>2.6266022273586888E-3</v>
      </c>
      <c r="V29" s="14">
        <v>0</v>
      </c>
      <c r="W29" s="14">
        <v>0.13920991805001051</v>
      </c>
      <c r="X29" s="14">
        <v>3.7718007984870773E-2</v>
      </c>
      <c r="Y29" s="14">
        <v>0</v>
      </c>
      <c r="Z29" s="21">
        <v>0.48035301533935698</v>
      </c>
    </row>
    <row r="30" spans="1:26" x14ac:dyDescent="0.25">
      <c r="A30" s="4">
        <v>2002</v>
      </c>
      <c r="B30" s="8">
        <v>6539</v>
      </c>
      <c r="C30" s="8" t="s">
        <v>44</v>
      </c>
      <c r="D30" s="15">
        <v>1.1469643676403119E-2</v>
      </c>
      <c r="E30" s="14">
        <v>1.3763572411683743E-3</v>
      </c>
      <c r="F30" s="14">
        <v>1.529285823520416E-4</v>
      </c>
      <c r="G30" s="14">
        <v>7.0347147881939139E-3</v>
      </c>
      <c r="H30" s="14">
        <v>9.1757149411224954E-4</v>
      </c>
      <c r="I30" s="14">
        <v>6.9276647805474836E-2</v>
      </c>
      <c r="J30" s="14">
        <v>1.4834072488148034E-2</v>
      </c>
      <c r="K30" s="15">
        <v>0</v>
      </c>
      <c r="L30" s="14">
        <v>0</v>
      </c>
      <c r="M30" s="14">
        <v>0</v>
      </c>
      <c r="N30" s="14">
        <v>3.058571647040832E-4</v>
      </c>
      <c r="O30" s="14">
        <v>4.4349288882092061E-3</v>
      </c>
      <c r="P30" s="14">
        <v>0.10873222205230157</v>
      </c>
      <c r="Q30" s="14">
        <v>8.6863434775959633E-2</v>
      </c>
      <c r="R30" s="14">
        <v>5.9948004282000304E-2</v>
      </c>
      <c r="S30" s="14">
        <v>1.8045572717540908E-2</v>
      </c>
      <c r="T30" s="14">
        <v>1.3763572411683743E-3</v>
      </c>
      <c r="U30" s="14">
        <v>1.0705000764642911E-3</v>
      </c>
      <c r="V30" s="14">
        <v>0</v>
      </c>
      <c r="W30" s="14">
        <v>0.11270836519345466</v>
      </c>
      <c r="X30" s="14">
        <v>4.282000305857165E-2</v>
      </c>
      <c r="Y30" s="14">
        <v>0</v>
      </c>
      <c r="Z30" s="21">
        <v>0.45863281847377274</v>
      </c>
    </row>
    <row r="31" spans="1:26" x14ac:dyDescent="0.25">
      <c r="A31" s="4">
        <v>2003</v>
      </c>
      <c r="B31" s="8">
        <v>9960</v>
      </c>
      <c r="C31" s="8" t="s">
        <v>44</v>
      </c>
      <c r="D31" s="15">
        <v>4.9196787148594384E-3</v>
      </c>
      <c r="E31" s="14">
        <v>0</v>
      </c>
      <c r="F31" s="14">
        <v>4.0160642570281126E-4</v>
      </c>
      <c r="G31" s="14">
        <v>1.5060240963855422E-3</v>
      </c>
      <c r="H31" s="14">
        <v>5.0200803212851401E-4</v>
      </c>
      <c r="I31" s="14">
        <v>6.0140562248995985E-2</v>
      </c>
      <c r="J31" s="14">
        <v>1.0642570281124497E-2</v>
      </c>
      <c r="K31" s="15">
        <v>0</v>
      </c>
      <c r="L31" s="14">
        <v>3.0120481927710846E-4</v>
      </c>
      <c r="M31" s="14">
        <v>0</v>
      </c>
      <c r="N31" s="14">
        <v>0</v>
      </c>
      <c r="O31" s="14">
        <v>0</v>
      </c>
      <c r="P31" s="14">
        <v>3.8052208835341363E-2</v>
      </c>
      <c r="Q31" s="14">
        <v>2.13855421686747E-2</v>
      </c>
      <c r="R31" s="14">
        <v>2.9518072289156625E-2</v>
      </c>
      <c r="S31" s="14">
        <v>8.8353413654618466E-3</v>
      </c>
      <c r="T31" s="14">
        <v>0</v>
      </c>
      <c r="U31" s="14">
        <v>1.7068273092369479E-3</v>
      </c>
      <c r="V31" s="14">
        <v>0</v>
      </c>
      <c r="W31" s="14">
        <v>7.5602409638554219E-2</v>
      </c>
      <c r="X31" s="14">
        <v>2.218875502008032E-2</v>
      </c>
      <c r="Y31" s="14">
        <v>0</v>
      </c>
      <c r="Z31" s="21">
        <v>0.72429718875502003</v>
      </c>
    </row>
    <row r="32" spans="1:26" x14ac:dyDescent="0.25">
      <c r="A32" s="4">
        <v>2004</v>
      </c>
      <c r="B32" s="8">
        <v>14263</v>
      </c>
      <c r="C32" s="8" t="s">
        <v>44</v>
      </c>
      <c r="D32" s="15">
        <v>3.0147935216995022E-3</v>
      </c>
      <c r="E32" s="14">
        <v>7.011147724882563E-5</v>
      </c>
      <c r="F32" s="14">
        <v>1.4022295449765126E-4</v>
      </c>
      <c r="G32" s="14">
        <v>2.2435672719624202E-3</v>
      </c>
      <c r="H32" s="14">
        <v>0</v>
      </c>
      <c r="I32" s="14">
        <v>3.6037299305896379E-2</v>
      </c>
      <c r="J32" s="14">
        <v>7.3617051111266917E-3</v>
      </c>
      <c r="K32" s="15">
        <v>0</v>
      </c>
      <c r="L32" s="14">
        <v>8.4133772698590762E-4</v>
      </c>
      <c r="M32" s="14">
        <v>0</v>
      </c>
      <c r="N32" s="14">
        <v>0</v>
      </c>
      <c r="O32" s="14">
        <v>1.0516721587323845E-3</v>
      </c>
      <c r="P32" s="14">
        <v>3.7018859987379936E-2</v>
      </c>
      <c r="Q32" s="14">
        <v>1.8930098857182921E-2</v>
      </c>
      <c r="R32" s="14">
        <v>3.9823319077332962E-2</v>
      </c>
      <c r="S32" s="14">
        <v>1.0867278973567974E-2</v>
      </c>
      <c r="T32" s="14">
        <v>0</v>
      </c>
      <c r="U32" s="14">
        <v>4.7675804529201428E-3</v>
      </c>
      <c r="V32" s="14">
        <v>0</v>
      </c>
      <c r="W32" s="14">
        <v>5.0269929187407976E-2</v>
      </c>
      <c r="X32" s="14">
        <v>2.0332328402159434E-2</v>
      </c>
      <c r="Y32" s="14">
        <v>5.6089181799060504E-4</v>
      </c>
      <c r="Z32" s="21">
        <v>0.76666900371590829</v>
      </c>
    </row>
    <row r="33" spans="1:26" x14ac:dyDescent="0.25">
      <c r="A33" s="4">
        <v>2005</v>
      </c>
      <c r="B33" s="8">
        <v>8268</v>
      </c>
      <c r="C33" s="8" t="s">
        <v>44</v>
      </c>
      <c r="D33" s="15">
        <v>3.5074987905176582E-3</v>
      </c>
      <c r="E33" s="14">
        <v>1.2094823415578132E-4</v>
      </c>
      <c r="F33" s="14">
        <v>0</v>
      </c>
      <c r="G33" s="14">
        <v>4.4750846637639091E-3</v>
      </c>
      <c r="H33" s="14">
        <v>1.6932752781809385E-3</v>
      </c>
      <c r="I33" s="14">
        <v>8.5026608611514273E-2</v>
      </c>
      <c r="J33" s="14">
        <v>2.1286889211417512E-2</v>
      </c>
      <c r="K33" s="15">
        <v>0</v>
      </c>
      <c r="L33" s="14">
        <v>0</v>
      </c>
      <c r="M33" s="14">
        <v>0</v>
      </c>
      <c r="N33" s="14">
        <v>0</v>
      </c>
      <c r="O33" s="14">
        <v>3.1446540880503146E-3</v>
      </c>
      <c r="P33" s="14">
        <v>6.3255926463473638E-2</v>
      </c>
      <c r="Q33" s="14">
        <v>5.4426705370101594E-2</v>
      </c>
      <c r="R33" s="14">
        <v>4.5113691340106434E-2</v>
      </c>
      <c r="S33" s="14">
        <v>5.3217223028543779E-3</v>
      </c>
      <c r="T33" s="14">
        <v>0</v>
      </c>
      <c r="U33" s="14">
        <v>1.5723270440251573E-3</v>
      </c>
      <c r="V33" s="14">
        <v>0</v>
      </c>
      <c r="W33" s="14">
        <v>0.10183841315916788</v>
      </c>
      <c r="X33" s="14">
        <v>1.7900338655055636E-2</v>
      </c>
      <c r="Y33" s="14">
        <v>1.2094823415578132E-4</v>
      </c>
      <c r="Z33" s="21">
        <v>0.5911949685534591</v>
      </c>
    </row>
    <row r="34" spans="1:26" x14ac:dyDescent="0.25">
      <c r="A34" s="4">
        <v>2006</v>
      </c>
      <c r="B34" s="8">
        <v>5709</v>
      </c>
      <c r="C34" s="8" t="s">
        <v>44</v>
      </c>
      <c r="D34" s="15">
        <v>3.8535645472061657E-3</v>
      </c>
      <c r="E34" s="14">
        <v>1.7516202487300754E-4</v>
      </c>
      <c r="F34" s="14">
        <v>5.2548607461902258E-4</v>
      </c>
      <c r="G34" s="14">
        <v>1.1735855666491504E-2</v>
      </c>
      <c r="H34" s="14">
        <v>3.8535645472061657E-3</v>
      </c>
      <c r="I34" s="14">
        <v>4.3615344193378876E-2</v>
      </c>
      <c r="J34" s="14">
        <v>1.5939744263443686E-2</v>
      </c>
      <c r="K34" s="15">
        <v>0</v>
      </c>
      <c r="L34" s="14">
        <v>2.1019442984760903E-3</v>
      </c>
      <c r="M34" s="14">
        <v>0</v>
      </c>
      <c r="N34" s="14">
        <v>0</v>
      </c>
      <c r="O34" s="14">
        <v>2.277106323349098E-3</v>
      </c>
      <c r="P34" s="14">
        <v>4.6593098616220005E-2</v>
      </c>
      <c r="Q34" s="14">
        <v>2.1019442984760904E-2</v>
      </c>
      <c r="R34" s="14">
        <v>1.208617971623752E-2</v>
      </c>
      <c r="S34" s="14">
        <v>1.4012961989840604E-3</v>
      </c>
      <c r="T34" s="14">
        <v>5.2548607461902258E-4</v>
      </c>
      <c r="U34" s="14">
        <v>2.8025923979681207E-3</v>
      </c>
      <c r="V34" s="14">
        <v>0</v>
      </c>
      <c r="W34" s="14">
        <v>9.7390085829392181E-2</v>
      </c>
      <c r="X34" s="14">
        <v>1.7165878437554738E-2</v>
      </c>
      <c r="Y34" s="14">
        <v>0</v>
      </c>
      <c r="Z34" s="21">
        <v>0.71693816780521979</v>
      </c>
    </row>
    <row r="35" spans="1:26" x14ac:dyDescent="0.25">
      <c r="A35" s="4">
        <v>2007</v>
      </c>
      <c r="B35" s="8">
        <v>7393</v>
      </c>
      <c r="C35" s="8" t="s">
        <v>44</v>
      </c>
      <c r="D35" s="15">
        <v>8.1157852022183154E-3</v>
      </c>
      <c r="E35" s="14">
        <v>1.2173677803327472E-3</v>
      </c>
      <c r="F35" s="14">
        <v>6.7631543351819284E-4</v>
      </c>
      <c r="G35" s="14">
        <v>4.1931556878127959E-3</v>
      </c>
      <c r="H35" s="14">
        <v>0</v>
      </c>
      <c r="I35" s="14">
        <v>5.2346814554308126E-2</v>
      </c>
      <c r="J35" s="14">
        <v>1.5825781144325715E-2</v>
      </c>
      <c r="K35" s="15">
        <v>0</v>
      </c>
      <c r="L35" s="14">
        <v>2.2994724739618558E-3</v>
      </c>
      <c r="M35" s="14">
        <v>0</v>
      </c>
      <c r="N35" s="14">
        <v>4.057892601109157E-4</v>
      </c>
      <c r="O35" s="14">
        <v>0</v>
      </c>
      <c r="P35" s="14">
        <v>3.7197348843500608E-2</v>
      </c>
      <c r="Q35" s="14">
        <v>2.3671040173136752E-2</v>
      </c>
      <c r="R35" s="14">
        <v>1.3796834843771135E-2</v>
      </c>
      <c r="S35" s="14">
        <v>6.8984174218855677E-3</v>
      </c>
      <c r="T35" s="14">
        <v>0</v>
      </c>
      <c r="U35" s="14">
        <v>3.9226295144055186E-3</v>
      </c>
      <c r="V35" s="14">
        <v>0</v>
      </c>
      <c r="W35" s="14">
        <v>7.6017854727444878E-2</v>
      </c>
      <c r="X35" s="14">
        <v>1.9883673745434871E-2</v>
      </c>
      <c r="Y35" s="14">
        <v>0</v>
      </c>
      <c r="Z35" s="21">
        <v>0.73353171919383198</v>
      </c>
    </row>
    <row r="36" spans="1:26" x14ac:dyDescent="0.25">
      <c r="A36" s="4">
        <v>2008</v>
      </c>
      <c r="B36" s="8">
        <v>5839</v>
      </c>
      <c r="C36" s="8" t="s">
        <v>44</v>
      </c>
      <c r="D36" s="15">
        <v>2.2264086316150025E-3</v>
      </c>
      <c r="E36" s="14">
        <v>0</v>
      </c>
      <c r="F36" s="14">
        <v>0</v>
      </c>
      <c r="G36" s="14">
        <v>1.0275732145915396E-3</v>
      </c>
      <c r="H36" s="14">
        <v>2.7401952389107722E-3</v>
      </c>
      <c r="I36" s="14">
        <v>3.271108066449735E-2</v>
      </c>
      <c r="J36" s="14">
        <v>1.5927384826168865E-2</v>
      </c>
      <c r="K36" s="15">
        <v>0</v>
      </c>
      <c r="L36" s="14">
        <v>1.5413598218873095E-3</v>
      </c>
      <c r="M36" s="14">
        <v>0</v>
      </c>
      <c r="N36" s="14">
        <v>0</v>
      </c>
      <c r="O36" s="14">
        <v>0</v>
      </c>
      <c r="P36" s="14">
        <v>3.1512245247473883E-2</v>
      </c>
      <c r="Q36" s="14">
        <v>1.3015927384826169E-2</v>
      </c>
      <c r="R36" s="14">
        <v>0</v>
      </c>
      <c r="S36" s="14">
        <v>0</v>
      </c>
      <c r="T36" s="14">
        <v>1.1988354170234629E-3</v>
      </c>
      <c r="U36" s="14">
        <v>1.5413598218873095E-3</v>
      </c>
      <c r="V36" s="14">
        <v>0</v>
      </c>
      <c r="W36" s="14">
        <v>9.6078095564308963E-2</v>
      </c>
      <c r="X36" s="14">
        <v>2.2777872923445797E-2</v>
      </c>
      <c r="Y36" s="14">
        <v>3.4252440486384652E-4</v>
      </c>
      <c r="Z36" s="21">
        <v>0.77735913683849978</v>
      </c>
    </row>
    <row r="37" spans="1:26" x14ac:dyDescent="0.25">
      <c r="A37" s="4">
        <v>2009</v>
      </c>
      <c r="B37" s="8">
        <v>10866</v>
      </c>
      <c r="C37" s="8" t="s">
        <v>44</v>
      </c>
      <c r="D37" s="15">
        <v>1.1043622308117063E-3</v>
      </c>
      <c r="E37" s="14">
        <v>3.6812074360390208E-4</v>
      </c>
      <c r="F37" s="14">
        <v>0</v>
      </c>
      <c r="G37" s="14">
        <v>1.6565433462175593E-3</v>
      </c>
      <c r="H37" s="14">
        <v>4.6015092950487763E-4</v>
      </c>
      <c r="I37" s="14">
        <v>1.5277010859561936E-2</v>
      </c>
      <c r="J37" s="14">
        <v>3.5983802687281428E-2</v>
      </c>
      <c r="K37" s="15">
        <v>0</v>
      </c>
      <c r="L37" s="14">
        <v>4.7855696668507273E-3</v>
      </c>
      <c r="M37" s="14">
        <v>0</v>
      </c>
      <c r="N37" s="14">
        <v>0</v>
      </c>
      <c r="O37" s="14">
        <v>6.4421130130682866E-4</v>
      </c>
      <c r="P37" s="14">
        <v>2.5952512424075095E-2</v>
      </c>
      <c r="Q37" s="14">
        <v>4.6291183508190684E-2</v>
      </c>
      <c r="R37" s="14">
        <v>0</v>
      </c>
      <c r="S37" s="14">
        <v>1.0123320449107306E-3</v>
      </c>
      <c r="T37" s="14">
        <v>6.4421130130682866E-4</v>
      </c>
      <c r="U37" s="14">
        <v>1.8221976808393152E-2</v>
      </c>
      <c r="V37" s="14">
        <v>0</v>
      </c>
      <c r="W37" s="14">
        <v>9.5803423522915515E-2</v>
      </c>
      <c r="X37" s="14">
        <v>3.129026320633168E-2</v>
      </c>
      <c r="Y37" s="14">
        <v>1.8406037180195104E-4</v>
      </c>
      <c r="Z37" s="21">
        <v>0.72032026504693536</v>
      </c>
    </row>
    <row r="38" spans="1:26" x14ac:dyDescent="0.25">
      <c r="A38" s="4">
        <v>2010</v>
      </c>
      <c r="B38" s="8">
        <v>6187</v>
      </c>
      <c r="C38" s="8" t="s">
        <v>44</v>
      </c>
      <c r="D38" s="15">
        <v>6.9500565702278957E-3</v>
      </c>
      <c r="E38" s="14">
        <v>8.0814611281719735E-4</v>
      </c>
      <c r="F38" s="14">
        <v>0</v>
      </c>
      <c r="G38" s="14">
        <v>1.0021011798933247E-2</v>
      </c>
      <c r="H38" s="14">
        <v>1.6162922256343947E-3</v>
      </c>
      <c r="I38" s="14">
        <v>6.4490059802812347E-2</v>
      </c>
      <c r="J38" s="14">
        <v>3.1356069177307259E-2</v>
      </c>
      <c r="K38" s="15">
        <v>0</v>
      </c>
      <c r="L38" s="14">
        <v>2.2628091158881525E-3</v>
      </c>
      <c r="M38" s="14">
        <v>0</v>
      </c>
      <c r="N38" s="14">
        <v>0</v>
      </c>
      <c r="O38" s="14">
        <v>2.424438338451592E-3</v>
      </c>
      <c r="P38" s="14">
        <v>8.7764667851947628E-2</v>
      </c>
      <c r="Q38" s="14">
        <v>9.3098432196541139E-2</v>
      </c>
      <c r="R38" s="14">
        <v>2.9739776951672861E-2</v>
      </c>
      <c r="S38" s="14">
        <v>1.9395506707612737E-3</v>
      </c>
      <c r="T38" s="14">
        <v>0</v>
      </c>
      <c r="U38" s="14">
        <v>2.9093260061419106E-3</v>
      </c>
      <c r="V38" s="14">
        <v>0</v>
      </c>
      <c r="W38" s="14">
        <v>0.26975917245838049</v>
      </c>
      <c r="X38" s="14">
        <v>3.2810732180378215E-2</v>
      </c>
      <c r="Y38" s="14">
        <v>1.6162922256343946E-4</v>
      </c>
      <c r="Z38" s="21">
        <v>0.361887829319541</v>
      </c>
    </row>
    <row r="39" spans="1:26" x14ac:dyDescent="0.25">
      <c r="A39" s="4">
        <v>2011</v>
      </c>
      <c r="B39" s="8">
        <v>4626</v>
      </c>
      <c r="C39" s="8" t="s">
        <v>31</v>
      </c>
      <c r="D39" s="15">
        <v>5.6204063986165153E-3</v>
      </c>
      <c r="E39" s="14">
        <v>2.1616947686986597E-4</v>
      </c>
      <c r="F39" s="14">
        <v>0</v>
      </c>
      <c r="G39" s="14">
        <v>4.3233895373973198E-3</v>
      </c>
      <c r="H39" s="14">
        <v>6.485084306095979E-4</v>
      </c>
      <c r="I39" s="14">
        <v>4.7124945957630782E-2</v>
      </c>
      <c r="J39" s="14">
        <v>3.2857760484219629E-2</v>
      </c>
      <c r="K39" s="15">
        <v>0</v>
      </c>
      <c r="L39" s="14">
        <v>8.6467790747946386E-4</v>
      </c>
      <c r="M39" s="14">
        <v>0</v>
      </c>
      <c r="N39" s="14">
        <v>0</v>
      </c>
      <c r="O39" s="14">
        <v>6.485084306095979E-4</v>
      </c>
      <c r="P39" s="14">
        <v>5.9878945092952877E-2</v>
      </c>
      <c r="Q39" s="14">
        <v>7.8469520103761348E-2</v>
      </c>
      <c r="R39" s="14">
        <v>1.4051015996541289E-2</v>
      </c>
      <c r="S39" s="14">
        <v>9.2952875054042369E-3</v>
      </c>
      <c r="T39" s="14">
        <v>0</v>
      </c>
      <c r="U39" s="14">
        <v>6.7012537829658457E-3</v>
      </c>
      <c r="V39" s="14">
        <v>0</v>
      </c>
      <c r="W39" s="14">
        <v>0.26632079550367488</v>
      </c>
      <c r="X39" s="14">
        <v>9.4033722438391698E-2</v>
      </c>
      <c r="Y39" s="14">
        <v>5.4042369217466493E-3</v>
      </c>
      <c r="Z39" s="21">
        <v>0.37354085603112841</v>
      </c>
    </row>
    <row r="40" spans="1:26" x14ac:dyDescent="0.25">
      <c r="A40" s="4">
        <v>2012</v>
      </c>
      <c r="B40" s="8">
        <v>3904</v>
      </c>
      <c r="C40" s="8" t="s">
        <v>92</v>
      </c>
      <c r="D40" s="15">
        <v>7.6844262295081966E-3</v>
      </c>
      <c r="E40" s="14">
        <v>0</v>
      </c>
      <c r="F40" s="14">
        <v>0</v>
      </c>
      <c r="G40" s="14">
        <v>4.6106557377049179E-3</v>
      </c>
      <c r="H40" s="14">
        <v>2.5614754098360657E-4</v>
      </c>
      <c r="I40" s="14">
        <v>2.2797131147540985E-2</v>
      </c>
      <c r="J40" s="14">
        <v>1.6393442622950821E-2</v>
      </c>
      <c r="K40" s="15">
        <v>0</v>
      </c>
      <c r="L40" s="14">
        <v>2.0491803278688526E-3</v>
      </c>
      <c r="M40" s="14">
        <v>0</v>
      </c>
      <c r="N40" s="14">
        <v>0</v>
      </c>
      <c r="O40" s="14">
        <v>3.329918032786885E-3</v>
      </c>
      <c r="P40" s="14">
        <v>8.837090163934426E-2</v>
      </c>
      <c r="Q40" s="14">
        <v>5.1229508196721313E-2</v>
      </c>
      <c r="R40" s="14">
        <v>5.7889344262295084E-2</v>
      </c>
      <c r="S40" s="14">
        <v>1.2551229508196721E-2</v>
      </c>
      <c r="T40" s="14">
        <v>0</v>
      </c>
      <c r="U40" s="14">
        <v>1.2807377049180327E-3</v>
      </c>
      <c r="V40" s="14">
        <v>0</v>
      </c>
      <c r="W40" s="14">
        <v>0.1565061475409836</v>
      </c>
      <c r="X40" s="14">
        <v>7.1209016393442626E-2</v>
      </c>
      <c r="Y40" s="14">
        <v>3.0481557377049179E-2</v>
      </c>
      <c r="Z40" s="21">
        <v>0.47336065573770492</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5522</v>
      </c>
      <c r="C42" s="9"/>
      <c r="D42" s="16">
        <v>7.1639574581941687E-3</v>
      </c>
      <c r="E42" s="1">
        <v>3.2481505748917341E-4</v>
      </c>
      <c r="F42" s="1">
        <v>3.1039632468205734E-4</v>
      </c>
      <c r="G42" s="1">
        <v>6.6107568926170278E-3</v>
      </c>
      <c r="H42" s="1">
        <v>8.5429790573914326E-4</v>
      </c>
      <c r="I42" s="1">
        <v>6.3725559756839537E-2</v>
      </c>
      <c r="J42" s="1">
        <v>1.9641110842786358E-2</v>
      </c>
      <c r="K42" s="16">
        <v>2.7046912430409589E-4</v>
      </c>
      <c r="L42" s="1">
        <v>1.3984192987433262E-3</v>
      </c>
      <c r="M42" s="1">
        <v>7.2509512563604793E-4</v>
      </c>
      <c r="N42" s="1">
        <v>4.2136224296154164E-3</v>
      </c>
      <c r="O42" s="1">
        <v>1.3109642185599269E-3</v>
      </c>
      <c r="P42" s="1">
        <v>5.3454994210303586E-2</v>
      </c>
      <c r="Q42" s="1">
        <v>2.9591582686505091E-2</v>
      </c>
      <c r="R42" s="1">
        <v>3.9948038353831504E-2</v>
      </c>
      <c r="S42" s="1">
        <v>5.6901875987114096E-3</v>
      </c>
      <c r="T42" s="1">
        <v>7.8940657433992912E-4</v>
      </c>
      <c r="U42" s="1">
        <v>4.7370992220453385E-3</v>
      </c>
      <c r="V42" s="1">
        <v>0</v>
      </c>
      <c r="W42" s="1">
        <v>0.12008655027274988</v>
      </c>
      <c r="X42" s="1">
        <v>3.1342646624870664E-2</v>
      </c>
      <c r="Y42" s="1">
        <v>1.7035782085178443E-3</v>
      </c>
      <c r="Z42" s="22">
        <v>0.60610645181291856</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2035</v>
      </c>
      <c r="C44" s="9"/>
      <c r="D44" s="16">
        <v>7.5676967367861361E-3</v>
      </c>
      <c r="E44" s="1">
        <v>1.8256503879507074E-4</v>
      </c>
      <c r="F44" s="1">
        <v>0</v>
      </c>
      <c r="G44" s="1">
        <v>9.6685883760723405E-3</v>
      </c>
      <c r="H44" s="1">
        <v>0</v>
      </c>
      <c r="I44" s="1">
        <v>0.11649441674230587</v>
      </c>
      <c r="J44" s="1">
        <v>2.4811105284317975E-2</v>
      </c>
      <c r="K44" s="16">
        <v>9.2732271189975742E-4</v>
      </c>
      <c r="L44" s="1">
        <v>1.3709109895189942E-3</v>
      </c>
      <c r="M44" s="1">
        <v>1.8768067043111018E-3</v>
      </c>
      <c r="N44" s="1">
        <v>1.1857903598088118E-2</v>
      </c>
      <c r="O44" s="1">
        <v>3.1088709586819682E-4</v>
      </c>
      <c r="P44" s="1">
        <v>6.983201123624673E-2</v>
      </c>
      <c r="Q44" s="1">
        <v>1.5026179599127663E-2</v>
      </c>
      <c r="R44" s="1">
        <v>4.2898711946136689E-2</v>
      </c>
      <c r="S44" s="1">
        <v>4.8899845039632722E-3</v>
      </c>
      <c r="T44" s="1">
        <v>2.1453450246474138E-3</v>
      </c>
      <c r="U44" s="1">
        <v>9.0381324580700081E-3</v>
      </c>
      <c r="V44" s="1">
        <v>0</v>
      </c>
      <c r="W44" s="1">
        <v>0.11261277080191731</v>
      </c>
      <c r="X44" s="1">
        <v>1.5650381325290189E-2</v>
      </c>
      <c r="Y44" s="1">
        <v>5.1857552203668782E-4</v>
      </c>
      <c r="Z44" s="22">
        <v>0.55231970430460053</v>
      </c>
    </row>
    <row r="45" spans="1:26" x14ac:dyDescent="0.25">
      <c r="A45" s="5" t="s">
        <v>35</v>
      </c>
      <c r="B45" s="9">
        <v>3958</v>
      </c>
      <c r="C45" s="9"/>
      <c r="D45" s="16">
        <v>1.0375172542340605E-2</v>
      </c>
      <c r="E45" s="1">
        <v>4.3382874178133301E-4</v>
      </c>
      <c r="F45" s="1">
        <v>4.8920687335657061E-4</v>
      </c>
      <c r="G45" s="1">
        <v>9.9770022571055942E-3</v>
      </c>
      <c r="H45" s="1">
        <v>2.3237326484437108E-3</v>
      </c>
      <c r="I45" s="1">
        <v>1.2517615098238398E-2</v>
      </c>
      <c r="J45" s="1">
        <v>5.1879478503956671E-3</v>
      </c>
      <c r="K45" s="16">
        <v>0</v>
      </c>
      <c r="L45" s="1">
        <v>8.8660165226303643E-4</v>
      </c>
      <c r="M45" s="1">
        <v>1.1401326699834163E-3</v>
      </c>
      <c r="N45" s="1">
        <v>5.5219095414003258E-3</v>
      </c>
      <c r="O45" s="1">
        <v>2.2790273473416163E-3</v>
      </c>
      <c r="P45" s="1">
        <v>1.1501596791916797E-2</v>
      </c>
      <c r="Q45" s="1">
        <v>2.453917711717928E-3</v>
      </c>
      <c r="R45" s="1">
        <v>4.332296840870184E-2</v>
      </c>
      <c r="S45" s="1">
        <v>1.507037825000844E-3</v>
      </c>
      <c r="T45" s="1">
        <v>6.1150859169571326E-5</v>
      </c>
      <c r="U45" s="1">
        <v>4.3324699197098347E-4</v>
      </c>
      <c r="V45" s="1">
        <v>0</v>
      </c>
      <c r="W45" s="1">
        <v>0.12306581843330876</v>
      </c>
      <c r="X45" s="1">
        <v>4.403682857430484E-2</v>
      </c>
      <c r="Y45" s="1">
        <v>0</v>
      </c>
      <c r="Z45" s="22">
        <v>0.72248525718125822</v>
      </c>
    </row>
    <row r="46" spans="1:26" ht="15.75" thickBot="1" x14ac:dyDescent="0.3">
      <c r="A46" s="6" t="s">
        <v>36</v>
      </c>
      <c r="B46" s="11">
        <v>7602</v>
      </c>
      <c r="C46" s="11"/>
      <c r="D46" s="17">
        <v>6.2739703008668074E-3</v>
      </c>
      <c r="E46" s="18">
        <v>3.7257999163076193E-4</v>
      </c>
      <c r="F46" s="18">
        <v>4.2727794087854749E-4</v>
      </c>
      <c r="G46" s="18">
        <v>4.3605028584989634E-3</v>
      </c>
      <c r="H46" s="18">
        <v>9.6656798517202175E-4</v>
      </c>
      <c r="I46" s="18">
        <v>4.8314262262378053E-2</v>
      </c>
      <c r="J46" s="18">
        <v>2.0153219977532839E-2</v>
      </c>
      <c r="K46" s="17">
        <v>0</v>
      </c>
      <c r="L46" s="18">
        <v>1.5218486633155543E-3</v>
      </c>
      <c r="M46" s="18">
        <v>6.0302719652656335E-5</v>
      </c>
      <c r="N46" s="18">
        <v>1.1113460713944196E-4</v>
      </c>
      <c r="O46" s="18">
        <v>1.603560680881144E-3</v>
      </c>
      <c r="P46" s="18">
        <v>5.4256499429843459E-2</v>
      </c>
      <c r="Q46" s="18">
        <v>4.2689498153362475E-2</v>
      </c>
      <c r="R46" s="18">
        <v>3.7749502260206694E-2</v>
      </c>
      <c r="S46" s="18">
        <v>6.9866783833091714E-3</v>
      </c>
      <c r="T46" s="18">
        <v>2.6749214529412057E-4</v>
      </c>
      <c r="U46" s="18">
        <v>3.5088366533346507E-3</v>
      </c>
      <c r="V46" s="18">
        <v>0</v>
      </c>
      <c r="W46" s="18">
        <v>0.12318502540233213</v>
      </c>
      <c r="X46" s="18">
        <v>3.6468597428353573E-2</v>
      </c>
      <c r="Y46" s="18">
        <v>2.6611320250122467E-3</v>
      </c>
      <c r="Z46" s="23">
        <v>0.60806151013100485</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Z46"/>
  <sheetViews>
    <sheetView workbookViewId="0"/>
  </sheetViews>
  <sheetFormatPr defaultRowHeight="15" x14ac:dyDescent="0.25"/>
  <cols>
    <col min="2" max="2" width="9.85546875" bestFit="1" customWidth="1"/>
    <col min="3" max="3" width="7.85546875" customWidth="1"/>
    <col min="4" max="26" width="7.42578125" customWidth="1"/>
  </cols>
  <sheetData>
    <row r="1" spans="1:26" x14ac:dyDescent="0.25">
      <c r="A1" t="s">
        <v>105</v>
      </c>
    </row>
    <row r="2" spans="1:26" x14ac:dyDescent="0.25">
      <c r="A2" t="s">
        <v>107</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332</v>
      </c>
      <c r="C14" s="8">
        <v>2</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769</v>
      </c>
      <c r="C15" s="8">
        <v>3</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761</v>
      </c>
      <c r="C16" s="8" t="s">
        <v>60</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400</v>
      </c>
      <c r="C17" s="8" t="s">
        <v>61</v>
      </c>
      <c r="D17" s="15">
        <v>1.4999999999999999E-2</v>
      </c>
      <c r="E17" s="14">
        <v>0</v>
      </c>
      <c r="F17" s="14">
        <v>0</v>
      </c>
      <c r="G17" s="14">
        <v>0.06</v>
      </c>
      <c r="H17" s="14">
        <v>0</v>
      </c>
      <c r="I17" s="14">
        <v>0.17499999999999999</v>
      </c>
      <c r="J17" s="14">
        <v>1.7500000000000002E-2</v>
      </c>
      <c r="K17" s="15">
        <v>0</v>
      </c>
      <c r="L17" s="14">
        <v>0</v>
      </c>
      <c r="M17" s="14">
        <v>0</v>
      </c>
      <c r="N17" s="14">
        <v>0.03</v>
      </c>
      <c r="O17" s="14">
        <v>0</v>
      </c>
      <c r="P17" s="14">
        <v>0.08</v>
      </c>
      <c r="Q17" s="14">
        <v>1.2500000000000001E-2</v>
      </c>
      <c r="R17" s="14">
        <v>7.0000000000000007E-2</v>
      </c>
      <c r="S17" s="14">
        <v>0.04</v>
      </c>
      <c r="T17" s="14">
        <v>0</v>
      </c>
      <c r="U17" s="14">
        <v>0</v>
      </c>
      <c r="V17" s="14">
        <v>0</v>
      </c>
      <c r="W17" s="14">
        <v>0.19750000000000001</v>
      </c>
      <c r="X17" s="14">
        <v>1.4999999999999999E-2</v>
      </c>
      <c r="Y17" s="14">
        <v>0</v>
      </c>
      <c r="Z17" s="21">
        <v>0.28749999999999998</v>
      </c>
    </row>
    <row r="18" spans="1:26" x14ac:dyDescent="0.25">
      <c r="A18" s="4">
        <v>1990</v>
      </c>
      <c r="B18" s="8">
        <v>542</v>
      </c>
      <c r="C18" s="8" t="s">
        <v>42</v>
      </c>
      <c r="D18" s="15">
        <v>2.9520295202952029E-2</v>
      </c>
      <c r="E18" s="14">
        <v>0</v>
      </c>
      <c r="F18" s="14">
        <v>0</v>
      </c>
      <c r="G18" s="14">
        <v>2.5830258302583026E-2</v>
      </c>
      <c r="H18" s="14">
        <v>0</v>
      </c>
      <c r="I18" s="14">
        <v>0.18081180811808117</v>
      </c>
      <c r="J18" s="14">
        <v>0</v>
      </c>
      <c r="K18" s="15">
        <v>0</v>
      </c>
      <c r="L18" s="14">
        <v>0</v>
      </c>
      <c r="M18" s="14">
        <v>0</v>
      </c>
      <c r="N18" s="14">
        <v>5.5350553505535052E-3</v>
      </c>
      <c r="O18" s="14">
        <v>0</v>
      </c>
      <c r="P18" s="14">
        <v>8.1180811808118078E-2</v>
      </c>
      <c r="Q18" s="14">
        <v>3.6900369003690037E-2</v>
      </c>
      <c r="R18" s="14">
        <v>5.1660516605166053E-2</v>
      </c>
      <c r="S18" s="14">
        <v>5.5350553505535052E-3</v>
      </c>
      <c r="T18" s="14">
        <v>0</v>
      </c>
      <c r="U18" s="14">
        <v>0</v>
      </c>
      <c r="V18" s="14">
        <v>0</v>
      </c>
      <c r="W18" s="14">
        <v>0.24723247232472326</v>
      </c>
      <c r="X18" s="14">
        <v>1.107011070110701E-2</v>
      </c>
      <c r="Y18" s="14">
        <v>0</v>
      </c>
      <c r="Z18" s="21">
        <v>0.32472324723247231</v>
      </c>
    </row>
    <row r="19" spans="1:26" x14ac:dyDescent="0.25">
      <c r="A19" s="4">
        <v>1991</v>
      </c>
      <c r="B19" s="8">
        <v>307</v>
      </c>
      <c r="C19" s="8" t="s">
        <v>43</v>
      </c>
      <c r="D19" s="15">
        <v>2.6058631921824105E-2</v>
      </c>
      <c r="E19" s="14">
        <v>0</v>
      </c>
      <c r="F19" s="14">
        <v>2.2801302931596091E-2</v>
      </c>
      <c r="G19" s="14">
        <v>4.5602605863192182E-2</v>
      </c>
      <c r="H19" s="14">
        <v>0</v>
      </c>
      <c r="I19" s="14">
        <v>0.13029315960912052</v>
      </c>
      <c r="J19" s="14">
        <v>0</v>
      </c>
      <c r="K19" s="15">
        <v>0</v>
      </c>
      <c r="L19" s="14">
        <v>0</v>
      </c>
      <c r="M19" s="14">
        <v>0</v>
      </c>
      <c r="N19" s="14">
        <v>1.3029315960912051E-2</v>
      </c>
      <c r="O19" s="14">
        <v>0</v>
      </c>
      <c r="P19" s="14">
        <v>6.5146579804560263E-3</v>
      </c>
      <c r="Q19" s="14">
        <v>6.5146579804560263E-3</v>
      </c>
      <c r="R19" s="14">
        <v>2.9315960912052116E-2</v>
      </c>
      <c r="S19" s="14">
        <v>1.6286644951140065E-2</v>
      </c>
      <c r="T19" s="14">
        <v>0</v>
      </c>
      <c r="U19" s="14">
        <v>0</v>
      </c>
      <c r="V19" s="14">
        <v>0</v>
      </c>
      <c r="W19" s="14">
        <v>0.12703583061889251</v>
      </c>
      <c r="X19" s="14">
        <v>9.7719869706840382E-3</v>
      </c>
      <c r="Y19" s="14">
        <v>0</v>
      </c>
      <c r="Z19" s="21">
        <v>0.5667752442996743</v>
      </c>
    </row>
    <row r="20" spans="1:26" x14ac:dyDescent="0.25">
      <c r="A20" s="4">
        <v>1992</v>
      </c>
      <c r="B20" s="8">
        <v>267</v>
      </c>
      <c r="C20" s="8" t="s">
        <v>30</v>
      </c>
      <c r="D20" s="15">
        <v>1.8726591760299626E-2</v>
      </c>
      <c r="E20" s="14">
        <v>0</v>
      </c>
      <c r="F20" s="14">
        <v>0</v>
      </c>
      <c r="G20" s="14">
        <v>7.116104868913857E-2</v>
      </c>
      <c r="H20" s="14">
        <v>1.4981273408239701E-2</v>
      </c>
      <c r="I20" s="14">
        <v>0.11610486891385768</v>
      </c>
      <c r="J20" s="14">
        <v>4.1198501872659173E-2</v>
      </c>
      <c r="K20" s="15">
        <v>0</v>
      </c>
      <c r="L20" s="14">
        <v>0</v>
      </c>
      <c r="M20" s="14">
        <v>0</v>
      </c>
      <c r="N20" s="14">
        <v>0</v>
      </c>
      <c r="O20" s="14">
        <v>0</v>
      </c>
      <c r="P20" s="14">
        <v>2.247191011235955E-2</v>
      </c>
      <c r="Q20" s="14">
        <v>0</v>
      </c>
      <c r="R20" s="14">
        <v>5.2434456928838954E-2</v>
      </c>
      <c r="S20" s="14">
        <v>0</v>
      </c>
      <c r="T20" s="14">
        <v>0</v>
      </c>
      <c r="U20" s="14">
        <v>1.4981273408239701E-2</v>
      </c>
      <c r="V20" s="14">
        <v>0</v>
      </c>
      <c r="W20" s="14">
        <v>6.3670411985018729E-2</v>
      </c>
      <c r="X20" s="14">
        <v>5.9925093632958802E-2</v>
      </c>
      <c r="Y20" s="14">
        <v>0</v>
      </c>
      <c r="Z20" s="21">
        <v>0.52434456928838946</v>
      </c>
    </row>
    <row r="21" spans="1:26" x14ac:dyDescent="0.25">
      <c r="A21" s="4">
        <v>1993</v>
      </c>
      <c r="B21" s="8">
        <v>229</v>
      </c>
      <c r="C21" s="8" t="s">
        <v>78</v>
      </c>
      <c r="D21" s="15" t="s">
        <v>26</v>
      </c>
      <c r="E21" s="14" t="s">
        <v>27</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v>106</v>
      </c>
      <c r="C22" s="8">
        <v>5</v>
      </c>
      <c r="D22" s="15" t="s">
        <v>26</v>
      </c>
      <c r="E22" s="14" t="s">
        <v>27</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v>39</v>
      </c>
      <c r="C24" s="8">
        <v>2</v>
      </c>
      <c r="D24" s="15" t="s">
        <v>26</v>
      </c>
      <c r="E24" s="14" t="s">
        <v>27</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v>42</v>
      </c>
      <c r="C25" s="8">
        <v>3</v>
      </c>
      <c r="D25" s="15" t="s">
        <v>26</v>
      </c>
      <c r="E25" s="14" t="s">
        <v>27</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v>159</v>
      </c>
      <c r="C26" s="8">
        <v>4</v>
      </c>
      <c r="D26" s="15" t="s">
        <v>26</v>
      </c>
      <c r="E26" s="14" t="s">
        <v>27</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v>123</v>
      </c>
      <c r="C27" s="8">
        <v>5</v>
      </c>
      <c r="D27" s="15" t="s">
        <v>26</v>
      </c>
      <c r="E27" s="14" t="s">
        <v>27</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v>785</v>
      </c>
      <c r="C28" s="8">
        <v>2</v>
      </c>
      <c r="D28" s="15" t="s">
        <v>26</v>
      </c>
      <c r="E28" s="14" t="s">
        <v>27</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v>1667</v>
      </c>
      <c r="C29" s="8" t="s">
        <v>41</v>
      </c>
      <c r="D29" s="15" t="s">
        <v>26</v>
      </c>
      <c r="E29" s="14" t="s">
        <v>27</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v>1856</v>
      </c>
      <c r="C30" s="8" t="s">
        <v>29</v>
      </c>
      <c r="D30" s="15" t="s">
        <v>26</v>
      </c>
      <c r="E30" s="14" t="s">
        <v>27</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v>575</v>
      </c>
      <c r="C31" s="8" t="s">
        <v>62</v>
      </c>
      <c r="D31" s="15">
        <v>7.1304347826086953E-2</v>
      </c>
      <c r="E31" s="14">
        <v>0</v>
      </c>
      <c r="F31" s="14">
        <v>0</v>
      </c>
      <c r="G31" s="14">
        <v>1.5652173913043479E-2</v>
      </c>
      <c r="H31" s="14">
        <v>1.7391304347826088E-3</v>
      </c>
      <c r="I31" s="14">
        <v>3.3043478260869563E-2</v>
      </c>
      <c r="J31" s="14">
        <v>0</v>
      </c>
      <c r="K31" s="15">
        <v>0</v>
      </c>
      <c r="L31" s="14">
        <v>0</v>
      </c>
      <c r="M31" s="14">
        <v>0</v>
      </c>
      <c r="N31" s="14">
        <v>0</v>
      </c>
      <c r="O31" s="14">
        <v>0</v>
      </c>
      <c r="P31" s="14">
        <v>5.7391304347826085E-2</v>
      </c>
      <c r="Q31" s="14">
        <v>2.0869565217391306E-2</v>
      </c>
      <c r="R31" s="14">
        <v>3.826086956521739E-2</v>
      </c>
      <c r="S31" s="14">
        <v>0</v>
      </c>
      <c r="T31" s="14">
        <v>0</v>
      </c>
      <c r="U31" s="14">
        <v>1.7391304347826088E-3</v>
      </c>
      <c r="V31" s="14">
        <v>0</v>
      </c>
      <c r="W31" s="14">
        <v>0.10782608695652174</v>
      </c>
      <c r="X31" s="14">
        <v>8.6956521739130436E-3</v>
      </c>
      <c r="Y31" s="14">
        <v>0</v>
      </c>
      <c r="Z31" s="21">
        <v>0.64347826086956517</v>
      </c>
    </row>
    <row r="32" spans="1:26" x14ac:dyDescent="0.25">
      <c r="A32" s="4">
        <v>2004</v>
      </c>
      <c r="B32" s="8">
        <v>691</v>
      </c>
      <c r="C32" s="8" t="s">
        <v>61</v>
      </c>
      <c r="D32" s="15">
        <v>3.3285094066570188E-2</v>
      </c>
      <c r="E32" s="14">
        <v>0</v>
      </c>
      <c r="F32" s="14">
        <v>0</v>
      </c>
      <c r="G32" s="14">
        <v>5.7887120115774236E-3</v>
      </c>
      <c r="H32" s="14">
        <v>0</v>
      </c>
      <c r="I32" s="14">
        <v>0</v>
      </c>
      <c r="J32" s="14">
        <v>0</v>
      </c>
      <c r="K32" s="15">
        <v>0</v>
      </c>
      <c r="L32" s="14">
        <v>0</v>
      </c>
      <c r="M32" s="14">
        <v>0</v>
      </c>
      <c r="N32" s="14">
        <v>0</v>
      </c>
      <c r="O32" s="14">
        <v>0</v>
      </c>
      <c r="P32" s="14">
        <v>2.8943560057887118E-3</v>
      </c>
      <c r="Q32" s="14">
        <v>1.3024602026049204E-2</v>
      </c>
      <c r="R32" s="14">
        <v>1.4471780028943559E-2</v>
      </c>
      <c r="S32" s="14">
        <v>2.8943560057887118E-3</v>
      </c>
      <c r="T32" s="14">
        <v>0</v>
      </c>
      <c r="U32" s="14">
        <v>2.8943560057887118E-3</v>
      </c>
      <c r="V32" s="14">
        <v>0</v>
      </c>
      <c r="W32" s="14">
        <v>5.0651230101302458E-2</v>
      </c>
      <c r="X32" s="14">
        <v>8.6830680173661367E-3</v>
      </c>
      <c r="Y32" s="14">
        <v>0</v>
      </c>
      <c r="Z32" s="21">
        <v>0.86541244573082488</v>
      </c>
    </row>
    <row r="33" spans="1:26" x14ac:dyDescent="0.25">
      <c r="A33" s="4">
        <v>2005</v>
      </c>
      <c r="B33" s="8">
        <v>433</v>
      </c>
      <c r="C33" s="8" t="s">
        <v>42</v>
      </c>
      <c r="D33" s="15">
        <v>3.4642032332563508E-2</v>
      </c>
      <c r="E33" s="14">
        <v>2.3094688221709007E-3</v>
      </c>
      <c r="F33" s="14">
        <v>0</v>
      </c>
      <c r="G33" s="14">
        <v>2.771362586605081E-2</v>
      </c>
      <c r="H33" s="14">
        <v>0</v>
      </c>
      <c r="I33" s="14">
        <v>3.695150115473441E-2</v>
      </c>
      <c r="J33" s="14">
        <v>0</v>
      </c>
      <c r="K33" s="15">
        <v>0</v>
      </c>
      <c r="L33" s="14">
        <v>0</v>
      </c>
      <c r="M33" s="14">
        <v>0</v>
      </c>
      <c r="N33" s="14">
        <v>0</v>
      </c>
      <c r="O33" s="14">
        <v>1.8475750577367205E-2</v>
      </c>
      <c r="P33" s="14">
        <v>2.0785219399538105E-2</v>
      </c>
      <c r="Q33" s="14">
        <v>2.5404157043879907E-2</v>
      </c>
      <c r="R33" s="14">
        <v>2.5404157043879907E-2</v>
      </c>
      <c r="S33" s="14">
        <v>0</v>
      </c>
      <c r="T33" s="14">
        <v>0</v>
      </c>
      <c r="U33" s="14">
        <v>2.3094688221709007E-2</v>
      </c>
      <c r="V33" s="14">
        <v>0</v>
      </c>
      <c r="W33" s="14">
        <v>0.12702078521939955</v>
      </c>
      <c r="X33" s="14">
        <v>9.2378752886836026E-3</v>
      </c>
      <c r="Y33" s="14">
        <v>0</v>
      </c>
      <c r="Z33" s="21">
        <v>0.64896073903002305</v>
      </c>
    </row>
    <row r="34" spans="1:26" x14ac:dyDescent="0.25">
      <c r="A34" s="4">
        <v>2006</v>
      </c>
      <c r="B34" s="8">
        <v>389</v>
      </c>
      <c r="C34" s="8" t="s">
        <v>43</v>
      </c>
      <c r="D34" s="15">
        <v>4.1131105398457581E-2</v>
      </c>
      <c r="E34" s="14">
        <v>0</v>
      </c>
      <c r="F34" s="14">
        <v>0</v>
      </c>
      <c r="G34" s="14">
        <v>5.1413881748071976E-3</v>
      </c>
      <c r="H34" s="14">
        <v>2.056555269922879E-2</v>
      </c>
      <c r="I34" s="14">
        <v>7.7120822622107968E-3</v>
      </c>
      <c r="J34" s="14">
        <v>1.5424164524421594E-2</v>
      </c>
      <c r="K34" s="15">
        <v>0</v>
      </c>
      <c r="L34" s="14">
        <v>0</v>
      </c>
      <c r="M34" s="14">
        <v>0</v>
      </c>
      <c r="N34" s="14">
        <v>0</v>
      </c>
      <c r="O34" s="14">
        <v>1.2853470437017995E-2</v>
      </c>
      <c r="P34" s="14">
        <v>6.9408740359897178E-2</v>
      </c>
      <c r="Q34" s="14">
        <v>1.5424164524421594E-2</v>
      </c>
      <c r="R34" s="14">
        <v>0</v>
      </c>
      <c r="S34" s="14">
        <v>0</v>
      </c>
      <c r="T34" s="14">
        <v>0</v>
      </c>
      <c r="U34" s="14">
        <v>0</v>
      </c>
      <c r="V34" s="14">
        <v>0</v>
      </c>
      <c r="W34" s="14">
        <v>9.2544987146529561E-2</v>
      </c>
      <c r="X34" s="14">
        <v>1.0282776349614395E-2</v>
      </c>
      <c r="Y34" s="14">
        <v>0</v>
      </c>
      <c r="Z34" s="21">
        <v>0.70951156812339333</v>
      </c>
    </row>
    <row r="35" spans="1:26" x14ac:dyDescent="0.25">
      <c r="A35" s="4">
        <v>2007</v>
      </c>
      <c r="B35" s="8">
        <v>1577</v>
      </c>
      <c r="C35" s="8" t="s">
        <v>43</v>
      </c>
      <c r="D35" s="15">
        <v>1.9023462270133164E-3</v>
      </c>
      <c r="E35" s="14">
        <v>1.2682308180088776E-3</v>
      </c>
      <c r="F35" s="14">
        <v>0</v>
      </c>
      <c r="G35" s="14">
        <v>1.9023462270133164E-3</v>
      </c>
      <c r="H35" s="14">
        <v>0</v>
      </c>
      <c r="I35" s="14">
        <v>1.6487000634115408E-2</v>
      </c>
      <c r="J35" s="14">
        <v>3.8046924540266328E-3</v>
      </c>
      <c r="K35" s="15">
        <v>0</v>
      </c>
      <c r="L35" s="14">
        <v>1.8389346861128725E-2</v>
      </c>
      <c r="M35" s="14">
        <v>0</v>
      </c>
      <c r="N35" s="14">
        <v>0</v>
      </c>
      <c r="O35" s="14">
        <v>0</v>
      </c>
      <c r="P35" s="14">
        <v>3.1705770450221942E-3</v>
      </c>
      <c r="Q35" s="14">
        <v>1.2682308180088776E-3</v>
      </c>
      <c r="R35" s="14">
        <v>1.2682308180088776E-3</v>
      </c>
      <c r="S35" s="14">
        <v>1.2682308180088776E-3</v>
      </c>
      <c r="T35" s="14">
        <v>0</v>
      </c>
      <c r="U35" s="14">
        <v>2.2194039315155359E-2</v>
      </c>
      <c r="V35" s="14">
        <v>0</v>
      </c>
      <c r="W35" s="14">
        <v>4.5022194039315157E-2</v>
      </c>
      <c r="X35" s="14">
        <v>2.2828154724159798E-2</v>
      </c>
      <c r="Y35" s="14">
        <v>0</v>
      </c>
      <c r="Z35" s="21">
        <v>0.85922637920101463</v>
      </c>
    </row>
    <row r="36" spans="1:26" x14ac:dyDescent="0.25">
      <c r="A36" s="4">
        <v>2008</v>
      </c>
      <c r="B36" s="8">
        <v>2552</v>
      </c>
      <c r="C36" s="8" t="s">
        <v>43</v>
      </c>
      <c r="D36" s="15">
        <v>1.9592476489028211E-3</v>
      </c>
      <c r="E36" s="14">
        <v>0</v>
      </c>
      <c r="F36" s="14">
        <v>0</v>
      </c>
      <c r="G36" s="14">
        <v>1.567398119122257E-3</v>
      </c>
      <c r="H36" s="14">
        <v>1.567398119122257E-3</v>
      </c>
      <c r="I36" s="14">
        <v>6.1128526645768025E-2</v>
      </c>
      <c r="J36" s="14">
        <v>1.4890282131661442E-2</v>
      </c>
      <c r="K36" s="15">
        <v>0</v>
      </c>
      <c r="L36" s="14">
        <v>4.7021943573667714E-3</v>
      </c>
      <c r="M36" s="14">
        <v>0</v>
      </c>
      <c r="N36" s="14">
        <v>0</v>
      </c>
      <c r="O36" s="14">
        <v>2.3510971786833857E-3</v>
      </c>
      <c r="P36" s="14">
        <v>4.0752351097178681E-2</v>
      </c>
      <c r="Q36" s="14">
        <v>2.2727272727272728E-2</v>
      </c>
      <c r="R36" s="14">
        <v>0</v>
      </c>
      <c r="S36" s="14">
        <v>0</v>
      </c>
      <c r="T36" s="14">
        <v>3.9184952978056425E-4</v>
      </c>
      <c r="U36" s="14">
        <v>1.567398119122257E-3</v>
      </c>
      <c r="V36" s="14">
        <v>0</v>
      </c>
      <c r="W36" s="14">
        <v>8.5423197492163011E-2</v>
      </c>
      <c r="X36" s="14">
        <v>2.5470219435736678E-2</v>
      </c>
      <c r="Y36" s="14">
        <v>0</v>
      </c>
      <c r="Z36" s="21">
        <v>0.73550156739811912</v>
      </c>
    </row>
    <row r="37" spans="1:26" x14ac:dyDescent="0.25">
      <c r="A37" s="4">
        <v>2009</v>
      </c>
      <c r="B37" s="8">
        <v>5310</v>
      </c>
      <c r="C37" s="8" t="s">
        <v>43</v>
      </c>
      <c r="D37" s="15">
        <v>6.2146892655367235E-3</v>
      </c>
      <c r="E37" s="14">
        <v>1.8832391713747646E-4</v>
      </c>
      <c r="F37" s="14">
        <v>1.3182674199623352E-3</v>
      </c>
      <c r="G37" s="14">
        <v>5.6497175141242938E-3</v>
      </c>
      <c r="H37" s="14">
        <v>0</v>
      </c>
      <c r="I37" s="14">
        <v>1.167608286252354E-2</v>
      </c>
      <c r="J37" s="14">
        <v>1.3370998116760829E-2</v>
      </c>
      <c r="K37" s="15">
        <v>0</v>
      </c>
      <c r="L37" s="14">
        <v>2.8248587570621469E-3</v>
      </c>
      <c r="M37" s="14">
        <v>0</v>
      </c>
      <c r="N37" s="14">
        <v>0</v>
      </c>
      <c r="O37" s="14">
        <v>0</v>
      </c>
      <c r="P37" s="14">
        <v>1.0922787193973634E-2</v>
      </c>
      <c r="Q37" s="14">
        <v>8.8512241054613944E-3</v>
      </c>
      <c r="R37" s="14">
        <v>0</v>
      </c>
      <c r="S37" s="14">
        <v>0</v>
      </c>
      <c r="T37" s="14">
        <v>0</v>
      </c>
      <c r="U37" s="14">
        <v>2.448210922787194E-3</v>
      </c>
      <c r="V37" s="14">
        <v>0</v>
      </c>
      <c r="W37" s="14">
        <v>9.5291902071563087E-2</v>
      </c>
      <c r="X37" s="14">
        <v>2.8248587570621469E-2</v>
      </c>
      <c r="Y37" s="14">
        <v>1.8832391713747646E-4</v>
      </c>
      <c r="Z37" s="21">
        <v>0.81280602636534838</v>
      </c>
    </row>
    <row r="38" spans="1:26" x14ac:dyDescent="0.25">
      <c r="A38" s="4">
        <v>2010</v>
      </c>
      <c r="B38" s="8">
        <v>3380</v>
      </c>
      <c r="C38" s="8" t="s">
        <v>43</v>
      </c>
      <c r="D38" s="15">
        <v>1.0059171597633136E-2</v>
      </c>
      <c r="E38" s="14">
        <v>1.1834319526627219E-3</v>
      </c>
      <c r="F38" s="14">
        <v>0</v>
      </c>
      <c r="G38" s="14">
        <v>1.2721893491124261E-2</v>
      </c>
      <c r="H38" s="14">
        <v>5.9171597633136095E-4</v>
      </c>
      <c r="I38" s="14">
        <v>4.4970414201183431E-2</v>
      </c>
      <c r="J38" s="14">
        <v>4.2899408284023666E-2</v>
      </c>
      <c r="K38" s="15">
        <v>0</v>
      </c>
      <c r="L38" s="14">
        <v>0</v>
      </c>
      <c r="M38" s="14">
        <v>0</v>
      </c>
      <c r="N38" s="14">
        <v>0</v>
      </c>
      <c r="O38" s="14">
        <v>8.8757396449704138E-4</v>
      </c>
      <c r="P38" s="14">
        <v>8.5207100591715976E-2</v>
      </c>
      <c r="Q38" s="14">
        <v>7.1893491124260356E-2</v>
      </c>
      <c r="R38" s="14">
        <v>1.5976331360946745E-2</v>
      </c>
      <c r="S38" s="14">
        <v>2.9585798816568047E-3</v>
      </c>
      <c r="T38" s="14">
        <v>0</v>
      </c>
      <c r="U38" s="14">
        <v>3.5502958579881655E-3</v>
      </c>
      <c r="V38" s="14">
        <v>0</v>
      </c>
      <c r="W38" s="14">
        <v>0.17514792899408285</v>
      </c>
      <c r="X38" s="14">
        <v>3.7278106508875739E-2</v>
      </c>
      <c r="Y38" s="14">
        <v>0</v>
      </c>
      <c r="Z38" s="21">
        <v>0.49467455621301776</v>
      </c>
    </row>
    <row r="39" spans="1:26" x14ac:dyDescent="0.25">
      <c r="A39" s="4">
        <v>2011</v>
      </c>
      <c r="B39" s="8">
        <v>2796</v>
      </c>
      <c r="C39" s="8" t="s">
        <v>43</v>
      </c>
      <c r="D39" s="15">
        <v>1.7525035765379112E-2</v>
      </c>
      <c r="E39" s="14">
        <v>0</v>
      </c>
      <c r="F39" s="14">
        <v>1.0729613733905579E-3</v>
      </c>
      <c r="G39" s="14">
        <v>1.0014306151645207E-2</v>
      </c>
      <c r="H39" s="14">
        <v>3.2188841201716738E-3</v>
      </c>
      <c r="I39" s="14">
        <v>4.4349070100143058E-2</v>
      </c>
      <c r="J39" s="14">
        <v>3.1473533619456366E-2</v>
      </c>
      <c r="K39" s="15">
        <v>0</v>
      </c>
      <c r="L39" s="14">
        <v>2.1459227467811159E-3</v>
      </c>
      <c r="M39" s="14">
        <v>0</v>
      </c>
      <c r="N39" s="14">
        <v>0</v>
      </c>
      <c r="O39" s="14">
        <v>0</v>
      </c>
      <c r="P39" s="14">
        <v>3.9699570815450641E-2</v>
      </c>
      <c r="Q39" s="14">
        <v>1.967095851216023E-2</v>
      </c>
      <c r="R39" s="14">
        <v>1.3948497854077254E-2</v>
      </c>
      <c r="S39" s="14">
        <v>7.5107296137339056E-3</v>
      </c>
      <c r="T39" s="14">
        <v>0</v>
      </c>
      <c r="U39" s="14">
        <v>1.1802575107296136E-2</v>
      </c>
      <c r="V39" s="14">
        <v>0</v>
      </c>
      <c r="W39" s="14">
        <v>0.22675250357653792</v>
      </c>
      <c r="X39" s="14">
        <v>6.4735336194563661E-2</v>
      </c>
      <c r="Y39" s="14">
        <v>0</v>
      </c>
      <c r="Z39" s="21">
        <v>0.50608011444921319</v>
      </c>
    </row>
    <row r="40" spans="1:26" x14ac:dyDescent="0.25">
      <c r="A40" s="4">
        <v>2012</v>
      </c>
      <c r="B40" s="8">
        <v>1877</v>
      </c>
      <c r="C40" s="8" t="s">
        <v>30</v>
      </c>
      <c r="D40" s="15">
        <v>1.5982951518380396E-2</v>
      </c>
      <c r="E40" s="14">
        <v>3.7293553542887587E-3</v>
      </c>
      <c r="F40" s="14">
        <v>1.0655301012253596E-3</v>
      </c>
      <c r="G40" s="14">
        <v>3.1965903036760787E-3</v>
      </c>
      <c r="H40" s="14">
        <v>0</v>
      </c>
      <c r="I40" s="14">
        <v>4.5285029302077784E-2</v>
      </c>
      <c r="J40" s="14">
        <v>4.1022908897176344E-2</v>
      </c>
      <c r="K40" s="15">
        <v>0</v>
      </c>
      <c r="L40" s="14">
        <v>2.6638252530633991E-3</v>
      </c>
      <c r="M40" s="14">
        <v>0</v>
      </c>
      <c r="N40" s="14">
        <v>0</v>
      </c>
      <c r="O40" s="14">
        <v>6.3931806073521573E-3</v>
      </c>
      <c r="P40" s="14">
        <v>6.8726691529035697E-2</v>
      </c>
      <c r="Q40" s="14">
        <v>4.3686734150239742E-2</v>
      </c>
      <c r="R40" s="14">
        <v>2.6638252530633989E-2</v>
      </c>
      <c r="S40" s="14">
        <v>7.9914757591901964E-3</v>
      </c>
      <c r="T40" s="14">
        <v>0</v>
      </c>
      <c r="U40" s="14">
        <v>5.8604155567394782E-3</v>
      </c>
      <c r="V40" s="14">
        <v>0</v>
      </c>
      <c r="W40" s="14">
        <v>0.13106020245071923</v>
      </c>
      <c r="X40" s="14">
        <v>0.14331379861481086</v>
      </c>
      <c r="Y40" s="14">
        <v>0</v>
      </c>
      <c r="Z40" s="21">
        <v>0.45338305807139051</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1507</v>
      </c>
      <c r="C42" s="9"/>
      <c r="D42" s="16">
        <v>2.3093681466542823E-2</v>
      </c>
      <c r="E42" s="1">
        <v>6.1991506173348103E-4</v>
      </c>
      <c r="F42" s="1">
        <v>1.8755758447267388E-3</v>
      </c>
      <c r="G42" s="1">
        <v>2.0853004616221294E-2</v>
      </c>
      <c r="H42" s="1">
        <v>3.0474253398483143E-3</v>
      </c>
      <c r="I42" s="1">
        <v>6.4558073004620381E-2</v>
      </c>
      <c r="J42" s="1">
        <v>1.5827463564299003E-2</v>
      </c>
      <c r="K42" s="16">
        <v>0</v>
      </c>
      <c r="L42" s="1">
        <v>2.1947248553858684E-3</v>
      </c>
      <c r="M42" s="1">
        <v>0</v>
      </c>
      <c r="N42" s="1">
        <v>3.4688836651046821E-3</v>
      </c>
      <c r="O42" s="1">
        <v>2.9257909117798415E-3</v>
      </c>
      <c r="P42" s="1">
        <v>4.2080434163311468E-2</v>
      </c>
      <c r="Q42" s="1">
        <v>2.1338244802377955E-2</v>
      </c>
      <c r="R42" s="1">
        <v>2.4241360974840344E-2</v>
      </c>
      <c r="S42" s="1">
        <v>6.0317908842908623E-3</v>
      </c>
      <c r="T42" s="1">
        <v>2.7989252127183161E-5</v>
      </c>
      <c r="U42" s="1">
        <v>6.438027353543473E-3</v>
      </c>
      <c r="V42" s="1">
        <v>0</v>
      </c>
      <c r="W42" s="1">
        <v>0.12658426664119779</v>
      </c>
      <c r="X42" s="1">
        <v>3.24671975845068E-2</v>
      </c>
      <c r="Y42" s="1">
        <v>1.3451708366962603E-5</v>
      </c>
      <c r="Z42" s="22">
        <v>0.60231269830517475</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379</v>
      </c>
      <c r="C44" s="9"/>
      <c r="D44" s="16">
        <v>2.2326379721268941E-2</v>
      </c>
      <c r="E44" s="1">
        <v>0</v>
      </c>
      <c r="F44" s="1">
        <v>5.7003257328990227E-3</v>
      </c>
      <c r="G44" s="1">
        <v>5.0648478213728448E-2</v>
      </c>
      <c r="H44" s="1">
        <v>3.7453183520599251E-3</v>
      </c>
      <c r="I44" s="1">
        <v>0.15055245916026483</v>
      </c>
      <c r="J44" s="1">
        <v>1.4674625468164794E-2</v>
      </c>
      <c r="K44" s="16">
        <v>0</v>
      </c>
      <c r="L44" s="1">
        <v>0</v>
      </c>
      <c r="M44" s="1">
        <v>0</v>
      </c>
      <c r="N44" s="1">
        <v>1.2141092827866389E-2</v>
      </c>
      <c r="O44" s="1">
        <v>0</v>
      </c>
      <c r="P44" s="1">
        <v>4.7541844975233415E-2</v>
      </c>
      <c r="Q44" s="1">
        <v>1.3978756746036516E-2</v>
      </c>
      <c r="R44" s="1">
        <v>5.0852733611514281E-2</v>
      </c>
      <c r="S44" s="1">
        <v>1.5455425075423393E-2</v>
      </c>
      <c r="T44" s="1">
        <v>0</v>
      </c>
      <c r="U44" s="1">
        <v>3.7453183520599251E-3</v>
      </c>
      <c r="V44" s="1">
        <v>0</v>
      </c>
      <c r="W44" s="1">
        <v>0.15885967873215864</v>
      </c>
      <c r="X44" s="1">
        <v>2.3941797826187463E-2</v>
      </c>
      <c r="Y44" s="1">
        <v>0</v>
      </c>
      <c r="Z44" s="22">
        <v>0.425835765205134</v>
      </c>
    </row>
    <row r="45" spans="1:26" x14ac:dyDescent="0.25">
      <c r="A45" s="5" t="s">
        <v>35</v>
      </c>
      <c r="B45" s="9">
        <v>0</v>
      </c>
      <c r="C45" s="9"/>
      <c r="D45" s="16">
        <v>0</v>
      </c>
      <c r="E45" s="1">
        <v>0</v>
      </c>
      <c r="F45" s="1">
        <v>0</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0</v>
      </c>
      <c r="Z45" s="22">
        <v>0</v>
      </c>
    </row>
    <row r="46" spans="1:26" ht="15.75" thickBot="1" x14ac:dyDescent="0.3">
      <c r="A46" s="6" t="s">
        <v>36</v>
      </c>
      <c r="B46" s="11">
        <v>1958</v>
      </c>
      <c r="C46" s="11"/>
      <c r="D46" s="17">
        <v>2.3400602164652378E-2</v>
      </c>
      <c r="E46" s="18">
        <v>8.678810864268735E-4</v>
      </c>
      <c r="F46" s="18">
        <v>3.456758894578253E-4</v>
      </c>
      <c r="G46" s="18">
        <v>8.9348151772184348E-3</v>
      </c>
      <c r="H46" s="18">
        <v>2.7682681349636691E-3</v>
      </c>
      <c r="I46" s="18">
        <v>3.0160318542362605E-2</v>
      </c>
      <c r="J46" s="18">
        <v>1.6288598802752685E-2</v>
      </c>
      <c r="K46" s="17">
        <v>0</v>
      </c>
      <c r="L46" s="18">
        <v>3.0726147975402153E-3</v>
      </c>
      <c r="M46" s="18">
        <v>0</v>
      </c>
      <c r="N46" s="18">
        <v>0</v>
      </c>
      <c r="O46" s="18">
        <v>4.0961072764917781E-3</v>
      </c>
      <c r="P46" s="18">
        <v>3.9895869838542694E-2</v>
      </c>
      <c r="Q46" s="18">
        <v>2.4282040024914534E-2</v>
      </c>
      <c r="R46" s="18">
        <v>1.3596811920170773E-2</v>
      </c>
      <c r="S46" s="18">
        <v>2.2623372078378495E-3</v>
      </c>
      <c r="T46" s="18">
        <v>3.9184952978056422E-5</v>
      </c>
      <c r="U46" s="18">
        <v>7.5151109541368921E-3</v>
      </c>
      <c r="V46" s="18">
        <v>0</v>
      </c>
      <c r="W46" s="18">
        <v>0.11367410180481345</v>
      </c>
      <c r="X46" s="18">
        <v>3.5877357487834535E-2</v>
      </c>
      <c r="Y46" s="18">
        <v>1.8832391713747646E-5</v>
      </c>
      <c r="Z46" s="23">
        <v>0.67290347154519103</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Z46"/>
  <sheetViews>
    <sheetView workbookViewId="0">
      <selection activeCell="K21" sqref="K21"/>
    </sheetView>
  </sheetViews>
  <sheetFormatPr defaultRowHeight="15" x14ac:dyDescent="0.25"/>
  <cols>
    <col min="2" max="2" width="9.85546875" bestFit="1" customWidth="1"/>
    <col min="3" max="3" width="7.85546875" customWidth="1"/>
    <col min="4" max="26" width="7.42578125" customWidth="1"/>
  </cols>
  <sheetData>
    <row r="1" spans="1:26" x14ac:dyDescent="0.25">
      <c r="A1" t="s">
        <v>105</v>
      </c>
    </row>
    <row r="2" spans="1:26" x14ac:dyDescent="0.25">
      <c r="A2" t="s">
        <v>106</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214</v>
      </c>
      <c r="C14" s="8">
        <v>2</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685</v>
      </c>
      <c r="C15" s="8">
        <v>3</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691</v>
      </c>
      <c r="C16" s="8" t="s">
        <v>60</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360</v>
      </c>
      <c r="C17" s="8" t="s">
        <v>61</v>
      </c>
      <c r="D17" s="15">
        <v>1.1111111111111112E-2</v>
      </c>
      <c r="E17" s="14">
        <v>0</v>
      </c>
      <c r="F17" s="14">
        <v>0</v>
      </c>
      <c r="G17" s="14">
        <v>5.5555555555555552E-2</v>
      </c>
      <c r="H17" s="14">
        <v>0</v>
      </c>
      <c r="I17" s="14">
        <v>0.14722222222222223</v>
      </c>
      <c r="J17" s="14">
        <v>1.6666666666666666E-2</v>
      </c>
      <c r="K17" s="15">
        <v>0</v>
      </c>
      <c r="L17" s="14">
        <v>0</v>
      </c>
      <c r="M17" s="14">
        <v>0</v>
      </c>
      <c r="N17" s="14">
        <v>3.3333333333333333E-2</v>
      </c>
      <c r="O17" s="14">
        <v>0</v>
      </c>
      <c r="P17" s="14">
        <v>7.4999999999999997E-2</v>
      </c>
      <c r="Q17" s="14">
        <v>1.3888888888888888E-2</v>
      </c>
      <c r="R17" s="14">
        <v>6.3888888888888884E-2</v>
      </c>
      <c r="S17" s="14">
        <v>4.1666666666666664E-2</v>
      </c>
      <c r="T17" s="14">
        <v>0</v>
      </c>
      <c r="U17" s="14">
        <v>0</v>
      </c>
      <c r="V17" s="14">
        <v>0</v>
      </c>
      <c r="W17" s="14">
        <v>0.20555555555555555</v>
      </c>
      <c r="X17" s="14">
        <v>1.6666666666666666E-2</v>
      </c>
      <c r="Y17" s="14">
        <v>0</v>
      </c>
      <c r="Z17" s="21">
        <v>0.31944444444444442</v>
      </c>
    </row>
    <row r="18" spans="1:26" x14ac:dyDescent="0.25">
      <c r="A18" s="4">
        <v>1990</v>
      </c>
      <c r="B18" s="8">
        <v>527</v>
      </c>
      <c r="C18" s="8" t="s">
        <v>42</v>
      </c>
      <c r="D18" s="15">
        <v>2.8462998102466792E-2</v>
      </c>
      <c r="E18" s="14">
        <v>0</v>
      </c>
      <c r="F18" s="14">
        <v>0</v>
      </c>
      <c r="G18" s="14">
        <v>2.4667931688804556E-2</v>
      </c>
      <c r="H18" s="14">
        <v>0</v>
      </c>
      <c r="I18" s="14">
        <v>0.17267552182163187</v>
      </c>
      <c r="J18" s="14">
        <v>0</v>
      </c>
      <c r="K18" s="15">
        <v>0</v>
      </c>
      <c r="L18" s="14">
        <v>0</v>
      </c>
      <c r="M18" s="14">
        <v>0</v>
      </c>
      <c r="N18" s="14">
        <v>5.6925996204933585E-3</v>
      </c>
      <c r="O18" s="14">
        <v>0</v>
      </c>
      <c r="P18" s="14">
        <v>7.9696394686907021E-2</v>
      </c>
      <c r="Q18" s="14">
        <v>3.6053130929791274E-2</v>
      </c>
      <c r="R18" s="14">
        <v>5.1233396584440226E-2</v>
      </c>
      <c r="S18" s="14">
        <v>5.6925996204933585E-3</v>
      </c>
      <c r="T18" s="14">
        <v>0</v>
      </c>
      <c r="U18" s="14">
        <v>0</v>
      </c>
      <c r="V18" s="14">
        <v>0</v>
      </c>
      <c r="W18" s="14">
        <v>0.25047438330170779</v>
      </c>
      <c r="X18" s="14">
        <v>1.1385199240986717E-2</v>
      </c>
      <c r="Y18" s="14">
        <v>0</v>
      </c>
      <c r="Z18" s="21">
        <v>0.33396584440227706</v>
      </c>
    </row>
    <row r="19" spans="1:26" x14ac:dyDescent="0.25">
      <c r="A19" s="4">
        <v>1991</v>
      </c>
      <c r="B19" s="8">
        <v>278</v>
      </c>
      <c r="C19" s="8" t="s">
        <v>43</v>
      </c>
      <c r="D19" s="15">
        <v>2.1582733812949641E-2</v>
      </c>
      <c r="E19" s="14">
        <v>0</v>
      </c>
      <c r="F19" s="14">
        <v>1.4388489208633094E-2</v>
      </c>
      <c r="G19" s="14">
        <v>3.9568345323741004E-2</v>
      </c>
      <c r="H19" s="14">
        <v>0</v>
      </c>
      <c r="I19" s="14">
        <v>0.11510791366906475</v>
      </c>
      <c r="J19" s="14">
        <v>0</v>
      </c>
      <c r="K19" s="15">
        <v>0</v>
      </c>
      <c r="L19" s="14">
        <v>0</v>
      </c>
      <c r="M19" s="14">
        <v>0</v>
      </c>
      <c r="N19" s="14">
        <v>1.0791366906474821E-2</v>
      </c>
      <c r="O19" s="14">
        <v>0</v>
      </c>
      <c r="P19" s="14">
        <v>7.1942446043165471E-3</v>
      </c>
      <c r="Q19" s="14">
        <v>7.1942446043165471E-3</v>
      </c>
      <c r="R19" s="14">
        <v>2.5179856115107913E-2</v>
      </c>
      <c r="S19" s="14">
        <v>1.0791366906474821E-2</v>
      </c>
      <c r="T19" s="14">
        <v>0</v>
      </c>
      <c r="U19" s="14">
        <v>0</v>
      </c>
      <c r="V19" s="14">
        <v>0</v>
      </c>
      <c r="W19" s="14">
        <v>0.11151079136690648</v>
      </c>
      <c r="X19" s="14">
        <v>1.0791366906474821E-2</v>
      </c>
      <c r="Y19" s="14">
        <v>0</v>
      </c>
      <c r="Z19" s="21">
        <v>0.62589928057553956</v>
      </c>
    </row>
    <row r="20" spans="1:26" x14ac:dyDescent="0.25">
      <c r="A20" s="4">
        <v>1992</v>
      </c>
      <c r="B20" s="8">
        <v>244</v>
      </c>
      <c r="C20" s="8" t="s">
        <v>30</v>
      </c>
      <c r="D20" s="15">
        <v>8.1967213114754103E-3</v>
      </c>
      <c r="E20" s="14">
        <v>0</v>
      </c>
      <c r="F20" s="14">
        <v>0</v>
      </c>
      <c r="G20" s="14">
        <v>5.737704918032787E-2</v>
      </c>
      <c r="H20" s="14">
        <v>1.2295081967213115E-2</v>
      </c>
      <c r="I20" s="14">
        <v>0.10245901639344263</v>
      </c>
      <c r="J20" s="14">
        <v>4.0983606557377046E-2</v>
      </c>
      <c r="K20" s="15">
        <v>0</v>
      </c>
      <c r="L20" s="14">
        <v>0</v>
      </c>
      <c r="M20" s="14">
        <v>0</v>
      </c>
      <c r="N20" s="14">
        <v>0</v>
      </c>
      <c r="O20" s="14">
        <v>0</v>
      </c>
      <c r="P20" s="14">
        <v>2.0491803278688523E-2</v>
      </c>
      <c r="Q20" s="14">
        <v>0</v>
      </c>
      <c r="R20" s="14">
        <v>4.9180327868852458E-2</v>
      </c>
      <c r="S20" s="14">
        <v>0</v>
      </c>
      <c r="T20" s="14">
        <v>0</v>
      </c>
      <c r="U20" s="14">
        <v>1.2295081967213115E-2</v>
      </c>
      <c r="V20" s="14">
        <v>0</v>
      </c>
      <c r="W20" s="14">
        <v>6.1475409836065573E-2</v>
      </c>
      <c r="X20" s="14">
        <v>6.1475409836065573E-2</v>
      </c>
      <c r="Y20" s="14">
        <v>0</v>
      </c>
      <c r="Z20" s="21">
        <v>0.57377049180327866</v>
      </c>
    </row>
    <row r="21" spans="1:26" x14ac:dyDescent="0.25">
      <c r="A21" s="4">
        <v>1993</v>
      </c>
      <c r="B21" s="8">
        <v>224</v>
      </c>
      <c r="C21" s="8" t="s">
        <v>78</v>
      </c>
      <c r="D21" s="15" t="s">
        <v>26</v>
      </c>
      <c r="E21" s="14" t="s">
        <v>27</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v>102</v>
      </c>
      <c r="C22" s="8">
        <v>5</v>
      </c>
      <c r="D22" s="15" t="s">
        <v>26</v>
      </c>
      <c r="E22" s="14" t="s">
        <v>27</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v>31</v>
      </c>
      <c r="C24" s="8">
        <v>2</v>
      </c>
      <c r="D24" s="15" t="s">
        <v>26</v>
      </c>
      <c r="E24" s="14" t="s">
        <v>27</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v>39</v>
      </c>
      <c r="C25" s="8">
        <v>3</v>
      </c>
      <c r="D25" s="15" t="s">
        <v>26</v>
      </c>
      <c r="E25" s="14" t="s">
        <v>27</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v>158</v>
      </c>
      <c r="C26" s="8">
        <v>4</v>
      </c>
      <c r="D26" s="15" t="s">
        <v>26</v>
      </c>
      <c r="E26" s="14" t="s">
        <v>27</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v>120</v>
      </c>
      <c r="C27" s="8">
        <v>5</v>
      </c>
      <c r="D27" s="15" t="s">
        <v>26</v>
      </c>
      <c r="E27" s="14" t="s">
        <v>27</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v>694</v>
      </c>
      <c r="C28" s="8">
        <v>2</v>
      </c>
      <c r="D28" s="15" t="s">
        <v>26</v>
      </c>
      <c r="E28" s="14" t="s">
        <v>27</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v>1581</v>
      </c>
      <c r="C29" s="8" t="s">
        <v>41</v>
      </c>
      <c r="D29" s="15" t="s">
        <v>26</v>
      </c>
      <c r="E29" s="14" t="s">
        <v>27</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v>1827</v>
      </c>
      <c r="C30" s="8" t="s">
        <v>29</v>
      </c>
      <c r="D30" s="15" t="s">
        <v>26</v>
      </c>
      <c r="E30" s="14" t="s">
        <v>27</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v>563</v>
      </c>
      <c r="C31" s="8" t="s">
        <v>62</v>
      </c>
      <c r="D31" s="15">
        <v>6.7495559502664296E-2</v>
      </c>
      <c r="E31" s="14">
        <v>0</v>
      </c>
      <c r="F31" s="14">
        <v>0</v>
      </c>
      <c r="G31" s="14">
        <v>1.4209591474245116E-2</v>
      </c>
      <c r="H31" s="14">
        <v>0</v>
      </c>
      <c r="I31" s="14">
        <v>3.3747779751332148E-2</v>
      </c>
      <c r="J31" s="14">
        <v>0</v>
      </c>
      <c r="K31" s="15">
        <v>0</v>
      </c>
      <c r="L31" s="14">
        <v>0</v>
      </c>
      <c r="M31" s="14">
        <v>0</v>
      </c>
      <c r="N31" s="14">
        <v>0</v>
      </c>
      <c r="O31" s="14">
        <v>0</v>
      </c>
      <c r="P31" s="14">
        <v>5.8614564831261103E-2</v>
      </c>
      <c r="Q31" s="14">
        <v>1.9538188277087035E-2</v>
      </c>
      <c r="R31" s="14">
        <v>3.7300177619893425E-2</v>
      </c>
      <c r="S31" s="14">
        <v>0</v>
      </c>
      <c r="T31" s="14">
        <v>0</v>
      </c>
      <c r="U31" s="14">
        <v>0</v>
      </c>
      <c r="V31" s="14">
        <v>0</v>
      </c>
      <c r="W31" s="14">
        <v>0.10301953818827708</v>
      </c>
      <c r="X31" s="14">
        <v>8.8809946714031966E-3</v>
      </c>
      <c r="Y31" s="14">
        <v>0</v>
      </c>
      <c r="Z31" s="21">
        <v>0.65719360568383656</v>
      </c>
    </row>
    <row r="32" spans="1:26" x14ac:dyDescent="0.25">
      <c r="A32" s="4">
        <v>2004</v>
      </c>
      <c r="B32" s="8">
        <v>665</v>
      </c>
      <c r="C32" s="8" t="s">
        <v>61</v>
      </c>
      <c r="D32" s="15">
        <v>3.0075187969924814E-2</v>
      </c>
      <c r="E32" s="14">
        <v>0</v>
      </c>
      <c r="F32" s="14">
        <v>0</v>
      </c>
      <c r="G32" s="14">
        <v>3.0075187969924814E-3</v>
      </c>
      <c r="H32" s="14">
        <v>0</v>
      </c>
      <c r="I32" s="14">
        <v>0</v>
      </c>
      <c r="J32" s="14">
        <v>0</v>
      </c>
      <c r="K32" s="15">
        <v>0</v>
      </c>
      <c r="L32" s="14">
        <v>0</v>
      </c>
      <c r="M32" s="14">
        <v>0</v>
      </c>
      <c r="N32" s="14">
        <v>0</v>
      </c>
      <c r="O32" s="14">
        <v>0</v>
      </c>
      <c r="P32" s="14">
        <v>3.0075187969924814E-3</v>
      </c>
      <c r="Q32" s="14">
        <v>1.0526315789473684E-2</v>
      </c>
      <c r="R32" s="14">
        <v>1.2030075187969926E-2</v>
      </c>
      <c r="S32" s="14">
        <v>1.5037593984962407E-3</v>
      </c>
      <c r="T32" s="14">
        <v>0</v>
      </c>
      <c r="U32" s="14">
        <v>0</v>
      </c>
      <c r="V32" s="14">
        <v>0</v>
      </c>
      <c r="W32" s="14">
        <v>3.308270676691729E-2</v>
      </c>
      <c r="X32" s="14">
        <v>7.5187969924812026E-3</v>
      </c>
      <c r="Y32" s="14">
        <v>0</v>
      </c>
      <c r="Z32" s="21">
        <v>0.89924812030075185</v>
      </c>
    </row>
    <row r="33" spans="1:26" x14ac:dyDescent="0.25">
      <c r="A33" s="4">
        <v>2005</v>
      </c>
      <c r="B33" s="8">
        <v>416</v>
      </c>
      <c r="C33" s="8" t="s">
        <v>42</v>
      </c>
      <c r="D33" s="15">
        <v>3.6057692307692304E-2</v>
      </c>
      <c r="E33" s="14">
        <v>2.403846153846154E-3</v>
      </c>
      <c r="F33" s="14">
        <v>0</v>
      </c>
      <c r="G33" s="14">
        <v>2.8846153846153848E-2</v>
      </c>
      <c r="H33" s="14">
        <v>0</v>
      </c>
      <c r="I33" s="14">
        <v>3.125E-2</v>
      </c>
      <c r="J33" s="14">
        <v>0</v>
      </c>
      <c r="K33" s="15">
        <v>0</v>
      </c>
      <c r="L33" s="14">
        <v>0</v>
      </c>
      <c r="M33" s="14">
        <v>0</v>
      </c>
      <c r="N33" s="14">
        <v>0</v>
      </c>
      <c r="O33" s="14">
        <v>1.4423076923076924E-2</v>
      </c>
      <c r="P33" s="14">
        <v>1.4423076923076924E-2</v>
      </c>
      <c r="Q33" s="14">
        <v>2.403846153846154E-2</v>
      </c>
      <c r="R33" s="14">
        <v>2.403846153846154E-2</v>
      </c>
      <c r="S33" s="14">
        <v>0</v>
      </c>
      <c r="T33" s="14">
        <v>0</v>
      </c>
      <c r="U33" s="14">
        <v>1.6826923076923076E-2</v>
      </c>
      <c r="V33" s="14">
        <v>0</v>
      </c>
      <c r="W33" s="14">
        <v>0.12259615384615384</v>
      </c>
      <c r="X33" s="14">
        <v>9.6153846153846159E-3</v>
      </c>
      <c r="Y33" s="14">
        <v>0</v>
      </c>
      <c r="Z33" s="21">
        <v>0.67548076923076927</v>
      </c>
    </row>
    <row r="34" spans="1:26" x14ac:dyDescent="0.25">
      <c r="A34" s="4">
        <v>2006</v>
      </c>
      <c r="B34" s="8">
        <v>370</v>
      </c>
      <c r="C34" s="8" t="s">
        <v>43</v>
      </c>
      <c r="D34" s="15">
        <v>3.783783783783784E-2</v>
      </c>
      <c r="E34" s="14">
        <v>0</v>
      </c>
      <c r="F34" s="14">
        <v>0</v>
      </c>
      <c r="G34" s="14">
        <v>5.4054054054054057E-3</v>
      </c>
      <c r="H34" s="14">
        <v>1.6216216216216217E-2</v>
      </c>
      <c r="I34" s="14">
        <v>8.1081081081081086E-3</v>
      </c>
      <c r="J34" s="14">
        <v>1.3513513513513514E-2</v>
      </c>
      <c r="K34" s="15">
        <v>0</v>
      </c>
      <c r="L34" s="14">
        <v>0</v>
      </c>
      <c r="M34" s="14">
        <v>0</v>
      </c>
      <c r="N34" s="14">
        <v>0</v>
      </c>
      <c r="O34" s="14">
        <v>1.0810810810810811E-2</v>
      </c>
      <c r="P34" s="14">
        <v>5.9459459459459463E-2</v>
      </c>
      <c r="Q34" s="14">
        <v>1.3513513513513514E-2</v>
      </c>
      <c r="R34" s="14">
        <v>0</v>
      </c>
      <c r="S34" s="14">
        <v>0</v>
      </c>
      <c r="T34" s="14">
        <v>0</v>
      </c>
      <c r="U34" s="14">
        <v>0</v>
      </c>
      <c r="V34" s="14">
        <v>0</v>
      </c>
      <c r="W34" s="14">
        <v>7.8378378378378383E-2</v>
      </c>
      <c r="X34" s="14">
        <v>1.0810810810810811E-2</v>
      </c>
      <c r="Y34" s="14">
        <v>0</v>
      </c>
      <c r="Z34" s="21">
        <v>0.74594594594594599</v>
      </c>
    </row>
    <row r="35" spans="1:26" x14ac:dyDescent="0.25">
      <c r="A35" s="4">
        <v>2007</v>
      </c>
      <c r="B35" s="8">
        <v>1456</v>
      </c>
      <c r="C35" s="8" t="s">
        <v>43</v>
      </c>
      <c r="D35" s="15">
        <v>1.3736263736263737E-3</v>
      </c>
      <c r="E35" s="14">
        <v>6.8681318681318687E-4</v>
      </c>
      <c r="F35" s="14">
        <v>0</v>
      </c>
      <c r="G35" s="14">
        <v>1.3736263736263737E-3</v>
      </c>
      <c r="H35" s="14">
        <v>0</v>
      </c>
      <c r="I35" s="14">
        <v>1.4423076923076924E-2</v>
      </c>
      <c r="J35" s="14">
        <v>3.434065934065934E-3</v>
      </c>
      <c r="K35" s="15">
        <v>0</v>
      </c>
      <c r="L35" s="14">
        <v>2.0604395604395605E-3</v>
      </c>
      <c r="M35" s="14">
        <v>0</v>
      </c>
      <c r="N35" s="14">
        <v>0</v>
      </c>
      <c r="O35" s="14">
        <v>0</v>
      </c>
      <c r="P35" s="14">
        <v>2.7472527472527475E-3</v>
      </c>
      <c r="Q35" s="14">
        <v>6.8681318681318687E-4</v>
      </c>
      <c r="R35" s="14">
        <v>1.3736263736263737E-3</v>
      </c>
      <c r="S35" s="14">
        <v>1.3736263736263737E-3</v>
      </c>
      <c r="T35" s="14">
        <v>0</v>
      </c>
      <c r="U35" s="14">
        <v>1.3736263736263737E-3</v>
      </c>
      <c r="V35" s="14">
        <v>0</v>
      </c>
      <c r="W35" s="14">
        <v>2.60989010989011E-2</v>
      </c>
      <c r="X35" s="14">
        <v>1.2362637362637362E-2</v>
      </c>
      <c r="Y35" s="14">
        <v>0</v>
      </c>
      <c r="Z35" s="21">
        <v>0.93063186813186816</v>
      </c>
    </row>
    <row r="36" spans="1:26" x14ac:dyDescent="0.25">
      <c r="A36" s="4">
        <v>2008</v>
      </c>
      <c r="B36" s="8">
        <v>2470</v>
      </c>
      <c r="C36" s="8" t="s">
        <v>43</v>
      </c>
      <c r="D36" s="15">
        <v>1.2145748987854252E-3</v>
      </c>
      <c r="E36" s="14">
        <v>0</v>
      </c>
      <c r="F36" s="14">
        <v>0</v>
      </c>
      <c r="G36" s="14">
        <v>1.2145748987854252E-3</v>
      </c>
      <c r="H36" s="14">
        <v>1.6194331983805667E-3</v>
      </c>
      <c r="I36" s="14">
        <v>6.0323886639676111E-2</v>
      </c>
      <c r="J36" s="14">
        <v>1.3360323886639677E-2</v>
      </c>
      <c r="K36" s="15">
        <v>0</v>
      </c>
      <c r="L36" s="14">
        <v>3.6437246963562757E-3</v>
      </c>
      <c r="M36" s="14">
        <v>0</v>
      </c>
      <c r="N36" s="14">
        <v>0</v>
      </c>
      <c r="O36" s="14">
        <v>2.4291497975708503E-3</v>
      </c>
      <c r="P36" s="14">
        <v>3.3198380566801619E-2</v>
      </c>
      <c r="Q36" s="14">
        <v>2.1052631578947368E-2</v>
      </c>
      <c r="R36" s="14">
        <v>0</v>
      </c>
      <c r="S36" s="14">
        <v>0</v>
      </c>
      <c r="T36" s="14">
        <v>4.0485829959514168E-4</v>
      </c>
      <c r="U36" s="14">
        <v>1.2145748987854252E-3</v>
      </c>
      <c r="V36" s="14">
        <v>0</v>
      </c>
      <c r="W36" s="14">
        <v>7.7327935222672062E-2</v>
      </c>
      <c r="X36" s="14">
        <v>2.3076923076923078E-2</v>
      </c>
      <c r="Y36" s="14">
        <v>0</v>
      </c>
      <c r="Z36" s="21">
        <v>0.75991902834008096</v>
      </c>
    </row>
    <row r="37" spans="1:26" x14ac:dyDescent="0.25">
      <c r="A37" s="4">
        <v>2009</v>
      </c>
      <c r="B37" s="8">
        <v>4915</v>
      </c>
      <c r="C37" s="8" t="s">
        <v>43</v>
      </c>
      <c r="D37" s="15">
        <v>4.2726347914547307E-3</v>
      </c>
      <c r="E37" s="14">
        <v>2.0345879959308239E-4</v>
      </c>
      <c r="F37" s="14">
        <v>6.1037639877924718E-4</v>
      </c>
      <c r="G37" s="14">
        <v>4.2726347914547307E-3</v>
      </c>
      <c r="H37" s="14">
        <v>0</v>
      </c>
      <c r="I37" s="14">
        <v>9.5625635808748721E-3</v>
      </c>
      <c r="J37" s="14">
        <v>1.0376398779247202E-2</v>
      </c>
      <c r="K37" s="15">
        <v>0</v>
      </c>
      <c r="L37" s="14">
        <v>1.2207527975584944E-3</v>
      </c>
      <c r="M37" s="14">
        <v>0</v>
      </c>
      <c r="N37" s="14">
        <v>0</v>
      </c>
      <c r="O37" s="14">
        <v>0</v>
      </c>
      <c r="P37" s="14">
        <v>8.3418107833163786E-3</v>
      </c>
      <c r="Q37" s="14">
        <v>7.3245167853509662E-3</v>
      </c>
      <c r="R37" s="14">
        <v>0</v>
      </c>
      <c r="S37" s="14">
        <v>0</v>
      </c>
      <c r="T37" s="14">
        <v>0</v>
      </c>
      <c r="U37" s="14">
        <v>6.1037639877924718E-4</v>
      </c>
      <c r="V37" s="14">
        <v>0</v>
      </c>
      <c r="W37" s="14">
        <v>5.452695829094608E-2</v>
      </c>
      <c r="X37" s="14">
        <v>2.0345879959308241E-2</v>
      </c>
      <c r="Y37" s="14">
        <v>2.0345879959308239E-4</v>
      </c>
      <c r="Z37" s="21">
        <v>0.87812817904374363</v>
      </c>
    </row>
    <row r="38" spans="1:26" x14ac:dyDescent="0.25">
      <c r="A38" s="4">
        <v>2010</v>
      </c>
      <c r="B38" s="8">
        <v>3138</v>
      </c>
      <c r="C38" s="8" t="s">
        <v>43</v>
      </c>
      <c r="D38" s="15">
        <v>6.3734862970044612E-3</v>
      </c>
      <c r="E38" s="14">
        <v>6.3734862970044612E-4</v>
      </c>
      <c r="F38" s="14">
        <v>0</v>
      </c>
      <c r="G38" s="14">
        <v>9.2415551306564685E-3</v>
      </c>
      <c r="H38" s="14">
        <v>6.3734862970044612E-4</v>
      </c>
      <c r="I38" s="14">
        <v>4.6526449968132565E-2</v>
      </c>
      <c r="J38" s="14">
        <v>3.8240917782026769E-2</v>
      </c>
      <c r="K38" s="15">
        <v>0</v>
      </c>
      <c r="L38" s="14">
        <v>0</v>
      </c>
      <c r="M38" s="14">
        <v>0</v>
      </c>
      <c r="N38" s="14">
        <v>0</v>
      </c>
      <c r="O38" s="14">
        <v>9.5602294455066918E-4</v>
      </c>
      <c r="P38" s="14">
        <v>7.4251115360101982E-2</v>
      </c>
      <c r="Q38" s="14">
        <v>7.0427023581899298E-2</v>
      </c>
      <c r="R38" s="14">
        <v>1.3702995538559592E-2</v>
      </c>
      <c r="S38" s="14">
        <v>2.8680688336520078E-3</v>
      </c>
      <c r="T38" s="14">
        <v>0</v>
      </c>
      <c r="U38" s="14">
        <v>2.8680688336520078E-3</v>
      </c>
      <c r="V38" s="14">
        <v>0</v>
      </c>
      <c r="W38" s="14">
        <v>0.16539196940726578</v>
      </c>
      <c r="X38" s="14">
        <v>3.5054174633524539E-2</v>
      </c>
      <c r="Y38" s="14">
        <v>0</v>
      </c>
      <c r="Z38" s="21">
        <v>0.53282345442957302</v>
      </c>
    </row>
    <row r="39" spans="1:26" x14ac:dyDescent="0.25">
      <c r="A39" s="4">
        <v>2011</v>
      </c>
      <c r="B39" s="8">
        <v>2533</v>
      </c>
      <c r="C39" s="8" t="s">
        <v>43</v>
      </c>
      <c r="D39" s="15">
        <v>1.6186340307935254E-2</v>
      </c>
      <c r="E39" s="14">
        <v>0</v>
      </c>
      <c r="F39" s="14">
        <v>7.8957757599684166E-4</v>
      </c>
      <c r="G39" s="14">
        <v>9.4749309119621008E-3</v>
      </c>
      <c r="H39" s="14">
        <v>2.7635215159889457E-3</v>
      </c>
      <c r="I39" s="14">
        <v>4.5005921831819978E-2</v>
      </c>
      <c r="J39" s="14">
        <v>2.9609159099881564E-2</v>
      </c>
      <c r="K39" s="15">
        <v>0</v>
      </c>
      <c r="L39" s="14">
        <v>1.5791551519936833E-3</v>
      </c>
      <c r="M39" s="14">
        <v>0</v>
      </c>
      <c r="N39" s="14">
        <v>0</v>
      </c>
      <c r="O39" s="14">
        <v>0</v>
      </c>
      <c r="P39" s="14">
        <v>3.7899723647848403E-2</v>
      </c>
      <c r="Q39" s="14">
        <v>1.9344650611922622E-2</v>
      </c>
      <c r="R39" s="14">
        <v>1.381760757994473E-2</v>
      </c>
      <c r="S39" s="14">
        <v>7.5009869719699961E-3</v>
      </c>
      <c r="T39" s="14">
        <v>0</v>
      </c>
      <c r="U39" s="14">
        <v>6.7114093959731551E-3</v>
      </c>
      <c r="V39" s="14">
        <v>0</v>
      </c>
      <c r="W39" s="14">
        <v>0.19226213975523096</v>
      </c>
      <c r="X39" s="14">
        <v>5.8428740623766288E-2</v>
      </c>
      <c r="Y39" s="14">
        <v>0</v>
      </c>
      <c r="Z39" s="21">
        <v>0.55862613501776548</v>
      </c>
    </row>
    <row r="40" spans="1:26" x14ac:dyDescent="0.25">
      <c r="A40" s="4">
        <v>2012</v>
      </c>
      <c r="B40" s="8">
        <v>1804</v>
      </c>
      <c r="C40" s="8" t="s">
        <v>30</v>
      </c>
      <c r="D40" s="15">
        <v>1.5521064301552107E-2</v>
      </c>
      <c r="E40" s="14">
        <v>1.6629711751662971E-3</v>
      </c>
      <c r="F40" s="14">
        <v>1.1086474501108647E-3</v>
      </c>
      <c r="G40" s="14">
        <v>3.3259423503325942E-3</v>
      </c>
      <c r="H40" s="14">
        <v>0</v>
      </c>
      <c r="I40" s="14">
        <v>4.6563192904656318E-2</v>
      </c>
      <c r="J40" s="14">
        <v>3.6585365853658534E-2</v>
      </c>
      <c r="K40" s="15">
        <v>0</v>
      </c>
      <c r="L40" s="14">
        <v>2.7716186252771621E-3</v>
      </c>
      <c r="M40" s="14">
        <v>0</v>
      </c>
      <c r="N40" s="14">
        <v>0</v>
      </c>
      <c r="O40" s="14">
        <v>6.0975609756097563E-3</v>
      </c>
      <c r="P40" s="14">
        <v>6.5410199556541024E-2</v>
      </c>
      <c r="Q40" s="14">
        <v>4.2682926829268296E-2</v>
      </c>
      <c r="R40" s="14">
        <v>2.5498891352549888E-2</v>
      </c>
      <c r="S40" s="14">
        <v>7.7605321507760536E-3</v>
      </c>
      <c r="T40" s="14">
        <v>0</v>
      </c>
      <c r="U40" s="14">
        <v>4.434589800443459E-3</v>
      </c>
      <c r="V40" s="14">
        <v>0</v>
      </c>
      <c r="W40" s="14">
        <v>0.1319290465631929</v>
      </c>
      <c r="X40" s="14">
        <v>0.13691796008869181</v>
      </c>
      <c r="Y40" s="14">
        <v>0</v>
      </c>
      <c r="Z40" s="21">
        <v>0.47172949002217296</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1410</v>
      </c>
      <c r="C42" s="9"/>
      <c r="D42" s="16">
        <v>2.0411540637605759E-2</v>
      </c>
      <c r="E42" s="1">
        <v>3.9960271036565479E-4</v>
      </c>
      <c r="F42" s="1">
        <v>1.2069350452514321E-3</v>
      </c>
      <c r="G42" s="1">
        <v>1.8395772552003108E-2</v>
      </c>
      <c r="H42" s="1">
        <v>2.3951143948213777E-3</v>
      </c>
      <c r="I42" s="1">
        <v>5.9498260986717025E-2</v>
      </c>
      <c r="J42" s="1">
        <v>1.4483572719505495E-2</v>
      </c>
      <c r="K42" s="16">
        <v>0</v>
      </c>
      <c r="L42" s="1">
        <v>8.0540648797322687E-4</v>
      </c>
      <c r="M42" s="1">
        <v>0</v>
      </c>
      <c r="N42" s="1">
        <v>3.5583785614501078E-3</v>
      </c>
      <c r="O42" s="1">
        <v>2.4797586751156434E-3</v>
      </c>
      <c r="P42" s="1">
        <v>3.8552538945897441E-2</v>
      </c>
      <c r="Q42" s="1">
        <v>2.0447950436838159E-2</v>
      </c>
      <c r="R42" s="1">
        <v>2.2660307474878211E-2</v>
      </c>
      <c r="S42" s="1">
        <v>5.6541147801539657E-3</v>
      </c>
      <c r="T42" s="1">
        <v>2.8918449971081547E-5</v>
      </c>
      <c r="U42" s="1">
        <v>3.309617910385418E-3</v>
      </c>
      <c r="V42" s="1">
        <v>0</v>
      </c>
      <c r="W42" s="1">
        <v>0.11525927625558362</v>
      </c>
      <c r="X42" s="1">
        <v>3.0237924677508927E-2</v>
      </c>
      <c r="Y42" s="1">
        <v>1.4532771399505885E-5</v>
      </c>
      <c r="Z42" s="22">
        <v>0.64020047552657477</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352</v>
      </c>
      <c r="C44" s="9"/>
      <c r="D44" s="16">
        <v>1.7338391084500738E-2</v>
      </c>
      <c r="E44" s="1">
        <v>0</v>
      </c>
      <c r="F44" s="1">
        <v>3.5971223021582736E-3</v>
      </c>
      <c r="G44" s="1">
        <v>4.4292220437107246E-2</v>
      </c>
      <c r="H44" s="1">
        <v>3.0737704918032786E-3</v>
      </c>
      <c r="I44" s="1">
        <v>0.13436616852659036</v>
      </c>
      <c r="J44" s="1">
        <v>1.4412568306010929E-2</v>
      </c>
      <c r="K44" s="16">
        <v>0</v>
      </c>
      <c r="L44" s="1">
        <v>0</v>
      </c>
      <c r="M44" s="1">
        <v>0</v>
      </c>
      <c r="N44" s="1">
        <v>1.245432496507538E-2</v>
      </c>
      <c r="O44" s="1">
        <v>0</v>
      </c>
      <c r="P44" s="1">
        <v>4.5595610642478024E-2</v>
      </c>
      <c r="Q44" s="1">
        <v>1.4284066105749178E-2</v>
      </c>
      <c r="R44" s="1">
        <v>4.7370617364322375E-2</v>
      </c>
      <c r="S44" s="1">
        <v>1.4537658298408711E-2</v>
      </c>
      <c r="T44" s="1">
        <v>0</v>
      </c>
      <c r="U44" s="1">
        <v>3.0737704918032786E-3</v>
      </c>
      <c r="V44" s="1">
        <v>0</v>
      </c>
      <c r="W44" s="1">
        <v>0.15725403501505886</v>
      </c>
      <c r="X44" s="1">
        <v>2.5079660662548443E-2</v>
      </c>
      <c r="Y44" s="1">
        <v>0</v>
      </c>
      <c r="Z44" s="22">
        <v>0.4632700153063849</v>
      </c>
    </row>
    <row r="45" spans="1:26" x14ac:dyDescent="0.25">
      <c r="A45" s="5" t="s">
        <v>35</v>
      </c>
      <c r="B45" s="9">
        <v>0</v>
      </c>
      <c r="C45" s="9"/>
      <c r="D45" s="16">
        <v>0</v>
      </c>
      <c r="E45" s="1">
        <v>0</v>
      </c>
      <c r="F45" s="1">
        <v>0</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0</v>
      </c>
      <c r="Z45" s="22">
        <v>0</v>
      </c>
    </row>
    <row r="46" spans="1:26" ht="15.75" thickBot="1" x14ac:dyDescent="0.3">
      <c r="A46" s="6" t="s">
        <v>36</v>
      </c>
      <c r="B46" s="11">
        <v>1833</v>
      </c>
      <c r="C46" s="11"/>
      <c r="D46" s="17">
        <v>2.164080045884776E-2</v>
      </c>
      <c r="E46" s="18">
        <v>5.5944379451191672E-4</v>
      </c>
      <c r="F46" s="18">
        <v>2.5086014248869537E-4</v>
      </c>
      <c r="G46" s="18">
        <v>8.0371933979614535E-3</v>
      </c>
      <c r="H46" s="18">
        <v>2.1236519560286172E-3</v>
      </c>
      <c r="I46" s="18">
        <v>2.9551097970767708E-2</v>
      </c>
      <c r="J46" s="18">
        <v>1.4511974484903319E-2</v>
      </c>
      <c r="K46" s="17">
        <v>0</v>
      </c>
      <c r="L46" s="18">
        <v>1.1275690831625176E-3</v>
      </c>
      <c r="M46" s="18">
        <v>0</v>
      </c>
      <c r="N46" s="18">
        <v>0</v>
      </c>
      <c r="O46" s="18">
        <v>3.4716621451619011E-3</v>
      </c>
      <c r="P46" s="18">
        <v>3.5735310267265216E-2</v>
      </c>
      <c r="Q46" s="18">
        <v>2.2913504169273752E-2</v>
      </c>
      <c r="R46" s="18">
        <v>1.2776183519100547E-2</v>
      </c>
      <c r="S46" s="18">
        <v>2.1006973728520673E-3</v>
      </c>
      <c r="T46" s="18">
        <v>4.048582995951417E-5</v>
      </c>
      <c r="U46" s="18">
        <v>3.4039568778182743E-3</v>
      </c>
      <c r="V46" s="18">
        <v>0</v>
      </c>
      <c r="W46" s="18">
        <v>9.8461372751793549E-2</v>
      </c>
      <c r="X46" s="18">
        <v>3.2301230283493118E-2</v>
      </c>
      <c r="Y46" s="18">
        <v>2.0345879959308239E-5</v>
      </c>
      <c r="Z46" s="23">
        <v>0.71097265961465073</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102</v>
      </c>
    </row>
    <row r="2" spans="1:26" x14ac:dyDescent="0.25">
      <c r="A2" t="s">
        <v>104</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196</v>
      </c>
      <c r="C7" s="8">
        <v>2</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299</v>
      </c>
      <c r="C8" s="8" t="s">
        <v>41</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1201</v>
      </c>
      <c r="C9" s="8" t="s">
        <v>42</v>
      </c>
      <c r="D9" s="15">
        <v>7.4937552039966687E-2</v>
      </c>
      <c r="E9" s="14">
        <v>0</v>
      </c>
      <c r="F9" s="14">
        <v>0</v>
      </c>
      <c r="G9" s="14">
        <v>3.6636136552872609E-2</v>
      </c>
      <c r="H9" s="14">
        <v>0</v>
      </c>
      <c r="I9" s="14">
        <v>6.9109075770191514E-2</v>
      </c>
      <c r="J9" s="14">
        <v>0</v>
      </c>
      <c r="K9" s="15">
        <v>0</v>
      </c>
      <c r="L9" s="14">
        <v>2.1648626144879269E-2</v>
      </c>
      <c r="M9" s="14">
        <v>1.5820149875104082E-2</v>
      </c>
      <c r="N9" s="14">
        <v>9.1590341382181521E-3</v>
      </c>
      <c r="O9" s="14">
        <v>0</v>
      </c>
      <c r="P9" s="14">
        <v>1.9150707743547043E-2</v>
      </c>
      <c r="Q9" s="14">
        <v>2.9142381348875937E-2</v>
      </c>
      <c r="R9" s="14">
        <v>5.8284762697751874E-3</v>
      </c>
      <c r="S9" s="14">
        <v>8.3263946711074107E-4</v>
      </c>
      <c r="T9" s="14">
        <v>2.4979184013322231E-3</v>
      </c>
      <c r="U9" s="14">
        <v>2.4979184013322231E-3</v>
      </c>
      <c r="V9" s="14">
        <v>0</v>
      </c>
      <c r="W9" s="14">
        <v>4.8293089092422983E-2</v>
      </c>
      <c r="X9" s="14">
        <v>0.12739383846794339</v>
      </c>
      <c r="Y9" s="14">
        <v>2.7477102414654453E-2</v>
      </c>
      <c r="Z9" s="21">
        <v>0.50957535387177355</v>
      </c>
    </row>
    <row r="10" spans="1:26" x14ac:dyDescent="0.25">
      <c r="A10" s="4">
        <v>1982</v>
      </c>
      <c r="B10" s="8">
        <v>972</v>
      </c>
      <c r="C10" s="8" t="s">
        <v>30</v>
      </c>
      <c r="D10" s="15">
        <v>7.7160493827160503E-2</v>
      </c>
      <c r="E10" s="14">
        <v>8.23045267489712E-3</v>
      </c>
      <c r="F10" s="14">
        <v>1.02880658436214E-3</v>
      </c>
      <c r="G10" s="14">
        <v>3.292181069958848E-2</v>
      </c>
      <c r="H10" s="14">
        <v>0</v>
      </c>
      <c r="I10" s="14">
        <v>0.1111111111111111</v>
      </c>
      <c r="J10" s="14">
        <v>0</v>
      </c>
      <c r="K10" s="15">
        <v>4.11522633744856E-3</v>
      </c>
      <c r="L10" s="14">
        <v>0</v>
      </c>
      <c r="M10" s="14">
        <v>1.5432098765432098E-2</v>
      </c>
      <c r="N10" s="14">
        <v>1.4403292181069959E-2</v>
      </c>
      <c r="O10" s="14">
        <v>0</v>
      </c>
      <c r="P10" s="14">
        <v>3.3950617283950615E-2</v>
      </c>
      <c r="Q10" s="14">
        <v>7.6131687242798354E-2</v>
      </c>
      <c r="R10" s="14">
        <v>1.0288065843621399E-2</v>
      </c>
      <c r="S10" s="14">
        <v>0</v>
      </c>
      <c r="T10" s="14">
        <v>6.1728395061728392E-3</v>
      </c>
      <c r="U10" s="14">
        <v>8.23045267489712E-3</v>
      </c>
      <c r="V10" s="14">
        <v>0</v>
      </c>
      <c r="W10" s="14">
        <v>5.4526748971193417E-2</v>
      </c>
      <c r="X10" s="14">
        <v>0.15020576131687244</v>
      </c>
      <c r="Y10" s="14">
        <v>1.2345679012345678E-2</v>
      </c>
      <c r="Z10" s="21">
        <v>0.38374485596707819</v>
      </c>
    </row>
    <row r="11" spans="1:26" x14ac:dyDescent="0.25">
      <c r="A11" s="4">
        <v>1983</v>
      </c>
      <c r="B11" s="8">
        <v>1080</v>
      </c>
      <c r="C11" s="8" t="s">
        <v>78</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376</v>
      </c>
      <c r="C12" s="8" t="s">
        <v>82</v>
      </c>
      <c r="D12" s="15" t="s">
        <v>26</v>
      </c>
      <c r="E12" s="14" t="s">
        <v>27</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380</v>
      </c>
      <c r="C13" s="8" t="s">
        <v>41</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690</v>
      </c>
      <c r="C14" s="8" t="s">
        <v>42</v>
      </c>
      <c r="D14" s="15">
        <v>6.0869565217391314E-2</v>
      </c>
      <c r="E14" s="14">
        <v>0</v>
      </c>
      <c r="F14" s="14">
        <v>0</v>
      </c>
      <c r="G14" s="14">
        <v>2.4637681159420291E-2</v>
      </c>
      <c r="H14" s="14">
        <v>0</v>
      </c>
      <c r="I14" s="14">
        <v>8.115942028985508E-2</v>
      </c>
      <c r="J14" s="14">
        <v>2.4637681159420291E-2</v>
      </c>
      <c r="K14" s="15">
        <v>0</v>
      </c>
      <c r="L14" s="14">
        <v>0</v>
      </c>
      <c r="M14" s="14">
        <v>2.318840579710145E-2</v>
      </c>
      <c r="N14" s="14">
        <v>8.6956521739130436E-3</v>
      </c>
      <c r="O14" s="14">
        <v>0</v>
      </c>
      <c r="P14" s="14">
        <v>1.5942028985507246E-2</v>
      </c>
      <c r="Q14" s="14">
        <v>5.7971014492753624E-3</v>
      </c>
      <c r="R14" s="14">
        <v>2.0289855072463767E-2</v>
      </c>
      <c r="S14" s="14">
        <v>0</v>
      </c>
      <c r="T14" s="14">
        <v>0</v>
      </c>
      <c r="U14" s="14">
        <v>0</v>
      </c>
      <c r="V14" s="14">
        <v>0</v>
      </c>
      <c r="W14" s="14">
        <v>0.26811594202898553</v>
      </c>
      <c r="X14" s="14">
        <v>0.11014492753623188</v>
      </c>
      <c r="Y14" s="14">
        <v>8.6956521739130436E-3</v>
      </c>
      <c r="Z14" s="21">
        <v>0.34782608695652173</v>
      </c>
    </row>
    <row r="15" spans="1:26" x14ac:dyDescent="0.25">
      <c r="A15" s="4">
        <v>1987</v>
      </c>
      <c r="B15" s="8">
        <v>1208</v>
      </c>
      <c r="C15" s="8" t="s">
        <v>43</v>
      </c>
      <c r="D15" s="15">
        <v>5.4635761589403975E-2</v>
      </c>
      <c r="E15" s="14">
        <v>0</v>
      </c>
      <c r="F15" s="14">
        <v>0</v>
      </c>
      <c r="G15" s="14">
        <v>5.2980132450331126E-2</v>
      </c>
      <c r="H15" s="14">
        <v>0</v>
      </c>
      <c r="I15" s="14">
        <v>9.35430463576159E-2</v>
      </c>
      <c r="J15" s="14">
        <v>9.9337748344370865E-3</v>
      </c>
      <c r="K15" s="15">
        <v>0</v>
      </c>
      <c r="L15" s="14">
        <v>0</v>
      </c>
      <c r="M15" s="14">
        <v>1.4072847682119206E-2</v>
      </c>
      <c r="N15" s="14">
        <v>0</v>
      </c>
      <c r="O15" s="14">
        <v>0</v>
      </c>
      <c r="P15" s="14">
        <v>1.0761589403973509E-2</v>
      </c>
      <c r="Q15" s="14">
        <v>8.2781456953642391E-3</v>
      </c>
      <c r="R15" s="14">
        <v>1.7384105960264899E-2</v>
      </c>
      <c r="S15" s="14">
        <v>0</v>
      </c>
      <c r="T15" s="14">
        <v>0</v>
      </c>
      <c r="U15" s="14">
        <v>2.4834437086092716E-3</v>
      </c>
      <c r="V15" s="14">
        <v>0</v>
      </c>
      <c r="W15" s="14">
        <v>0.26903973509933776</v>
      </c>
      <c r="X15" s="14">
        <v>4.8013245033112585E-2</v>
      </c>
      <c r="Y15" s="14">
        <v>2.2350993377483443E-2</v>
      </c>
      <c r="Z15" s="21">
        <v>0.39652317880794702</v>
      </c>
    </row>
    <row r="16" spans="1:26" x14ac:dyDescent="0.25">
      <c r="A16" s="4">
        <v>1988</v>
      </c>
      <c r="B16" s="8">
        <v>1038</v>
      </c>
      <c r="C16" s="8" t="s">
        <v>43</v>
      </c>
      <c r="D16" s="15">
        <v>5.0096339113680152E-2</v>
      </c>
      <c r="E16" s="14">
        <v>0</v>
      </c>
      <c r="F16" s="14">
        <v>0</v>
      </c>
      <c r="G16" s="14">
        <v>3.3718689788053952E-2</v>
      </c>
      <c r="H16" s="14">
        <v>0</v>
      </c>
      <c r="I16" s="14">
        <v>0.10404624277456648</v>
      </c>
      <c r="J16" s="14">
        <v>0</v>
      </c>
      <c r="K16" s="15">
        <v>0</v>
      </c>
      <c r="L16" s="14">
        <v>0</v>
      </c>
      <c r="M16" s="14">
        <v>0</v>
      </c>
      <c r="N16" s="14">
        <v>5.7803468208092483E-3</v>
      </c>
      <c r="O16" s="14">
        <v>0</v>
      </c>
      <c r="P16" s="14">
        <v>3.8535645472061654E-2</v>
      </c>
      <c r="Q16" s="14">
        <v>5.7803468208092483E-3</v>
      </c>
      <c r="R16" s="14">
        <v>1.0597302504816955E-2</v>
      </c>
      <c r="S16" s="14">
        <v>4.8169556840077067E-3</v>
      </c>
      <c r="T16" s="14">
        <v>0</v>
      </c>
      <c r="U16" s="14">
        <v>1.4450867052023121E-2</v>
      </c>
      <c r="V16" s="14">
        <v>0</v>
      </c>
      <c r="W16" s="14">
        <v>0.24084778420038536</v>
      </c>
      <c r="X16" s="14">
        <v>0.14450867052023122</v>
      </c>
      <c r="Y16" s="14">
        <v>1.8304431599229287E-2</v>
      </c>
      <c r="Z16" s="21">
        <v>0.32851637764932562</v>
      </c>
    </row>
    <row r="17" spans="1:26" x14ac:dyDescent="0.25">
      <c r="A17" s="4">
        <v>1989</v>
      </c>
      <c r="B17" s="8">
        <v>1360</v>
      </c>
      <c r="C17" s="8" t="s">
        <v>43</v>
      </c>
      <c r="D17" s="15">
        <v>2.3529411764705882E-2</v>
      </c>
      <c r="E17" s="14">
        <v>7.3529411764705881E-3</v>
      </c>
      <c r="F17" s="14">
        <v>2.2058823529411764E-3</v>
      </c>
      <c r="G17" s="14">
        <v>5.0735294117647059E-2</v>
      </c>
      <c r="H17" s="14">
        <v>4.4117647058823529E-3</v>
      </c>
      <c r="I17" s="14">
        <v>5.8823529411764705E-2</v>
      </c>
      <c r="J17" s="14">
        <v>5.1470588235294117E-3</v>
      </c>
      <c r="K17" s="15">
        <v>0</v>
      </c>
      <c r="L17" s="14">
        <v>0</v>
      </c>
      <c r="M17" s="14">
        <v>2.2058823529411764E-3</v>
      </c>
      <c r="N17" s="14">
        <v>1.4705882352941176E-2</v>
      </c>
      <c r="O17" s="14">
        <v>0</v>
      </c>
      <c r="P17" s="14">
        <v>3.0147058823529412E-2</v>
      </c>
      <c r="Q17" s="14">
        <v>6.6176470588235293E-3</v>
      </c>
      <c r="R17" s="14">
        <v>2.4264705882352942E-2</v>
      </c>
      <c r="S17" s="14">
        <v>0</v>
      </c>
      <c r="T17" s="14">
        <v>0</v>
      </c>
      <c r="U17" s="14">
        <v>0</v>
      </c>
      <c r="V17" s="14">
        <v>0</v>
      </c>
      <c r="W17" s="14">
        <v>9.7794117647058823E-2</v>
      </c>
      <c r="X17" s="14">
        <v>6.7647058823529407E-2</v>
      </c>
      <c r="Y17" s="14">
        <v>4.4117647058823532E-2</v>
      </c>
      <c r="Z17" s="21">
        <v>0.56029411764705883</v>
      </c>
    </row>
    <row r="18" spans="1:26" x14ac:dyDescent="0.25">
      <c r="A18" s="4">
        <v>1990</v>
      </c>
      <c r="B18" s="8">
        <v>1207</v>
      </c>
      <c r="C18" s="8" t="s">
        <v>43</v>
      </c>
      <c r="D18" s="15">
        <v>7.3736536868268435E-2</v>
      </c>
      <c r="E18" s="14">
        <v>0</v>
      </c>
      <c r="F18" s="14">
        <v>0</v>
      </c>
      <c r="G18" s="14">
        <v>1.9884009942004972E-2</v>
      </c>
      <c r="H18" s="14">
        <v>0</v>
      </c>
      <c r="I18" s="14">
        <v>0.13338856669428334</v>
      </c>
      <c r="J18" s="14">
        <v>8.2850041425020712E-3</v>
      </c>
      <c r="K18" s="15">
        <v>0</v>
      </c>
      <c r="L18" s="14">
        <v>0</v>
      </c>
      <c r="M18" s="14">
        <v>4.1425020712510356E-3</v>
      </c>
      <c r="N18" s="14">
        <v>5.7995028997514502E-3</v>
      </c>
      <c r="O18" s="14">
        <v>5.7995028997514502E-3</v>
      </c>
      <c r="P18" s="14">
        <v>2.6512013256006627E-2</v>
      </c>
      <c r="Q18" s="14">
        <v>1.8227009113504555E-2</v>
      </c>
      <c r="R18" s="14">
        <v>1.4913007456503728E-2</v>
      </c>
      <c r="S18" s="14">
        <v>0</v>
      </c>
      <c r="T18" s="14">
        <v>0</v>
      </c>
      <c r="U18" s="14">
        <v>1.3256006628003313E-2</v>
      </c>
      <c r="V18" s="14">
        <v>0</v>
      </c>
      <c r="W18" s="14">
        <v>3.3140016570008285E-2</v>
      </c>
      <c r="X18" s="14">
        <v>2.1541010770505385E-2</v>
      </c>
      <c r="Y18" s="14">
        <v>1.6570008285004142E-2</v>
      </c>
      <c r="Z18" s="21">
        <v>0.60480530240265118</v>
      </c>
    </row>
    <row r="19" spans="1:26" x14ac:dyDescent="0.25">
      <c r="A19" s="4">
        <v>1991</v>
      </c>
      <c r="B19" s="8">
        <v>916</v>
      </c>
      <c r="C19" s="8" t="s">
        <v>43</v>
      </c>
      <c r="D19" s="15">
        <v>6.9868995633187769E-2</v>
      </c>
      <c r="E19" s="14">
        <v>2.1834061135371178E-3</v>
      </c>
      <c r="F19" s="14">
        <v>0</v>
      </c>
      <c r="G19" s="14">
        <v>4.148471615720524E-2</v>
      </c>
      <c r="H19" s="14">
        <v>1.2008733624454149E-2</v>
      </c>
      <c r="I19" s="14">
        <v>6.4410480349344976E-2</v>
      </c>
      <c r="J19" s="14">
        <v>0</v>
      </c>
      <c r="K19" s="15">
        <v>0</v>
      </c>
      <c r="L19" s="14">
        <v>0</v>
      </c>
      <c r="M19" s="14">
        <v>4.3668122270742356E-3</v>
      </c>
      <c r="N19" s="14">
        <v>6.5502183406113534E-3</v>
      </c>
      <c r="O19" s="14">
        <v>0</v>
      </c>
      <c r="P19" s="14">
        <v>1.3100436681222707E-2</v>
      </c>
      <c r="Q19" s="14">
        <v>5.4585152838427945E-3</v>
      </c>
      <c r="R19" s="14">
        <v>1.0917030567685589E-2</v>
      </c>
      <c r="S19" s="14">
        <v>5.4585152838427945E-3</v>
      </c>
      <c r="T19" s="14">
        <v>0</v>
      </c>
      <c r="U19" s="14">
        <v>0</v>
      </c>
      <c r="V19" s="14">
        <v>0</v>
      </c>
      <c r="W19" s="14">
        <v>0.15611353711790393</v>
      </c>
      <c r="X19" s="14">
        <v>6.3318777292576414E-2</v>
      </c>
      <c r="Y19" s="14">
        <v>1.3100436681222707E-2</v>
      </c>
      <c r="Z19" s="21">
        <v>0.53165938864628826</v>
      </c>
    </row>
    <row r="20" spans="1:26" x14ac:dyDescent="0.25">
      <c r="A20" s="4">
        <v>1992</v>
      </c>
      <c r="B20" s="8">
        <v>583</v>
      </c>
      <c r="C20" s="8" t="s">
        <v>43</v>
      </c>
      <c r="D20" s="15">
        <v>1.886792452830189E-2</v>
      </c>
      <c r="E20" s="14">
        <v>0</v>
      </c>
      <c r="F20" s="14">
        <v>0</v>
      </c>
      <c r="G20" s="14">
        <v>4.1166380789022301E-2</v>
      </c>
      <c r="H20" s="14">
        <v>0</v>
      </c>
      <c r="I20" s="14">
        <v>6.6895368782161235E-2</v>
      </c>
      <c r="J20" s="14">
        <v>0</v>
      </c>
      <c r="K20" s="15">
        <v>0</v>
      </c>
      <c r="L20" s="14">
        <v>8.5763293310463125E-3</v>
      </c>
      <c r="M20" s="14">
        <v>1.8867924528301886E-2</v>
      </c>
      <c r="N20" s="14">
        <v>0</v>
      </c>
      <c r="O20" s="14">
        <v>0</v>
      </c>
      <c r="P20" s="14">
        <v>1.3722126929674099E-2</v>
      </c>
      <c r="Q20" s="14">
        <v>3.4305317324185248E-3</v>
      </c>
      <c r="R20" s="14">
        <v>1.8867924528301886E-2</v>
      </c>
      <c r="S20" s="14">
        <v>3.4305317324185248E-3</v>
      </c>
      <c r="T20" s="14">
        <v>0</v>
      </c>
      <c r="U20" s="14">
        <v>1.0291595197255575E-2</v>
      </c>
      <c r="V20" s="14">
        <v>0</v>
      </c>
      <c r="W20" s="14">
        <v>4.8027444253859346E-2</v>
      </c>
      <c r="X20" s="14">
        <v>0.22641509433962265</v>
      </c>
      <c r="Y20" s="14">
        <v>2.2298456260720412E-2</v>
      </c>
      <c r="Z20" s="21">
        <v>0.49914236706689535</v>
      </c>
    </row>
    <row r="21" spans="1:26" x14ac:dyDescent="0.25">
      <c r="A21" s="4">
        <v>1993</v>
      </c>
      <c r="B21" s="8">
        <v>407</v>
      </c>
      <c r="C21" s="8" t="s">
        <v>43</v>
      </c>
      <c r="D21" s="15">
        <v>4.1769041769041768E-2</v>
      </c>
      <c r="E21" s="14">
        <v>0</v>
      </c>
      <c r="F21" s="14">
        <v>9.8280098280098278E-3</v>
      </c>
      <c r="G21" s="14">
        <v>5.896805896805897E-2</v>
      </c>
      <c r="H21" s="14">
        <v>0</v>
      </c>
      <c r="I21" s="14">
        <v>8.5995085995085999E-2</v>
      </c>
      <c r="J21" s="14">
        <v>0</v>
      </c>
      <c r="K21" s="15">
        <v>0</v>
      </c>
      <c r="L21" s="14">
        <v>0</v>
      </c>
      <c r="M21" s="14">
        <v>0</v>
      </c>
      <c r="N21" s="14">
        <v>1.7199017199017199E-2</v>
      </c>
      <c r="O21" s="14">
        <v>0</v>
      </c>
      <c r="P21" s="14">
        <v>1.4742014742014743E-2</v>
      </c>
      <c r="Q21" s="14">
        <v>4.9140049140049139E-3</v>
      </c>
      <c r="R21" s="14">
        <v>0</v>
      </c>
      <c r="S21" s="14">
        <v>0</v>
      </c>
      <c r="T21" s="14">
        <v>0</v>
      </c>
      <c r="U21" s="14">
        <v>0</v>
      </c>
      <c r="V21" s="14">
        <v>0</v>
      </c>
      <c r="W21" s="14">
        <v>6.8796068796068796E-2</v>
      </c>
      <c r="X21" s="14">
        <v>8.8452088452088448E-2</v>
      </c>
      <c r="Y21" s="14">
        <v>5.6511056511056514E-2</v>
      </c>
      <c r="Z21" s="21">
        <v>0.55282555282555279</v>
      </c>
    </row>
    <row r="22" spans="1:26" x14ac:dyDescent="0.25">
      <c r="A22" s="4">
        <v>1994</v>
      </c>
      <c r="B22" s="8">
        <v>265</v>
      </c>
      <c r="C22" s="8" t="s">
        <v>43</v>
      </c>
      <c r="D22" s="15">
        <v>9.0566037735849064E-2</v>
      </c>
      <c r="E22" s="14">
        <v>0</v>
      </c>
      <c r="F22" s="14">
        <v>0</v>
      </c>
      <c r="G22" s="14">
        <v>4.9056603773584909E-2</v>
      </c>
      <c r="H22" s="14">
        <v>0</v>
      </c>
      <c r="I22" s="14">
        <v>3.7735849056603772E-2</v>
      </c>
      <c r="J22" s="14">
        <v>0</v>
      </c>
      <c r="K22" s="15">
        <v>0</v>
      </c>
      <c r="L22" s="14">
        <v>0</v>
      </c>
      <c r="M22" s="14">
        <v>0</v>
      </c>
      <c r="N22" s="14">
        <v>1.509433962264151E-2</v>
      </c>
      <c r="O22" s="14">
        <v>0</v>
      </c>
      <c r="P22" s="14">
        <v>7.5471698113207548E-3</v>
      </c>
      <c r="Q22" s="14">
        <v>0</v>
      </c>
      <c r="R22" s="14">
        <v>0</v>
      </c>
      <c r="S22" s="14">
        <v>0</v>
      </c>
      <c r="T22" s="14">
        <v>0</v>
      </c>
      <c r="U22" s="14">
        <v>0</v>
      </c>
      <c r="V22" s="14">
        <v>0</v>
      </c>
      <c r="W22" s="14">
        <v>1.509433962264151E-2</v>
      </c>
      <c r="X22" s="14">
        <v>0</v>
      </c>
      <c r="Y22" s="14">
        <v>3.7735849056603772E-2</v>
      </c>
      <c r="Z22" s="21">
        <v>0.74716981132075466</v>
      </c>
    </row>
    <row r="23" spans="1:26" x14ac:dyDescent="0.25">
      <c r="A23" s="4">
        <v>1995</v>
      </c>
      <c r="B23" s="8">
        <v>556</v>
      </c>
      <c r="C23" s="8" t="s">
        <v>43</v>
      </c>
      <c r="D23" s="15">
        <v>7.5539568345323743E-2</v>
      </c>
      <c r="E23" s="14">
        <v>0</v>
      </c>
      <c r="F23" s="14">
        <v>2.1582733812949641E-2</v>
      </c>
      <c r="G23" s="14">
        <v>3.9568345323741004E-2</v>
      </c>
      <c r="H23" s="14">
        <v>0</v>
      </c>
      <c r="I23" s="14">
        <v>6.2949640287769781E-2</v>
      </c>
      <c r="J23" s="14">
        <v>0</v>
      </c>
      <c r="K23" s="15">
        <v>0</v>
      </c>
      <c r="L23" s="14">
        <v>0</v>
      </c>
      <c r="M23" s="14">
        <v>0</v>
      </c>
      <c r="N23" s="14">
        <v>5.3956834532374104E-3</v>
      </c>
      <c r="O23" s="14">
        <v>0</v>
      </c>
      <c r="P23" s="14">
        <v>0</v>
      </c>
      <c r="Q23" s="14">
        <v>0</v>
      </c>
      <c r="R23" s="14">
        <v>0</v>
      </c>
      <c r="S23" s="14">
        <v>0</v>
      </c>
      <c r="T23" s="14">
        <v>0</v>
      </c>
      <c r="U23" s="14">
        <v>0</v>
      </c>
      <c r="V23" s="14">
        <v>0</v>
      </c>
      <c r="W23" s="14">
        <v>0</v>
      </c>
      <c r="X23" s="14">
        <v>0.24820143884892087</v>
      </c>
      <c r="Y23" s="14">
        <v>2.3381294964028777E-2</v>
      </c>
      <c r="Z23" s="21">
        <v>0.52338129496402874</v>
      </c>
    </row>
    <row r="24" spans="1:26" x14ac:dyDescent="0.25">
      <c r="A24" s="4">
        <v>1996</v>
      </c>
      <c r="B24" s="8">
        <v>330</v>
      </c>
      <c r="C24" s="8" t="s">
        <v>43</v>
      </c>
      <c r="D24" s="15">
        <v>9.3939393939393934E-2</v>
      </c>
      <c r="E24" s="14">
        <v>0</v>
      </c>
      <c r="F24" s="14">
        <v>0</v>
      </c>
      <c r="G24" s="14">
        <v>0</v>
      </c>
      <c r="H24" s="14">
        <v>0</v>
      </c>
      <c r="I24" s="14">
        <v>0</v>
      </c>
      <c r="J24" s="14">
        <v>0</v>
      </c>
      <c r="K24" s="15">
        <v>0</v>
      </c>
      <c r="L24" s="14">
        <v>0</v>
      </c>
      <c r="M24" s="14">
        <v>0</v>
      </c>
      <c r="N24" s="14">
        <v>0</v>
      </c>
      <c r="O24" s="14">
        <v>0</v>
      </c>
      <c r="P24" s="14">
        <v>6.0606060606060606E-3</v>
      </c>
      <c r="Q24" s="14">
        <v>0</v>
      </c>
      <c r="R24" s="14">
        <v>2.1212121212121213E-2</v>
      </c>
      <c r="S24" s="14">
        <v>0</v>
      </c>
      <c r="T24" s="14">
        <v>0</v>
      </c>
      <c r="U24" s="14">
        <v>0</v>
      </c>
      <c r="V24" s="14">
        <v>0</v>
      </c>
      <c r="W24" s="14">
        <v>9.0909090909090905E-3</v>
      </c>
      <c r="X24" s="14">
        <v>4.5454545454545456E-2</v>
      </c>
      <c r="Y24" s="14">
        <v>3.0303030303030303E-3</v>
      </c>
      <c r="Z24" s="21">
        <v>0.82121212121212117</v>
      </c>
    </row>
    <row r="25" spans="1:26" x14ac:dyDescent="0.25">
      <c r="A25" s="4">
        <v>1997</v>
      </c>
      <c r="B25" s="8">
        <v>234</v>
      </c>
      <c r="C25" s="8" t="s">
        <v>30</v>
      </c>
      <c r="D25" s="15">
        <v>0.15384615384615385</v>
      </c>
      <c r="E25" s="14">
        <v>0</v>
      </c>
      <c r="F25" s="14">
        <v>0</v>
      </c>
      <c r="G25" s="14">
        <v>4.7008547008547008E-2</v>
      </c>
      <c r="H25" s="14">
        <v>0</v>
      </c>
      <c r="I25" s="14">
        <v>0</v>
      </c>
      <c r="J25" s="14">
        <v>0</v>
      </c>
      <c r="K25" s="15">
        <v>0</v>
      </c>
      <c r="L25" s="14">
        <v>0</v>
      </c>
      <c r="M25" s="14">
        <v>0</v>
      </c>
      <c r="N25" s="14">
        <v>0</v>
      </c>
      <c r="O25" s="14">
        <v>0</v>
      </c>
      <c r="P25" s="14">
        <v>0</v>
      </c>
      <c r="Q25" s="14">
        <v>0</v>
      </c>
      <c r="R25" s="14">
        <v>0</v>
      </c>
      <c r="S25" s="14">
        <v>0</v>
      </c>
      <c r="T25" s="14">
        <v>0</v>
      </c>
      <c r="U25" s="14">
        <v>0</v>
      </c>
      <c r="V25" s="14">
        <v>0</v>
      </c>
      <c r="W25" s="14">
        <v>0</v>
      </c>
      <c r="X25" s="14">
        <v>2.9914529914529916E-2</v>
      </c>
      <c r="Y25" s="14">
        <v>0</v>
      </c>
      <c r="Z25" s="21">
        <v>0.76923076923076927</v>
      </c>
    </row>
    <row r="26" spans="1:26" x14ac:dyDescent="0.25">
      <c r="A26" s="4">
        <v>1998</v>
      </c>
      <c r="B26" s="8">
        <v>101</v>
      </c>
      <c r="C26" s="8" t="s">
        <v>62</v>
      </c>
      <c r="D26" s="15">
        <v>7.9207920792079209E-2</v>
      </c>
      <c r="E26" s="14">
        <v>0</v>
      </c>
      <c r="F26" s="14">
        <v>0</v>
      </c>
      <c r="G26" s="14">
        <v>4.9504950495049507E-2</v>
      </c>
      <c r="H26" s="14">
        <v>0</v>
      </c>
      <c r="I26" s="14">
        <v>0</v>
      </c>
      <c r="J26" s="14">
        <v>0</v>
      </c>
      <c r="K26" s="15">
        <v>0</v>
      </c>
      <c r="L26" s="14">
        <v>0</v>
      </c>
      <c r="M26" s="14">
        <v>0</v>
      </c>
      <c r="N26" s="14">
        <v>0</v>
      </c>
      <c r="O26" s="14">
        <v>0</v>
      </c>
      <c r="P26" s="14">
        <v>0</v>
      </c>
      <c r="Q26" s="14">
        <v>0</v>
      </c>
      <c r="R26" s="14">
        <v>0</v>
      </c>
      <c r="S26" s="14">
        <v>0</v>
      </c>
      <c r="T26" s="14">
        <v>0</v>
      </c>
      <c r="U26" s="14">
        <v>0</v>
      </c>
      <c r="V26" s="14">
        <v>0</v>
      </c>
      <c r="W26" s="14">
        <v>1.9801980198019802E-2</v>
      </c>
      <c r="X26" s="14">
        <v>1.9801980198019802E-2</v>
      </c>
      <c r="Y26" s="14">
        <v>8.9108910891089105E-2</v>
      </c>
      <c r="Z26" s="21">
        <v>0.74257425742574257</v>
      </c>
    </row>
    <row r="27" spans="1:26" x14ac:dyDescent="0.25">
      <c r="A27" s="4">
        <v>1999</v>
      </c>
      <c r="B27" s="8">
        <v>62</v>
      </c>
      <c r="C27" s="8" t="s">
        <v>61</v>
      </c>
      <c r="D27" s="15">
        <v>0.17741935483870969</v>
      </c>
      <c r="E27" s="14">
        <v>0</v>
      </c>
      <c r="F27" s="14">
        <v>1.6129032258064516E-2</v>
      </c>
      <c r="G27" s="14">
        <v>8.0645161290322578E-2</v>
      </c>
      <c r="H27" s="14">
        <v>0</v>
      </c>
      <c r="I27" s="14">
        <v>1.6129032258064516E-2</v>
      </c>
      <c r="J27" s="14">
        <v>1.6129032258064516E-2</v>
      </c>
      <c r="K27" s="15">
        <v>0</v>
      </c>
      <c r="L27" s="14">
        <v>0</v>
      </c>
      <c r="M27" s="14">
        <v>0</v>
      </c>
      <c r="N27" s="14">
        <v>0</v>
      </c>
      <c r="O27" s="14">
        <v>0</v>
      </c>
      <c r="P27" s="14">
        <v>1.6129032258064516E-2</v>
      </c>
      <c r="Q27" s="14">
        <v>0</v>
      </c>
      <c r="R27" s="14">
        <v>0</v>
      </c>
      <c r="S27" s="14">
        <v>0</v>
      </c>
      <c r="T27" s="14">
        <v>0</v>
      </c>
      <c r="U27" s="14">
        <v>0</v>
      </c>
      <c r="V27" s="14">
        <v>0</v>
      </c>
      <c r="W27" s="14">
        <v>0</v>
      </c>
      <c r="X27" s="14">
        <v>0</v>
      </c>
      <c r="Y27" s="14">
        <v>1.6129032258064516E-2</v>
      </c>
      <c r="Z27" s="21">
        <v>0.66129032258064513</v>
      </c>
    </row>
    <row r="28" spans="1:26" x14ac:dyDescent="0.25">
      <c r="A28" s="4">
        <v>2000</v>
      </c>
      <c r="B28" s="8">
        <v>73</v>
      </c>
      <c r="C28" s="8" t="s">
        <v>42</v>
      </c>
      <c r="D28" s="15">
        <v>8.2191780821917804E-2</v>
      </c>
      <c r="E28" s="14">
        <v>0</v>
      </c>
      <c r="F28" s="14">
        <v>1.3698630136986301E-2</v>
      </c>
      <c r="G28" s="14">
        <v>0</v>
      </c>
      <c r="H28" s="14">
        <v>0</v>
      </c>
      <c r="I28" s="14">
        <v>0</v>
      </c>
      <c r="J28" s="14">
        <v>0</v>
      </c>
      <c r="K28" s="15">
        <v>0</v>
      </c>
      <c r="L28" s="14">
        <v>0</v>
      </c>
      <c r="M28" s="14">
        <v>0</v>
      </c>
      <c r="N28" s="14">
        <v>0</v>
      </c>
      <c r="O28" s="14">
        <v>0</v>
      </c>
      <c r="P28" s="14">
        <v>1.3698630136986301E-2</v>
      </c>
      <c r="Q28" s="14">
        <v>0</v>
      </c>
      <c r="R28" s="14">
        <v>0</v>
      </c>
      <c r="S28" s="14">
        <v>0</v>
      </c>
      <c r="T28" s="14">
        <v>0</v>
      </c>
      <c r="U28" s="14">
        <v>0</v>
      </c>
      <c r="V28" s="14">
        <v>0</v>
      </c>
      <c r="W28" s="14">
        <v>0.15068493150684931</v>
      </c>
      <c r="X28" s="14">
        <v>2.7397260273972601E-2</v>
      </c>
      <c r="Y28" s="14">
        <v>6.8493150684931503E-2</v>
      </c>
      <c r="Z28" s="21">
        <v>0.64383561643835618</v>
      </c>
    </row>
    <row r="29" spans="1:26" x14ac:dyDescent="0.25">
      <c r="A29" s="4">
        <v>2001</v>
      </c>
      <c r="B29" s="8">
        <v>238</v>
      </c>
      <c r="C29" s="8" t="s">
        <v>43</v>
      </c>
      <c r="D29" s="15">
        <v>5.8823529411764705E-2</v>
      </c>
      <c r="E29" s="14">
        <v>0</v>
      </c>
      <c r="F29" s="14">
        <v>1.680672268907563E-2</v>
      </c>
      <c r="G29" s="14">
        <v>0</v>
      </c>
      <c r="H29" s="14">
        <v>0</v>
      </c>
      <c r="I29" s="14">
        <v>8.8235294117647065E-2</v>
      </c>
      <c r="J29" s="14">
        <v>3.7815126050420166E-2</v>
      </c>
      <c r="K29" s="15">
        <v>0</v>
      </c>
      <c r="L29" s="14">
        <v>0</v>
      </c>
      <c r="M29" s="14">
        <v>0</v>
      </c>
      <c r="N29" s="14">
        <v>0</v>
      </c>
      <c r="O29" s="14">
        <v>0</v>
      </c>
      <c r="P29" s="14">
        <v>5.0420168067226892E-2</v>
      </c>
      <c r="Q29" s="14">
        <v>2.100840336134454E-2</v>
      </c>
      <c r="R29" s="14">
        <v>1.2605042016806723E-2</v>
      </c>
      <c r="S29" s="14">
        <v>8.4033613445378148E-3</v>
      </c>
      <c r="T29" s="14">
        <v>0</v>
      </c>
      <c r="U29" s="14">
        <v>0</v>
      </c>
      <c r="V29" s="14">
        <v>0</v>
      </c>
      <c r="W29" s="14">
        <v>2.5210084033613446E-2</v>
      </c>
      <c r="X29" s="14">
        <v>2.9411764705882353E-2</v>
      </c>
      <c r="Y29" s="14">
        <v>2.9411764705882353E-2</v>
      </c>
      <c r="Z29" s="21">
        <v>0.62184873949579833</v>
      </c>
    </row>
    <row r="30" spans="1:26" x14ac:dyDescent="0.25">
      <c r="A30" s="4">
        <v>2002</v>
      </c>
      <c r="B30" s="8">
        <v>391</v>
      </c>
      <c r="C30" s="8" t="s">
        <v>43</v>
      </c>
      <c r="D30" s="15">
        <v>0.14578005115089515</v>
      </c>
      <c r="E30" s="14">
        <v>0</v>
      </c>
      <c r="F30" s="14">
        <v>1.7902813299232736E-2</v>
      </c>
      <c r="G30" s="14">
        <v>0</v>
      </c>
      <c r="H30" s="14">
        <v>0</v>
      </c>
      <c r="I30" s="14">
        <v>5.6265984654731455E-2</v>
      </c>
      <c r="J30" s="14">
        <v>5.6265984654731455E-2</v>
      </c>
      <c r="K30" s="15">
        <v>0</v>
      </c>
      <c r="L30" s="14">
        <v>0</v>
      </c>
      <c r="M30" s="14">
        <v>0</v>
      </c>
      <c r="N30" s="14">
        <v>0</v>
      </c>
      <c r="O30" s="14">
        <v>0</v>
      </c>
      <c r="P30" s="14">
        <v>2.8132992327365727E-2</v>
      </c>
      <c r="Q30" s="14">
        <v>2.3017902813299233E-2</v>
      </c>
      <c r="R30" s="14">
        <v>4.0920716112531973E-2</v>
      </c>
      <c r="S30" s="14">
        <v>0</v>
      </c>
      <c r="T30" s="14">
        <v>0</v>
      </c>
      <c r="U30" s="14">
        <v>0</v>
      </c>
      <c r="V30" s="14">
        <v>0</v>
      </c>
      <c r="W30" s="14">
        <v>4.6035805626598467E-2</v>
      </c>
      <c r="X30" s="14">
        <v>2.3017902813299233E-2</v>
      </c>
      <c r="Y30" s="14">
        <v>3.8363171355498722E-2</v>
      </c>
      <c r="Z30" s="21">
        <v>0.52429667519181589</v>
      </c>
    </row>
    <row r="31" spans="1:26" x14ac:dyDescent="0.25">
      <c r="A31" s="4">
        <v>2003</v>
      </c>
      <c r="B31" s="8">
        <v>477</v>
      </c>
      <c r="C31" s="8" t="s">
        <v>43</v>
      </c>
      <c r="D31" s="15">
        <v>0.1069182389937107</v>
      </c>
      <c r="E31" s="14">
        <v>0</v>
      </c>
      <c r="F31" s="14">
        <v>0</v>
      </c>
      <c r="G31" s="14">
        <v>1.6771488469601678E-2</v>
      </c>
      <c r="H31" s="14">
        <v>1.2578616352201259E-2</v>
      </c>
      <c r="I31" s="14">
        <v>4.8218029350104823E-2</v>
      </c>
      <c r="J31" s="14">
        <v>1.2578616352201259E-2</v>
      </c>
      <c r="K31" s="15">
        <v>0</v>
      </c>
      <c r="L31" s="14">
        <v>0</v>
      </c>
      <c r="M31" s="14">
        <v>0</v>
      </c>
      <c r="N31" s="14">
        <v>0</v>
      </c>
      <c r="O31" s="14">
        <v>0</v>
      </c>
      <c r="P31" s="14">
        <v>6.0796645702306078E-2</v>
      </c>
      <c r="Q31" s="14">
        <v>1.0482180293501049E-2</v>
      </c>
      <c r="R31" s="14">
        <v>4.1928721174004195E-2</v>
      </c>
      <c r="S31" s="14">
        <v>0</v>
      </c>
      <c r="T31" s="14">
        <v>0</v>
      </c>
      <c r="U31" s="14">
        <v>0</v>
      </c>
      <c r="V31" s="14">
        <v>0</v>
      </c>
      <c r="W31" s="14">
        <v>6.4989517819706494E-2</v>
      </c>
      <c r="X31" s="14">
        <v>5.8700209643605873E-2</v>
      </c>
      <c r="Y31" s="14">
        <v>1.2578616352201259E-2</v>
      </c>
      <c r="Z31" s="21">
        <v>0.55345911949685533</v>
      </c>
    </row>
    <row r="32" spans="1:26" x14ac:dyDescent="0.25">
      <c r="A32" s="4">
        <v>2004</v>
      </c>
      <c r="B32" s="8">
        <v>2170</v>
      </c>
      <c r="C32" s="8" t="s">
        <v>43</v>
      </c>
      <c r="D32" s="15">
        <v>6.5898617511520735E-2</v>
      </c>
      <c r="E32" s="14">
        <v>0</v>
      </c>
      <c r="F32" s="14">
        <v>5.0691244239631341E-3</v>
      </c>
      <c r="G32" s="14">
        <v>3.2718894009216591E-2</v>
      </c>
      <c r="H32" s="14">
        <v>5.0691244239631341E-3</v>
      </c>
      <c r="I32" s="14">
        <v>2.0276497695852533E-2</v>
      </c>
      <c r="J32" s="14">
        <v>0</v>
      </c>
      <c r="K32" s="15">
        <v>0</v>
      </c>
      <c r="L32" s="14">
        <v>2.7649769585253456E-3</v>
      </c>
      <c r="M32" s="14">
        <v>0</v>
      </c>
      <c r="N32" s="14">
        <v>0</v>
      </c>
      <c r="O32" s="14">
        <v>0</v>
      </c>
      <c r="P32" s="14">
        <v>6.4516129032258064E-3</v>
      </c>
      <c r="Q32" s="14">
        <v>0</v>
      </c>
      <c r="R32" s="14">
        <v>9.2165898617511521E-4</v>
      </c>
      <c r="S32" s="14">
        <v>9.2165898617511521E-4</v>
      </c>
      <c r="T32" s="14">
        <v>0</v>
      </c>
      <c r="U32" s="14">
        <v>0</v>
      </c>
      <c r="V32" s="14">
        <v>0</v>
      </c>
      <c r="W32" s="14">
        <v>2.488479262672811E-2</v>
      </c>
      <c r="X32" s="14">
        <v>1.889400921658986E-2</v>
      </c>
      <c r="Y32" s="14">
        <v>4.608294930875576E-3</v>
      </c>
      <c r="Z32" s="21">
        <v>0.81152073732718899</v>
      </c>
    </row>
    <row r="33" spans="1:26" x14ac:dyDescent="0.25">
      <c r="A33" s="4">
        <v>2005</v>
      </c>
      <c r="B33" s="8">
        <v>391</v>
      </c>
      <c r="C33" s="8" t="s">
        <v>43</v>
      </c>
      <c r="D33" s="15">
        <v>4.0920716112531966E-2</v>
      </c>
      <c r="E33" s="14">
        <v>0</v>
      </c>
      <c r="F33" s="14">
        <v>0</v>
      </c>
      <c r="G33" s="14">
        <v>0.13043478260869565</v>
      </c>
      <c r="H33" s="14">
        <v>7.1611253196930943E-2</v>
      </c>
      <c r="I33" s="14">
        <v>4.3478260869565216E-2</v>
      </c>
      <c r="J33" s="14">
        <v>0</v>
      </c>
      <c r="K33" s="15">
        <v>0</v>
      </c>
      <c r="L33" s="14">
        <v>0</v>
      </c>
      <c r="M33" s="14">
        <v>0</v>
      </c>
      <c r="N33" s="14">
        <v>0</v>
      </c>
      <c r="O33" s="14">
        <v>0</v>
      </c>
      <c r="P33" s="14">
        <v>1.7902813299232736E-2</v>
      </c>
      <c r="Q33" s="14">
        <v>7.6726342710997444E-3</v>
      </c>
      <c r="R33" s="14">
        <v>0</v>
      </c>
      <c r="S33" s="14">
        <v>0</v>
      </c>
      <c r="T33" s="14">
        <v>0</v>
      </c>
      <c r="U33" s="14">
        <v>0</v>
      </c>
      <c r="V33" s="14">
        <v>0</v>
      </c>
      <c r="W33" s="14">
        <v>0.11764705882352941</v>
      </c>
      <c r="X33" s="14">
        <v>8.6956521739130432E-2</v>
      </c>
      <c r="Y33" s="14">
        <v>2.5575447570332483E-3</v>
      </c>
      <c r="Z33" s="21">
        <v>0.48081841432225064</v>
      </c>
    </row>
    <row r="34" spans="1:26" x14ac:dyDescent="0.25">
      <c r="A34" s="4">
        <v>2006</v>
      </c>
      <c r="B34" s="8">
        <v>591</v>
      </c>
      <c r="C34" s="8" t="s">
        <v>43</v>
      </c>
      <c r="D34" s="15">
        <v>0.14551607445008458</v>
      </c>
      <c r="E34" s="14">
        <v>0</v>
      </c>
      <c r="F34" s="14">
        <v>5.076142131979695E-3</v>
      </c>
      <c r="G34" s="14">
        <v>6.5989847715736044E-2</v>
      </c>
      <c r="H34" s="14">
        <v>1.6920473773265651E-2</v>
      </c>
      <c r="I34" s="14">
        <v>8.2910321489001682E-2</v>
      </c>
      <c r="J34" s="14">
        <v>1.015228426395939E-2</v>
      </c>
      <c r="K34" s="15">
        <v>0</v>
      </c>
      <c r="L34" s="14">
        <v>1.8612521150592216E-2</v>
      </c>
      <c r="M34" s="14">
        <v>0</v>
      </c>
      <c r="N34" s="14">
        <v>0</v>
      </c>
      <c r="O34" s="14">
        <v>0</v>
      </c>
      <c r="P34" s="14">
        <v>1.1844331641285956E-2</v>
      </c>
      <c r="Q34" s="14">
        <v>5.076142131979695E-3</v>
      </c>
      <c r="R34" s="14">
        <v>3.3840947546531302E-3</v>
      </c>
      <c r="S34" s="14">
        <v>0</v>
      </c>
      <c r="T34" s="14">
        <v>0</v>
      </c>
      <c r="U34" s="14">
        <v>0</v>
      </c>
      <c r="V34" s="14">
        <v>0</v>
      </c>
      <c r="W34" s="14">
        <v>5.5837563451776651E-2</v>
      </c>
      <c r="X34" s="14">
        <v>0.19289340101522842</v>
      </c>
      <c r="Y34" s="14">
        <v>1.3536379018612521E-2</v>
      </c>
      <c r="Z34" s="21">
        <v>0.37225042301184436</v>
      </c>
    </row>
    <row r="35" spans="1:26" x14ac:dyDescent="0.25">
      <c r="A35" s="4">
        <v>2007</v>
      </c>
      <c r="B35" s="8">
        <v>206</v>
      </c>
      <c r="C35" s="8" t="s">
        <v>43</v>
      </c>
      <c r="D35" s="15">
        <v>0.37378640776699029</v>
      </c>
      <c r="E35" s="14">
        <v>0</v>
      </c>
      <c r="F35" s="14">
        <v>9.7087378640776691E-3</v>
      </c>
      <c r="G35" s="14">
        <v>6.3106796116504854E-2</v>
      </c>
      <c r="H35" s="14">
        <v>0</v>
      </c>
      <c r="I35" s="14">
        <v>1.9417475728155338E-2</v>
      </c>
      <c r="J35" s="14">
        <v>0</v>
      </c>
      <c r="K35" s="15">
        <v>0</v>
      </c>
      <c r="L35" s="14">
        <v>0</v>
      </c>
      <c r="M35" s="14">
        <v>0</v>
      </c>
      <c r="N35" s="14">
        <v>0</v>
      </c>
      <c r="O35" s="14">
        <v>0</v>
      </c>
      <c r="P35" s="14">
        <v>9.7087378640776691E-3</v>
      </c>
      <c r="Q35" s="14">
        <v>2.9126213592233011E-2</v>
      </c>
      <c r="R35" s="14">
        <v>5.8252427184466021E-2</v>
      </c>
      <c r="S35" s="14">
        <v>0</v>
      </c>
      <c r="T35" s="14">
        <v>0</v>
      </c>
      <c r="U35" s="14">
        <v>0</v>
      </c>
      <c r="V35" s="14">
        <v>0</v>
      </c>
      <c r="W35" s="14">
        <v>2.9126213592233011E-2</v>
      </c>
      <c r="X35" s="14">
        <v>0</v>
      </c>
      <c r="Y35" s="14">
        <v>1.4563106796116505E-2</v>
      </c>
      <c r="Z35" s="21">
        <v>0.39320388349514562</v>
      </c>
    </row>
    <row r="36" spans="1:26" x14ac:dyDescent="0.25">
      <c r="A36" s="4">
        <v>2008</v>
      </c>
      <c r="B36" s="8">
        <v>142</v>
      </c>
      <c r="C36" s="8" t="s">
        <v>43</v>
      </c>
      <c r="D36" s="15">
        <v>8.4507042253521125E-2</v>
      </c>
      <c r="E36" s="14">
        <v>0</v>
      </c>
      <c r="F36" s="14">
        <v>0</v>
      </c>
      <c r="G36" s="14">
        <v>0</v>
      </c>
      <c r="H36" s="14">
        <v>1.4084507042253521E-2</v>
      </c>
      <c r="I36" s="14">
        <v>0.12676056338028169</v>
      </c>
      <c r="J36" s="14">
        <v>0</v>
      </c>
      <c r="K36" s="15">
        <v>0</v>
      </c>
      <c r="L36" s="14">
        <v>0</v>
      </c>
      <c r="M36" s="14">
        <v>0</v>
      </c>
      <c r="N36" s="14">
        <v>0</v>
      </c>
      <c r="O36" s="14">
        <v>2.8169014084507043E-2</v>
      </c>
      <c r="P36" s="14">
        <v>5.6338028169014086E-2</v>
      </c>
      <c r="Q36" s="14">
        <v>7.0422535211267607E-3</v>
      </c>
      <c r="R36" s="14">
        <v>0</v>
      </c>
      <c r="S36" s="14">
        <v>0</v>
      </c>
      <c r="T36" s="14">
        <v>0</v>
      </c>
      <c r="U36" s="14">
        <v>5.6338028169014086E-2</v>
      </c>
      <c r="V36" s="14">
        <v>0</v>
      </c>
      <c r="W36" s="14">
        <v>0</v>
      </c>
      <c r="X36" s="14">
        <v>4.9295774647887321E-2</v>
      </c>
      <c r="Y36" s="14">
        <v>0</v>
      </c>
      <c r="Z36" s="21">
        <v>0.57746478873239437</v>
      </c>
    </row>
    <row r="37" spans="1:26" x14ac:dyDescent="0.25">
      <c r="A37" s="4">
        <v>2009</v>
      </c>
      <c r="B37" s="8">
        <v>176</v>
      </c>
      <c r="C37" s="8" t="s">
        <v>43</v>
      </c>
      <c r="D37" s="15">
        <v>0.19886363636363635</v>
      </c>
      <c r="E37" s="14">
        <v>0</v>
      </c>
      <c r="F37" s="14">
        <v>0</v>
      </c>
      <c r="G37" s="14">
        <v>3.4090909090909088E-2</v>
      </c>
      <c r="H37" s="14">
        <v>2.2727272727272728E-2</v>
      </c>
      <c r="I37" s="14">
        <v>6.25E-2</v>
      </c>
      <c r="J37" s="14">
        <v>0.19318181818181818</v>
      </c>
      <c r="K37" s="15">
        <v>0</v>
      </c>
      <c r="L37" s="14">
        <v>1.1363636363636364E-2</v>
      </c>
      <c r="M37" s="14">
        <v>0</v>
      </c>
      <c r="N37" s="14">
        <v>0</v>
      </c>
      <c r="O37" s="14">
        <v>0</v>
      </c>
      <c r="P37" s="14">
        <v>0</v>
      </c>
      <c r="Q37" s="14">
        <v>1.1363636363636364E-2</v>
      </c>
      <c r="R37" s="14">
        <v>0</v>
      </c>
      <c r="S37" s="14">
        <v>0</v>
      </c>
      <c r="T37" s="14">
        <v>0</v>
      </c>
      <c r="U37" s="14">
        <v>0</v>
      </c>
      <c r="V37" s="14">
        <v>0</v>
      </c>
      <c r="W37" s="14">
        <v>5.681818181818182E-3</v>
      </c>
      <c r="X37" s="14">
        <v>3.4090909090909088E-2</v>
      </c>
      <c r="Y37" s="14">
        <v>0</v>
      </c>
      <c r="Z37" s="21">
        <v>0.42613636363636365</v>
      </c>
    </row>
    <row r="38" spans="1:26" x14ac:dyDescent="0.25">
      <c r="A38" s="4">
        <v>2010</v>
      </c>
      <c r="B38" s="8">
        <v>200</v>
      </c>
      <c r="C38" s="8" t="s">
        <v>43</v>
      </c>
      <c r="D38" s="15">
        <v>6.5000000000000002E-2</v>
      </c>
      <c r="E38" s="14">
        <v>0</v>
      </c>
      <c r="F38" s="14">
        <v>0</v>
      </c>
      <c r="G38" s="14">
        <v>0.05</v>
      </c>
      <c r="H38" s="14">
        <v>2.5000000000000001E-2</v>
      </c>
      <c r="I38" s="14">
        <v>1.4999999999999999E-2</v>
      </c>
      <c r="J38" s="14">
        <v>0.02</v>
      </c>
      <c r="K38" s="15">
        <v>0</v>
      </c>
      <c r="L38" s="14">
        <v>0</v>
      </c>
      <c r="M38" s="14">
        <v>0</v>
      </c>
      <c r="N38" s="14">
        <v>0</v>
      </c>
      <c r="O38" s="14">
        <v>0</v>
      </c>
      <c r="P38" s="14">
        <v>0.04</v>
      </c>
      <c r="Q38" s="14">
        <v>4.4999999999999998E-2</v>
      </c>
      <c r="R38" s="14">
        <v>0</v>
      </c>
      <c r="S38" s="14">
        <v>0</v>
      </c>
      <c r="T38" s="14">
        <v>0</v>
      </c>
      <c r="U38" s="14">
        <v>0</v>
      </c>
      <c r="V38" s="14">
        <v>0</v>
      </c>
      <c r="W38" s="14">
        <v>0.02</v>
      </c>
      <c r="X38" s="14">
        <v>0.08</v>
      </c>
      <c r="Y38" s="14">
        <v>0</v>
      </c>
      <c r="Z38" s="21">
        <v>0.64</v>
      </c>
    </row>
    <row r="39" spans="1:26" x14ac:dyDescent="0.25">
      <c r="A39" s="4">
        <v>2011</v>
      </c>
      <c r="B39" s="8">
        <v>225</v>
      </c>
      <c r="C39" s="8" t="s">
        <v>43</v>
      </c>
      <c r="D39" s="15">
        <v>0.12444444444444444</v>
      </c>
      <c r="E39" s="14">
        <v>0</v>
      </c>
      <c r="F39" s="14">
        <v>1.3333333333333334E-2</v>
      </c>
      <c r="G39" s="14">
        <v>0.12</v>
      </c>
      <c r="H39" s="14">
        <v>1.3333333333333334E-2</v>
      </c>
      <c r="I39" s="14">
        <v>4.4444444444444446E-2</v>
      </c>
      <c r="J39" s="14">
        <v>0.04</v>
      </c>
      <c r="K39" s="15">
        <v>0</v>
      </c>
      <c r="L39" s="14">
        <v>0</v>
      </c>
      <c r="M39" s="14">
        <v>0</v>
      </c>
      <c r="N39" s="14">
        <v>0</v>
      </c>
      <c r="O39" s="14">
        <v>0</v>
      </c>
      <c r="P39" s="14">
        <v>8.8888888888888889E-3</v>
      </c>
      <c r="Q39" s="14">
        <v>6.222222222222222E-2</v>
      </c>
      <c r="R39" s="14">
        <v>2.2222222222222223E-2</v>
      </c>
      <c r="S39" s="14">
        <v>0</v>
      </c>
      <c r="T39" s="14">
        <v>0</v>
      </c>
      <c r="U39" s="14">
        <v>0</v>
      </c>
      <c r="V39" s="14">
        <v>0</v>
      </c>
      <c r="W39" s="14">
        <v>1.7777777777777778E-2</v>
      </c>
      <c r="X39" s="14">
        <v>0.2088888888888889</v>
      </c>
      <c r="Y39" s="14">
        <v>1.7777777777777778E-2</v>
      </c>
      <c r="Z39" s="21">
        <v>0.30666666666666664</v>
      </c>
    </row>
    <row r="40" spans="1:26" x14ac:dyDescent="0.25">
      <c r="A40" s="4">
        <v>2012</v>
      </c>
      <c r="B40" s="8">
        <v>211</v>
      </c>
      <c r="C40" s="8" t="s">
        <v>30</v>
      </c>
      <c r="D40" s="15">
        <v>0.13270142180094785</v>
      </c>
      <c r="E40" s="14">
        <v>2.3696682464454975E-2</v>
      </c>
      <c r="F40" s="14">
        <v>4.7393364928909956E-3</v>
      </c>
      <c r="G40" s="14">
        <v>3.7914691943127965E-2</v>
      </c>
      <c r="H40" s="14">
        <v>3.7914691943127965E-2</v>
      </c>
      <c r="I40" s="14">
        <v>7.582938388625593E-2</v>
      </c>
      <c r="J40" s="14">
        <v>0</v>
      </c>
      <c r="K40" s="15">
        <v>0</v>
      </c>
      <c r="L40" s="14">
        <v>0</v>
      </c>
      <c r="M40" s="14">
        <v>0</v>
      </c>
      <c r="N40" s="14">
        <v>0</v>
      </c>
      <c r="O40" s="14">
        <v>0</v>
      </c>
      <c r="P40" s="14">
        <v>3.7914691943127965E-2</v>
      </c>
      <c r="Q40" s="14">
        <v>2.3696682464454975E-2</v>
      </c>
      <c r="R40" s="14">
        <v>0</v>
      </c>
      <c r="S40" s="14">
        <v>0</v>
      </c>
      <c r="T40" s="14">
        <v>0</v>
      </c>
      <c r="U40" s="14">
        <v>0</v>
      </c>
      <c r="V40" s="14">
        <v>0</v>
      </c>
      <c r="W40" s="14">
        <v>6.6350710900473939E-2</v>
      </c>
      <c r="X40" s="14">
        <v>6.1611374407582936E-2</v>
      </c>
      <c r="Y40" s="14">
        <v>1.4218009478672985E-2</v>
      </c>
      <c r="Z40" s="21">
        <v>0.48341232227488151</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573</v>
      </c>
      <c r="C42" s="9"/>
      <c r="D42" s="16">
        <v>9.7977310790709773E-2</v>
      </c>
      <c r="E42" s="1">
        <v>1.4297752561848206E-3</v>
      </c>
      <c r="F42" s="1">
        <v>4.7279070761333374E-3</v>
      </c>
      <c r="G42" s="1">
        <v>4.1722204429973861E-2</v>
      </c>
      <c r="H42" s="1">
        <v>8.1261990042305193E-3</v>
      </c>
      <c r="I42" s="1">
        <v>5.7539058784636513E-2</v>
      </c>
      <c r="J42" s="1">
        <v>1.4969875197278753E-2</v>
      </c>
      <c r="K42" s="16">
        <v>1.4190435646374344E-4</v>
      </c>
      <c r="L42" s="1">
        <v>2.1712444809889484E-3</v>
      </c>
      <c r="M42" s="1">
        <v>3.3826421827353507E-3</v>
      </c>
      <c r="N42" s="1">
        <v>3.5442403166279484E-3</v>
      </c>
      <c r="O42" s="1">
        <v>1.1713281718709824E-3</v>
      </c>
      <c r="P42" s="1">
        <v>2.0289606496352315E-2</v>
      </c>
      <c r="Q42" s="1">
        <v>1.4120194541193624E-2</v>
      </c>
      <c r="R42" s="1">
        <v>1.1544740612026446E-2</v>
      </c>
      <c r="S42" s="1">
        <v>8.2288491372733432E-4</v>
      </c>
      <c r="T42" s="1">
        <v>2.9899165198293316E-4</v>
      </c>
      <c r="U42" s="1">
        <v>3.7085624769356792E-3</v>
      </c>
      <c r="V42" s="1">
        <v>0</v>
      </c>
      <c r="W42" s="1">
        <v>6.7341654725168926E-2</v>
      </c>
      <c r="X42" s="1">
        <v>7.8005895979714024E-2</v>
      </c>
      <c r="Y42" s="1">
        <v>2.162981618731534E-2</v>
      </c>
      <c r="Z42" s="22">
        <v>0.54533396236774889</v>
      </c>
    </row>
    <row r="43" spans="1:26" x14ac:dyDescent="0.25">
      <c r="A43" s="5" t="s">
        <v>33</v>
      </c>
      <c r="B43" s="9">
        <v>1086</v>
      </c>
      <c r="C43" s="9"/>
      <c r="D43" s="16">
        <v>7.6049022933563595E-2</v>
      </c>
      <c r="E43" s="1">
        <v>4.11522633744856E-3</v>
      </c>
      <c r="F43" s="1">
        <v>5.1440329218107E-4</v>
      </c>
      <c r="G43" s="1">
        <v>3.4778973626230544E-2</v>
      </c>
      <c r="H43" s="1">
        <v>0</v>
      </c>
      <c r="I43" s="1">
        <v>9.0110093440651309E-2</v>
      </c>
      <c r="J43" s="1">
        <v>0</v>
      </c>
      <c r="K43" s="16">
        <v>2.05761316872428E-3</v>
      </c>
      <c r="L43" s="1">
        <v>1.0824313072439634E-2</v>
      </c>
      <c r="M43" s="1">
        <v>1.5626124320268088E-2</v>
      </c>
      <c r="N43" s="1">
        <v>1.1781163159644056E-2</v>
      </c>
      <c r="O43" s="1">
        <v>0</v>
      </c>
      <c r="P43" s="1">
        <v>2.6550662513748831E-2</v>
      </c>
      <c r="Q43" s="1">
        <v>5.2637034295837146E-2</v>
      </c>
      <c r="R43" s="1">
        <v>8.0582710566982942E-3</v>
      </c>
      <c r="S43" s="1">
        <v>4.1631973355537054E-4</v>
      </c>
      <c r="T43" s="1">
        <v>4.3353789537525309E-3</v>
      </c>
      <c r="U43" s="1">
        <v>5.3641855381146714E-3</v>
      </c>
      <c r="V43" s="1">
        <v>0</v>
      </c>
      <c r="W43" s="1">
        <v>5.14099190318082E-2</v>
      </c>
      <c r="X43" s="1">
        <v>0.13879979989240793</v>
      </c>
      <c r="Y43" s="1">
        <v>1.9911390713500066E-2</v>
      </c>
      <c r="Z43" s="22">
        <v>0.44666010491942587</v>
      </c>
    </row>
    <row r="44" spans="1:26" x14ac:dyDescent="0.25">
      <c r="A44" s="5" t="s">
        <v>34</v>
      </c>
      <c r="B44" s="9">
        <v>823</v>
      </c>
      <c r="C44" s="9"/>
      <c r="D44" s="16">
        <v>5.5947918256515398E-2</v>
      </c>
      <c r="E44" s="1">
        <v>9.5363472900077064E-4</v>
      </c>
      <c r="F44" s="1">
        <v>3.3616625993900646E-3</v>
      </c>
      <c r="G44" s="1">
        <v>4.1219991246906978E-2</v>
      </c>
      <c r="H44" s="1">
        <v>1.6420498330336499E-3</v>
      </c>
      <c r="I44" s="1">
        <v>7.8894722999905131E-2</v>
      </c>
      <c r="J44" s="1">
        <v>4.8003518959888868E-3</v>
      </c>
      <c r="K44" s="16">
        <v>0</v>
      </c>
      <c r="L44" s="1">
        <v>8.576329331046312E-4</v>
      </c>
      <c r="M44" s="1">
        <v>6.6844374658788976E-3</v>
      </c>
      <c r="N44" s="1">
        <v>7.9220642862922394E-3</v>
      </c>
      <c r="O44" s="1">
        <v>5.79950289975145E-4</v>
      </c>
      <c r="P44" s="1">
        <v>1.7101008410531075E-2</v>
      </c>
      <c r="Q44" s="1">
        <v>5.8503302068043167E-3</v>
      </c>
      <c r="R44" s="1">
        <v>1.1723393197238977E-2</v>
      </c>
      <c r="S44" s="1">
        <v>1.3706002700269026E-3</v>
      </c>
      <c r="T44" s="1">
        <v>0</v>
      </c>
      <c r="U44" s="1">
        <v>4.048191258589128E-3</v>
      </c>
      <c r="V44" s="1">
        <v>0</v>
      </c>
      <c r="W44" s="1">
        <v>0.11969689853362492</v>
      </c>
      <c r="X44" s="1">
        <v>0.10182423116168189</v>
      </c>
      <c r="Y44" s="1">
        <v>2.6306582596808563E-2</v>
      </c>
      <c r="Z44" s="22">
        <v>0.50921434782870256</v>
      </c>
    </row>
    <row r="45" spans="1:26" x14ac:dyDescent="0.25">
      <c r="A45" s="5" t="s">
        <v>35</v>
      </c>
      <c r="B45" s="9">
        <v>222</v>
      </c>
      <c r="C45" s="9"/>
      <c r="D45" s="16">
        <v>0.10899782285920898</v>
      </c>
      <c r="E45" s="1">
        <v>0</v>
      </c>
      <c r="F45" s="1">
        <v>0</v>
      </c>
      <c r="G45" s="1">
        <v>3.2171165834532174E-2</v>
      </c>
      <c r="H45" s="1">
        <v>0</v>
      </c>
      <c r="I45" s="1">
        <v>0</v>
      </c>
      <c r="J45" s="1">
        <v>0</v>
      </c>
      <c r="K45" s="16">
        <v>0</v>
      </c>
      <c r="L45" s="1">
        <v>0</v>
      </c>
      <c r="M45" s="1">
        <v>0</v>
      </c>
      <c r="N45" s="1">
        <v>0</v>
      </c>
      <c r="O45" s="1">
        <v>0</v>
      </c>
      <c r="P45" s="1">
        <v>2.0202020202020202E-3</v>
      </c>
      <c r="Q45" s="1">
        <v>0</v>
      </c>
      <c r="R45" s="1">
        <v>7.0707070707070711E-3</v>
      </c>
      <c r="S45" s="1">
        <v>0</v>
      </c>
      <c r="T45" s="1">
        <v>0</v>
      </c>
      <c r="U45" s="1">
        <v>0</v>
      </c>
      <c r="V45" s="1">
        <v>0</v>
      </c>
      <c r="W45" s="1">
        <v>9.6309630963096315E-3</v>
      </c>
      <c r="X45" s="1">
        <v>3.1723685189031729E-2</v>
      </c>
      <c r="Y45" s="1">
        <v>3.0713071307130715E-2</v>
      </c>
      <c r="Z45" s="22">
        <v>0.77767238262287763</v>
      </c>
    </row>
    <row r="46" spans="1:26" ht="15.75" thickBot="1" x14ac:dyDescent="0.3">
      <c r="A46" s="6" t="s">
        <v>36</v>
      </c>
      <c r="B46" s="11">
        <v>397</v>
      </c>
      <c r="C46" s="11"/>
      <c r="D46" s="17">
        <v>0.12876937970861965</v>
      </c>
      <c r="E46" s="18">
        <v>1.6926201760324982E-3</v>
      </c>
      <c r="F46" s="18">
        <v>7.3188480449717158E-3</v>
      </c>
      <c r="G46" s="18">
        <v>4.5119469374579592E-2</v>
      </c>
      <c r="H46" s="18">
        <v>1.5659948056596325E-2</v>
      </c>
      <c r="I46" s="18">
        <v>4.9961806276721768E-2</v>
      </c>
      <c r="J46" s="18">
        <v>2.7580204411513928E-2</v>
      </c>
      <c r="K46" s="17">
        <v>0</v>
      </c>
      <c r="L46" s="18">
        <v>2.338652462339566E-3</v>
      </c>
      <c r="M46" s="18">
        <v>0</v>
      </c>
      <c r="N46" s="18">
        <v>0</v>
      </c>
      <c r="O46" s="18">
        <v>2.012072434607646E-3</v>
      </c>
      <c r="P46" s="18">
        <v>2.55876123714859E-2</v>
      </c>
      <c r="Q46" s="18">
        <v>1.755059078820697E-2</v>
      </c>
      <c r="R46" s="18">
        <v>1.2873920175061384E-2</v>
      </c>
      <c r="S46" s="18">
        <v>6.6607288076520922E-4</v>
      </c>
      <c r="T46" s="18">
        <v>0</v>
      </c>
      <c r="U46" s="18">
        <v>4.0241448692152921E-3</v>
      </c>
      <c r="V46" s="18">
        <v>0</v>
      </c>
      <c r="W46" s="18">
        <v>4.4587591024364638E-2</v>
      </c>
      <c r="X46" s="18">
        <v>6.2225572603069781E-2</v>
      </c>
      <c r="Y46" s="18">
        <v>1.6588346293976212E-2</v>
      </c>
      <c r="Z46" s="23">
        <v>0.53544314804787185</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102</v>
      </c>
    </row>
    <row r="2" spans="1:26" x14ac:dyDescent="0.25">
      <c r="A2" t="s">
        <v>103</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151</v>
      </c>
      <c r="C7" s="8">
        <v>2</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260</v>
      </c>
      <c r="C8" s="8" t="s">
        <v>41</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1122</v>
      </c>
      <c r="C9" s="8" t="s">
        <v>42</v>
      </c>
      <c r="D9" s="15">
        <v>6.4171122994652399E-2</v>
      </c>
      <c r="E9" s="14">
        <v>0</v>
      </c>
      <c r="F9" s="14">
        <v>0</v>
      </c>
      <c r="G9" s="14">
        <v>3.2976827094474151E-2</v>
      </c>
      <c r="H9" s="14">
        <v>0</v>
      </c>
      <c r="I9" s="14">
        <v>5.9714795008912663E-2</v>
      </c>
      <c r="J9" s="14">
        <v>0</v>
      </c>
      <c r="K9" s="15">
        <v>0</v>
      </c>
      <c r="L9" s="14">
        <v>2.1390374331550801E-2</v>
      </c>
      <c r="M9" s="14">
        <v>1.4260249554367201E-2</v>
      </c>
      <c r="N9" s="14">
        <v>8.9126559714794995E-3</v>
      </c>
      <c r="O9" s="14">
        <v>0</v>
      </c>
      <c r="P9" s="14">
        <v>1.5151515151515152E-2</v>
      </c>
      <c r="Q9" s="14">
        <v>2.5846702317290554E-2</v>
      </c>
      <c r="R9" s="14">
        <v>6.2388591800356507E-3</v>
      </c>
      <c r="S9" s="14">
        <v>8.9126559714795004E-4</v>
      </c>
      <c r="T9" s="14">
        <v>8.9126559714795004E-4</v>
      </c>
      <c r="U9" s="14">
        <v>1.7825311942959001E-3</v>
      </c>
      <c r="V9" s="14">
        <v>0</v>
      </c>
      <c r="W9" s="14">
        <v>4.0998217468805706E-2</v>
      </c>
      <c r="X9" s="14">
        <v>0.1319073083778966</v>
      </c>
      <c r="Y9" s="14">
        <v>2.9411764705882353E-2</v>
      </c>
      <c r="Z9" s="21">
        <v>0.54545454545454541</v>
      </c>
    </row>
    <row r="10" spans="1:26" x14ac:dyDescent="0.25">
      <c r="A10" s="4">
        <v>1982</v>
      </c>
      <c r="B10" s="8">
        <v>922</v>
      </c>
      <c r="C10" s="8" t="s">
        <v>30</v>
      </c>
      <c r="D10" s="15">
        <v>6.1822125813449029E-2</v>
      </c>
      <c r="E10" s="14">
        <v>8.6767895878524948E-3</v>
      </c>
      <c r="F10" s="14">
        <v>1.0845986984815619E-3</v>
      </c>
      <c r="G10" s="14">
        <v>3.0368763557483729E-2</v>
      </c>
      <c r="H10" s="14">
        <v>0</v>
      </c>
      <c r="I10" s="14">
        <v>0.10737527114967461</v>
      </c>
      <c r="J10" s="14">
        <v>0</v>
      </c>
      <c r="K10" s="15">
        <v>4.3383947939262474E-3</v>
      </c>
      <c r="L10" s="14">
        <v>0</v>
      </c>
      <c r="M10" s="14">
        <v>1.4099783080260303E-2</v>
      </c>
      <c r="N10" s="14">
        <v>1.5184381778741865E-2</v>
      </c>
      <c r="O10" s="14">
        <v>0</v>
      </c>
      <c r="P10" s="14">
        <v>3.2537960954446853E-2</v>
      </c>
      <c r="Q10" s="14">
        <v>7.4837310195227769E-2</v>
      </c>
      <c r="R10" s="14">
        <v>9.7613882863340565E-3</v>
      </c>
      <c r="S10" s="14">
        <v>0</v>
      </c>
      <c r="T10" s="14">
        <v>6.5075921908893707E-3</v>
      </c>
      <c r="U10" s="14">
        <v>7.5921908893709323E-3</v>
      </c>
      <c r="V10" s="14">
        <v>0</v>
      </c>
      <c r="W10" s="14">
        <v>5.5314533622559649E-2</v>
      </c>
      <c r="X10" s="14">
        <v>0.15292841648590022</v>
      </c>
      <c r="Y10" s="14">
        <v>1.3015184381778741E-2</v>
      </c>
      <c r="Z10" s="21">
        <v>0.40455531453362253</v>
      </c>
    </row>
    <row r="11" spans="1:26" x14ac:dyDescent="0.25">
      <c r="A11" s="4">
        <v>1983</v>
      </c>
      <c r="B11" s="8">
        <v>1018</v>
      </c>
      <c r="C11" s="8" t="s">
        <v>78</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348</v>
      </c>
      <c r="C12" s="8" t="s">
        <v>82</v>
      </c>
      <c r="D12" s="15" t="s">
        <v>26</v>
      </c>
      <c r="E12" s="14" t="s">
        <v>27</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307</v>
      </c>
      <c r="C13" s="8" t="s">
        <v>41</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633</v>
      </c>
      <c r="C14" s="8" t="s">
        <v>42</v>
      </c>
      <c r="D14" s="15">
        <v>4.8973143759873619E-2</v>
      </c>
      <c r="E14" s="14">
        <v>0</v>
      </c>
      <c r="F14" s="14">
        <v>0</v>
      </c>
      <c r="G14" s="14">
        <v>1.579778830963665E-2</v>
      </c>
      <c r="H14" s="14">
        <v>0</v>
      </c>
      <c r="I14" s="14">
        <v>6.7930489731437602E-2</v>
      </c>
      <c r="J14" s="14">
        <v>2.5276461295418641E-2</v>
      </c>
      <c r="K14" s="15">
        <v>0</v>
      </c>
      <c r="L14" s="14">
        <v>0</v>
      </c>
      <c r="M14" s="14">
        <v>2.2116903633491312E-2</v>
      </c>
      <c r="N14" s="14">
        <v>9.4786729857819912E-3</v>
      </c>
      <c r="O14" s="14">
        <v>0</v>
      </c>
      <c r="P14" s="14">
        <v>1.4218009478672985E-2</v>
      </c>
      <c r="Q14" s="14">
        <v>6.3191153238546603E-3</v>
      </c>
      <c r="R14" s="14">
        <v>1.8957345971563982E-2</v>
      </c>
      <c r="S14" s="14">
        <v>0</v>
      </c>
      <c r="T14" s="14">
        <v>0</v>
      </c>
      <c r="U14" s="14">
        <v>0</v>
      </c>
      <c r="V14" s="14">
        <v>0</v>
      </c>
      <c r="W14" s="14">
        <v>0.26698262243285942</v>
      </c>
      <c r="X14" s="14">
        <v>0.11532385466034756</v>
      </c>
      <c r="Y14" s="14">
        <v>9.4786729857819912E-3</v>
      </c>
      <c r="Z14" s="21">
        <v>0.37914691943127959</v>
      </c>
    </row>
    <row r="15" spans="1:26" x14ac:dyDescent="0.25">
      <c r="A15" s="4">
        <v>1987</v>
      </c>
      <c r="B15" s="8">
        <v>1099</v>
      </c>
      <c r="C15" s="8" t="s">
        <v>43</v>
      </c>
      <c r="D15" s="15">
        <v>4.0946314831665144E-2</v>
      </c>
      <c r="E15" s="14">
        <v>0</v>
      </c>
      <c r="F15" s="14">
        <v>0</v>
      </c>
      <c r="G15" s="14">
        <v>4.7315741583257506E-2</v>
      </c>
      <c r="H15" s="14">
        <v>0</v>
      </c>
      <c r="I15" s="14">
        <v>8.3712465878070977E-2</v>
      </c>
      <c r="J15" s="14">
        <v>9.0991810737033659E-3</v>
      </c>
      <c r="K15" s="15">
        <v>0</v>
      </c>
      <c r="L15" s="14">
        <v>0</v>
      </c>
      <c r="M15" s="14">
        <v>1.2738853503184714E-2</v>
      </c>
      <c r="N15" s="14">
        <v>0</v>
      </c>
      <c r="O15" s="14">
        <v>0</v>
      </c>
      <c r="P15" s="14">
        <v>1.0009099181073703E-2</v>
      </c>
      <c r="Q15" s="14">
        <v>9.0991810737033659E-3</v>
      </c>
      <c r="R15" s="14">
        <v>1.637852593266606E-2</v>
      </c>
      <c r="S15" s="14">
        <v>0</v>
      </c>
      <c r="T15" s="14">
        <v>0</v>
      </c>
      <c r="U15" s="14">
        <v>2.7297543221110102E-3</v>
      </c>
      <c r="V15" s="14">
        <v>0</v>
      </c>
      <c r="W15" s="14">
        <v>0.2565969062784349</v>
      </c>
      <c r="X15" s="14">
        <v>5.0955414012738856E-2</v>
      </c>
      <c r="Y15" s="14">
        <v>2.4567788898999091E-2</v>
      </c>
      <c r="Z15" s="21">
        <v>0.43585077343039125</v>
      </c>
    </row>
    <row r="16" spans="1:26" x14ac:dyDescent="0.25">
      <c r="A16" s="4">
        <v>1988</v>
      </c>
      <c r="B16" s="8">
        <v>925</v>
      </c>
      <c r="C16" s="8" t="s">
        <v>43</v>
      </c>
      <c r="D16" s="15">
        <v>4.4324324324324316E-2</v>
      </c>
      <c r="E16" s="14">
        <v>0</v>
      </c>
      <c r="F16" s="14">
        <v>0</v>
      </c>
      <c r="G16" s="14">
        <v>2.9189189189189189E-2</v>
      </c>
      <c r="H16" s="14">
        <v>0</v>
      </c>
      <c r="I16" s="14">
        <v>8.8648648648648645E-2</v>
      </c>
      <c r="J16" s="14">
        <v>0</v>
      </c>
      <c r="K16" s="15">
        <v>0</v>
      </c>
      <c r="L16" s="14">
        <v>0</v>
      </c>
      <c r="M16" s="14">
        <v>0</v>
      </c>
      <c r="N16" s="14">
        <v>6.486486486486487E-3</v>
      </c>
      <c r="O16" s="14">
        <v>0</v>
      </c>
      <c r="P16" s="14">
        <v>3.5675675675675679E-2</v>
      </c>
      <c r="Q16" s="14">
        <v>5.4054054054054057E-3</v>
      </c>
      <c r="R16" s="14">
        <v>9.7297297297297292E-3</v>
      </c>
      <c r="S16" s="14">
        <v>4.3243243243243244E-3</v>
      </c>
      <c r="T16" s="14">
        <v>0</v>
      </c>
      <c r="U16" s="14">
        <v>1.1891891891891892E-2</v>
      </c>
      <c r="V16" s="14">
        <v>0</v>
      </c>
      <c r="W16" s="14">
        <v>0.23027027027027028</v>
      </c>
      <c r="X16" s="14">
        <v>0.14486486486486486</v>
      </c>
      <c r="Y16" s="14">
        <v>2.0540540540540539E-2</v>
      </c>
      <c r="Z16" s="21">
        <v>0.36864864864864866</v>
      </c>
    </row>
    <row r="17" spans="1:26" x14ac:dyDescent="0.25">
      <c r="A17" s="4">
        <v>1989</v>
      </c>
      <c r="B17" s="8">
        <v>1285</v>
      </c>
      <c r="C17" s="8" t="s">
        <v>43</v>
      </c>
      <c r="D17" s="15">
        <v>1.7898832684824902E-2</v>
      </c>
      <c r="E17" s="14">
        <v>1.5564202334630351E-3</v>
      </c>
      <c r="F17" s="14">
        <v>2.3346303501945525E-3</v>
      </c>
      <c r="G17" s="14">
        <v>4.43579766536965E-2</v>
      </c>
      <c r="H17" s="14">
        <v>4.6692607003891049E-3</v>
      </c>
      <c r="I17" s="14">
        <v>5.0583657587548639E-2</v>
      </c>
      <c r="J17" s="14">
        <v>4.6692607003891049E-3</v>
      </c>
      <c r="K17" s="15">
        <v>0</v>
      </c>
      <c r="L17" s="14">
        <v>0</v>
      </c>
      <c r="M17" s="14">
        <v>2.3346303501945525E-3</v>
      </c>
      <c r="N17" s="14">
        <v>1.556420233463035E-2</v>
      </c>
      <c r="O17" s="14">
        <v>0</v>
      </c>
      <c r="P17" s="14">
        <v>2.7237354085603113E-2</v>
      </c>
      <c r="Q17" s="14">
        <v>7.0038910505836579E-3</v>
      </c>
      <c r="R17" s="14">
        <v>2.1011673151750974E-2</v>
      </c>
      <c r="S17" s="14">
        <v>0</v>
      </c>
      <c r="T17" s="14">
        <v>0</v>
      </c>
      <c r="U17" s="14">
        <v>0</v>
      </c>
      <c r="V17" s="14">
        <v>0</v>
      </c>
      <c r="W17" s="14">
        <v>9.4941634241245146E-2</v>
      </c>
      <c r="X17" s="14">
        <v>6.6147859922178989E-2</v>
      </c>
      <c r="Y17" s="14">
        <v>4.6692607003891051E-2</v>
      </c>
      <c r="Z17" s="21">
        <v>0.59299610894941635</v>
      </c>
    </row>
    <row r="18" spans="1:26" x14ac:dyDescent="0.25">
      <c r="A18" s="4">
        <v>1990</v>
      </c>
      <c r="B18" s="8">
        <v>1138</v>
      </c>
      <c r="C18" s="8" t="s">
        <v>43</v>
      </c>
      <c r="D18" s="15">
        <v>5.3602811950790863E-2</v>
      </c>
      <c r="E18" s="14">
        <v>0</v>
      </c>
      <c r="F18" s="14">
        <v>0</v>
      </c>
      <c r="G18" s="14">
        <v>1.6695957820738138E-2</v>
      </c>
      <c r="H18" s="14">
        <v>0</v>
      </c>
      <c r="I18" s="14">
        <v>0.12126537785588752</v>
      </c>
      <c r="J18" s="14">
        <v>7.9086115992970125E-3</v>
      </c>
      <c r="K18" s="15">
        <v>0</v>
      </c>
      <c r="L18" s="14">
        <v>0</v>
      </c>
      <c r="M18" s="14">
        <v>4.3936731107205628E-3</v>
      </c>
      <c r="N18" s="14">
        <v>6.1511423550087881E-3</v>
      </c>
      <c r="O18" s="14">
        <v>6.1511423550087872E-3</v>
      </c>
      <c r="P18" s="14">
        <v>2.5483304042179262E-2</v>
      </c>
      <c r="Q18" s="14">
        <v>1.8453427065026361E-2</v>
      </c>
      <c r="R18" s="14">
        <v>1.4059753954305799E-2</v>
      </c>
      <c r="S18" s="14">
        <v>0</v>
      </c>
      <c r="T18" s="14">
        <v>0</v>
      </c>
      <c r="U18" s="14">
        <v>1.1423550087873463E-2</v>
      </c>
      <c r="V18" s="14">
        <v>0</v>
      </c>
      <c r="W18" s="14">
        <v>3.3391915641476276E-2</v>
      </c>
      <c r="X18" s="14">
        <v>2.1968365553602813E-2</v>
      </c>
      <c r="Y18" s="14">
        <v>1.7574692442882251E-2</v>
      </c>
      <c r="Z18" s="21">
        <v>0.64147627416520214</v>
      </c>
    </row>
    <row r="19" spans="1:26" x14ac:dyDescent="0.25">
      <c r="A19" s="4">
        <v>1991</v>
      </c>
      <c r="B19" s="8">
        <v>884</v>
      </c>
      <c r="C19" s="8" t="s">
        <v>43</v>
      </c>
      <c r="D19" s="15">
        <v>5.9954751131221722E-2</v>
      </c>
      <c r="E19" s="14">
        <v>1.1312217194570137E-3</v>
      </c>
      <c r="F19" s="14">
        <v>0</v>
      </c>
      <c r="G19" s="14">
        <v>3.8461538461538464E-2</v>
      </c>
      <c r="H19" s="14">
        <v>1.1312217194570135E-2</v>
      </c>
      <c r="I19" s="14">
        <v>5.8823529411764705E-2</v>
      </c>
      <c r="J19" s="14">
        <v>0</v>
      </c>
      <c r="K19" s="15">
        <v>0</v>
      </c>
      <c r="L19" s="14">
        <v>0</v>
      </c>
      <c r="M19" s="14">
        <v>4.5248868778280547E-3</v>
      </c>
      <c r="N19" s="14">
        <v>6.7873303167420816E-3</v>
      </c>
      <c r="O19" s="14">
        <v>0</v>
      </c>
      <c r="P19" s="14">
        <v>1.3574660633484163E-2</v>
      </c>
      <c r="Q19" s="14">
        <v>5.6561085972850677E-3</v>
      </c>
      <c r="R19" s="14">
        <v>1.1312217194570135E-2</v>
      </c>
      <c r="S19" s="14">
        <v>5.6561085972850677E-3</v>
      </c>
      <c r="T19" s="14">
        <v>0</v>
      </c>
      <c r="U19" s="14">
        <v>0</v>
      </c>
      <c r="V19" s="14">
        <v>0</v>
      </c>
      <c r="W19" s="14">
        <v>0.15837104072398189</v>
      </c>
      <c r="X19" s="14">
        <v>5.9954751131221722E-2</v>
      </c>
      <c r="Y19" s="14">
        <v>1.3574660633484163E-2</v>
      </c>
      <c r="Z19" s="21">
        <v>0.55090497737556565</v>
      </c>
    </row>
    <row r="20" spans="1:26" x14ac:dyDescent="0.25">
      <c r="A20" s="4">
        <v>1992</v>
      </c>
      <c r="B20" s="8">
        <v>554</v>
      </c>
      <c r="C20" s="8" t="s">
        <v>43</v>
      </c>
      <c r="D20" s="15">
        <v>1.6245487364620941E-2</v>
      </c>
      <c r="E20" s="14">
        <v>0</v>
      </c>
      <c r="F20" s="14">
        <v>0</v>
      </c>
      <c r="G20" s="14">
        <v>3.7906137184115521E-2</v>
      </c>
      <c r="H20" s="14">
        <v>0</v>
      </c>
      <c r="I20" s="14">
        <v>6.1371841155234655E-2</v>
      </c>
      <c r="J20" s="14">
        <v>0</v>
      </c>
      <c r="K20" s="15">
        <v>0</v>
      </c>
      <c r="L20" s="14">
        <v>7.2202166064981952E-3</v>
      </c>
      <c r="M20" s="14">
        <v>1.8050541516245487E-2</v>
      </c>
      <c r="N20" s="14">
        <v>0</v>
      </c>
      <c r="O20" s="14">
        <v>0</v>
      </c>
      <c r="P20" s="14">
        <v>1.263537906137184E-2</v>
      </c>
      <c r="Q20" s="14">
        <v>3.6101083032490976E-3</v>
      </c>
      <c r="R20" s="14">
        <v>1.8050541516245487E-2</v>
      </c>
      <c r="S20" s="14">
        <v>3.6101083032490976E-3</v>
      </c>
      <c r="T20" s="14">
        <v>0</v>
      </c>
      <c r="U20" s="14">
        <v>9.0252707581227436E-3</v>
      </c>
      <c r="V20" s="14">
        <v>0</v>
      </c>
      <c r="W20" s="14">
        <v>4.5126353790613721E-2</v>
      </c>
      <c r="X20" s="14">
        <v>0.21841155234657039</v>
      </c>
      <c r="Y20" s="14">
        <v>2.3465703971119134E-2</v>
      </c>
      <c r="Z20" s="21">
        <v>0.52527075812274371</v>
      </c>
    </row>
    <row r="21" spans="1:26" x14ac:dyDescent="0.25">
      <c r="A21" s="4">
        <v>1993</v>
      </c>
      <c r="B21" s="8">
        <v>386</v>
      </c>
      <c r="C21" s="8" t="s">
        <v>43</v>
      </c>
      <c r="D21" s="15">
        <v>3.6269430051813469E-2</v>
      </c>
      <c r="E21" s="14">
        <v>0</v>
      </c>
      <c r="F21" s="14">
        <v>1.0362694300518135E-2</v>
      </c>
      <c r="G21" s="14">
        <v>4.9222797927461141E-2</v>
      </c>
      <c r="H21" s="14">
        <v>0</v>
      </c>
      <c r="I21" s="14">
        <v>7.512953367875648E-2</v>
      </c>
      <c r="J21" s="14">
        <v>0</v>
      </c>
      <c r="K21" s="15">
        <v>0</v>
      </c>
      <c r="L21" s="14">
        <v>0</v>
      </c>
      <c r="M21" s="14">
        <v>0</v>
      </c>
      <c r="N21" s="14">
        <v>1.8134715025906734E-2</v>
      </c>
      <c r="O21" s="14">
        <v>0</v>
      </c>
      <c r="P21" s="14">
        <v>7.7720207253886009E-3</v>
      </c>
      <c r="Q21" s="14">
        <v>5.1813471502590676E-3</v>
      </c>
      <c r="R21" s="14">
        <v>0</v>
      </c>
      <c r="S21" s="14">
        <v>0</v>
      </c>
      <c r="T21" s="14">
        <v>0</v>
      </c>
      <c r="U21" s="14">
        <v>0</v>
      </c>
      <c r="V21" s="14">
        <v>0</v>
      </c>
      <c r="W21" s="14">
        <v>6.7357512953367879E-2</v>
      </c>
      <c r="X21" s="14">
        <v>8.8082901554404139E-2</v>
      </c>
      <c r="Y21" s="14">
        <v>5.9585492227979271E-2</v>
      </c>
      <c r="Z21" s="21">
        <v>0.58290155440414504</v>
      </c>
    </row>
    <row r="22" spans="1:26" x14ac:dyDescent="0.25">
      <c r="A22" s="4">
        <v>1994</v>
      </c>
      <c r="B22" s="8">
        <v>250</v>
      </c>
      <c r="C22" s="8" t="s">
        <v>43</v>
      </c>
      <c r="D22" s="15">
        <v>6.4000000000000001E-2</v>
      </c>
      <c r="E22" s="14">
        <v>0</v>
      </c>
      <c r="F22" s="14">
        <v>0</v>
      </c>
      <c r="G22" s="14">
        <v>3.2000000000000001E-2</v>
      </c>
      <c r="H22" s="14">
        <v>0</v>
      </c>
      <c r="I22" s="14">
        <v>3.2000000000000001E-2</v>
      </c>
      <c r="J22" s="14">
        <v>0</v>
      </c>
      <c r="K22" s="15">
        <v>0</v>
      </c>
      <c r="L22" s="14">
        <v>0</v>
      </c>
      <c r="M22" s="14">
        <v>0</v>
      </c>
      <c r="N22" s="14">
        <v>1.6E-2</v>
      </c>
      <c r="O22" s="14">
        <v>0</v>
      </c>
      <c r="P22" s="14">
        <v>8.0000000000000002E-3</v>
      </c>
      <c r="Q22" s="14">
        <v>0</v>
      </c>
      <c r="R22" s="14">
        <v>0</v>
      </c>
      <c r="S22" s="14">
        <v>0</v>
      </c>
      <c r="T22" s="14">
        <v>0</v>
      </c>
      <c r="U22" s="14">
        <v>0</v>
      </c>
      <c r="V22" s="14">
        <v>0</v>
      </c>
      <c r="W22" s="14">
        <v>1.6E-2</v>
      </c>
      <c r="X22" s="14">
        <v>0</v>
      </c>
      <c r="Y22" s="14">
        <v>0.04</v>
      </c>
      <c r="Z22" s="21">
        <v>0.79200000000000004</v>
      </c>
    </row>
    <row r="23" spans="1:26" x14ac:dyDescent="0.25">
      <c r="A23" s="4">
        <v>1995</v>
      </c>
      <c r="B23" s="8">
        <v>527</v>
      </c>
      <c r="C23" s="8" t="s">
        <v>43</v>
      </c>
      <c r="D23" s="15">
        <v>6.4516129032258063E-2</v>
      </c>
      <c r="E23" s="14">
        <v>0</v>
      </c>
      <c r="F23" s="14">
        <v>2.2770398481973434E-2</v>
      </c>
      <c r="G23" s="14">
        <v>3.2258064516129031E-2</v>
      </c>
      <c r="H23" s="14">
        <v>0</v>
      </c>
      <c r="I23" s="14">
        <v>5.3130929791271347E-2</v>
      </c>
      <c r="J23" s="14">
        <v>0</v>
      </c>
      <c r="K23" s="15">
        <v>0</v>
      </c>
      <c r="L23" s="14">
        <v>0</v>
      </c>
      <c r="M23" s="14">
        <v>0</v>
      </c>
      <c r="N23" s="14">
        <v>3.7950664136622392E-3</v>
      </c>
      <c r="O23" s="14">
        <v>0</v>
      </c>
      <c r="P23" s="14">
        <v>0</v>
      </c>
      <c r="Q23" s="14">
        <v>0</v>
      </c>
      <c r="R23" s="14">
        <v>0</v>
      </c>
      <c r="S23" s="14">
        <v>0</v>
      </c>
      <c r="T23" s="14">
        <v>0</v>
      </c>
      <c r="U23" s="14">
        <v>0</v>
      </c>
      <c r="V23" s="14">
        <v>0</v>
      </c>
      <c r="W23" s="14">
        <v>0</v>
      </c>
      <c r="X23" s="14">
        <v>0.24667931688804554</v>
      </c>
      <c r="Y23" s="14">
        <v>2.4667931688804556E-2</v>
      </c>
      <c r="Z23" s="21">
        <v>0.55218216318785573</v>
      </c>
    </row>
    <row r="24" spans="1:26" x14ac:dyDescent="0.25">
      <c r="A24" s="4">
        <v>1996</v>
      </c>
      <c r="B24" s="8">
        <v>325</v>
      </c>
      <c r="C24" s="8" t="s">
        <v>43</v>
      </c>
      <c r="D24" s="15">
        <v>0.08</v>
      </c>
      <c r="E24" s="14">
        <v>0</v>
      </c>
      <c r="F24" s="14">
        <v>0</v>
      </c>
      <c r="G24" s="14">
        <v>0</v>
      </c>
      <c r="H24" s="14">
        <v>0</v>
      </c>
      <c r="I24" s="14">
        <v>0</v>
      </c>
      <c r="J24" s="14">
        <v>0</v>
      </c>
      <c r="K24" s="15">
        <v>0</v>
      </c>
      <c r="L24" s="14">
        <v>0</v>
      </c>
      <c r="M24" s="14">
        <v>0</v>
      </c>
      <c r="N24" s="14">
        <v>0</v>
      </c>
      <c r="O24" s="14">
        <v>0</v>
      </c>
      <c r="P24" s="14">
        <v>6.1538461538461538E-3</v>
      </c>
      <c r="Q24" s="14">
        <v>0</v>
      </c>
      <c r="R24" s="14">
        <v>2.1538461538461538E-2</v>
      </c>
      <c r="S24" s="14">
        <v>0</v>
      </c>
      <c r="T24" s="14">
        <v>0</v>
      </c>
      <c r="U24" s="14">
        <v>0</v>
      </c>
      <c r="V24" s="14">
        <v>0</v>
      </c>
      <c r="W24" s="14">
        <v>9.2307692307692316E-3</v>
      </c>
      <c r="X24" s="14">
        <v>4.6153846153846156E-2</v>
      </c>
      <c r="Y24" s="14">
        <v>3.0769230769230769E-3</v>
      </c>
      <c r="Z24" s="21">
        <v>0.83384615384615379</v>
      </c>
    </row>
    <row r="25" spans="1:26" x14ac:dyDescent="0.25">
      <c r="A25" s="4">
        <v>1997</v>
      </c>
      <c r="B25" s="8">
        <v>229</v>
      </c>
      <c r="C25" s="8" t="s">
        <v>30</v>
      </c>
      <c r="D25" s="15">
        <v>0.13537117903930132</v>
      </c>
      <c r="E25" s="14">
        <v>0</v>
      </c>
      <c r="F25" s="14">
        <v>0</v>
      </c>
      <c r="G25" s="14">
        <v>4.8034934497816595E-2</v>
      </c>
      <c r="H25" s="14">
        <v>0</v>
      </c>
      <c r="I25" s="14">
        <v>0</v>
      </c>
      <c r="J25" s="14">
        <v>0</v>
      </c>
      <c r="K25" s="15">
        <v>0</v>
      </c>
      <c r="L25" s="14">
        <v>0</v>
      </c>
      <c r="M25" s="14">
        <v>0</v>
      </c>
      <c r="N25" s="14">
        <v>0</v>
      </c>
      <c r="O25" s="14">
        <v>0</v>
      </c>
      <c r="P25" s="14">
        <v>0</v>
      </c>
      <c r="Q25" s="14">
        <v>0</v>
      </c>
      <c r="R25" s="14">
        <v>0</v>
      </c>
      <c r="S25" s="14">
        <v>0</v>
      </c>
      <c r="T25" s="14">
        <v>0</v>
      </c>
      <c r="U25" s="14">
        <v>0</v>
      </c>
      <c r="V25" s="14">
        <v>0</v>
      </c>
      <c r="W25" s="14">
        <v>0</v>
      </c>
      <c r="X25" s="14">
        <v>3.0567685589519649E-2</v>
      </c>
      <c r="Y25" s="14">
        <v>0</v>
      </c>
      <c r="Z25" s="21">
        <v>0.78602620087336239</v>
      </c>
    </row>
    <row r="26" spans="1:26" x14ac:dyDescent="0.25">
      <c r="A26" s="4">
        <v>1998</v>
      </c>
      <c r="B26" s="8">
        <v>101</v>
      </c>
      <c r="C26" s="8" t="s">
        <v>62</v>
      </c>
      <c r="D26" s="15">
        <v>7.9207920792079209E-2</v>
      </c>
      <c r="E26" s="14">
        <v>0</v>
      </c>
      <c r="F26" s="14">
        <v>0</v>
      </c>
      <c r="G26" s="14">
        <v>4.9504950495049507E-2</v>
      </c>
      <c r="H26" s="14">
        <v>0</v>
      </c>
      <c r="I26" s="14">
        <v>0</v>
      </c>
      <c r="J26" s="14">
        <v>0</v>
      </c>
      <c r="K26" s="15">
        <v>0</v>
      </c>
      <c r="L26" s="14">
        <v>0</v>
      </c>
      <c r="M26" s="14">
        <v>0</v>
      </c>
      <c r="N26" s="14">
        <v>0</v>
      </c>
      <c r="O26" s="14">
        <v>0</v>
      </c>
      <c r="P26" s="14">
        <v>0</v>
      </c>
      <c r="Q26" s="14">
        <v>0</v>
      </c>
      <c r="R26" s="14">
        <v>0</v>
      </c>
      <c r="S26" s="14">
        <v>0</v>
      </c>
      <c r="T26" s="14">
        <v>0</v>
      </c>
      <c r="U26" s="14">
        <v>0</v>
      </c>
      <c r="V26" s="14">
        <v>0</v>
      </c>
      <c r="W26" s="14">
        <v>1.9801980198019802E-2</v>
      </c>
      <c r="X26" s="14">
        <v>1.9801980198019802E-2</v>
      </c>
      <c r="Y26" s="14">
        <v>8.9108910891089105E-2</v>
      </c>
      <c r="Z26" s="21">
        <v>0.74257425742574257</v>
      </c>
    </row>
    <row r="27" spans="1:26" x14ac:dyDescent="0.25">
      <c r="A27" s="4">
        <v>1999</v>
      </c>
      <c r="B27" s="8">
        <v>53</v>
      </c>
      <c r="C27" s="8" t="s">
        <v>61</v>
      </c>
      <c r="D27" s="15">
        <v>0.11320754716981132</v>
      </c>
      <c r="E27" s="14">
        <v>0</v>
      </c>
      <c r="F27" s="14">
        <v>0</v>
      </c>
      <c r="G27" s="14">
        <v>9.4339622641509441E-2</v>
      </c>
      <c r="H27" s="14">
        <v>0</v>
      </c>
      <c r="I27" s="14">
        <v>0</v>
      </c>
      <c r="J27" s="14">
        <v>0</v>
      </c>
      <c r="K27" s="15">
        <v>0</v>
      </c>
      <c r="L27" s="14">
        <v>0</v>
      </c>
      <c r="M27" s="14">
        <v>0</v>
      </c>
      <c r="N27" s="14">
        <v>0</v>
      </c>
      <c r="O27" s="14">
        <v>0</v>
      </c>
      <c r="P27" s="14">
        <v>0</v>
      </c>
      <c r="Q27" s="14">
        <v>0</v>
      </c>
      <c r="R27" s="14">
        <v>0</v>
      </c>
      <c r="S27" s="14">
        <v>0</v>
      </c>
      <c r="T27" s="14">
        <v>0</v>
      </c>
      <c r="U27" s="14">
        <v>0</v>
      </c>
      <c r="V27" s="14">
        <v>0</v>
      </c>
      <c r="W27" s="14">
        <v>0</v>
      </c>
      <c r="X27" s="14">
        <v>0</v>
      </c>
      <c r="Y27" s="14">
        <v>1.8867924528301886E-2</v>
      </c>
      <c r="Z27" s="21">
        <v>0.77358490566037741</v>
      </c>
    </row>
    <row r="28" spans="1:26" x14ac:dyDescent="0.25">
      <c r="A28" s="4">
        <v>2000</v>
      </c>
      <c r="B28" s="8">
        <v>67</v>
      </c>
      <c r="C28" s="8" t="s">
        <v>42</v>
      </c>
      <c r="D28" s="15">
        <v>2.9850746268656716E-2</v>
      </c>
      <c r="E28" s="14">
        <v>0</v>
      </c>
      <c r="F28" s="14">
        <v>0</v>
      </c>
      <c r="G28" s="14">
        <v>0</v>
      </c>
      <c r="H28" s="14">
        <v>0</v>
      </c>
      <c r="I28" s="14">
        <v>0</v>
      </c>
      <c r="J28" s="14">
        <v>0</v>
      </c>
      <c r="K28" s="15">
        <v>0</v>
      </c>
      <c r="L28" s="14">
        <v>0</v>
      </c>
      <c r="M28" s="14">
        <v>0</v>
      </c>
      <c r="N28" s="14">
        <v>0</v>
      </c>
      <c r="O28" s="14">
        <v>0</v>
      </c>
      <c r="P28" s="14">
        <v>0</v>
      </c>
      <c r="Q28" s="14">
        <v>0</v>
      </c>
      <c r="R28" s="14">
        <v>0</v>
      </c>
      <c r="S28" s="14">
        <v>0</v>
      </c>
      <c r="T28" s="14">
        <v>0</v>
      </c>
      <c r="U28" s="14">
        <v>0</v>
      </c>
      <c r="V28" s="14">
        <v>0</v>
      </c>
      <c r="W28" s="14">
        <v>0.16417910447761194</v>
      </c>
      <c r="X28" s="14">
        <v>2.9850746268656716E-2</v>
      </c>
      <c r="Y28" s="14">
        <v>7.4626865671641784E-2</v>
      </c>
      <c r="Z28" s="21">
        <v>0.70149253731343286</v>
      </c>
    </row>
    <row r="29" spans="1:26" x14ac:dyDescent="0.25">
      <c r="A29" s="4">
        <v>2001</v>
      </c>
      <c r="B29" s="8">
        <v>225</v>
      </c>
      <c r="C29" s="8" t="s">
        <v>43</v>
      </c>
      <c r="D29" s="15">
        <v>4.8888888888888891E-2</v>
      </c>
      <c r="E29" s="14">
        <v>0</v>
      </c>
      <c r="F29" s="14">
        <v>1.3333333333333334E-2</v>
      </c>
      <c r="G29" s="14">
        <v>0</v>
      </c>
      <c r="H29" s="14">
        <v>0</v>
      </c>
      <c r="I29" s="14">
        <v>8.4444444444444447E-2</v>
      </c>
      <c r="J29" s="14">
        <v>2.6666666666666668E-2</v>
      </c>
      <c r="K29" s="15">
        <v>0</v>
      </c>
      <c r="L29" s="14">
        <v>0</v>
      </c>
      <c r="M29" s="14">
        <v>0</v>
      </c>
      <c r="N29" s="14">
        <v>0</v>
      </c>
      <c r="O29" s="14">
        <v>0</v>
      </c>
      <c r="P29" s="14">
        <v>4.4444444444444446E-2</v>
      </c>
      <c r="Q29" s="14">
        <v>1.7777777777777778E-2</v>
      </c>
      <c r="R29" s="14">
        <v>1.3333333333333334E-2</v>
      </c>
      <c r="S29" s="14">
        <v>8.8888888888888889E-3</v>
      </c>
      <c r="T29" s="14">
        <v>0</v>
      </c>
      <c r="U29" s="14">
        <v>0</v>
      </c>
      <c r="V29" s="14">
        <v>0</v>
      </c>
      <c r="W29" s="14">
        <v>2.2222222222222223E-2</v>
      </c>
      <c r="X29" s="14">
        <v>3.111111111111111E-2</v>
      </c>
      <c r="Y29" s="14">
        <v>3.111111111111111E-2</v>
      </c>
      <c r="Z29" s="21">
        <v>0.65777777777777779</v>
      </c>
    </row>
    <row r="30" spans="1:26" x14ac:dyDescent="0.25">
      <c r="A30" s="4">
        <v>2002</v>
      </c>
      <c r="B30" s="8">
        <v>362</v>
      </c>
      <c r="C30" s="8" t="s">
        <v>43</v>
      </c>
      <c r="D30" s="15">
        <v>0.11325966850828728</v>
      </c>
      <c r="E30" s="14">
        <v>0</v>
      </c>
      <c r="F30" s="14">
        <v>1.6574585635359115E-2</v>
      </c>
      <c r="G30" s="14">
        <v>0</v>
      </c>
      <c r="H30" s="14">
        <v>0</v>
      </c>
      <c r="I30" s="14">
        <v>5.8011049723756904E-2</v>
      </c>
      <c r="J30" s="14">
        <v>5.2486187845303865E-2</v>
      </c>
      <c r="K30" s="15">
        <v>0</v>
      </c>
      <c r="L30" s="14">
        <v>0</v>
      </c>
      <c r="M30" s="14">
        <v>0</v>
      </c>
      <c r="N30" s="14">
        <v>0</v>
      </c>
      <c r="O30" s="14">
        <v>0</v>
      </c>
      <c r="P30" s="14">
        <v>2.2099447513812154E-2</v>
      </c>
      <c r="Q30" s="14">
        <v>2.4861878453038673E-2</v>
      </c>
      <c r="R30" s="14">
        <v>3.3149171270718231E-2</v>
      </c>
      <c r="S30" s="14">
        <v>0</v>
      </c>
      <c r="T30" s="14">
        <v>0</v>
      </c>
      <c r="U30" s="14">
        <v>0</v>
      </c>
      <c r="V30" s="14">
        <v>0</v>
      </c>
      <c r="W30" s="14">
        <v>4.6961325966850827E-2</v>
      </c>
      <c r="X30" s="14">
        <v>2.4861878453038673E-2</v>
      </c>
      <c r="Y30" s="14">
        <v>4.1436464088397788E-2</v>
      </c>
      <c r="Z30" s="21">
        <v>0.56629834254143652</v>
      </c>
    </row>
    <row r="31" spans="1:26" x14ac:dyDescent="0.25">
      <c r="A31" s="4">
        <v>2003</v>
      </c>
      <c r="B31" s="8">
        <v>461</v>
      </c>
      <c r="C31" s="8" t="s">
        <v>43</v>
      </c>
      <c r="D31" s="15">
        <v>9.7613882863340551E-2</v>
      </c>
      <c r="E31" s="14">
        <v>0</v>
      </c>
      <c r="F31" s="14">
        <v>0</v>
      </c>
      <c r="G31" s="14">
        <v>1.5184381778741865E-2</v>
      </c>
      <c r="H31" s="14">
        <v>1.0845986984815618E-2</v>
      </c>
      <c r="I31" s="14">
        <v>4.9891540130151846E-2</v>
      </c>
      <c r="J31" s="14">
        <v>1.0845986984815618E-2</v>
      </c>
      <c r="K31" s="15">
        <v>0</v>
      </c>
      <c r="L31" s="14">
        <v>0</v>
      </c>
      <c r="M31" s="14">
        <v>0</v>
      </c>
      <c r="N31" s="14">
        <v>0</v>
      </c>
      <c r="O31" s="14">
        <v>0</v>
      </c>
      <c r="P31" s="14">
        <v>5.6399132321041212E-2</v>
      </c>
      <c r="Q31" s="14">
        <v>1.0845986984815618E-2</v>
      </c>
      <c r="R31" s="14">
        <v>3.6876355748373099E-2</v>
      </c>
      <c r="S31" s="14">
        <v>0</v>
      </c>
      <c r="T31" s="14">
        <v>0</v>
      </c>
      <c r="U31" s="14">
        <v>0</v>
      </c>
      <c r="V31" s="14">
        <v>0</v>
      </c>
      <c r="W31" s="14">
        <v>6.7245119305856832E-2</v>
      </c>
      <c r="X31" s="14">
        <v>5.8568329718004339E-2</v>
      </c>
      <c r="Y31" s="14">
        <v>1.3015184381778741E-2</v>
      </c>
      <c r="Z31" s="21">
        <v>0.57266811279826468</v>
      </c>
    </row>
    <row r="32" spans="1:26" x14ac:dyDescent="0.25">
      <c r="A32" s="4">
        <v>2004</v>
      </c>
      <c r="B32" s="8">
        <v>2144</v>
      </c>
      <c r="C32" s="8" t="s">
        <v>43</v>
      </c>
      <c r="D32" s="15">
        <v>5.9701492537313439E-2</v>
      </c>
      <c r="E32" s="14">
        <v>0</v>
      </c>
      <c r="F32" s="14">
        <v>5.1305970149253732E-3</v>
      </c>
      <c r="G32" s="14">
        <v>3.0317164179104478E-2</v>
      </c>
      <c r="H32" s="14">
        <v>3.7313432835820895E-3</v>
      </c>
      <c r="I32" s="14">
        <v>2.0522388059701493E-2</v>
      </c>
      <c r="J32" s="14">
        <v>0</v>
      </c>
      <c r="K32" s="15">
        <v>0</v>
      </c>
      <c r="L32" s="14">
        <v>2.798507462686567E-3</v>
      </c>
      <c r="M32" s="14">
        <v>0</v>
      </c>
      <c r="N32" s="14">
        <v>0</v>
      </c>
      <c r="O32" s="14">
        <v>0</v>
      </c>
      <c r="P32" s="14">
        <v>6.5298507462686565E-3</v>
      </c>
      <c r="Q32" s="14">
        <v>0</v>
      </c>
      <c r="R32" s="14">
        <v>9.3283582089552237E-4</v>
      </c>
      <c r="S32" s="14">
        <v>9.3283582089552237E-4</v>
      </c>
      <c r="T32" s="14">
        <v>0</v>
      </c>
      <c r="U32" s="14">
        <v>0</v>
      </c>
      <c r="V32" s="14">
        <v>0</v>
      </c>
      <c r="W32" s="14">
        <v>2.5186567164179104E-2</v>
      </c>
      <c r="X32" s="14">
        <v>1.8190298507462687E-2</v>
      </c>
      <c r="Y32" s="14">
        <v>4.6641791044776115E-3</v>
      </c>
      <c r="Z32" s="21">
        <v>0.82136194029850751</v>
      </c>
    </row>
    <row r="33" spans="1:26" x14ac:dyDescent="0.25">
      <c r="A33" s="4">
        <v>2005</v>
      </c>
      <c r="B33" s="8">
        <v>375</v>
      </c>
      <c r="C33" s="8" t="s">
        <v>43</v>
      </c>
      <c r="D33" s="15">
        <v>3.4666666666666665E-2</v>
      </c>
      <c r="E33" s="14">
        <v>0</v>
      </c>
      <c r="F33" s="14">
        <v>0</v>
      </c>
      <c r="G33" s="14">
        <v>0.12</v>
      </c>
      <c r="H33" s="14">
        <v>6.133333333333333E-2</v>
      </c>
      <c r="I33" s="14">
        <v>4.5333333333333337E-2</v>
      </c>
      <c r="J33" s="14">
        <v>0</v>
      </c>
      <c r="K33" s="15">
        <v>0</v>
      </c>
      <c r="L33" s="14">
        <v>0</v>
      </c>
      <c r="M33" s="14">
        <v>0</v>
      </c>
      <c r="N33" s="14">
        <v>0</v>
      </c>
      <c r="O33" s="14">
        <v>0</v>
      </c>
      <c r="P33" s="14">
        <v>1.8666666666666668E-2</v>
      </c>
      <c r="Q33" s="14">
        <v>8.0000000000000002E-3</v>
      </c>
      <c r="R33" s="14">
        <v>0</v>
      </c>
      <c r="S33" s="14">
        <v>0</v>
      </c>
      <c r="T33" s="14">
        <v>0</v>
      </c>
      <c r="U33" s="14">
        <v>0</v>
      </c>
      <c r="V33" s="14">
        <v>0</v>
      </c>
      <c r="W33" s="14">
        <v>0.12</v>
      </c>
      <c r="X33" s="14">
        <v>8.7999999999999995E-2</v>
      </c>
      <c r="Y33" s="14">
        <v>2.6666666666666666E-3</v>
      </c>
      <c r="Z33" s="21">
        <v>0.5013333333333333</v>
      </c>
    </row>
    <row r="34" spans="1:26" x14ac:dyDescent="0.25">
      <c r="A34" s="4">
        <v>2006</v>
      </c>
      <c r="B34" s="8">
        <v>573</v>
      </c>
      <c r="C34" s="8" t="s">
        <v>43</v>
      </c>
      <c r="D34" s="15">
        <v>0.13612565445026178</v>
      </c>
      <c r="E34" s="14">
        <v>0</v>
      </c>
      <c r="F34" s="14">
        <v>5.235602094240838E-3</v>
      </c>
      <c r="G34" s="14">
        <v>6.4572425828970326E-2</v>
      </c>
      <c r="H34" s="14">
        <v>1.5706806282722512E-2</v>
      </c>
      <c r="I34" s="14">
        <v>8.5514834205933699E-2</v>
      </c>
      <c r="J34" s="14">
        <v>8.7260034904013961E-3</v>
      </c>
      <c r="K34" s="15">
        <v>0</v>
      </c>
      <c r="L34" s="14">
        <v>1.7452006980802792E-2</v>
      </c>
      <c r="M34" s="14">
        <v>0</v>
      </c>
      <c r="N34" s="14">
        <v>0</v>
      </c>
      <c r="O34" s="14">
        <v>0</v>
      </c>
      <c r="P34" s="14">
        <v>1.2216404886561954E-2</v>
      </c>
      <c r="Q34" s="14">
        <v>5.235602094240838E-3</v>
      </c>
      <c r="R34" s="14">
        <v>3.4904013961605585E-3</v>
      </c>
      <c r="S34" s="14">
        <v>0</v>
      </c>
      <c r="T34" s="14">
        <v>0</v>
      </c>
      <c r="U34" s="14">
        <v>0</v>
      </c>
      <c r="V34" s="14">
        <v>0</v>
      </c>
      <c r="W34" s="14">
        <v>5.7591623036649213E-2</v>
      </c>
      <c r="X34" s="14">
        <v>0.19022687609075042</v>
      </c>
      <c r="Y34" s="14">
        <v>1.3961605584642234E-2</v>
      </c>
      <c r="Z34" s="21">
        <v>0.38394415357766143</v>
      </c>
    </row>
    <row r="35" spans="1:26" x14ac:dyDescent="0.25">
      <c r="A35" s="4">
        <v>2007</v>
      </c>
      <c r="B35" s="8">
        <v>189</v>
      </c>
      <c r="C35" s="8" t="s">
        <v>43</v>
      </c>
      <c r="D35" s="15">
        <v>0.32804232804232802</v>
      </c>
      <c r="E35" s="14">
        <v>0</v>
      </c>
      <c r="F35" s="14">
        <v>1.0582010582010581E-2</v>
      </c>
      <c r="G35" s="14">
        <v>6.3492063492063489E-2</v>
      </c>
      <c r="H35" s="14">
        <v>0</v>
      </c>
      <c r="I35" s="14">
        <v>2.1164021164021163E-2</v>
      </c>
      <c r="J35" s="14">
        <v>0</v>
      </c>
      <c r="K35" s="15">
        <v>0</v>
      </c>
      <c r="L35" s="14">
        <v>0</v>
      </c>
      <c r="M35" s="14">
        <v>0</v>
      </c>
      <c r="N35" s="14">
        <v>0</v>
      </c>
      <c r="O35" s="14">
        <v>0</v>
      </c>
      <c r="P35" s="14">
        <v>1.0582010582010581E-2</v>
      </c>
      <c r="Q35" s="14">
        <v>3.1746031746031744E-2</v>
      </c>
      <c r="R35" s="14">
        <v>5.8201058201058198E-2</v>
      </c>
      <c r="S35" s="14">
        <v>0</v>
      </c>
      <c r="T35" s="14">
        <v>0</v>
      </c>
      <c r="U35" s="14">
        <v>0</v>
      </c>
      <c r="V35" s="14">
        <v>0</v>
      </c>
      <c r="W35" s="14">
        <v>3.1746031746031744E-2</v>
      </c>
      <c r="X35" s="14">
        <v>0</v>
      </c>
      <c r="Y35" s="14">
        <v>1.5873015873015872E-2</v>
      </c>
      <c r="Z35" s="21">
        <v>0.42857142857142855</v>
      </c>
    </row>
    <row r="36" spans="1:26" x14ac:dyDescent="0.25">
      <c r="A36" s="4">
        <v>2008</v>
      </c>
      <c r="B36" s="8">
        <v>136</v>
      </c>
      <c r="C36" s="8" t="s">
        <v>43</v>
      </c>
      <c r="D36" s="15">
        <v>7.3529411764705885E-2</v>
      </c>
      <c r="E36" s="14">
        <v>0</v>
      </c>
      <c r="F36" s="14">
        <v>0</v>
      </c>
      <c r="G36" s="14">
        <v>0</v>
      </c>
      <c r="H36" s="14">
        <v>1.4705882352941176E-2</v>
      </c>
      <c r="I36" s="14">
        <v>0.13235294117647059</v>
      </c>
      <c r="J36" s="14">
        <v>0</v>
      </c>
      <c r="K36" s="15">
        <v>0</v>
      </c>
      <c r="L36" s="14">
        <v>0</v>
      </c>
      <c r="M36" s="14">
        <v>0</v>
      </c>
      <c r="N36" s="14">
        <v>0</v>
      </c>
      <c r="O36" s="14">
        <v>2.9411764705882353E-2</v>
      </c>
      <c r="P36" s="14">
        <v>5.1470588235294115E-2</v>
      </c>
      <c r="Q36" s="14">
        <v>7.3529411764705881E-3</v>
      </c>
      <c r="R36" s="14">
        <v>0</v>
      </c>
      <c r="S36" s="14">
        <v>0</v>
      </c>
      <c r="T36" s="14">
        <v>0</v>
      </c>
      <c r="U36" s="14">
        <v>3.6764705882352942E-2</v>
      </c>
      <c r="V36" s="14">
        <v>0</v>
      </c>
      <c r="W36" s="14">
        <v>0</v>
      </c>
      <c r="X36" s="14">
        <v>5.1470588235294115E-2</v>
      </c>
      <c r="Y36" s="14">
        <v>0</v>
      </c>
      <c r="Z36" s="21">
        <v>0.6029411764705882</v>
      </c>
    </row>
    <row r="37" spans="1:26" x14ac:dyDescent="0.25">
      <c r="A37" s="4">
        <v>2009</v>
      </c>
      <c r="B37" s="8">
        <v>167</v>
      </c>
      <c r="C37" s="8" t="s">
        <v>43</v>
      </c>
      <c r="D37" s="15">
        <v>0.17964071856287428</v>
      </c>
      <c r="E37" s="14">
        <v>0</v>
      </c>
      <c r="F37" s="14">
        <v>0</v>
      </c>
      <c r="G37" s="14">
        <v>3.5928143712574849E-2</v>
      </c>
      <c r="H37" s="14">
        <v>2.3952095808383235E-2</v>
      </c>
      <c r="I37" s="14">
        <v>6.5868263473053884E-2</v>
      </c>
      <c r="J37" s="14">
        <v>0.17964071856287425</v>
      </c>
      <c r="K37" s="15">
        <v>0</v>
      </c>
      <c r="L37" s="14">
        <v>1.1976047904191617E-2</v>
      </c>
      <c r="M37" s="14">
        <v>0</v>
      </c>
      <c r="N37" s="14">
        <v>0</v>
      </c>
      <c r="O37" s="14">
        <v>0</v>
      </c>
      <c r="P37" s="14">
        <v>0</v>
      </c>
      <c r="Q37" s="14">
        <v>1.1976047904191617E-2</v>
      </c>
      <c r="R37" s="14">
        <v>0</v>
      </c>
      <c r="S37" s="14">
        <v>0</v>
      </c>
      <c r="T37" s="14">
        <v>0</v>
      </c>
      <c r="U37" s="14">
        <v>0</v>
      </c>
      <c r="V37" s="14">
        <v>0</v>
      </c>
      <c r="W37" s="14">
        <v>5.9880239520958087E-3</v>
      </c>
      <c r="X37" s="14">
        <v>3.5928143712574849E-2</v>
      </c>
      <c r="Y37" s="14">
        <v>0</v>
      </c>
      <c r="Z37" s="21">
        <v>0.44910179640718562</v>
      </c>
    </row>
    <row r="38" spans="1:26" x14ac:dyDescent="0.25">
      <c r="A38" s="4">
        <v>2010</v>
      </c>
      <c r="B38" s="8">
        <v>195</v>
      </c>
      <c r="C38" s="8" t="s">
        <v>43</v>
      </c>
      <c r="D38" s="15">
        <v>6.1538461538461542E-2</v>
      </c>
      <c r="E38" s="14">
        <v>0</v>
      </c>
      <c r="F38" s="14">
        <v>0</v>
      </c>
      <c r="G38" s="14">
        <v>4.6153846153846156E-2</v>
      </c>
      <c r="H38" s="14">
        <v>2.0512820512820513E-2</v>
      </c>
      <c r="I38" s="14">
        <v>1.5384615384615385E-2</v>
      </c>
      <c r="J38" s="14">
        <v>1.5384615384615385E-2</v>
      </c>
      <c r="K38" s="15">
        <v>0</v>
      </c>
      <c r="L38" s="14">
        <v>0</v>
      </c>
      <c r="M38" s="14">
        <v>0</v>
      </c>
      <c r="N38" s="14">
        <v>0</v>
      </c>
      <c r="O38" s="14">
        <v>0</v>
      </c>
      <c r="P38" s="14">
        <v>4.1025641025641026E-2</v>
      </c>
      <c r="Q38" s="14">
        <v>4.6153846153846156E-2</v>
      </c>
      <c r="R38" s="14">
        <v>0</v>
      </c>
      <c r="S38" s="14">
        <v>0</v>
      </c>
      <c r="T38" s="14">
        <v>0</v>
      </c>
      <c r="U38" s="14">
        <v>0</v>
      </c>
      <c r="V38" s="14">
        <v>0</v>
      </c>
      <c r="W38" s="14">
        <v>2.0512820512820513E-2</v>
      </c>
      <c r="X38" s="14">
        <v>7.6923076923076927E-2</v>
      </c>
      <c r="Y38" s="14">
        <v>0</v>
      </c>
      <c r="Z38" s="21">
        <v>0.65641025641025641</v>
      </c>
    </row>
    <row r="39" spans="1:26" x14ac:dyDescent="0.25">
      <c r="A39" s="4">
        <v>2011</v>
      </c>
      <c r="B39" s="8">
        <v>211</v>
      </c>
      <c r="C39" s="8" t="s">
        <v>43</v>
      </c>
      <c r="D39" s="15">
        <v>0.10900473933649291</v>
      </c>
      <c r="E39" s="14">
        <v>0</v>
      </c>
      <c r="F39" s="14">
        <v>1.4218009478672985E-2</v>
      </c>
      <c r="G39" s="14">
        <v>0.10900473933649289</v>
      </c>
      <c r="H39" s="14">
        <v>9.4786729857819912E-3</v>
      </c>
      <c r="I39" s="14">
        <v>4.7393364928909949E-2</v>
      </c>
      <c r="J39" s="14">
        <v>3.7914691943127965E-2</v>
      </c>
      <c r="K39" s="15">
        <v>0</v>
      </c>
      <c r="L39" s="14">
        <v>0</v>
      </c>
      <c r="M39" s="14">
        <v>0</v>
      </c>
      <c r="N39" s="14">
        <v>0</v>
      </c>
      <c r="O39" s="14">
        <v>0</v>
      </c>
      <c r="P39" s="14">
        <v>9.4786729857819912E-3</v>
      </c>
      <c r="Q39" s="14">
        <v>6.1611374407582936E-2</v>
      </c>
      <c r="R39" s="14">
        <v>2.3696682464454975E-2</v>
      </c>
      <c r="S39" s="14">
        <v>0</v>
      </c>
      <c r="T39" s="14">
        <v>0</v>
      </c>
      <c r="U39" s="14">
        <v>0</v>
      </c>
      <c r="V39" s="14">
        <v>0</v>
      </c>
      <c r="W39" s="14">
        <v>1.8957345971563982E-2</v>
      </c>
      <c r="X39" s="14">
        <v>0.2132701421800948</v>
      </c>
      <c r="Y39" s="14">
        <v>1.8957345971563982E-2</v>
      </c>
      <c r="Z39" s="21">
        <v>0.32701421800947866</v>
      </c>
    </row>
    <row r="40" spans="1:26" x14ac:dyDescent="0.25">
      <c r="A40" s="4">
        <v>2012</v>
      </c>
      <c r="B40" s="8">
        <v>205</v>
      </c>
      <c r="C40" s="8" t="s">
        <v>30</v>
      </c>
      <c r="D40" s="15">
        <v>0.13170731707317074</v>
      </c>
      <c r="E40" s="14">
        <v>1.4634146341463415E-2</v>
      </c>
      <c r="F40" s="14">
        <v>4.8780487804878049E-3</v>
      </c>
      <c r="G40" s="14">
        <v>3.9024390243902439E-2</v>
      </c>
      <c r="H40" s="14">
        <v>3.4146341463414637E-2</v>
      </c>
      <c r="I40" s="14">
        <v>7.8048780487804892E-2</v>
      </c>
      <c r="J40" s="14">
        <v>0</v>
      </c>
      <c r="K40" s="15">
        <v>0</v>
      </c>
      <c r="L40" s="14">
        <v>0</v>
      </c>
      <c r="M40" s="14">
        <v>0</v>
      </c>
      <c r="N40" s="14">
        <v>0</v>
      </c>
      <c r="O40" s="14">
        <v>0</v>
      </c>
      <c r="P40" s="14">
        <v>3.4146341463414637E-2</v>
      </c>
      <c r="Q40" s="14">
        <v>2.4390243902439025E-2</v>
      </c>
      <c r="R40" s="14">
        <v>0</v>
      </c>
      <c r="S40" s="14">
        <v>0</v>
      </c>
      <c r="T40" s="14">
        <v>0</v>
      </c>
      <c r="U40" s="14">
        <v>0</v>
      </c>
      <c r="V40" s="14">
        <v>0</v>
      </c>
      <c r="W40" s="14">
        <v>6.8292682926829273E-2</v>
      </c>
      <c r="X40" s="14">
        <v>5.8536585365853662E-2</v>
      </c>
      <c r="Y40" s="14">
        <v>1.4634146341463415E-2</v>
      </c>
      <c r="Z40" s="21">
        <v>0.4975609756097561</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543</v>
      </c>
      <c r="C42" s="9"/>
      <c r="D42" s="16">
        <v>8.2209693015246041E-2</v>
      </c>
      <c r="E42" s="1">
        <v>8.9650268559434343E-4</v>
      </c>
      <c r="F42" s="1">
        <v>3.6725692672481968E-3</v>
      </c>
      <c r="G42" s="1">
        <v>3.8693360160613512E-2</v>
      </c>
      <c r="H42" s="1">
        <v>7.2549917552673917E-3</v>
      </c>
      <c r="I42" s="1">
        <v>5.3917797117565711E-2</v>
      </c>
      <c r="J42" s="1">
        <v>1.305580639815908E-2</v>
      </c>
      <c r="K42" s="16">
        <v>1.4959982048021544E-4</v>
      </c>
      <c r="L42" s="1">
        <v>2.0978328719217232E-3</v>
      </c>
      <c r="M42" s="1">
        <v>3.1903283319411097E-3</v>
      </c>
      <c r="N42" s="1">
        <v>3.672229436842759E-3</v>
      </c>
      <c r="O42" s="1">
        <v>1.2263071400307288E-3</v>
      </c>
      <c r="P42" s="1">
        <v>1.7776138828075688E-2</v>
      </c>
      <c r="Q42" s="1">
        <v>1.4184976795942068E-2</v>
      </c>
      <c r="R42" s="1">
        <v>1.0921321885884737E-2</v>
      </c>
      <c r="S42" s="1">
        <v>8.3805281144106369E-4</v>
      </c>
      <c r="T42" s="1">
        <v>2.5513302717370073E-4</v>
      </c>
      <c r="U42" s="1">
        <v>2.8003412077937549E-3</v>
      </c>
      <c r="V42" s="1">
        <v>0</v>
      </c>
      <c r="W42" s="1">
        <v>6.7009193935693628E-2</v>
      </c>
      <c r="X42" s="1">
        <v>7.8299513596726766E-2</v>
      </c>
      <c r="Y42" s="1">
        <v>2.291639250938677E-2</v>
      </c>
      <c r="Z42" s="22">
        <v>0.57496191740097102</v>
      </c>
    </row>
    <row r="43" spans="1:26" x14ac:dyDescent="0.25">
      <c r="A43" s="5" t="s">
        <v>33</v>
      </c>
      <c r="B43" s="9">
        <v>1022</v>
      </c>
      <c r="C43" s="9"/>
      <c r="D43" s="16">
        <v>6.2996624404050711E-2</v>
      </c>
      <c r="E43" s="1">
        <v>4.3383947939262474E-3</v>
      </c>
      <c r="F43" s="1">
        <v>5.4229934924078093E-4</v>
      </c>
      <c r="G43" s="1">
        <v>3.1672795325978942E-2</v>
      </c>
      <c r="H43" s="1">
        <v>0</v>
      </c>
      <c r="I43" s="1">
        <v>8.3545033079293632E-2</v>
      </c>
      <c r="J43" s="1">
        <v>0</v>
      </c>
      <c r="K43" s="16">
        <v>2.1691973969631237E-3</v>
      </c>
      <c r="L43" s="1">
        <v>1.06951871657754E-2</v>
      </c>
      <c r="M43" s="1">
        <v>1.4180016317313752E-2</v>
      </c>
      <c r="N43" s="1">
        <v>1.2048518875110683E-2</v>
      </c>
      <c r="O43" s="1">
        <v>0</v>
      </c>
      <c r="P43" s="1">
        <v>2.3844738052981002E-2</v>
      </c>
      <c r="Q43" s="1">
        <v>5.0342006256259161E-2</v>
      </c>
      <c r="R43" s="1">
        <v>8.0001237331848545E-3</v>
      </c>
      <c r="S43" s="1">
        <v>4.4563279857397502E-4</v>
      </c>
      <c r="T43" s="1">
        <v>3.6994288940186606E-3</v>
      </c>
      <c r="U43" s="1">
        <v>4.6873610418334162E-3</v>
      </c>
      <c r="V43" s="1">
        <v>0</v>
      </c>
      <c r="W43" s="1">
        <v>4.8156375545682674E-2</v>
      </c>
      <c r="X43" s="1">
        <v>0.14241786243189841</v>
      </c>
      <c r="Y43" s="1">
        <v>2.1213474543830546E-2</v>
      </c>
      <c r="Z43" s="22">
        <v>0.47500492999408395</v>
      </c>
    </row>
    <row r="44" spans="1:26" x14ac:dyDescent="0.25">
      <c r="A44" s="5" t="s">
        <v>34</v>
      </c>
      <c r="B44" s="9">
        <v>768</v>
      </c>
      <c r="C44" s="9"/>
      <c r="D44" s="16">
        <v>4.4673122513139304E-2</v>
      </c>
      <c r="E44" s="1">
        <v>2.6876419529200485E-4</v>
      </c>
      <c r="F44" s="1">
        <v>3.5467723132686117E-3</v>
      </c>
      <c r="G44" s="1">
        <v>3.4320519164576214E-2</v>
      </c>
      <c r="H44" s="1">
        <v>1.598147789495924E-3</v>
      </c>
      <c r="I44" s="1">
        <v>6.925964737386206E-2</v>
      </c>
      <c r="J44" s="1">
        <v>4.6953514668808122E-3</v>
      </c>
      <c r="K44" s="16">
        <v>0</v>
      </c>
      <c r="L44" s="1">
        <v>7.2202166064981956E-4</v>
      </c>
      <c r="M44" s="1">
        <v>6.4159488991664682E-3</v>
      </c>
      <c r="N44" s="1">
        <v>8.2397615918218675E-3</v>
      </c>
      <c r="O44" s="1">
        <v>6.1511423550087872E-4</v>
      </c>
      <c r="P44" s="1">
        <v>1.5460550288344935E-2</v>
      </c>
      <c r="Q44" s="1">
        <v>6.072858396936668E-3</v>
      </c>
      <c r="R44" s="1">
        <v>1.0949978745083216E-2</v>
      </c>
      <c r="S44" s="1">
        <v>1.3590541224858491E-3</v>
      </c>
      <c r="T44" s="1">
        <v>0</v>
      </c>
      <c r="U44" s="1">
        <v>3.5070467059999111E-3</v>
      </c>
      <c r="V44" s="1">
        <v>0</v>
      </c>
      <c r="W44" s="1">
        <v>0.11690382563322495</v>
      </c>
      <c r="X44" s="1">
        <v>0.10123888809339747</v>
      </c>
      <c r="Y44" s="1">
        <v>2.8014809039348203E-2</v>
      </c>
      <c r="Z44" s="22">
        <v>0.54213781777152481</v>
      </c>
    </row>
    <row r="45" spans="1:26" x14ac:dyDescent="0.25">
      <c r="A45" s="5" t="s">
        <v>35</v>
      </c>
      <c r="B45" s="9">
        <v>218</v>
      </c>
      <c r="C45" s="9"/>
      <c r="D45" s="16">
        <v>9.8193033277126834E-2</v>
      </c>
      <c r="E45" s="1">
        <v>0</v>
      </c>
      <c r="F45" s="1">
        <v>0</v>
      </c>
      <c r="G45" s="1">
        <v>3.2513294997622032E-2</v>
      </c>
      <c r="H45" s="1">
        <v>0</v>
      </c>
      <c r="I45" s="1">
        <v>0</v>
      </c>
      <c r="J45" s="1">
        <v>0</v>
      </c>
      <c r="K45" s="16">
        <v>0</v>
      </c>
      <c r="L45" s="1">
        <v>0</v>
      </c>
      <c r="M45" s="1">
        <v>0</v>
      </c>
      <c r="N45" s="1">
        <v>0</v>
      </c>
      <c r="O45" s="1">
        <v>0</v>
      </c>
      <c r="P45" s="1">
        <v>2.0512820512820513E-3</v>
      </c>
      <c r="Q45" s="1">
        <v>0</v>
      </c>
      <c r="R45" s="1">
        <v>7.1794871794871795E-3</v>
      </c>
      <c r="S45" s="1">
        <v>0</v>
      </c>
      <c r="T45" s="1">
        <v>0</v>
      </c>
      <c r="U45" s="1">
        <v>0</v>
      </c>
      <c r="V45" s="1">
        <v>0</v>
      </c>
      <c r="W45" s="1">
        <v>9.6775831429296785E-3</v>
      </c>
      <c r="X45" s="1">
        <v>3.2174503980461872E-2</v>
      </c>
      <c r="Y45" s="1">
        <v>3.0728611322670726E-2</v>
      </c>
      <c r="Z45" s="22">
        <v>0.78748220404841962</v>
      </c>
    </row>
    <row r="46" spans="1:26" ht="15.75" thickBot="1" x14ac:dyDescent="0.3">
      <c r="A46" s="6" t="s">
        <v>36</v>
      </c>
      <c r="B46" s="11">
        <v>383</v>
      </c>
      <c r="C46" s="11"/>
      <c r="D46" s="17">
        <v>0.10834125169080429</v>
      </c>
      <c r="E46" s="18">
        <v>1.0452961672473868E-3</v>
      </c>
      <c r="F46" s="18">
        <v>4.9965847799307165E-3</v>
      </c>
      <c r="G46" s="18">
        <v>4.4144055526228999E-2</v>
      </c>
      <c r="H46" s="18">
        <v>1.3886663071985366E-2</v>
      </c>
      <c r="I46" s="18">
        <v>5.0280684036585539E-2</v>
      </c>
      <c r="J46" s="18">
        <v>2.3690347919843226E-2</v>
      </c>
      <c r="K46" s="17">
        <v>0</v>
      </c>
      <c r="L46" s="18">
        <v>2.3018973105486413E-3</v>
      </c>
      <c r="M46" s="18">
        <v>0</v>
      </c>
      <c r="N46" s="18">
        <v>0</v>
      </c>
      <c r="O46" s="18">
        <v>2.1008403361344537E-3</v>
      </c>
      <c r="P46" s="18">
        <v>2.1932800062209816E-2</v>
      </c>
      <c r="Q46" s="18">
        <v>1.7853695042888213E-2</v>
      </c>
      <c r="R46" s="18">
        <v>1.2119988445356708E-2</v>
      </c>
      <c r="S46" s="18">
        <v>7.0155176498460075E-4</v>
      </c>
      <c r="T46" s="18">
        <v>0</v>
      </c>
      <c r="U46" s="18">
        <v>2.6260504201680674E-3</v>
      </c>
      <c r="V46" s="18">
        <v>0</v>
      </c>
      <c r="W46" s="18">
        <v>4.6348776234479402E-2</v>
      </c>
      <c r="X46" s="18">
        <v>6.2638412611851296E-2</v>
      </c>
      <c r="Y46" s="18">
        <v>1.7843893523075794E-2</v>
      </c>
      <c r="Z46" s="23">
        <v>0.56714721105567745</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99</v>
      </c>
    </row>
    <row r="2" spans="1:26" x14ac:dyDescent="0.25">
      <c r="A2" t="s">
        <v>101</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168</v>
      </c>
      <c r="C7" s="8" t="s">
        <v>41</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676</v>
      </c>
      <c r="C8" s="8" t="s">
        <v>42</v>
      </c>
      <c r="D8" s="15">
        <v>4.4378698224852072E-3</v>
      </c>
      <c r="E8" s="14">
        <v>0</v>
      </c>
      <c r="F8" s="14">
        <v>0</v>
      </c>
      <c r="G8" s="14">
        <v>1.4792899408284023E-3</v>
      </c>
      <c r="H8" s="14">
        <v>0</v>
      </c>
      <c r="I8" s="14">
        <v>0.28846153846153844</v>
      </c>
      <c r="J8" s="14">
        <v>1.0355029585798817E-2</v>
      </c>
      <c r="K8" s="15">
        <v>0</v>
      </c>
      <c r="L8" s="14">
        <v>2.8106508875739643E-2</v>
      </c>
      <c r="M8" s="14">
        <v>7.3964497041420114E-3</v>
      </c>
      <c r="N8" s="14">
        <v>5.3254437869822494E-2</v>
      </c>
      <c r="O8" s="14">
        <v>0</v>
      </c>
      <c r="P8" s="14">
        <v>0.20266272189349113</v>
      </c>
      <c r="Q8" s="14">
        <v>8.4319526627218935E-2</v>
      </c>
      <c r="R8" s="14">
        <v>3.2544378698224852E-2</v>
      </c>
      <c r="S8" s="14">
        <v>4.4378698224852072E-3</v>
      </c>
      <c r="T8" s="14">
        <v>2.8106508875739643E-2</v>
      </c>
      <c r="U8" s="14">
        <v>9.3195266272189353E-2</v>
      </c>
      <c r="V8" s="14">
        <v>0</v>
      </c>
      <c r="W8" s="14">
        <v>4.7337278106508882E-2</v>
      </c>
      <c r="X8" s="14">
        <v>0</v>
      </c>
      <c r="Y8" s="14">
        <v>0</v>
      </c>
      <c r="Z8" s="21">
        <v>0.11390532544378698</v>
      </c>
    </row>
    <row r="9" spans="1:26" x14ac:dyDescent="0.25">
      <c r="A9" s="4">
        <v>1981</v>
      </c>
      <c r="B9" s="8">
        <v>3215</v>
      </c>
      <c r="C9" s="8" t="s">
        <v>43</v>
      </c>
      <c r="D9" s="15">
        <v>0</v>
      </c>
      <c r="E9" s="14">
        <v>0</v>
      </c>
      <c r="F9" s="14">
        <v>0</v>
      </c>
      <c r="G9" s="14">
        <v>0</v>
      </c>
      <c r="H9" s="14">
        <v>0</v>
      </c>
      <c r="I9" s="14">
        <v>0.31850699844479008</v>
      </c>
      <c r="J9" s="14">
        <v>3.4214618973561432E-3</v>
      </c>
      <c r="K9" s="15">
        <v>0</v>
      </c>
      <c r="L9" s="14">
        <v>1.8351477449455676E-2</v>
      </c>
      <c r="M9" s="14">
        <v>4.9766718506998441E-3</v>
      </c>
      <c r="N9" s="14">
        <v>2.2706065318818039E-2</v>
      </c>
      <c r="O9" s="14">
        <v>0</v>
      </c>
      <c r="P9" s="14">
        <v>0.2130637636080871</v>
      </c>
      <c r="Q9" s="14">
        <v>7.9315707620528766E-2</v>
      </c>
      <c r="R9" s="14">
        <v>3.297045101088647E-2</v>
      </c>
      <c r="S9" s="14">
        <v>1.244167962674961E-3</v>
      </c>
      <c r="T9" s="14">
        <v>5.2877138413685845E-3</v>
      </c>
      <c r="U9" s="14">
        <v>3.7636080870917576E-2</v>
      </c>
      <c r="V9" s="14">
        <v>0</v>
      </c>
      <c r="W9" s="14">
        <v>1.3685847589424573E-2</v>
      </c>
      <c r="X9" s="14">
        <v>2.4883359253499221E-3</v>
      </c>
      <c r="Y9" s="14">
        <v>6.2208398133748052E-4</v>
      </c>
      <c r="Z9" s="21">
        <v>0.24572317262830481</v>
      </c>
    </row>
    <row r="10" spans="1:26" x14ac:dyDescent="0.25">
      <c r="A10" s="4">
        <v>1982</v>
      </c>
      <c r="B10" s="8">
        <v>3559</v>
      </c>
      <c r="C10" s="8" t="s">
        <v>43</v>
      </c>
      <c r="D10" s="15">
        <v>0</v>
      </c>
      <c r="E10" s="14">
        <v>0</v>
      </c>
      <c r="F10" s="14">
        <v>0</v>
      </c>
      <c r="G10" s="14">
        <v>2.5288002247822422E-3</v>
      </c>
      <c r="H10" s="14">
        <v>0</v>
      </c>
      <c r="I10" s="14">
        <v>0.27254846867097504</v>
      </c>
      <c r="J10" s="14">
        <v>5.0576004495644844E-3</v>
      </c>
      <c r="K10" s="15">
        <v>0</v>
      </c>
      <c r="L10" s="14">
        <v>8.9912896881146377E-3</v>
      </c>
      <c r="M10" s="14">
        <v>1.8544534981736444E-2</v>
      </c>
      <c r="N10" s="14">
        <v>3.0907558302894073E-3</v>
      </c>
      <c r="O10" s="14">
        <v>0</v>
      </c>
      <c r="P10" s="14">
        <v>0.17392525990446756</v>
      </c>
      <c r="Q10" s="14">
        <v>7.3616184321438613E-2</v>
      </c>
      <c r="R10" s="14">
        <v>3.1750491711154821E-2</v>
      </c>
      <c r="S10" s="14">
        <v>2.5288002247822422E-3</v>
      </c>
      <c r="T10" s="14">
        <v>1.3205956729418376E-2</v>
      </c>
      <c r="U10" s="14">
        <v>1.4610845743186288E-2</v>
      </c>
      <c r="V10" s="14">
        <v>0</v>
      </c>
      <c r="W10" s="14">
        <v>0.14245574599606631</v>
      </c>
      <c r="X10" s="14">
        <v>5.6195560550716497E-4</v>
      </c>
      <c r="Y10" s="14">
        <v>0</v>
      </c>
      <c r="Z10" s="21">
        <v>0.23658330991851645</v>
      </c>
    </row>
    <row r="11" spans="1:26" x14ac:dyDescent="0.25">
      <c r="A11" s="4">
        <v>1983</v>
      </c>
      <c r="B11" s="8">
        <v>2042</v>
      </c>
      <c r="C11" s="8" t="s">
        <v>43</v>
      </c>
      <c r="D11" s="15">
        <v>0</v>
      </c>
      <c r="E11" s="14">
        <v>0</v>
      </c>
      <c r="F11" s="14">
        <v>0</v>
      </c>
      <c r="G11" s="14">
        <v>0</v>
      </c>
      <c r="H11" s="14">
        <v>0</v>
      </c>
      <c r="I11" s="14">
        <v>0.36336924583741426</v>
      </c>
      <c r="J11" s="14">
        <v>4.4074436826640551E-3</v>
      </c>
      <c r="K11" s="15">
        <v>0</v>
      </c>
      <c r="L11" s="14">
        <v>1.8609206660137122E-2</v>
      </c>
      <c r="M11" s="14">
        <v>2.4485798237022526E-2</v>
      </c>
      <c r="N11" s="14">
        <v>7.8354554358472071E-3</v>
      </c>
      <c r="O11" s="14">
        <v>0</v>
      </c>
      <c r="P11" s="14">
        <v>0.12095984329089128</v>
      </c>
      <c r="Q11" s="14">
        <v>4.2605288932419196E-2</v>
      </c>
      <c r="R11" s="14">
        <v>1.9588638589618022E-3</v>
      </c>
      <c r="S11" s="14">
        <v>4.8971596474045055E-4</v>
      </c>
      <c r="T11" s="14">
        <v>4.4074436826640551E-3</v>
      </c>
      <c r="U11" s="14">
        <v>5.3379040156709107E-2</v>
      </c>
      <c r="V11" s="14">
        <v>0</v>
      </c>
      <c r="W11" s="14">
        <v>6.2193927522037222E-2</v>
      </c>
      <c r="X11" s="14">
        <v>0</v>
      </c>
      <c r="Y11" s="14">
        <v>4.8971596474045058E-3</v>
      </c>
      <c r="Z11" s="21">
        <v>0.29040156709108716</v>
      </c>
    </row>
    <row r="12" spans="1:26" x14ac:dyDescent="0.25">
      <c r="A12" s="4">
        <v>1984</v>
      </c>
      <c r="B12" s="8">
        <v>1633</v>
      </c>
      <c r="C12" s="8" t="s">
        <v>43</v>
      </c>
      <c r="D12" s="15">
        <v>0</v>
      </c>
      <c r="E12" s="14">
        <v>0</v>
      </c>
      <c r="F12" s="14">
        <v>0</v>
      </c>
      <c r="G12" s="14">
        <v>0</v>
      </c>
      <c r="H12" s="14">
        <v>0</v>
      </c>
      <c r="I12" s="14">
        <v>0.51500306184935707</v>
      </c>
      <c r="J12" s="14">
        <v>2.449479485609308E-3</v>
      </c>
      <c r="K12" s="15">
        <v>4.8989589712186161E-3</v>
      </c>
      <c r="L12" s="14">
        <v>8.5731781996325786E-3</v>
      </c>
      <c r="M12" s="14">
        <v>3.3680342927127987E-2</v>
      </c>
      <c r="N12" s="14">
        <v>1.5309246785058175E-2</v>
      </c>
      <c r="O12" s="14">
        <v>0</v>
      </c>
      <c r="P12" s="14">
        <v>3.9191671769748929E-2</v>
      </c>
      <c r="Q12" s="14">
        <v>1.1022657685241886E-2</v>
      </c>
      <c r="R12" s="14">
        <v>2.3882424984690752E-2</v>
      </c>
      <c r="S12" s="14">
        <v>1.837109614206981E-3</v>
      </c>
      <c r="T12" s="14">
        <v>3.6742192284139621E-3</v>
      </c>
      <c r="U12" s="14">
        <v>1.3472137170851195E-2</v>
      </c>
      <c r="V12" s="14">
        <v>0</v>
      </c>
      <c r="W12" s="14">
        <v>0.11022657685241886</v>
      </c>
      <c r="X12" s="14">
        <v>1.4696876913655848E-2</v>
      </c>
      <c r="Y12" s="14">
        <v>4.2865890998162893E-3</v>
      </c>
      <c r="Z12" s="21">
        <v>0.19779546846295162</v>
      </c>
    </row>
    <row r="13" spans="1:26" x14ac:dyDescent="0.25">
      <c r="A13" s="4">
        <v>1985</v>
      </c>
      <c r="B13" s="8">
        <v>1107</v>
      </c>
      <c r="C13" s="8" t="s">
        <v>43</v>
      </c>
      <c r="D13" s="15">
        <v>0</v>
      </c>
      <c r="E13" s="14">
        <v>0</v>
      </c>
      <c r="F13" s="14">
        <v>0</v>
      </c>
      <c r="G13" s="14">
        <v>0</v>
      </c>
      <c r="H13" s="14">
        <v>0</v>
      </c>
      <c r="I13" s="14">
        <v>0.30081300813008127</v>
      </c>
      <c r="J13" s="14">
        <v>7.2267389340560069E-3</v>
      </c>
      <c r="K13" s="15">
        <v>0</v>
      </c>
      <c r="L13" s="14">
        <v>1.0840108401084011E-2</v>
      </c>
      <c r="M13" s="14">
        <v>8.130081300813009E-3</v>
      </c>
      <c r="N13" s="14">
        <v>1.5356820234869013E-2</v>
      </c>
      <c r="O13" s="14">
        <v>0</v>
      </c>
      <c r="P13" s="14">
        <v>0.13098464317976513</v>
      </c>
      <c r="Q13" s="14">
        <v>3.1616982836495035E-2</v>
      </c>
      <c r="R13" s="14">
        <v>4.6973803071364048E-2</v>
      </c>
      <c r="S13" s="14">
        <v>7.2267389340560069E-3</v>
      </c>
      <c r="T13" s="14">
        <v>0</v>
      </c>
      <c r="U13" s="14">
        <v>1.5356820234869015E-2</v>
      </c>
      <c r="V13" s="14">
        <v>0</v>
      </c>
      <c r="W13" s="14">
        <v>4.1553748870822041E-2</v>
      </c>
      <c r="X13" s="14">
        <v>5.4200542005420054E-3</v>
      </c>
      <c r="Y13" s="14">
        <v>9.0334236675700087E-4</v>
      </c>
      <c r="Z13" s="21">
        <v>0.37759710930442636</v>
      </c>
    </row>
    <row r="14" spans="1:26" x14ac:dyDescent="0.25">
      <c r="A14" s="4">
        <v>1986</v>
      </c>
      <c r="B14" s="8">
        <v>2183</v>
      </c>
      <c r="C14" s="8" t="s">
        <v>43</v>
      </c>
      <c r="D14" s="15">
        <v>0</v>
      </c>
      <c r="E14" s="14">
        <v>0</v>
      </c>
      <c r="F14" s="14">
        <v>0</v>
      </c>
      <c r="G14" s="14">
        <v>0</v>
      </c>
      <c r="H14" s="14">
        <v>0</v>
      </c>
      <c r="I14" s="14">
        <v>7.6500229042601925E-2</v>
      </c>
      <c r="J14" s="14">
        <v>2.1988089784699953E-2</v>
      </c>
      <c r="K14" s="15">
        <v>0</v>
      </c>
      <c r="L14" s="14">
        <v>0.1314704535043518</v>
      </c>
      <c r="M14" s="14">
        <v>0</v>
      </c>
      <c r="N14" s="14">
        <v>5.9092991296381125E-2</v>
      </c>
      <c r="O14" s="14">
        <v>0</v>
      </c>
      <c r="P14" s="14">
        <v>3.0691708657810353E-2</v>
      </c>
      <c r="Q14" s="14">
        <v>1.3284470911589555E-2</v>
      </c>
      <c r="R14" s="14">
        <v>2.3362345396243701E-2</v>
      </c>
      <c r="S14" s="14">
        <v>3.2065964269354101E-3</v>
      </c>
      <c r="T14" s="14">
        <v>4.5808520384791571E-4</v>
      </c>
      <c r="U14" s="14">
        <v>0.19422812643151624</v>
      </c>
      <c r="V14" s="14">
        <v>0</v>
      </c>
      <c r="W14" s="14">
        <v>0.11452130096197893</v>
      </c>
      <c r="X14" s="14">
        <v>3.8021071919377002E-2</v>
      </c>
      <c r="Y14" s="14">
        <v>2.2904260192395786E-3</v>
      </c>
      <c r="Z14" s="21">
        <v>0.29088410444342649</v>
      </c>
    </row>
    <row r="15" spans="1:26" x14ac:dyDescent="0.25">
      <c r="A15" s="4">
        <v>1987</v>
      </c>
      <c r="B15" s="8">
        <v>9059</v>
      </c>
      <c r="C15" s="8" t="s">
        <v>43</v>
      </c>
      <c r="D15" s="15">
        <v>0</v>
      </c>
      <c r="E15" s="14">
        <v>0</v>
      </c>
      <c r="F15" s="14">
        <v>0</v>
      </c>
      <c r="G15" s="14">
        <v>2.3181366596754607E-3</v>
      </c>
      <c r="H15" s="14">
        <v>0</v>
      </c>
      <c r="I15" s="14">
        <v>0.33027928027376091</v>
      </c>
      <c r="J15" s="14">
        <v>2.2187879456893697E-2</v>
      </c>
      <c r="K15" s="15">
        <v>4.4154983993818304E-4</v>
      </c>
      <c r="L15" s="14">
        <v>4.41549839938183E-3</v>
      </c>
      <c r="M15" s="14">
        <v>1.9317805497295507E-2</v>
      </c>
      <c r="N15" s="14">
        <v>1.9869742797218237E-3</v>
      </c>
      <c r="O15" s="14">
        <v>0</v>
      </c>
      <c r="P15" s="14">
        <v>0.10884203554476211</v>
      </c>
      <c r="Q15" s="14">
        <v>2.9031901975935533E-2</v>
      </c>
      <c r="R15" s="14">
        <v>6.3914339331051992E-2</v>
      </c>
      <c r="S15" s="14">
        <v>7.2855723589800199E-3</v>
      </c>
      <c r="T15" s="14">
        <v>3.6427861794900099E-3</v>
      </c>
      <c r="U15" s="14">
        <v>1.457114471796004E-2</v>
      </c>
      <c r="V15" s="14">
        <v>0</v>
      </c>
      <c r="W15" s="14">
        <v>0.18169775913456232</v>
      </c>
      <c r="X15" s="14">
        <v>3.4330500055193731E-2</v>
      </c>
      <c r="Y15" s="14">
        <v>2.5389115796445524E-3</v>
      </c>
      <c r="Z15" s="21">
        <v>0.17319792471575229</v>
      </c>
    </row>
    <row r="16" spans="1:26" x14ac:dyDescent="0.25">
      <c r="A16" s="4">
        <v>1988</v>
      </c>
      <c r="B16" s="8">
        <v>2690</v>
      </c>
      <c r="C16" s="8" t="s">
        <v>43</v>
      </c>
      <c r="D16" s="15">
        <v>2.6022304832713753E-3</v>
      </c>
      <c r="E16" s="14">
        <v>0</v>
      </c>
      <c r="F16" s="14">
        <v>0</v>
      </c>
      <c r="G16" s="14">
        <v>2.6022304832713753E-3</v>
      </c>
      <c r="H16" s="14">
        <v>0</v>
      </c>
      <c r="I16" s="14">
        <v>0.31784386617100374</v>
      </c>
      <c r="J16" s="14">
        <v>2.379182156133829E-2</v>
      </c>
      <c r="K16" s="15">
        <v>0</v>
      </c>
      <c r="L16" s="14">
        <v>1.0408921933085503E-2</v>
      </c>
      <c r="M16" s="14">
        <v>5.9479553903345724E-3</v>
      </c>
      <c r="N16" s="14">
        <v>0</v>
      </c>
      <c r="O16" s="14">
        <v>0</v>
      </c>
      <c r="P16" s="14">
        <v>8.6617100371747219E-2</v>
      </c>
      <c r="Q16" s="14">
        <v>8.1784386617100371E-3</v>
      </c>
      <c r="R16" s="14">
        <v>3.1226765799256505E-2</v>
      </c>
      <c r="S16" s="14">
        <v>7.4349442379182155E-4</v>
      </c>
      <c r="T16" s="14">
        <v>2.9739776951672862E-3</v>
      </c>
      <c r="U16" s="14">
        <v>5.2044609665427514E-3</v>
      </c>
      <c r="V16" s="14">
        <v>0</v>
      </c>
      <c r="W16" s="14">
        <v>0.22899628252788104</v>
      </c>
      <c r="X16" s="14">
        <v>1.7843866171003718E-2</v>
      </c>
      <c r="Y16" s="14">
        <v>1.4869888475836431E-2</v>
      </c>
      <c r="Z16" s="21">
        <v>0.24014869888475837</v>
      </c>
    </row>
    <row r="17" spans="1:26" x14ac:dyDescent="0.25">
      <c r="A17" s="4">
        <v>1989</v>
      </c>
      <c r="B17" s="8">
        <v>275</v>
      </c>
      <c r="C17" s="8" t="s">
        <v>43</v>
      </c>
      <c r="D17" s="15">
        <v>0</v>
      </c>
      <c r="E17" s="14">
        <v>0</v>
      </c>
      <c r="F17" s="14">
        <v>0</v>
      </c>
      <c r="G17" s="14">
        <v>0</v>
      </c>
      <c r="H17" s="14">
        <v>0</v>
      </c>
      <c r="I17" s="14">
        <v>0.1709090909090909</v>
      </c>
      <c r="J17" s="14">
        <v>0</v>
      </c>
      <c r="K17" s="15">
        <v>0</v>
      </c>
      <c r="L17" s="14">
        <v>0</v>
      </c>
      <c r="M17" s="14">
        <v>0</v>
      </c>
      <c r="N17" s="14">
        <v>1.8181818181818181E-2</v>
      </c>
      <c r="O17" s="14">
        <v>0</v>
      </c>
      <c r="P17" s="14">
        <v>0.14545454545454545</v>
      </c>
      <c r="Q17" s="14">
        <v>1.4545454545454545E-2</v>
      </c>
      <c r="R17" s="14">
        <v>0.10181818181818182</v>
      </c>
      <c r="S17" s="14">
        <v>7.2727272727272727E-3</v>
      </c>
      <c r="T17" s="14">
        <v>0</v>
      </c>
      <c r="U17" s="14">
        <v>2.5454545454545455E-2</v>
      </c>
      <c r="V17" s="14">
        <v>0</v>
      </c>
      <c r="W17" s="14">
        <v>5.4545454545454543E-2</v>
      </c>
      <c r="X17" s="14">
        <v>7.2727272727272727E-3</v>
      </c>
      <c r="Y17" s="14">
        <v>0</v>
      </c>
      <c r="Z17" s="21">
        <v>0.45454545454545453</v>
      </c>
    </row>
    <row r="18" spans="1:26" x14ac:dyDescent="0.25">
      <c r="A18" s="4">
        <v>1990</v>
      </c>
      <c r="B18" s="8">
        <v>322</v>
      </c>
      <c r="C18" s="8" t="s">
        <v>43</v>
      </c>
      <c r="D18" s="15">
        <v>0</v>
      </c>
      <c r="E18" s="14">
        <v>0</v>
      </c>
      <c r="F18" s="14">
        <v>0</v>
      </c>
      <c r="G18" s="14">
        <v>0</v>
      </c>
      <c r="H18" s="14">
        <v>0</v>
      </c>
      <c r="I18" s="14">
        <v>0.22981366459627328</v>
      </c>
      <c r="J18" s="14">
        <v>0</v>
      </c>
      <c r="K18" s="15">
        <v>0</v>
      </c>
      <c r="L18" s="14">
        <v>0</v>
      </c>
      <c r="M18" s="14">
        <v>0</v>
      </c>
      <c r="N18" s="14">
        <v>1.8633540372670808E-2</v>
      </c>
      <c r="O18" s="14">
        <v>0</v>
      </c>
      <c r="P18" s="14">
        <v>0.14596273291925466</v>
      </c>
      <c r="Q18" s="14">
        <v>6.2111801242236024E-2</v>
      </c>
      <c r="R18" s="14">
        <v>3.7267080745341616E-2</v>
      </c>
      <c r="S18" s="14">
        <v>9.316770186335404E-3</v>
      </c>
      <c r="T18" s="14">
        <v>0</v>
      </c>
      <c r="U18" s="14">
        <v>1.8633540372670808E-2</v>
      </c>
      <c r="V18" s="14">
        <v>0</v>
      </c>
      <c r="W18" s="14">
        <v>3.105590062111801E-3</v>
      </c>
      <c r="X18" s="14">
        <v>2.4844720496894408E-2</v>
      </c>
      <c r="Y18" s="14">
        <v>3.105590062111801E-3</v>
      </c>
      <c r="Z18" s="21">
        <v>0.44720496894409939</v>
      </c>
    </row>
    <row r="19" spans="1:26" x14ac:dyDescent="0.25">
      <c r="A19" s="4">
        <v>1991</v>
      </c>
      <c r="B19" s="8">
        <v>510</v>
      </c>
      <c r="C19" s="8" t="s">
        <v>43</v>
      </c>
      <c r="D19" s="15">
        <v>0</v>
      </c>
      <c r="E19" s="14">
        <v>0</v>
      </c>
      <c r="F19" s="14">
        <v>0</v>
      </c>
      <c r="G19" s="14">
        <v>0</v>
      </c>
      <c r="H19" s="14">
        <v>0</v>
      </c>
      <c r="I19" s="14">
        <v>0.11764705882352941</v>
      </c>
      <c r="J19" s="14">
        <v>2.3529411764705882E-2</v>
      </c>
      <c r="K19" s="15">
        <v>0</v>
      </c>
      <c r="L19" s="14">
        <v>1.9607843137254902E-2</v>
      </c>
      <c r="M19" s="14">
        <v>1.9607843137254902E-3</v>
      </c>
      <c r="N19" s="14">
        <v>2.3529411764705882E-2</v>
      </c>
      <c r="O19" s="14">
        <v>0</v>
      </c>
      <c r="P19" s="14">
        <v>8.2352941176470587E-2</v>
      </c>
      <c r="Q19" s="14">
        <v>2.9411764705882353E-2</v>
      </c>
      <c r="R19" s="14">
        <v>2.5490196078431372E-2</v>
      </c>
      <c r="S19" s="14">
        <v>1.5686274509803921E-2</v>
      </c>
      <c r="T19" s="14">
        <v>3.9215686274509803E-3</v>
      </c>
      <c r="U19" s="14">
        <v>2.5490196078431372E-2</v>
      </c>
      <c r="V19" s="14">
        <v>0</v>
      </c>
      <c r="W19" s="14">
        <v>2.5490196078431372E-2</v>
      </c>
      <c r="X19" s="14">
        <v>0.10392156862745099</v>
      </c>
      <c r="Y19" s="14">
        <v>0</v>
      </c>
      <c r="Z19" s="21">
        <v>0.50196078431372548</v>
      </c>
    </row>
    <row r="20" spans="1:26" x14ac:dyDescent="0.25">
      <c r="A20" s="4">
        <v>1992</v>
      </c>
      <c r="B20" s="8">
        <v>1324</v>
      </c>
      <c r="C20" s="8" t="s">
        <v>43</v>
      </c>
      <c r="D20" s="15">
        <v>0</v>
      </c>
      <c r="E20" s="14">
        <v>0</v>
      </c>
      <c r="F20" s="14">
        <v>0</v>
      </c>
      <c r="G20" s="14">
        <v>0</v>
      </c>
      <c r="H20" s="14">
        <v>0</v>
      </c>
      <c r="I20" s="14">
        <v>0.19712990936555891</v>
      </c>
      <c r="J20" s="14">
        <v>1.812688821752266E-2</v>
      </c>
      <c r="K20" s="15">
        <v>0</v>
      </c>
      <c r="L20" s="14">
        <v>0</v>
      </c>
      <c r="M20" s="14">
        <v>6.0422960725075529E-3</v>
      </c>
      <c r="N20" s="14">
        <v>8.3081570996978854E-3</v>
      </c>
      <c r="O20" s="14">
        <v>0</v>
      </c>
      <c r="P20" s="14">
        <v>0.24924471299093656</v>
      </c>
      <c r="Q20" s="14">
        <v>3.7764350453172203E-2</v>
      </c>
      <c r="R20" s="14">
        <v>5.2870090634441085E-2</v>
      </c>
      <c r="S20" s="14">
        <v>1.4350453172205438E-2</v>
      </c>
      <c r="T20" s="14">
        <v>0</v>
      </c>
      <c r="U20" s="14">
        <v>2.1148036253776436E-2</v>
      </c>
      <c r="V20" s="14">
        <v>0</v>
      </c>
      <c r="W20" s="14">
        <v>7.5528700906344415E-3</v>
      </c>
      <c r="X20" s="14">
        <v>3.3232628398791542E-2</v>
      </c>
      <c r="Y20" s="14">
        <v>3.7764350453172208E-3</v>
      </c>
      <c r="Z20" s="21">
        <v>0.35045317220543809</v>
      </c>
    </row>
    <row r="21" spans="1:26" x14ac:dyDescent="0.25">
      <c r="A21" s="4">
        <v>1993</v>
      </c>
      <c r="B21" s="8">
        <v>529</v>
      </c>
      <c r="C21" s="8" t="s">
        <v>43</v>
      </c>
      <c r="D21" s="15">
        <v>0</v>
      </c>
      <c r="E21" s="14">
        <v>0</v>
      </c>
      <c r="F21" s="14">
        <v>0</v>
      </c>
      <c r="G21" s="14">
        <v>0</v>
      </c>
      <c r="H21" s="14">
        <v>0</v>
      </c>
      <c r="I21" s="14">
        <v>0.20982986767485823</v>
      </c>
      <c r="J21" s="14">
        <v>4.3478260869565216E-2</v>
      </c>
      <c r="K21" s="15">
        <v>0</v>
      </c>
      <c r="L21" s="14">
        <v>0</v>
      </c>
      <c r="M21" s="14">
        <v>7.5614366729678641E-3</v>
      </c>
      <c r="N21" s="14">
        <v>0</v>
      </c>
      <c r="O21" s="14">
        <v>0</v>
      </c>
      <c r="P21" s="14">
        <v>0.15122873345935728</v>
      </c>
      <c r="Q21" s="14">
        <v>2.2684310018903593E-2</v>
      </c>
      <c r="R21" s="14">
        <v>5.6710775047258979E-2</v>
      </c>
      <c r="S21" s="14">
        <v>1.890359168241966E-3</v>
      </c>
      <c r="T21" s="14">
        <v>0</v>
      </c>
      <c r="U21" s="14">
        <v>4.5368620037807186E-2</v>
      </c>
      <c r="V21" s="14">
        <v>0</v>
      </c>
      <c r="W21" s="14">
        <v>1.890359168241966E-2</v>
      </c>
      <c r="X21" s="14">
        <v>4.1587901701323253E-2</v>
      </c>
      <c r="Y21" s="14">
        <v>7.5614366729678641E-3</v>
      </c>
      <c r="Z21" s="21">
        <v>0.3931947069943289</v>
      </c>
    </row>
    <row r="22" spans="1:26" x14ac:dyDescent="0.25">
      <c r="A22" s="4">
        <v>1994</v>
      </c>
      <c r="B22" s="8">
        <v>31</v>
      </c>
      <c r="C22" s="8" t="s">
        <v>43</v>
      </c>
      <c r="D22" s="15">
        <v>0</v>
      </c>
      <c r="E22" s="14">
        <v>0</v>
      </c>
      <c r="F22" s="14">
        <v>0</v>
      </c>
      <c r="G22" s="14">
        <v>0</v>
      </c>
      <c r="H22" s="14">
        <v>0</v>
      </c>
      <c r="I22" s="14">
        <v>0.29032258064516131</v>
      </c>
      <c r="J22" s="14">
        <v>0</v>
      </c>
      <c r="K22" s="15">
        <v>0</v>
      </c>
      <c r="L22" s="14">
        <v>0.12903225806451613</v>
      </c>
      <c r="M22" s="14">
        <v>0</v>
      </c>
      <c r="N22" s="14">
        <v>0</v>
      </c>
      <c r="O22" s="14">
        <v>0</v>
      </c>
      <c r="P22" s="14">
        <v>0</v>
      </c>
      <c r="Q22" s="14">
        <v>0</v>
      </c>
      <c r="R22" s="14">
        <v>0</v>
      </c>
      <c r="S22" s="14">
        <v>0</v>
      </c>
      <c r="T22" s="14">
        <v>0</v>
      </c>
      <c r="U22" s="14">
        <v>0</v>
      </c>
      <c r="V22" s="14">
        <v>0</v>
      </c>
      <c r="W22" s="14">
        <v>0</v>
      </c>
      <c r="X22" s="14">
        <v>0</v>
      </c>
      <c r="Y22" s="14">
        <v>6.4516129032258063E-2</v>
      </c>
      <c r="Z22" s="21">
        <v>0.5161290322580645</v>
      </c>
    </row>
    <row r="23" spans="1:26" x14ac:dyDescent="0.25">
      <c r="A23" s="4">
        <v>1995</v>
      </c>
      <c r="B23" s="8">
        <v>30</v>
      </c>
      <c r="C23" s="8" t="s">
        <v>43</v>
      </c>
      <c r="D23" s="15">
        <v>0</v>
      </c>
      <c r="E23" s="14">
        <v>0</v>
      </c>
      <c r="F23" s="14">
        <v>0</v>
      </c>
      <c r="G23" s="14">
        <v>0</v>
      </c>
      <c r="H23" s="14">
        <v>0</v>
      </c>
      <c r="I23" s="14">
        <v>0</v>
      </c>
      <c r="J23" s="14">
        <v>0</v>
      </c>
      <c r="K23" s="15">
        <v>0</v>
      </c>
      <c r="L23" s="14">
        <v>0</v>
      </c>
      <c r="M23" s="14">
        <v>0</v>
      </c>
      <c r="N23" s="14">
        <v>0</v>
      </c>
      <c r="O23" s="14">
        <v>0</v>
      </c>
      <c r="P23" s="14">
        <v>0</v>
      </c>
      <c r="Q23" s="14">
        <v>0</v>
      </c>
      <c r="R23" s="14">
        <v>0</v>
      </c>
      <c r="S23" s="14">
        <v>0</v>
      </c>
      <c r="T23" s="14">
        <v>0</v>
      </c>
      <c r="U23" s="14">
        <v>0</v>
      </c>
      <c r="V23" s="14">
        <v>0</v>
      </c>
      <c r="W23" s="14">
        <v>3.3333333333333333E-2</v>
      </c>
      <c r="X23" s="14">
        <v>0.1</v>
      </c>
      <c r="Y23" s="14">
        <v>0</v>
      </c>
      <c r="Z23" s="21">
        <v>0.8666666666666667</v>
      </c>
    </row>
    <row r="24" spans="1:26" x14ac:dyDescent="0.25">
      <c r="A24" s="4">
        <v>1996</v>
      </c>
      <c r="B24" s="8">
        <v>67</v>
      </c>
      <c r="C24" s="8" t="s">
        <v>43</v>
      </c>
      <c r="D24" s="15">
        <v>0</v>
      </c>
      <c r="E24" s="14">
        <v>0</v>
      </c>
      <c r="F24" s="14">
        <v>0</v>
      </c>
      <c r="G24" s="14">
        <v>0</v>
      </c>
      <c r="H24" s="14">
        <v>0</v>
      </c>
      <c r="I24" s="14">
        <v>4.4776119402985072E-2</v>
      </c>
      <c r="J24" s="14">
        <v>0</v>
      </c>
      <c r="K24" s="15">
        <v>0</v>
      </c>
      <c r="L24" s="14">
        <v>0</v>
      </c>
      <c r="M24" s="14">
        <v>0</v>
      </c>
      <c r="N24" s="14">
        <v>0</v>
      </c>
      <c r="O24" s="14">
        <v>0</v>
      </c>
      <c r="P24" s="14">
        <v>0</v>
      </c>
      <c r="Q24" s="14">
        <v>0</v>
      </c>
      <c r="R24" s="14">
        <v>8.9552238805970144E-2</v>
      </c>
      <c r="S24" s="14">
        <v>0</v>
      </c>
      <c r="T24" s="14">
        <v>0</v>
      </c>
      <c r="U24" s="14">
        <v>0</v>
      </c>
      <c r="V24" s="14">
        <v>0</v>
      </c>
      <c r="W24" s="14">
        <v>5.9701492537313432E-2</v>
      </c>
      <c r="X24" s="14">
        <v>1.4925373134328358E-2</v>
      </c>
      <c r="Y24" s="14">
        <v>5.9701492537313432E-2</v>
      </c>
      <c r="Z24" s="21">
        <v>0.73134328358208955</v>
      </c>
    </row>
    <row r="25" spans="1:26" x14ac:dyDescent="0.25">
      <c r="A25" s="4">
        <v>1997</v>
      </c>
      <c r="B25" s="8">
        <v>225</v>
      </c>
      <c r="C25" s="8" t="s">
        <v>43</v>
      </c>
      <c r="D25" s="15">
        <v>0</v>
      </c>
      <c r="E25" s="14">
        <v>0</v>
      </c>
      <c r="F25" s="14">
        <v>0</v>
      </c>
      <c r="G25" s="14">
        <v>0</v>
      </c>
      <c r="H25" s="14">
        <v>0</v>
      </c>
      <c r="I25" s="14">
        <v>0.21777777777777776</v>
      </c>
      <c r="J25" s="14">
        <v>3.5555555555555556E-2</v>
      </c>
      <c r="K25" s="15">
        <v>0</v>
      </c>
      <c r="L25" s="14">
        <v>3.111111111111111E-2</v>
      </c>
      <c r="M25" s="14">
        <v>0</v>
      </c>
      <c r="N25" s="14">
        <v>0</v>
      </c>
      <c r="O25" s="14">
        <v>0</v>
      </c>
      <c r="P25" s="14">
        <v>3.111111111111111E-2</v>
      </c>
      <c r="Q25" s="14">
        <v>3.111111111111111E-2</v>
      </c>
      <c r="R25" s="14">
        <v>5.3333333333333337E-2</v>
      </c>
      <c r="S25" s="14">
        <v>0</v>
      </c>
      <c r="T25" s="14">
        <v>0</v>
      </c>
      <c r="U25" s="14">
        <v>0</v>
      </c>
      <c r="V25" s="14">
        <v>0</v>
      </c>
      <c r="W25" s="14">
        <v>8.8888888888888889E-3</v>
      </c>
      <c r="X25" s="14">
        <v>7.5555555555555556E-2</v>
      </c>
      <c r="Y25" s="14">
        <v>9.3333333333333338E-2</v>
      </c>
      <c r="Z25" s="21">
        <v>0.42222222222222222</v>
      </c>
    </row>
    <row r="26" spans="1:26" x14ac:dyDescent="0.25">
      <c r="A26" s="4">
        <v>1998</v>
      </c>
      <c r="B26" s="8">
        <v>114</v>
      </c>
      <c r="C26" s="8" t="s">
        <v>43</v>
      </c>
      <c r="D26" s="15">
        <v>0</v>
      </c>
      <c r="E26" s="14">
        <v>0</v>
      </c>
      <c r="F26" s="14">
        <v>0</v>
      </c>
      <c r="G26" s="14">
        <v>0</v>
      </c>
      <c r="H26" s="14">
        <v>0</v>
      </c>
      <c r="I26" s="14">
        <v>8.771929824561403E-3</v>
      </c>
      <c r="J26" s="14">
        <v>0.10526315789473684</v>
      </c>
      <c r="K26" s="15">
        <v>0</v>
      </c>
      <c r="L26" s="14">
        <v>0</v>
      </c>
      <c r="M26" s="14">
        <v>0</v>
      </c>
      <c r="N26" s="14">
        <v>0</v>
      </c>
      <c r="O26" s="14">
        <v>4.3859649122807015E-2</v>
      </c>
      <c r="P26" s="14">
        <v>8.771929824561403E-3</v>
      </c>
      <c r="Q26" s="14">
        <v>1.7543859649122806E-2</v>
      </c>
      <c r="R26" s="14">
        <v>0</v>
      </c>
      <c r="S26" s="14">
        <v>0</v>
      </c>
      <c r="T26" s="14">
        <v>0</v>
      </c>
      <c r="U26" s="14">
        <v>0</v>
      </c>
      <c r="V26" s="14">
        <v>0</v>
      </c>
      <c r="W26" s="14">
        <v>1.7543859649122806E-2</v>
      </c>
      <c r="X26" s="14">
        <v>0.21929824561403508</v>
      </c>
      <c r="Y26" s="14">
        <v>8.771929824561403E-3</v>
      </c>
      <c r="Z26" s="21">
        <v>0.57017543859649122</v>
      </c>
    </row>
    <row r="27" spans="1:26" x14ac:dyDescent="0.25">
      <c r="A27" s="4">
        <v>1999</v>
      </c>
      <c r="B27" s="8">
        <v>335</v>
      </c>
      <c r="C27" s="8" t="s">
        <v>43</v>
      </c>
      <c r="D27" s="15">
        <v>0</v>
      </c>
      <c r="E27" s="14">
        <v>0</v>
      </c>
      <c r="F27" s="14">
        <v>0</v>
      </c>
      <c r="G27" s="14">
        <v>0</v>
      </c>
      <c r="H27" s="14">
        <v>0</v>
      </c>
      <c r="I27" s="14">
        <v>2.0895522388059702E-2</v>
      </c>
      <c r="J27" s="14">
        <v>9.2537313432835819E-2</v>
      </c>
      <c r="K27" s="15">
        <v>0</v>
      </c>
      <c r="L27" s="14">
        <v>0</v>
      </c>
      <c r="M27" s="14">
        <v>0</v>
      </c>
      <c r="N27" s="14">
        <v>0</v>
      </c>
      <c r="O27" s="14">
        <v>0</v>
      </c>
      <c r="P27" s="14">
        <v>4.4776119402985072E-2</v>
      </c>
      <c r="Q27" s="14">
        <v>1.4925373134328358E-2</v>
      </c>
      <c r="R27" s="14">
        <v>3.2835820895522387E-2</v>
      </c>
      <c r="S27" s="14">
        <v>1.7910447761194031E-2</v>
      </c>
      <c r="T27" s="14">
        <v>0</v>
      </c>
      <c r="U27" s="14">
        <v>0</v>
      </c>
      <c r="V27" s="14">
        <v>0</v>
      </c>
      <c r="W27" s="14">
        <v>3.5820895522388062E-2</v>
      </c>
      <c r="X27" s="14">
        <v>6.5671641791044774E-2</v>
      </c>
      <c r="Y27" s="14">
        <v>0.10149253731343283</v>
      </c>
      <c r="Z27" s="21">
        <v>0.57313432835820899</v>
      </c>
    </row>
    <row r="28" spans="1:26" x14ac:dyDescent="0.25">
      <c r="A28" s="4">
        <v>2000</v>
      </c>
      <c r="B28" s="8">
        <v>282</v>
      </c>
      <c r="C28" s="8" t="s">
        <v>43</v>
      </c>
      <c r="D28" s="15">
        <v>0</v>
      </c>
      <c r="E28" s="14">
        <v>0</v>
      </c>
      <c r="F28" s="14">
        <v>0</v>
      </c>
      <c r="G28" s="14">
        <v>0</v>
      </c>
      <c r="H28" s="14">
        <v>0</v>
      </c>
      <c r="I28" s="14">
        <v>0.16312056737588654</v>
      </c>
      <c r="J28" s="14">
        <v>0.12411347517730496</v>
      </c>
      <c r="K28" s="15">
        <v>0</v>
      </c>
      <c r="L28" s="14">
        <v>4.2553191489361701E-2</v>
      </c>
      <c r="M28" s="14">
        <v>0</v>
      </c>
      <c r="N28" s="14">
        <v>0</v>
      </c>
      <c r="O28" s="14">
        <v>0</v>
      </c>
      <c r="P28" s="14">
        <v>2.1276595744680851E-2</v>
      </c>
      <c r="Q28" s="14">
        <v>0</v>
      </c>
      <c r="R28" s="14">
        <v>0</v>
      </c>
      <c r="S28" s="14">
        <v>0</v>
      </c>
      <c r="T28" s="14">
        <v>0</v>
      </c>
      <c r="U28" s="14">
        <v>3.5460992907801421E-2</v>
      </c>
      <c r="V28" s="14">
        <v>0</v>
      </c>
      <c r="W28" s="14">
        <v>2.4822695035460994E-2</v>
      </c>
      <c r="X28" s="14">
        <v>3.1914893617021274E-2</v>
      </c>
      <c r="Y28" s="14">
        <v>9.2198581560283682E-2</v>
      </c>
      <c r="Z28" s="21">
        <v>0.46453900709219859</v>
      </c>
    </row>
    <row r="29" spans="1:26" x14ac:dyDescent="0.25">
      <c r="A29" s="4">
        <v>2001</v>
      </c>
      <c r="B29" s="8">
        <v>1233</v>
      </c>
      <c r="C29" s="8" t="s">
        <v>43</v>
      </c>
      <c r="D29" s="15">
        <v>0</v>
      </c>
      <c r="E29" s="14">
        <v>0</v>
      </c>
      <c r="F29" s="14">
        <v>0</v>
      </c>
      <c r="G29" s="14">
        <v>0</v>
      </c>
      <c r="H29" s="14">
        <v>0</v>
      </c>
      <c r="I29" s="14">
        <v>8.2725060827250604E-2</v>
      </c>
      <c r="J29" s="14">
        <v>2.4330900243309004E-2</v>
      </c>
      <c r="K29" s="15">
        <v>0</v>
      </c>
      <c r="L29" s="14">
        <v>3.2441200324412004E-3</v>
      </c>
      <c r="M29" s="14">
        <v>0</v>
      </c>
      <c r="N29" s="14">
        <v>0</v>
      </c>
      <c r="O29" s="14">
        <v>0</v>
      </c>
      <c r="P29" s="14">
        <v>7.785888077858881E-2</v>
      </c>
      <c r="Q29" s="14">
        <v>2.7575020275750203E-2</v>
      </c>
      <c r="R29" s="14">
        <v>0.129764801297648</v>
      </c>
      <c r="S29" s="14">
        <v>8.1103000811030002E-3</v>
      </c>
      <c r="T29" s="14">
        <v>8.110300081103001E-4</v>
      </c>
      <c r="U29" s="14">
        <v>1.0543390105433901E-2</v>
      </c>
      <c r="V29" s="14">
        <v>0</v>
      </c>
      <c r="W29" s="14">
        <v>1.3787510137875101E-2</v>
      </c>
      <c r="X29" s="14">
        <v>4.7039740470397405E-2</v>
      </c>
      <c r="Y29" s="14">
        <v>9.002433090024331E-2</v>
      </c>
      <c r="Z29" s="21">
        <v>0.48418491484184917</v>
      </c>
    </row>
    <row r="30" spans="1:26" x14ac:dyDescent="0.25">
      <c r="A30" s="4">
        <v>2002</v>
      </c>
      <c r="B30" s="8">
        <v>2033</v>
      </c>
      <c r="C30" s="8" t="s">
        <v>43</v>
      </c>
      <c r="D30" s="15">
        <v>3.9350713231677322E-3</v>
      </c>
      <c r="E30" s="14">
        <v>0</v>
      </c>
      <c r="F30" s="14">
        <v>0</v>
      </c>
      <c r="G30" s="14">
        <v>0</v>
      </c>
      <c r="H30" s="14">
        <v>0</v>
      </c>
      <c r="I30" s="14">
        <v>8.95228726020659E-2</v>
      </c>
      <c r="J30" s="14">
        <v>3.000491883915396E-2</v>
      </c>
      <c r="K30" s="15">
        <v>0</v>
      </c>
      <c r="L30" s="14">
        <v>0</v>
      </c>
      <c r="M30" s="14">
        <v>0</v>
      </c>
      <c r="N30" s="14">
        <v>0</v>
      </c>
      <c r="O30" s="14">
        <v>0</v>
      </c>
      <c r="P30" s="14">
        <v>0.17363502213477619</v>
      </c>
      <c r="Q30" s="14">
        <v>5.6566650270536152E-2</v>
      </c>
      <c r="R30" s="14">
        <v>3.5907525823905558E-2</v>
      </c>
      <c r="S30" s="14">
        <v>1.6232169208066895E-2</v>
      </c>
      <c r="T30" s="14">
        <v>1.4756517461878996E-3</v>
      </c>
      <c r="U30" s="14">
        <v>0</v>
      </c>
      <c r="V30" s="14">
        <v>0</v>
      </c>
      <c r="W30" s="14">
        <v>7.476635514018691E-2</v>
      </c>
      <c r="X30" s="14">
        <v>2.7053615346778161E-2</v>
      </c>
      <c r="Y30" s="14">
        <v>6.4928676832267579E-2</v>
      </c>
      <c r="Z30" s="21">
        <v>0.42597147073290703</v>
      </c>
    </row>
    <row r="31" spans="1:26" x14ac:dyDescent="0.25">
      <c r="A31" s="4">
        <v>2003</v>
      </c>
      <c r="B31" s="8">
        <v>2129</v>
      </c>
      <c r="C31" s="8" t="s">
        <v>43</v>
      </c>
      <c r="D31" s="15">
        <v>0</v>
      </c>
      <c r="E31" s="14">
        <v>0</v>
      </c>
      <c r="F31" s="14">
        <v>0</v>
      </c>
      <c r="G31" s="14">
        <v>0</v>
      </c>
      <c r="H31" s="14">
        <v>0</v>
      </c>
      <c r="I31" s="14">
        <v>0.13151714419915453</v>
      </c>
      <c r="J31" s="14">
        <v>5.6834194457491778E-2</v>
      </c>
      <c r="K31" s="15">
        <v>0</v>
      </c>
      <c r="L31" s="14">
        <v>4.227336777829967E-3</v>
      </c>
      <c r="M31" s="14">
        <v>0</v>
      </c>
      <c r="N31" s="14">
        <v>0</v>
      </c>
      <c r="O31" s="14">
        <v>0</v>
      </c>
      <c r="P31" s="14">
        <v>0.10897134805072804</v>
      </c>
      <c r="Q31" s="14">
        <v>5.9182714889619542E-2</v>
      </c>
      <c r="R31" s="14">
        <v>3.7576326914044153E-2</v>
      </c>
      <c r="S31" s="14">
        <v>2.3485204321277596E-3</v>
      </c>
      <c r="T31" s="14">
        <v>0</v>
      </c>
      <c r="U31" s="14">
        <v>7.5152653828088308E-3</v>
      </c>
      <c r="V31" s="14">
        <v>0</v>
      </c>
      <c r="W31" s="14">
        <v>6.0591827148896195E-2</v>
      </c>
      <c r="X31" s="14">
        <v>1.9727571629873181E-2</v>
      </c>
      <c r="Y31" s="14">
        <v>5.119774542038516E-2</v>
      </c>
      <c r="Z31" s="21">
        <v>0.46031000469704086</v>
      </c>
    </row>
    <row r="32" spans="1:26" x14ac:dyDescent="0.25">
      <c r="A32" s="4">
        <v>2004</v>
      </c>
      <c r="B32" s="8">
        <v>1624</v>
      </c>
      <c r="C32" s="8" t="s">
        <v>43</v>
      </c>
      <c r="D32" s="15">
        <v>4.9261083743842365E-3</v>
      </c>
      <c r="E32" s="14">
        <v>0</v>
      </c>
      <c r="F32" s="14">
        <v>0</v>
      </c>
      <c r="G32" s="14">
        <v>3.0788177339901479E-3</v>
      </c>
      <c r="H32" s="14">
        <v>0</v>
      </c>
      <c r="I32" s="14">
        <v>0.2124384236453202</v>
      </c>
      <c r="J32" s="14">
        <v>8.805418719211823E-2</v>
      </c>
      <c r="K32" s="15">
        <v>0</v>
      </c>
      <c r="L32" s="14">
        <v>7.3891625615763543E-3</v>
      </c>
      <c r="M32" s="14">
        <v>0</v>
      </c>
      <c r="N32" s="14">
        <v>0</v>
      </c>
      <c r="O32" s="14">
        <v>0</v>
      </c>
      <c r="P32" s="14">
        <v>4.4950738916256158E-2</v>
      </c>
      <c r="Q32" s="14">
        <v>3.4482758620689655E-2</v>
      </c>
      <c r="R32" s="14">
        <v>4.0024630541871921E-2</v>
      </c>
      <c r="S32" s="14">
        <v>1.2315270935960591E-3</v>
      </c>
      <c r="T32" s="14">
        <v>0</v>
      </c>
      <c r="U32" s="14">
        <v>1.2315270935960591E-3</v>
      </c>
      <c r="V32" s="14">
        <v>0</v>
      </c>
      <c r="W32" s="14">
        <v>0.15455665024630541</v>
      </c>
      <c r="X32" s="14">
        <v>1.1699507389162561E-2</v>
      </c>
      <c r="Y32" s="14">
        <v>0.10160098522167488</v>
      </c>
      <c r="Z32" s="21">
        <v>0.29433497536945813</v>
      </c>
    </row>
    <row r="33" spans="1:26" x14ac:dyDescent="0.25">
      <c r="A33" s="4">
        <v>2005</v>
      </c>
      <c r="B33" s="8">
        <v>618</v>
      </c>
      <c r="C33" s="8" t="s">
        <v>43</v>
      </c>
      <c r="D33" s="15">
        <v>0</v>
      </c>
      <c r="E33" s="14">
        <v>0</v>
      </c>
      <c r="F33" s="14">
        <v>0</v>
      </c>
      <c r="G33" s="14">
        <v>3.2362459546925568E-3</v>
      </c>
      <c r="H33" s="14">
        <v>0</v>
      </c>
      <c r="I33" s="14">
        <v>0.29288025889967639</v>
      </c>
      <c r="J33" s="14">
        <v>7.4433656957928807E-2</v>
      </c>
      <c r="K33" s="15">
        <v>0</v>
      </c>
      <c r="L33" s="14">
        <v>0</v>
      </c>
      <c r="M33" s="14">
        <v>0</v>
      </c>
      <c r="N33" s="14">
        <v>0</v>
      </c>
      <c r="O33" s="14">
        <v>0</v>
      </c>
      <c r="P33" s="14">
        <v>5.1779935275080909E-2</v>
      </c>
      <c r="Q33" s="14">
        <v>2.1035598705501618E-2</v>
      </c>
      <c r="R33" s="14">
        <v>1.6181229773462782E-2</v>
      </c>
      <c r="S33" s="14">
        <v>0</v>
      </c>
      <c r="T33" s="14">
        <v>0</v>
      </c>
      <c r="U33" s="14">
        <v>0</v>
      </c>
      <c r="V33" s="14">
        <v>0</v>
      </c>
      <c r="W33" s="14">
        <v>0.15372168284789645</v>
      </c>
      <c r="X33" s="14">
        <v>1.6181229773462784E-3</v>
      </c>
      <c r="Y33" s="14">
        <v>9.3851132686084138E-2</v>
      </c>
      <c r="Z33" s="21">
        <v>0.29126213592233008</v>
      </c>
    </row>
    <row r="34" spans="1:26" x14ac:dyDescent="0.25">
      <c r="A34" s="4">
        <v>2006</v>
      </c>
      <c r="B34" s="8">
        <v>88</v>
      </c>
      <c r="C34" s="8" t="s">
        <v>43</v>
      </c>
      <c r="D34" s="15">
        <v>0</v>
      </c>
      <c r="E34" s="14">
        <v>0</v>
      </c>
      <c r="F34" s="14">
        <v>0</v>
      </c>
      <c r="G34" s="14">
        <v>0</v>
      </c>
      <c r="H34" s="14">
        <v>0</v>
      </c>
      <c r="I34" s="14">
        <v>0.15909090909090909</v>
      </c>
      <c r="J34" s="14">
        <v>0.15909090909090909</v>
      </c>
      <c r="K34" s="15">
        <v>0</v>
      </c>
      <c r="L34" s="14">
        <v>0</v>
      </c>
      <c r="M34" s="14">
        <v>0</v>
      </c>
      <c r="N34" s="14">
        <v>0</v>
      </c>
      <c r="O34" s="14">
        <v>0</v>
      </c>
      <c r="P34" s="14">
        <v>2.2727272727272728E-2</v>
      </c>
      <c r="Q34" s="14">
        <v>0</v>
      </c>
      <c r="R34" s="14">
        <v>0</v>
      </c>
      <c r="S34" s="14">
        <v>0</v>
      </c>
      <c r="T34" s="14">
        <v>0</v>
      </c>
      <c r="U34" s="14">
        <v>0</v>
      </c>
      <c r="V34" s="14">
        <v>0</v>
      </c>
      <c r="W34" s="14">
        <v>9.0909090909090912E-2</v>
      </c>
      <c r="X34" s="14">
        <v>1.1363636363636364E-2</v>
      </c>
      <c r="Y34" s="14">
        <v>2.2727272727272728E-2</v>
      </c>
      <c r="Z34" s="21">
        <v>0.53409090909090906</v>
      </c>
    </row>
    <row r="35" spans="1:26" x14ac:dyDescent="0.25">
      <c r="A35" s="4">
        <v>2007</v>
      </c>
      <c r="B35" s="8">
        <v>164</v>
      </c>
      <c r="C35" s="8" t="s">
        <v>43</v>
      </c>
      <c r="D35" s="15">
        <v>0</v>
      </c>
      <c r="E35" s="14">
        <v>6.0975609756097563E-3</v>
      </c>
      <c r="F35" s="14">
        <v>0</v>
      </c>
      <c r="G35" s="14">
        <v>0</v>
      </c>
      <c r="H35" s="14">
        <v>0</v>
      </c>
      <c r="I35" s="14">
        <v>0.10975609756097561</v>
      </c>
      <c r="J35" s="14">
        <v>0</v>
      </c>
      <c r="K35" s="15">
        <v>0</v>
      </c>
      <c r="L35" s="14">
        <v>0</v>
      </c>
      <c r="M35" s="14">
        <v>0</v>
      </c>
      <c r="N35" s="14">
        <v>0</v>
      </c>
      <c r="O35" s="14">
        <v>0</v>
      </c>
      <c r="P35" s="14">
        <v>6.7073170731707321E-2</v>
      </c>
      <c r="Q35" s="14">
        <v>2.4390243902439025E-2</v>
      </c>
      <c r="R35" s="14">
        <v>0</v>
      </c>
      <c r="S35" s="14">
        <v>0</v>
      </c>
      <c r="T35" s="14">
        <v>0</v>
      </c>
      <c r="U35" s="14">
        <v>0</v>
      </c>
      <c r="V35" s="14">
        <v>0</v>
      </c>
      <c r="W35" s="14">
        <v>4.878048780487805E-2</v>
      </c>
      <c r="X35" s="14">
        <v>3.048780487804878E-2</v>
      </c>
      <c r="Y35" s="14">
        <v>0</v>
      </c>
      <c r="Z35" s="21">
        <v>0.71341463414634143</v>
      </c>
    </row>
    <row r="36" spans="1:26" x14ac:dyDescent="0.25">
      <c r="A36" s="4">
        <v>2008</v>
      </c>
      <c r="B36" s="8">
        <v>400</v>
      </c>
      <c r="C36" s="8" t="s">
        <v>43</v>
      </c>
      <c r="D36" s="15">
        <v>0</v>
      </c>
      <c r="E36" s="14">
        <v>0</v>
      </c>
      <c r="F36" s="14">
        <v>0</v>
      </c>
      <c r="G36" s="14">
        <v>0</v>
      </c>
      <c r="H36" s="14">
        <v>0</v>
      </c>
      <c r="I36" s="14">
        <v>0.11</v>
      </c>
      <c r="J36" s="14">
        <v>9.7500000000000003E-2</v>
      </c>
      <c r="K36" s="15">
        <v>0</v>
      </c>
      <c r="L36" s="14">
        <v>0</v>
      </c>
      <c r="M36" s="14">
        <v>0</v>
      </c>
      <c r="N36" s="14">
        <v>0</v>
      </c>
      <c r="O36" s="14">
        <v>0</v>
      </c>
      <c r="P36" s="14">
        <v>4.7500000000000001E-2</v>
      </c>
      <c r="Q36" s="14">
        <v>6.7500000000000004E-2</v>
      </c>
      <c r="R36" s="14">
        <v>0</v>
      </c>
      <c r="S36" s="14">
        <v>0</v>
      </c>
      <c r="T36" s="14">
        <v>0</v>
      </c>
      <c r="U36" s="14">
        <v>0</v>
      </c>
      <c r="V36" s="14">
        <v>0</v>
      </c>
      <c r="W36" s="14">
        <v>0.24249999999999999</v>
      </c>
      <c r="X36" s="14">
        <v>3.2500000000000001E-2</v>
      </c>
      <c r="Y36" s="14">
        <v>4.2500000000000003E-2</v>
      </c>
      <c r="Z36" s="21">
        <v>0.36</v>
      </c>
    </row>
    <row r="37" spans="1:26" x14ac:dyDescent="0.25">
      <c r="A37" s="4">
        <v>2009</v>
      </c>
      <c r="B37" s="8">
        <v>623</v>
      </c>
      <c r="C37" s="8" t="s">
        <v>43</v>
      </c>
      <c r="D37" s="15">
        <v>0</v>
      </c>
      <c r="E37" s="14">
        <v>0</v>
      </c>
      <c r="F37" s="14">
        <v>0</v>
      </c>
      <c r="G37" s="14">
        <v>0</v>
      </c>
      <c r="H37" s="14">
        <v>0</v>
      </c>
      <c r="I37" s="14">
        <v>4.0128410914927769E-2</v>
      </c>
      <c r="J37" s="14">
        <v>9.1492776886035312E-2</v>
      </c>
      <c r="K37" s="15">
        <v>0</v>
      </c>
      <c r="L37" s="14">
        <v>4.49438202247191E-2</v>
      </c>
      <c r="M37" s="14">
        <v>0</v>
      </c>
      <c r="N37" s="14">
        <v>0</v>
      </c>
      <c r="O37" s="14">
        <v>0</v>
      </c>
      <c r="P37" s="14">
        <v>3.8523274478330656E-2</v>
      </c>
      <c r="Q37" s="14">
        <v>4.6548956661316213E-2</v>
      </c>
      <c r="R37" s="14">
        <v>0</v>
      </c>
      <c r="S37" s="14">
        <v>0</v>
      </c>
      <c r="T37" s="14">
        <v>0</v>
      </c>
      <c r="U37" s="14">
        <v>7.2231139646869988E-2</v>
      </c>
      <c r="V37" s="14">
        <v>0</v>
      </c>
      <c r="W37" s="14">
        <v>0.28892455858747995</v>
      </c>
      <c r="X37" s="14">
        <v>2.7287319422150885E-2</v>
      </c>
      <c r="Y37" s="14">
        <v>4.6548956661316213E-2</v>
      </c>
      <c r="Z37" s="21">
        <v>0.30337078651685395</v>
      </c>
    </row>
    <row r="38" spans="1:26" x14ac:dyDescent="0.25">
      <c r="A38" s="4">
        <v>2010</v>
      </c>
      <c r="B38" s="8">
        <v>1643</v>
      </c>
      <c r="C38" s="8" t="s">
        <v>43</v>
      </c>
      <c r="D38" s="15">
        <v>6.0864272671941571E-4</v>
      </c>
      <c r="E38" s="14">
        <v>0</v>
      </c>
      <c r="F38" s="14">
        <v>0</v>
      </c>
      <c r="G38" s="14">
        <v>2.4345709068776629E-3</v>
      </c>
      <c r="H38" s="14">
        <v>0</v>
      </c>
      <c r="I38" s="14">
        <v>6.5124771758977476E-2</v>
      </c>
      <c r="J38" s="14">
        <v>6.2690200852099823E-2</v>
      </c>
      <c r="K38" s="15">
        <v>0</v>
      </c>
      <c r="L38" s="14">
        <v>2.8606208155812538E-2</v>
      </c>
      <c r="M38" s="14">
        <v>0</v>
      </c>
      <c r="N38" s="14">
        <v>0</v>
      </c>
      <c r="O38" s="14">
        <v>0</v>
      </c>
      <c r="P38" s="14">
        <v>0.14546561168594035</v>
      </c>
      <c r="Q38" s="14">
        <v>5.2343274497869748E-2</v>
      </c>
      <c r="R38" s="14">
        <v>3.7127206329884359E-2</v>
      </c>
      <c r="S38" s="14">
        <v>0</v>
      </c>
      <c r="T38" s="14">
        <v>0</v>
      </c>
      <c r="U38" s="14">
        <v>3.6518563603164943E-3</v>
      </c>
      <c r="V38" s="14">
        <v>0</v>
      </c>
      <c r="W38" s="14">
        <v>0.28606208155812535</v>
      </c>
      <c r="X38" s="14">
        <v>3.2866707242848445E-2</v>
      </c>
      <c r="Y38" s="14">
        <v>2.9214850882531954E-2</v>
      </c>
      <c r="Z38" s="21">
        <v>0.25380401704199634</v>
      </c>
    </row>
    <row r="39" spans="1:26" x14ac:dyDescent="0.25">
      <c r="A39" s="4">
        <v>2011</v>
      </c>
      <c r="B39" s="8">
        <v>860</v>
      </c>
      <c r="C39" s="8" t="s">
        <v>43</v>
      </c>
      <c r="D39" s="15">
        <v>0</v>
      </c>
      <c r="E39" s="14">
        <v>0</v>
      </c>
      <c r="F39" s="14">
        <v>0</v>
      </c>
      <c r="G39" s="14">
        <v>0</v>
      </c>
      <c r="H39" s="14">
        <v>0</v>
      </c>
      <c r="I39" s="14">
        <v>9.1860465116279072E-2</v>
      </c>
      <c r="J39" s="14">
        <v>6.2790697674418611E-2</v>
      </c>
      <c r="K39" s="15">
        <v>0</v>
      </c>
      <c r="L39" s="14">
        <v>6.9767441860465115E-3</v>
      </c>
      <c r="M39" s="14">
        <v>0</v>
      </c>
      <c r="N39" s="14">
        <v>0</v>
      </c>
      <c r="O39" s="14">
        <v>9.3023255813953487E-3</v>
      </c>
      <c r="P39" s="14">
        <v>4.6511627906976744E-2</v>
      </c>
      <c r="Q39" s="14">
        <v>7.3255813953488375E-2</v>
      </c>
      <c r="R39" s="14">
        <v>2.2093023255813953E-2</v>
      </c>
      <c r="S39" s="14">
        <v>3.4883720930232558E-3</v>
      </c>
      <c r="T39" s="14">
        <v>0</v>
      </c>
      <c r="U39" s="14">
        <v>2.9069767441860465E-2</v>
      </c>
      <c r="V39" s="14">
        <v>0</v>
      </c>
      <c r="W39" s="14">
        <v>0.21511627906976746</v>
      </c>
      <c r="X39" s="14">
        <v>3.1395348837209305E-2</v>
      </c>
      <c r="Y39" s="14">
        <v>8.2558139534883723E-2</v>
      </c>
      <c r="Z39" s="21">
        <v>0.32558139534883723</v>
      </c>
    </row>
    <row r="40" spans="1:26" x14ac:dyDescent="0.25">
      <c r="A40" s="4">
        <v>2012</v>
      </c>
      <c r="B40" s="8">
        <v>868</v>
      </c>
      <c r="C40" s="8" t="s">
        <v>43</v>
      </c>
      <c r="D40" s="15">
        <v>0</v>
      </c>
      <c r="E40" s="14">
        <v>0</v>
      </c>
      <c r="F40" s="14">
        <v>0</v>
      </c>
      <c r="G40" s="14">
        <v>4.608294930875576E-3</v>
      </c>
      <c r="H40" s="14">
        <v>0</v>
      </c>
      <c r="I40" s="14">
        <v>2.9953917050691243E-2</v>
      </c>
      <c r="J40" s="14">
        <v>8.5253456221198162E-2</v>
      </c>
      <c r="K40" s="15">
        <v>0</v>
      </c>
      <c r="L40" s="14">
        <v>5.7603686635944703E-3</v>
      </c>
      <c r="M40" s="14">
        <v>0</v>
      </c>
      <c r="N40" s="14">
        <v>0</v>
      </c>
      <c r="O40" s="14">
        <v>0</v>
      </c>
      <c r="P40" s="14">
        <v>9.2165898617511524E-2</v>
      </c>
      <c r="Q40" s="14">
        <v>0.12788018433179724</v>
      </c>
      <c r="R40" s="14">
        <v>6.6820276497695855E-2</v>
      </c>
      <c r="S40" s="14">
        <v>1.4976958525345621E-2</v>
      </c>
      <c r="T40" s="14">
        <v>0</v>
      </c>
      <c r="U40" s="14">
        <v>2.880184331797235E-2</v>
      </c>
      <c r="V40" s="14">
        <v>0</v>
      </c>
      <c r="W40" s="14">
        <v>0.16474654377880182</v>
      </c>
      <c r="X40" s="14">
        <v>2.6497695852534562E-2</v>
      </c>
      <c r="Y40" s="14">
        <v>3.5714285714285712E-2</v>
      </c>
      <c r="Z40" s="21">
        <v>0.31682027649769584</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1288</v>
      </c>
      <c r="C42" s="9"/>
      <c r="D42" s="16">
        <v>5.0030068878872632E-4</v>
      </c>
      <c r="E42" s="1">
        <v>1.8477457501847746E-4</v>
      </c>
      <c r="F42" s="1">
        <v>0</v>
      </c>
      <c r="G42" s="1">
        <v>6.7534505560586133E-4</v>
      </c>
      <c r="H42" s="1">
        <v>0</v>
      </c>
      <c r="I42" s="1">
        <v>0.17785812476762103</v>
      </c>
      <c r="J42" s="1">
        <v>4.1695924429238494E-2</v>
      </c>
      <c r="K42" s="16">
        <v>1.6183360033808481E-4</v>
      </c>
      <c r="L42" s="1">
        <v>1.7067236591371111E-2</v>
      </c>
      <c r="M42" s="1">
        <v>4.1831562711628122E-3</v>
      </c>
      <c r="N42" s="1">
        <v>7.4935052869606073E-3</v>
      </c>
      <c r="O42" s="1">
        <v>1.6109689304303746E-3</v>
      </c>
      <c r="P42" s="1">
        <v>8.8008513685086137E-2</v>
      </c>
      <c r="Q42" s="1">
        <v>3.6177284864902924E-2</v>
      </c>
      <c r="R42" s="1">
        <v>3.4059290959231582E-2</v>
      </c>
      <c r="S42" s="1">
        <v>4.2974225829219316E-3</v>
      </c>
      <c r="T42" s="1">
        <v>2.059543691450273E-3</v>
      </c>
      <c r="U42" s="1">
        <v>2.3219837667231281E-2</v>
      </c>
      <c r="V42" s="1">
        <v>0</v>
      </c>
      <c r="W42" s="1">
        <v>9.1722436430804924E-2</v>
      </c>
      <c r="X42" s="1">
        <v>3.4276514769993563E-2</v>
      </c>
      <c r="Y42" s="1">
        <v>3.4113098276744268E-2</v>
      </c>
      <c r="Z42" s="22">
        <v>0.40063488687509752</v>
      </c>
    </row>
    <row r="43" spans="1:26" x14ac:dyDescent="0.25">
      <c r="A43" s="5" t="s">
        <v>33</v>
      </c>
      <c r="B43" s="9">
        <v>2225</v>
      </c>
      <c r="C43" s="9"/>
      <c r="D43" s="16">
        <v>8.8757396449704149E-4</v>
      </c>
      <c r="E43" s="1">
        <v>0</v>
      </c>
      <c r="F43" s="1">
        <v>0</v>
      </c>
      <c r="G43" s="1">
        <v>8.0161803312212899E-4</v>
      </c>
      <c r="H43" s="1">
        <v>0</v>
      </c>
      <c r="I43" s="1">
        <v>0.35157786265281499</v>
      </c>
      <c r="J43" s="1">
        <v>5.1382030201985607E-3</v>
      </c>
      <c r="K43" s="16">
        <v>9.7979179424372313E-4</v>
      </c>
      <c r="L43" s="1">
        <v>1.6526332174615931E-2</v>
      </c>
      <c r="M43" s="1">
        <v>1.7816759540145763E-2</v>
      </c>
      <c r="N43" s="1">
        <v>2.0439192247967065E-2</v>
      </c>
      <c r="O43" s="1">
        <v>0</v>
      </c>
      <c r="P43" s="1">
        <v>0.14996065209333717</v>
      </c>
      <c r="Q43" s="1">
        <v>5.8175873037369485E-2</v>
      </c>
      <c r="R43" s="1">
        <v>2.462132205278374E-2</v>
      </c>
      <c r="S43" s="1">
        <v>2.1075327177779686E-3</v>
      </c>
      <c r="T43" s="1">
        <v>1.0936368471520925E-2</v>
      </c>
      <c r="U43" s="1">
        <v>4.2458674042770699E-2</v>
      </c>
      <c r="V43" s="1">
        <v>0</v>
      </c>
      <c r="W43" s="1">
        <v>7.5179875213291183E-2</v>
      </c>
      <c r="X43" s="1">
        <v>3.5494336889025867E-3</v>
      </c>
      <c r="Y43" s="1">
        <v>1.9611665457116554E-3</v>
      </c>
      <c r="Z43" s="22">
        <v>0.21688176870892942</v>
      </c>
    </row>
    <row r="44" spans="1:26" x14ac:dyDescent="0.25">
      <c r="A44" s="5" t="s">
        <v>34</v>
      </c>
      <c r="B44" s="9">
        <v>1642</v>
      </c>
      <c r="C44" s="9"/>
      <c r="D44" s="16">
        <v>2.3656640757012501E-4</v>
      </c>
      <c r="E44" s="1">
        <v>0</v>
      </c>
      <c r="F44" s="1">
        <v>0</v>
      </c>
      <c r="G44" s="1">
        <v>4.4730610390425783E-4</v>
      </c>
      <c r="H44" s="1">
        <v>0</v>
      </c>
      <c r="I44" s="1">
        <v>0.20373532323926549</v>
      </c>
      <c r="J44" s="1">
        <v>1.4575371871707427E-2</v>
      </c>
      <c r="K44" s="16">
        <v>4.0140894539834823E-5</v>
      </c>
      <c r="L44" s="1">
        <v>2.77977348581522E-2</v>
      </c>
      <c r="M44" s="1">
        <v>4.4509417497858176E-3</v>
      </c>
      <c r="N44" s="1">
        <v>1.3189973929987702E-2</v>
      </c>
      <c r="O44" s="1">
        <v>0</v>
      </c>
      <c r="P44" s="1">
        <v>0.10285265034133176</v>
      </c>
      <c r="Q44" s="1">
        <v>2.2602679577398078E-2</v>
      </c>
      <c r="R44" s="1">
        <v>3.9966688901961013E-2</v>
      </c>
      <c r="S44" s="1">
        <v>6.0889987684615704E-3</v>
      </c>
      <c r="T44" s="1">
        <v>9.9967433690510829E-4</v>
      </c>
      <c r="U44" s="1">
        <v>3.3223226413465388E-2</v>
      </c>
      <c r="V44" s="1">
        <v>0</v>
      </c>
      <c r="W44" s="1">
        <v>6.4518193389784484E-2</v>
      </c>
      <c r="X44" s="1">
        <v>3.6952276258482179E-2</v>
      </c>
      <c r="Y44" s="1">
        <v>9.0511053867393179E-3</v>
      </c>
      <c r="Z44" s="22">
        <v>0.41927114757055828</v>
      </c>
    </row>
    <row r="45" spans="1:26" x14ac:dyDescent="0.25">
      <c r="A45" s="5" t="s">
        <v>35</v>
      </c>
      <c r="B45" s="9">
        <v>135</v>
      </c>
      <c r="C45" s="9"/>
      <c r="D45" s="16">
        <v>0</v>
      </c>
      <c r="E45" s="1">
        <v>0</v>
      </c>
      <c r="F45" s="1">
        <v>0</v>
      </c>
      <c r="G45" s="1">
        <v>0</v>
      </c>
      <c r="H45" s="1">
        <v>0</v>
      </c>
      <c r="I45" s="1">
        <v>9.0441942335108078E-2</v>
      </c>
      <c r="J45" s="1">
        <v>4.6939571150097469E-2</v>
      </c>
      <c r="K45" s="16">
        <v>0</v>
      </c>
      <c r="L45" s="1">
        <v>1.037037037037037E-2</v>
      </c>
      <c r="M45" s="1">
        <v>0</v>
      </c>
      <c r="N45" s="1">
        <v>0</v>
      </c>
      <c r="O45" s="1">
        <v>1.4619883040935672E-2</v>
      </c>
      <c r="P45" s="1">
        <v>1.3294346978557504E-2</v>
      </c>
      <c r="Q45" s="1">
        <v>1.6218323586744639E-2</v>
      </c>
      <c r="R45" s="1">
        <v>4.7628524046434494E-2</v>
      </c>
      <c r="S45" s="1">
        <v>0</v>
      </c>
      <c r="T45" s="1">
        <v>0</v>
      </c>
      <c r="U45" s="1">
        <v>0</v>
      </c>
      <c r="V45" s="1">
        <v>0</v>
      </c>
      <c r="W45" s="1">
        <v>2.8711413691775042E-2</v>
      </c>
      <c r="X45" s="1">
        <v>0.103259724767973</v>
      </c>
      <c r="Y45" s="1">
        <v>5.3935585231736055E-2</v>
      </c>
      <c r="Z45" s="22">
        <v>0.57458031480026761</v>
      </c>
    </row>
    <row r="46" spans="1:26" ht="15.75" thickBot="1" x14ac:dyDescent="0.3">
      <c r="A46" s="6" t="s">
        <v>36</v>
      </c>
      <c r="B46" s="11">
        <v>921</v>
      </c>
      <c r="C46" s="11"/>
      <c r="D46" s="17">
        <v>6.7641588744795603E-4</v>
      </c>
      <c r="E46" s="18">
        <v>4.3554006968641115E-4</v>
      </c>
      <c r="F46" s="18">
        <v>0</v>
      </c>
      <c r="G46" s="18">
        <v>9.5413782331685315E-4</v>
      </c>
      <c r="H46" s="18">
        <v>0</v>
      </c>
      <c r="I46" s="18">
        <v>0.114215315816441</v>
      </c>
      <c r="J46" s="18">
        <v>7.4937620501771676E-2</v>
      </c>
      <c r="K46" s="17">
        <v>0</v>
      </c>
      <c r="L46" s="18">
        <v>1.0264353720812988E-2</v>
      </c>
      <c r="M46" s="18">
        <v>0</v>
      </c>
      <c r="N46" s="18">
        <v>0</v>
      </c>
      <c r="O46" s="18">
        <v>6.6445182724252495E-4</v>
      </c>
      <c r="P46" s="18">
        <v>7.0229678317916808E-2</v>
      </c>
      <c r="Q46" s="18">
        <v>4.3263327803095442E-2</v>
      </c>
      <c r="R46" s="18">
        <v>2.9880774380703499E-2</v>
      </c>
      <c r="S46" s="18">
        <v>4.5927353710326158E-3</v>
      </c>
      <c r="T46" s="18">
        <v>1.6333441102129998E-4</v>
      </c>
      <c r="U46" s="18">
        <v>1.3464698732618536E-2</v>
      </c>
      <c r="V46" s="18">
        <v>0</v>
      </c>
      <c r="W46" s="18">
        <v>0.13250761841336806</v>
      </c>
      <c r="X46" s="18">
        <v>2.8365971844146576E-2</v>
      </c>
      <c r="Y46" s="18">
        <v>6.1039821103904421E-2</v>
      </c>
      <c r="Z46" s="23">
        <v>0.41434420397547328</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99</v>
      </c>
    </row>
    <row r="2" spans="1:26" x14ac:dyDescent="0.25">
      <c r="A2" t="s">
        <v>100</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131</v>
      </c>
      <c r="C7" s="8" t="s">
        <v>41</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392</v>
      </c>
      <c r="C8" s="8" t="s">
        <v>42</v>
      </c>
      <c r="D8" s="15">
        <v>7.6530612244897957E-3</v>
      </c>
      <c r="E8" s="14">
        <v>0</v>
      </c>
      <c r="F8" s="14">
        <v>0</v>
      </c>
      <c r="G8" s="14">
        <v>0</v>
      </c>
      <c r="H8" s="14">
        <v>0</v>
      </c>
      <c r="I8" s="14">
        <v>0.16326530612244897</v>
      </c>
      <c r="J8" s="14">
        <v>1.2755102040816327E-2</v>
      </c>
      <c r="K8" s="15">
        <v>0</v>
      </c>
      <c r="L8" s="14">
        <v>3.0612244897959183E-2</v>
      </c>
      <c r="M8" s="14">
        <v>5.1020408163265302E-3</v>
      </c>
      <c r="N8" s="14">
        <v>7.6530612244897947E-2</v>
      </c>
      <c r="O8" s="14">
        <v>0</v>
      </c>
      <c r="P8" s="14">
        <v>0.16326530612244897</v>
      </c>
      <c r="Q8" s="14">
        <v>0.11224489795918367</v>
      </c>
      <c r="R8" s="14">
        <v>2.5510204081632654E-2</v>
      </c>
      <c r="S8" s="14">
        <v>7.6530612244897957E-3</v>
      </c>
      <c r="T8" s="14">
        <v>3.0612244897959183E-2</v>
      </c>
      <c r="U8" s="14">
        <v>9.6938775510204078E-2</v>
      </c>
      <c r="V8" s="14">
        <v>0</v>
      </c>
      <c r="W8" s="14">
        <v>7.1428571428571425E-2</v>
      </c>
      <c r="X8" s="14">
        <v>0</v>
      </c>
      <c r="Y8" s="14">
        <v>0</v>
      </c>
      <c r="Z8" s="21">
        <v>0.19642857142857142</v>
      </c>
    </row>
    <row r="9" spans="1:26" x14ac:dyDescent="0.25">
      <c r="A9" s="4">
        <v>1981</v>
      </c>
      <c r="B9" s="8">
        <v>2767</v>
      </c>
      <c r="C9" s="8" t="s">
        <v>43</v>
      </c>
      <c r="D9" s="15">
        <v>0</v>
      </c>
      <c r="E9" s="14">
        <v>0</v>
      </c>
      <c r="F9" s="14">
        <v>0</v>
      </c>
      <c r="G9" s="14">
        <v>0</v>
      </c>
      <c r="H9" s="14">
        <v>0</v>
      </c>
      <c r="I9" s="14">
        <v>0.31008312251535963</v>
      </c>
      <c r="J9" s="14">
        <v>3.2526201662450307E-3</v>
      </c>
      <c r="K9" s="15">
        <v>0</v>
      </c>
      <c r="L9" s="14">
        <v>1.8431514275388507E-2</v>
      </c>
      <c r="M9" s="14">
        <v>5.0596313697144919E-3</v>
      </c>
      <c r="N9" s="14">
        <v>2.5298156848572461E-2</v>
      </c>
      <c r="O9" s="14">
        <v>0</v>
      </c>
      <c r="P9" s="14">
        <v>0.18539934947596676</v>
      </c>
      <c r="Q9" s="14">
        <v>7.9869895193350193E-2</v>
      </c>
      <c r="R9" s="14">
        <v>2.8912179255511383E-2</v>
      </c>
      <c r="S9" s="14">
        <v>1.0842067220816769E-3</v>
      </c>
      <c r="T9" s="14">
        <v>3.9754246476328154E-3</v>
      </c>
      <c r="U9" s="14">
        <v>3.4333212865919768E-2</v>
      </c>
      <c r="V9" s="14">
        <v>0</v>
      </c>
      <c r="W9" s="14">
        <v>1.5178894109143476E-2</v>
      </c>
      <c r="X9" s="14">
        <v>2.8912179255511385E-3</v>
      </c>
      <c r="Y9" s="14">
        <v>7.2280448138778463E-4</v>
      </c>
      <c r="Z9" s="21">
        <v>0.28550777014817491</v>
      </c>
    </row>
    <row r="10" spans="1:26" x14ac:dyDescent="0.25">
      <c r="A10" s="4">
        <v>1982</v>
      </c>
      <c r="B10" s="8">
        <v>3170</v>
      </c>
      <c r="C10" s="8" t="s">
        <v>43</v>
      </c>
      <c r="D10" s="15">
        <v>0</v>
      </c>
      <c r="E10" s="14">
        <v>0</v>
      </c>
      <c r="F10" s="14">
        <v>0</v>
      </c>
      <c r="G10" s="14">
        <v>2.523659305993691E-3</v>
      </c>
      <c r="H10" s="14">
        <v>0</v>
      </c>
      <c r="I10" s="14">
        <v>0.26025236593059936</v>
      </c>
      <c r="J10" s="14">
        <v>4.7318611987381704E-3</v>
      </c>
      <c r="K10" s="15">
        <v>0</v>
      </c>
      <c r="L10" s="14">
        <v>8.5173501577287068E-3</v>
      </c>
      <c r="M10" s="14">
        <v>1.7665615141955835E-2</v>
      </c>
      <c r="N10" s="14">
        <v>3.4700315457413251E-3</v>
      </c>
      <c r="O10" s="14">
        <v>0</v>
      </c>
      <c r="P10" s="14">
        <v>0.15615141955835962</v>
      </c>
      <c r="Q10" s="14">
        <v>7.3501577287066244E-2</v>
      </c>
      <c r="R10" s="14">
        <v>2.8706624605678233E-2</v>
      </c>
      <c r="S10" s="14">
        <v>2.523659305993691E-3</v>
      </c>
      <c r="T10" s="14">
        <v>1.1041009463722398E-2</v>
      </c>
      <c r="U10" s="14">
        <v>1.2933753943217666E-2</v>
      </c>
      <c r="V10" s="14">
        <v>0</v>
      </c>
      <c r="W10" s="14">
        <v>0.15173501577287066</v>
      </c>
      <c r="X10" s="14">
        <v>6.3091482649842276E-4</v>
      </c>
      <c r="Y10" s="14">
        <v>0</v>
      </c>
      <c r="Z10" s="21">
        <v>0.26561514195583596</v>
      </c>
    </row>
    <row r="11" spans="1:26" x14ac:dyDescent="0.25">
      <c r="A11" s="4">
        <v>1983</v>
      </c>
      <c r="B11" s="8">
        <v>1790</v>
      </c>
      <c r="C11" s="8" t="s">
        <v>43</v>
      </c>
      <c r="D11" s="15">
        <v>0</v>
      </c>
      <c r="E11" s="14">
        <v>0</v>
      </c>
      <c r="F11" s="14">
        <v>0</v>
      </c>
      <c r="G11" s="14">
        <v>0</v>
      </c>
      <c r="H11" s="14">
        <v>0</v>
      </c>
      <c r="I11" s="14">
        <v>0.34525139664804472</v>
      </c>
      <c r="J11" s="14">
        <v>4.4692737430167594E-3</v>
      </c>
      <c r="K11" s="15">
        <v>0</v>
      </c>
      <c r="L11" s="14">
        <v>1.5083798882681564E-2</v>
      </c>
      <c r="M11" s="14">
        <v>2.2905027932960894E-2</v>
      </c>
      <c r="N11" s="14">
        <v>8.3798882681564244E-3</v>
      </c>
      <c r="O11" s="14">
        <v>0</v>
      </c>
      <c r="P11" s="14">
        <v>0.1106145251396648</v>
      </c>
      <c r="Q11" s="14">
        <v>4.3016759776536316E-2</v>
      </c>
      <c r="R11" s="14">
        <v>1.6759776536312849E-3</v>
      </c>
      <c r="S11" s="14">
        <v>5.5865921787709492E-4</v>
      </c>
      <c r="T11" s="14">
        <v>3.3519553072625698E-3</v>
      </c>
      <c r="U11" s="14">
        <v>4.1899441340782127E-2</v>
      </c>
      <c r="V11" s="14">
        <v>0</v>
      </c>
      <c r="W11" s="14">
        <v>6.5921787709497207E-2</v>
      </c>
      <c r="X11" s="14">
        <v>0</v>
      </c>
      <c r="Y11" s="14">
        <v>5.5865921787709499E-3</v>
      </c>
      <c r="Z11" s="21">
        <v>0.33128491620111733</v>
      </c>
    </row>
    <row r="12" spans="1:26" x14ac:dyDescent="0.25">
      <c r="A12" s="4">
        <v>1984</v>
      </c>
      <c r="B12" s="8">
        <v>1466</v>
      </c>
      <c r="C12" s="8" t="s">
        <v>43</v>
      </c>
      <c r="D12" s="15">
        <v>0</v>
      </c>
      <c r="E12" s="14">
        <v>0</v>
      </c>
      <c r="F12" s="14">
        <v>0</v>
      </c>
      <c r="G12" s="14">
        <v>0</v>
      </c>
      <c r="H12" s="14">
        <v>0</v>
      </c>
      <c r="I12" s="14">
        <v>0.49863574351978168</v>
      </c>
      <c r="J12" s="14">
        <v>2.7285129604365621E-3</v>
      </c>
      <c r="K12" s="15">
        <v>4.7748976807639835E-3</v>
      </c>
      <c r="L12" s="14">
        <v>8.1855388813096858E-3</v>
      </c>
      <c r="M12" s="14">
        <v>3.2742155525238743E-2</v>
      </c>
      <c r="N12" s="14">
        <v>1.5006821282401092E-2</v>
      </c>
      <c r="O12" s="14">
        <v>0</v>
      </c>
      <c r="P12" s="14">
        <v>3.6834924965893585E-2</v>
      </c>
      <c r="Q12" s="14">
        <v>1.0231923601637109E-2</v>
      </c>
      <c r="R12" s="14">
        <v>2.2510231923601638E-2</v>
      </c>
      <c r="S12" s="14">
        <v>2.0463847203274215E-3</v>
      </c>
      <c r="T12" s="14">
        <v>2.7285129604365621E-3</v>
      </c>
      <c r="U12" s="14">
        <v>1.0231923601637109E-2</v>
      </c>
      <c r="V12" s="14">
        <v>0</v>
      </c>
      <c r="W12" s="14">
        <v>0.11255115961800818</v>
      </c>
      <c r="X12" s="14">
        <v>1.5688949522510234E-2</v>
      </c>
      <c r="Y12" s="14">
        <v>4.7748976807639835E-3</v>
      </c>
      <c r="Z12" s="21">
        <v>0.2203274215552524</v>
      </c>
    </row>
    <row r="13" spans="1:26" x14ac:dyDescent="0.25">
      <c r="A13" s="4">
        <v>1985</v>
      </c>
      <c r="B13" s="8">
        <v>997</v>
      </c>
      <c r="C13" s="8" t="s">
        <v>43</v>
      </c>
      <c r="D13" s="15">
        <v>0</v>
      </c>
      <c r="E13" s="14">
        <v>0</v>
      </c>
      <c r="F13" s="14">
        <v>0</v>
      </c>
      <c r="G13" s="14">
        <v>0</v>
      </c>
      <c r="H13" s="14">
        <v>0</v>
      </c>
      <c r="I13" s="14">
        <v>0.28084252758274825</v>
      </c>
      <c r="J13" s="14">
        <v>7.0210631895687063E-3</v>
      </c>
      <c r="K13" s="15">
        <v>0</v>
      </c>
      <c r="L13" s="14">
        <v>1.1033099297893681E-2</v>
      </c>
      <c r="M13" s="14">
        <v>9.0270812437311942E-3</v>
      </c>
      <c r="N13" s="14">
        <v>1.7051153460381142E-2</v>
      </c>
      <c r="O13" s="14">
        <v>0</v>
      </c>
      <c r="P13" s="14">
        <v>0.11534603811434303</v>
      </c>
      <c r="Q13" s="14">
        <v>3.0090270812437311E-2</v>
      </c>
      <c r="R13" s="14">
        <v>4.1123370110330994E-2</v>
      </c>
      <c r="S13" s="14">
        <v>7.0210631895687063E-3</v>
      </c>
      <c r="T13" s="14">
        <v>0</v>
      </c>
      <c r="U13" s="14">
        <v>1.3039117352056168E-2</v>
      </c>
      <c r="V13" s="14">
        <v>0</v>
      </c>
      <c r="W13" s="14">
        <v>4.212637913741224E-2</v>
      </c>
      <c r="X13" s="14">
        <v>6.018054162487462E-3</v>
      </c>
      <c r="Y13" s="14">
        <v>1.0030090270812437E-3</v>
      </c>
      <c r="Z13" s="21">
        <v>0.41925777331995989</v>
      </c>
    </row>
    <row r="14" spans="1:26" x14ac:dyDescent="0.25">
      <c r="A14" s="4">
        <v>1986</v>
      </c>
      <c r="B14" s="8">
        <v>1347</v>
      </c>
      <c r="C14" s="8" t="s">
        <v>43</v>
      </c>
      <c r="D14" s="15">
        <v>0</v>
      </c>
      <c r="E14" s="14">
        <v>0</v>
      </c>
      <c r="F14" s="14">
        <v>0</v>
      </c>
      <c r="G14" s="14">
        <v>0</v>
      </c>
      <c r="H14" s="14">
        <v>0</v>
      </c>
      <c r="I14" s="14">
        <v>9.3541202672605794E-2</v>
      </c>
      <c r="J14" s="14">
        <v>2.6726057906458798E-2</v>
      </c>
      <c r="K14" s="15">
        <v>0</v>
      </c>
      <c r="L14" s="14">
        <v>2.5241276911655532E-2</v>
      </c>
      <c r="M14" s="14">
        <v>0</v>
      </c>
      <c r="N14" s="14">
        <v>8.1662954714179656E-2</v>
      </c>
      <c r="O14" s="14">
        <v>0</v>
      </c>
      <c r="P14" s="14">
        <v>3.8604305864884926E-2</v>
      </c>
      <c r="Q14" s="14">
        <v>1.7074981440237565E-2</v>
      </c>
      <c r="R14" s="14">
        <v>2.8953229398663696E-2</v>
      </c>
      <c r="S14" s="14">
        <v>4.4543429844097994E-3</v>
      </c>
      <c r="T14" s="14">
        <v>7.4239049740163323E-4</v>
      </c>
      <c r="U14" s="14">
        <v>3.4149962880475129E-2</v>
      </c>
      <c r="V14" s="14">
        <v>0</v>
      </c>
      <c r="W14" s="14">
        <v>0.11507052709725316</v>
      </c>
      <c r="X14" s="14">
        <v>5.8648849294729029E-2</v>
      </c>
      <c r="Y14" s="14">
        <v>3.7119524870081661E-3</v>
      </c>
      <c r="Z14" s="21">
        <v>0.47141796585003715</v>
      </c>
    </row>
    <row r="15" spans="1:26" x14ac:dyDescent="0.25">
      <c r="A15" s="4">
        <v>1987</v>
      </c>
      <c r="B15" s="8">
        <v>7489</v>
      </c>
      <c r="C15" s="8" t="s">
        <v>43</v>
      </c>
      <c r="D15" s="15">
        <v>0</v>
      </c>
      <c r="E15" s="14">
        <v>0</v>
      </c>
      <c r="F15" s="14">
        <v>0</v>
      </c>
      <c r="G15" s="14">
        <v>1.8694084657497664E-3</v>
      </c>
      <c r="H15" s="14">
        <v>0</v>
      </c>
      <c r="I15" s="14">
        <v>0.26932834824409135</v>
      </c>
      <c r="J15" s="14">
        <v>2.4969955935371879E-2</v>
      </c>
      <c r="K15" s="15">
        <v>4.005875283749499E-4</v>
      </c>
      <c r="L15" s="14">
        <v>4.8070503404993997E-3</v>
      </c>
      <c r="M15" s="14">
        <v>1.5622913606623047E-2</v>
      </c>
      <c r="N15" s="14">
        <v>2.4035251702496999E-3</v>
      </c>
      <c r="O15" s="14">
        <v>0</v>
      </c>
      <c r="P15" s="14">
        <v>0.10428628655361197</v>
      </c>
      <c r="Q15" s="14">
        <v>3.2180531446120979E-2</v>
      </c>
      <c r="R15" s="14">
        <v>6.1423421017492319E-2</v>
      </c>
      <c r="S15" s="14">
        <v>8.1452797436239819E-3</v>
      </c>
      <c r="T15" s="14">
        <v>4.0058752837494995E-3</v>
      </c>
      <c r="U15" s="14">
        <v>1.4955267725998131E-2</v>
      </c>
      <c r="V15" s="14">
        <v>0</v>
      </c>
      <c r="W15" s="14">
        <v>0.20296434770997462</v>
      </c>
      <c r="X15" s="14">
        <v>4.0058752837494993E-2</v>
      </c>
      <c r="Y15" s="14">
        <v>3.0711710508746163E-3</v>
      </c>
      <c r="Z15" s="21">
        <v>0.2095072773400988</v>
      </c>
    </row>
    <row r="16" spans="1:26" x14ac:dyDescent="0.25">
      <c r="A16" s="4">
        <v>1988</v>
      </c>
      <c r="B16" s="8">
        <v>2512</v>
      </c>
      <c r="C16" s="8" t="s">
        <v>43</v>
      </c>
      <c r="D16" s="15">
        <v>2.7866242038216563E-3</v>
      </c>
      <c r="E16" s="14">
        <v>0</v>
      </c>
      <c r="F16" s="14">
        <v>0</v>
      </c>
      <c r="G16" s="14">
        <v>2.7866242038216559E-3</v>
      </c>
      <c r="H16" s="14">
        <v>0</v>
      </c>
      <c r="I16" s="14">
        <v>0.28941082802547768</v>
      </c>
      <c r="J16" s="14">
        <v>2.3885350318471339E-2</v>
      </c>
      <c r="K16" s="15">
        <v>0</v>
      </c>
      <c r="L16" s="14">
        <v>9.9522292993630586E-3</v>
      </c>
      <c r="M16" s="14">
        <v>5.9713375796178348E-3</v>
      </c>
      <c r="N16" s="14">
        <v>0</v>
      </c>
      <c r="O16" s="14">
        <v>0</v>
      </c>
      <c r="P16" s="14">
        <v>8.4394904458598721E-2</v>
      </c>
      <c r="Q16" s="14">
        <v>8.359872611464968E-3</v>
      </c>
      <c r="R16" s="14">
        <v>3.0652866242038217E-2</v>
      </c>
      <c r="S16" s="14">
        <v>7.9617834394904463E-4</v>
      </c>
      <c r="T16" s="14">
        <v>3.1847133757961785E-3</v>
      </c>
      <c r="U16" s="14">
        <v>5.1751592356687895E-3</v>
      </c>
      <c r="V16" s="14">
        <v>0</v>
      </c>
      <c r="W16" s="14">
        <v>0.24124203821656051</v>
      </c>
      <c r="X16" s="14">
        <v>1.8312101910828025E-2</v>
      </c>
      <c r="Y16" s="14">
        <v>1.5923566878980892E-2</v>
      </c>
      <c r="Z16" s="21">
        <v>0.25716560509554143</v>
      </c>
    </row>
    <row r="17" spans="1:26" x14ac:dyDescent="0.25">
      <c r="A17" s="4">
        <v>1989</v>
      </c>
      <c r="B17" s="8">
        <v>253</v>
      </c>
      <c r="C17" s="8" t="s">
        <v>43</v>
      </c>
      <c r="D17" s="15">
        <v>0</v>
      </c>
      <c r="E17" s="14">
        <v>0</v>
      </c>
      <c r="F17" s="14">
        <v>0</v>
      </c>
      <c r="G17" s="14">
        <v>0</v>
      </c>
      <c r="H17" s="14">
        <v>0</v>
      </c>
      <c r="I17" s="14">
        <v>0.1541501976284585</v>
      </c>
      <c r="J17" s="14">
        <v>0</v>
      </c>
      <c r="K17" s="15">
        <v>0</v>
      </c>
      <c r="L17" s="14">
        <v>0</v>
      </c>
      <c r="M17" s="14">
        <v>0</v>
      </c>
      <c r="N17" s="14">
        <v>1.5810276679841896E-2</v>
      </c>
      <c r="O17" s="14">
        <v>0</v>
      </c>
      <c r="P17" s="14">
        <v>0.13438735177865613</v>
      </c>
      <c r="Q17" s="14">
        <v>1.5810276679841896E-2</v>
      </c>
      <c r="R17" s="14">
        <v>9.0909090909090912E-2</v>
      </c>
      <c r="S17" s="14">
        <v>7.9051383399209481E-3</v>
      </c>
      <c r="T17" s="14">
        <v>0</v>
      </c>
      <c r="U17" s="14">
        <v>1.9762845849802372E-2</v>
      </c>
      <c r="V17" s="14">
        <v>0</v>
      </c>
      <c r="W17" s="14">
        <v>5.9288537549407112E-2</v>
      </c>
      <c r="X17" s="14">
        <v>7.9051383399209481E-3</v>
      </c>
      <c r="Y17" s="14">
        <v>0</v>
      </c>
      <c r="Z17" s="21">
        <v>0.49407114624505927</v>
      </c>
    </row>
    <row r="18" spans="1:26" x14ac:dyDescent="0.25">
      <c r="A18" s="4">
        <v>1990</v>
      </c>
      <c r="B18" s="8">
        <v>288</v>
      </c>
      <c r="C18" s="8" t="s">
        <v>43</v>
      </c>
      <c r="D18" s="15">
        <v>0</v>
      </c>
      <c r="E18" s="14">
        <v>0</v>
      </c>
      <c r="F18" s="14">
        <v>0</v>
      </c>
      <c r="G18" s="14">
        <v>0</v>
      </c>
      <c r="H18" s="14">
        <v>0</v>
      </c>
      <c r="I18" s="14">
        <v>0.19791666666666666</v>
      </c>
      <c r="J18" s="14">
        <v>0</v>
      </c>
      <c r="K18" s="15">
        <v>0</v>
      </c>
      <c r="L18" s="14">
        <v>0</v>
      </c>
      <c r="M18" s="14">
        <v>0</v>
      </c>
      <c r="N18" s="14">
        <v>2.0833333333333336E-2</v>
      </c>
      <c r="O18" s="14">
        <v>0</v>
      </c>
      <c r="P18" s="14">
        <v>0.12847222222222221</v>
      </c>
      <c r="Q18" s="14">
        <v>5.9027777777777776E-2</v>
      </c>
      <c r="R18" s="14">
        <v>3.4722222222222224E-2</v>
      </c>
      <c r="S18" s="14">
        <v>1.0416666666666666E-2</v>
      </c>
      <c r="T18" s="14">
        <v>0</v>
      </c>
      <c r="U18" s="14">
        <v>1.3888888888888888E-2</v>
      </c>
      <c r="V18" s="14">
        <v>0</v>
      </c>
      <c r="W18" s="14">
        <v>3.472222222222222E-3</v>
      </c>
      <c r="X18" s="14">
        <v>2.7777777777777776E-2</v>
      </c>
      <c r="Y18" s="14">
        <v>3.472222222222222E-3</v>
      </c>
      <c r="Z18" s="21">
        <v>0.5</v>
      </c>
    </row>
    <row r="19" spans="1:26" x14ac:dyDescent="0.25">
      <c r="A19" s="4">
        <v>1991</v>
      </c>
      <c r="B19" s="8">
        <v>443</v>
      </c>
      <c r="C19" s="8" t="s">
        <v>43</v>
      </c>
      <c r="D19" s="15">
        <v>0</v>
      </c>
      <c r="E19" s="14">
        <v>0</v>
      </c>
      <c r="F19" s="14">
        <v>0</v>
      </c>
      <c r="G19" s="14">
        <v>0</v>
      </c>
      <c r="H19" s="14">
        <v>0</v>
      </c>
      <c r="I19" s="14">
        <v>9.9322799097065456E-2</v>
      </c>
      <c r="J19" s="14">
        <v>2.2573363431151242E-2</v>
      </c>
      <c r="K19" s="15">
        <v>0</v>
      </c>
      <c r="L19" s="14">
        <v>6.7720090293453723E-3</v>
      </c>
      <c r="M19" s="14">
        <v>2.257336343115124E-3</v>
      </c>
      <c r="N19" s="14">
        <v>2.4830699774266368E-2</v>
      </c>
      <c r="O19" s="14">
        <v>0</v>
      </c>
      <c r="P19" s="14">
        <v>7.2234762979683967E-2</v>
      </c>
      <c r="Q19" s="14">
        <v>2.9345372460496615E-2</v>
      </c>
      <c r="R19" s="14">
        <v>2.0316027088036117E-2</v>
      </c>
      <c r="S19" s="14">
        <v>1.580135440180587E-2</v>
      </c>
      <c r="T19" s="14">
        <v>2.257336343115124E-3</v>
      </c>
      <c r="U19" s="14">
        <v>1.1286681715575621E-2</v>
      </c>
      <c r="V19" s="14">
        <v>0</v>
      </c>
      <c r="W19" s="14">
        <v>2.0316027088036117E-2</v>
      </c>
      <c r="X19" s="14">
        <v>9.480812641083522E-2</v>
      </c>
      <c r="Y19" s="14">
        <v>0</v>
      </c>
      <c r="Z19" s="21">
        <v>0.57787810383747173</v>
      </c>
    </row>
    <row r="20" spans="1:26" x14ac:dyDescent="0.25">
      <c r="A20" s="4">
        <v>1992</v>
      </c>
      <c r="B20" s="8">
        <v>1147</v>
      </c>
      <c r="C20" s="8" t="s">
        <v>43</v>
      </c>
      <c r="D20" s="15">
        <v>0</v>
      </c>
      <c r="E20" s="14">
        <v>0</v>
      </c>
      <c r="F20" s="14">
        <v>0</v>
      </c>
      <c r="G20" s="14">
        <v>0</v>
      </c>
      <c r="H20" s="14">
        <v>0</v>
      </c>
      <c r="I20" s="14">
        <v>0.16390584132519617</v>
      </c>
      <c r="J20" s="14">
        <v>1.9180470793374021E-2</v>
      </c>
      <c r="K20" s="15">
        <v>0</v>
      </c>
      <c r="L20" s="14">
        <v>0</v>
      </c>
      <c r="M20" s="14">
        <v>5.2310374891020054E-3</v>
      </c>
      <c r="N20" s="14">
        <v>9.5902353966870104E-3</v>
      </c>
      <c r="O20" s="14">
        <v>0</v>
      </c>
      <c r="P20" s="14">
        <v>0.23016564952048824</v>
      </c>
      <c r="Q20" s="14">
        <v>3.8360941586748042E-2</v>
      </c>
      <c r="R20" s="14">
        <v>4.8823016564952047E-2</v>
      </c>
      <c r="S20" s="14">
        <v>1.4821272885789015E-2</v>
      </c>
      <c r="T20" s="14">
        <v>0</v>
      </c>
      <c r="U20" s="14">
        <v>1.9180470793374021E-2</v>
      </c>
      <c r="V20" s="14">
        <v>0</v>
      </c>
      <c r="W20" s="14">
        <v>7.8465562336530077E-3</v>
      </c>
      <c r="X20" s="14">
        <v>3.4001743679163032E-2</v>
      </c>
      <c r="Y20" s="14">
        <v>4.3591979075850041E-3</v>
      </c>
      <c r="Z20" s="21">
        <v>0.40453356582388839</v>
      </c>
    </row>
    <row r="21" spans="1:26" x14ac:dyDescent="0.25">
      <c r="A21" s="4">
        <v>1993</v>
      </c>
      <c r="B21" s="8">
        <v>488</v>
      </c>
      <c r="C21" s="8" t="s">
        <v>43</v>
      </c>
      <c r="D21" s="15">
        <v>0</v>
      </c>
      <c r="E21" s="14">
        <v>0</v>
      </c>
      <c r="F21" s="14">
        <v>0</v>
      </c>
      <c r="G21" s="14">
        <v>0</v>
      </c>
      <c r="H21" s="14">
        <v>0</v>
      </c>
      <c r="I21" s="14">
        <v>0.18442622950819673</v>
      </c>
      <c r="J21" s="14">
        <v>4.5081967213114756E-2</v>
      </c>
      <c r="K21" s="15">
        <v>0</v>
      </c>
      <c r="L21" s="14">
        <v>0</v>
      </c>
      <c r="M21" s="14">
        <v>6.1475409836065573E-3</v>
      </c>
      <c r="N21" s="14">
        <v>0</v>
      </c>
      <c r="O21" s="14">
        <v>0</v>
      </c>
      <c r="P21" s="14">
        <v>0.14344262295081966</v>
      </c>
      <c r="Q21" s="14">
        <v>2.4590163934426229E-2</v>
      </c>
      <c r="R21" s="14">
        <v>5.5327868852459015E-2</v>
      </c>
      <c r="S21" s="14">
        <v>2.0491803278688526E-3</v>
      </c>
      <c r="T21" s="14">
        <v>0</v>
      </c>
      <c r="U21" s="14">
        <v>4.0983606557377046E-2</v>
      </c>
      <c r="V21" s="14">
        <v>0</v>
      </c>
      <c r="W21" s="14">
        <v>2.0491803278688523E-2</v>
      </c>
      <c r="X21" s="14">
        <v>4.3032786885245901E-2</v>
      </c>
      <c r="Y21" s="14">
        <v>8.1967213114754103E-3</v>
      </c>
      <c r="Z21" s="21">
        <v>0.42622950819672129</v>
      </c>
    </row>
    <row r="22" spans="1:26" x14ac:dyDescent="0.25">
      <c r="A22" s="4">
        <v>1994</v>
      </c>
      <c r="B22" s="8">
        <v>29</v>
      </c>
      <c r="C22" s="8" t="s">
        <v>43</v>
      </c>
      <c r="D22" s="15">
        <v>0</v>
      </c>
      <c r="E22" s="14">
        <v>0</v>
      </c>
      <c r="F22" s="14">
        <v>0</v>
      </c>
      <c r="G22" s="14">
        <v>0</v>
      </c>
      <c r="H22" s="14">
        <v>0</v>
      </c>
      <c r="I22" s="14">
        <v>0.27586206896551724</v>
      </c>
      <c r="J22" s="14">
        <v>0</v>
      </c>
      <c r="K22" s="15">
        <v>0</v>
      </c>
      <c r="L22" s="14">
        <v>0.10344827586206896</v>
      </c>
      <c r="M22" s="14">
        <v>0</v>
      </c>
      <c r="N22" s="14">
        <v>0</v>
      </c>
      <c r="O22" s="14">
        <v>0</v>
      </c>
      <c r="P22" s="14">
        <v>0</v>
      </c>
      <c r="Q22" s="14">
        <v>0</v>
      </c>
      <c r="R22" s="14">
        <v>0</v>
      </c>
      <c r="S22" s="14">
        <v>0</v>
      </c>
      <c r="T22" s="14">
        <v>0</v>
      </c>
      <c r="U22" s="14">
        <v>0</v>
      </c>
      <c r="V22" s="14">
        <v>0</v>
      </c>
      <c r="W22" s="14">
        <v>0</v>
      </c>
      <c r="X22" s="14">
        <v>0</v>
      </c>
      <c r="Y22" s="14">
        <v>6.8965517241379309E-2</v>
      </c>
      <c r="Z22" s="21">
        <v>0.55172413793103448</v>
      </c>
    </row>
    <row r="23" spans="1:26" x14ac:dyDescent="0.25">
      <c r="A23" s="4">
        <v>1995</v>
      </c>
      <c r="B23" s="8">
        <v>30</v>
      </c>
      <c r="C23" s="8" t="s">
        <v>43</v>
      </c>
      <c r="D23" s="15">
        <v>0</v>
      </c>
      <c r="E23" s="14">
        <v>0</v>
      </c>
      <c r="F23" s="14">
        <v>0</v>
      </c>
      <c r="G23" s="14">
        <v>0</v>
      </c>
      <c r="H23" s="14">
        <v>0</v>
      </c>
      <c r="I23" s="14">
        <v>0</v>
      </c>
      <c r="J23" s="14">
        <v>0</v>
      </c>
      <c r="K23" s="15">
        <v>0</v>
      </c>
      <c r="L23" s="14">
        <v>0</v>
      </c>
      <c r="M23" s="14">
        <v>0</v>
      </c>
      <c r="N23" s="14">
        <v>0</v>
      </c>
      <c r="O23" s="14">
        <v>0</v>
      </c>
      <c r="P23" s="14">
        <v>0</v>
      </c>
      <c r="Q23" s="14">
        <v>0</v>
      </c>
      <c r="R23" s="14">
        <v>0</v>
      </c>
      <c r="S23" s="14">
        <v>0</v>
      </c>
      <c r="T23" s="14">
        <v>0</v>
      </c>
      <c r="U23" s="14">
        <v>0</v>
      </c>
      <c r="V23" s="14">
        <v>0</v>
      </c>
      <c r="W23" s="14">
        <v>3.3333333333333333E-2</v>
      </c>
      <c r="X23" s="14">
        <v>0.1</v>
      </c>
      <c r="Y23" s="14">
        <v>0</v>
      </c>
      <c r="Z23" s="21">
        <v>0.8666666666666667</v>
      </c>
    </row>
    <row r="24" spans="1:26" x14ac:dyDescent="0.25">
      <c r="A24" s="4">
        <v>1996</v>
      </c>
      <c r="B24" s="8">
        <v>62</v>
      </c>
      <c r="C24" s="8" t="s">
        <v>43</v>
      </c>
      <c r="D24" s="15">
        <v>0</v>
      </c>
      <c r="E24" s="14">
        <v>0</v>
      </c>
      <c r="F24" s="14">
        <v>0</v>
      </c>
      <c r="G24" s="14">
        <v>0</v>
      </c>
      <c r="H24" s="14">
        <v>0</v>
      </c>
      <c r="I24" s="14">
        <v>0</v>
      </c>
      <c r="J24" s="14">
        <v>0</v>
      </c>
      <c r="K24" s="15">
        <v>0</v>
      </c>
      <c r="L24" s="14">
        <v>0</v>
      </c>
      <c r="M24" s="14">
        <v>0</v>
      </c>
      <c r="N24" s="14">
        <v>0</v>
      </c>
      <c r="O24" s="14">
        <v>0</v>
      </c>
      <c r="P24" s="14">
        <v>0</v>
      </c>
      <c r="Q24" s="14">
        <v>0</v>
      </c>
      <c r="R24" s="14">
        <v>8.0645161290322578E-2</v>
      </c>
      <c r="S24" s="14">
        <v>0</v>
      </c>
      <c r="T24" s="14">
        <v>0</v>
      </c>
      <c r="U24" s="14">
        <v>0</v>
      </c>
      <c r="V24" s="14">
        <v>0</v>
      </c>
      <c r="W24" s="14">
        <v>6.4516129032258063E-2</v>
      </c>
      <c r="X24" s="14">
        <v>0</v>
      </c>
      <c r="Y24" s="14">
        <v>6.4516129032258063E-2</v>
      </c>
      <c r="Z24" s="21">
        <v>0.79032258064516125</v>
      </c>
    </row>
    <row r="25" spans="1:26" x14ac:dyDescent="0.25">
      <c r="A25" s="4">
        <v>1997</v>
      </c>
      <c r="B25" s="8">
        <v>207</v>
      </c>
      <c r="C25" s="8" t="s">
        <v>43</v>
      </c>
      <c r="D25" s="15">
        <v>0</v>
      </c>
      <c r="E25" s="14">
        <v>0</v>
      </c>
      <c r="F25" s="14">
        <v>0</v>
      </c>
      <c r="G25" s="14">
        <v>0</v>
      </c>
      <c r="H25" s="14">
        <v>0</v>
      </c>
      <c r="I25" s="14">
        <v>0.17391304347826086</v>
      </c>
      <c r="J25" s="14">
        <v>3.864734299516908E-2</v>
      </c>
      <c r="K25" s="15">
        <v>0</v>
      </c>
      <c r="L25" s="14">
        <v>2.8985507246376812E-2</v>
      </c>
      <c r="M25" s="14">
        <v>0</v>
      </c>
      <c r="N25" s="14">
        <v>0</v>
      </c>
      <c r="O25" s="14">
        <v>0</v>
      </c>
      <c r="P25" s="14">
        <v>2.8985507246376812E-2</v>
      </c>
      <c r="Q25" s="14">
        <v>2.8985507246376812E-2</v>
      </c>
      <c r="R25" s="14">
        <v>5.3140096618357488E-2</v>
      </c>
      <c r="S25" s="14">
        <v>0</v>
      </c>
      <c r="T25" s="14">
        <v>0</v>
      </c>
      <c r="U25" s="14">
        <v>0</v>
      </c>
      <c r="V25" s="14">
        <v>0</v>
      </c>
      <c r="W25" s="14">
        <v>9.6618357487922701E-3</v>
      </c>
      <c r="X25" s="14">
        <v>7.7294685990338161E-2</v>
      </c>
      <c r="Y25" s="14">
        <v>0.10144927536231885</v>
      </c>
      <c r="Z25" s="21">
        <v>0.45893719806763283</v>
      </c>
    </row>
    <row r="26" spans="1:26" x14ac:dyDescent="0.25">
      <c r="A26" s="4">
        <v>1998</v>
      </c>
      <c r="B26" s="8">
        <v>107</v>
      </c>
      <c r="C26" s="8" t="s">
        <v>43</v>
      </c>
      <c r="D26" s="15">
        <v>0</v>
      </c>
      <c r="E26" s="14">
        <v>0</v>
      </c>
      <c r="F26" s="14">
        <v>0</v>
      </c>
      <c r="G26" s="14">
        <v>0</v>
      </c>
      <c r="H26" s="14">
        <v>0</v>
      </c>
      <c r="I26" s="14">
        <v>9.3457943925233638E-3</v>
      </c>
      <c r="J26" s="14">
        <v>9.3457943925233641E-2</v>
      </c>
      <c r="K26" s="15">
        <v>0</v>
      </c>
      <c r="L26" s="14">
        <v>0</v>
      </c>
      <c r="M26" s="14">
        <v>0</v>
      </c>
      <c r="N26" s="14">
        <v>0</v>
      </c>
      <c r="O26" s="14">
        <v>3.7383177570093455E-2</v>
      </c>
      <c r="P26" s="14">
        <v>9.3457943925233638E-3</v>
      </c>
      <c r="Q26" s="14">
        <v>9.3457943925233638E-3</v>
      </c>
      <c r="R26" s="14">
        <v>0</v>
      </c>
      <c r="S26" s="14">
        <v>0</v>
      </c>
      <c r="T26" s="14">
        <v>0</v>
      </c>
      <c r="U26" s="14">
        <v>0</v>
      </c>
      <c r="V26" s="14">
        <v>0</v>
      </c>
      <c r="W26" s="14">
        <v>1.8691588785046728E-2</v>
      </c>
      <c r="X26" s="14">
        <v>0.20560747663551401</v>
      </c>
      <c r="Y26" s="14">
        <v>9.3457943925233638E-3</v>
      </c>
      <c r="Z26" s="21">
        <v>0.60747663551401865</v>
      </c>
    </row>
    <row r="27" spans="1:26" x14ac:dyDescent="0.25">
      <c r="A27" s="4">
        <v>1999</v>
      </c>
      <c r="B27" s="8">
        <v>323</v>
      </c>
      <c r="C27" s="8" t="s">
        <v>43</v>
      </c>
      <c r="D27" s="15">
        <v>0</v>
      </c>
      <c r="E27" s="14">
        <v>0</v>
      </c>
      <c r="F27" s="14">
        <v>0</v>
      </c>
      <c r="G27" s="14">
        <v>0</v>
      </c>
      <c r="H27" s="14">
        <v>0</v>
      </c>
      <c r="I27" s="14">
        <v>2.1671826625386997E-2</v>
      </c>
      <c r="J27" s="14">
        <v>8.6687306501547989E-2</v>
      </c>
      <c r="K27" s="15">
        <v>0</v>
      </c>
      <c r="L27" s="14">
        <v>0</v>
      </c>
      <c r="M27" s="14">
        <v>0</v>
      </c>
      <c r="N27" s="14">
        <v>0</v>
      </c>
      <c r="O27" s="14">
        <v>0</v>
      </c>
      <c r="P27" s="14">
        <v>3.7151702786377708E-2</v>
      </c>
      <c r="Q27" s="14">
        <v>1.5479876160990712E-2</v>
      </c>
      <c r="R27" s="14">
        <v>2.4767801857585141E-2</v>
      </c>
      <c r="S27" s="14">
        <v>1.8575851393188854E-2</v>
      </c>
      <c r="T27" s="14">
        <v>0</v>
      </c>
      <c r="U27" s="14">
        <v>0</v>
      </c>
      <c r="V27" s="14">
        <v>0</v>
      </c>
      <c r="W27" s="14">
        <v>3.4055727554179564E-2</v>
      </c>
      <c r="X27" s="14">
        <v>6.1919504643962849E-2</v>
      </c>
      <c r="Y27" s="14">
        <v>0.10526315789473684</v>
      </c>
      <c r="Z27" s="21">
        <v>0.59442724458204332</v>
      </c>
    </row>
    <row r="28" spans="1:26" x14ac:dyDescent="0.25">
      <c r="A28" s="4">
        <v>2000</v>
      </c>
      <c r="B28" s="8">
        <v>249</v>
      </c>
      <c r="C28" s="8" t="s">
        <v>43</v>
      </c>
      <c r="D28" s="15">
        <v>0</v>
      </c>
      <c r="E28" s="14">
        <v>0</v>
      </c>
      <c r="F28" s="14">
        <v>0</v>
      </c>
      <c r="G28" s="14">
        <v>0</v>
      </c>
      <c r="H28" s="14">
        <v>0</v>
      </c>
      <c r="I28" s="14">
        <v>0.15662650602409636</v>
      </c>
      <c r="J28" s="14">
        <v>0.11244979919678715</v>
      </c>
      <c r="K28" s="15">
        <v>0</v>
      </c>
      <c r="L28" s="14">
        <v>1.6064257028112448E-2</v>
      </c>
      <c r="M28" s="14">
        <v>0</v>
      </c>
      <c r="N28" s="14">
        <v>0</v>
      </c>
      <c r="O28" s="14">
        <v>0</v>
      </c>
      <c r="P28" s="14">
        <v>2.0080321285140562E-2</v>
      </c>
      <c r="Q28" s="14">
        <v>0</v>
      </c>
      <c r="R28" s="14">
        <v>0</v>
      </c>
      <c r="S28" s="14">
        <v>0</v>
      </c>
      <c r="T28" s="14">
        <v>0</v>
      </c>
      <c r="U28" s="14">
        <v>8.0321285140562242E-3</v>
      </c>
      <c r="V28" s="14">
        <v>0</v>
      </c>
      <c r="W28" s="14">
        <v>2.4096385542168676E-2</v>
      </c>
      <c r="X28" s="14">
        <v>3.2128514056224897E-2</v>
      </c>
      <c r="Y28" s="14">
        <v>0.10441767068273092</v>
      </c>
      <c r="Z28" s="21">
        <v>0.52610441767068272</v>
      </c>
    </row>
    <row r="29" spans="1:26" x14ac:dyDescent="0.25">
      <c r="A29" s="4">
        <v>2001</v>
      </c>
      <c r="B29" s="8">
        <v>1137</v>
      </c>
      <c r="C29" s="8" t="s">
        <v>43</v>
      </c>
      <c r="D29" s="15">
        <v>0</v>
      </c>
      <c r="E29" s="14">
        <v>0</v>
      </c>
      <c r="F29" s="14">
        <v>0</v>
      </c>
      <c r="G29" s="14">
        <v>0</v>
      </c>
      <c r="H29" s="14">
        <v>0</v>
      </c>
      <c r="I29" s="14">
        <v>8.0914687774846089E-2</v>
      </c>
      <c r="J29" s="14">
        <v>2.1108179419525065E-2</v>
      </c>
      <c r="K29" s="15">
        <v>0</v>
      </c>
      <c r="L29" s="14">
        <v>2.6385224274406332E-3</v>
      </c>
      <c r="M29" s="14">
        <v>0</v>
      </c>
      <c r="N29" s="14">
        <v>0</v>
      </c>
      <c r="O29" s="14">
        <v>0</v>
      </c>
      <c r="P29" s="14">
        <v>6.6842568161829374E-2</v>
      </c>
      <c r="Q29" s="14">
        <v>2.5505716798592787E-2</v>
      </c>
      <c r="R29" s="14">
        <v>0.11169744942832015</v>
      </c>
      <c r="S29" s="14">
        <v>7.0360598065083556E-3</v>
      </c>
      <c r="T29" s="14">
        <v>8.7950747581354446E-4</v>
      </c>
      <c r="U29" s="14">
        <v>2.6385224274406332E-3</v>
      </c>
      <c r="V29" s="14">
        <v>0</v>
      </c>
      <c r="W29" s="14">
        <v>1.3192612137203167E-2</v>
      </c>
      <c r="X29" s="14">
        <v>4.4854881266490766E-2</v>
      </c>
      <c r="Y29" s="14">
        <v>9.7625329815303433E-2</v>
      </c>
      <c r="Z29" s="21">
        <v>0.52506596306068598</v>
      </c>
    </row>
    <row r="30" spans="1:26" x14ac:dyDescent="0.25">
      <c r="A30" s="4">
        <v>2002</v>
      </c>
      <c r="B30" s="8">
        <v>1888</v>
      </c>
      <c r="C30" s="8" t="s">
        <v>43</v>
      </c>
      <c r="D30" s="15">
        <v>3.177966101694915E-3</v>
      </c>
      <c r="E30" s="14">
        <v>0</v>
      </c>
      <c r="F30" s="14">
        <v>0</v>
      </c>
      <c r="G30" s="14">
        <v>0</v>
      </c>
      <c r="H30" s="14">
        <v>0</v>
      </c>
      <c r="I30" s="14">
        <v>8.7923728813559324E-2</v>
      </c>
      <c r="J30" s="14">
        <v>2.7012711864406781E-2</v>
      </c>
      <c r="K30" s="15">
        <v>0</v>
      </c>
      <c r="L30" s="14">
        <v>0</v>
      </c>
      <c r="M30" s="14">
        <v>0</v>
      </c>
      <c r="N30" s="14">
        <v>0</v>
      </c>
      <c r="O30" s="14">
        <v>0</v>
      </c>
      <c r="P30" s="14">
        <v>0.15042372881355931</v>
      </c>
      <c r="Q30" s="14">
        <v>5.2966101694915252E-2</v>
      </c>
      <c r="R30" s="14">
        <v>3.125E-2</v>
      </c>
      <c r="S30" s="14">
        <v>1.5360169491525424E-2</v>
      </c>
      <c r="T30" s="14">
        <v>1.0593220338983051E-3</v>
      </c>
      <c r="U30" s="14">
        <v>0</v>
      </c>
      <c r="V30" s="14">
        <v>0</v>
      </c>
      <c r="W30" s="14">
        <v>7.5211864406779655E-2</v>
      </c>
      <c r="X30" s="14">
        <v>2.7012711864406781E-2</v>
      </c>
      <c r="Y30" s="14">
        <v>6.991525423728813E-2</v>
      </c>
      <c r="Z30" s="21">
        <v>0.4586864406779661</v>
      </c>
    </row>
    <row r="31" spans="1:26" x14ac:dyDescent="0.25">
      <c r="A31" s="4">
        <v>2003</v>
      </c>
      <c r="B31" s="8">
        <v>2012</v>
      </c>
      <c r="C31" s="8" t="s">
        <v>43</v>
      </c>
      <c r="D31" s="15">
        <v>0</v>
      </c>
      <c r="E31" s="14">
        <v>0</v>
      </c>
      <c r="F31" s="14">
        <v>0</v>
      </c>
      <c r="G31" s="14">
        <v>0</v>
      </c>
      <c r="H31" s="14">
        <v>0</v>
      </c>
      <c r="I31" s="14">
        <v>0.13320079522862824</v>
      </c>
      <c r="J31" s="14">
        <v>4.7713717693836977E-2</v>
      </c>
      <c r="K31" s="15">
        <v>0</v>
      </c>
      <c r="L31" s="14">
        <v>3.4791252485089465E-3</v>
      </c>
      <c r="M31" s="14">
        <v>0</v>
      </c>
      <c r="N31" s="14">
        <v>0</v>
      </c>
      <c r="O31" s="14">
        <v>0</v>
      </c>
      <c r="P31" s="14">
        <v>9.5427435387673953E-2</v>
      </c>
      <c r="Q31" s="14">
        <v>5.7157057654075548E-2</v>
      </c>
      <c r="R31" s="14">
        <v>3.2803180914512925E-2</v>
      </c>
      <c r="S31" s="14">
        <v>2.485089463220676E-3</v>
      </c>
      <c r="T31" s="14">
        <v>0</v>
      </c>
      <c r="U31" s="14">
        <v>5.9642147117296221E-3</v>
      </c>
      <c r="V31" s="14">
        <v>0</v>
      </c>
      <c r="W31" s="14">
        <v>6.1133200795228632E-2</v>
      </c>
      <c r="X31" s="14">
        <v>1.9383697813121274E-2</v>
      </c>
      <c r="Y31" s="14">
        <v>5.4174950298210733E-2</v>
      </c>
      <c r="Z31" s="21">
        <v>0.48707753479125249</v>
      </c>
    </row>
    <row r="32" spans="1:26" x14ac:dyDescent="0.25">
      <c r="A32" s="4">
        <v>2004</v>
      </c>
      <c r="B32" s="8">
        <v>1566</v>
      </c>
      <c r="C32" s="8" t="s">
        <v>43</v>
      </c>
      <c r="D32" s="15">
        <v>4.4699872286079181E-3</v>
      </c>
      <c r="E32" s="14">
        <v>0</v>
      </c>
      <c r="F32" s="14">
        <v>0</v>
      </c>
      <c r="G32" s="14">
        <v>3.1928480204342275E-3</v>
      </c>
      <c r="H32" s="14">
        <v>0</v>
      </c>
      <c r="I32" s="14">
        <v>0.21392081736909324</v>
      </c>
      <c r="J32" s="14">
        <v>7.9182630906768844E-2</v>
      </c>
      <c r="K32" s="15">
        <v>0</v>
      </c>
      <c r="L32" s="14">
        <v>7.0242656449553001E-3</v>
      </c>
      <c r="M32" s="14">
        <v>0</v>
      </c>
      <c r="N32" s="14">
        <v>0</v>
      </c>
      <c r="O32" s="14">
        <v>0</v>
      </c>
      <c r="P32" s="14">
        <v>4.1507024265644954E-2</v>
      </c>
      <c r="Q32" s="14">
        <v>3.3205619412515965E-2</v>
      </c>
      <c r="R32" s="14">
        <v>3.7037037037037035E-2</v>
      </c>
      <c r="S32" s="14">
        <v>1.277139208173691E-3</v>
      </c>
      <c r="T32" s="14">
        <v>0</v>
      </c>
      <c r="U32" s="14">
        <v>1.277139208173691E-3</v>
      </c>
      <c r="V32" s="14">
        <v>0</v>
      </c>
      <c r="W32" s="14">
        <v>0.15581098339719029</v>
      </c>
      <c r="X32" s="14">
        <v>1.1494252873563218E-2</v>
      </c>
      <c r="Y32" s="14">
        <v>0.1053639846743295</v>
      </c>
      <c r="Z32" s="21">
        <v>0.30523627075351212</v>
      </c>
    </row>
    <row r="33" spans="1:26" x14ac:dyDescent="0.25">
      <c r="A33" s="4">
        <v>2005</v>
      </c>
      <c r="B33" s="8">
        <v>600</v>
      </c>
      <c r="C33" s="8" t="s">
        <v>43</v>
      </c>
      <c r="D33" s="15">
        <v>0</v>
      </c>
      <c r="E33" s="14">
        <v>0</v>
      </c>
      <c r="F33" s="14">
        <v>0</v>
      </c>
      <c r="G33" s="14">
        <v>3.3333333333333335E-3</v>
      </c>
      <c r="H33" s="14">
        <v>0</v>
      </c>
      <c r="I33" s="14">
        <v>0.29333333333333333</v>
      </c>
      <c r="J33" s="14">
        <v>6.6666666666666666E-2</v>
      </c>
      <c r="K33" s="15">
        <v>0</v>
      </c>
      <c r="L33" s="14">
        <v>0</v>
      </c>
      <c r="M33" s="14">
        <v>0</v>
      </c>
      <c r="N33" s="14">
        <v>0</v>
      </c>
      <c r="O33" s="14">
        <v>0</v>
      </c>
      <c r="P33" s="14">
        <v>4.8333333333333332E-2</v>
      </c>
      <c r="Q33" s="14">
        <v>0.02</v>
      </c>
      <c r="R33" s="14">
        <v>1.4999999999999999E-2</v>
      </c>
      <c r="S33" s="14">
        <v>0</v>
      </c>
      <c r="T33" s="14">
        <v>0</v>
      </c>
      <c r="U33" s="14">
        <v>0</v>
      </c>
      <c r="V33" s="14">
        <v>0</v>
      </c>
      <c r="W33" s="14">
        <v>0.155</v>
      </c>
      <c r="X33" s="14">
        <v>1.6666666666666668E-3</v>
      </c>
      <c r="Y33" s="14">
        <v>9.6666666666666665E-2</v>
      </c>
      <c r="Z33" s="21">
        <v>0.3</v>
      </c>
    </row>
    <row r="34" spans="1:26" x14ac:dyDescent="0.25">
      <c r="A34" s="4">
        <v>2006</v>
      </c>
      <c r="B34" s="8">
        <v>85</v>
      </c>
      <c r="C34" s="8" t="s">
        <v>43</v>
      </c>
      <c r="D34" s="15">
        <v>0</v>
      </c>
      <c r="E34" s="14">
        <v>0</v>
      </c>
      <c r="F34" s="14">
        <v>0</v>
      </c>
      <c r="G34" s="14">
        <v>0</v>
      </c>
      <c r="H34" s="14">
        <v>0</v>
      </c>
      <c r="I34" s="14">
        <v>0.15294117647058825</v>
      </c>
      <c r="J34" s="14">
        <v>0.14117647058823529</v>
      </c>
      <c r="K34" s="15">
        <v>0</v>
      </c>
      <c r="L34" s="14">
        <v>0</v>
      </c>
      <c r="M34" s="14">
        <v>0</v>
      </c>
      <c r="N34" s="14">
        <v>0</v>
      </c>
      <c r="O34" s="14">
        <v>0</v>
      </c>
      <c r="P34" s="14">
        <v>2.3529411764705882E-2</v>
      </c>
      <c r="Q34" s="14">
        <v>0</v>
      </c>
      <c r="R34" s="14">
        <v>0</v>
      </c>
      <c r="S34" s="14">
        <v>0</v>
      </c>
      <c r="T34" s="14">
        <v>0</v>
      </c>
      <c r="U34" s="14">
        <v>0</v>
      </c>
      <c r="V34" s="14">
        <v>0</v>
      </c>
      <c r="W34" s="14">
        <v>9.4117647058823528E-2</v>
      </c>
      <c r="X34" s="14">
        <v>1.1764705882352941E-2</v>
      </c>
      <c r="Y34" s="14">
        <v>2.3529411764705882E-2</v>
      </c>
      <c r="Z34" s="21">
        <v>0.55294117647058827</v>
      </c>
    </row>
    <row r="35" spans="1:26" x14ac:dyDescent="0.25">
      <c r="A35" s="4">
        <v>2007</v>
      </c>
      <c r="B35" s="8">
        <v>157</v>
      </c>
      <c r="C35" s="8" t="s">
        <v>43</v>
      </c>
      <c r="D35" s="15">
        <v>0</v>
      </c>
      <c r="E35" s="14">
        <v>6.369426751592357E-3</v>
      </c>
      <c r="F35" s="14">
        <v>0</v>
      </c>
      <c r="G35" s="14">
        <v>0</v>
      </c>
      <c r="H35" s="14">
        <v>0</v>
      </c>
      <c r="I35" s="14">
        <v>9.5541401273885357E-2</v>
      </c>
      <c r="J35" s="14">
        <v>0</v>
      </c>
      <c r="K35" s="15">
        <v>0</v>
      </c>
      <c r="L35" s="14">
        <v>0</v>
      </c>
      <c r="M35" s="14">
        <v>0</v>
      </c>
      <c r="N35" s="14">
        <v>0</v>
      </c>
      <c r="O35" s="14">
        <v>0</v>
      </c>
      <c r="P35" s="14">
        <v>5.7324840764331211E-2</v>
      </c>
      <c r="Q35" s="14">
        <v>2.5477707006369428E-2</v>
      </c>
      <c r="R35" s="14">
        <v>0</v>
      </c>
      <c r="S35" s="14">
        <v>0</v>
      </c>
      <c r="T35" s="14">
        <v>0</v>
      </c>
      <c r="U35" s="14">
        <v>0</v>
      </c>
      <c r="V35" s="14">
        <v>0</v>
      </c>
      <c r="W35" s="14">
        <v>4.4585987261146494E-2</v>
      </c>
      <c r="X35" s="14">
        <v>2.5477707006369428E-2</v>
      </c>
      <c r="Y35" s="14">
        <v>0</v>
      </c>
      <c r="Z35" s="21">
        <v>0.74522292993630568</v>
      </c>
    </row>
    <row r="36" spans="1:26" x14ac:dyDescent="0.25">
      <c r="A36" s="4">
        <v>2008</v>
      </c>
      <c r="B36" s="8">
        <v>372</v>
      </c>
      <c r="C36" s="8" t="s">
        <v>43</v>
      </c>
      <c r="D36" s="15">
        <v>0</v>
      </c>
      <c r="E36" s="14">
        <v>0</v>
      </c>
      <c r="F36" s="14">
        <v>0</v>
      </c>
      <c r="G36" s="14">
        <v>0</v>
      </c>
      <c r="H36" s="14">
        <v>0</v>
      </c>
      <c r="I36" s="14">
        <v>0.11021505376344087</v>
      </c>
      <c r="J36" s="14">
        <v>8.8709677419354843E-2</v>
      </c>
      <c r="K36" s="15">
        <v>0</v>
      </c>
      <c r="L36" s="14">
        <v>0</v>
      </c>
      <c r="M36" s="14">
        <v>0</v>
      </c>
      <c r="N36" s="14">
        <v>0</v>
      </c>
      <c r="O36" s="14">
        <v>0</v>
      </c>
      <c r="P36" s="14">
        <v>3.7634408602150539E-2</v>
      </c>
      <c r="Q36" s="14">
        <v>6.4516129032258063E-2</v>
      </c>
      <c r="R36" s="14">
        <v>0</v>
      </c>
      <c r="S36" s="14">
        <v>0</v>
      </c>
      <c r="T36" s="14">
        <v>0</v>
      </c>
      <c r="U36" s="14">
        <v>0</v>
      </c>
      <c r="V36" s="14">
        <v>0</v>
      </c>
      <c r="W36" s="14">
        <v>0.23387096774193547</v>
      </c>
      <c r="X36" s="14">
        <v>3.2258064516129031E-2</v>
      </c>
      <c r="Y36" s="14">
        <v>4.5698924731182797E-2</v>
      </c>
      <c r="Z36" s="21">
        <v>0.38709677419354838</v>
      </c>
    </row>
    <row r="37" spans="1:26" x14ac:dyDescent="0.25">
      <c r="A37" s="4">
        <v>2009</v>
      </c>
      <c r="B37" s="8">
        <v>531</v>
      </c>
      <c r="C37" s="8" t="s">
        <v>43</v>
      </c>
      <c r="D37" s="15">
        <v>0</v>
      </c>
      <c r="E37" s="14">
        <v>0</v>
      </c>
      <c r="F37" s="14">
        <v>0</v>
      </c>
      <c r="G37" s="14">
        <v>0</v>
      </c>
      <c r="H37" s="14">
        <v>0</v>
      </c>
      <c r="I37" s="14">
        <v>3.9548022598870053E-2</v>
      </c>
      <c r="J37" s="14">
        <v>8.6629001883239173E-2</v>
      </c>
      <c r="K37" s="15">
        <v>0</v>
      </c>
      <c r="L37" s="14">
        <v>2.0715630885122412E-2</v>
      </c>
      <c r="M37" s="14">
        <v>0</v>
      </c>
      <c r="N37" s="14">
        <v>0</v>
      </c>
      <c r="O37" s="14">
        <v>0</v>
      </c>
      <c r="P37" s="14">
        <v>3.5781544256120526E-2</v>
      </c>
      <c r="Q37" s="14">
        <v>4.519774011299435E-2</v>
      </c>
      <c r="R37" s="14">
        <v>0</v>
      </c>
      <c r="S37" s="14">
        <v>0</v>
      </c>
      <c r="T37" s="14">
        <v>0</v>
      </c>
      <c r="U37" s="14">
        <v>3.2015065913370999E-2</v>
      </c>
      <c r="V37" s="14">
        <v>0</v>
      </c>
      <c r="W37" s="14">
        <v>0.30131826741996232</v>
      </c>
      <c r="X37" s="14">
        <v>2.8248587570621469E-2</v>
      </c>
      <c r="Y37" s="14">
        <v>5.4613935969868174E-2</v>
      </c>
      <c r="Z37" s="21">
        <v>0.3559322033898305</v>
      </c>
    </row>
    <row r="38" spans="1:26" x14ac:dyDescent="0.25">
      <c r="A38" s="4">
        <v>2010</v>
      </c>
      <c r="B38" s="8">
        <v>1482</v>
      </c>
      <c r="C38" s="8" t="s">
        <v>43</v>
      </c>
      <c r="D38" s="15">
        <v>0</v>
      </c>
      <c r="E38" s="14">
        <v>0</v>
      </c>
      <c r="F38" s="14">
        <v>0</v>
      </c>
      <c r="G38" s="14">
        <v>2.0242914979757085E-3</v>
      </c>
      <c r="H38" s="14">
        <v>0</v>
      </c>
      <c r="I38" s="14">
        <v>6.7476383265856948E-2</v>
      </c>
      <c r="J38" s="14">
        <v>5.600539811066127E-2</v>
      </c>
      <c r="K38" s="15">
        <v>0</v>
      </c>
      <c r="L38" s="14">
        <v>2.2267206477732795E-2</v>
      </c>
      <c r="M38" s="14">
        <v>0</v>
      </c>
      <c r="N38" s="14">
        <v>0</v>
      </c>
      <c r="O38" s="14">
        <v>0</v>
      </c>
      <c r="P38" s="14">
        <v>0.12820512820512819</v>
      </c>
      <c r="Q38" s="14">
        <v>5.2631578947368418E-2</v>
      </c>
      <c r="R38" s="14">
        <v>3.2388663967611336E-2</v>
      </c>
      <c r="S38" s="14">
        <v>0</v>
      </c>
      <c r="T38" s="14">
        <v>0</v>
      </c>
      <c r="U38" s="14">
        <v>2.6990553306342779E-3</v>
      </c>
      <c r="V38" s="14">
        <v>0</v>
      </c>
      <c r="W38" s="14">
        <v>0.2901484480431849</v>
      </c>
      <c r="X38" s="14">
        <v>3.2388663967611336E-2</v>
      </c>
      <c r="Y38" s="14">
        <v>3.2388663967611336E-2</v>
      </c>
      <c r="Z38" s="21">
        <v>0.28137651821862347</v>
      </c>
    </row>
    <row r="39" spans="1:26" x14ac:dyDescent="0.25">
      <c r="A39" s="4">
        <v>2011</v>
      </c>
      <c r="B39" s="8">
        <v>786</v>
      </c>
      <c r="C39" s="8" t="s">
        <v>43</v>
      </c>
      <c r="D39" s="15">
        <v>0</v>
      </c>
      <c r="E39" s="14">
        <v>0</v>
      </c>
      <c r="F39" s="14">
        <v>0</v>
      </c>
      <c r="G39" s="14">
        <v>0</v>
      </c>
      <c r="H39" s="14">
        <v>0</v>
      </c>
      <c r="I39" s="14">
        <v>9.0330788804071249E-2</v>
      </c>
      <c r="J39" s="14">
        <v>5.7251908396946563E-2</v>
      </c>
      <c r="K39" s="15">
        <v>0</v>
      </c>
      <c r="L39" s="14">
        <v>5.0890585241730284E-3</v>
      </c>
      <c r="M39" s="14">
        <v>0</v>
      </c>
      <c r="N39" s="14">
        <v>0</v>
      </c>
      <c r="O39" s="14">
        <v>8.9058524173027988E-3</v>
      </c>
      <c r="P39" s="14">
        <v>4.0712468193384227E-2</v>
      </c>
      <c r="Q39" s="14">
        <v>6.8702290076335881E-2</v>
      </c>
      <c r="R39" s="14">
        <v>2.0356234096692113E-2</v>
      </c>
      <c r="S39" s="14">
        <v>3.8167938931297708E-3</v>
      </c>
      <c r="T39" s="14">
        <v>0</v>
      </c>
      <c r="U39" s="14">
        <v>1.653944020356234E-2</v>
      </c>
      <c r="V39" s="14">
        <v>0</v>
      </c>
      <c r="W39" s="14">
        <v>0.20992366412213739</v>
      </c>
      <c r="X39" s="14">
        <v>3.1806615776081425E-2</v>
      </c>
      <c r="Y39" s="14">
        <v>9.0330788804071249E-2</v>
      </c>
      <c r="Z39" s="21">
        <v>0.35623409669211198</v>
      </c>
    </row>
    <row r="40" spans="1:26" x14ac:dyDescent="0.25">
      <c r="A40" s="4">
        <v>2012</v>
      </c>
      <c r="B40" s="8">
        <v>796</v>
      </c>
      <c r="C40" s="8" t="s">
        <v>43</v>
      </c>
      <c r="D40" s="15">
        <v>0</v>
      </c>
      <c r="E40" s="14">
        <v>0</v>
      </c>
      <c r="F40" s="14">
        <v>0</v>
      </c>
      <c r="G40" s="14">
        <v>3.7688442211055275E-3</v>
      </c>
      <c r="H40" s="14">
        <v>0</v>
      </c>
      <c r="I40" s="14">
        <v>3.1407035175879394E-2</v>
      </c>
      <c r="J40" s="14">
        <v>7.9145728643216076E-2</v>
      </c>
      <c r="K40" s="15">
        <v>0</v>
      </c>
      <c r="L40" s="14">
        <v>5.0251256281407036E-3</v>
      </c>
      <c r="M40" s="14">
        <v>0</v>
      </c>
      <c r="N40" s="14">
        <v>0</v>
      </c>
      <c r="O40" s="14">
        <v>0</v>
      </c>
      <c r="P40" s="14">
        <v>8.0402010050251257E-2</v>
      </c>
      <c r="Q40" s="14">
        <v>0.12688442211055276</v>
      </c>
      <c r="R40" s="14">
        <v>5.9045226130653265E-2</v>
      </c>
      <c r="S40" s="14">
        <v>1.507537688442211E-2</v>
      </c>
      <c r="T40" s="14">
        <v>0</v>
      </c>
      <c r="U40" s="14">
        <v>2.1356783919597989E-2</v>
      </c>
      <c r="V40" s="14">
        <v>0</v>
      </c>
      <c r="W40" s="14">
        <v>0.16708542713567839</v>
      </c>
      <c r="X40" s="14">
        <v>2.6381909547738693E-2</v>
      </c>
      <c r="Y40" s="14">
        <v>3.8944723618090454E-2</v>
      </c>
      <c r="Z40" s="21">
        <v>0.34547738693467339</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1120</v>
      </c>
      <c r="C42" s="9"/>
      <c r="D42" s="16">
        <v>5.4811026541255411E-4</v>
      </c>
      <c r="E42" s="1">
        <v>1.9301293186643506E-4</v>
      </c>
      <c r="F42" s="1">
        <v>0</v>
      </c>
      <c r="G42" s="1">
        <v>5.908790620731488E-4</v>
      </c>
      <c r="H42" s="1">
        <v>0</v>
      </c>
      <c r="I42" s="1">
        <v>0.16195469814680541</v>
      </c>
      <c r="J42" s="1">
        <v>3.8764244942677537E-2</v>
      </c>
      <c r="K42" s="16">
        <v>1.5683288512542221E-4</v>
      </c>
      <c r="L42" s="1">
        <v>1.0708275362013841E-2</v>
      </c>
      <c r="M42" s="1">
        <v>3.8706581221815829E-3</v>
      </c>
      <c r="N42" s="1">
        <v>9.117202688445708E-3</v>
      </c>
      <c r="O42" s="1">
        <v>1.4026978784059472E-3</v>
      </c>
      <c r="P42" s="1">
        <v>7.8948087794368904E-2</v>
      </c>
      <c r="Q42" s="1">
        <v>3.6356387370096797E-2</v>
      </c>
      <c r="R42" s="1">
        <v>3.0839308523225237E-2</v>
      </c>
      <c r="S42" s="1">
        <v>4.512209945895196E-3</v>
      </c>
      <c r="T42" s="1">
        <v>1.9344937056602366E-3</v>
      </c>
      <c r="U42" s="1">
        <v>1.3917619954228567E-2</v>
      </c>
      <c r="V42" s="1">
        <v>0</v>
      </c>
      <c r="W42" s="1">
        <v>9.440569505110144E-2</v>
      </c>
      <c r="X42" s="1">
        <v>3.3923123019704106E-2</v>
      </c>
      <c r="Y42" s="1">
        <v>3.6788858011497762E-2</v>
      </c>
      <c r="Z42" s="22">
        <v>0.44106760433921421</v>
      </c>
    </row>
    <row r="43" spans="1:26" x14ac:dyDescent="0.25">
      <c r="A43" s="5" t="s">
        <v>33</v>
      </c>
      <c r="B43" s="9">
        <v>1917</v>
      </c>
      <c r="C43" s="9"/>
      <c r="D43" s="16">
        <v>1.5306122448979591E-3</v>
      </c>
      <c r="E43" s="1">
        <v>0</v>
      </c>
      <c r="F43" s="1">
        <v>0</v>
      </c>
      <c r="G43" s="1">
        <v>5.0473186119873821E-4</v>
      </c>
      <c r="H43" s="1">
        <v>0</v>
      </c>
      <c r="I43" s="1">
        <v>0.31549758694724683</v>
      </c>
      <c r="J43" s="1">
        <v>5.5874740218505694E-3</v>
      </c>
      <c r="K43" s="16">
        <v>9.5497953615279675E-4</v>
      </c>
      <c r="L43" s="1">
        <v>1.6166089419013534E-2</v>
      </c>
      <c r="M43" s="1">
        <v>1.66948941572393E-2</v>
      </c>
      <c r="N43" s="1">
        <v>2.5737102037953853E-2</v>
      </c>
      <c r="O43" s="1">
        <v>0</v>
      </c>
      <c r="P43" s="1">
        <v>0.13045310505246677</v>
      </c>
      <c r="Q43" s="1">
        <v>6.3773010763554711E-2</v>
      </c>
      <c r="R43" s="1">
        <v>2.1463043504011035E-2</v>
      </c>
      <c r="S43" s="1">
        <v>2.7731942381539359E-3</v>
      </c>
      <c r="T43" s="1">
        <v>1.0341829455402705E-2</v>
      </c>
      <c r="U43" s="1">
        <v>3.9267421452352153E-2</v>
      </c>
      <c r="V43" s="1">
        <v>0</v>
      </c>
      <c r="W43" s="1">
        <v>8.3363085727618205E-2</v>
      </c>
      <c r="X43" s="1">
        <v>3.8422164549119591E-3</v>
      </c>
      <c r="Y43" s="1">
        <v>2.2168588681845437E-3</v>
      </c>
      <c r="Z43" s="22">
        <v>0.25983276425779039</v>
      </c>
    </row>
    <row r="44" spans="1:26" x14ac:dyDescent="0.25">
      <c r="A44" s="5" t="s">
        <v>34</v>
      </c>
      <c r="B44" s="9">
        <v>1366</v>
      </c>
      <c r="C44" s="9"/>
      <c r="D44" s="16">
        <v>2.5332947307469601E-4</v>
      </c>
      <c r="E44" s="1">
        <v>0</v>
      </c>
      <c r="F44" s="1">
        <v>0</v>
      </c>
      <c r="G44" s="1">
        <v>4.232756972337656E-4</v>
      </c>
      <c r="H44" s="1">
        <v>0</v>
      </c>
      <c r="I44" s="1">
        <v>0.18260970088327486</v>
      </c>
      <c r="J44" s="1">
        <v>1.5403475344319158E-2</v>
      </c>
      <c r="K44" s="16">
        <v>3.6417048034086352E-5</v>
      </c>
      <c r="L44" s="1">
        <v>1.4659449158256909E-2</v>
      </c>
      <c r="M44" s="1">
        <v>4.0233861132541598E-3</v>
      </c>
      <c r="N44" s="1">
        <v>1.5652925320812645E-2</v>
      </c>
      <c r="O44" s="1">
        <v>0</v>
      </c>
      <c r="P44" s="1">
        <v>9.5575831313028076E-2</v>
      </c>
      <c r="Q44" s="1">
        <v>2.3167289886322853E-2</v>
      </c>
      <c r="R44" s="1">
        <v>3.7477373855025954E-2</v>
      </c>
      <c r="S44" s="1">
        <v>6.4918615348729895E-3</v>
      </c>
      <c r="T44" s="1">
        <v>9.263923181874941E-4</v>
      </c>
      <c r="U44" s="1">
        <v>1.5674727363565108E-2</v>
      </c>
      <c r="V44" s="1">
        <v>0</v>
      </c>
      <c r="W44" s="1">
        <v>6.7831979260594616E-2</v>
      </c>
      <c r="X44" s="1">
        <v>3.9142121027134769E-2</v>
      </c>
      <c r="Y44" s="1">
        <v>9.8821234660551698E-3</v>
      </c>
      <c r="Z44" s="22">
        <v>0.47076834093695263</v>
      </c>
    </row>
    <row r="45" spans="1:26" x14ac:dyDescent="0.25">
      <c r="A45" s="5" t="s">
        <v>35</v>
      </c>
      <c r="B45" s="9">
        <v>125</v>
      </c>
      <c r="C45" s="9"/>
      <c r="D45" s="16">
        <v>0</v>
      </c>
      <c r="E45" s="1">
        <v>0</v>
      </c>
      <c r="F45" s="1">
        <v>0</v>
      </c>
      <c r="G45" s="1">
        <v>0</v>
      </c>
      <c r="H45" s="1">
        <v>0</v>
      </c>
      <c r="I45" s="1">
        <v>6.1086279290261412E-2</v>
      </c>
      <c r="J45" s="1">
        <v>4.4035095640134241E-2</v>
      </c>
      <c r="K45" s="16">
        <v>0</v>
      </c>
      <c r="L45" s="1">
        <v>9.6618357487922701E-3</v>
      </c>
      <c r="M45" s="1">
        <v>0</v>
      </c>
      <c r="N45" s="1">
        <v>0</v>
      </c>
      <c r="O45" s="1">
        <v>1.2461059190031152E-2</v>
      </c>
      <c r="P45" s="1">
        <v>1.2777100546300059E-2</v>
      </c>
      <c r="Q45" s="1">
        <v>1.2777100546300059E-2</v>
      </c>
      <c r="R45" s="1">
        <v>4.4595085969560022E-2</v>
      </c>
      <c r="S45" s="1">
        <v>0</v>
      </c>
      <c r="T45" s="1">
        <v>0</v>
      </c>
      <c r="U45" s="1">
        <v>0</v>
      </c>
      <c r="V45" s="1">
        <v>0</v>
      </c>
      <c r="W45" s="1">
        <v>3.0956517855365687E-2</v>
      </c>
      <c r="X45" s="1">
        <v>9.4300720875284058E-2</v>
      </c>
      <c r="Y45" s="1">
        <v>5.8437066262366756E-2</v>
      </c>
      <c r="Z45" s="22">
        <v>0.6189121380756043</v>
      </c>
    </row>
    <row r="46" spans="1:26" ht="15.75" thickBot="1" x14ac:dyDescent="0.3">
      <c r="A46" s="6" t="s">
        <v>36</v>
      </c>
      <c r="B46" s="11">
        <v>856</v>
      </c>
      <c r="C46" s="11"/>
      <c r="D46" s="17">
        <v>5.4628238073591668E-4</v>
      </c>
      <c r="E46" s="18">
        <v>4.5495905368516835E-4</v>
      </c>
      <c r="F46" s="18">
        <v>0</v>
      </c>
      <c r="G46" s="18">
        <v>8.7995121948919973E-4</v>
      </c>
      <c r="H46" s="18">
        <v>0</v>
      </c>
      <c r="I46" s="18">
        <v>0.1125036826086811</v>
      </c>
      <c r="J46" s="18">
        <v>6.7838514092228061E-2</v>
      </c>
      <c r="K46" s="17">
        <v>0</v>
      </c>
      <c r="L46" s="18">
        <v>5.8787994188704475E-3</v>
      </c>
      <c r="M46" s="18">
        <v>0</v>
      </c>
      <c r="N46" s="18">
        <v>0</v>
      </c>
      <c r="O46" s="18">
        <v>6.3613231552162844E-4</v>
      </c>
      <c r="P46" s="18">
        <v>6.1668280419259362E-2</v>
      </c>
      <c r="Q46" s="18">
        <v>4.1980302786212079E-2</v>
      </c>
      <c r="R46" s="18">
        <v>2.6024685245172288E-2</v>
      </c>
      <c r="S46" s="18">
        <v>4.5447485814406339E-3</v>
      </c>
      <c r="T46" s="18">
        <v>1.3848782212227495E-4</v>
      </c>
      <c r="U46" s="18">
        <v>6.465882159183269E-3</v>
      </c>
      <c r="V46" s="18">
        <v>0</v>
      </c>
      <c r="W46" s="18">
        <v>0.13282508447254418</v>
      </c>
      <c r="X46" s="18">
        <v>2.7627605960810053E-2</v>
      </c>
      <c r="Y46" s="18">
        <v>6.5638104508914011E-2</v>
      </c>
      <c r="Z46" s="23">
        <v>0.44434849695513023</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96</v>
      </c>
    </row>
    <row r="2" spans="1:26" x14ac:dyDescent="0.25">
      <c r="A2" t="s">
        <v>98</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9</v>
      </c>
      <c r="C10" s="8">
        <v>3</v>
      </c>
      <c r="D10" s="15" t="s">
        <v>26</v>
      </c>
      <c r="E10" s="14" t="s">
        <v>27</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28</v>
      </c>
      <c r="C11" s="8" t="s">
        <v>29</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80</v>
      </c>
      <c r="C12" s="8" t="s">
        <v>30</v>
      </c>
      <c r="D12" s="15">
        <v>0.5625</v>
      </c>
      <c r="E12" s="14">
        <v>0</v>
      </c>
      <c r="F12" s="14">
        <v>0</v>
      </c>
      <c r="G12" s="14">
        <v>0.1875</v>
      </c>
      <c r="H12" s="14">
        <v>0</v>
      </c>
      <c r="I12" s="14">
        <v>0</v>
      </c>
      <c r="J12" s="14">
        <v>0</v>
      </c>
      <c r="K12" s="15">
        <v>0</v>
      </c>
      <c r="L12" s="14">
        <v>0</v>
      </c>
      <c r="M12" s="14">
        <v>0</v>
      </c>
      <c r="N12" s="14">
        <v>0</v>
      </c>
      <c r="O12" s="14">
        <v>0</v>
      </c>
      <c r="P12" s="14">
        <v>0</v>
      </c>
      <c r="Q12" s="14">
        <v>0</v>
      </c>
      <c r="R12" s="14">
        <v>0</v>
      </c>
      <c r="S12" s="14">
        <v>0</v>
      </c>
      <c r="T12" s="14">
        <v>0</v>
      </c>
      <c r="U12" s="14">
        <v>0</v>
      </c>
      <c r="V12" s="14">
        <v>0</v>
      </c>
      <c r="W12" s="14">
        <v>0.25</v>
      </c>
      <c r="X12" s="14">
        <v>0</v>
      </c>
      <c r="Y12" s="14">
        <v>0</v>
      </c>
      <c r="Z12" s="21">
        <v>0</v>
      </c>
    </row>
    <row r="13" spans="1:26" x14ac:dyDescent="0.25">
      <c r="A13" s="4">
        <v>1985</v>
      </c>
      <c r="B13" s="8">
        <v>195</v>
      </c>
      <c r="C13" s="8" t="s">
        <v>45</v>
      </c>
      <c r="D13" s="15">
        <v>0.29230769230769232</v>
      </c>
      <c r="E13" s="14">
        <v>0</v>
      </c>
      <c r="F13" s="14">
        <v>1.5384615384615385E-2</v>
      </c>
      <c r="G13" s="14">
        <v>7.6923076923076927E-2</v>
      </c>
      <c r="H13" s="14">
        <v>0</v>
      </c>
      <c r="I13" s="14">
        <v>0</v>
      </c>
      <c r="J13" s="14">
        <v>0</v>
      </c>
      <c r="K13" s="15">
        <v>0</v>
      </c>
      <c r="L13" s="14">
        <v>0</v>
      </c>
      <c r="M13" s="14">
        <v>0</v>
      </c>
      <c r="N13" s="14">
        <v>0</v>
      </c>
      <c r="O13" s="14">
        <v>0</v>
      </c>
      <c r="P13" s="14">
        <v>0</v>
      </c>
      <c r="Q13" s="14">
        <v>0</v>
      </c>
      <c r="R13" s="14">
        <v>0</v>
      </c>
      <c r="S13" s="14">
        <v>0</v>
      </c>
      <c r="T13" s="14">
        <v>0</v>
      </c>
      <c r="U13" s="14">
        <v>0</v>
      </c>
      <c r="V13" s="14">
        <v>0</v>
      </c>
      <c r="W13" s="14">
        <v>0.12820512820512819</v>
      </c>
      <c r="X13" s="14">
        <v>0</v>
      </c>
      <c r="Y13" s="14">
        <v>0</v>
      </c>
      <c r="Z13" s="21">
        <v>0.48717948717948717</v>
      </c>
    </row>
    <row r="14" spans="1:26" x14ac:dyDescent="0.25">
      <c r="A14" s="4">
        <v>1986</v>
      </c>
      <c r="B14" s="8">
        <v>216</v>
      </c>
      <c r="C14" s="8" t="s">
        <v>69</v>
      </c>
      <c r="D14" s="15">
        <v>0.10185185185185186</v>
      </c>
      <c r="E14" s="14">
        <v>0</v>
      </c>
      <c r="F14" s="14">
        <v>0</v>
      </c>
      <c r="G14" s="14">
        <v>0.1388888888888889</v>
      </c>
      <c r="H14" s="14">
        <v>0</v>
      </c>
      <c r="I14" s="14">
        <v>0</v>
      </c>
      <c r="J14" s="14">
        <v>0</v>
      </c>
      <c r="K14" s="15">
        <v>0</v>
      </c>
      <c r="L14" s="14">
        <v>0</v>
      </c>
      <c r="M14" s="14">
        <v>0</v>
      </c>
      <c r="N14" s="14">
        <v>9.2592592592592587E-3</v>
      </c>
      <c r="O14" s="14">
        <v>0</v>
      </c>
      <c r="P14" s="14">
        <v>0</v>
      </c>
      <c r="Q14" s="14">
        <v>0</v>
      </c>
      <c r="R14" s="14">
        <v>0</v>
      </c>
      <c r="S14" s="14">
        <v>0</v>
      </c>
      <c r="T14" s="14">
        <v>0</v>
      </c>
      <c r="U14" s="14">
        <v>0</v>
      </c>
      <c r="V14" s="14">
        <v>0</v>
      </c>
      <c r="W14" s="14">
        <v>7.8703703703703706E-2</v>
      </c>
      <c r="X14" s="14">
        <v>2.3148148148148147E-2</v>
      </c>
      <c r="Y14" s="14">
        <v>0</v>
      </c>
      <c r="Z14" s="21">
        <v>0.64814814814814814</v>
      </c>
    </row>
    <row r="15" spans="1:26" x14ac:dyDescent="0.25">
      <c r="A15" s="4">
        <v>1987</v>
      </c>
      <c r="B15" s="8">
        <v>264</v>
      </c>
      <c r="C15" s="8" t="s">
        <v>70</v>
      </c>
      <c r="D15" s="15">
        <v>0.13257575757575757</v>
      </c>
      <c r="E15" s="14">
        <v>0</v>
      </c>
      <c r="F15" s="14">
        <v>2.6515151515151516E-2</v>
      </c>
      <c r="G15" s="14">
        <v>9.8484848484848481E-2</v>
      </c>
      <c r="H15" s="14">
        <v>3.787878787878788E-3</v>
      </c>
      <c r="I15" s="14">
        <v>0</v>
      </c>
      <c r="J15" s="14">
        <v>0</v>
      </c>
      <c r="K15" s="15">
        <v>0</v>
      </c>
      <c r="L15" s="14">
        <v>0</v>
      </c>
      <c r="M15" s="14">
        <v>0</v>
      </c>
      <c r="N15" s="14">
        <v>0</v>
      </c>
      <c r="O15" s="14">
        <v>0</v>
      </c>
      <c r="P15" s="14">
        <v>0</v>
      </c>
      <c r="Q15" s="14">
        <v>0</v>
      </c>
      <c r="R15" s="14">
        <v>0</v>
      </c>
      <c r="S15" s="14">
        <v>0</v>
      </c>
      <c r="T15" s="14">
        <v>0</v>
      </c>
      <c r="U15" s="14">
        <v>0</v>
      </c>
      <c r="V15" s="14">
        <v>0</v>
      </c>
      <c r="W15" s="14">
        <v>7.1969696969696975E-2</v>
      </c>
      <c r="X15" s="14">
        <v>4.1666666666666664E-2</v>
      </c>
      <c r="Y15" s="14">
        <v>0</v>
      </c>
      <c r="Z15" s="21">
        <v>0.625</v>
      </c>
    </row>
    <row r="16" spans="1:26" x14ac:dyDescent="0.25">
      <c r="A16" s="4">
        <v>1988</v>
      </c>
      <c r="B16" s="8">
        <v>202</v>
      </c>
      <c r="C16" s="8" t="s">
        <v>30</v>
      </c>
      <c r="D16" s="15">
        <v>0.24257425742574257</v>
      </c>
      <c r="E16" s="14">
        <v>1.4851485148514851E-2</v>
      </c>
      <c r="F16" s="14">
        <v>4.9504950495049507E-2</v>
      </c>
      <c r="G16" s="14">
        <v>7.4257425742574254E-2</v>
      </c>
      <c r="H16" s="14">
        <v>4.9504950495049506E-3</v>
      </c>
      <c r="I16" s="14">
        <v>0</v>
      </c>
      <c r="J16" s="14">
        <v>0</v>
      </c>
      <c r="K16" s="15">
        <v>0</v>
      </c>
      <c r="L16" s="14">
        <v>0</v>
      </c>
      <c r="M16" s="14">
        <v>0</v>
      </c>
      <c r="N16" s="14">
        <v>0</v>
      </c>
      <c r="O16" s="14">
        <v>0</v>
      </c>
      <c r="P16" s="14">
        <v>0</v>
      </c>
      <c r="Q16" s="14">
        <v>0</v>
      </c>
      <c r="R16" s="14">
        <v>0</v>
      </c>
      <c r="S16" s="14">
        <v>0</v>
      </c>
      <c r="T16" s="14">
        <v>0</v>
      </c>
      <c r="U16" s="14">
        <v>0</v>
      </c>
      <c r="V16" s="14">
        <v>0</v>
      </c>
      <c r="W16" s="14">
        <v>0.18316831683168316</v>
      </c>
      <c r="X16" s="14">
        <v>5.9405940594059403E-2</v>
      </c>
      <c r="Y16" s="14">
        <v>0</v>
      </c>
      <c r="Z16" s="21">
        <v>0.37128712871287128</v>
      </c>
    </row>
    <row r="17" spans="1:26" x14ac:dyDescent="0.25">
      <c r="A17" s="4">
        <v>1989</v>
      </c>
      <c r="B17" s="8">
        <v>851</v>
      </c>
      <c r="C17" s="8" t="s">
        <v>31</v>
      </c>
      <c r="D17" s="15">
        <v>0.14218566392479437</v>
      </c>
      <c r="E17" s="14">
        <v>7.0505287896592246E-3</v>
      </c>
      <c r="F17" s="14">
        <v>6.9330199764982378E-2</v>
      </c>
      <c r="G17" s="14">
        <v>5.170387779083431E-2</v>
      </c>
      <c r="H17" s="14">
        <v>1.6451233842538191E-2</v>
      </c>
      <c r="I17" s="14">
        <v>0</v>
      </c>
      <c r="J17" s="14">
        <v>0</v>
      </c>
      <c r="K17" s="15">
        <v>0</v>
      </c>
      <c r="L17" s="14">
        <v>0</v>
      </c>
      <c r="M17" s="14">
        <v>0</v>
      </c>
      <c r="N17" s="14">
        <v>0</v>
      </c>
      <c r="O17" s="14">
        <v>0</v>
      </c>
      <c r="P17" s="14">
        <v>0</v>
      </c>
      <c r="Q17" s="14">
        <v>0</v>
      </c>
      <c r="R17" s="14">
        <v>0</v>
      </c>
      <c r="S17" s="14">
        <v>0</v>
      </c>
      <c r="T17" s="14">
        <v>0</v>
      </c>
      <c r="U17" s="14">
        <v>0</v>
      </c>
      <c r="V17" s="14">
        <v>0</v>
      </c>
      <c r="W17" s="14">
        <v>0.10575793184488837</v>
      </c>
      <c r="X17" s="14">
        <v>5.170387779083431E-2</v>
      </c>
      <c r="Y17" s="14">
        <v>0</v>
      </c>
      <c r="Z17" s="21">
        <v>0.55581668625146885</v>
      </c>
    </row>
    <row r="18" spans="1:26" x14ac:dyDescent="0.25">
      <c r="A18" s="4">
        <v>1990</v>
      </c>
      <c r="B18" s="8">
        <v>636</v>
      </c>
      <c r="C18" s="8" t="s">
        <v>31</v>
      </c>
      <c r="D18" s="15">
        <v>0.11792452830188679</v>
      </c>
      <c r="E18" s="14">
        <v>0</v>
      </c>
      <c r="F18" s="14">
        <v>3.1446540880503145E-2</v>
      </c>
      <c r="G18" s="14">
        <v>7.8616352201257858E-2</v>
      </c>
      <c r="H18" s="14">
        <v>7.8616352201257862E-3</v>
      </c>
      <c r="I18" s="14">
        <v>0</v>
      </c>
      <c r="J18" s="14">
        <v>0</v>
      </c>
      <c r="K18" s="15">
        <v>0</v>
      </c>
      <c r="L18" s="14">
        <v>0</v>
      </c>
      <c r="M18" s="14">
        <v>3.1446540880503146E-3</v>
      </c>
      <c r="N18" s="14">
        <v>0</v>
      </c>
      <c r="O18" s="14">
        <v>0</v>
      </c>
      <c r="P18" s="14">
        <v>0</v>
      </c>
      <c r="Q18" s="14">
        <v>0</v>
      </c>
      <c r="R18" s="14">
        <v>0</v>
      </c>
      <c r="S18" s="14">
        <v>0</v>
      </c>
      <c r="T18" s="14">
        <v>0</v>
      </c>
      <c r="U18" s="14">
        <v>0</v>
      </c>
      <c r="V18" s="14">
        <v>0</v>
      </c>
      <c r="W18" s="14">
        <v>6.761006289308176E-2</v>
      </c>
      <c r="X18" s="14">
        <v>7.5471698113207544E-2</v>
      </c>
      <c r="Y18" s="14">
        <v>0</v>
      </c>
      <c r="Z18" s="21">
        <v>0.61792452830188682</v>
      </c>
    </row>
    <row r="19" spans="1:26" x14ac:dyDescent="0.25">
      <c r="A19" s="4">
        <v>1991</v>
      </c>
      <c r="B19" s="8">
        <v>336</v>
      </c>
      <c r="C19" s="8" t="s">
        <v>31</v>
      </c>
      <c r="D19" s="15">
        <v>0.19940476190476189</v>
      </c>
      <c r="E19" s="14">
        <v>0</v>
      </c>
      <c r="F19" s="14">
        <v>4.1666666666666664E-2</v>
      </c>
      <c r="G19" s="14">
        <v>0.10714285714285714</v>
      </c>
      <c r="H19" s="14">
        <v>3.8690476190476192E-2</v>
      </c>
      <c r="I19" s="14">
        <v>0</v>
      </c>
      <c r="J19" s="14">
        <v>0</v>
      </c>
      <c r="K19" s="15">
        <v>0</v>
      </c>
      <c r="L19" s="14">
        <v>0</v>
      </c>
      <c r="M19" s="14">
        <v>8.9285714285714281E-3</v>
      </c>
      <c r="N19" s="14">
        <v>0</v>
      </c>
      <c r="O19" s="14">
        <v>0</v>
      </c>
      <c r="P19" s="14">
        <v>0</v>
      </c>
      <c r="Q19" s="14">
        <v>0</v>
      </c>
      <c r="R19" s="14">
        <v>0</v>
      </c>
      <c r="S19" s="14">
        <v>0</v>
      </c>
      <c r="T19" s="14">
        <v>0</v>
      </c>
      <c r="U19" s="14">
        <v>0</v>
      </c>
      <c r="V19" s="14">
        <v>0</v>
      </c>
      <c r="W19" s="14">
        <v>0.14583333333333334</v>
      </c>
      <c r="X19" s="14">
        <v>9.2261904761904767E-2</v>
      </c>
      <c r="Y19" s="14">
        <v>0</v>
      </c>
      <c r="Z19" s="21">
        <v>0.36607142857142855</v>
      </c>
    </row>
    <row r="20" spans="1:26" x14ac:dyDescent="0.25">
      <c r="A20" s="4">
        <v>1992</v>
      </c>
      <c r="B20" s="8">
        <v>691</v>
      </c>
      <c r="C20" s="8" t="s">
        <v>31</v>
      </c>
      <c r="D20" s="15">
        <v>0.15195369030390737</v>
      </c>
      <c r="E20" s="14">
        <v>0</v>
      </c>
      <c r="F20" s="14">
        <v>1.8813314037626629E-2</v>
      </c>
      <c r="G20" s="14">
        <v>7.9594790159189577E-2</v>
      </c>
      <c r="H20" s="14">
        <v>3.6179450072358899E-2</v>
      </c>
      <c r="I20" s="14">
        <v>4.3415340086830683E-3</v>
      </c>
      <c r="J20" s="14">
        <v>0</v>
      </c>
      <c r="K20" s="15">
        <v>0</v>
      </c>
      <c r="L20" s="14">
        <v>0</v>
      </c>
      <c r="M20" s="14">
        <v>0</v>
      </c>
      <c r="N20" s="14">
        <v>0</v>
      </c>
      <c r="O20" s="14">
        <v>0</v>
      </c>
      <c r="P20" s="14">
        <v>0</v>
      </c>
      <c r="Q20" s="14">
        <v>0</v>
      </c>
      <c r="R20" s="14">
        <v>0</v>
      </c>
      <c r="S20" s="14">
        <v>0</v>
      </c>
      <c r="T20" s="14">
        <v>0</v>
      </c>
      <c r="U20" s="14">
        <v>0</v>
      </c>
      <c r="V20" s="14">
        <v>0</v>
      </c>
      <c r="W20" s="14">
        <v>9.1172214182344433E-2</v>
      </c>
      <c r="X20" s="14">
        <v>3.0390738060781478E-2</v>
      </c>
      <c r="Y20" s="14">
        <v>0</v>
      </c>
      <c r="Z20" s="21">
        <v>0.58755426917510856</v>
      </c>
    </row>
    <row r="21" spans="1:26" x14ac:dyDescent="0.25">
      <c r="A21" s="4">
        <v>1993</v>
      </c>
      <c r="B21" s="8">
        <v>241</v>
      </c>
      <c r="C21" s="8" t="s">
        <v>31</v>
      </c>
      <c r="D21" s="15">
        <v>0.11618257261410789</v>
      </c>
      <c r="E21" s="14">
        <v>2.0746887966804978E-2</v>
      </c>
      <c r="F21" s="14">
        <v>2.0746887966804978E-2</v>
      </c>
      <c r="G21" s="14">
        <v>0.11203319502074689</v>
      </c>
      <c r="H21" s="14">
        <v>2.9045643153526972E-2</v>
      </c>
      <c r="I21" s="14">
        <v>0</v>
      </c>
      <c r="J21" s="14">
        <v>0</v>
      </c>
      <c r="K21" s="15">
        <v>0</v>
      </c>
      <c r="L21" s="14">
        <v>0</v>
      </c>
      <c r="M21" s="14">
        <v>0</v>
      </c>
      <c r="N21" s="14">
        <v>0</v>
      </c>
      <c r="O21" s="14">
        <v>0</v>
      </c>
      <c r="P21" s="14">
        <v>0</v>
      </c>
      <c r="Q21" s="14">
        <v>0</v>
      </c>
      <c r="R21" s="14">
        <v>0</v>
      </c>
      <c r="S21" s="14">
        <v>0</v>
      </c>
      <c r="T21" s="14">
        <v>0</v>
      </c>
      <c r="U21" s="14">
        <v>0</v>
      </c>
      <c r="V21" s="14">
        <v>0</v>
      </c>
      <c r="W21" s="14">
        <v>0.17842323651452283</v>
      </c>
      <c r="X21" s="14">
        <v>1.2448132780082987E-2</v>
      </c>
      <c r="Y21" s="14">
        <v>0</v>
      </c>
      <c r="Z21" s="21">
        <v>0.51037344398340245</v>
      </c>
    </row>
    <row r="22" spans="1:26" x14ac:dyDescent="0.25">
      <c r="A22" s="4">
        <v>1994</v>
      </c>
      <c r="B22" s="8">
        <v>131</v>
      </c>
      <c r="C22" s="8" t="s">
        <v>31</v>
      </c>
      <c r="D22" s="15">
        <v>0.13740458015267176</v>
      </c>
      <c r="E22" s="14">
        <v>0</v>
      </c>
      <c r="F22" s="14">
        <v>0</v>
      </c>
      <c r="G22" s="14">
        <v>6.1068702290076333E-2</v>
      </c>
      <c r="H22" s="14">
        <v>3.8167938931297711E-2</v>
      </c>
      <c r="I22" s="14">
        <v>0</v>
      </c>
      <c r="J22" s="14">
        <v>0</v>
      </c>
      <c r="K22" s="15">
        <v>0</v>
      </c>
      <c r="L22" s="14">
        <v>0</v>
      </c>
      <c r="M22" s="14">
        <v>0</v>
      </c>
      <c r="N22" s="14">
        <v>0</v>
      </c>
      <c r="O22" s="14">
        <v>0</v>
      </c>
      <c r="P22" s="14">
        <v>0</v>
      </c>
      <c r="Q22" s="14">
        <v>0</v>
      </c>
      <c r="R22" s="14">
        <v>0</v>
      </c>
      <c r="S22" s="14">
        <v>0</v>
      </c>
      <c r="T22" s="14">
        <v>0</v>
      </c>
      <c r="U22" s="14">
        <v>0</v>
      </c>
      <c r="V22" s="14">
        <v>0</v>
      </c>
      <c r="W22" s="14">
        <v>0.18320610687022901</v>
      </c>
      <c r="X22" s="14">
        <v>2.2900763358778626E-2</v>
      </c>
      <c r="Y22" s="14">
        <v>0</v>
      </c>
      <c r="Z22" s="21">
        <v>0.5572519083969466</v>
      </c>
    </row>
    <row r="23" spans="1:26" x14ac:dyDescent="0.25">
      <c r="A23" s="4">
        <v>1995</v>
      </c>
      <c r="B23" s="8">
        <v>202</v>
      </c>
      <c r="C23" s="8" t="s">
        <v>31</v>
      </c>
      <c r="D23" s="15">
        <v>0.13366336633663367</v>
      </c>
      <c r="E23" s="14">
        <v>0</v>
      </c>
      <c r="F23" s="14">
        <v>3.4653465346534656E-2</v>
      </c>
      <c r="G23" s="14">
        <v>0.10396039603960396</v>
      </c>
      <c r="H23" s="14">
        <v>2.4752475247524754E-2</v>
      </c>
      <c r="I23" s="14">
        <v>0</v>
      </c>
      <c r="J23" s="14">
        <v>0</v>
      </c>
      <c r="K23" s="15">
        <v>0</v>
      </c>
      <c r="L23" s="14">
        <v>0</v>
      </c>
      <c r="M23" s="14">
        <v>0</v>
      </c>
      <c r="N23" s="14">
        <v>9.9009900990099011E-3</v>
      </c>
      <c r="O23" s="14">
        <v>0</v>
      </c>
      <c r="P23" s="14">
        <v>0</v>
      </c>
      <c r="Q23" s="14">
        <v>0</v>
      </c>
      <c r="R23" s="14">
        <v>0</v>
      </c>
      <c r="S23" s="14">
        <v>0</v>
      </c>
      <c r="T23" s="14">
        <v>0</v>
      </c>
      <c r="U23" s="14">
        <v>0</v>
      </c>
      <c r="V23" s="14">
        <v>0</v>
      </c>
      <c r="W23" s="14">
        <v>0.25742574257425743</v>
      </c>
      <c r="X23" s="14">
        <v>4.9504950495049507E-2</v>
      </c>
      <c r="Y23" s="14">
        <v>0</v>
      </c>
      <c r="Z23" s="21">
        <v>0.38613861386138615</v>
      </c>
    </row>
    <row r="24" spans="1:26" x14ac:dyDescent="0.25">
      <c r="A24" s="4">
        <v>1996</v>
      </c>
      <c r="B24" s="8">
        <v>539</v>
      </c>
      <c r="C24" s="8" t="s">
        <v>31</v>
      </c>
      <c r="D24" s="15">
        <v>0.10760667903525047</v>
      </c>
      <c r="E24" s="14">
        <v>1.8552875695732839E-3</v>
      </c>
      <c r="F24" s="14">
        <v>6.8645640074211506E-2</v>
      </c>
      <c r="G24" s="14">
        <v>1.8552875695732839E-3</v>
      </c>
      <c r="H24" s="14">
        <v>3.7105751391465678E-3</v>
      </c>
      <c r="I24" s="14">
        <v>0</v>
      </c>
      <c r="J24" s="14">
        <v>0</v>
      </c>
      <c r="K24" s="15">
        <v>0</v>
      </c>
      <c r="L24" s="14">
        <v>0</v>
      </c>
      <c r="M24" s="14">
        <v>0</v>
      </c>
      <c r="N24" s="14">
        <v>0</v>
      </c>
      <c r="O24" s="14">
        <v>0</v>
      </c>
      <c r="P24" s="14">
        <v>0</v>
      </c>
      <c r="Q24" s="14">
        <v>0</v>
      </c>
      <c r="R24" s="14">
        <v>0</v>
      </c>
      <c r="S24" s="14">
        <v>0</v>
      </c>
      <c r="T24" s="14">
        <v>0</v>
      </c>
      <c r="U24" s="14">
        <v>0</v>
      </c>
      <c r="V24" s="14">
        <v>0</v>
      </c>
      <c r="W24" s="14">
        <v>0.17439703153988867</v>
      </c>
      <c r="X24" s="14">
        <v>4.4526901669758812E-2</v>
      </c>
      <c r="Y24" s="14">
        <v>0</v>
      </c>
      <c r="Z24" s="21">
        <v>0.59740259740259738</v>
      </c>
    </row>
    <row r="25" spans="1:26" x14ac:dyDescent="0.25">
      <c r="A25" s="4">
        <v>1997</v>
      </c>
      <c r="B25" s="8">
        <v>648</v>
      </c>
      <c r="C25" s="8" t="s">
        <v>31</v>
      </c>
      <c r="D25" s="15">
        <v>0.12191358024691358</v>
      </c>
      <c r="E25" s="14">
        <v>0</v>
      </c>
      <c r="F25" s="14">
        <v>9.1049382716049385E-2</v>
      </c>
      <c r="G25" s="14">
        <v>0</v>
      </c>
      <c r="H25" s="14">
        <v>3.5493827160493825E-2</v>
      </c>
      <c r="I25" s="14">
        <v>0</v>
      </c>
      <c r="J25" s="14">
        <v>0</v>
      </c>
      <c r="K25" s="15">
        <v>0</v>
      </c>
      <c r="L25" s="14">
        <v>0</v>
      </c>
      <c r="M25" s="14">
        <v>0</v>
      </c>
      <c r="N25" s="14">
        <v>0</v>
      </c>
      <c r="O25" s="14">
        <v>0</v>
      </c>
      <c r="P25" s="14">
        <v>0</v>
      </c>
      <c r="Q25" s="14">
        <v>0</v>
      </c>
      <c r="R25" s="14">
        <v>0</v>
      </c>
      <c r="S25" s="14">
        <v>0</v>
      </c>
      <c r="T25" s="14">
        <v>0</v>
      </c>
      <c r="U25" s="14">
        <v>0</v>
      </c>
      <c r="V25" s="14">
        <v>0</v>
      </c>
      <c r="W25" s="14">
        <v>7.716049382716049E-2</v>
      </c>
      <c r="X25" s="14">
        <v>7.098765432098765E-2</v>
      </c>
      <c r="Y25" s="14">
        <v>0</v>
      </c>
      <c r="Z25" s="21">
        <v>0.60339506172839508</v>
      </c>
    </row>
    <row r="26" spans="1:26" x14ac:dyDescent="0.25">
      <c r="A26" s="4">
        <v>1998</v>
      </c>
      <c r="B26" s="8">
        <v>506</v>
      </c>
      <c r="C26" s="8" t="s">
        <v>31</v>
      </c>
      <c r="D26" s="15">
        <v>0.1067193675889328</v>
      </c>
      <c r="E26" s="14">
        <v>0</v>
      </c>
      <c r="F26" s="14">
        <v>3.3596837944664032E-2</v>
      </c>
      <c r="G26" s="14">
        <v>0</v>
      </c>
      <c r="H26" s="14">
        <v>3.952569169960474E-3</v>
      </c>
      <c r="I26" s="14">
        <v>0</v>
      </c>
      <c r="J26" s="14">
        <v>0</v>
      </c>
      <c r="K26" s="15">
        <v>0</v>
      </c>
      <c r="L26" s="14">
        <v>0</v>
      </c>
      <c r="M26" s="14">
        <v>0</v>
      </c>
      <c r="N26" s="14">
        <v>0</v>
      </c>
      <c r="O26" s="14">
        <v>0</v>
      </c>
      <c r="P26" s="14">
        <v>0</v>
      </c>
      <c r="Q26" s="14">
        <v>0</v>
      </c>
      <c r="R26" s="14">
        <v>0</v>
      </c>
      <c r="S26" s="14">
        <v>0</v>
      </c>
      <c r="T26" s="14">
        <v>0</v>
      </c>
      <c r="U26" s="14">
        <v>0</v>
      </c>
      <c r="V26" s="14">
        <v>0</v>
      </c>
      <c r="W26" s="14">
        <v>1.1857707509881422E-2</v>
      </c>
      <c r="X26" s="14">
        <v>5.33596837944664E-2</v>
      </c>
      <c r="Y26" s="14">
        <v>0</v>
      </c>
      <c r="Z26" s="21">
        <v>0.79051383399209485</v>
      </c>
    </row>
    <row r="27" spans="1:26" x14ac:dyDescent="0.25">
      <c r="A27" s="4">
        <v>1999</v>
      </c>
      <c r="B27" s="8">
        <v>729</v>
      </c>
      <c r="C27" s="8" t="s">
        <v>31</v>
      </c>
      <c r="D27" s="15">
        <v>0.12757201646090535</v>
      </c>
      <c r="E27" s="14">
        <v>0</v>
      </c>
      <c r="F27" s="14">
        <v>0.10150891632373114</v>
      </c>
      <c r="G27" s="14">
        <v>0</v>
      </c>
      <c r="H27" s="14">
        <v>0.11385459533607682</v>
      </c>
      <c r="I27" s="14">
        <v>0</v>
      </c>
      <c r="J27" s="14">
        <v>0</v>
      </c>
      <c r="K27" s="15">
        <v>0</v>
      </c>
      <c r="L27" s="14">
        <v>0</v>
      </c>
      <c r="M27" s="14">
        <v>0</v>
      </c>
      <c r="N27" s="14">
        <v>0</v>
      </c>
      <c r="O27" s="14">
        <v>0</v>
      </c>
      <c r="P27" s="14">
        <v>0</v>
      </c>
      <c r="Q27" s="14">
        <v>0</v>
      </c>
      <c r="R27" s="14">
        <v>0</v>
      </c>
      <c r="S27" s="14">
        <v>0</v>
      </c>
      <c r="T27" s="14">
        <v>0</v>
      </c>
      <c r="U27" s="14">
        <v>0</v>
      </c>
      <c r="V27" s="14">
        <v>0</v>
      </c>
      <c r="W27" s="14">
        <v>2.0576131687242798E-2</v>
      </c>
      <c r="X27" s="14">
        <v>2.0576131687242798E-2</v>
      </c>
      <c r="Y27" s="14">
        <v>0</v>
      </c>
      <c r="Z27" s="21">
        <v>0.61591220850480111</v>
      </c>
    </row>
    <row r="28" spans="1:26" x14ac:dyDescent="0.25">
      <c r="A28" s="4">
        <v>2000</v>
      </c>
      <c r="B28" s="8">
        <v>354</v>
      </c>
      <c r="C28" s="8" t="s">
        <v>31</v>
      </c>
      <c r="D28" s="15">
        <v>9.03954802259887E-2</v>
      </c>
      <c r="E28" s="14">
        <v>0</v>
      </c>
      <c r="F28" s="14">
        <v>0.10169491525423729</v>
      </c>
      <c r="G28" s="14">
        <v>0</v>
      </c>
      <c r="H28" s="14">
        <v>8.1920903954802254E-2</v>
      </c>
      <c r="I28" s="14">
        <v>0</v>
      </c>
      <c r="J28" s="14">
        <v>0</v>
      </c>
      <c r="K28" s="15">
        <v>0</v>
      </c>
      <c r="L28" s="14">
        <v>0</v>
      </c>
      <c r="M28" s="14">
        <v>0</v>
      </c>
      <c r="N28" s="14">
        <v>0</v>
      </c>
      <c r="O28" s="14">
        <v>0</v>
      </c>
      <c r="P28" s="14">
        <v>0</v>
      </c>
      <c r="Q28" s="14">
        <v>0</v>
      </c>
      <c r="R28" s="14">
        <v>0</v>
      </c>
      <c r="S28" s="14">
        <v>0</v>
      </c>
      <c r="T28" s="14">
        <v>0</v>
      </c>
      <c r="U28" s="14">
        <v>0</v>
      </c>
      <c r="V28" s="14">
        <v>0</v>
      </c>
      <c r="W28" s="14">
        <v>7.0621468926553674E-2</v>
      </c>
      <c r="X28" s="14">
        <v>3.3898305084745763E-2</v>
      </c>
      <c r="Y28" s="14">
        <v>0</v>
      </c>
      <c r="Z28" s="21">
        <v>0.62146892655367236</v>
      </c>
    </row>
    <row r="29" spans="1:26" x14ac:dyDescent="0.25">
      <c r="A29" s="4">
        <v>2001</v>
      </c>
      <c r="B29" s="8">
        <v>563</v>
      </c>
      <c r="C29" s="8" t="s">
        <v>31</v>
      </c>
      <c r="D29" s="15">
        <v>0.12255772646536414</v>
      </c>
      <c r="E29" s="14">
        <v>0</v>
      </c>
      <c r="F29" s="14">
        <v>0.10301953818827708</v>
      </c>
      <c r="G29" s="14">
        <v>7.104795737122558E-3</v>
      </c>
      <c r="H29" s="14">
        <v>0</v>
      </c>
      <c r="I29" s="14">
        <v>0</v>
      </c>
      <c r="J29" s="14">
        <v>0</v>
      </c>
      <c r="K29" s="15">
        <v>0</v>
      </c>
      <c r="L29" s="14">
        <v>0</v>
      </c>
      <c r="M29" s="14">
        <v>0</v>
      </c>
      <c r="N29" s="14">
        <v>0</v>
      </c>
      <c r="O29" s="14">
        <v>0</v>
      </c>
      <c r="P29" s="14">
        <v>0</v>
      </c>
      <c r="Q29" s="14">
        <v>0</v>
      </c>
      <c r="R29" s="14">
        <v>0</v>
      </c>
      <c r="S29" s="14">
        <v>0</v>
      </c>
      <c r="T29" s="14">
        <v>0</v>
      </c>
      <c r="U29" s="14">
        <v>0</v>
      </c>
      <c r="V29" s="14">
        <v>0</v>
      </c>
      <c r="W29" s="14">
        <v>0.10124333925399645</v>
      </c>
      <c r="X29" s="14">
        <v>7.6376554174067496E-2</v>
      </c>
      <c r="Y29" s="14">
        <v>0</v>
      </c>
      <c r="Z29" s="21">
        <v>0.58969804618117228</v>
      </c>
    </row>
    <row r="30" spans="1:26" x14ac:dyDescent="0.25">
      <c r="A30" s="4">
        <v>2002</v>
      </c>
      <c r="B30" s="8">
        <v>1041</v>
      </c>
      <c r="C30" s="8" t="s">
        <v>31</v>
      </c>
      <c r="D30" s="15">
        <v>0.14409221902017291</v>
      </c>
      <c r="E30" s="14">
        <v>3.8424591738712775E-3</v>
      </c>
      <c r="F30" s="14">
        <v>6.0518731988472622E-2</v>
      </c>
      <c r="G30" s="14">
        <v>1.536983669548511E-2</v>
      </c>
      <c r="H30" s="14">
        <v>5.9558117195004805E-2</v>
      </c>
      <c r="I30" s="14">
        <v>0</v>
      </c>
      <c r="J30" s="14">
        <v>0</v>
      </c>
      <c r="K30" s="15">
        <v>0</v>
      </c>
      <c r="L30" s="14">
        <v>5.763688760806916E-3</v>
      </c>
      <c r="M30" s="14">
        <v>0</v>
      </c>
      <c r="N30" s="14">
        <v>0</v>
      </c>
      <c r="O30" s="14">
        <v>2.2094140249759846E-2</v>
      </c>
      <c r="P30" s="14">
        <v>0</v>
      </c>
      <c r="Q30" s="14">
        <v>0</v>
      </c>
      <c r="R30" s="14">
        <v>0</v>
      </c>
      <c r="S30" s="14">
        <v>0</v>
      </c>
      <c r="T30" s="14">
        <v>0</v>
      </c>
      <c r="U30" s="14">
        <v>0</v>
      </c>
      <c r="V30" s="14">
        <v>0</v>
      </c>
      <c r="W30" s="14">
        <v>3.1700288184438041E-2</v>
      </c>
      <c r="X30" s="14">
        <v>4.7070124879923153E-2</v>
      </c>
      <c r="Y30" s="14">
        <v>0</v>
      </c>
      <c r="Z30" s="21">
        <v>0.60999039385206533</v>
      </c>
    </row>
    <row r="31" spans="1:26" x14ac:dyDescent="0.25">
      <c r="A31" s="4">
        <v>2003</v>
      </c>
      <c r="B31" s="8">
        <v>636</v>
      </c>
      <c r="C31" s="8" t="s">
        <v>31</v>
      </c>
      <c r="D31" s="15">
        <v>0.16037735849056603</v>
      </c>
      <c r="E31" s="14">
        <v>0</v>
      </c>
      <c r="F31" s="14">
        <v>1.8867924528301886E-2</v>
      </c>
      <c r="G31" s="14">
        <v>5.8176100628930819E-2</v>
      </c>
      <c r="H31" s="14">
        <v>2.8301886792452831E-2</v>
      </c>
      <c r="I31" s="14">
        <v>0</v>
      </c>
      <c r="J31" s="14">
        <v>0</v>
      </c>
      <c r="K31" s="15">
        <v>0</v>
      </c>
      <c r="L31" s="14">
        <v>0</v>
      </c>
      <c r="M31" s="14">
        <v>0</v>
      </c>
      <c r="N31" s="14">
        <v>0</v>
      </c>
      <c r="O31" s="14">
        <v>0</v>
      </c>
      <c r="P31" s="14">
        <v>0</v>
      </c>
      <c r="Q31" s="14">
        <v>0</v>
      </c>
      <c r="R31" s="14">
        <v>0</v>
      </c>
      <c r="S31" s="14">
        <v>0</v>
      </c>
      <c r="T31" s="14">
        <v>0</v>
      </c>
      <c r="U31" s="14">
        <v>0</v>
      </c>
      <c r="V31" s="14">
        <v>0</v>
      </c>
      <c r="W31" s="14">
        <v>4.7169811320754715E-3</v>
      </c>
      <c r="X31" s="14">
        <v>6.6037735849056603E-2</v>
      </c>
      <c r="Y31" s="14">
        <v>0</v>
      </c>
      <c r="Z31" s="21">
        <v>0.66352201257861632</v>
      </c>
    </row>
    <row r="32" spans="1:26" x14ac:dyDescent="0.25">
      <c r="A32" s="4">
        <v>2004</v>
      </c>
      <c r="B32" s="8">
        <v>947</v>
      </c>
      <c r="C32" s="8" t="s">
        <v>31</v>
      </c>
      <c r="D32" s="15">
        <v>8.02534318901795E-2</v>
      </c>
      <c r="E32" s="14">
        <v>3.3790918690601898E-2</v>
      </c>
      <c r="F32" s="14">
        <v>5.2798310454065467E-2</v>
      </c>
      <c r="G32" s="14">
        <v>8.4477296726504746E-3</v>
      </c>
      <c r="H32" s="14">
        <v>0.10559662090813093</v>
      </c>
      <c r="I32" s="14">
        <v>0</v>
      </c>
      <c r="J32" s="14">
        <v>0</v>
      </c>
      <c r="K32" s="15">
        <v>0</v>
      </c>
      <c r="L32" s="14">
        <v>0</v>
      </c>
      <c r="M32" s="14">
        <v>0</v>
      </c>
      <c r="N32" s="14">
        <v>0</v>
      </c>
      <c r="O32" s="14">
        <v>0</v>
      </c>
      <c r="P32" s="14">
        <v>0</v>
      </c>
      <c r="Q32" s="14">
        <v>0</v>
      </c>
      <c r="R32" s="14">
        <v>0</v>
      </c>
      <c r="S32" s="14">
        <v>0</v>
      </c>
      <c r="T32" s="14">
        <v>0</v>
      </c>
      <c r="U32" s="14">
        <v>0</v>
      </c>
      <c r="V32" s="14">
        <v>0</v>
      </c>
      <c r="W32" s="14">
        <v>1.2671594508975714E-2</v>
      </c>
      <c r="X32" s="14">
        <v>1.0559662090813094E-2</v>
      </c>
      <c r="Y32" s="14">
        <v>4.2238648363252373E-3</v>
      </c>
      <c r="Z32" s="21">
        <v>0.6916578669482577</v>
      </c>
    </row>
    <row r="33" spans="1:26" x14ac:dyDescent="0.25">
      <c r="A33" s="4">
        <v>2005</v>
      </c>
      <c r="B33" s="8">
        <v>308</v>
      </c>
      <c r="C33" s="8" t="s">
        <v>31</v>
      </c>
      <c r="D33" s="15">
        <v>0.18831168831168832</v>
      </c>
      <c r="E33" s="14">
        <v>0</v>
      </c>
      <c r="F33" s="14">
        <v>3.2467532467532464E-2</v>
      </c>
      <c r="G33" s="14">
        <v>3.2467532467532464E-2</v>
      </c>
      <c r="H33" s="14">
        <v>8.4415584415584416E-2</v>
      </c>
      <c r="I33" s="14">
        <v>0</v>
      </c>
      <c r="J33" s="14">
        <v>0</v>
      </c>
      <c r="K33" s="15">
        <v>0</v>
      </c>
      <c r="L33" s="14">
        <v>0</v>
      </c>
      <c r="M33" s="14">
        <v>0</v>
      </c>
      <c r="N33" s="14">
        <v>0</v>
      </c>
      <c r="O33" s="14">
        <v>0</v>
      </c>
      <c r="P33" s="14">
        <v>0</v>
      </c>
      <c r="Q33" s="14">
        <v>0</v>
      </c>
      <c r="R33" s="14">
        <v>0</v>
      </c>
      <c r="S33" s="14">
        <v>0</v>
      </c>
      <c r="T33" s="14">
        <v>0</v>
      </c>
      <c r="U33" s="14">
        <v>0</v>
      </c>
      <c r="V33" s="14">
        <v>0</v>
      </c>
      <c r="W33" s="14">
        <v>0</v>
      </c>
      <c r="X33" s="14">
        <v>6.8181818181818177E-2</v>
      </c>
      <c r="Y33" s="14">
        <v>0</v>
      </c>
      <c r="Z33" s="21">
        <v>0.5941558441558441</v>
      </c>
    </row>
    <row r="34" spans="1:26" x14ac:dyDescent="0.25">
      <c r="A34" s="4">
        <v>2006</v>
      </c>
      <c r="B34" s="8">
        <v>309</v>
      </c>
      <c r="C34" s="8" t="s">
        <v>31</v>
      </c>
      <c r="D34" s="15">
        <v>0.14239482200647247</v>
      </c>
      <c r="E34" s="14">
        <v>3.8834951456310676E-2</v>
      </c>
      <c r="F34" s="14">
        <v>1.9417475728155338E-2</v>
      </c>
      <c r="G34" s="14">
        <v>2.9126213592233011E-2</v>
      </c>
      <c r="H34" s="14">
        <v>6.4724919093851127E-2</v>
      </c>
      <c r="I34" s="14">
        <v>0</v>
      </c>
      <c r="J34" s="14">
        <v>0</v>
      </c>
      <c r="K34" s="15">
        <v>0</v>
      </c>
      <c r="L34" s="14">
        <v>0</v>
      </c>
      <c r="M34" s="14">
        <v>0</v>
      </c>
      <c r="N34" s="14">
        <v>0</v>
      </c>
      <c r="O34" s="14">
        <v>0</v>
      </c>
      <c r="P34" s="14">
        <v>0</v>
      </c>
      <c r="Q34" s="14">
        <v>0</v>
      </c>
      <c r="R34" s="14">
        <v>0</v>
      </c>
      <c r="S34" s="14">
        <v>0</v>
      </c>
      <c r="T34" s="14">
        <v>0</v>
      </c>
      <c r="U34" s="14">
        <v>0</v>
      </c>
      <c r="V34" s="14">
        <v>0</v>
      </c>
      <c r="W34" s="14">
        <v>6.1488673139158574E-2</v>
      </c>
      <c r="X34" s="14">
        <v>5.1779935275080909E-2</v>
      </c>
      <c r="Y34" s="14">
        <v>0</v>
      </c>
      <c r="Z34" s="21">
        <v>0.59223300970873782</v>
      </c>
    </row>
    <row r="35" spans="1:26" x14ac:dyDescent="0.25">
      <c r="A35" s="4">
        <v>2007</v>
      </c>
      <c r="B35" s="8">
        <v>543</v>
      </c>
      <c r="C35" s="8" t="s">
        <v>31</v>
      </c>
      <c r="D35" s="15">
        <v>0.13812154696132595</v>
      </c>
      <c r="E35" s="14">
        <v>9.2081031307550652E-3</v>
      </c>
      <c r="F35" s="14">
        <v>3.1307550644567222E-2</v>
      </c>
      <c r="G35" s="14">
        <v>1.6574585635359115E-2</v>
      </c>
      <c r="H35" s="14">
        <v>6.6298342541436461E-2</v>
      </c>
      <c r="I35" s="14">
        <v>0</v>
      </c>
      <c r="J35" s="14">
        <v>0</v>
      </c>
      <c r="K35" s="15">
        <v>0</v>
      </c>
      <c r="L35" s="14">
        <v>0</v>
      </c>
      <c r="M35" s="14">
        <v>0</v>
      </c>
      <c r="N35" s="14">
        <v>0</v>
      </c>
      <c r="O35" s="14">
        <v>0</v>
      </c>
      <c r="P35" s="14">
        <v>0</v>
      </c>
      <c r="Q35" s="14">
        <v>0</v>
      </c>
      <c r="R35" s="14">
        <v>0</v>
      </c>
      <c r="S35" s="14">
        <v>0</v>
      </c>
      <c r="T35" s="14">
        <v>0</v>
      </c>
      <c r="U35" s="14">
        <v>0</v>
      </c>
      <c r="V35" s="14">
        <v>0</v>
      </c>
      <c r="W35" s="14">
        <v>2.0257826887661142E-2</v>
      </c>
      <c r="X35" s="14">
        <v>3.6832412523020261E-2</v>
      </c>
      <c r="Y35" s="14">
        <v>0</v>
      </c>
      <c r="Z35" s="21">
        <v>0.68139963167587481</v>
      </c>
    </row>
    <row r="36" spans="1:26" x14ac:dyDescent="0.25">
      <c r="A36" s="4">
        <v>2008</v>
      </c>
      <c r="B36" s="8">
        <v>533</v>
      </c>
      <c r="C36" s="8" t="s">
        <v>31</v>
      </c>
      <c r="D36" s="15">
        <v>7.1294559099437146E-2</v>
      </c>
      <c r="E36" s="14">
        <v>1.876172607879925E-3</v>
      </c>
      <c r="F36" s="14">
        <v>2.0637898686679174E-2</v>
      </c>
      <c r="G36" s="14">
        <v>2.6266416510318951E-2</v>
      </c>
      <c r="H36" s="14">
        <v>6.9418386491557224E-2</v>
      </c>
      <c r="I36" s="14">
        <v>0</v>
      </c>
      <c r="J36" s="14">
        <v>0</v>
      </c>
      <c r="K36" s="15">
        <v>0</v>
      </c>
      <c r="L36" s="14">
        <v>0</v>
      </c>
      <c r="M36" s="14">
        <v>0</v>
      </c>
      <c r="N36" s="14">
        <v>0</v>
      </c>
      <c r="O36" s="14">
        <v>0</v>
      </c>
      <c r="P36" s="14">
        <v>0</v>
      </c>
      <c r="Q36" s="14">
        <v>0</v>
      </c>
      <c r="R36" s="14">
        <v>0</v>
      </c>
      <c r="S36" s="14">
        <v>0</v>
      </c>
      <c r="T36" s="14">
        <v>0</v>
      </c>
      <c r="U36" s="14">
        <v>0</v>
      </c>
      <c r="V36" s="14">
        <v>0</v>
      </c>
      <c r="W36" s="14">
        <v>0.11819887429643527</v>
      </c>
      <c r="X36" s="14">
        <v>0.21013133208255161</v>
      </c>
      <c r="Y36" s="14">
        <v>0</v>
      </c>
      <c r="Z36" s="21">
        <v>0.48217636022514071</v>
      </c>
    </row>
    <row r="37" spans="1:26" x14ac:dyDescent="0.25">
      <c r="A37" s="4">
        <v>2009</v>
      </c>
      <c r="B37" s="8">
        <v>706</v>
      </c>
      <c r="C37" s="8" t="s">
        <v>31</v>
      </c>
      <c r="D37" s="15">
        <v>0.13031161473087818</v>
      </c>
      <c r="E37" s="14">
        <v>2.6912181303116147E-2</v>
      </c>
      <c r="F37" s="14">
        <v>5.3824362606232294E-2</v>
      </c>
      <c r="G37" s="14">
        <v>1.2747875354107648E-2</v>
      </c>
      <c r="H37" s="14">
        <v>4.2492917847025496E-2</v>
      </c>
      <c r="I37" s="14">
        <v>4.24929178470255E-3</v>
      </c>
      <c r="J37" s="14">
        <v>0</v>
      </c>
      <c r="K37" s="15">
        <v>0</v>
      </c>
      <c r="L37" s="14">
        <v>2.8328611898016999E-3</v>
      </c>
      <c r="M37" s="14">
        <v>0</v>
      </c>
      <c r="N37" s="14">
        <v>0</v>
      </c>
      <c r="O37" s="14">
        <v>0</v>
      </c>
      <c r="P37" s="14">
        <v>0</v>
      </c>
      <c r="Q37" s="14">
        <v>0</v>
      </c>
      <c r="R37" s="14">
        <v>0</v>
      </c>
      <c r="S37" s="14">
        <v>0</v>
      </c>
      <c r="T37" s="14">
        <v>0</v>
      </c>
      <c r="U37" s="14">
        <v>0</v>
      </c>
      <c r="V37" s="14">
        <v>0</v>
      </c>
      <c r="W37" s="14">
        <v>7.0821529745042494E-3</v>
      </c>
      <c r="X37" s="14">
        <v>3.5410764872521247E-2</v>
      </c>
      <c r="Y37" s="14">
        <v>0</v>
      </c>
      <c r="Z37" s="21">
        <v>0.68413597733711051</v>
      </c>
    </row>
    <row r="38" spans="1:26" x14ac:dyDescent="0.25">
      <c r="A38" s="4">
        <v>2010</v>
      </c>
      <c r="B38" s="8">
        <v>1011</v>
      </c>
      <c r="C38" s="8" t="s">
        <v>31</v>
      </c>
      <c r="D38" s="15">
        <v>5.3412462908011868E-2</v>
      </c>
      <c r="E38" s="14">
        <v>3.956478733926805E-3</v>
      </c>
      <c r="F38" s="14">
        <v>4.0553907022749754E-2</v>
      </c>
      <c r="G38" s="14">
        <v>2.3738872403560832E-2</v>
      </c>
      <c r="H38" s="14">
        <v>5.5390702274975272E-2</v>
      </c>
      <c r="I38" s="14">
        <v>0</v>
      </c>
      <c r="J38" s="14">
        <v>0</v>
      </c>
      <c r="K38" s="15">
        <v>0</v>
      </c>
      <c r="L38" s="14">
        <v>0</v>
      </c>
      <c r="M38" s="14">
        <v>0</v>
      </c>
      <c r="N38" s="14">
        <v>0</v>
      </c>
      <c r="O38" s="14">
        <v>1.1869436201780416E-2</v>
      </c>
      <c r="P38" s="14">
        <v>0</v>
      </c>
      <c r="Q38" s="14">
        <v>0</v>
      </c>
      <c r="R38" s="14">
        <v>0</v>
      </c>
      <c r="S38" s="14">
        <v>0</v>
      </c>
      <c r="T38" s="14">
        <v>0</v>
      </c>
      <c r="U38" s="14">
        <v>0</v>
      </c>
      <c r="V38" s="14">
        <v>0</v>
      </c>
      <c r="W38" s="14">
        <v>8.9020771513353119E-3</v>
      </c>
      <c r="X38" s="14">
        <v>9.4955489614243327E-2</v>
      </c>
      <c r="Y38" s="14">
        <v>0</v>
      </c>
      <c r="Z38" s="21">
        <v>0.70722057368941638</v>
      </c>
    </row>
    <row r="39" spans="1:26" x14ac:dyDescent="0.25">
      <c r="A39" s="4">
        <v>2011</v>
      </c>
      <c r="B39" s="8">
        <v>540</v>
      </c>
      <c r="C39" s="8" t="s">
        <v>31</v>
      </c>
      <c r="D39" s="15">
        <v>0.12222222222222223</v>
      </c>
      <c r="E39" s="14">
        <v>0</v>
      </c>
      <c r="F39" s="14">
        <v>9.2592592592592587E-3</v>
      </c>
      <c r="G39" s="14">
        <v>1.8518518518518517E-2</v>
      </c>
      <c r="H39" s="14">
        <v>3.888888888888889E-2</v>
      </c>
      <c r="I39" s="14">
        <v>0</v>
      </c>
      <c r="J39" s="14">
        <v>0</v>
      </c>
      <c r="K39" s="15">
        <v>0</v>
      </c>
      <c r="L39" s="14">
        <v>0</v>
      </c>
      <c r="M39" s="14">
        <v>0</v>
      </c>
      <c r="N39" s="14">
        <v>0</v>
      </c>
      <c r="O39" s="14">
        <v>0</v>
      </c>
      <c r="P39" s="14">
        <v>3.7037037037037038E-3</v>
      </c>
      <c r="Q39" s="14">
        <v>0</v>
      </c>
      <c r="R39" s="14">
        <v>0</v>
      </c>
      <c r="S39" s="14">
        <v>0</v>
      </c>
      <c r="T39" s="14">
        <v>0</v>
      </c>
      <c r="U39" s="14">
        <v>0</v>
      </c>
      <c r="V39" s="14">
        <v>0</v>
      </c>
      <c r="W39" s="14">
        <v>6.6666666666666666E-2</v>
      </c>
      <c r="X39" s="14">
        <v>0.12222222222222222</v>
      </c>
      <c r="Y39" s="14">
        <v>0</v>
      </c>
      <c r="Z39" s="21">
        <v>0.61851851851851847</v>
      </c>
    </row>
    <row r="40" spans="1:26" x14ac:dyDescent="0.25">
      <c r="A40" s="4">
        <v>2012</v>
      </c>
      <c r="B40" s="8">
        <v>294</v>
      </c>
      <c r="C40" s="8" t="s">
        <v>31</v>
      </c>
      <c r="D40" s="15">
        <v>0.14625850340136054</v>
      </c>
      <c r="E40" s="14">
        <v>1.020408163265306E-2</v>
      </c>
      <c r="F40" s="14">
        <v>2.0408163265306121E-2</v>
      </c>
      <c r="G40" s="14">
        <v>1.020408163265306E-2</v>
      </c>
      <c r="H40" s="14">
        <v>4.4217687074829932E-2</v>
      </c>
      <c r="I40" s="14">
        <v>0</v>
      </c>
      <c r="J40" s="14">
        <v>0</v>
      </c>
      <c r="K40" s="15">
        <v>0</v>
      </c>
      <c r="L40" s="14">
        <v>1.3605442176870748E-2</v>
      </c>
      <c r="M40" s="14">
        <v>0</v>
      </c>
      <c r="N40" s="14">
        <v>0</v>
      </c>
      <c r="O40" s="14">
        <v>0</v>
      </c>
      <c r="P40" s="14">
        <v>0</v>
      </c>
      <c r="Q40" s="14">
        <v>0</v>
      </c>
      <c r="R40" s="14">
        <v>0</v>
      </c>
      <c r="S40" s="14">
        <v>0</v>
      </c>
      <c r="T40" s="14">
        <v>0</v>
      </c>
      <c r="U40" s="14">
        <v>0</v>
      </c>
      <c r="V40" s="14">
        <v>0</v>
      </c>
      <c r="W40" s="14">
        <v>1.3605442176870748E-2</v>
      </c>
      <c r="X40" s="14">
        <v>5.7823129251700682E-2</v>
      </c>
      <c r="Y40" s="14">
        <v>0</v>
      </c>
      <c r="Z40" s="21">
        <v>0.68367346938775508</v>
      </c>
    </row>
    <row r="41" spans="1:26" x14ac:dyDescent="0.25">
      <c r="A41" s="4">
        <v>2013</v>
      </c>
      <c r="B41" s="8">
        <v>230</v>
      </c>
      <c r="C41" s="8" t="s">
        <v>45</v>
      </c>
      <c r="D41" s="15">
        <v>0.10434782608695653</v>
      </c>
      <c r="E41" s="14">
        <v>0</v>
      </c>
      <c r="F41" s="14">
        <v>3.4782608695652174E-2</v>
      </c>
      <c r="G41" s="14">
        <v>5.6521739130434782E-2</v>
      </c>
      <c r="H41" s="14">
        <v>1.3043478260869565E-2</v>
      </c>
      <c r="I41" s="14">
        <v>0</v>
      </c>
      <c r="J41" s="14">
        <v>0</v>
      </c>
      <c r="K41" s="15">
        <v>0</v>
      </c>
      <c r="L41" s="14">
        <v>0</v>
      </c>
      <c r="M41" s="14">
        <v>0</v>
      </c>
      <c r="N41" s="14">
        <v>0</v>
      </c>
      <c r="O41" s="14">
        <v>0</v>
      </c>
      <c r="P41" s="14">
        <v>0</v>
      </c>
      <c r="Q41" s="14">
        <v>0</v>
      </c>
      <c r="R41" s="14">
        <v>0</v>
      </c>
      <c r="S41" s="14">
        <v>0</v>
      </c>
      <c r="T41" s="14">
        <v>0</v>
      </c>
      <c r="U41" s="14">
        <v>0</v>
      </c>
      <c r="V41" s="14">
        <v>0</v>
      </c>
      <c r="W41" s="14">
        <v>4.3478260869565218E-3</v>
      </c>
      <c r="X41" s="14">
        <v>0.1</v>
      </c>
      <c r="Y41" s="14">
        <v>0</v>
      </c>
      <c r="Z41" s="21">
        <v>0.68695652173913047</v>
      </c>
    </row>
    <row r="42" spans="1:26" x14ac:dyDescent="0.25">
      <c r="A42" s="5" t="s">
        <v>32</v>
      </c>
      <c r="B42" s="9">
        <v>483</v>
      </c>
      <c r="C42" s="9"/>
      <c r="D42" s="16">
        <v>0.14962306092841449</v>
      </c>
      <c r="E42" s="1">
        <v>5.7709845401222402E-3</v>
      </c>
      <c r="F42" s="1">
        <v>4.0080691596869299E-2</v>
      </c>
      <c r="G42" s="1">
        <v>4.9576466541081173E-2</v>
      </c>
      <c r="H42" s="1">
        <v>3.7038907634677307E-2</v>
      </c>
      <c r="I42" s="1">
        <v>2.8636085977952063E-4</v>
      </c>
      <c r="J42" s="1">
        <v>0</v>
      </c>
      <c r="K42" s="16">
        <v>0</v>
      </c>
      <c r="L42" s="1">
        <v>7.4006640424931214E-4</v>
      </c>
      <c r="M42" s="1">
        <v>4.0244085055405807E-4</v>
      </c>
      <c r="N42" s="1">
        <v>6.3867497860897206E-4</v>
      </c>
      <c r="O42" s="1">
        <v>1.1321192150513422E-3</v>
      </c>
      <c r="P42" s="1">
        <v>1.2345679012345679E-4</v>
      </c>
      <c r="Q42" s="1">
        <v>0</v>
      </c>
      <c r="R42" s="1">
        <v>0</v>
      </c>
      <c r="S42" s="1">
        <v>0</v>
      </c>
      <c r="T42" s="1">
        <v>0</v>
      </c>
      <c r="U42" s="1">
        <v>0</v>
      </c>
      <c r="V42" s="1">
        <v>0</v>
      </c>
      <c r="W42" s="1">
        <v>8.4899001662422341E-2</v>
      </c>
      <c r="X42" s="1">
        <v>5.5321089278124444E-2</v>
      </c>
      <c r="Y42" s="1">
        <v>1.4079549454417458E-4</v>
      </c>
      <c r="Z42" s="22">
        <v>0.57422588322537782</v>
      </c>
    </row>
    <row r="43" spans="1:26" x14ac:dyDescent="0.25">
      <c r="A43" s="5" t="s">
        <v>33</v>
      </c>
      <c r="B43" s="9">
        <v>80</v>
      </c>
      <c r="C43" s="9"/>
      <c r="D43" s="16">
        <v>0.5625</v>
      </c>
      <c r="E43" s="1">
        <v>0</v>
      </c>
      <c r="F43" s="1">
        <v>0</v>
      </c>
      <c r="G43" s="1">
        <v>0.1875</v>
      </c>
      <c r="H43" s="1">
        <v>0</v>
      </c>
      <c r="I43" s="1">
        <v>0</v>
      </c>
      <c r="J43" s="1">
        <v>0</v>
      </c>
      <c r="K43" s="16">
        <v>0</v>
      </c>
      <c r="L43" s="1">
        <v>0</v>
      </c>
      <c r="M43" s="1">
        <v>0</v>
      </c>
      <c r="N43" s="1">
        <v>0</v>
      </c>
      <c r="O43" s="1">
        <v>0</v>
      </c>
      <c r="P43" s="1">
        <v>0</v>
      </c>
      <c r="Q43" s="1">
        <v>0</v>
      </c>
      <c r="R43" s="1">
        <v>0</v>
      </c>
      <c r="S43" s="1">
        <v>0</v>
      </c>
      <c r="T43" s="1">
        <v>0</v>
      </c>
      <c r="U43" s="1">
        <v>0</v>
      </c>
      <c r="V43" s="1">
        <v>0</v>
      </c>
      <c r="W43" s="1">
        <v>0.25</v>
      </c>
      <c r="X43" s="1">
        <v>0</v>
      </c>
      <c r="Y43" s="1">
        <v>0</v>
      </c>
      <c r="Z43" s="22">
        <v>0</v>
      </c>
    </row>
    <row r="44" spans="1:26" x14ac:dyDescent="0.25">
      <c r="A44" s="5" t="s">
        <v>34</v>
      </c>
      <c r="B44" s="9">
        <v>360</v>
      </c>
      <c r="C44" s="9"/>
      <c r="D44" s="16">
        <v>0.16072988388180073</v>
      </c>
      <c r="E44" s="1">
        <v>3.8771729004526412E-3</v>
      </c>
      <c r="F44" s="1">
        <v>2.8005617459812258E-2</v>
      </c>
      <c r="G44" s="1">
        <v>8.933403733490497E-2</v>
      </c>
      <c r="H44" s="1">
        <v>1.8171566045021112E-2</v>
      </c>
      <c r="I44" s="1">
        <v>3.9468490988027894E-4</v>
      </c>
      <c r="J44" s="1">
        <v>0</v>
      </c>
      <c r="K44" s="16">
        <v>0</v>
      </c>
      <c r="L44" s="1">
        <v>0</v>
      </c>
      <c r="M44" s="1">
        <v>1.0975659560565219E-3</v>
      </c>
      <c r="N44" s="1">
        <v>1.741840850751742E-3</v>
      </c>
      <c r="O44" s="1">
        <v>0</v>
      </c>
      <c r="P44" s="1">
        <v>0</v>
      </c>
      <c r="Q44" s="1">
        <v>0</v>
      </c>
      <c r="R44" s="1">
        <v>0</v>
      </c>
      <c r="S44" s="1">
        <v>0</v>
      </c>
      <c r="T44" s="1">
        <v>0</v>
      </c>
      <c r="U44" s="1">
        <v>0</v>
      </c>
      <c r="V44" s="1">
        <v>0</v>
      </c>
      <c r="W44" s="1">
        <v>0.13558867944753358</v>
      </c>
      <c r="X44" s="1">
        <v>4.1718438251773945E-2</v>
      </c>
      <c r="Y44" s="1">
        <v>0</v>
      </c>
      <c r="Z44" s="22">
        <v>0.51934051296201222</v>
      </c>
    </row>
    <row r="45" spans="1:26" x14ac:dyDescent="0.25">
      <c r="A45" s="5" t="s">
        <v>35</v>
      </c>
      <c r="B45" s="9">
        <v>564</v>
      </c>
      <c r="C45" s="9"/>
      <c r="D45" s="16">
        <v>0.11207987562369895</v>
      </c>
      <c r="E45" s="1">
        <v>6.1842918985776133E-4</v>
      </c>
      <c r="F45" s="1">
        <v>6.4430620244974965E-2</v>
      </c>
      <c r="G45" s="1">
        <v>6.1842918985776133E-4</v>
      </c>
      <c r="H45" s="1">
        <v>1.4385657156533622E-2</v>
      </c>
      <c r="I45" s="1">
        <v>0</v>
      </c>
      <c r="J45" s="1">
        <v>0</v>
      </c>
      <c r="K45" s="16">
        <v>0</v>
      </c>
      <c r="L45" s="1">
        <v>0</v>
      </c>
      <c r="M45" s="1">
        <v>0</v>
      </c>
      <c r="N45" s="1">
        <v>0</v>
      </c>
      <c r="O45" s="1">
        <v>0</v>
      </c>
      <c r="P45" s="1">
        <v>0</v>
      </c>
      <c r="Q45" s="1">
        <v>0</v>
      </c>
      <c r="R45" s="1">
        <v>0</v>
      </c>
      <c r="S45" s="1">
        <v>0</v>
      </c>
      <c r="T45" s="1">
        <v>0</v>
      </c>
      <c r="U45" s="1">
        <v>0</v>
      </c>
      <c r="V45" s="1">
        <v>0</v>
      </c>
      <c r="W45" s="1">
        <v>8.7805077625643532E-2</v>
      </c>
      <c r="X45" s="1">
        <v>5.6291413261737623E-2</v>
      </c>
      <c r="Y45" s="1">
        <v>0</v>
      </c>
      <c r="Z45" s="22">
        <v>0.66377049770769581</v>
      </c>
    </row>
    <row r="46" spans="1:26" ht="15.75" thickBot="1" x14ac:dyDescent="0.3">
      <c r="A46" s="6" t="s">
        <v>36</v>
      </c>
      <c r="B46" s="11">
        <v>583</v>
      </c>
      <c r="C46" s="11"/>
      <c r="D46" s="17">
        <v>0.12146156521876864</v>
      </c>
      <c r="E46" s="18">
        <v>8.5750231152743241E-3</v>
      </c>
      <c r="F46" s="18">
        <v>4.6737806340881295E-2</v>
      </c>
      <c r="G46" s="18">
        <v>2.1017619865260493E-2</v>
      </c>
      <c r="H46" s="18">
        <v>5.7874868738365733E-2</v>
      </c>
      <c r="I46" s="18">
        <v>2.8328611898017001E-4</v>
      </c>
      <c r="J46" s="18">
        <v>0</v>
      </c>
      <c r="K46" s="17">
        <v>0</v>
      </c>
      <c r="L46" s="18">
        <v>1.4801328084986243E-3</v>
      </c>
      <c r="M46" s="18">
        <v>0</v>
      </c>
      <c r="N46" s="18">
        <v>0</v>
      </c>
      <c r="O46" s="18">
        <v>2.2642384301026844E-3</v>
      </c>
      <c r="P46" s="18">
        <v>2.4691358024691359E-4</v>
      </c>
      <c r="Q46" s="18">
        <v>0</v>
      </c>
      <c r="R46" s="18">
        <v>0</v>
      </c>
      <c r="S46" s="18">
        <v>0</v>
      </c>
      <c r="T46" s="18">
        <v>0</v>
      </c>
      <c r="U46" s="18">
        <v>0</v>
      </c>
      <c r="V46" s="18">
        <v>0</v>
      </c>
      <c r="W46" s="18">
        <v>3.6138622871524709E-2</v>
      </c>
      <c r="X46" s="18">
        <v>6.8790374519267158E-2</v>
      </c>
      <c r="Y46" s="18">
        <v>2.8159098908834917E-4</v>
      </c>
      <c r="Z46" s="23">
        <v>0.63484795740374078</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96</v>
      </c>
    </row>
    <row r="2" spans="1:26" x14ac:dyDescent="0.25">
      <c r="A2" t="s">
        <v>97</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7</v>
      </c>
      <c r="C10" s="8">
        <v>3</v>
      </c>
      <c r="D10" s="15" t="s">
        <v>26</v>
      </c>
      <c r="E10" s="14" t="s">
        <v>27</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20</v>
      </c>
      <c r="C11" s="8" t="s">
        <v>29</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64</v>
      </c>
      <c r="C12" s="8" t="s">
        <v>30</v>
      </c>
      <c r="D12" s="15">
        <v>0.5</v>
      </c>
      <c r="E12" s="14">
        <v>0</v>
      </c>
      <c r="F12" s="14">
        <v>0</v>
      </c>
      <c r="G12" s="14">
        <v>0.1875</v>
      </c>
      <c r="H12" s="14">
        <v>0</v>
      </c>
      <c r="I12" s="14">
        <v>0</v>
      </c>
      <c r="J12" s="14">
        <v>0</v>
      </c>
      <c r="K12" s="15">
        <v>0</v>
      </c>
      <c r="L12" s="14">
        <v>0</v>
      </c>
      <c r="M12" s="14">
        <v>0</v>
      </c>
      <c r="N12" s="14">
        <v>0</v>
      </c>
      <c r="O12" s="14">
        <v>0</v>
      </c>
      <c r="P12" s="14">
        <v>0</v>
      </c>
      <c r="Q12" s="14">
        <v>0</v>
      </c>
      <c r="R12" s="14">
        <v>0</v>
      </c>
      <c r="S12" s="14">
        <v>0</v>
      </c>
      <c r="T12" s="14">
        <v>0</v>
      </c>
      <c r="U12" s="14">
        <v>0</v>
      </c>
      <c r="V12" s="14">
        <v>0</v>
      </c>
      <c r="W12" s="14">
        <v>0.3125</v>
      </c>
      <c r="X12" s="14">
        <v>0</v>
      </c>
      <c r="Y12" s="14">
        <v>0</v>
      </c>
      <c r="Z12" s="21">
        <v>0</v>
      </c>
    </row>
    <row r="13" spans="1:26" x14ac:dyDescent="0.25">
      <c r="A13" s="4">
        <v>1985</v>
      </c>
      <c r="B13" s="8">
        <v>184</v>
      </c>
      <c r="C13" s="8" t="s">
        <v>45</v>
      </c>
      <c r="D13" s="15">
        <v>0.2608695652173913</v>
      </c>
      <c r="E13" s="14">
        <v>0</v>
      </c>
      <c r="F13" s="14">
        <v>1.6304347826086956E-2</v>
      </c>
      <c r="G13" s="14">
        <v>7.0652173913043473E-2</v>
      </c>
      <c r="H13" s="14">
        <v>0</v>
      </c>
      <c r="I13" s="14">
        <v>0</v>
      </c>
      <c r="J13" s="14">
        <v>0</v>
      </c>
      <c r="K13" s="15">
        <v>0</v>
      </c>
      <c r="L13" s="14">
        <v>0</v>
      </c>
      <c r="M13" s="14">
        <v>0</v>
      </c>
      <c r="N13" s="14">
        <v>0</v>
      </c>
      <c r="O13" s="14">
        <v>0</v>
      </c>
      <c r="P13" s="14">
        <v>0</v>
      </c>
      <c r="Q13" s="14">
        <v>0</v>
      </c>
      <c r="R13" s="14">
        <v>0</v>
      </c>
      <c r="S13" s="14">
        <v>0</v>
      </c>
      <c r="T13" s="14">
        <v>0</v>
      </c>
      <c r="U13" s="14">
        <v>0</v>
      </c>
      <c r="V13" s="14">
        <v>0</v>
      </c>
      <c r="W13" s="14">
        <v>0.1358695652173913</v>
      </c>
      <c r="X13" s="14">
        <v>0</v>
      </c>
      <c r="Y13" s="14">
        <v>0</v>
      </c>
      <c r="Z13" s="21">
        <v>0.51630434782608692</v>
      </c>
    </row>
    <row r="14" spans="1:26" x14ac:dyDescent="0.25">
      <c r="A14" s="4">
        <v>1986</v>
      </c>
      <c r="B14" s="8">
        <v>213</v>
      </c>
      <c r="C14" s="8" t="s">
        <v>69</v>
      </c>
      <c r="D14" s="15">
        <v>8.9201877934272311E-2</v>
      </c>
      <c r="E14" s="14">
        <v>0</v>
      </c>
      <c r="F14" s="14">
        <v>0</v>
      </c>
      <c r="G14" s="14">
        <v>0.14084507042253522</v>
      </c>
      <c r="H14" s="14">
        <v>0</v>
      </c>
      <c r="I14" s="14">
        <v>0</v>
      </c>
      <c r="J14" s="14">
        <v>0</v>
      </c>
      <c r="K14" s="15">
        <v>0</v>
      </c>
      <c r="L14" s="14">
        <v>0</v>
      </c>
      <c r="M14" s="14">
        <v>0</v>
      </c>
      <c r="N14" s="14">
        <v>9.3896713615023476E-3</v>
      </c>
      <c r="O14" s="14">
        <v>0</v>
      </c>
      <c r="P14" s="14">
        <v>0</v>
      </c>
      <c r="Q14" s="14">
        <v>0</v>
      </c>
      <c r="R14" s="14">
        <v>0</v>
      </c>
      <c r="S14" s="14">
        <v>0</v>
      </c>
      <c r="T14" s="14">
        <v>0</v>
      </c>
      <c r="U14" s="14">
        <v>0</v>
      </c>
      <c r="V14" s="14">
        <v>0</v>
      </c>
      <c r="W14" s="14">
        <v>7.9812206572769953E-2</v>
      </c>
      <c r="X14" s="14">
        <v>2.3474178403755867E-2</v>
      </c>
      <c r="Y14" s="14">
        <v>0</v>
      </c>
      <c r="Z14" s="21">
        <v>0.65727699530516437</v>
      </c>
    </row>
    <row r="15" spans="1:26" x14ac:dyDescent="0.25">
      <c r="A15" s="4">
        <v>1987</v>
      </c>
      <c r="B15" s="8">
        <v>231</v>
      </c>
      <c r="C15" s="8" t="s">
        <v>70</v>
      </c>
      <c r="D15" s="15">
        <v>7.3593073593073599E-2</v>
      </c>
      <c r="E15" s="14">
        <v>0</v>
      </c>
      <c r="F15" s="14">
        <v>0</v>
      </c>
      <c r="G15" s="14">
        <v>9.0909090909090912E-2</v>
      </c>
      <c r="H15" s="14">
        <v>0</v>
      </c>
      <c r="I15" s="14">
        <v>0</v>
      </c>
      <c r="J15" s="14">
        <v>0</v>
      </c>
      <c r="K15" s="15">
        <v>0</v>
      </c>
      <c r="L15" s="14">
        <v>0</v>
      </c>
      <c r="M15" s="14">
        <v>0</v>
      </c>
      <c r="N15" s="14">
        <v>0</v>
      </c>
      <c r="O15" s="14">
        <v>0</v>
      </c>
      <c r="P15" s="14">
        <v>0</v>
      </c>
      <c r="Q15" s="14">
        <v>0</v>
      </c>
      <c r="R15" s="14">
        <v>0</v>
      </c>
      <c r="S15" s="14">
        <v>0</v>
      </c>
      <c r="T15" s="14">
        <v>0</v>
      </c>
      <c r="U15" s="14">
        <v>0</v>
      </c>
      <c r="V15" s="14">
        <v>0</v>
      </c>
      <c r="W15" s="14">
        <v>7.792207792207792E-2</v>
      </c>
      <c r="X15" s="14">
        <v>4.3290043290043288E-2</v>
      </c>
      <c r="Y15" s="14">
        <v>0</v>
      </c>
      <c r="Z15" s="21">
        <v>0.7142857142857143</v>
      </c>
    </row>
    <row r="16" spans="1:26" x14ac:dyDescent="0.25">
      <c r="A16" s="4">
        <v>1988</v>
      </c>
      <c r="B16" s="8">
        <v>162</v>
      </c>
      <c r="C16" s="8" t="s">
        <v>30</v>
      </c>
      <c r="D16" s="15">
        <v>0.17901234567901234</v>
      </c>
      <c r="E16" s="14">
        <v>6.1728395061728392E-3</v>
      </c>
      <c r="F16" s="14">
        <v>1.8518518518518517E-2</v>
      </c>
      <c r="G16" s="14">
        <v>3.0864197530864196E-2</v>
      </c>
      <c r="H16" s="14">
        <v>0</v>
      </c>
      <c r="I16" s="14">
        <v>0</v>
      </c>
      <c r="J16" s="14">
        <v>0</v>
      </c>
      <c r="K16" s="15">
        <v>0</v>
      </c>
      <c r="L16" s="14">
        <v>0</v>
      </c>
      <c r="M16" s="14">
        <v>0</v>
      </c>
      <c r="N16" s="14">
        <v>0</v>
      </c>
      <c r="O16" s="14">
        <v>0</v>
      </c>
      <c r="P16" s="14">
        <v>0</v>
      </c>
      <c r="Q16" s="14">
        <v>0</v>
      </c>
      <c r="R16" s="14">
        <v>0</v>
      </c>
      <c r="S16" s="14">
        <v>0</v>
      </c>
      <c r="T16" s="14">
        <v>0</v>
      </c>
      <c r="U16" s="14">
        <v>0</v>
      </c>
      <c r="V16" s="14">
        <v>0</v>
      </c>
      <c r="W16" s="14">
        <v>0.22839506172839505</v>
      </c>
      <c r="X16" s="14">
        <v>7.407407407407407E-2</v>
      </c>
      <c r="Y16" s="14">
        <v>0</v>
      </c>
      <c r="Z16" s="21">
        <v>0.46296296296296297</v>
      </c>
    </row>
    <row r="17" spans="1:26" x14ac:dyDescent="0.25">
      <c r="A17" s="4">
        <v>1989</v>
      </c>
      <c r="B17" s="8">
        <v>805</v>
      </c>
      <c r="C17" s="8" t="s">
        <v>31</v>
      </c>
      <c r="D17" s="15">
        <v>0.11304347826086956</v>
      </c>
      <c r="E17" s="14">
        <v>2.4844720496894411E-3</v>
      </c>
      <c r="F17" s="14">
        <v>6.70807453416149E-2</v>
      </c>
      <c r="G17" s="14">
        <v>5.0931677018633541E-2</v>
      </c>
      <c r="H17" s="14">
        <v>1.6149068322981366E-2</v>
      </c>
      <c r="I17" s="14">
        <v>0</v>
      </c>
      <c r="J17" s="14">
        <v>0</v>
      </c>
      <c r="K17" s="15">
        <v>0</v>
      </c>
      <c r="L17" s="14">
        <v>0</v>
      </c>
      <c r="M17" s="14">
        <v>0</v>
      </c>
      <c r="N17" s="14">
        <v>0</v>
      </c>
      <c r="O17" s="14">
        <v>0</v>
      </c>
      <c r="P17" s="14">
        <v>0</v>
      </c>
      <c r="Q17" s="14">
        <v>0</v>
      </c>
      <c r="R17" s="14">
        <v>0</v>
      </c>
      <c r="S17" s="14">
        <v>0</v>
      </c>
      <c r="T17" s="14">
        <v>0</v>
      </c>
      <c r="U17" s="14">
        <v>0</v>
      </c>
      <c r="V17" s="14">
        <v>0</v>
      </c>
      <c r="W17" s="14">
        <v>0.11180124223602485</v>
      </c>
      <c r="X17" s="14">
        <v>5.0931677018633541E-2</v>
      </c>
      <c r="Y17" s="14">
        <v>0</v>
      </c>
      <c r="Z17" s="21">
        <v>0.58757763975155275</v>
      </c>
    </row>
    <row r="18" spans="1:26" x14ac:dyDescent="0.25">
      <c r="A18" s="4">
        <v>1990</v>
      </c>
      <c r="B18" s="8">
        <v>610</v>
      </c>
      <c r="C18" s="8" t="s">
        <v>31</v>
      </c>
      <c r="D18" s="15">
        <v>0.10655737704918032</v>
      </c>
      <c r="E18" s="14">
        <v>0</v>
      </c>
      <c r="F18" s="14">
        <v>2.7868852459016394E-2</v>
      </c>
      <c r="G18" s="14">
        <v>6.7213114754098358E-2</v>
      </c>
      <c r="H18" s="14">
        <v>6.5573770491803279E-3</v>
      </c>
      <c r="I18" s="14">
        <v>0</v>
      </c>
      <c r="J18" s="14">
        <v>0</v>
      </c>
      <c r="K18" s="15">
        <v>0</v>
      </c>
      <c r="L18" s="14">
        <v>0</v>
      </c>
      <c r="M18" s="14">
        <v>3.2786885245901639E-3</v>
      </c>
      <c r="N18" s="14">
        <v>0</v>
      </c>
      <c r="O18" s="14">
        <v>0</v>
      </c>
      <c r="P18" s="14">
        <v>0</v>
      </c>
      <c r="Q18" s="14">
        <v>0</v>
      </c>
      <c r="R18" s="14">
        <v>0</v>
      </c>
      <c r="S18" s="14">
        <v>0</v>
      </c>
      <c r="T18" s="14">
        <v>0</v>
      </c>
      <c r="U18" s="14">
        <v>0</v>
      </c>
      <c r="V18" s="14">
        <v>0</v>
      </c>
      <c r="W18" s="14">
        <v>7.0491803278688522E-2</v>
      </c>
      <c r="X18" s="14">
        <v>7.3770491803278687E-2</v>
      </c>
      <c r="Y18" s="14">
        <v>0</v>
      </c>
      <c r="Z18" s="21">
        <v>0.6442622950819672</v>
      </c>
    </row>
    <row r="19" spans="1:26" x14ac:dyDescent="0.25">
      <c r="A19" s="4">
        <v>1991</v>
      </c>
      <c r="B19" s="8">
        <v>296</v>
      </c>
      <c r="C19" s="8" t="s">
        <v>31</v>
      </c>
      <c r="D19" s="15">
        <v>0.14864864864864868</v>
      </c>
      <c r="E19" s="14">
        <v>0</v>
      </c>
      <c r="F19" s="14">
        <v>3.7162162162162164E-2</v>
      </c>
      <c r="G19" s="14">
        <v>8.7837837837837843E-2</v>
      </c>
      <c r="H19" s="14">
        <v>4.0540540540540543E-2</v>
      </c>
      <c r="I19" s="14">
        <v>0</v>
      </c>
      <c r="J19" s="14">
        <v>0</v>
      </c>
      <c r="K19" s="15">
        <v>0</v>
      </c>
      <c r="L19" s="14">
        <v>0</v>
      </c>
      <c r="M19" s="14">
        <v>6.7567567567567571E-3</v>
      </c>
      <c r="N19" s="14">
        <v>0</v>
      </c>
      <c r="O19" s="14">
        <v>0</v>
      </c>
      <c r="P19" s="14">
        <v>0</v>
      </c>
      <c r="Q19" s="14">
        <v>0</v>
      </c>
      <c r="R19" s="14">
        <v>0</v>
      </c>
      <c r="S19" s="14">
        <v>0</v>
      </c>
      <c r="T19" s="14">
        <v>0</v>
      </c>
      <c r="U19" s="14">
        <v>0</v>
      </c>
      <c r="V19" s="14">
        <v>0</v>
      </c>
      <c r="W19" s="14">
        <v>0.16554054054054054</v>
      </c>
      <c r="X19" s="14">
        <v>9.7972972972972971E-2</v>
      </c>
      <c r="Y19" s="14">
        <v>0</v>
      </c>
      <c r="Z19" s="21">
        <v>0.41554054054054052</v>
      </c>
    </row>
    <row r="20" spans="1:26" x14ac:dyDescent="0.25">
      <c r="A20" s="4">
        <v>1992</v>
      </c>
      <c r="B20" s="8">
        <v>668</v>
      </c>
      <c r="C20" s="8" t="s">
        <v>31</v>
      </c>
      <c r="D20" s="15">
        <v>0.1377245508982036</v>
      </c>
      <c r="E20" s="14">
        <v>0</v>
      </c>
      <c r="F20" s="14">
        <v>1.9461077844311378E-2</v>
      </c>
      <c r="G20" s="14">
        <v>7.0359281437125748E-2</v>
      </c>
      <c r="H20" s="14">
        <v>3.5928143712574849E-2</v>
      </c>
      <c r="I20" s="14">
        <v>4.4910179640718561E-3</v>
      </c>
      <c r="J20" s="14">
        <v>0</v>
      </c>
      <c r="K20" s="15">
        <v>0</v>
      </c>
      <c r="L20" s="14">
        <v>0</v>
      </c>
      <c r="M20" s="14">
        <v>0</v>
      </c>
      <c r="N20" s="14">
        <v>0</v>
      </c>
      <c r="O20" s="14">
        <v>0</v>
      </c>
      <c r="P20" s="14">
        <v>0</v>
      </c>
      <c r="Q20" s="14">
        <v>0</v>
      </c>
      <c r="R20" s="14">
        <v>0</v>
      </c>
      <c r="S20" s="14">
        <v>0</v>
      </c>
      <c r="T20" s="14">
        <v>0</v>
      </c>
      <c r="U20" s="14">
        <v>0</v>
      </c>
      <c r="V20" s="14">
        <v>0</v>
      </c>
      <c r="W20" s="14">
        <v>9.4311377245508976E-2</v>
      </c>
      <c r="X20" s="14">
        <v>2.9940119760479042E-2</v>
      </c>
      <c r="Y20" s="14">
        <v>0</v>
      </c>
      <c r="Z20" s="21">
        <v>0.60778443113772451</v>
      </c>
    </row>
    <row r="21" spans="1:26" x14ac:dyDescent="0.25">
      <c r="A21" s="4">
        <v>1993</v>
      </c>
      <c r="B21" s="8">
        <v>230</v>
      </c>
      <c r="C21" s="8" t="s">
        <v>31</v>
      </c>
      <c r="D21" s="15">
        <v>0.10434782608695653</v>
      </c>
      <c r="E21" s="14">
        <v>8.6956521739130436E-3</v>
      </c>
      <c r="F21" s="14">
        <v>2.1739130434782608E-2</v>
      </c>
      <c r="G21" s="14">
        <v>0.1</v>
      </c>
      <c r="H21" s="14">
        <v>3.0434782608695653E-2</v>
      </c>
      <c r="I21" s="14">
        <v>0</v>
      </c>
      <c r="J21" s="14">
        <v>0</v>
      </c>
      <c r="K21" s="15">
        <v>0</v>
      </c>
      <c r="L21" s="14">
        <v>0</v>
      </c>
      <c r="M21" s="14">
        <v>0</v>
      </c>
      <c r="N21" s="14">
        <v>0</v>
      </c>
      <c r="O21" s="14">
        <v>0</v>
      </c>
      <c r="P21" s="14">
        <v>0</v>
      </c>
      <c r="Q21" s="14">
        <v>0</v>
      </c>
      <c r="R21" s="14">
        <v>0</v>
      </c>
      <c r="S21" s="14">
        <v>0</v>
      </c>
      <c r="T21" s="14">
        <v>0</v>
      </c>
      <c r="U21" s="14">
        <v>0</v>
      </c>
      <c r="V21" s="14">
        <v>0</v>
      </c>
      <c r="W21" s="14">
        <v>0.18695652173913044</v>
      </c>
      <c r="X21" s="14">
        <v>1.3043478260869565E-2</v>
      </c>
      <c r="Y21" s="14">
        <v>0</v>
      </c>
      <c r="Z21" s="21">
        <v>0.5347826086956522</v>
      </c>
    </row>
    <row r="22" spans="1:26" x14ac:dyDescent="0.25">
      <c r="A22" s="4">
        <v>1994</v>
      </c>
      <c r="B22" s="8">
        <v>125</v>
      </c>
      <c r="C22" s="8" t="s">
        <v>31</v>
      </c>
      <c r="D22" s="15">
        <v>0.11199999999999999</v>
      </c>
      <c r="E22" s="14">
        <v>0</v>
      </c>
      <c r="F22" s="14">
        <v>0</v>
      </c>
      <c r="G22" s="14">
        <v>5.6000000000000001E-2</v>
      </c>
      <c r="H22" s="14">
        <v>3.2000000000000001E-2</v>
      </c>
      <c r="I22" s="14">
        <v>0</v>
      </c>
      <c r="J22" s="14">
        <v>0</v>
      </c>
      <c r="K22" s="15">
        <v>0</v>
      </c>
      <c r="L22" s="14">
        <v>0</v>
      </c>
      <c r="M22" s="14">
        <v>0</v>
      </c>
      <c r="N22" s="14">
        <v>0</v>
      </c>
      <c r="O22" s="14">
        <v>0</v>
      </c>
      <c r="P22" s="14">
        <v>0</v>
      </c>
      <c r="Q22" s="14">
        <v>0</v>
      </c>
      <c r="R22" s="14">
        <v>0</v>
      </c>
      <c r="S22" s="14">
        <v>0</v>
      </c>
      <c r="T22" s="14">
        <v>0</v>
      </c>
      <c r="U22" s="14">
        <v>0</v>
      </c>
      <c r="V22" s="14">
        <v>0</v>
      </c>
      <c r="W22" s="14">
        <v>0.192</v>
      </c>
      <c r="X22" s="14">
        <v>2.4E-2</v>
      </c>
      <c r="Y22" s="14">
        <v>0</v>
      </c>
      <c r="Z22" s="21">
        <v>0.58399999999999996</v>
      </c>
    </row>
    <row r="23" spans="1:26" x14ac:dyDescent="0.25">
      <c r="A23" s="4">
        <v>1995</v>
      </c>
      <c r="B23" s="8">
        <v>186</v>
      </c>
      <c r="C23" s="8" t="s">
        <v>31</v>
      </c>
      <c r="D23" s="15">
        <v>0.11827956989247311</v>
      </c>
      <c r="E23" s="14">
        <v>0</v>
      </c>
      <c r="F23" s="14">
        <v>2.6881720430107527E-2</v>
      </c>
      <c r="G23" s="14">
        <v>7.5268817204301078E-2</v>
      </c>
      <c r="H23" s="14">
        <v>2.6881720430107527E-2</v>
      </c>
      <c r="I23" s="14">
        <v>0</v>
      </c>
      <c r="J23" s="14">
        <v>0</v>
      </c>
      <c r="K23" s="15">
        <v>0</v>
      </c>
      <c r="L23" s="14">
        <v>0</v>
      </c>
      <c r="M23" s="14">
        <v>0</v>
      </c>
      <c r="N23" s="14">
        <v>1.0752688172043012E-2</v>
      </c>
      <c r="O23" s="14">
        <v>0</v>
      </c>
      <c r="P23" s="14">
        <v>0</v>
      </c>
      <c r="Q23" s="14">
        <v>0</v>
      </c>
      <c r="R23" s="14">
        <v>0</v>
      </c>
      <c r="S23" s="14">
        <v>0</v>
      </c>
      <c r="T23" s="14">
        <v>0</v>
      </c>
      <c r="U23" s="14">
        <v>0</v>
      </c>
      <c r="V23" s="14">
        <v>0</v>
      </c>
      <c r="W23" s="14">
        <v>0.27419354838709675</v>
      </c>
      <c r="X23" s="14">
        <v>4.8387096774193547E-2</v>
      </c>
      <c r="Y23" s="14">
        <v>0</v>
      </c>
      <c r="Z23" s="21">
        <v>0.41935483870967744</v>
      </c>
    </row>
    <row r="24" spans="1:26" x14ac:dyDescent="0.25">
      <c r="A24" s="4">
        <v>1996</v>
      </c>
      <c r="B24" s="8">
        <v>515</v>
      </c>
      <c r="C24" s="8" t="s">
        <v>31</v>
      </c>
      <c r="D24" s="15">
        <v>8.7378640776699032E-2</v>
      </c>
      <c r="E24" s="14">
        <v>1.9417475728155339E-3</v>
      </c>
      <c r="F24" s="14">
        <v>6.0194174757281553E-2</v>
      </c>
      <c r="G24" s="14">
        <v>0</v>
      </c>
      <c r="H24" s="14">
        <v>0</v>
      </c>
      <c r="I24" s="14">
        <v>0</v>
      </c>
      <c r="J24" s="14">
        <v>0</v>
      </c>
      <c r="K24" s="15">
        <v>0</v>
      </c>
      <c r="L24" s="14">
        <v>0</v>
      </c>
      <c r="M24" s="14">
        <v>0</v>
      </c>
      <c r="N24" s="14">
        <v>0</v>
      </c>
      <c r="O24" s="14">
        <v>0</v>
      </c>
      <c r="P24" s="14">
        <v>0</v>
      </c>
      <c r="Q24" s="14">
        <v>0</v>
      </c>
      <c r="R24" s="14">
        <v>0</v>
      </c>
      <c r="S24" s="14">
        <v>0</v>
      </c>
      <c r="T24" s="14">
        <v>0</v>
      </c>
      <c r="U24" s="14">
        <v>0</v>
      </c>
      <c r="V24" s="14">
        <v>0</v>
      </c>
      <c r="W24" s="14">
        <v>0.18252427184466019</v>
      </c>
      <c r="X24" s="14">
        <v>4.2718446601941747E-2</v>
      </c>
      <c r="Y24" s="14">
        <v>0</v>
      </c>
      <c r="Z24" s="21">
        <v>0.62524271844660195</v>
      </c>
    </row>
    <row r="25" spans="1:26" x14ac:dyDescent="0.25">
      <c r="A25" s="4">
        <v>1997</v>
      </c>
      <c r="B25" s="8">
        <v>615</v>
      </c>
      <c r="C25" s="8" t="s">
        <v>31</v>
      </c>
      <c r="D25" s="15">
        <v>0.10731707317073171</v>
      </c>
      <c r="E25" s="14">
        <v>0</v>
      </c>
      <c r="F25" s="14">
        <v>7.8048780487804878E-2</v>
      </c>
      <c r="G25" s="14">
        <v>0</v>
      </c>
      <c r="H25" s="14">
        <v>2.7642276422764227E-2</v>
      </c>
      <c r="I25" s="14">
        <v>0</v>
      </c>
      <c r="J25" s="14">
        <v>0</v>
      </c>
      <c r="K25" s="15">
        <v>0</v>
      </c>
      <c r="L25" s="14">
        <v>0</v>
      </c>
      <c r="M25" s="14">
        <v>0</v>
      </c>
      <c r="N25" s="14">
        <v>0</v>
      </c>
      <c r="O25" s="14">
        <v>0</v>
      </c>
      <c r="P25" s="14">
        <v>0</v>
      </c>
      <c r="Q25" s="14">
        <v>0</v>
      </c>
      <c r="R25" s="14">
        <v>0</v>
      </c>
      <c r="S25" s="14">
        <v>0</v>
      </c>
      <c r="T25" s="14">
        <v>0</v>
      </c>
      <c r="U25" s="14">
        <v>0</v>
      </c>
      <c r="V25" s="14">
        <v>0</v>
      </c>
      <c r="W25" s="14">
        <v>8.1300813008130079E-2</v>
      </c>
      <c r="X25" s="14">
        <v>6.9918699186991867E-2</v>
      </c>
      <c r="Y25" s="14">
        <v>0</v>
      </c>
      <c r="Z25" s="21">
        <v>0.63577235772357721</v>
      </c>
    </row>
    <row r="26" spans="1:26" x14ac:dyDescent="0.25">
      <c r="A26" s="4">
        <v>1998</v>
      </c>
      <c r="B26" s="8">
        <v>492</v>
      </c>
      <c r="C26" s="8" t="s">
        <v>31</v>
      </c>
      <c r="D26" s="15">
        <v>8.943089430894309E-2</v>
      </c>
      <c r="E26" s="14">
        <v>0</v>
      </c>
      <c r="F26" s="14">
        <v>3.048780487804878E-2</v>
      </c>
      <c r="G26" s="14">
        <v>0</v>
      </c>
      <c r="H26" s="14">
        <v>4.0650406504065045E-3</v>
      </c>
      <c r="I26" s="14">
        <v>0</v>
      </c>
      <c r="J26" s="14">
        <v>0</v>
      </c>
      <c r="K26" s="15">
        <v>0</v>
      </c>
      <c r="L26" s="14">
        <v>0</v>
      </c>
      <c r="M26" s="14">
        <v>0</v>
      </c>
      <c r="N26" s="14">
        <v>0</v>
      </c>
      <c r="O26" s="14">
        <v>0</v>
      </c>
      <c r="P26" s="14">
        <v>0</v>
      </c>
      <c r="Q26" s="14">
        <v>0</v>
      </c>
      <c r="R26" s="14">
        <v>0</v>
      </c>
      <c r="S26" s="14">
        <v>0</v>
      </c>
      <c r="T26" s="14">
        <v>0</v>
      </c>
      <c r="U26" s="14">
        <v>0</v>
      </c>
      <c r="V26" s="14">
        <v>0</v>
      </c>
      <c r="W26" s="14">
        <v>1.2195121951219513E-2</v>
      </c>
      <c r="X26" s="14">
        <v>5.08130081300813E-2</v>
      </c>
      <c r="Y26" s="14">
        <v>0</v>
      </c>
      <c r="Z26" s="21">
        <v>0.81300813008130079</v>
      </c>
    </row>
    <row r="27" spans="1:26" x14ac:dyDescent="0.25">
      <c r="A27" s="4">
        <v>1999</v>
      </c>
      <c r="B27" s="8">
        <v>692</v>
      </c>
      <c r="C27" s="8" t="s">
        <v>31</v>
      </c>
      <c r="D27" s="15">
        <v>0.11994219653179189</v>
      </c>
      <c r="E27" s="14">
        <v>0</v>
      </c>
      <c r="F27" s="14">
        <v>9.2485549132947972E-2</v>
      </c>
      <c r="G27" s="14">
        <v>0</v>
      </c>
      <c r="H27" s="14">
        <v>9.6820809248554907E-2</v>
      </c>
      <c r="I27" s="14">
        <v>0</v>
      </c>
      <c r="J27" s="14">
        <v>0</v>
      </c>
      <c r="K27" s="15">
        <v>0</v>
      </c>
      <c r="L27" s="14">
        <v>0</v>
      </c>
      <c r="M27" s="14">
        <v>0</v>
      </c>
      <c r="N27" s="14">
        <v>0</v>
      </c>
      <c r="O27" s="14">
        <v>0</v>
      </c>
      <c r="P27" s="14">
        <v>0</v>
      </c>
      <c r="Q27" s="14">
        <v>0</v>
      </c>
      <c r="R27" s="14">
        <v>0</v>
      </c>
      <c r="S27" s="14">
        <v>0</v>
      </c>
      <c r="T27" s="14">
        <v>0</v>
      </c>
      <c r="U27" s="14">
        <v>0</v>
      </c>
      <c r="V27" s="14">
        <v>0</v>
      </c>
      <c r="W27" s="14">
        <v>2.1676300578034682E-2</v>
      </c>
      <c r="X27" s="14">
        <v>2.023121387283237E-2</v>
      </c>
      <c r="Y27" s="14">
        <v>0</v>
      </c>
      <c r="Z27" s="21">
        <v>0.64884393063583812</v>
      </c>
    </row>
    <row r="28" spans="1:26" x14ac:dyDescent="0.25">
      <c r="A28" s="4">
        <v>2000</v>
      </c>
      <c r="B28" s="8">
        <v>329</v>
      </c>
      <c r="C28" s="8" t="s">
        <v>31</v>
      </c>
      <c r="D28" s="15">
        <v>7.9027355623100301E-2</v>
      </c>
      <c r="E28" s="14">
        <v>0</v>
      </c>
      <c r="F28" s="14">
        <v>7.9027355623100301E-2</v>
      </c>
      <c r="G28" s="14">
        <v>0</v>
      </c>
      <c r="H28" s="14">
        <v>6.0790273556231005E-2</v>
      </c>
      <c r="I28" s="14">
        <v>0</v>
      </c>
      <c r="J28" s="14">
        <v>0</v>
      </c>
      <c r="K28" s="15">
        <v>0</v>
      </c>
      <c r="L28" s="14">
        <v>0</v>
      </c>
      <c r="M28" s="14">
        <v>0</v>
      </c>
      <c r="N28" s="14">
        <v>0</v>
      </c>
      <c r="O28" s="14">
        <v>0</v>
      </c>
      <c r="P28" s="14">
        <v>0</v>
      </c>
      <c r="Q28" s="14">
        <v>0</v>
      </c>
      <c r="R28" s="14">
        <v>0</v>
      </c>
      <c r="S28" s="14">
        <v>0</v>
      </c>
      <c r="T28" s="14">
        <v>0</v>
      </c>
      <c r="U28" s="14">
        <v>0</v>
      </c>
      <c r="V28" s="14">
        <v>0</v>
      </c>
      <c r="W28" s="14">
        <v>7.598784194528875E-2</v>
      </c>
      <c r="X28" s="14">
        <v>3.64741641337386E-2</v>
      </c>
      <c r="Y28" s="14">
        <v>0</v>
      </c>
      <c r="Z28" s="21">
        <v>0.66869300911854102</v>
      </c>
    </row>
    <row r="29" spans="1:26" x14ac:dyDescent="0.25">
      <c r="A29" s="4">
        <v>2001</v>
      </c>
      <c r="B29" s="8">
        <v>530</v>
      </c>
      <c r="C29" s="8" t="s">
        <v>31</v>
      </c>
      <c r="D29" s="15">
        <v>9.8113207547169817E-2</v>
      </c>
      <c r="E29" s="14">
        <v>0</v>
      </c>
      <c r="F29" s="14">
        <v>8.4905660377358486E-2</v>
      </c>
      <c r="G29" s="14">
        <v>5.6603773584905656E-3</v>
      </c>
      <c r="H29" s="14">
        <v>0</v>
      </c>
      <c r="I29" s="14">
        <v>0</v>
      </c>
      <c r="J29" s="14">
        <v>0</v>
      </c>
      <c r="K29" s="15">
        <v>0</v>
      </c>
      <c r="L29" s="14">
        <v>0</v>
      </c>
      <c r="M29" s="14">
        <v>0</v>
      </c>
      <c r="N29" s="14">
        <v>0</v>
      </c>
      <c r="O29" s="14">
        <v>0</v>
      </c>
      <c r="P29" s="14">
        <v>0</v>
      </c>
      <c r="Q29" s="14">
        <v>0</v>
      </c>
      <c r="R29" s="14">
        <v>0</v>
      </c>
      <c r="S29" s="14">
        <v>0</v>
      </c>
      <c r="T29" s="14">
        <v>0</v>
      </c>
      <c r="U29" s="14">
        <v>0</v>
      </c>
      <c r="V29" s="14">
        <v>0</v>
      </c>
      <c r="W29" s="14">
        <v>0.10754716981132076</v>
      </c>
      <c r="X29" s="14">
        <v>7.7358490566037733E-2</v>
      </c>
      <c r="Y29" s="14">
        <v>0</v>
      </c>
      <c r="Z29" s="21">
        <v>0.62641509433962261</v>
      </c>
    </row>
    <row r="30" spans="1:26" x14ac:dyDescent="0.25">
      <c r="A30" s="4">
        <v>2002</v>
      </c>
      <c r="B30" s="8">
        <v>981</v>
      </c>
      <c r="C30" s="8" t="s">
        <v>31</v>
      </c>
      <c r="D30" s="15">
        <v>0.12844036697247707</v>
      </c>
      <c r="E30" s="14">
        <v>3.0581039755351682E-3</v>
      </c>
      <c r="F30" s="14">
        <v>5.3007135575942915E-2</v>
      </c>
      <c r="G30" s="14">
        <v>1.4271151885830785E-2</v>
      </c>
      <c r="H30" s="14">
        <v>4.7910295616717634E-2</v>
      </c>
      <c r="I30" s="14">
        <v>0</v>
      </c>
      <c r="J30" s="14">
        <v>0</v>
      </c>
      <c r="K30" s="15">
        <v>0</v>
      </c>
      <c r="L30" s="14">
        <v>5.0968399592252805E-3</v>
      </c>
      <c r="M30" s="14">
        <v>0</v>
      </c>
      <c r="N30" s="14">
        <v>0</v>
      </c>
      <c r="O30" s="14">
        <v>2.0387359836901122E-2</v>
      </c>
      <c r="P30" s="14">
        <v>0</v>
      </c>
      <c r="Q30" s="14">
        <v>0</v>
      </c>
      <c r="R30" s="14">
        <v>0</v>
      </c>
      <c r="S30" s="14">
        <v>0</v>
      </c>
      <c r="T30" s="14">
        <v>0</v>
      </c>
      <c r="U30" s="14">
        <v>0</v>
      </c>
      <c r="V30" s="14">
        <v>0</v>
      </c>
      <c r="W30" s="14">
        <v>3.3639143730886847E-2</v>
      </c>
      <c r="X30" s="14">
        <v>4.6890927624872576E-2</v>
      </c>
      <c r="Y30" s="14">
        <v>0</v>
      </c>
      <c r="Z30" s="21">
        <v>0.64729867482161063</v>
      </c>
    </row>
    <row r="31" spans="1:26" x14ac:dyDescent="0.25">
      <c r="A31" s="4">
        <v>2003</v>
      </c>
      <c r="B31" s="8">
        <v>605</v>
      </c>
      <c r="C31" s="8" t="s">
        <v>31</v>
      </c>
      <c r="D31" s="15">
        <v>0.14049586776859505</v>
      </c>
      <c r="E31" s="14">
        <v>0</v>
      </c>
      <c r="F31" s="14">
        <v>1.6528925619834711E-2</v>
      </c>
      <c r="G31" s="14">
        <v>5.1239669421487603E-2</v>
      </c>
      <c r="H31" s="14">
        <v>2.3140495867768594E-2</v>
      </c>
      <c r="I31" s="14">
        <v>0</v>
      </c>
      <c r="J31" s="14">
        <v>0</v>
      </c>
      <c r="K31" s="15">
        <v>0</v>
      </c>
      <c r="L31" s="14">
        <v>0</v>
      </c>
      <c r="M31" s="14">
        <v>0</v>
      </c>
      <c r="N31" s="14">
        <v>0</v>
      </c>
      <c r="O31" s="14">
        <v>0</v>
      </c>
      <c r="P31" s="14">
        <v>0</v>
      </c>
      <c r="Q31" s="14">
        <v>0</v>
      </c>
      <c r="R31" s="14">
        <v>0</v>
      </c>
      <c r="S31" s="14">
        <v>0</v>
      </c>
      <c r="T31" s="14">
        <v>0</v>
      </c>
      <c r="U31" s="14">
        <v>0</v>
      </c>
      <c r="V31" s="14">
        <v>0</v>
      </c>
      <c r="W31" s="14">
        <v>4.9586776859504135E-3</v>
      </c>
      <c r="X31" s="14">
        <v>6.6115702479338845E-2</v>
      </c>
      <c r="Y31" s="14">
        <v>0</v>
      </c>
      <c r="Z31" s="21">
        <v>0.69752066115702482</v>
      </c>
    </row>
    <row r="32" spans="1:26" x14ac:dyDescent="0.25">
      <c r="A32" s="4">
        <v>2004</v>
      </c>
      <c r="B32" s="8">
        <v>896</v>
      </c>
      <c r="C32" s="8" t="s">
        <v>31</v>
      </c>
      <c r="D32" s="15">
        <v>7.8125E-2</v>
      </c>
      <c r="E32" s="14">
        <v>2.4553571428571428E-2</v>
      </c>
      <c r="F32" s="14">
        <v>5.0223214285714288E-2</v>
      </c>
      <c r="G32" s="14">
        <v>8.9285714285714281E-3</v>
      </c>
      <c r="H32" s="14">
        <v>7.8125E-2</v>
      </c>
      <c r="I32" s="14">
        <v>0</v>
      </c>
      <c r="J32" s="14">
        <v>0</v>
      </c>
      <c r="K32" s="15">
        <v>0</v>
      </c>
      <c r="L32" s="14">
        <v>0</v>
      </c>
      <c r="M32" s="14">
        <v>0</v>
      </c>
      <c r="N32" s="14">
        <v>0</v>
      </c>
      <c r="O32" s="14">
        <v>0</v>
      </c>
      <c r="P32" s="14">
        <v>0</v>
      </c>
      <c r="Q32" s="14">
        <v>0</v>
      </c>
      <c r="R32" s="14">
        <v>0</v>
      </c>
      <c r="S32" s="14">
        <v>0</v>
      </c>
      <c r="T32" s="14">
        <v>0</v>
      </c>
      <c r="U32" s="14">
        <v>0</v>
      </c>
      <c r="V32" s="14">
        <v>0</v>
      </c>
      <c r="W32" s="14">
        <v>1.3392857142857142E-2</v>
      </c>
      <c r="X32" s="14">
        <v>1.1160714285714286E-2</v>
      </c>
      <c r="Y32" s="14">
        <v>4.464285714285714E-3</v>
      </c>
      <c r="Z32" s="21">
        <v>0.7310267857142857</v>
      </c>
    </row>
    <row r="33" spans="1:26" x14ac:dyDescent="0.25">
      <c r="A33" s="4">
        <v>2005</v>
      </c>
      <c r="B33" s="8">
        <v>286</v>
      </c>
      <c r="C33" s="8" t="s">
        <v>31</v>
      </c>
      <c r="D33" s="15">
        <v>0.16433566433566435</v>
      </c>
      <c r="E33" s="14">
        <v>0</v>
      </c>
      <c r="F33" s="14">
        <v>2.7972027972027972E-2</v>
      </c>
      <c r="G33" s="14">
        <v>2.7972027972027972E-2</v>
      </c>
      <c r="H33" s="14">
        <v>6.9930069930069935E-2</v>
      </c>
      <c r="I33" s="14">
        <v>0</v>
      </c>
      <c r="J33" s="14">
        <v>0</v>
      </c>
      <c r="K33" s="15">
        <v>0</v>
      </c>
      <c r="L33" s="14">
        <v>0</v>
      </c>
      <c r="M33" s="14">
        <v>0</v>
      </c>
      <c r="N33" s="14">
        <v>0</v>
      </c>
      <c r="O33" s="14">
        <v>0</v>
      </c>
      <c r="P33" s="14">
        <v>0</v>
      </c>
      <c r="Q33" s="14">
        <v>0</v>
      </c>
      <c r="R33" s="14">
        <v>0</v>
      </c>
      <c r="S33" s="14">
        <v>0</v>
      </c>
      <c r="T33" s="14">
        <v>0</v>
      </c>
      <c r="U33" s="14">
        <v>0</v>
      </c>
      <c r="V33" s="14">
        <v>0</v>
      </c>
      <c r="W33" s="14">
        <v>0</v>
      </c>
      <c r="X33" s="14">
        <v>6.9930069930069935E-2</v>
      </c>
      <c r="Y33" s="14">
        <v>0</v>
      </c>
      <c r="Z33" s="21">
        <v>0.6398601398601399</v>
      </c>
    </row>
    <row r="34" spans="1:26" x14ac:dyDescent="0.25">
      <c r="A34" s="4">
        <v>2006</v>
      </c>
      <c r="B34" s="8">
        <v>293</v>
      </c>
      <c r="C34" s="8" t="s">
        <v>31</v>
      </c>
      <c r="D34" s="15">
        <v>0.12627986348122866</v>
      </c>
      <c r="E34" s="14">
        <v>3.4129692832764506E-2</v>
      </c>
      <c r="F34" s="14">
        <v>1.7064846416382253E-2</v>
      </c>
      <c r="G34" s="14">
        <v>2.7303754266211604E-2</v>
      </c>
      <c r="H34" s="14">
        <v>5.4607508532423209E-2</v>
      </c>
      <c r="I34" s="14">
        <v>0</v>
      </c>
      <c r="J34" s="14">
        <v>0</v>
      </c>
      <c r="K34" s="15">
        <v>0</v>
      </c>
      <c r="L34" s="14">
        <v>0</v>
      </c>
      <c r="M34" s="14">
        <v>0</v>
      </c>
      <c r="N34" s="14">
        <v>0</v>
      </c>
      <c r="O34" s="14">
        <v>0</v>
      </c>
      <c r="P34" s="14">
        <v>0</v>
      </c>
      <c r="Q34" s="14">
        <v>0</v>
      </c>
      <c r="R34" s="14">
        <v>0</v>
      </c>
      <c r="S34" s="14">
        <v>0</v>
      </c>
      <c r="T34" s="14">
        <v>0</v>
      </c>
      <c r="U34" s="14">
        <v>0</v>
      </c>
      <c r="V34" s="14">
        <v>0</v>
      </c>
      <c r="W34" s="14">
        <v>6.4846416382252553E-2</v>
      </c>
      <c r="X34" s="14">
        <v>5.1194539249146756E-2</v>
      </c>
      <c r="Y34" s="14">
        <v>0</v>
      </c>
      <c r="Z34" s="21">
        <v>0.62457337883959041</v>
      </c>
    </row>
    <row r="35" spans="1:26" x14ac:dyDescent="0.25">
      <c r="A35" s="4">
        <v>2007</v>
      </c>
      <c r="B35" s="8">
        <v>515</v>
      </c>
      <c r="C35" s="8" t="s">
        <v>31</v>
      </c>
      <c r="D35" s="15">
        <v>0.11844660194174757</v>
      </c>
      <c r="E35" s="14">
        <v>3.8834951456310678E-3</v>
      </c>
      <c r="F35" s="14">
        <v>2.7184466019417475E-2</v>
      </c>
      <c r="G35" s="14">
        <v>1.5533980582524271E-2</v>
      </c>
      <c r="H35" s="14">
        <v>5.8252427184466021E-2</v>
      </c>
      <c r="I35" s="14">
        <v>0</v>
      </c>
      <c r="J35" s="14">
        <v>0</v>
      </c>
      <c r="K35" s="15">
        <v>0</v>
      </c>
      <c r="L35" s="14">
        <v>0</v>
      </c>
      <c r="M35" s="14">
        <v>0</v>
      </c>
      <c r="N35" s="14">
        <v>0</v>
      </c>
      <c r="O35" s="14">
        <v>0</v>
      </c>
      <c r="P35" s="14">
        <v>0</v>
      </c>
      <c r="Q35" s="14">
        <v>0</v>
      </c>
      <c r="R35" s="14">
        <v>0</v>
      </c>
      <c r="S35" s="14">
        <v>0</v>
      </c>
      <c r="T35" s="14">
        <v>0</v>
      </c>
      <c r="U35" s="14">
        <v>0</v>
      </c>
      <c r="V35" s="14">
        <v>0</v>
      </c>
      <c r="W35" s="14">
        <v>2.1359223300970873E-2</v>
      </c>
      <c r="X35" s="14">
        <v>3.6893203883495145E-2</v>
      </c>
      <c r="Y35" s="14">
        <v>0</v>
      </c>
      <c r="Z35" s="21">
        <v>0.71844660194174759</v>
      </c>
    </row>
    <row r="36" spans="1:26" x14ac:dyDescent="0.25">
      <c r="A36" s="4">
        <v>2008</v>
      </c>
      <c r="B36" s="8">
        <v>501</v>
      </c>
      <c r="C36" s="8" t="s">
        <v>31</v>
      </c>
      <c r="D36" s="15">
        <v>5.9880239520958077E-2</v>
      </c>
      <c r="E36" s="14">
        <v>1.996007984031936E-3</v>
      </c>
      <c r="F36" s="14">
        <v>1.5968063872255488E-2</v>
      </c>
      <c r="G36" s="14">
        <v>2.1956087824351298E-2</v>
      </c>
      <c r="H36" s="14">
        <v>5.588822355289421E-2</v>
      </c>
      <c r="I36" s="14">
        <v>0</v>
      </c>
      <c r="J36" s="14">
        <v>0</v>
      </c>
      <c r="K36" s="15">
        <v>0</v>
      </c>
      <c r="L36" s="14">
        <v>0</v>
      </c>
      <c r="M36" s="14">
        <v>0</v>
      </c>
      <c r="N36" s="14">
        <v>0</v>
      </c>
      <c r="O36" s="14">
        <v>0</v>
      </c>
      <c r="P36" s="14">
        <v>0</v>
      </c>
      <c r="Q36" s="14">
        <v>0</v>
      </c>
      <c r="R36" s="14">
        <v>0</v>
      </c>
      <c r="S36" s="14">
        <v>0</v>
      </c>
      <c r="T36" s="14">
        <v>0</v>
      </c>
      <c r="U36" s="14">
        <v>0</v>
      </c>
      <c r="V36" s="14">
        <v>0</v>
      </c>
      <c r="W36" s="14">
        <v>0.12375249500998003</v>
      </c>
      <c r="X36" s="14">
        <v>0.20758483033932135</v>
      </c>
      <c r="Y36" s="14">
        <v>0</v>
      </c>
      <c r="Z36" s="21">
        <v>0.51297405189620759</v>
      </c>
    </row>
    <row r="37" spans="1:26" x14ac:dyDescent="0.25">
      <c r="A37" s="4">
        <v>2009</v>
      </c>
      <c r="B37" s="8">
        <v>658</v>
      </c>
      <c r="C37" s="8" t="s">
        <v>31</v>
      </c>
      <c r="D37" s="15">
        <v>0.10486322188449848</v>
      </c>
      <c r="E37" s="14">
        <v>1.82370820668693E-2</v>
      </c>
      <c r="F37" s="14">
        <v>4.2553191489361701E-2</v>
      </c>
      <c r="G37" s="14">
        <v>1.2158054711246201E-2</v>
      </c>
      <c r="H37" s="14">
        <v>3.64741641337386E-2</v>
      </c>
      <c r="I37" s="14">
        <v>4.559270516717325E-3</v>
      </c>
      <c r="J37" s="14">
        <v>0</v>
      </c>
      <c r="K37" s="15">
        <v>0</v>
      </c>
      <c r="L37" s="14">
        <v>3.0395136778115501E-3</v>
      </c>
      <c r="M37" s="14">
        <v>0</v>
      </c>
      <c r="N37" s="14">
        <v>0</v>
      </c>
      <c r="O37" s="14">
        <v>0</v>
      </c>
      <c r="P37" s="14">
        <v>0</v>
      </c>
      <c r="Q37" s="14">
        <v>0</v>
      </c>
      <c r="R37" s="14">
        <v>0</v>
      </c>
      <c r="S37" s="14">
        <v>0</v>
      </c>
      <c r="T37" s="14">
        <v>0</v>
      </c>
      <c r="U37" s="14">
        <v>0</v>
      </c>
      <c r="V37" s="14">
        <v>0</v>
      </c>
      <c r="W37" s="14">
        <v>7.5987841945288756E-3</v>
      </c>
      <c r="X37" s="14">
        <v>3.64741641337386E-2</v>
      </c>
      <c r="Y37" s="14">
        <v>0</v>
      </c>
      <c r="Z37" s="21">
        <v>0.73404255319148937</v>
      </c>
    </row>
    <row r="38" spans="1:26" x14ac:dyDescent="0.25">
      <c r="A38" s="4">
        <v>2010</v>
      </c>
      <c r="B38" s="8">
        <v>979</v>
      </c>
      <c r="C38" s="8" t="s">
        <v>31</v>
      </c>
      <c r="D38" s="15">
        <v>4.9029622063329933E-2</v>
      </c>
      <c r="E38" s="14">
        <v>3.0643513789581204E-3</v>
      </c>
      <c r="F38" s="14">
        <v>3.6772216547497447E-2</v>
      </c>
      <c r="G38" s="14">
        <v>2.1450459652706845E-2</v>
      </c>
      <c r="H38" s="14">
        <v>4.5965270684371805E-2</v>
      </c>
      <c r="I38" s="14">
        <v>0</v>
      </c>
      <c r="J38" s="14">
        <v>0</v>
      </c>
      <c r="K38" s="15">
        <v>0</v>
      </c>
      <c r="L38" s="14">
        <v>0</v>
      </c>
      <c r="M38" s="14">
        <v>0</v>
      </c>
      <c r="N38" s="14">
        <v>0</v>
      </c>
      <c r="O38" s="14">
        <v>1.2257405515832482E-2</v>
      </c>
      <c r="P38" s="14">
        <v>0</v>
      </c>
      <c r="Q38" s="14">
        <v>0</v>
      </c>
      <c r="R38" s="14">
        <v>0</v>
      </c>
      <c r="S38" s="14">
        <v>0</v>
      </c>
      <c r="T38" s="14">
        <v>0</v>
      </c>
      <c r="U38" s="14">
        <v>0</v>
      </c>
      <c r="V38" s="14">
        <v>0</v>
      </c>
      <c r="W38" s="14">
        <v>9.1930541368743617E-3</v>
      </c>
      <c r="X38" s="14">
        <v>9.193054136874361E-2</v>
      </c>
      <c r="Y38" s="14">
        <v>0</v>
      </c>
      <c r="Z38" s="21">
        <v>0.7303370786516854</v>
      </c>
    </row>
    <row r="39" spans="1:26" x14ac:dyDescent="0.25">
      <c r="A39" s="4">
        <v>2011</v>
      </c>
      <c r="B39" s="8">
        <v>518</v>
      </c>
      <c r="C39" s="8" t="s">
        <v>31</v>
      </c>
      <c r="D39" s="15">
        <v>0.10810810810810811</v>
      </c>
      <c r="E39" s="14">
        <v>0</v>
      </c>
      <c r="F39" s="14">
        <v>9.6525096525096523E-3</v>
      </c>
      <c r="G39" s="14">
        <v>1.3513513513513514E-2</v>
      </c>
      <c r="H39" s="14">
        <v>3.0888030888030889E-2</v>
      </c>
      <c r="I39" s="14">
        <v>0</v>
      </c>
      <c r="J39" s="14">
        <v>0</v>
      </c>
      <c r="K39" s="15">
        <v>0</v>
      </c>
      <c r="L39" s="14">
        <v>0</v>
      </c>
      <c r="M39" s="14">
        <v>0</v>
      </c>
      <c r="N39" s="14">
        <v>0</v>
      </c>
      <c r="O39" s="14">
        <v>0</v>
      </c>
      <c r="P39" s="14">
        <v>3.8610038610038611E-3</v>
      </c>
      <c r="Q39" s="14">
        <v>0</v>
      </c>
      <c r="R39" s="14">
        <v>0</v>
      </c>
      <c r="S39" s="14">
        <v>0</v>
      </c>
      <c r="T39" s="14">
        <v>0</v>
      </c>
      <c r="U39" s="14">
        <v>0</v>
      </c>
      <c r="V39" s="14">
        <v>0</v>
      </c>
      <c r="W39" s="14">
        <v>6.9498069498069498E-2</v>
      </c>
      <c r="X39" s="14">
        <v>0.11969111969111969</v>
      </c>
      <c r="Y39" s="14">
        <v>0</v>
      </c>
      <c r="Z39" s="21">
        <v>0.64478764478764483</v>
      </c>
    </row>
    <row r="40" spans="1:26" x14ac:dyDescent="0.25">
      <c r="A40" s="4">
        <v>2012</v>
      </c>
      <c r="B40" s="8">
        <v>281</v>
      </c>
      <c r="C40" s="8" t="s">
        <v>31</v>
      </c>
      <c r="D40" s="15">
        <v>0.12811387900355869</v>
      </c>
      <c r="E40" s="14">
        <v>7.1174377224199285E-3</v>
      </c>
      <c r="F40" s="14">
        <v>1.7793594306049824E-2</v>
      </c>
      <c r="G40" s="14">
        <v>1.0676156583629894E-2</v>
      </c>
      <c r="H40" s="14">
        <v>3.9145907473309607E-2</v>
      </c>
      <c r="I40" s="14">
        <v>0</v>
      </c>
      <c r="J40" s="14">
        <v>0</v>
      </c>
      <c r="K40" s="15">
        <v>0</v>
      </c>
      <c r="L40" s="14">
        <v>1.0676156583629894E-2</v>
      </c>
      <c r="M40" s="14">
        <v>0</v>
      </c>
      <c r="N40" s="14">
        <v>0</v>
      </c>
      <c r="O40" s="14">
        <v>0</v>
      </c>
      <c r="P40" s="14">
        <v>0</v>
      </c>
      <c r="Q40" s="14">
        <v>0</v>
      </c>
      <c r="R40" s="14">
        <v>0</v>
      </c>
      <c r="S40" s="14">
        <v>0</v>
      </c>
      <c r="T40" s="14">
        <v>0</v>
      </c>
      <c r="U40" s="14">
        <v>0</v>
      </c>
      <c r="V40" s="14">
        <v>0</v>
      </c>
      <c r="W40" s="14">
        <v>1.4234875444839857E-2</v>
      </c>
      <c r="X40" s="14">
        <v>5.6939501779359428E-2</v>
      </c>
      <c r="Y40" s="14">
        <v>0</v>
      </c>
      <c r="Z40" s="21">
        <v>0.71530249110320288</v>
      </c>
    </row>
    <row r="41" spans="1:26" x14ac:dyDescent="0.25">
      <c r="A41" s="4">
        <v>2013</v>
      </c>
      <c r="B41" s="8">
        <v>219</v>
      </c>
      <c r="C41" s="8" t="s">
        <v>45</v>
      </c>
      <c r="D41" s="15">
        <v>8.6757990867579904E-2</v>
      </c>
      <c r="E41" s="14">
        <v>0</v>
      </c>
      <c r="F41" s="14">
        <v>2.7397260273972601E-2</v>
      </c>
      <c r="G41" s="14">
        <v>5.0228310502283102E-2</v>
      </c>
      <c r="H41" s="14">
        <v>1.3698630136986301E-2</v>
      </c>
      <c r="I41" s="14">
        <v>0</v>
      </c>
      <c r="J41" s="14">
        <v>0</v>
      </c>
      <c r="K41" s="15">
        <v>0</v>
      </c>
      <c r="L41" s="14">
        <v>0</v>
      </c>
      <c r="M41" s="14">
        <v>0</v>
      </c>
      <c r="N41" s="14">
        <v>0</v>
      </c>
      <c r="O41" s="14">
        <v>0</v>
      </c>
      <c r="P41" s="14">
        <v>0</v>
      </c>
      <c r="Q41" s="14">
        <v>0</v>
      </c>
      <c r="R41" s="14">
        <v>0</v>
      </c>
      <c r="S41" s="14">
        <v>0</v>
      </c>
      <c r="T41" s="14">
        <v>0</v>
      </c>
      <c r="U41" s="14">
        <v>0</v>
      </c>
      <c r="V41" s="14">
        <v>0</v>
      </c>
      <c r="W41" s="14">
        <v>4.5662100456621002E-3</v>
      </c>
      <c r="X41" s="14">
        <v>9.5890410958904104E-2</v>
      </c>
      <c r="Y41" s="14">
        <v>0</v>
      </c>
      <c r="Z41" s="21">
        <v>0.72146118721461183</v>
      </c>
    </row>
    <row r="42" spans="1:26" x14ac:dyDescent="0.25">
      <c r="A42" s="5" t="s">
        <v>32</v>
      </c>
      <c r="B42" s="9">
        <v>456</v>
      </c>
      <c r="C42" s="9"/>
      <c r="D42" s="16">
        <v>0.12724547023887542</v>
      </c>
      <c r="E42" s="1">
        <v>3.8444817945790773E-3</v>
      </c>
      <c r="F42" s="1">
        <v>3.3409444410136963E-2</v>
      </c>
      <c r="G42" s="1">
        <v>4.3642445891013515E-2</v>
      </c>
      <c r="H42" s="1">
        <v>3.1061201884760463E-2</v>
      </c>
      <c r="I42" s="1">
        <v>3.0167628269297273E-4</v>
      </c>
      <c r="J42" s="1">
        <v>0</v>
      </c>
      <c r="K42" s="16">
        <v>0</v>
      </c>
      <c r="L42" s="1">
        <v>6.2708367402222417E-4</v>
      </c>
      <c r="M42" s="1">
        <v>3.3451484271156405E-4</v>
      </c>
      <c r="N42" s="1">
        <v>6.7141198445151197E-4</v>
      </c>
      <c r="O42" s="1">
        <v>1.08815884509112E-3</v>
      </c>
      <c r="P42" s="1">
        <v>1.2870012870012869E-4</v>
      </c>
      <c r="Q42" s="1">
        <v>0</v>
      </c>
      <c r="R42" s="1">
        <v>0</v>
      </c>
      <c r="S42" s="1">
        <v>0</v>
      </c>
      <c r="T42" s="1">
        <v>0</v>
      </c>
      <c r="U42" s="1">
        <v>0</v>
      </c>
      <c r="V42" s="1">
        <v>0</v>
      </c>
      <c r="W42" s="1">
        <v>9.2602175685971691E-2</v>
      </c>
      <c r="X42" s="1">
        <v>5.5569796019124942E-2</v>
      </c>
      <c r="Y42" s="1">
        <v>1.488095238095238E-4</v>
      </c>
      <c r="Z42" s="22">
        <v>0.60932462879405891</v>
      </c>
    </row>
    <row r="43" spans="1:26" x14ac:dyDescent="0.25">
      <c r="A43" s="5" t="s">
        <v>33</v>
      </c>
      <c r="B43" s="9">
        <v>64</v>
      </c>
      <c r="C43" s="9"/>
      <c r="D43" s="16">
        <v>0.5</v>
      </c>
      <c r="E43" s="1">
        <v>0</v>
      </c>
      <c r="F43" s="1">
        <v>0</v>
      </c>
      <c r="G43" s="1">
        <v>0.1875</v>
      </c>
      <c r="H43" s="1">
        <v>0</v>
      </c>
      <c r="I43" s="1">
        <v>0</v>
      </c>
      <c r="J43" s="1">
        <v>0</v>
      </c>
      <c r="K43" s="16">
        <v>0</v>
      </c>
      <c r="L43" s="1">
        <v>0</v>
      </c>
      <c r="M43" s="1">
        <v>0</v>
      </c>
      <c r="N43" s="1">
        <v>0</v>
      </c>
      <c r="O43" s="1">
        <v>0</v>
      </c>
      <c r="P43" s="1">
        <v>0</v>
      </c>
      <c r="Q43" s="1">
        <v>0</v>
      </c>
      <c r="R43" s="1">
        <v>0</v>
      </c>
      <c r="S43" s="1">
        <v>0</v>
      </c>
      <c r="T43" s="1">
        <v>0</v>
      </c>
      <c r="U43" s="1">
        <v>0</v>
      </c>
      <c r="V43" s="1">
        <v>0</v>
      </c>
      <c r="W43" s="1">
        <v>0.3125</v>
      </c>
      <c r="X43" s="1">
        <v>0</v>
      </c>
      <c r="Y43" s="1">
        <v>0</v>
      </c>
      <c r="Z43" s="22">
        <v>0</v>
      </c>
    </row>
    <row r="44" spans="1:26" x14ac:dyDescent="0.25">
      <c r="A44" s="5" t="s">
        <v>34</v>
      </c>
      <c r="B44" s="9">
        <v>337</v>
      </c>
      <c r="C44" s="9"/>
      <c r="D44" s="16">
        <v>0.13120711938728011</v>
      </c>
      <c r="E44" s="1">
        <v>1.577542157252302E-3</v>
      </c>
      <c r="F44" s="1">
        <v>2.1365141365145494E-2</v>
      </c>
      <c r="G44" s="1">
        <v>7.644375100250278E-2</v>
      </c>
      <c r="H44" s="1">
        <v>1.713560296946184E-2</v>
      </c>
      <c r="I44" s="1">
        <v>4.0827436037016874E-4</v>
      </c>
      <c r="J44" s="1">
        <v>0</v>
      </c>
      <c r="K44" s="16">
        <v>0</v>
      </c>
      <c r="L44" s="1">
        <v>0</v>
      </c>
      <c r="M44" s="1">
        <v>9.123132073951747E-4</v>
      </c>
      <c r="N44" s="1">
        <v>1.831123593958669E-3</v>
      </c>
      <c r="O44" s="1">
        <v>0</v>
      </c>
      <c r="P44" s="1">
        <v>0</v>
      </c>
      <c r="Q44" s="1">
        <v>0</v>
      </c>
      <c r="R44" s="1">
        <v>0</v>
      </c>
      <c r="S44" s="1">
        <v>0</v>
      </c>
      <c r="T44" s="1">
        <v>0</v>
      </c>
      <c r="U44" s="1">
        <v>0</v>
      </c>
      <c r="V44" s="1">
        <v>0</v>
      </c>
      <c r="W44" s="1">
        <v>0.1470267222606931</v>
      </c>
      <c r="X44" s="1">
        <v>4.3534921123481868E-2</v>
      </c>
      <c r="Y44" s="1">
        <v>0</v>
      </c>
      <c r="Z44" s="22">
        <v>0.55855748857245835</v>
      </c>
    </row>
    <row r="45" spans="1:26" x14ac:dyDescent="0.25">
      <c r="A45" s="5" t="s">
        <v>35</v>
      </c>
      <c r="B45" s="9">
        <v>541</v>
      </c>
      <c r="C45" s="9"/>
      <c r="D45" s="16">
        <v>9.4708869418791281E-2</v>
      </c>
      <c r="E45" s="1">
        <v>6.4724919093851134E-4</v>
      </c>
      <c r="F45" s="1">
        <v>5.6243586707711735E-2</v>
      </c>
      <c r="G45" s="1">
        <v>0</v>
      </c>
      <c r="H45" s="1">
        <v>1.056910569105691E-2</v>
      </c>
      <c r="I45" s="1">
        <v>0</v>
      </c>
      <c r="J45" s="1">
        <v>0</v>
      </c>
      <c r="K45" s="16">
        <v>0</v>
      </c>
      <c r="L45" s="1">
        <v>0</v>
      </c>
      <c r="M45" s="1">
        <v>0</v>
      </c>
      <c r="N45" s="1">
        <v>0</v>
      </c>
      <c r="O45" s="1">
        <v>0</v>
      </c>
      <c r="P45" s="1">
        <v>0</v>
      </c>
      <c r="Q45" s="1">
        <v>0</v>
      </c>
      <c r="R45" s="1">
        <v>0</v>
      </c>
      <c r="S45" s="1">
        <v>0</v>
      </c>
      <c r="T45" s="1">
        <v>0</v>
      </c>
      <c r="U45" s="1">
        <v>0</v>
      </c>
      <c r="V45" s="1">
        <v>0</v>
      </c>
      <c r="W45" s="1">
        <v>9.2006735601336598E-2</v>
      </c>
      <c r="X45" s="1">
        <v>5.4483384639671638E-2</v>
      </c>
      <c r="Y45" s="1">
        <v>0</v>
      </c>
      <c r="Z45" s="22">
        <v>0.69134106875049328</v>
      </c>
    </row>
    <row r="46" spans="1:26" ht="15.75" thickBot="1" x14ac:dyDescent="0.3">
      <c r="A46" s="6" t="s">
        <v>36</v>
      </c>
      <c r="B46" s="11">
        <v>552</v>
      </c>
      <c r="C46" s="11"/>
      <c r="D46" s="17">
        <v>0.10599727904332053</v>
      </c>
      <c r="E46" s="18">
        <v>6.4026495023187645E-3</v>
      </c>
      <c r="F46" s="18">
        <v>3.9902401144291541E-2</v>
      </c>
      <c r="G46" s="18">
        <v>1.8726141046858338E-2</v>
      </c>
      <c r="H46" s="18">
        <v>4.7442473787037524E-2</v>
      </c>
      <c r="I46" s="18">
        <v>3.0395136778115498E-4</v>
      </c>
      <c r="J46" s="18">
        <v>0</v>
      </c>
      <c r="K46" s="17">
        <v>0</v>
      </c>
      <c r="L46" s="18">
        <v>1.2541673480444483E-3</v>
      </c>
      <c r="M46" s="18">
        <v>0</v>
      </c>
      <c r="N46" s="18">
        <v>0</v>
      </c>
      <c r="O46" s="18">
        <v>2.17631769018224E-3</v>
      </c>
      <c r="P46" s="18">
        <v>2.5740025740025738E-4</v>
      </c>
      <c r="Q46" s="18">
        <v>0</v>
      </c>
      <c r="R46" s="18">
        <v>0</v>
      </c>
      <c r="S46" s="18">
        <v>0</v>
      </c>
      <c r="T46" s="18">
        <v>0</v>
      </c>
      <c r="U46" s="18">
        <v>0</v>
      </c>
      <c r="V46" s="18">
        <v>0</v>
      </c>
      <c r="W46" s="18">
        <v>3.8150074593834453E-2</v>
      </c>
      <c r="X46" s="18">
        <v>6.8317306286428875E-2</v>
      </c>
      <c r="Y46" s="18">
        <v>2.9761904761904759E-4</v>
      </c>
      <c r="Z46" s="23">
        <v>0.67077221888488292</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Z46"/>
  <sheetViews>
    <sheetView workbookViewId="0">
      <selection activeCell="A7" sqref="A7:Z41"/>
    </sheetView>
  </sheetViews>
  <sheetFormatPr defaultRowHeight="15" x14ac:dyDescent="0.25"/>
  <cols>
    <col min="2" max="2" width="9.85546875" bestFit="1" customWidth="1"/>
    <col min="3" max="3" width="8.28515625" customWidth="1"/>
    <col min="4" max="26" width="7.42578125" customWidth="1"/>
  </cols>
  <sheetData>
    <row r="1" spans="1:26" x14ac:dyDescent="0.25">
      <c r="A1" t="s">
        <v>90</v>
      </c>
    </row>
    <row r="2" spans="1:26" x14ac:dyDescent="0.25">
      <c r="A2" t="s">
        <v>95</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10</v>
      </c>
      <c r="C15" s="8">
        <v>2</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138</v>
      </c>
      <c r="C16" s="8" t="s">
        <v>41</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354</v>
      </c>
      <c r="C17" s="8" t="s">
        <v>42</v>
      </c>
      <c r="D17" s="15">
        <v>0.11581920903954802</v>
      </c>
      <c r="E17" s="14">
        <v>2.5423728813559324E-2</v>
      </c>
      <c r="F17" s="14">
        <v>2.8248587570621469E-3</v>
      </c>
      <c r="G17" s="14">
        <v>8.4745762711864403E-2</v>
      </c>
      <c r="H17" s="14">
        <v>0</v>
      </c>
      <c r="I17" s="14">
        <v>0.13559322033898305</v>
      </c>
      <c r="J17" s="14">
        <v>0</v>
      </c>
      <c r="K17" s="15">
        <v>0</v>
      </c>
      <c r="L17" s="14">
        <v>1.6949152542372881E-2</v>
      </c>
      <c r="M17" s="14">
        <v>1.1299435028248588E-2</v>
      </c>
      <c r="N17" s="14">
        <v>0.15819209039548021</v>
      </c>
      <c r="O17" s="14">
        <v>0</v>
      </c>
      <c r="P17" s="14">
        <v>5.6497175141242938E-3</v>
      </c>
      <c r="Q17" s="14">
        <v>5.6497175141242938E-3</v>
      </c>
      <c r="R17" s="14">
        <v>0</v>
      </c>
      <c r="S17" s="14">
        <v>0</v>
      </c>
      <c r="T17" s="14">
        <v>1.4124293785310734E-2</v>
      </c>
      <c r="U17" s="14">
        <v>0.21468926553672316</v>
      </c>
      <c r="V17" s="14">
        <v>0</v>
      </c>
      <c r="W17" s="14">
        <v>0</v>
      </c>
      <c r="X17" s="14">
        <v>0</v>
      </c>
      <c r="Y17" s="14">
        <v>2.8248587570621469E-3</v>
      </c>
      <c r="Z17" s="21">
        <v>0.20621468926553671</v>
      </c>
    </row>
    <row r="18" spans="1:26" x14ac:dyDescent="0.25">
      <c r="A18" s="4">
        <v>1990</v>
      </c>
      <c r="B18" s="8">
        <v>677</v>
      </c>
      <c r="C18" s="8" t="s">
        <v>30</v>
      </c>
      <c r="D18" s="15">
        <v>0.18168389955686853</v>
      </c>
      <c r="E18" s="14">
        <v>3.8404726735598228E-2</v>
      </c>
      <c r="F18" s="14">
        <v>5.9084194977843431E-3</v>
      </c>
      <c r="G18" s="14">
        <v>8.5672082717872966E-2</v>
      </c>
      <c r="H18" s="14">
        <v>0</v>
      </c>
      <c r="I18" s="14">
        <v>0.17134416543574593</v>
      </c>
      <c r="J18" s="14">
        <v>0</v>
      </c>
      <c r="K18" s="15">
        <v>4.4313146233382573E-3</v>
      </c>
      <c r="L18" s="14">
        <v>2.9542097488921715E-3</v>
      </c>
      <c r="M18" s="14">
        <v>8.8626292466765146E-3</v>
      </c>
      <c r="N18" s="14">
        <v>3.6927621861152143E-2</v>
      </c>
      <c r="O18" s="14">
        <v>0</v>
      </c>
      <c r="P18" s="14">
        <v>5.9084194977843431E-3</v>
      </c>
      <c r="Q18" s="14">
        <v>0</v>
      </c>
      <c r="R18" s="14">
        <v>0</v>
      </c>
      <c r="S18" s="14">
        <v>0</v>
      </c>
      <c r="T18" s="14">
        <v>5.9084194977843431E-3</v>
      </c>
      <c r="U18" s="14">
        <v>0.14475627769571642</v>
      </c>
      <c r="V18" s="14">
        <v>0</v>
      </c>
      <c r="W18" s="14">
        <v>0</v>
      </c>
      <c r="X18" s="14">
        <v>0</v>
      </c>
      <c r="Y18" s="14">
        <v>2.9542097488921715E-3</v>
      </c>
      <c r="Z18" s="21">
        <v>0.30428360413589367</v>
      </c>
    </row>
    <row r="19" spans="1:26" x14ac:dyDescent="0.25">
      <c r="A19" s="4">
        <v>1991</v>
      </c>
      <c r="B19" s="8">
        <v>1328</v>
      </c>
      <c r="C19" s="8" t="s">
        <v>92</v>
      </c>
      <c r="D19" s="15">
        <v>0.18147590361445784</v>
      </c>
      <c r="E19" s="14">
        <v>0</v>
      </c>
      <c r="F19" s="14">
        <v>7.5301204819277112E-4</v>
      </c>
      <c r="G19" s="14">
        <v>5.1957831325301206E-2</v>
      </c>
      <c r="H19" s="14">
        <v>3.7650602409638554E-3</v>
      </c>
      <c r="I19" s="14">
        <v>7.0783132530120488E-2</v>
      </c>
      <c r="J19" s="14">
        <v>4.5180722891566263E-3</v>
      </c>
      <c r="K19" s="15">
        <v>0</v>
      </c>
      <c r="L19" s="14">
        <v>3.7650602409638554E-3</v>
      </c>
      <c r="M19" s="14">
        <v>1.1295180722891566E-2</v>
      </c>
      <c r="N19" s="14">
        <v>9.0361445783132543E-3</v>
      </c>
      <c r="O19" s="14">
        <v>2.2590361445783132E-3</v>
      </c>
      <c r="P19" s="14">
        <v>2.2590361445783132E-3</v>
      </c>
      <c r="Q19" s="14">
        <v>7.5301204819277112E-4</v>
      </c>
      <c r="R19" s="14">
        <v>0</v>
      </c>
      <c r="S19" s="14">
        <v>0</v>
      </c>
      <c r="T19" s="14">
        <v>9.0361445783132526E-3</v>
      </c>
      <c r="U19" s="14">
        <v>8.8102409638554216E-2</v>
      </c>
      <c r="V19" s="14">
        <v>0</v>
      </c>
      <c r="W19" s="14">
        <v>0</v>
      </c>
      <c r="X19" s="14">
        <v>0</v>
      </c>
      <c r="Y19" s="14">
        <v>1.5060240963855422E-3</v>
      </c>
      <c r="Z19" s="21">
        <v>0.5587349397590361</v>
      </c>
    </row>
    <row r="20" spans="1:26" x14ac:dyDescent="0.25">
      <c r="A20" s="4">
        <v>1992</v>
      </c>
      <c r="B20" s="8">
        <v>669</v>
      </c>
      <c r="C20" s="8" t="s">
        <v>93</v>
      </c>
      <c r="D20" s="15">
        <v>8.0717488789237665E-2</v>
      </c>
      <c r="E20" s="14">
        <v>0.10164424514200299</v>
      </c>
      <c r="F20" s="14">
        <v>1.4947683109118086E-2</v>
      </c>
      <c r="G20" s="14">
        <v>5.3811659192825115E-2</v>
      </c>
      <c r="H20" s="14">
        <v>5.9790732436472349E-3</v>
      </c>
      <c r="I20" s="14">
        <v>9.7159940209267562E-2</v>
      </c>
      <c r="J20" s="14">
        <v>1.9431988041853511E-2</v>
      </c>
      <c r="K20" s="15">
        <v>0</v>
      </c>
      <c r="L20" s="14">
        <v>5.9790732436472349E-3</v>
      </c>
      <c r="M20" s="14">
        <v>1.0463378176382661E-2</v>
      </c>
      <c r="N20" s="14">
        <v>1.3452914798206279E-2</v>
      </c>
      <c r="O20" s="14">
        <v>0</v>
      </c>
      <c r="P20" s="14">
        <v>0</v>
      </c>
      <c r="Q20" s="14">
        <v>0</v>
      </c>
      <c r="R20" s="14">
        <v>0</v>
      </c>
      <c r="S20" s="14">
        <v>0</v>
      </c>
      <c r="T20" s="14">
        <v>0</v>
      </c>
      <c r="U20" s="14">
        <v>2.5411061285500747E-2</v>
      </c>
      <c r="V20" s="14">
        <v>0</v>
      </c>
      <c r="W20" s="14">
        <v>0</v>
      </c>
      <c r="X20" s="14">
        <v>0</v>
      </c>
      <c r="Y20" s="14">
        <v>2.9895366218236174E-3</v>
      </c>
      <c r="Z20" s="21">
        <v>0.56801195814648731</v>
      </c>
    </row>
    <row r="21" spans="1:26" x14ac:dyDescent="0.25">
      <c r="A21" s="4">
        <v>1993</v>
      </c>
      <c r="B21" s="8">
        <v>346</v>
      </c>
      <c r="C21" s="8" t="s">
        <v>94</v>
      </c>
      <c r="D21" s="15">
        <v>0.11271676300578035</v>
      </c>
      <c r="E21" s="14">
        <v>1.1560693641618497E-2</v>
      </c>
      <c r="F21" s="14">
        <v>2.3121387283236993E-2</v>
      </c>
      <c r="G21" s="14">
        <v>7.5144508670520235E-2</v>
      </c>
      <c r="H21" s="14">
        <v>0</v>
      </c>
      <c r="I21" s="14">
        <v>0.15028901734104047</v>
      </c>
      <c r="J21" s="14">
        <v>0</v>
      </c>
      <c r="K21" s="15">
        <v>0</v>
      </c>
      <c r="L21" s="14">
        <v>8.670520231213872E-3</v>
      </c>
      <c r="M21" s="14">
        <v>0</v>
      </c>
      <c r="N21" s="14">
        <v>4.6242774566473986E-2</v>
      </c>
      <c r="O21" s="14">
        <v>0</v>
      </c>
      <c r="P21" s="14">
        <v>0</v>
      </c>
      <c r="Q21" s="14">
        <v>5.7803468208092483E-3</v>
      </c>
      <c r="R21" s="14">
        <v>0</v>
      </c>
      <c r="S21" s="14">
        <v>0</v>
      </c>
      <c r="T21" s="14">
        <v>0</v>
      </c>
      <c r="U21" s="14">
        <v>4.3352601156069363E-2</v>
      </c>
      <c r="V21" s="14">
        <v>0</v>
      </c>
      <c r="W21" s="14">
        <v>0</v>
      </c>
      <c r="X21" s="14">
        <v>0</v>
      </c>
      <c r="Y21" s="14">
        <v>2.8901734104046241E-3</v>
      </c>
      <c r="Z21" s="21">
        <v>0.52023121387283233</v>
      </c>
    </row>
    <row r="22" spans="1:26" x14ac:dyDescent="0.25">
      <c r="A22" s="4">
        <v>1994</v>
      </c>
      <c r="B22" s="8">
        <v>402</v>
      </c>
      <c r="C22" s="8" t="s">
        <v>43</v>
      </c>
      <c r="D22" s="15">
        <v>0.19402985074626866</v>
      </c>
      <c r="E22" s="14">
        <v>7.7114427860696513E-2</v>
      </c>
      <c r="F22" s="14">
        <v>2.4875621890547265E-2</v>
      </c>
      <c r="G22" s="14">
        <v>0.12935323383084577</v>
      </c>
      <c r="H22" s="14">
        <v>0</v>
      </c>
      <c r="I22" s="14">
        <v>0.10199004975124377</v>
      </c>
      <c r="J22" s="14">
        <v>1.7412935323383085E-2</v>
      </c>
      <c r="K22" s="15">
        <v>0</v>
      </c>
      <c r="L22" s="14">
        <v>1.7412935323383085E-2</v>
      </c>
      <c r="M22" s="14">
        <v>4.9751243781094526E-3</v>
      </c>
      <c r="N22" s="14">
        <v>2.9850746268656719E-2</v>
      </c>
      <c r="O22" s="14">
        <v>0</v>
      </c>
      <c r="P22" s="14">
        <v>0</v>
      </c>
      <c r="Q22" s="14">
        <v>0</v>
      </c>
      <c r="R22" s="14">
        <v>0</v>
      </c>
      <c r="S22" s="14">
        <v>0</v>
      </c>
      <c r="T22" s="14">
        <v>0</v>
      </c>
      <c r="U22" s="14">
        <v>0</v>
      </c>
      <c r="V22" s="14">
        <v>0</v>
      </c>
      <c r="W22" s="14">
        <v>0</v>
      </c>
      <c r="X22" s="14">
        <v>0</v>
      </c>
      <c r="Y22" s="14">
        <v>1.7412935323383085E-2</v>
      </c>
      <c r="Z22" s="21">
        <v>0.38557213930348261</v>
      </c>
    </row>
    <row r="23" spans="1:26" x14ac:dyDescent="0.25">
      <c r="A23" s="4">
        <v>1995</v>
      </c>
      <c r="B23" s="8">
        <v>827</v>
      </c>
      <c r="C23" s="8" t="s">
        <v>44</v>
      </c>
      <c r="D23" s="15">
        <v>0.15840386940749698</v>
      </c>
      <c r="E23" s="14">
        <v>0</v>
      </c>
      <c r="F23" s="14">
        <v>4.7158403869407499E-2</v>
      </c>
      <c r="G23" s="14">
        <v>7.8597339782345829E-2</v>
      </c>
      <c r="H23" s="14">
        <v>6.0459492140266021E-3</v>
      </c>
      <c r="I23" s="14">
        <v>3.8694074969770252E-2</v>
      </c>
      <c r="J23" s="14">
        <v>0</v>
      </c>
      <c r="K23" s="15">
        <v>0</v>
      </c>
      <c r="L23" s="14">
        <v>8.4643288996372433E-3</v>
      </c>
      <c r="M23" s="14">
        <v>0</v>
      </c>
      <c r="N23" s="14">
        <v>4.8367593712212815E-3</v>
      </c>
      <c r="O23" s="14">
        <v>0</v>
      </c>
      <c r="P23" s="14">
        <v>0</v>
      </c>
      <c r="Q23" s="14">
        <v>0</v>
      </c>
      <c r="R23" s="14">
        <v>0</v>
      </c>
      <c r="S23" s="14">
        <v>0</v>
      </c>
      <c r="T23" s="14">
        <v>0</v>
      </c>
      <c r="U23" s="14">
        <v>8.4643288996372433E-3</v>
      </c>
      <c r="V23" s="14">
        <v>0</v>
      </c>
      <c r="W23" s="14">
        <v>0</v>
      </c>
      <c r="X23" s="14">
        <v>0</v>
      </c>
      <c r="Y23" s="14">
        <v>4.8367593712212815E-3</v>
      </c>
      <c r="Z23" s="21">
        <v>0.6444981862152358</v>
      </c>
    </row>
    <row r="24" spans="1:26" x14ac:dyDescent="0.25">
      <c r="A24" s="4">
        <v>1996</v>
      </c>
      <c r="B24" s="8">
        <v>685</v>
      </c>
      <c r="C24" s="8" t="s">
        <v>44</v>
      </c>
      <c r="D24" s="15">
        <v>0.14014598540145987</v>
      </c>
      <c r="E24" s="14">
        <v>0</v>
      </c>
      <c r="F24" s="14">
        <v>4.3795620437956206E-2</v>
      </c>
      <c r="G24" s="14">
        <v>5.8394160583941602E-3</v>
      </c>
      <c r="H24" s="14">
        <v>0</v>
      </c>
      <c r="I24" s="14">
        <v>1.167883211678832E-2</v>
      </c>
      <c r="J24" s="14">
        <v>0</v>
      </c>
      <c r="K24" s="15">
        <v>0</v>
      </c>
      <c r="L24" s="14">
        <v>0</v>
      </c>
      <c r="M24" s="14">
        <v>0</v>
      </c>
      <c r="N24" s="14">
        <v>0</v>
      </c>
      <c r="O24" s="14">
        <v>0</v>
      </c>
      <c r="P24" s="14">
        <v>0</v>
      </c>
      <c r="Q24" s="14">
        <v>0</v>
      </c>
      <c r="R24" s="14">
        <v>0</v>
      </c>
      <c r="S24" s="14">
        <v>0</v>
      </c>
      <c r="T24" s="14">
        <v>0</v>
      </c>
      <c r="U24" s="14">
        <v>0</v>
      </c>
      <c r="V24" s="14">
        <v>0</v>
      </c>
      <c r="W24" s="14">
        <v>0</v>
      </c>
      <c r="X24" s="14">
        <v>0</v>
      </c>
      <c r="Y24" s="14">
        <v>1.4598540145985401E-2</v>
      </c>
      <c r="Z24" s="21">
        <v>0.78394160583941608</v>
      </c>
    </row>
    <row r="25" spans="1:26" x14ac:dyDescent="0.25">
      <c r="A25" s="4">
        <v>1997</v>
      </c>
      <c r="B25" s="8">
        <v>916</v>
      </c>
      <c r="C25" s="8" t="s">
        <v>44</v>
      </c>
      <c r="D25" s="15">
        <v>0.16375545851528384</v>
      </c>
      <c r="E25" s="14">
        <v>0</v>
      </c>
      <c r="F25" s="14">
        <v>0</v>
      </c>
      <c r="G25" s="14">
        <v>1.5283842794759825E-2</v>
      </c>
      <c r="H25" s="14">
        <v>0</v>
      </c>
      <c r="I25" s="14">
        <v>1.0917030567685589E-2</v>
      </c>
      <c r="J25" s="14">
        <v>5.4585152838427945E-3</v>
      </c>
      <c r="K25" s="15">
        <v>0</v>
      </c>
      <c r="L25" s="14">
        <v>0</v>
      </c>
      <c r="M25" s="14">
        <v>2.1834061135371178E-3</v>
      </c>
      <c r="N25" s="14">
        <v>1.0917030567685589E-3</v>
      </c>
      <c r="O25" s="14">
        <v>4.3668122270742356E-3</v>
      </c>
      <c r="P25" s="14">
        <v>0</v>
      </c>
      <c r="Q25" s="14">
        <v>0</v>
      </c>
      <c r="R25" s="14">
        <v>0</v>
      </c>
      <c r="S25" s="14">
        <v>4.3668122270742356E-3</v>
      </c>
      <c r="T25" s="14">
        <v>0</v>
      </c>
      <c r="U25" s="14">
        <v>0</v>
      </c>
      <c r="V25" s="14">
        <v>0</v>
      </c>
      <c r="W25" s="14">
        <v>0</v>
      </c>
      <c r="X25" s="14">
        <v>0</v>
      </c>
      <c r="Y25" s="14">
        <v>4.6943231441048033E-2</v>
      </c>
      <c r="Z25" s="21">
        <v>0.74563318777292575</v>
      </c>
    </row>
    <row r="26" spans="1:26" x14ac:dyDescent="0.25">
      <c r="A26" s="4">
        <v>1998</v>
      </c>
      <c r="B26" s="8">
        <v>1154</v>
      </c>
      <c r="C26" s="8" t="s">
        <v>44</v>
      </c>
      <c r="D26" s="15">
        <v>9.5320623916811092E-2</v>
      </c>
      <c r="E26" s="14">
        <v>0</v>
      </c>
      <c r="F26" s="14">
        <v>3.4662045060658577E-3</v>
      </c>
      <c r="G26" s="14">
        <v>7.1923743500866555E-2</v>
      </c>
      <c r="H26" s="14">
        <v>0</v>
      </c>
      <c r="I26" s="14">
        <v>0</v>
      </c>
      <c r="J26" s="14">
        <v>3.4662045060658577E-3</v>
      </c>
      <c r="K26" s="15">
        <v>0</v>
      </c>
      <c r="L26" s="14">
        <v>2.5996533795493936E-3</v>
      </c>
      <c r="M26" s="14">
        <v>0</v>
      </c>
      <c r="N26" s="14">
        <v>0</v>
      </c>
      <c r="O26" s="14">
        <v>0</v>
      </c>
      <c r="P26" s="14">
        <v>0</v>
      </c>
      <c r="Q26" s="14">
        <v>0</v>
      </c>
      <c r="R26" s="14">
        <v>0</v>
      </c>
      <c r="S26" s="14">
        <v>0</v>
      </c>
      <c r="T26" s="14">
        <v>0</v>
      </c>
      <c r="U26" s="14">
        <v>0</v>
      </c>
      <c r="V26" s="14">
        <v>0</v>
      </c>
      <c r="W26" s="14">
        <v>0</v>
      </c>
      <c r="X26" s="14">
        <v>0</v>
      </c>
      <c r="Y26" s="14">
        <v>1.7331022530329288E-3</v>
      </c>
      <c r="Z26" s="21">
        <v>0.82149046793760827</v>
      </c>
    </row>
    <row r="27" spans="1:26" x14ac:dyDescent="0.25">
      <c r="A27" s="4">
        <v>1999</v>
      </c>
      <c r="B27" s="8">
        <v>770</v>
      </c>
      <c r="C27" s="8" t="s">
        <v>44</v>
      </c>
      <c r="D27" s="15">
        <v>7.792207792207792E-2</v>
      </c>
      <c r="E27" s="14">
        <v>0</v>
      </c>
      <c r="F27" s="14">
        <v>6.4935064935064939E-3</v>
      </c>
      <c r="G27" s="14">
        <v>7.792207792207792E-2</v>
      </c>
      <c r="H27" s="14">
        <v>1.2987012987012988E-2</v>
      </c>
      <c r="I27" s="14">
        <v>0</v>
      </c>
      <c r="J27" s="14">
        <v>1.2987012987012988E-2</v>
      </c>
      <c r="K27" s="15">
        <v>0</v>
      </c>
      <c r="L27" s="14">
        <v>2.5974025974025974E-3</v>
      </c>
      <c r="M27" s="14">
        <v>0</v>
      </c>
      <c r="N27" s="14">
        <v>0</v>
      </c>
      <c r="O27" s="14">
        <v>0</v>
      </c>
      <c r="P27" s="14">
        <v>0</v>
      </c>
      <c r="Q27" s="14">
        <v>0</v>
      </c>
      <c r="R27" s="14">
        <v>0</v>
      </c>
      <c r="S27" s="14">
        <v>0</v>
      </c>
      <c r="T27" s="14">
        <v>1.2987012987012987E-3</v>
      </c>
      <c r="U27" s="14">
        <v>0</v>
      </c>
      <c r="V27" s="14">
        <v>0</v>
      </c>
      <c r="W27" s="14">
        <v>0</v>
      </c>
      <c r="X27" s="14">
        <v>0</v>
      </c>
      <c r="Y27" s="14">
        <v>2.5974025974025974E-3</v>
      </c>
      <c r="Z27" s="21">
        <v>0.80519480519480524</v>
      </c>
    </row>
    <row r="28" spans="1:26" x14ac:dyDescent="0.25">
      <c r="A28" s="4">
        <v>2000</v>
      </c>
      <c r="B28" s="8">
        <v>521</v>
      </c>
      <c r="C28" s="8" t="s">
        <v>44</v>
      </c>
      <c r="D28" s="15">
        <v>5.9500959692898273E-2</v>
      </c>
      <c r="E28" s="14">
        <v>1.9193857965451055E-3</v>
      </c>
      <c r="F28" s="14">
        <v>2.8790786948176585E-2</v>
      </c>
      <c r="G28" s="14">
        <v>0</v>
      </c>
      <c r="H28" s="14">
        <v>0</v>
      </c>
      <c r="I28" s="14">
        <v>1.9193857965451055E-3</v>
      </c>
      <c r="J28" s="14">
        <v>0</v>
      </c>
      <c r="K28" s="15">
        <v>0</v>
      </c>
      <c r="L28" s="14">
        <v>1.1516314779270634E-2</v>
      </c>
      <c r="M28" s="14">
        <v>0</v>
      </c>
      <c r="N28" s="14">
        <v>0</v>
      </c>
      <c r="O28" s="14">
        <v>0</v>
      </c>
      <c r="P28" s="14">
        <v>0</v>
      </c>
      <c r="Q28" s="14">
        <v>0</v>
      </c>
      <c r="R28" s="14">
        <v>7.677543186180422E-3</v>
      </c>
      <c r="S28" s="14">
        <v>0</v>
      </c>
      <c r="T28" s="14">
        <v>0</v>
      </c>
      <c r="U28" s="14">
        <v>0</v>
      </c>
      <c r="V28" s="14">
        <v>0</v>
      </c>
      <c r="W28" s="14">
        <v>0</v>
      </c>
      <c r="X28" s="14">
        <v>0</v>
      </c>
      <c r="Y28" s="14">
        <v>3.838771593090211E-3</v>
      </c>
      <c r="Z28" s="21">
        <v>0.88483685220729369</v>
      </c>
    </row>
    <row r="29" spans="1:26" x14ac:dyDescent="0.25">
      <c r="A29" s="4">
        <v>2001</v>
      </c>
      <c r="B29" s="8">
        <v>541</v>
      </c>
      <c r="C29" s="8" t="s">
        <v>44</v>
      </c>
      <c r="D29" s="15">
        <v>8.5027726432532341E-2</v>
      </c>
      <c r="E29" s="14">
        <v>0</v>
      </c>
      <c r="F29" s="14">
        <v>2.9574861367837338E-2</v>
      </c>
      <c r="G29" s="14">
        <v>0</v>
      </c>
      <c r="H29" s="14">
        <v>0</v>
      </c>
      <c r="I29" s="14">
        <v>0</v>
      </c>
      <c r="J29" s="14">
        <v>0</v>
      </c>
      <c r="K29" s="15">
        <v>0</v>
      </c>
      <c r="L29" s="14">
        <v>2.2181146025878003E-2</v>
      </c>
      <c r="M29" s="14">
        <v>0</v>
      </c>
      <c r="N29" s="14">
        <v>0</v>
      </c>
      <c r="O29" s="14">
        <v>0</v>
      </c>
      <c r="P29" s="14">
        <v>0</v>
      </c>
      <c r="Q29" s="14">
        <v>5.5452865064695009E-3</v>
      </c>
      <c r="R29" s="14">
        <v>0</v>
      </c>
      <c r="S29" s="14">
        <v>0</v>
      </c>
      <c r="T29" s="14">
        <v>0</v>
      </c>
      <c r="U29" s="14">
        <v>0</v>
      </c>
      <c r="V29" s="14">
        <v>0</v>
      </c>
      <c r="W29" s="14">
        <v>0</v>
      </c>
      <c r="X29" s="14">
        <v>0</v>
      </c>
      <c r="Y29" s="14">
        <v>5.5452865064695009E-3</v>
      </c>
      <c r="Z29" s="21">
        <v>0.85212569316081332</v>
      </c>
    </row>
    <row r="30" spans="1:26" x14ac:dyDescent="0.25">
      <c r="A30" s="4">
        <v>2002</v>
      </c>
      <c r="B30" s="8">
        <v>705</v>
      </c>
      <c r="C30" s="8" t="s">
        <v>44</v>
      </c>
      <c r="D30" s="15">
        <v>0.19858156028368795</v>
      </c>
      <c r="E30" s="14">
        <v>0</v>
      </c>
      <c r="F30" s="14">
        <v>8.5106382978723406E-3</v>
      </c>
      <c r="G30" s="14">
        <v>4.8226950354609929E-2</v>
      </c>
      <c r="H30" s="14">
        <v>3.1205673758865248E-2</v>
      </c>
      <c r="I30" s="14">
        <v>1.4184397163120569E-2</v>
      </c>
      <c r="J30" s="14">
        <v>0</v>
      </c>
      <c r="K30" s="15">
        <v>0</v>
      </c>
      <c r="L30" s="14">
        <v>2.1276595744680851E-2</v>
      </c>
      <c r="M30" s="14">
        <v>2.8368794326241137E-3</v>
      </c>
      <c r="N30" s="14">
        <v>0</v>
      </c>
      <c r="O30" s="14">
        <v>2.8368794326241137E-3</v>
      </c>
      <c r="P30" s="14">
        <v>0</v>
      </c>
      <c r="Q30" s="14">
        <v>7.0921985815602835E-3</v>
      </c>
      <c r="R30" s="14">
        <v>0</v>
      </c>
      <c r="S30" s="14">
        <v>4.2553191489361703E-3</v>
      </c>
      <c r="T30" s="14">
        <v>0</v>
      </c>
      <c r="U30" s="14">
        <v>0</v>
      </c>
      <c r="V30" s="14">
        <v>0</v>
      </c>
      <c r="W30" s="14">
        <v>0</v>
      </c>
      <c r="X30" s="14">
        <v>0</v>
      </c>
      <c r="Y30" s="14">
        <v>8.5106382978723406E-3</v>
      </c>
      <c r="Z30" s="21">
        <v>0.65248226950354615</v>
      </c>
    </row>
    <row r="31" spans="1:26" x14ac:dyDescent="0.25">
      <c r="A31" s="4">
        <v>2003</v>
      </c>
      <c r="B31" s="8">
        <v>979</v>
      </c>
      <c r="C31" s="8" t="s">
        <v>44</v>
      </c>
      <c r="D31" s="15">
        <v>0.1481103166496425</v>
      </c>
      <c r="E31" s="14">
        <v>1.0214504596527069E-3</v>
      </c>
      <c r="F31" s="14">
        <v>2.8600612870275793E-2</v>
      </c>
      <c r="G31" s="14">
        <v>3.268641470888662E-2</v>
      </c>
      <c r="H31" s="14">
        <v>0</v>
      </c>
      <c r="I31" s="14">
        <v>0</v>
      </c>
      <c r="J31" s="14">
        <v>6.1287027579162408E-3</v>
      </c>
      <c r="K31" s="15">
        <v>0</v>
      </c>
      <c r="L31" s="14">
        <v>1.9407558733401432E-2</v>
      </c>
      <c r="M31" s="14">
        <v>0</v>
      </c>
      <c r="N31" s="14">
        <v>0</v>
      </c>
      <c r="O31" s="14">
        <v>0</v>
      </c>
      <c r="P31" s="14">
        <v>0</v>
      </c>
      <c r="Q31" s="14">
        <v>0</v>
      </c>
      <c r="R31" s="14">
        <v>0</v>
      </c>
      <c r="S31" s="14">
        <v>0</v>
      </c>
      <c r="T31" s="14">
        <v>0</v>
      </c>
      <c r="U31" s="14">
        <v>0</v>
      </c>
      <c r="V31" s="14">
        <v>0</v>
      </c>
      <c r="W31" s="14">
        <v>0</v>
      </c>
      <c r="X31" s="14">
        <v>0</v>
      </c>
      <c r="Y31" s="14">
        <v>3.0643513789581204E-3</v>
      </c>
      <c r="Z31" s="21">
        <v>0.76098059244126659</v>
      </c>
    </row>
    <row r="32" spans="1:26" x14ac:dyDescent="0.25">
      <c r="A32" s="4">
        <v>2004</v>
      </c>
      <c r="B32" s="8">
        <v>1087</v>
      </c>
      <c r="C32" s="8" t="s">
        <v>44</v>
      </c>
      <c r="D32" s="15">
        <v>0.12603495860165592</v>
      </c>
      <c r="E32" s="14">
        <v>0</v>
      </c>
      <c r="F32" s="14">
        <v>1.1959521619135235E-2</v>
      </c>
      <c r="G32" s="14">
        <v>9.5676172953081881E-2</v>
      </c>
      <c r="H32" s="14">
        <v>2.1159153633854646E-2</v>
      </c>
      <c r="I32" s="14">
        <v>6.439742410303588E-3</v>
      </c>
      <c r="J32" s="14">
        <v>9.1996320147194107E-3</v>
      </c>
      <c r="K32" s="15">
        <v>0</v>
      </c>
      <c r="L32" s="14">
        <v>2.5758969641214352E-2</v>
      </c>
      <c r="M32" s="14">
        <v>0</v>
      </c>
      <c r="N32" s="14">
        <v>0</v>
      </c>
      <c r="O32" s="14">
        <v>0</v>
      </c>
      <c r="P32" s="14">
        <v>0</v>
      </c>
      <c r="Q32" s="14">
        <v>2.7598896044158236E-3</v>
      </c>
      <c r="R32" s="14">
        <v>0</v>
      </c>
      <c r="S32" s="14">
        <v>0</v>
      </c>
      <c r="T32" s="14">
        <v>0</v>
      </c>
      <c r="U32" s="14">
        <v>5.5197792088316471E-3</v>
      </c>
      <c r="V32" s="14">
        <v>0</v>
      </c>
      <c r="W32" s="14">
        <v>0</v>
      </c>
      <c r="X32" s="14">
        <v>0</v>
      </c>
      <c r="Y32" s="14">
        <v>3.6798528058877645E-3</v>
      </c>
      <c r="Z32" s="21">
        <v>0.69181232750689969</v>
      </c>
    </row>
    <row r="33" spans="1:26" x14ac:dyDescent="0.25">
      <c r="A33" s="4">
        <v>2005</v>
      </c>
      <c r="B33" s="8">
        <v>638</v>
      </c>
      <c r="C33" s="8" t="s">
        <v>44</v>
      </c>
      <c r="D33" s="15">
        <v>0.13636363636363635</v>
      </c>
      <c r="E33" s="14">
        <v>1.567398119122257E-3</v>
      </c>
      <c r="F33" s="14">
        <v>1.2539184952978056E-2</v>
      </c>
      <c r="G33" s="14">
        <v>0.11912225705329153</v>
      </c>
      <c r="H33" s="14">
        <v>1.8808777429467086E-2</v>
      </c>
      <c r="I33" s="14">
        <v>0</v>
      </c>
      <c r="J33" s="14">
        <v>1.2539184952978056E-2</v>
      </c>
      <c r="K33" s="15">
        <v>0</v>
      </c>
      <c r="L33" s="14">
        <v>8.4639498432601878E-2</v>
      </c>
      <c r="M33" s="14">
        <v>0</v>
      </c>
      <c r="N33" s="14">
        <v>0</v>
      </c>
      <c r="O33" s="14">
        <v>1.4106583072100314E-2</v>
      </c>
      <c r="P33" s="14">
        <v>7.8369905956112845E-3</v>
      </c>
      <c r="Q33" s="14">
        <v>0</v>
      </c>
      <c r="R33" s="14">
        <v>0</v>
      </c>
      <c r="S33" s="14">
        <v>0</v>
      </c>
      <c r="T33" s="14">
        <v>0</v>
      </c>
      <c r="U33" s="14">
        <v>4.7021943573667714E-3</v>
      </c>
      <c r="V33" s="14">
        <v>0</v>
      </c>
      <c r="W33" s="14">
        <v>0</v>
      </c>
      <c r="X33" s="14">
        <v>0</v>
      </c>
      <c r="Y33" s="14">
        <v>3.134796238244514E-3</v>
      </c>
      <c r="Z33" s="21">
        <v>0.58463949843260188</v>
      </c>
    </row>
    <row r="34" spans="1:26" x14ac:dyDescent="0.25">
      <c r="A34" s="4">
        <v>2006</v>
      </c>
      <c r="B34" s="8">
        <v>796</v>
      </c>
      <c r="C34" s="8" t="s">
        <v>44</v>
      </c>
      <c r="D34" s="15">
        <v>0.10678391959798994</v>
      </c>
      <c r="E34" s="14">
        <v>1.3819095477386936E-2</v>
      </c>
      <c r="F34" s="14">
        <v>2.3869346733668341E-2</v>
      </c>
      <c r="G34" s="14">
        <v>6.407035175879397E-2</v>
      </c>
      <c r="H34" s="14">
        <v>2.5125628140703519E-2</v>
      </c>
      <c r="I34" s="14">
        <v>0</v>
      </c>
      <c r="J34" s="14">
        <v>1.3819095477386936E-2</v>
      </c>
      <c r="K34" s="15">
        <v>0</v>
      </c>
      <c r="L34" s="14">
        <v>7.537688442211055E-3</v>
      </c>
      <c r="M34" s="14">
        <v>0</v>
      </c>
      <c r="N34" s="14">
        <v>0</v>
      </c>
      <c r="O34" s="14">
        <v>1.1306532663316583E-2</v>
      </c>
      <c r="P34" s="14">
        <v>6.2814070351758797E-3</v>
      </c>
      <c r="Q34" s="14">
        <v>0</v>
      </c>
      <c r="R34" s="14">
        <v>0</v>
      </c>
      <c r="S34" s="14">
        <v>0</v>
      </c>
      <c r="T34" s="14">
        <v>0</v>
      </c>
      <c r="U34" s="14">
        <v>6.2814070351758797E-3</v>
      </c>
      <c r="V34" s="14">
        <v>0</v>
      </c>
      <c r="W34" s="14">
        <v>0</v>
      </c>
      <c r="X34" s="14">
        <v>0</v>
      </c>
      <c r="Y34" s="14">
        <v>0</v>
      </c>
      <c r="Z34" s="21">
        <v>0.72110552763819091</v>
      </c>
    </row>
    <row r="35" spans="1:26" x14ac:dyDescent="0.25">
      <c r="A35" s="4">
        <v>2007</v>
      </c>
      <c r="B35" s="8">
        <v>302</v>
      </c>
      <c r="C35" s="8" t="s">
        <v>44</v>
      </c>
      <c r="D35" s="15">
        <v>0.16556291390728475</v>
      </c>
      <c r="E35" s="14">
        <v>3.3112582781456954E-3</v>
      </c>
      <c r="F35" s="14">
        <v>4.3046357615894038E-2</v>
      </c>
      <c r="G35" s="14">
        <v>7.2847682119205295E-2</v>
      </c>
      <c r="H35" s="14">
        <v>5.9602649006622516E-2</v>
      </c>
      <c r="I35" s="14">
        <v>6.6225165562913907E-3</v>
      </c>
      <c r="J35" s="14">
        <v>0</v>
      </c>
      <c r="K35" s="15">
        <v>0</v>
      </c>
      <c r="L35" s="14">
        <v>1.6556291390728478E-2</v>
      </c>
      <c r="M35" s="14">
        <v>0</v>
      </c>
      <c r="N35" s="14">
        <v>0</v>
      </c>
      <c r="O35" s="14">
        <v>0</v>
      </c>
      <c r="P35" s="14">
        <v>0</v>
      </c>
      <c r="Q35" s="14">
        <v>6.6225165562913907E-3</v>
      </c>
      <c r="R35" s="14">
        <v>0</v>
      </c>
      <c r="S35" s="14">
        <v>0</v>
      </c>
      <c r="T35" s="14">
        <v>0</v>
      </c>
      <c r="U35" s="14">
        <v>1.3245033112582781E-2</v>
      </c>
      <c r="V35" s="14">
        <v>0</v>
      </c>
      <c r="W35" s="14">
        <v>0</v>
      </c>
      <c r="X35" s="14">
        <v>0</v>
      </c>
      <c r="Y35" s="14">
        <v>0</v>
      </c>
      <c r="Z35" s="21">
        <v>0.61258278145695366</v>
      </c>
    </row>
    <row r="36" spans="1:26" x14ac:dyDescent="0.25">
      <c r="A36" s="4">
        <v>2008</v>
      </c>
      <c r="B36" s="8">
        <v>94</v>
      </c>
      <c r="C36" s="8" t="s">
        <v>44</v>
      </c>
      <c r="D36" s="15">
        <v>0.20212765957446807</v>
      </c>
      <c r="E36" s="14">
        <v>0</v>
      </c>
      <c r="F36" s="14">
        <v>6.3829787234042548E-2</v>
      </c>
      <c r="G36" s="14">
        <v>7.4468085106382975E-2</v>
      </c>
      <c r="H36" s="14">
        <v>0.1702127659574468</v>
      </c>
      <c r="I36" s="14">
        <v>0</v>
      </c>
      <c r="J36" s="14">
        <v>0</v>
      </c>
      <c r="K36" s="15">
        <v>0</v>
      </c>
      <c r="L36" s="14">
        <v>4.2553191489361701E-2</v>
      </c>
      <c r="M36" s="14">
        <v>0</v>
      </c>
      <c r="N36" s="14">
        <v>0</v>
      </c>
      <c r="O36" s="14">
        <v>0</v>
      </c>
      <c r="P36" s="14">
        <v>0</v>
      </c>
      <c r="Q36" s="14">
        <v>0</v>
      </c>
      <c r="R36" s="14">
        <v>0</v>
      </c>
      <c r="S36" s="14">
        <v>0</v>
      </c>
      <c r="T36" s="14">
        <v>0</v>
      </c>
      <c r="U36" s="14">
        <v>0</v>
      </c>
      <c r="V36" s="14">
        <v>0</v>
      </c>
      <c r="W36" s="14">
        <v>0</v>
      </c>
      <c r="X36" s="14">
        <v>0</v>
      </c>
      <c r="Y36" s="14">
        <v>0</v>
      </c>
      <c r="Z36" s="21">
        <v>0.44680851063829785</v>
      </c>
    </row>
    <row r="37" spans="1:26" x14ac:dyDescent="0.25">
      <c r="A37" s="4">
        <v>2009</v>
      </c>
      <c r="B37" s="8">
        <v>349</v>
      </c>
      <c r="C37" s="8" t="s">
        <v>44</v>
      </c>
      <c r="D37" s="15">
        <v>0.12320916905444126</v>
      </c>
      <c r="E37" s="14">
        <v>0</v>
      </c>
      <c r="F37" s="14">
        <v>0</v>
      </c>
      <c r="G37" s="14">
        <v>8.3094555873925502E-2</v>
      </c>
      <c r="H37" s="14">
        <v>1.1461318051575931E-2</v>
      </c>
      <c r="I37" s="14">
        <v>0</v>
      </c>
      <c r="J37" s="14">
        <v>1.4326647564469915E-2</v>
      </c>
      <c r="K37" s="15">
        <v>0</v>
      </c>
      <c r="L37" s="14">
        <v>4.2979942693409739E-2</v>
      </c>
      <c r="M37" s="14">
        <v>0</v>
      </c>
      <c r="N37" s="14">
        <v>0</v>
      </c>
      <c r="O37" s="14">
        <v>0</v>
      </c>
      <c r="P37" s="14">
        <v>0</v>
      </c>
      <c r="Q37" s="14">
        <v>0</v>
      </c>
      <c r="R37" s="14">
        <v>0</v>
      </c>
      <c r="S37" s="14">
        <v>0</v>
      </c>
      <c r="T37" s="14">
        <v>0</v>
      </c>
      <c r="U37" s="14">
        <v>2.5787965616045846E-2</v>
      </c>
      <c r="V37" s="14">
        <v>0</v>
      </c>
      <c r="W37" s="14">
        <v>0</v>
      </c>
      <c r="X37" s="14">
        <v>0</v>
      </c>
      <c r="Y37" s="14">
        <v>0</v>
      </c>
      <c r="Z37" s="21">
        <v>0.69914040114613185</v>
      </c>
    </row>
    <row r="38" spans="1:26" x14ac:dyDescent="0.25">
      <c r="A38" s="4">
        <v>2010</v>
      </c>
      <c r="B38" s="8">
        <v>714</v>
      </c>
      <c r="C38" s="8" t="s">
        <v>44</v>
      </c>
      <c r="D38" s="15">
        <v>2.3809523809523808E-2</v>
      </c>
      <c r="E38" s="14">
        <v>0</v>
      </c>
      <c r="F38" s="14">
        <v>2.3809523809523808E-2</v>
      </c>
      <c r="G38" s="14">
        <v>4.9019607843137254E-2</v>
      </c>
      <c r="H38" s="14">
        <v>7.0028011204481795E-3</v>
      </c>
      <c r="I38" s="14">
        <v>7.0028011204481795E-3</v>
      </c>
      <c r="J38" s="14">
        <v>1.1204481792717087E-2</v>
      </c>
      <c r="K38" s="15">
        <v>0</v>
      </c>
      <c r="L38" s="14">
        <v>0</v>
      </c>
      <c r="M38" s="14">
        <v>0</v>
      </c>
      <c r="N38" s="14">
        <v>0</v>
      </c>
      <c r="O38" s="14">
        <v>0</v>
      </c>
      <c r="P38" s="14">
        <v>9.8039215686274508E-3</v>
      </c>
      <c r="Q38" s="14">
        <v>2.8011204481792717E-3</v>
      </c>
      <c r="R38" s="14">
        <v>0</v>
      </c>
      <c r="S38" s="14">
        <v>0</v>
      </c>
      <c r="T38" s="14">
        <v>0</v>
      </c>
      <c r="U38" s="14">
        <v>0</v>
      </c>
      <c r="V38" s="14">
        <v>0</v>
      </c>
      <c r="W38" s="14">
        <v>0</v>
      </c>
      <c r="X38" s="14">
        <v>0</v>
      </c>
      <c r="Y38" s="14">
        <v>2.8011204481792717E-3</v>
      </c>
      <c r="Z38" s="21">
        <v>0.86274509803921573</v>
      </c>
    </row>
    <row r="39" spans="1:26" x14ac:dyDescent="0.25">
      <c r="A39" s="4">
        <v>2011</v>
      </c>
      <c r="B39" s="8">
        <v>1113</v>
      </c>
      <c r="C39" s="8" t="s">
        <v>44</v>
      </c>
      <c r="D39" s="15">
        <v>0.10332434860736747</v>
      </c>
      <c r="E39" s="14">
        <v>8.9847259658580418E-3</v>
      </c>
      <c r="F39" s="14">
        <v>8.9847259658580418E-3</v>
      </c>
      <c r="G39" s="14">
        <v>2.3360287511230909E-2</v>
      </c>
      <c r="H39" s="14">
        <v>1.078167115902965E-2</v>
      </c>
      <c r="I39" s="14">
        <v>1.078167115902965E-2</v>
      </c>
      <c r="J39" s="14">
        <v>8.0862533692722376E-3</v>
      </c>
      <c r="K39" s="15">
        <v>0</v>
      </c>
      <c r="L39" s="14">
        <v>3.5938903863432167E-3</v>
      </c>
      <c r="M39" s="14">
        <v>0</v>
      </c>
      <c r="N39" s="14">
        <v>0</v>
      </c>
      <c r="O39" s="14">
        <v>0</v>
      </c>
      <c r="P39" s="14">
        <v>0</v>
      </c>
      <c r="Q39" s="14">
        <v>3.5938903863432167E-3</v>
      </c>
      <c r="R39" s="14">
        <v>0</v>
      </c>
      <c r="S39" s="14">
        <v>0</v>
      </c>
      <c r="T39" s="14">
        <v>0</v>
      </c>
      <c r="U39" s="14">
        <v>1.078167115902965E-2</v>
      </c>
      <c r="V39" s="14">
        <v>0</v>
      </c>
      <c r="W39" s="14">
        <v>0</v>
      </c>
      <c r="X39" s="14">
        <v>0</v>
      </c>
      <c r="Y39" s="14">
        <v>0.17070979335130279</v>
      </c>
      <c r="Z39" s="21">
        <v>0.63701707097933513</v>
      </c>
    </row>
    <row r="40" spans="1:26" x14ac:dyDescent="0.25">
      <c r="A40" s="4">
        <v>2012</v>
      </c>
      <c r="B40" s="8">
        <v>573</v>
      </c>
      <c r="C40" s="8" t="s">
        <v>44</v>
      </c>
      <c r="D40" s="15">
        <v>8.2024432809773118E-2</v>
      </c>
      <c r="E40" s="14">
        <v>2.0942408376963352E-2</v>
      </c>
      <c r="F40" s="14">
        <v>2.0942408376963352E-2</v>
      </c>
      <c r="G40" s="14">
        <v>0.10296684118673648</v>
      </c>
      <c r="H40" s="14">
        <v>3.1413612565445025E-2</v>
      </c>
      <c r="I40" s="14">
        <v>6.9808027923211171E-3</v>
      </c>
      <c r="J40" s="14">
        <v>2.6178010471204188E-2</v>
      </c>
      <c r="K40" s="15">
        <v>0</v>
      </c>
      <c r="L40" s="14">
        <v>0</v>
      </c>
      <c r="M40" s="14">
        <v>0</v>
      </c>
      <c r="N40" s="14">
        <v>0</v>
      </c>
      <c r="O40" s="14">
        <v>0</v>
      </c>
      <c r="P40" s="14">
        <v>2.0942408376963352E-2</v>
      </c>
      <c r="Q40" s="14">
        <v>3.4904013961605585E-3</v>
      </c>
      <c r="R40" s="14">
        <v>0</v>
      </c>
      <c r="S40" s="14">
        <v>0</v>
      </c>
      <c r="T40" s="14">
        <v>0</v>
      </c>
      <c r="U40" s="14">
        <v>2.6178010471204188E-2</v>
      </c>
      <c r="V40" s="14">
        <v>0</v>
      </c>
      <c r="W40" s="14">
        <v>0</v>
      </c>
      <c r="X40" s="14">
        <v>0</v>
      </c>
      <c r="Y40" s="14">
        <v>3.4904013961605585E-3</v>
      </c>
      <c r="Z40" s="21">
        <v>0.65445026178010468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689</v>
      </c>
      <c r="C42" s="9"/>
      <c r="D42" s="16">
        <v>0.1276021773041747</v>
      </c>
      <c r="E42" s="1">
        <v>1.2738064361131235E-2</v>
      </c>
      <c r="F42" s="1">
        <v>1.9908436403545966E-2</v>
      </c>
      <c r="G42" s="1">
        <v>6.2324612707373182E-2</v>
      </c>
      <c r="H42" s="1">
        <v>1.7314631104546219E-2</v>
      </c>
      <c r="I42" s="1">
        <v>3.5099199177446042E-2</v>
      </c>
      <c r="J42" s="1">
        <v>6.8648640346657885E-3</v>
      </c>
      <c r="K42" s="16">
        <v>1.8463810930576072E-4</v>
      </c>
      <c r="L42" s="1">
        <v>1.5308059331923484E-2</v>
      </c>
      <c r="M42" s="1">
        <v>2.1631680457695839E-3</v>
      </c>
      <c r="N42" s="1">
        <v>1.2484614787344686E-2</v>
      </c>
      <c r="O42" s="1">
        <v>1.4531601474872316E-3</v>
      </c>
      <c r="P42" s="1">
        <v>2.4450791972027049E-3</v>
      </c>
      <c r="Q42" s="1">
        <v>1.8370158276060982E-3</v>
      </c>
      <c r="R42" s="1">
        <v>3.1989763275751758E-4</v>
      </c>
      <c r="S42" s="1">
        <v>3.5925547400043352E-4</v>
      </c>
      <c r="T42" s="1">
        <v>1.2653149650045678E-3</v>
      </c>
      <c r="U42" s="1">
        <v>2.57196668821849E-2</v>
      </c>
      <c r="V42" s="1">
        <v>0</v>
      </c>
      <c r="W42" s="1">
        <v>0</v>
      </c>
      <c r="X42" s="1">
        <v>0</v>
      </c>
      <c r="Y42" s="1">
        <v>1.2752574407616938E-2</v>
      </c>
      <c r="Z42" s="22">
        <v>0.64185557009891292</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658</v>
      </c>
      <c r="C44" s="9"/>
      <c r="D44" s="16">
        <v>0.14640671202280828</v>
      </c>
      <c r="E44" s="1">
        <v>3.6306831741925075E-2</v>
      </c>
      <c r="F44" s="1">
        <v>1.7084198065049874E-2</v>
      </c>
      <c r="G44" s="1">
        <v>7.9897488318796506E-2</v>
      </c>
      <c r="H44" s="1">
        <v>2.2557260998053849E-3</v>
      </c>
      <c r="I44" s="1">
        <v>0.10940765722516736</v>
      </c>
      <c r="J44" s="1">
        <v>5.9089993791990314E-3</v>
      </c>
      <c r="K44" s="16">
        <v>6.3304494619117959E-4</v>
      </c>
      <c r="L44" s="1">
        <v>9.1707543185871911E-3</v>
      </c>
      <c r="M44" s="1">
        <v>6.699392507472683E-3</v>
      </c>
      <c r="N44" s="1">
        <v>4.2648435977071991E-2</v>
      </c>
      <c r="O44" s="1">
        <v>3.2271944922547329E-4</v>
      </c>
      <c r="P44" s="1">
        <v>1.9738818794981356E-3</v>
      </c>
      <c r="Q44" s="1">
        <v>1.7404394833037591E-3</v>
      </c>
      <c r="R44" s="1">
        <v>0</v>
      </c>
      <c r="S44" s="1">
        <v>0</v>
      </c>
      <c r="T44" s="1">
        <v>4.15269398020119E-3</v>
      </c>
      <c r="U44" s="1">
        <v>7.4967992030314443E-2</v>
      </c>
      <c r="V44" s="1">
        <v>0</v>
      </c>
      <c r="W44" s="1">
        <v>0</v>
      </c>
      <c r="X44" s="1">
        <v>0</v>
      </c>
      <c r="Y44" s="1">
        <v>5.059213904167496E-3</v>
      </c>
      <c r="Z44" s="22">
        <v>0.45536381867121495</v>
      </c>
    </row>
    <row r="45" spans="1:26" x14ac:dyDescent="0.25">
      <c r="A45" s="5" t="s">
        <v>35</v>
      </c>
      <c r="B45" s="9">
        <v>918</v>
      </c>
      <c r="C45" s="9"/>
      <c r="D45" s="16">
        <v>0.13307402261118495</v>
      </c>
      <c r="E45" s="1">
        <v>0</v>
      </c>
      <c r="F45" s="1">
        <v>1.5753941648007353E-2</v>
      </c>
      <c r="G45" s="1">
        <v>3.1015667451340181E-2</v>
      </c>
      <c r="H45" s="1">
        <v>0</v>
      </c>
      <c r="I45" s="1">
        <v>7.5319542281579695E-3</v>
      </c>
      <c r="J45" s="1">
        <v>2.9749065966362172E-3</v>
      </c>
      <c r="K45" s="16">
        <v>0</v>
      </c>
      <c r="L45" s="1">
        <v>8.6655112651646453E-4</v>
      </c>
      <c r="M45" s="1">
        <v>7.2780203784570589E-4</v>
      </c>
      <c r="N45" s="1">
        <v>3.6390101892285295E-4</v>
      </c>
      <c r="O45" s="1">
        <v>1.4556040756914118E-3</v>
      </c>
      <c r="P45" s="1">
        <v>0</v>
      </c>
      <c r="Q45" s="1">
        <v>0</v>
      </c>
      <c r="R45" s="1">
        <v>0</v>
      </c>
      <c r="S45" s="1">
        <v>1.4556040756914118E-3</v>
      </c>
      <c r="T45" s="1">
        <v>0</v>
      </c>
      <c r="U45" s="1">
        <v>0</v>
      </c>
      <c r="V45" s="1">
        <v>0</v>
      </c>
      <c r="W45" s="1">
        <v>0</v>
      </c>
      <c r="X45" s="1">
        <v>0</v>
      </c>
      <c r="Y45" s="1">
        <v>2.1091624613355453E-2</v>
      </c>
      <c r="Z45" s="22">
        <v>0.78368842051665</v>
      </c>
    </row>
    <row r="46" spans="1:26" ht="15.75" thickBot="1" x14ac:dyDescent="0.3">
      <c r="A46" s="6" t="s">
        <v>36</v>
      </c>
      <c r="B46" s="11">
        <v>656</v>
      </c>
      <c r="C46" s="11"/>
      <c r="D46" s="17">
        <v>0.11702737166478427</v>
      </c>
      <c r="E46" s="18">
        <v>3.683265890976721E-3</v>
      </c>
      <c r="F46" s="18">
        <v>2.2210804448980853E-2</v>
      </c>
      <c r="G46" s="18">
        <v>6.024723459938288E-2</v>
      </c>
      <c r="H46" s="18">
        <v>2.8554361700747963E-2</v>
      </c>
      <c r="I46" s="18">
        <v>3.8522369284328282E-3</v>
      </c>
      <c r="J46" s="18">
        <v>8.1763586705483615E-3</v>
      </c>
      <c r="K46" s="17">
        <v>0</v>
      </c>
      <c r="L46" s="18">
        <v>2.1471320739750284E-2</v>
      </c>
      <c r="M46" s="18">
        <v>2.0263424518743669E-4</v>
      </c>
      <c r="N46" s="18">
        <v>0</v>
      </c>
      <c r="O46" s="18">
        <v>2.0178567977172154E-3</v>
      </c>
      <c r="P46" s="18">
        <v>3.204623398312712E-3</v>
      </c>
      <c r="Q46" s="18">
        <v>2.2789502485300035E-3</v>
      </c>
      <c r="R46" s="18">
        <v>5.4839594187003013E-4</v>
      </c>
      <c r="S46" s="18">
        <v>3.0395136778115504E-4</v>
      </c>
      <c r="T46" s="18">
        <v>9.2764378478664189E-5</v>
      </c>
      <c r="U46" s="18">
        <v>6.6068614971597694E-3</v>
      </c>
      <c r="V46" s="18">
        <v>0</v>
      </c>
      <c r="W46" s="18">
        <v>0</v>
      </c>
      <c r="X46" s="18">
        <v>0</v>
      </c>
      <c r="Y46" s="18">
        <v>1.4812315329540549E-2</v>
      </c>
      <c r="Z46" s="23">
        <v>0.70470869215181831</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Z46"/>
  <sheetViews>
    <sheetView workbookViewId="0">
      <selection activeCell="A6" sqref="A6:Z6"/>
    </sheetView>
  </sheetViews>
  <sheetFormatPr defaultRowHeight="15" x14ac:dyDescent="0.25"/>
  <cols>
    <col min="2" max="2" width="9.85546875" bestFit="1" customWidth="1"/>
    <col min="3" max="3" width="8.28515625" customWidth="1"/>
    <col min="4" max="26" width="7.42578125" customWidth="1"/>
  </cols>
  <sheetData>
    <row r="1" spans="1:26" x14ac:dyDescent="0.25">
      <c r="A1" t="s">
        <v>90</v>
      </c>
    </row>
    <row r="2" spans="1:26" x14ac:dyDescent="0.25">
      <c r="A2" t="s">
        <v>91</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74</v>
      </c>
      <c r="C16" s="8" t="s">
        <v>41</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251</v>
      </c>
      <c r="C17" s="8" t="s">
        <v>42</v>
      </c>
      <c r="D17" s="15">
        <v>5.577689243027889E-2</v>
      </c>
      <c r="E17" s="14">
        <v>7.9681274900398405E-3</v>
      </c>
      <c r="F17" s="14">
        <v>0</v>
      </c>
      <c r="G17" s="14">
        <v>7.1713147410358571E-2</v>
      </c>
      <c r="H17" s="14">
        <v>0</v>
      </c>
      <c r="I17" s="14">
        <v>0.10756972111553785</v>
      </c>
      <c r="J17" s="14">
        <v>0</v>
      </c>
      <c r="K17" s="15">
        <v>0</v>
      </c>
      <c r="L17" s="14">
        <v>1.5936254980079681E-2</v>
      </c>
      <c r="M17" s="14">
        <v>3.9840637450199202E-3</v>
      </c>
      <c r="N17" s="14">
        <v>0.2151394422310757</v>
      </c>
      <c r="O17" s="14">
        <v>0</v>
      </c>
      <c r="P17" s="14">
        <v>7.9681274900398405E-3</v>
      </c>
      <c r="Q17" s="14">
        <v>3.9840637450199202E-3</v>
      </c>
      <c r="R17" s="14">
        <v>0</v>
      </c>
      <c r="S17" s="14">
        <v>0</v>
      </c>
      <c r="T17" s="14">
        <v>3.9840637450199202E-3</v>
      </c>
      <c r="U17" s="14">
        <v>0.21115537848605578</v>
      </c>
      <c r="V17" s="14">
        <v>0</v>
      </c>
      <c r="W17" s="14">
        <v>0</v>
      </c>
      <c r="X17" s="14">
        <v>0</v>
      </c>
      <c r="Y17" s="14">
        <v>3.9840637450199202E-3</v>
      </c>
      <c r="Z17" s="21">
        <v>0.2908366533864542</v>
      </c>
    </row>
    <row r="18" spans="1:26" x14ac:dyDescent="0.25">
      <c r="A18" s="4">
        <v>1990</v>
      </c>
      <c r="B18" s="8">
        <v>588</v>
      </c>
      <c r="C18" s="8" t="s">
        <v>30</v>
      </c>
      <c r="D18" s="15">
        <v>0.15816326530612246</v>
      </c>
      <c r="E18" s="14">
        <v>1.7006802721088437E-2</v>
      </c>
      <c r="F18" s="14">
        <v>5.1020408163265302E-3</v>
      </c>
      <c r="G18" s="14">
        <v>7.9931972789115652E-2</v>
      </c>
      <c r="H18" s="14">
        <v>0</v>
      </c>
      <c r="I18" s="14">
        <v>0.17176870748299319</v>
      </c>
      <c r="J18" s="14">
        <v>0</v>
      </c>
      <c r="K18" s="15">
        <v>5.1020408163265302E-3</v>
      </c>
      <c r="L18" s="14">
        <v>3.4013605442176869E-3</v>
      </c>
      <c r="M18" s="14">
        <v>6.8027210884353739E-3</v>
      </c>
      <c r="N18" s="14">
        <v>4.2517006802721087E-2</v>
      </c>
      <c r="O18" s="14">
        <v>0</v>
      </c>
      <c r="P18" s="14">
        <v>6.8027210884353739E-3</v>
      </c>
      <c r="Q18" s="14">
        <v>0</v>
      </c>
      <c r="R18" s="14">
        <v>0</v>
      </c>
      <c r="S18" s="14">
        <v>0</v>
      </c>
      <c r="T18" s="14">
        <v>6.8027210884353739E-3</v>
      </c>
      <c r="U18" s="14">
        <v>0.14285714285714285</v>
      </c>
      <c r="V18" s="14">
        <v>0</v>
      </c>
      <c r="W18" s="14">
        <v>0</v>
      </c>
      <c r="X18" s="14">
        <v>0</v>
      </c>
      <c r="Y18" s="14">
        <v>3.4013605442176869E-3</v>
      </c>
      <c r="Z18" s="21">
        <v>0.35034013605442177</v>
      </c>
    </row>
    <row r="19" spans="1:26" x14ac:dyDescent="0.25">
      <c r="A19" s="4">
        <v>1991</v>
      </c>
      <c r="B19" s="8">
        <v>1245</v>
      </c>
      <c r="C19" s="8" t="s">
        <v>92</v>
      </c>
      <c r="D19" s="15">
        <v>0.15261044176706828</v>
      </c>
      <c r="E19" s="14">
        <v>0</v>
      </c>
      <c r="F19" s="14">
        <v>0</v>
      </c>
      <c r="G19" s="14">
        <v>5.0602409638554217E-2</v>
      </c>
      <c r="H19" s="14">
        <v>4.0160642570281121E-3</v>
      </c>
      <c r="I19" s="14">
        <v>6.9076305220883538E-2</v>
      </c>
      <c r="J19" s="14">
        <v>4.8192771084337354E-3</v>
      </c>
      <c r="K19" s="15">
        <v>0</v>
      </c>
      <c r="L19" s="14">
        <v>4.0160642570281121E-3</v>
      </c>
      <c r="M19" s="14">
        <v>1.1244979919678716E-2</v>
      </c>
      <c r="N19" s="14">
        <v>9.6385542168674707E-3</v>
      </c>
      <c r="O19" s="14">
        <v>2.4096385542168677E-3</v>
      </c>
      <c r="P19" s="14">
        <v>2.4096385542168677E-3</v>
      </c>
      <c r="Q19" s="14">
        <v>8.0321285140562252E-4</v>
      </c>
      <c r="R19" s="14">
        <v>0</v>
      </c>
      <c r="S19" s="14">
        <v>0</v>
      </c>
      <c r="T19" s="14">
        <v>9.6385542168674707E-3</v>
      </c>
      <c r="U19" s="14">
        <v>8.1124497991967873E-2</v>
      </c>
      <c r="V19" s="14">
        <v>0</v>
      </c>
      <c r="W19" s="14">
        <v>0</v>
      </c>
      <c r="X19" s="14">
        <v>0</v>
      </c>
      <c r="Y19" s="14">
        <v>1.606425702811245E-3</v>
      </c>
      <c r="Z19" s="21">
        <v>0.59598393574297193</v>
      </c>
    </row>
    <row r="20" spans="1:26" x14ac:dyDescent="0.25">
      <c r="A20" s="4">
        <v>1992</v>
      </c>
      <c r="B20" s="8">
        <v>573</v>
      </c>
      <c r="C20" s="8" t="s">
        <v>93</v>
      </c>
      <c r="D20" s="15">
        <v>7.6788830715532275E-2</v>
      </c>
      <c r="E20" s="14">
        <v>1.7452006980802792E-2</v>
      </c>
      <c r="F20" s="14">
        <v>1.2216404886561954E-2</v>
      </c>
      <c r="G20" s="14">
        <v>4.3630017452006981E-2</v>
      </c>
      <c r="H20" s="14">
        <v>6.9808027923211171E-3</v>
      </c>
      <c r="I20" s="14">
        <v>9.947643979057591E-2</v>
      </c>
      <c r="J20" s="14">
        <v>2.0942408376963352E-2</v>
      </c>
      <c r="K20" s="15">
        <v>0</v>
      </c>
      <c r="L20" s="14">
        <v>5.235602094240838E-3</v>
      </c>
      <c r="M20" s="14">
        <v>1.2216404886561954E-2</v>
      </c>
      <c r="N20" s="14">
        <v>1.3961605584642234E-2</v>
      </c>
      <c r="O20" s="14">
        <v>0</v>
      </c>
      <c r="P20" s="14">
        <v>0</v>
      </c>
      <c r="Q20" s="14">
        <v>0</v>
      </c>
      <c r="R20" s="14">
        <v>0</v>
      </c>
      <c r="S20" s="14">
        <v>0</v>
      </c>
      <c r="T20" s="14">
        <v>0</v>
      </c>
      <c r="U20" s="14">
        <v>2.4432809773123908E-2</v>
      </c>
      <c r="V20" s="14">
        <v>0</v>
      </c>
      <c r="W20" s="14">
        <v>0</v>
      </c>
      <c r="X20" s="14">
        <v>0</v>
      </c>
      <c r="Y20" s="14">
        <v>3.4904013961605585E-3</v>
      </c>
      <c r="Z20" s="21">
        <v>0.6631762652705061</v>
      </c>
    </row>
    <row r="21" spans="1:26" x14ac:dyDescent="0.25">
      <c r="A21" s="4">
        <v>1993</v>
      </c>
      <c r="B21" s="8">
        <v>304</v>
      </c>
      <c r="C21" s="8" t="s">
        <v>94</v>
      </c>
      <c r="D21" s="15">
        <v>6.9078947368421045E-2</v>
      </c>
      <c r="E21" s="14">
        <v>0</v>
      </c>
      <c r="F21" s="14">
        <v>1.9736842105263157E-2</v>
      </c>
      <c r="G21" s="14">
        <v>6.5789473684210523E-2</v>
      </c>
      <c r="H21" s="14">
        <v>0</v>
      </c>
      <c r="I21" s="14">
        <v>0.14802631578947367</v>
      </c>
      <c r="J21" s="14">
        <v>0</v>
      </c>
      <c r="K21" s="15">
        <v>0</v>
      </c>
      <c r="L21" s="14">
        <v>3.2894736842105261E-3</v>
      </c>
      <c r="M21" s="14">
        <v>0</v>
      </c>
      <c r="N21" s="14">
        <v>5.2631578947368418E-2</v>
      </c>
      <c r="O21" s="14">
        <v>0</v>
      </c>
      <c r="P21" s="14">
        <v>0</v>
      </c>
      <c r="Q21" s="14">
        <v>3.2894736842105261E-3</v>
      </c>
      <c r="R21" s="14">
        <v>0</v>
      </c>
      <c r="S21" s="14">
        <v>0</v>
      </c>
      <c r="T21" s="14">
        <v>0</v>
      </c>
      <c r="U21" s="14">
        <v>4.2763157894736843E-2</v>
      </c>
      <c r="V21" s="14">
        <v>0</v>
      </c>
      <c r="W21" s="14">
        <v>0</v>
      </c>
      <c r="X21" s="14">
        <v>0</v>
      </c>
      <c r="Y21" s="14">
        <v>3.2894736842105261E-3</v>
      </c>
      <c r="Z21" s="21">
        <v>0.59210526315789469</v>
      </c>
    </row>
    <row r="22" spans="1:26" x14ac:dyDescent="0.25">
      <c r="A22" s="4">
        <v>1994</v>
      </c>
      <c r="B22" s="8">
        <v>336</v>
      </c>
      <c r="C22" s="8" t="s">
        <v>43</v>
      </c>
      <c r="D22" s="15">
        <v>0.13392857142857142</v>
      </c>
      <c r="E22" s="14">
        <v>2.3809523809523808E-2</v>
      </c>
      <c r="F22" s="14">
        <v>2.3809523809523808E-2</v>
      </c>
      <c r="G22" s="14">
        <v>0.14583333333333334</v>
      </c>
      <c r="H22" s="14">
        <v>0</v>
      </c>
      <c r="I22" s="14">
        <v>0.11607142857142858</v>
      </c>
      <c r="J22" s="14">
        <v>2.0833333333333332E-2</v>
      </c>
      <c r="K22" s="15">
        <v>0</v>
      </c>
      <c r="L22" s="14">
        <v>2.0833333333333332E-2</v>
      </c>
      <c r="M22" s="14">
        <v>5.9523809523809521E-3</v>
      </c>
      <c r="N22" s="14">
        <v>2.6785714285714284E-2</v>
      </c>
      <c r="O22" s="14">
        <v>0</v>
      </c>
      <c r="P22" s="14">
        <v>0</v>
      </c>
      <c r="Q22" s="14">
        <v>0</v>
      </c>
      <c r="R22" s="14">
        <v>0</v>
      </c>
      <c r="S22" s="14">
        <v>0</v>
      </c>
      <c r="T22" s="14">
        <v>0</v>
      </c>
      <c r="U22" s="14">
        <v>0</v>
      </c>
      <c r="V22" s="14">
        <v>0</v>
      </c>
      <c r="W22" s="14">
        <v>0</v>
      </c>
      <c r="X22" s="14">
        <v>0</v>
      </c>
      <c r="Y22" s="14">
        <v>2.0833333333333332E-2</v>
      </c>
      <c r="Z22" s="21">
        <v>0.46130952380952384</v>
      </c>
    </row>
    <row r="23" spans="1:26" x14ac:dyDescent="0.25">
      <c r="A23" s="4">
        <v>1995</v>
      </c>
      <c r="B23" s="8">
        <v>749</v>
      </c>
      <c r="C23" s="8" t="s">
        <v>44</v>
      </c>
      <c r="D23" s="15">
        <v>0.12416555407209612</v>
      </c>
      <c r="E23" s="14">
        <v>0</v>
      </c>
      <c r="F23" s="14">
        <v>4.2723631508678236E-2</v>
      </c>
      <c r="G23" s="14">
        <v>6.1415220293724967E-2</v>
      </c>
      <c r="H23" s="14">
        <v>5.3404539385847796E-3</v>
      </c>
      <c r="I23" s="14">
        <v>2.9372496662216287E-2</v>
      </c>
      <c r="J23" s="14">
        <v>0</v>
      </c>
      <c r="K23" s="15">
        <v>0</v>
      </c>
      <c r="L23" s="14">
        <v>8.0106809078771685E-3</v>
      </c>
      <c r="M23" s="14">
        <v>0</v>
      </c>
      <c r="N23" s="14">
        <v>5.3404539385847796E-3</v>
      </c>
      <c r="O23" s="14">
        <v>0</v>
      </c>
      <c r="P23" s="14">
        <v>0</v>
      </c>
      <c r="Q23" s="14">
        <v>0</v>
      </c>
      <c r="R23" s="14">
        <v>0</v>
      </c>
      <c r="S23" s="14">
        <v>0</v>
      </c>
      <c r="T23" s="14">
        <v>0</v>
      </c>
      <c r="U23" s="14">
        <v>6.6755674232309749E-3</v>
      </c>
      <c r="V23" s="14">
        <v>0</v>
      </c>
      <c r="W23" s="14">
        <v>0</v>
      </c>
      <c r="X23" s="14">
        <v>0</v>
      </c>
      <c r="Y23" s="14">
        <v>5.3404539385847796E-3</v>
      </c>
      <c r="Z23" s="21">
        <v>0.71161548731642188</v>
      </c>
    </row>
    <row r="24" spans="1:26" x14ac:dyDescent="0.25">
      <c r="A24" s="4">
        <v>1996</v>
      </c>
      <c r="B24" s="8">
        <v>641</v>
      </c>
      <c r="C24" s="8" t="s">
        <v>44</v>
      </c>
      <c r="D24" s="15">
        <v>0.10920436817472699</v>
      </c>
      <c r="E24" s="14">
        <v>0</v>
      </c>
      <c r="F24" s="14">
        <v>3.7441497659906398E-2</v>
      </c>
      <c r="G24" s="14">
        <v>0</v>
      </c>
      <c r="H24" s="14">
        <v>0</v>
      </c>
      <c r="I24" s="14">
        <v>0</v>
      </c>
      <c r="J24" s="14">
        <v>0</v>
      </c>
      <c r="K24" s="15">
        <v>0</v>
      </c>
      <c r="L24" s="14">
        <v>0</v>
      </c>
      <c r="M24" s="14">
        <v>0</v>
      </c>
      <c r="N24" s="14">
        <v>0</v>
      </c>
      <c r="O24" s="14">
        <v>0</v>
      </c>
      <c r="P24" s="14">
        <v>0</v>
      </c>
      <c r="Q24" s="14">
        <v>0</v>
      </c>
      <c r="R24" s="14">
        <v>0</v>
      </c>
      <c r="S24" s="14">
        <v>0</v>
      </c>
      <c r="T24" s="14">
        <v>0</v>
      </c>
      <c r="U24" s="14">
        <v>0</v>
      </c>
      <c r="V24" s="14">
        <v>0</v>
      </c>
      <c r="W24" s="14">
        <v>0</v>
      </c>
      <c r="X24" s="14">
        <v>0</v>
      </c>
      <c r="Y24" s="14">
        <v>1.5600624024960999E-2</v>
      </c>
      <c r="Z24" s="21">
        <v>0.83775351014040567</v>
      </c>
    </row>
    <row r="25" spans="1:26" x14ac:dyDescent="0.25">
      <c r="A25" s="4">
        <v>1997</v>
      </c>
      <c r="B25" s="8">
        <v>885</v>
      </c>
      <c r="C25" s="8" t="s">
        <v>44</v>
      </c>
      <c r="D25" s="15">
        <v>0.13898305084745763</v>
      </c>
      <c r="E25" s="14">
        <v>0</v>
      </c>
      <c r="F25" s="14">
        <v>0</v>
      </c>
      <c r="G25" s="14">
        <v>1.4689265536723164E-2</v>
      </c>
      <c r="H25" s="14">
        <v>0</v>
      </c>
      <c r="I25" s="14">
        <v>9.0395480225988704E-3</v>
      </c>
      <c r="J25" s="14">
        <v>5.6497175141242938E-3</v>
      </c>
      <c r="K25" s="15">
        <v>0</v>
      </c>
      <c r="L25" s="14">
        <v>0</v>
      </c>
      <c r="M25" s="14">
        <v>2.2598870056497176E-3</v>
      </c>
      <c r="N25" s="14">
        <v>0</v>
      </c>
      <c r="O25" s="14">
        <v>4.5197740112994352E-3</v>
      </c>
      <c r="P25" s="14">
        <v>0</v>
      </c>
      <c r="Q25" s="14">
        <v>0</v>
      </c>
      <c r="R25" s="14">
        <v>0</v>
      </c>
      <c r="S25" s="14">
        <v>4.5197740112994352E-3</v>
      </c>
      <c r="T25" s="14">
        <v>0</v>
      </c>
      <c r="U25" s="14">
        <v>0</v>
      </c>
      <c r="V25" s="14">
        <v>0</v>
      </c>
      <c r="W25" s="14">
        <v>0</v>
      </c>
      <c r="X25" s="14">
        <v>0</v>
      </c>
      <c r="Y25" s="14">
        <v>4.8587570621468928E-2</v>
      </c>
      <c r="Z25" s="21">
        <v>0.7717514124293785</v>
      </c>
    </row>
    <row r="26" spans="1:26" x14ac:dyDescent="0.25">
      <c r="A26" s="4">
        <v>1998</v>
      </c>
      <c r="B26" s="8">
        <v>1139</v>
      </c>
      <c r="C26" s="8" t="s">
        <v>44</v>
      </c>
      <c r="D26" s="15">
        <v>8.8674275680421424E-2</v>
      </c>
      <c r="E26" s="14">
        <v>0</v>
      </c>
      <c r="F26" s="14">
        <v>3.5118525021949078E-3</v>
      </c>
      <c r="G26" s="14">
        <v>6.7603160667251971E-2</v>
      </c>
      <c r="H26" s="14">
        <v>0</v>
      </c>
      <c r="I26" s="14">
        <v>0</v>
      </c>
      <c r="J26" s="14">
        <v>3.5118525021949078E-3</v>
      </c>
      <c r="K26" s="15">
        <v>0</v>
      </c>
      <c r="L26" s="14">
        <v>2.6338893766461808E-3</v>
      </c>
      <c r="M26" s="14">
        <v>0</v>
      </c>
      <c r="N26" s="14">
        <v>0</v>
      </c>
      <c r="O26" s="14">
        <v>0</v>
      </c>
      <c r="P26" s="14">
        <v>0</v>
      </c>
      <c r="Q26" s="14">
        <v>0</v>
      </c>
      <c r="R26" s="14">
        <v>0</v>
      </c>
      <c r="S26" s="14">
        <v>0</v>
      </c>
      <c r="T26" s="14">
        <v>0</v>
      </c>
      <c r="U26" s="14">
        <v>0</v>
      </c>
      <c r="V26" s="14">
        <v>0</v>
      </c>
      <c r="W26" s="14">
        <v>0</v>
      </c>
      <c r="X26" s="14">
        <v>0</v>
      </c>
      <c r="Y26" s="14">
        <v>1.7559262510974539E-3</v>
      </c>
      <c r="Z26" s="21">
        <v>0.83230904302019315</v>
      </c>
    </row>
    <row r="27" spans="1:26" x14ac:dyDescent="0.25">
      <c r="A27" s="4">
        <v>1999</v>
      </c>
      <c r="B27" s="8">
        <v>752</v>
      </c>
      <c r="C27" s="8" t="s">
        <v>44</v>
      </c>
      <c r="D27" s="15">
        <v>6.515957446808511E-2</v>
      </c>
      <c r="E27" s="14">
        <v>0</v>
      </c>
      <c r="F27" s="14">
        <v>6.648936170212766E-3</v>
      </c>
      <c r="G27" s="14">
        <v>7.1808510638297879E-2</v>
      </c>
      <c r="H27" s="14">
        <v>1.1968085106382979E-2</v>
      </c>
      <c r="I27" s="14">
        <v>0</v>
      </c>
      <c r="J27" s="14">
        <v>1.3297872340425532E-2</v>
      </c>
      <c r="K27" s="15">
        <v>0</v>
      </c>
      <c r="L27" s="14">
        <v>2.6595744680851063E-3</v>
      </c>
      <c r="M27" s="14">
        <v>0</v>
      </c>
      <c r="N27" s="14">
        <v>0</v>
      </c>
      <c r="O27" s="14">
        <v>0</v>
      </c>
      <c r="P27" s="14">
        <v>0</v>
      </c>
      <c r="Q27" s="14">
        <v>0</v>
      </c>
      <c r="R27" s="14">
        <v>0</v>
      </c>
      <c r="S27" s="14">
        <v>0</v>
      </c>
      <c r="T27" s="14">
        <v>1.3297872340425532E-3</v>
      </c>
      <c r="U27" s="14">
        <v>0</v>
      </c>
      <c r="V27" s="14">
        <v>0</v>
      </c>
      <c r="W27" s="14">
        <v>0</v>
      </c>
      <c r="X27" s="14">
        <v>0</v>
      </c>
      <c r="Y27" s="14">
        <v>2.6595744680851063E-3</v>
      </c>
      <c r="Z27" s="21">
        <v>0.82446808510638303</v>
      </c>
    </row>
    <row r="28" spans="1:26" x14ac:dyDescent="0.25">
      <c r="A28" s="4">
        <v>2000</v>
      </c>
      <c r="B28" s="8">
        <v>503</v>
      </c>
      <c r="C28" s="8" t="s">
        <v>44</v>
      </c>
      <c r="D28" s="15">
        <v>4.37375745526839E-2</v>
      </c>
      <c r="E28" s="14">
        <v>1.9880715705765406E-3</v>
      </c>
      <c r="F28" s="14">
        <v>1.7892644135188866E-2</v>
      </c>
      <c r="G28" s="14">
        <v>0</v>
      </c>
      <c r="H28" s="14">
        <v>0</v>
      </c>
      <c r="I28" s="14">
        <v>1.9880715705765406E-3</v>
      </c>
      <c r="J28" s="14">
        <v>0</v>
      </c>
      <c r="K28" s="15">
        <v>0</v>
      </c>
      <c r="L28" s="14">
        <v>7.9522862823061622E-3</v>
      </c>
      <c r="M28" s="14">
        <v>0</v>
      </c>
      <c r="N28" s="14">
        <v>0</v>
      </c>
      <c r="O28" s="14">
        <v>0</v>
      </c>
      <c r="P28" s="14">
        <v>0</v>
      </c>
      <c r="Q28" s="14">
        <v>0</v>
      </c>
      <c r="R28" s="14">
        <v>5.9642147117296221E-3</v>
      </c>
      <c r="S28" s="14">
        <v>0</v>
      </c>
      <c r="T28" s="14">
        <v>0</v>
      </c>
      <c r="U28" s="14">
        <v>0</v>
      </c>
      <c r="V28" s="14">
        <v>0</v>
      </c>
      <c r="W28" s="14">
        <v>0</v>
      </c>
      <c r="X28" s="14">
        <v>0</v>
      </c>
      <c r="Y28" s="14">
        <v>3.9761431411530811E-3</v>
      </c>
      <c r="Z28" s="21">
        <v>0.91650099403578533</v>
      </c>
    </row>
    <row r="29" spans="1:26" x14ac:dyDescent="0.25">
      <c r="A29" s="4">
        <v>2001</v>
      </c>
      <c r="B29" s="8">
        <v>515</v>
      </c>
      <c r="C29" s="8" t="s">
        <v>44</v>
      </c>
      <c r="D29" s="15">
        <v>6.0194174757281553E-2</v>
      </c>
      <c r="E29" s="14">
        <v>0</v>
      </c>
      <c r="F29" s="14">
        <v>1.7475728155339806E-2</v>
      </c>
      <c r="G29" s="14">
        <v>0</v>
      </c>
      <c r="H29" s="14">
        <v>0</v>
      </c>
      <c r="I29" s="14">
        <v>0</v>
      </c>
      <c r="J29" s="14">
        <v>0</v>
      </c>
      <c r="K29" s="15">
        <v>0</v>
      </c>
      <c r="L29" s="14">
        <v>1.7475728155339806E-2</v>
      </c>
      <c r="M29" s="14">
        <v>0</v>
      </c>
      <c r="N29" s="14">
        <v>0</v>
      </c>
      <c r="O29" s="14">
        <v>0</v>
      </c>
      <c r="P29" s="14">
        <v>0</v>
      </c>
      <c r="Q29" s="14">
        <v>3.8834951456310678E-3</v>
      </c>
      <c r="R29" s="14">
        <v>0</v>
      </c>
      <c r="S29" s="14">
        <v>0</v>
      </c>
      <c r="T29" s="14">
        <v>0</v>
      </c>
      <c r="U29" s="14">
        <v>0</v>
      </c>
      <c r="V29" s="14">
        <v>0</v>
      </c>
      <c r="W29" s="14">
        <v>0</v>
      </c>
      <c r="X29" s="14">
        <v>0</v>
      </c>
      <c r="Y29" s="14">
        <v>5.8252427184466021E-3</v>
      </c>
      <c r="Z29" s="21">
        <v>0.89514563106796119</v>
      </c>
    </row>
    <row r="30" spans="1:26" x14ac:dyDescent="0.25">
      <c r="A30" s="4">
        <v>2002</v>
      </c>
      <c r="B30" s="8">
        <v>669</v>
      </c>
      <c r="C30" s="8" t="s">
        <v>44</v>
      </c>
      <c r="D30" s="15">
        <v>0.1763826606875934</v>
      </c>
      <c r="E30" s="14">
        <v>0</v>
      </c>
      <c r="F30" s="14">
        <v>8.9686098654708519E-3</v>
      </c>
      <c r="G30" s="14">
        <v>4.3348281016442454E-2</v>
      </c>
      <c r="H30" s="14">
        <v>2.5411061285500747E-2</v>
      </c>
      <c r="I30" s="14">
        <v>1.3452914798206279E-2</v>
      </c>
      <c r="J30" s="14">
        <v>0</v>
      </c>
      <c r="K30" s="15">
        <v>0</v>
      </c>
      <c r="L30" s="14">
        <v>1.9431988041853511E-2</v>
      </c>
      <c r="M30" s="14">
        <v>2.9895366218236174E-3</v>
      </c>
      <c r="N30" s="14">
        <v>0</v>
      </c>
      <c r="O30" s="14">
        <v>1.4947683109118087E-3</v>
      </c>
      <c r="P30" s="14">
        <v>0</v>
      </c>
      <c r="Q30" s="14">
        <v>7.4738415545590429E-3</v>
      </c>
      <c r="R30" s="14">
        <v>0</v>
      </c>
      <c r="S30" s="14">
        <v>4.4843049327354259E-3</v>
      </c>
      <c r="T30" s="14">
        <v>0</v>
      </c>
      <c r="U30" s="14">
        <v>0</v>
      </c>
      <c r="V30" s="14">
        <v>0</v>
      </c>
      <c r="W30" s="14">
        <v>0</v>
      </c>
      <c r="X30" s="14">
        <v>0</v>
      </c>
      <c r="Y30" s="14">
        <v>8.9686098654708519E-3</v>
      </c>
      <c r="Z30" s="21">
        <v>0.68759342301943194</v>
      </c>
    </row>
    <row r="31" spans="1:26" x14ac:dyDescent="0.25">
      <c r="A31" s="4">
        <v>2003</v>
      </c>
      <c r="B31" s="8">
        <v>955</v>
      </c>
      <c r="C31" s="8" t="s">
        <v>44</v>
      </c>
      <c r="D31" s="15">
        <v>0.13612565445026178</v>
      </c>
      <c r="E31" s="14">
        <v>1.0471204188481676E-3</v>
      </c>
      <c r="F31" s="14">
        <v>2.7225130890052355E-2</v>
      </c>
      <c r="G31" s="14">
        <v>3.0366492146596858E-2</v>
      </c>
      <c r="H31" s="14">
        <v>0</v>
      </c>
      <c r="I31" s="14">
        <v>0</v>
      </c>
      <c r="J31" s="14">
        <v>5.235602094240838E-3</v>
      </c>
      <c r="K31" s="15">
        <v>0</v>
      </c>
      <c r="L31" s="14">
        <v>1.6753926701570682E-2</v>
      </c>
      <c r="M31" s="14">
        <v>0</v>
      </c>
      <c r="N31" s="14">
        <v>0</v>
      </c>
      <c r="O31" s="14">
        <v>0</v>
      </c>
      <c r="P31" s="14">
        <v>0</v>
      </c>
      <c r="Q31" s="14">
        <v>0</v>
      </c>
      <c r="R31" s="14">
        <v>0</v>
      </c>
      <c r="S31" s="14">
        <v>0</v>
      </c>
      <c r="T31" s="14">
        <v>0</v>
      </c>
      <c r="U31" s="14">
        <v>0</v>
      </c>
      <c r="V31" s="14">
        <v>0</v>
      </c>
      <c r="W31" s="14">
        <v>0</v>
      </c>
      <c r="X31" s="14">
        <v>0</v>
      </c>
      <c r="Y31" s="14">
        <v>3.1413612565445027E-3</v>
      </c>
      <c r="Z31" s="21">
        <v>0.78010471204188481</v>
      </c>
    </row>
    <row r="32" spans="1:26" x14ac:dyDescent="0.25">
      <c r="A32" s="4">
        <v>2004</v>
      </c>
      <c r="B32" s="8">
        <v>1033</v>
      </c>
      <c r="C32" s="8" t="s">
        <v>44</v>
      </c>
      <c r="D32" s="15">
        <v>0.11132623426911907</v>
      </c>
      <c r="E32" s="14">
        <v>0</v>
      </c>
      <c r="F32" s="14">
        <v>1.0648596321393998E-2</v>
      </c>
      <c r="G32" s="14">
        <v>8.5188770571151984E-2</v>
      </c>
      <c r="H32" s="14">
        <v>1.5488867376573089E-2</v>
      </c>
      <c r="I32" s="14">
        <v>6.7763794772507258E-3</v>
      </c>
      <c r="J32" s="14">
        <v>8.7124878993223628E-3</v>
      </c>
      <c r="K32" s="15">
        <v>0</v>
      </c>
      <c r="L32" s="14">
        <v>2.3233301064859629E-2</v>
      </c>
      <c r="M32" s="14">
        <v>0</v>
      </c>
      <c r="N32" s="14">
        <v>0</v>
      </c>
      <c r="O32" s="14">
        <v>0</v>
      </c>
      <c r="P32" s="14">
        <v>0</v>
      </c>
      <c r="Q32" s="14">
        <v>2.9041626331074541E-3</v>
      </c>
      <c r="R32" s="14">
        <v>0</v>
      </c>
      <c r="S32" s="14">
        <v>0</v>
      </c>
      <c r="T32" s="14">
        <v>0</v>
      </c>
      <c r="U32" s="14">
        <v>3.8722168441432721E-3</v>
      </c>
      <c r="V32" s="14">
        <v>0</v>
      </c>
      <c r="W32" s="14">
        <v>0</v>
      </c>
      <c r="X32" s="14">
        <v>0</v>
      </c>
      <c r="Y32" s="14">
        <v>3.8722168441432721E-3</v>
      </c>
      <c r="Z32" s="21">
        <v>0.72797676669893518</v>
      </c>
    </row>
    <row r="33" spans="1:26" x14ac:dyDescent="0.25">
      <c r="A33" s="4">
        <v>2005</v>
      </c>
      <c r="B33" s="8">
        <v>595</v>
      </c>
      <c r="C33" s="8" t="s">
        <v>44</v>
      </c>
      <c r="D33" s="15">
        <v>0.11932773109243698</v>
      </c>
      <c r="E33" s="14">
        <v>0</v>
      </c>
      <c r="F33" s="14">
        <v>1.1764705882352941E-2</v>
      </c>
      <c r="G33" s="14">
        <v>0.1092436974789916</v>
      </c>
      <c r="H33" s="14">
        <v>1.680672268907563E-2</v>
      </c>
      <c r="I33" s="14">
        <v>0</v>
      </c>
      <c r="J33" s="14">
        <v>1.1764705882352941E-2</v>
      </c>
      <c r="K33" s="15">
        <v>0</v>
      </c>
      <c r="L33" s="14">
        <v>7.3949579831932774E-2</v>
      </c>
      <c r="M33" s="14">
        <v>0</v>
      </c>
      <c r="N33" s="14">
        <v>0</v>
      </c>
      <c r="O33" s="14">
        <v>1.5126050420168067E-2</v>
      </c>
      <c r="P33" s="14">
        <v>8.4033613445378148E-3</v>
      </c>
      <c r="Q33" s="14">
        <v>0</v>
      </c>
      <c r="R33" s="14">
        <v>0</v>
      </c>
      <c r="S33" s="14">
        <v>0</v>
      </c>
      <c r="T33" s="14">
        <v>0</v>
      </c>
      <c r="U33" s="14">
        <v>3.3613445378151263E-3</v>
      </c>
      <c r="V33" s="14">
        <v>0</v>
      </c>
      <c r="W33" s="14">
        <v>0</v>
      </c>
      <c r="X33" s="14">
        <v>0</v>
      </c>
      <c r="Y33" s="14">
        <v>3.3613445378151263E-3</v>
      </c>
      <c r="Z33" s="21">
        <v>0.626890756302521</v>
      </c>
    </row>
    <row r="34" spans="1:26" x14ac:dyDescent="0.25">
      <c r="A34" s="4">
        <v>2006</v>
      </c>
      <c r="B34" s="8">
        <v>770</v>
      </c>
      <c r="C34" s="8" t="s">
        <v>44</v>
      </c>
      <c r="D34" s="15">
        <v>9.8701298701298693E-2</v>
      </c>
      <c r="E34" s="14">
        <v>1.038961038961039E-2</v>
      </c>
      <c r="F34" s="14">
        <v>2.2077922077922078E-2</v>
      </c>
      <c r="G34" s="14">
        <v>5.844155844155844E-2</v>
      </c>
      <c r="H34" s="14">
        <v>2.2077922077922078E-2</v>
      </c>
      <c r="I34" s="14">
        <v>0</v>
      </c>
      <c r="J34" s="14">
        <v>1.2987012987012988E-2</v>
      </c>
      <c r="K34" s="15">
        <v>0</v>
      </c>
      <c r="L34" s="14">
        <v>6.4935064935064939E-3</v>
      </c>
      <c r="M34" s="14">
        <v>0</v>
      </c>
      <c r="N34" s="14">
        <v>0</v>
      </c>
      <c r="O34" s="14">
        <v>1.1688311688311689E-2</v>
      </c>
      <c r="P34" s="14">
        <v>6.4935064935064939E-3</v>
      </c>
      <c r="Q34" s="14">
        <v>0</v>
      </c>
      <c r="R34" s="14">
        <v>0</v>
      </c>
      <c r="S34" s="14">
        <v>0</v>
      </c>
      <c r="T34" s="14">
        <v>0</v>
      </c>
      <c r="U34" s="14">
        <v>5.1948051948051948E-3</v>
      </c>
      <c r="V34" s="14">
        <v>0</v>
      </c>
      <c r="W34" s="14">
        <v>0</v>
      </c>
      <c r="X34" s="14">
        <v>0</v>
      </c>
      <c r="Y34" s="14">
        <v>0</v>
      </c>
      <c r="Z34" s="21">
        <v>0.74545454545454548</v>
      </c>
    </row>
    <row r="35" spans="1:26" x14ac:dyDescent="0.25">
      <c r="A35" s="4">
        <v>2007</v>
      </c>
      <c r="B35" s="8">
        <v>291</v>
      </c>
      <c r="C35" s="8" t="s">
        <v>44</v>
      </c>
      <c r="D35" s="15">
        <v>0.15807560137457044</v>
      </c>
      <c r="E35" s="14">
        <v>3.4364261168384879E-3</v>
      </c>
      <c r="F35" s="14">
        <v>4.1237113402061855E-2</v>
      </c>
      <c r="G35" s="14">
        <v>7.2164948453608241E-2</v>
      </c>
      <c r="H35" s="14">
        <v>5.1546391752577317E-2</v>
      </c>
      <c r="I35" s="14">
        <v>6.8728522336769758E-3</v>
      </c>
      <c r="J35" s="14">
        <v>0</v>
      </c>
      <c r="K35" s="15">
        <v>0</v>
      </c>
      <c r="L35" s="14">
        <v>1.3745704467353952E-2</v>
      </c>
      <c r="M35" s="14">
        <v>0</v>
      </c>
      <c r="N35" s="14">
        <v>0</v>
      </c>
      <c r="O35" s="14">
        <v>0</v>
      </c>
      <c r="P35" s="14">
        <v>0</v>
      </c>
      <c r="Q35" s="14">
        <v>6.8728522336769758E-3</v>
      </c>
      <c r="R35" s="14">
        <v>0</v>
      </c>
      <c r="S35" s="14">
        <v>0</v>
      </c>
      <c r="T35" s="14">
        <v>0</v>
      </c>
      <c r="U35" s="14">
        <v>1.0309278350515464E-2</v>
      </c>
      <c r="V35" s="14">
        <v>0</v>
      </c>
      <c r="W35" s="14">
        <v>0</v>
      </c>
      <c r="X35" s="14">
        <v>0</v>
      </c>
      <c r="Y35" s="14">
        <v>0</v>
      </c>
      <c r="Z35" s="21">
        <v>0.63573883161512024</v>
      </c>
    </row>
    <row r="36" spans="1:26" x14ac:dyDescent="0.25">
      <c r="A36" s="4">
        <v>2008</v>
      </c>
      <c r="B36" s="8">
        <v>81</v>
      </c>
      <c r="C36" s="8" t="s">
        <v>44</v>
      </c>
      <c r="D36" s="15">
        <v>0.1728395061728395</v>
      </c>
      <c r="E36" s="14">
        <v>0</v>
      </c>
      <c r="F36" s="14">
        <v>4.9382716049382713E-2</v>
      </c>
      <c r="G36" s="14">
        <v>7.407407407407407E-2</v>
      </c>
      <c r="H36" s="14">
        <v>0.14814814814814814</v>
      </c>
      <c r="I36" s="14">
        <v>0</v>
      </c>
      <c r="J36" s="14">
        <v>0</v>
      </c>
      <c r="K36" s="15">
        <v>0</v>
      </c>
      <c r="L36" s="14">
        <v>3.7037037037037035E-2</v>
      </c>
      <c r="M36" s="14">
        <v>0</v>
      </c>
      <c r="N36" s="14">
        <v>0</v>
      </c>
      <c r="O36" s="14">
        <v>0</v>
      </c>
      <c r="P36" s="14">
        <v>0</v>
      </c>
      <c r="Q36" s="14">
        <v>0</v>
      </c>
      <c r="R36" s="14">
        <v>0</v>
      </c>
      <c r="S36" s="14">
        <v>0</v>
      </c>
      <c r="T36" s="14">
        <v>0</v>
      </c>
      <c r="U36" s="14">
        <v>0</v>
      </c>
      <c r="V36" s="14">
        <v>0</v>
      </c>
      <c r="W36" s="14">
        <v>0</v>
      </c>
      <c r="X36" s="14">
        <v>0</v>
      </c>
      <c r="Y36" s="14">
        <v>0</v>
      </c>
      <c r="Z36" s="21">
        <v>0.51851851851851849</v>
      </c>
    </row>
    <row r="37" spans="1:26" x14ac:dyDescent="0.25">
      <c r="A37" s="4">
        <v>2009</v>
      </c>
      <c r="B37" s="8">
        <v>308</v>
      </c>
      <c r="C37" s="8" t="s">
        <v>44</v>
      </c>
      <c r="D37" s="15">
        <v>8.7662337662337664E-2</v>
      </c>
      <c r="E37" s="14">
        <v>0</v>
      </c>
      <c r="F37" s="14">
        <v>0</v>
      </c>
      <c r="G37" s="14">
        <v>6.8181818181818177E-2</v>
      </c>
      <c r="H37" s="14">
        <v>9.74025974025974E-3</v>
      </c>
      <c r="I37" s="14">
        <v>0</v>
      </c>
      <c r="J37" s="14">
        <v>9.74025974025974E-3</v>
      </c>
      <c r="K37" s="15">
        <v>0</v>
      </c>
      <c r="L37" s="14">
        <v>2.2727272727272728E-2</v>
      </c>
      <c r="M37" s="14">
        <v>0</v>
      </c>
      <c r="N37" s="14">
        <v>0</v>
      </c>
      <c r="O37" s="14">
        <v>0</v>
      </c>
      <c r="P37" s="14">
        <v>0</v>
      </c>
      <c r="Q37" s="14">
        <v>0</v>
      </c>
      <c r="R37" s="14">
        <v>0</v>
      </c>
      <c r="S37" s="14">
        <v>0</v>
      </c>
      <c r="T37" s="14">
        <v>0</v>
      </c>
      <c r="U37" s="14">
        <v>9.74025974025974E-3</v>
      </c>
      <c r="V37" s="14">
        <v>0</v>
      </c>
      <c r="W37" s="14">
        <v>0</v>
      </c>
      <c r="X37" s="14">
        <v>0</v>
      </c>
      <c r="Y37" s="14">
        <v>0</v>
      </c>
      <c r="Z37" s="21">
        <v>0.79220779220779225</v>
      </c>
    </row>
    <row r="38" spans="1:26" x14ac:dyDescent="0.25">
      <c r="A38" s="4">
        <v>2010</v>
      </c>
      <c r="B38" s="8">
        <v>690</v>
      </c>
      <c r="C38" s="8" t="s">
        <v>44</v>
      </c>
      <c r="D38" s="15">
        <v>1.7391304347826084E-2</v>
      </c>
      <c r="E38" s="14">
        <v>0</v>
      </c>
      <c r="F38" s="14">
        <v>1.7391304347826087E-2</v>
      </c>
      <c r="G38" s="14">
        <v>3.6231884057971016E-2</v>
      </c>
      <c r="H38" s="14">
        <v>5.7971014492753624E-3</v>
      </c>
      <c r="I38" s="14">
        <v>7.246376811594203E-3</v>
      </c>
      <c r="J38" s="14">
        <v>1.0144927536231883E-2</v>
      </c>
      <c r="K38" s="15">
        <v>0</v>
      </c>
      <c r="L38" s="14">
        <v>0</v>
      </c>
      <c r="M38" s="14">
        <v>0</v>
      </c>
      <c r="N38" s="14">
        <v>0</v>
      </c>
      <c r="O38" s="14">
        <v>0</v>
      </c>
      <c r="P38" s="14">
        <v>8.6956521739130436E-3</v>
      </c>
      <c r="Q38" s="14">
        <v>1.4492753623188406E-3</v>
      </c>
      <c r="R38" s="14">
        <v>0</v>
      </c>
      <c r="S38" s="14">
        <v>0</v>
      </c>
      <c r="T38" s="14">
        <v>0</v>
      </c>
      <c r="U38" s="14">
        <v>0</v>
      </c>
      <c r="V38" s="14">
        <v>0</v>
      </c>
      <c r="W38" s="14">
        <v>0</v>
      </c>
      <c r="X38" s="14">
        <v>0</v>
      </c>
      <c r="Y38" s="14">
        <v>2.8985507246376812E-3</v>
      </c>
      <c r="Z38" s="21">
        <v>0.89275362318840579</v>
      </c>
    </row>
    <row r="39" spans="1:26" x14ac:dyDescent="0.25">
      <c r="A39" s="4">
        <v>2011</v>
      </c>
      <c r="B39" s="8">
        <v>1088</v>
      </c>
      <c r="C39" s="8" t="s">
        <v>44</v>
      </c>
      <c r="D39" s="15">
        <v>9.466911764705882E-2</v>
      </c>
      <c r="E39" s="14">
        <v>8.2720588235294119E-3</v>
      </c>
      <c r="F39" s="14">
        <v>8.2720588235294119E-3</v>
      </c>
      <c r="G39" s="14">
        <v>2.0220588235294119E-2</v>
      </c>
      <c r="H39" s="14">
        <v>8.2720588235294119E-3</v>
      </c>
      <c r="I39" s="14">
        <v>1.1029411764705881E-2</v>
      </c>
      <c r="J39" s="14">
        <v>8.2720588235294119E-3</v>
      </c>
      <c r="K39" s="15">
        <v>0</v>
      </c>
      <c r="L39" s="14">
        <v>3.6764705882352941E-3</v>
      </c>
      <c r="M39" s="14">
        <v>0</v>
      </c>
      <c r="N39" s="14">
        <v>0</v>
      </c>
      <c r="O39" s="14">
        <v>0</v>
      </c>
      <c r="P39" s="14">
        <v>0</v>
      </c>
      <c r="Q39" s="14">
        <v>2.7573529411764708E-3</v>
      </c>
      <c r="R39" s="14">
        <v>0</v>
      </c>
      <c r="S39" s="14">
        <v>0</v>
      </c>
      <c r="T39" s="14">
        <v>0</v>
      </c>
      <c r="U39" s="14">
        <v>8.2720588235294119E-3</v>
      </c>
      <c r="V39" s="14">
        <v>0</v>
      </c>
      <c r="W39" s="14">
        <v>0</v>
      </c>
      <c r="X39" s="14">
        <v>0</v>
      </c>
      <c r="Y39" s="14">
        <v>0.17463235294117646</v>
      </c>
      <c r="Z39" s="21">
        <v>0.65165441176470584</v>
      </c>
    </row>
    <row r="40" spans="1:26" x14ac:dyDescent="0.25">
      <c r="A40" s="4">
        <v>2012</v>
      </c>
      <c r="B40" s="8">
        <v>525</v>
      </c>
      <c r="C40" s="8" t="s">
        <v>44</v>
      </c>
      <c r="D40" s="15">
        <v>7.6190476190476197E-2</v>
      </c>
      <c r="E40" s="14">
        <v>1.1428571428571429E-2</v>
      </c>
      <c r="F40" s="14">
        <v>1.7142857142857144E-2</v>
      </c>
      <c r="G40" s="14">
        <v>8.9523809523809519E-2</v>
      </c>
      <c r="H40" s="14">
        <v>2.4761904761904763E-2</v>
      </c>
      <c r="I40" s="14">
        <v>5.7142857142857143E-3</v>
      </c>
      <c r="J40" s="14">
        <v>2.4761904761904763E-2</v>
      </c>
      <c r="K40" s="15">
        <v>0</v>
      </c>
      <c r="L40" s="14">
        <v>0</v>
      </c>
      <c r="M40" s="14">
        <v>0</v>
      </c>
      <c r="N40" s="14">
        <v>0</v>
      </c>
      <c r="O40" s="14">
        <v>0</v>
      </c>
      <c r="P40" s="14">
        <v>1.7142857142857144E-2</v>
      </c>
      <c r="Q40" s="14">
        <v>1.9047619047619048E-3</v>
      </c>
      <c r="R40" s="14">
        <v>0</v>
      </c>
      <c r="S40" s="14">
        <v>0</v>
      </c>
      <c r="T40" s="14">
        <v>0</v>
      </c>
      <c r="U40" s="14">
        <v>1.3333333333333334E-2</v>
      </c>
      <c r="V40" s="14">
        <v>0</v>
      </c>
      <c r="W40" s="14">
        <v>0</v>
      </c>
      <c r="X40" s="14">
        <v>0</v>
      </c>
      <c r="Y40" s="14">
        <v>3.8095238095238095E-3</v>
      </c>
      <c r="Z40" s="21">
        <v>0.7142857142857143</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645</v>
      </c>
      <c r="C42" s="9"/>
      <c r="D42" s="16">
        <v>0.10521489350685692</v>
      </c>
      <c r="E42" s="1">
        <v>4.2832633228928876E-3</v>
      </c>
      <c r="F42" s="1">
        <v>1.6694588189668579E-2</v>
      </c>
      <c r="G42" s="1">
        <v>5.6666768067703904E-2</v>
      </c>
      <c r="H42" s="1">
        <v>1.4848160174961803E-2</v>
      </c>
      <c r="I42" s="1">
        <v>3.3478385626083504E-2</v>
      </c>
      <c r="J42" s="1">
        <v>6.6947258708470875E-3</v>
      </c>
      <c r="K42" s="16">
        <v>2.1258503401360543E-4</v>
      </c>
      <c r="L42" s="1">
        <v>1.2853876459874444E-2</v>
      </c>
      <c r="M42" s="1">
        <v>1.8937489258145938E-3</v>
      </c>
      <c r="N42" s="1">
        <v>1.5250598166957247E-2</v>
      </c>
      <c r="O42" s="1">
        <v>1.4682726243711612E-3</v>
      </c>
      <c r="P42" s="1">
        <v>2.4131610119794409E-3</v>
      </c>
      <c r="Q42" s="1">
        <v>1.4717705023278259E-3</v>
      </c>
      <c r="R42" s="1">
        <v>2.4850894632206757E-4</v>
      </c>
      <c r="S42" s="1">
        <v>3.7516995600145255E-4</v>
      </c>
      <c r="T42" s="1">
        <v>9.064635951818883E-4</v>
      </c>
      <c r="U42" s="1">
        <v>2.3462160468777485E-2</v>
      </c>
      <c r="V42" s="1">
        <v>0</v>
      </c>
      <c r="W42" s="1">
        <v>0</v>
      </c>
      <c r="X42" s="1">
        <v>0</v>
      </c>
      <c r="Y42" s="1">
        <v>1.3376439731202582E-2</v>
      </c>
      <c r="Z42" s="22">
        <v>0.68818645981816162</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578</v>
      </c>
      <c r="C44" s="9"/>
      <c r="D44" s="16">
        <v>0.11007321472687007</v>
      </c>
      <c r="E44" s="1">
        <v>9.4623515716364109E-3</v>
      </c>
      <c r="F44" s="1">
        <v>1.4798349018050525E-2</v>
      </c>
      <c r="G44" s="1">
        <v>7.413079637161489E-2</v>
      </c>
      <c r="H44" s="1">
        <v>2.3339029982762868E-3</v>
      </c>
      <c r="I44" s="1">
        <v>0.10590877351901558</v>
      </c>
      <c r="J44" s="1">
        <v>6.656431259818631E-3</v>
      </c>
      <c r="K44" s="16">
        <v>7.2886297376093293E-4</v>
      </c>
      <c r="L44" s="1">
        <v>8.6746814001410488E-3</v>
      </c>
      <c r="M44" s="1">
        <v>5.7429357988681307E-3</v>
      </c>
      <c r="N44" s="1">
        <v>5.2287765143853429E-2</v>
      </c>
      <c r="O44" s="1">
        <v>3.4423407917383823E-4</v>
      </c>
      <c r="P44" s="1">
        <v>2.4543553046702977E-3</v>
      </c>
      <c r="Q44" s="1">
        <v>1.1538214686622956E-3</v>
      </c>
      <c r="R44" s="1">
        <v>0</v>
      </c>
      <c r="S44" s="1">
        <v>0</v>
      </c>
      <c r="T44" s="1">
        <v>2.9179055786175381E-3</v>
      </c>
      <c r="U44" s="1">
        <v>7.2715507775179739E-2</v>
      </c>
      <c r="V44" s="1">
        <v>0</v>
      </c>
      <c r="W44" s="1">
        <v>0</v>
      </c>
      <c r="X44" s="1">
        <v>0</v>
      </c>
      <c r="Y44" s="1">
        <v>5.9922160491911501E-3</v>
      </c>
      <c r="Z44" s="22">
        <v>0.5236238949625992</v>
      </c>
    </row>
    <row r="45" spans="1:26" x14ac:dyDescent="0.25">
      <c r="A45" s="5" t="s">
        <v>35</v>
      </c>
      <c r="B45" s="9">
        <v>888</v>
      </c>
      <c r="C45" s="9"/>
      <c r="D45" s="16">
        <v>0.11228723156753534</v>
      </c>
      <c r="E45" s="1">
        <v>0</v>
      </c>
      <c r="F45" s="1">
        <v>1.3651116720700435E-2</v>
      </c>
      <c r="G45" s="1">
        <v>2.7430808734658377E-2</v>
      </c>
      <c r="H45" s="1">
        <v>0</v>
      </c>
      <c r="I45" s="1">
        <v>3.0131826741996233E-3</v>
      </c>
      <c r="J45" s="1">
        <v>3.0538566721064007E-3</v>
      </c>
      <c r="K45" s="16">
        <v>0</v>
      </c>
      <c r="L45" s="1">
        <v>8.7796312554872696E-4</v>
      </c>
      <c r="M45" s="1">
        <v>7.5329566854990583E-4</v>
      </c>
      <c r="N45" s="1">
        <v>0</v>
      </c>
      <c r="O45" s="1">
        <v>1.5065913370998117E-3</v>
      </c>
      <c r="P45" s="1">
        <v>0</v>
      </c>
      <c r="Q45" s="1">
        <v>0</v>
      </c>
      <c r="R45" s="1">
        <v>0</v>
      </c>
      <c r="S45" s="1">
        <v>1.5065913370998117E-3</v>
      </c>
      <c r="T45" s="1">
        <v>0</v>
      </c>
      <c r="U45" s="1">
        <v>0</v>
      </c>
      <c r="V45" s="1">
        <v>0</v>
      </c>
      <c r="W45" s="1">
        <v>0</v>
      </c>
      <c r="X45" s="1">
        <v>0</v>
      </c>
      <c r="Y45" s="1">
        <v>2.1981373632509127E-2</v>
      </c>
      <c r="Z45" s="22">
        <v>0.81393798852999255</v>
      </c>
    </row>
    <row r="46" spans="1:26" ht="15.75" thickBot="1" x14ac:dyDescent="0.3">
      <c r="A46" s="6" t="s">
        <v>36</v>
      </c>
      <c r="B46" s="11">
        <v>627</v>
      </c>
      <c r="C46" s="11"/>
      <c r="D46" s="17">
        <v>0.10127023188384779</v>
      </c>
      <c r="E46" s="18">
        <v>2.61156133914103E-3</v>
      </c>
      <c r="F46" s="18">
        <v>1.8294880233113632E-2</v>
      </c>
      <c r="G46" s="18">
        <v>5.4199602344258177E-2</v>
      </c>
      <c r="H46" s="18">
        <v>2.428703737222495E-2</v>
      </c>
      <c r="I46" s="18">
        <v>3.7914494550211654E-3</v>
      </c>
      <c r="J46" s="18">
        <v>7.494059433234319E-3</v>
      </c>
      <c r="K46" s="17">
        <v>0</v>
      </c>
      <c r="L46" s="18">
        <v>1.7509741132810945E-2</v>
      </c>
      <c r="M46" s="18">
        <v>2.1353833013025838E-4</v>
      </c>
      <c r="N46" s="18">
        <v>0</v>
      </c>
      <c r="O46" s="18">
        <v>2.0220807442422545E-3</v>
      </c>
      <c r="P46" s="18">
        <v>2.9096697967724641E-3</v>
      </c>
      <c r="Q46" s="18">
        <v>1.9461244125165541E-3</v>
      </c>
      <c r="R46" s="18">
        <v>4.2601533655211584E-4</v>
      </c>
      <c r="S46" s="18">
        <v>3.2030749519538755E-4</v>
      </c>
      <c r="T46" s="18">
        <v>9.4984802431610942E-5</v>
      </c>
      <c r="U46" s="18">
        <v>3.863092630314396E-3</v>
      </c>
      <c r="V46" s="18">
        <v>0</v>
      </c>
      <c r="W46" s="18">
        <v>0</v>
      </c>
      <c r="X46" s="18">
        <v>0</v>
      </c>
      <c r="Y46" s="18">
        <v>1.5224637164785464E-2</v>
      </c>
      <c r="Z46" s="23">
        <v>0.74352098609340767</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87</v>
      </c>
    </row>
    <row r="2" spans="1:26" x14ac:dyDescent="0.25">
      <c r="A2" t="s">
        <v>89</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873</v>
      </c>
      <c r="C11" s="8">
        <v>2</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2395</v>
      </c>
      <c r="C12" s="8" t="s">
        <v>41</v>
      </c>
      <c r="D12" s="15" t="s">
        <v>26</v>
      </c>
      <c r="E12" s="14" t="s">
        <v>27</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1623</v>
      </c>
      <c r="C13" s="8" t="s">
        <v>42</v>
      </c>
      <c r="D13" s="15">
        <v>2.4645717806531116E-3</v>
      </c>
      <c r="E13" s="14">
        <v>0</v>
      </c>
      <c r="F13" s="14">
        <v>0</v>
      </c>
      <c r="G13" s="14">
        <v>1.1090573012939002E-2</v>
      </c>
      <c r="H13" s="14">
        <v>0</v>
      </c>
      <c r="I13" s="14">
        <v>0.24645717806531114</v>
      </c>
      <c r="J13" s="14">
        <v>7.3937153419593345E-3</v>
      </c>
      <c r="K13" s="15">
        <v>8.3179297597042512E-2</v>
      </c>
      <c r="L13" s="14">
        <v>0.26124460874922983</v>
      </c>
      <c r="M13" s="14">
        <v>1.8484288354898338E-2</v>
      </c>
      <c r="N13" s="14">
        <v>4.0049291435613067E-2</v>
      </c>
      <c r="O13" s="14">
        <v>0</v>
      </c>
      <c r="P13" s="14">
        <v>9.8582871226124465E-3</v>
      </c>
      <c r="Q13" s="14">
        <v>1.8484288354898336E-3</v>
      </c>
      <c r="R13" s="14">
        <v>1.8484288354898336E-3</v>
      </c>
      <c r="S13" s="14">
        <v>0</v>
      </c>
      <c r="T13" s="14">
        <v>3.2655576093653729E-2</v>
      </c>
      <c r="U13" s="14">
        <v>3.4504004929143559E-2</v>
      </c>
      <c r="V13" s="14">
        <v>0</v>
      </c>
      <c r="W13" s="14">
        <v>1.5403573629081947E-2</v>
      </c>
      <c r="X13" s="14">
        <v>3.6968576709796672E-3</v>
      </c>
      <c r="Y13" s="14">
        <v>0</v>
      </c>
      <c r="Z13" s="21">
        <v>0.22982131854590265</v>
      </c>
    </row>
    <row r="14" spans="1:26" x14ac:dyDescent="0.25">
      <c r="A14" s="4">
        <v>1986</v>
      </c>
      <c r="B14" s="8">
        <v>928</v>
      </c>
      <c r="C14" s="8" t="s">
        <v>43</v>
      </c>
      <c r="D14" s="15">
        <v>1.6163793103448277E-2</v>
      </c>
      <c r="E14" s="14">
        <v>0</v>
      </c>
      <c r="F14" s="14">
        <v>0</v>
      </c>
      <c r="G14" s="14">
        <v>4.3103448275862068E-3</v>
      </c>
      <c r="H14" s="14">
        <v>0</v>
      </c>
      <c r="I14" s="14">
        <v>0.18211206896551724</v>
      </c>
      <c r="J14" s="14">
        <v>4.3103448275862068E-3</v>
      </c>
      <c r="K14" s="15">
        <v>0.19504310344827586</v>
      </c>
      <c r="L14" s="14">
        <v>0.24245689655172412</v>
      </c>
      <c r="M14" s="14">
        <v>2.8017241379310345E-2</v>
      </c>
      <c r="N14" s="14">
        <v>5.3879310344827583E-2</v>
      </c>
      <c r="O14" s="14">
        <v>3.2327586206896551E-3</v>
      </c>
      <c r="P14" s="14">
        <v>0</v>
      </c>
      <c r="Q14" s="14">
        <v>0</v>
      </c>
      <c r="R14" s="14">
        <v>0</v>
      </c>
      <c r="S14" s="14">
        <v>0</v>
      </c>
      <c r="T14" s="14">
        <v>6.4655172413793103E-3</v>
      </c>
      <c r="U14" s="14">
        <v>4.2025862068965518E-2</v>
      </c>
      <c r="V14" s="14">
        <v>0</v>
      </c>
      <c r="W14" s="14">
        <v>6.3577586206896561E-2</v>
      </c>
      <c r="X14" s="14">
        <v>0</v>
      </c>
      <c r="Y14" s="14">
        <v>0</v>
      </c>
      <c r="Z14" s="21">
        <v>0.15840517241379309</v>
      </c>
    </row>
    <row r="15" spans="1:26" x14ac:dyDescent="0.25">
      <c r="A15" s="4">
        <v>1987</v>
      </c>
      <c r="B15" s="8">
        <v>543</v>
      </c>
      <c r="C15" s="8" t="s">
        <v>43</v>
      </c>
      <c r="D15" s="15">
        <v>9.2081031307550652E-3</v>
      </c>
      <c r="E15" s="14">
        <v>0</v>
      </c>
      <c r="F15" s="14">
        <v>0</v>
      </c>
      <c r="G15" s="14">
        <v>0</v>
      </c>
      <c r="H15" s="14">
        <v>0</v>
      </c>
      <c r="I15" s="14">
        <v>0.10128913443830571</v>
      </c>
      <c r="J15" s="14">
        <v>0</v>
      </c>
      <c r="K15" s="15">
        <v>9.5764272559852676E-2</v>
      </c>
      <c r="L15" s="14">
        <v>0.28176795580110497</v>
      </c>
      <c r="M15" s="14">
        <v>5.5248618784530384E-3</v>
      </c>
      <c r="N15" s="14">
        <v>2.3941068139963169E-2</v>
      </c>
      <c r="O15" s="14">
        <v>0</v>
      </c>
      <c r="P15" s="14">
        <v>3.4990791896869246E-2</v>
      </c>
      <c r="Q15" s="14">
        <v>3.6832412523020259E-3</v>
      </c>
      <c r="R15" s="14">
        <v>0</v>
      </c>
      <c r="S15" s="14">
        <v>0</v>
      </c>
      <c r="T15" s="14">
        <v>0.10497237569060774</v>
      </c>
      <c r="U15" s="14">
        <v>2.3941068139963169E-2</v>
      </c>
      <c r="V15" s="14">
        <v>0</v>
      </c>
      <c r="W15" s="14">
        <v>3.1307550644567216E-2</v>
      </c>
      <c r="X15" s="14">
        <v>9.2081031307550652E-3</v>
      </c>
      <c r="Y15" s="14">
        <v>0</v>
      </c>
      <c r="Z15" s="21">
        <v>0.27440147329650094</v>
      </c>
    </row>
    <row r="16" spans="1:26" x14ac:dyDescent="0.25">
      <c r="A16" s="4">
        <v>1988</v>
      </c>
      <c r="B16" s="8">
        <v>1392</v>
      </c>
      <c r="C16" s="8" t="s">
        <v>43</v>
      </c>
      <c r="D16" s="15">
        <v>5.028735632183908E-3</v>
      </c>
      <c r="E16" s="14">
        <v>0</v>
      </c>
      <c r="F16" s="14">
        <v>7.1839080459770114E-3</v>
      </c>
      <c r="G16" s="14">
        <v>0</v>
      </c>
      <c r="H16" s="14">
        <v>0</v>
      </c>
      <c r="I16" s="14">
        <v>4.0948275862068964E-2</v>
      </c>
      <c r="J16" s="14">
        <v>3.4482758620689655E-2</v>
      </c>
      <c r="K16" s="15">
        <v>0.11709770114942529</v>
      </c>
      <c r="L16" s="14">
        <v>0.37140804597701149</v>
      </c>
      <c r="M16" s="14">
        <v>1.221264367816092E-2</v>
      </c>
      <c r="N16" s="14">
        <v>4.3103448275862072E-2</v>
      </c>
      <c r="O16" s="14">
        <v>0</v>
      </c>
      <c r="P16" s="14">
        <v>4.0229885057471264E-2</v>
      </c>
      <c r="Q16" s="14">
        <v>0</v>
      </c>
      <c r="R16" s="14">
        <v>8.6206896551724137E-3</v>
      </c>
      <c r="S16" s="14">
        <v>0</v>
      </c>
      <c r="T16" s="14">
        <v>0.14080459770114942</v>
      </c>
      <c r="U16" s="14">
        <v>6.3936781609195401E-2</v>
      </c>
      <c r="V16" s="14">
        <v>0</v>
      </c>
      <c r="W16" s="14">
        <v>2.0114942528735632E-2</v>
      </c>
      <c r="X16" s="14">
        <v>3.5919540229885057E-3</v>
      </c>
      <c r="Y16" s="14">
        <v>0</v>
      </c>
      <c r="Z16" s="21">
        <v>9.1235632183908053E-2</v>
      </c>
    </row>
    <row r="17" spans="1:26" x14ac:dyDescent="0.25">
      <c r="A17" s="4">
        <v>1989</v>
      </c>
      <c r="B17" s="8">
        <v>2374</v>
      </c>
      <c r="C17" s="8" t="s">
        <v>43</v>
      </c>
      <c r="D17" s="15">
        <v>2.1061499578770007E-3</v>
      </c>
      <c r="E17" s="14">
        <v>0</v>
      </c>
      <c r="F17" s="14">
        <v>0</v>
      </c>
      <c r="G17" s="14">
        <v>2.9486099410278013E-3</v>
      </c>
      <c r="H17" s="14">
        <v>0</v>
      </c>
      <c r="I17" s="14">
        <v>0.2489469250210615</v>
      </c>
      <c r="J17" s="14">
        <v>1.0109519797809604E-2</v>
      </c>
      <c r="K17" s="15">
        <v>5.518112889637742E-2</v>
      </c>
      <c r="L17" s="14">
        <v>0.23715248525695029</v>
      </c>
      <c r="M17" s="14">
        <v>6.7396798652064023E-3</v>
      </c>
      <c r="N17" s="14">
        <v>3.4119629317607411E-2</v>
      </c>
      <c r="O17" s="14">
        <v>0</v>
      </c>
      <c r="P17" s="14">
        <v>5.6444818871103621E-2</v>
      </c>
      <c r="Q17" s="14">
        <v>1.6849199663016006E-3</v>
      </c>
      <c r="R17" s="14">
        <v>9.2670598146588033E-3</v>
      </c>
      <c r="S17" s="14">
        <v>0</v>
      </c>
      <c r="T17" s="14">
        <v>5.1390058972198817E-2</v>
      </c>
      <c r="U17" s="14">
        <v>4.7598989048020221E-2</v>
      </c>
      <c r="V17" s="14">
        <v>0</v>
      </c>
      <c r="W17" s="14">
        <v>2.2325189553496209E-2</v>
      </c>
      <c r="X17" s="14">
        <v>0</v>
      </c>
      <c r="Y17" s="14">
        <v>0</v>
      </c>
      <c r="Z17" s="21">
        <v>0.21398483572030327</v>
      </c>
    </row>
    <row r="18" spans="1:26" x14ac:dyDescent="0.25">
      <c r="A18" s="4">
        <v>1990</v>
      </c>
      <c r="B18" s="8">
        <v>2912</v>
      </c>
      <c r="C18" s="8" t="s">
        <v>43</v>
      </c>
      <c r="D18" s="15">
        <v>4.807692307692308E-3</v>
      </c>
      <c r="E18" s="14">
        <v>0</v>
      </c>
      <c r="F18" s="14">
        <v>0</v>
      </c>
      <c r="G18" s="14">
        <v>7.898351648351648E-3</v>
      </c>
      <c r="H18" s="14">
        <v>0</v>
      </c>
      <c r="I18" s="14">
        <v>0.19986263736263737</v>
      </c>
      <c r="J18" s="14">
        <v>1.2362637362637362E-2</v>
      </c>
      <c r="K18" s="15">
        <v>4.4299450549450552E-2</v>
      </c>
      <c r="L18" s="14">
        <v>0.11813186813186814</v>
      </c>
      <c r="M18" s="14">
        <v>6.868131868131868E-3</v>
      </c>
      <c r="N18" s="14">
        <v>1.510989010989011E-2</v>
      </c>
      <c r="O18" s="14">
        <v>0</v>
      </c>
      <c r="P18" s="14">
        <v>6.0096153846153848E-2</v>
      </c>
      <c r="Q18" s="14">
        <v>1.3736263736263737E-3</v>
      </c>
      <c r="R18" s="14">
        <v>0</v>
      </c>
      <c r="S18" s="14">
        <v>0</v>
      </c>
      <c r="T18" s="14">
        <v>4.2582417582417584E-2</v>
      </c>
      <c r="U18" s="14">
        <v>5.9409340659340656E-2</v>
      </c>
      <c r="V18" s="14">
        <v>0</v>
      </c>
      <c r="W18" s="14">
        <v>1.304945054945055E-2</v>
      </c>
      <c r="X18" s="14">
        <v>3.434065934065934E-3</v>
      </c>
      <c r="Y18" s="14">
        <v>0</v>
      </c>
      <c r="Z18" s="21">
        <v>0.4107142857142857</v>
      </c>
    </row>
    <row r="19" spans="1:26" x14ac:dyDescent="0.25">
      <c r="A19" s="4">
        <v>1991</v>
      </c>
      <c r="B19" s="8">
        <v>1594</v>
      </c>
      <c r="C19" s="8" t="s">
        <v>43</v>
      </c>
      <c r="D19" s="15">
        <v>0</v>
      </c>
      <c r="E19" s="14">
        <v>1.2547051442910915E-3</v>
      </c>
      <c r="F19" s="14">
        <v>0</v>
      </c>
      <c r="G19" s="14">
        <v>0</v>
      </c>
      <c r="H19" s="14">
        <v>0</v>
      </c>
      <c r="I19" s="14">
        <v>0.29485570890840651</v>
      </c>
      <c r="J19" s="14">
        <v>0</v>
      </c>
      <c r="K19" s="15">
        <v>8.9084065244667499E-2</v>
      </c>
      <c r="L19" s="14">
        <v>0.1355081555834379</v>
      </c>
      <c r="M19" s="14">
        <v>2.509410288582183E-3</v>
      </c>
      <c r="N19" s="14">
        <v>4.2659974905897118E-2</v>
      </c>
      <c r="O19" s="14">
        <v>0</v>
      </c>
      <c r="P19" s="14">
        <v>0.11104140526976161</v>
      </c>
      <c r="Q19" s="14">
        <v>0</v>
      </c>
      <c r="R19" s="14">
        <v>1.0037641154328732E-2</v>
      </c>
      <c r="S19" s="14">
        <v>0</v>
      </c>
      <c r="T19" s="14">
        <v>2.885821831869511E-2</v>
      </c>
      <c r="U19" s="14">
        <v>4.8306148055207027E-2</v>
      </c>
      <c r="V19" s="14">
        <v>0</v>
      </c>
      <c r="W19" s="14">
        <v>1.3174404015056462E-2</v>
      </c>
      <c r="X19" s="14">
        <v>3.7641154328732747E-3</v>
      </c>
      <c r="Y19" s="14">
        <v>0</v>
      </c>
      <c r="Z19" s="21">
        <v>0.2189460476787955</v>
      </c>
    </row>
    <row r="20" spans="1:26" x14ac:dyDescent="0.25">
      <c r="A20" s="4">
        <v>1992</v>
      </c>
      <c r="B20" s="8">
        <v>1676</v>
      </c>
      <c r="C20" s="8" t="s">
        <v>43</v>
      </c>
      <c r="D20" s="15">
        <v>0</v>
      </c>
      <c r="E20" s="14">
        <v>0</v>
      </c>
      <c r="F20" s="14">
        <v>0</v>
      </c>
      <c r="G20" s="14">
        <v>4.1766109785202864E-3</v>
      </c>
      <c r="H20" s="14">
        <v>0</v>
      </c>
      <c r="I20" s="14">
        <v>0.18675417661097854</v>
      </c>
      <c r="J20" s="14">
        <v>0</v>
      </c>
      <c r="K20" s="15">
        <v>0.13365155131264916</v>
      </c>
      <c r="L20" s="14">
        <v>0.12529832935560858</v>
      </c>
      <c r="M20" s="14">
        <v>1.1933174224343676E-3</v>
      </c>
      <c r="N20" s="14">
        <v>1.3126491646778045E-2</v>
      </c>
      <c r="O20" s="14">
        <v>0</v>
      </c>
      <c r="P20" s="14">
        <v>0.11336515513126491</v>
      </c>
      <c r="Q20" s="14">
        <v>0</v>
      </c>
      <c r="R20" s="14">
        <v>2.9832935560859188E-3</v>
      </c>
      <c r="S20" s="14">
        <v>0</v>
      </c>
      <c r="T20" s="14">
        <v>1.1933174224343675E-2</v>
      </c>
      <c r="U20" s="14">
        <v>7.2195704057279236E-2</v>
      </c>
      <c r="V20" s="14">
        <v>0</v>
      </c>
      <c r="W20" s="14">
        <v>6.5632458233890216E-3</v>
      </c>
      <c r="X20" s="14">
        <v>0</v>
      </c>
      <c r="Y20" s="14">
        <v>2.3866348448687352E-3</v>
      </c>
      <c r="Z20" s="21">
        <v>0.3263723150357995</v>
      </c>
    </row>
    <row r="21" spans="1:26" x14ac:dyDescent="0.25">
      <c r="A21" s="4">
        <v>1993</v>
      </c>
      <c r="B21" s="8">
        <v>1138</v>
      </c>
      <c r="C21" s="8" t="s">
        <v>43</v>
      </c>
      <c r="D21" s="15">
        <v>1.054481546572935E-2</v>
      </c>
      <c r="E21" s="14">
        <v>0</v>
      </c>
      <c r="F21" s="14">
        <v>0</v>
      </c>
      <c r="G21" s="14">
        <v>2.6362038664323375E-3</v>
      </c>
      <c r="H21" s="14">
        <v>0</v>
      </c>
      <c r="I21" s="14">
        <v>0.19156414762741653</v>
      </c>
      <c r="J21" s="14">
        <v>0</v>
      </c>
      <c r="K21" s="15">
        <v>6.5905096660808432E-2</v>
      </c>
      <c r="L21" s="14">
        <v>7.2934973637961337E-2</v>
      </c>
      <c r="M21" s="14">
        <v>4.3936731107205628E-3</v>
      </c>
      <c r="N21" s="14">
        <v>8.7873462214411238E-3</v>
      </c>
      <c r="O21" s="14">
        <v>0</v>
      </c>
      <c r="P21" s="14">
        <v>9.1388400702987704E-2</v>
      </c>
      <c r="Q21" s="14">
        <v>0</v>
      </c>
      <c r="R21" s="14">
        <v>9.6660808435852369E-3</v>
      </c>
      <c r="S21" s="14">
        <v>0</v>
      </c>
      <c r="T21" s="14">
        <v>5.272407732864675E-3</v>
      </c>
      <c r="U21" s="14">
        <v>2.10896309314587E-2</v>
      </c>
      <c r="V21" s="14">
        <v>0</v>
      </c>
      <c r="W21" s="14">
        <v>2.0210896309314587E-2</v>
      </c>
      <c r="X21" s="14">
        <v>0</v>
      </c>
      <c r="Y21" s="14">
        <v>0</v>
      </c>
      <c r="Z21" s="21">
        <v>0.49560632688927941</v>
      </c>
    </row>
    <row r="22" spans="1:26" x14ac:dyDescent="0.25">
      <c r="A22" s="4">
        <v>1994</v>
      </c>
      <c r="B22" s="8">
        <v>451</v>
      </c>
      <c r="C22" s="8" t="s">
        <v>43</v>
      </c>
      <c r="D22" s="15">
        <v>0</v>
      </c>
      <c r="E22" s="14">
        <v>0</v>
      </c>
      <c r="F22" s="14">
        <v>0</v>
      </c>
      <c r="G22" s="14">
        <v>0</v>
      </c>
      <c r="H22" s="14">
        <v>0</v>
      </c>
      <c r="I22" s="14">
        <v>0.18847006651884698</v>
      </c>
      <c r="J22" s="14">
        <v>1.9955654101995565E-2</v>
      </c>
      <c r="K22" s="15">
        <v>8.8691796008869186E-2</v>
      </c>
      <c r="L22" s="14">
        <v>6.6518847006651879E-2</v>
      </c>
      <c r="M22" s="14">
        <v>0</v>
      </c>
      <c r="N22" s="14">
        <v>3.325942350332594E-2</v>
      </c>
      <c r="O22" s="14">
        <v>0</v>
      </c>
      <c r="P22" s="14">
        <v>2.2172949002217297E-2</v>
      </c>
      <c r="Q22" s="14">
        <v>0</v>
      </c>
      <c r="R22" s="14">
        <v>8.869179600886918E-3</v>
      </c>
      <c r="S22" s="14">
        <v>0</v>
      </c>
      <c r="T22" s="14">
        <v>3.5476718403547672E-2</v>
      </c>
      <c r="U22" s="14">
        <v>2.2172949002217297E-2</v>
      </c>
      <c r="V22" s="14">
        <v>0</v>
      </c>
      <c r="W22" s="14">
        <v>1.7738359201773836E-2</v>
      </c>
      <c r="X22" s="14">
        <v>0</v>
      </c>
      <c r="Y22" s="14">
        <v>8.869179600886918E-3</v>
      </c>
      <c r="Z22" s="21">
        <v>0.48780487804878048</v>
      </c>
    </row>
    <row r="23" spans="1:26" x14ac:dyDescent="0.25">
      <c r="A23" s="4">
        <v>1995</v>
      </c>
      <c r="B23" s="8">
        <v>359</v>
      </c>
      <c r="C23" s="8" t="s">
        <v>43</v>
      </c>
      <c r="D23" s="15">
        <v>0</v>
      </c>
      <c r="E23" s="14">
        <v>0</v>
      </c>
      <c r="F23" s="14">
        <v>0</v>
      </c>
      <c r="G23" s="14">
        <v>0</v>
      </c>
      <c r="H23" s="14">
        <v>0</v>
      </c>
      <c r="I23" s="14">
        <v>0.21448467966573817</v>
      </c>
      <c r="J23" s="14">
        <v>1.3927576601671309E-2</v>
      </c>
      <c r="K23" s="15">
        <v>0</v>
      </c>
      <c r="L23" s="14">
        <v>0.2061281337047354</v>
      </c>
      <c r="M23" s="14">
        <v>0</v>
      </c>
      <c r="N23" s="14">
        <v>3.0640668523676879E-2</v>
      </c>
      <c r="O23" s="14">
        <v>0</v>
      </c>
      <c r="P23" s="14">
        <v>7.7994428969359333E-2</v>
      </c>
      <c r="Q23" s="14">
        <v>5.5710306406685237E-3</v>
      </c>
      <c r="R23" s="14">
        <v>1.1142061281337047E-2</v>
      </c>
      <c r="S23" s="14">
        <v>0</v>
      </c>
      <c r="T23" s="14">
        <v>6.1281337047353758E-2</v>
      </c>
      <c r="U23" s="14">
        <v>4.456824512534819E-2</v>
      </c>
      <c r="V23" s="14">
        <v>0</v>
      </c>
      <c r="W23" s="14">
        <v>2.5069637883008356E-2</v>
      </c>
      <c r="X23" s="14">
        <v>8.356545961002786E-3</v>
      </c>
      <c r="Y23" s="14">
        <v>5.5710306406685235E-2</v>
      </c>
      <c r="Z23" s="21">
        <v>0.24512534818941503</v>
      </c>
    </row>
    <row r="24" spans="1:26" x14ac:dyDescent="0.25">
      <c r="A24" s="4">
        <v>1996</v>
      </c>
      <c r="B24" s="8">
        <v>1104</v>
      </c>
      <c r="C24" s="8" t="s">
        <v>43</v>
      </c>
      <c r="D24" s="15">
        <v>0</v>
      </c>
      <c r="E24" s="14">
        <v>1.8115942028985507E-3</v>
      </c>
      <c r="F24" s="14">
        <v>0</v>
      </c>
      <c r="G24" s="14">
        <v>0</v>
      </c>
      <c r="H24" s="14">
        <v>0</v>
      </c>
      <c r="I24" s="14">
        <v>1.6304347826086956E-2</v>
      </c>
      <c r="J24" s="14">
        <v>1.8115942028985507E-3</v>
      </c>
      <c r="K24" s="15">
        <v>0</v>
      </c>
      <c r="L24" s="14">
        <v>0.2318840579710145</v>
      </c>
      <c r="M24" s="14">
        <v>0</v>
      </c>
      <c r="N24" s="14">
        <v>5.434782608695652E-3</v>
      </c>
      <c r="O24" s="14">
        <v>0</v>
      </c>
      <c r="P24" s="14">
        <v>3.7137681159420288E-2</v>
      </c>
      <c r="Q24" s="14">
        <v>0</v>
      </c>
      <c r="R24" s="14">
        <v>6.3405797101449279E-3</v>
      </c>
      <c r="S24" s="14">
        <v>0</v>
      </c>
      <c r="T24" s="14">
        <v>0</v>
      </c>
      <c r="U24" s="14">
        <v>7.880434782608696E-2</v>
      </c>
      <c r="V24" s="14">
        <v>0</v>
      </c>
      <c r="W24" s="14">
        <v>3.6231884057971015E-3</v>
      </c>
      <c r="X24" s="14">
        <v>3.6231884057971015E-3</v>
      </c>
      <c r="Y24" s="14">
        <v>9.0579710144927537E-4</v>
      </c>
      <c r="Z24" s="21">
        <v>0.6123188405797102</v>
      </c>
    </row>
    <row r="25" spans="1:26" x14ac:dyDescent="0.25">
      <c r="A25" s="4">
        <v>1997</v>
      </c>
      <c r="B25" s="8">
        <v>863</v>
      </c>
      <c r="C25" s="8" t="s">
        <v>43</v>
      </c>
      <c r="D25" s="15">
        <v>1.5063731170336037E-2</v>
      </c>
      <c r="E25" s="14">
        <v>0</v>
      </c>
      <c r="F25" s="14">
        <v>0</v>
      </c>
      <c r="G25" s="14">
        <v>0</v>
      </c>
      <c r="H25" s="14">
        <v>0</v>
      </c>
      <c r="I25" s="14">
        <v>0.12862108922363846</v>
      </c>
      <c r="J25" s="14">
        <v>3.5921205098493628E-2</v>
      </c>
      <c r="K25" s="15">
        <v>1.1587485515643105E-3</v>
      </c>
      <c r="L25" s="14">
        <v>0.19235225955967555</v>
      </c>
      <c r="M25" s="14">
        <v>0</v>
      </c>
      <c r="N25" s="14">
        <v>1.3904982618771728E-2</v>
      </c>
      <c r="O25" s="14">
        <v>0</v>
      </c>
      <c r="P25" s="14">
        <v>6.8366164542294328E-2</v>
      </c>
      <c r="Q25" s="14">
        <v>0</v>
      </c>
      <c r="R25" s="14">
        <v>2.7809965237543453E-2</v>
      </c>
      <c r="S25" s="14">
        <v>0</v>
      </c>
      <c r="T25" s="14">
        <v>3.3603707995365009E-2</v>
      </c>
      <c r="U25" s="14">
        <v>6.3731170336037077E-2</v>
      </c>
      <c r="V25" s="14">
        <v>0</v>
      </c>
      <c r="W25" s="14">
        <v>2.20162224797219E-2</v>
      </c>
      <c r="X25" s="14">
        <v>0</v>
      </c>
      <c r="Y25" s="14">
        <v>0</v>
      </c>
      <c r="Z25" s="21">
        <v>0.39745075318655854</v>
      </c>
    </row>
    <row r="26" spans="1:26" x14ac:dyDescent="0.25">
      <c r="A26" s="4">
        <v>1998</v>
      </c>
      <c r="B26" s="8">
        <v>1153</v>
      </c>
      <c r="C26" s="8" t="s">
        <v>43</v>
      </c>
      <c r="D26" s="15">
        <v>8.673026886383349E-3</v>
      </c>
      <c r="E26" s="14">
        <v>0</v>
      </c>
      <c r="F26" s="14">
        <v>0</v>
      </c>
      <c r="G26" s="14">
        <v>0</v>
      </c>
      <c r="H26" s="14">
        <v>0</v>
      </c>
      <c r="I26" s="14">
        <v>6.0711188204683438E-3</v>
      </c>
      <c r="J26" s="14">
        <v>0</v>
      </c>
      <c r="K26" s="15">
        <v>0</v>
      </c>
      <c r="L26" s="14">
        <v>3.7294015611448392E-2</v>
      </c>
      <c r="M26" s="14">
        <v>0</v>
      </c>
      <c r="N26" s="14">
        <v>0</v>
      </c>
      <c r="O26" s="14">
        <v>0</v>
      </c>
      <c r="P26" s="14">
        <v>4.163052905464007E-2</v>
      </c>
      <c r="Q26" s="14">
        <v>0</v>
      </c>
      <c r="R26" s="14">
        <v>1.0407632263660017E-2</v>
      </c>
      <c r="S26" s="14">
        <v>0</v>
      </c>
      <c r="T26" s="14">
        <v>2.6019080659150044E-3</v>
      </c>
      <c r="U26" s="14">
        <v>3.469210754553339E-3</v>
      </c>
      <c r="V26" s="14">
        <v>0</v>
      </c>
      <c r="W26" s="14">
        <v>2.6019080659150044E-3</v>
      </c>
      <c r="X26" s="14">
        <v>0</v>
      </c>
      <c r="Y26" s="14">
        <v>8.6730268863833473E-3</v>
      </c>
      <c r="Z26" s="21">
        <v>0.87857762359063318</v>
      </c>
    </row>
    <row r="27" spans="1:26" x14ac:dyDescent="0.25">
      <c r="A27" s="4">
        <v>1999</v>
      </c>
      <c r="B27" s="8">
        <v>1305</v>
      </c>
      <c r="C27" s="8" t="s">
        <v>43</v>
      </c>
      <c r="D27" s="15">
        <v>2.2988505747126436E-3</v>
      </c>
      <c r="E27" s="14">
        <v>4.5977011494252873E-3</v>
      </c>
      <c r="F27" s="14">
        <v>0</v>
      </c>
      <c r="G27" s="14">
        <v>4.5977011494252873E-3</v>
      </c>
      <c r="H27" s="14">
        <v>0</v>
      </c>
      <c r="I27" s="14">
        <v>6.1302681992337167E-3</v>
      </c>
      <c r="J27" s="14">
        <v>1.8390804597701149E-2</v>
      </c>
      <c r="K27" s="15">
        <v>0</v>
      </c>
      <c r="L27" s="14">
        <v>9.272030651340997E-2</v>
      </c>
      <c r="M27" s="14">
        <v>2.2988505747126436E-3</v>
      </c>
      <c r="N27" s="14">
        <v>0</v>
      </c>
      <c r="O27" s="14">
        <v>0</v>
      </c>
      <c r="P27" s="14">
        <v>0.12873563218390804</v>
      </c>
      <c r="Q27" s="14">
        <v>3.8314176245210726E-3</v>
      </c>
      <c r="R27" s="14">
        <v>7.6628352490421452E-3</v>
      </c>
      <c r="S27" s="14">
        <v>0</v>
      </c>
      <c r="T27" s="14">
        <v>8.4291187739463595E-3</v>
      </c>
      <c r="U27" s="14">
        <v>6.1302681992337167E-3</v>
      </c>
      <c r="V27" s="14">
        <v>0</v>
      </c>
      <c r="W27" s="14">
        <v>6.1302681992337167E-3</v>
      </c>
      <c r="X27" s="14">
        <v>2.2988505747126436E-3</v>
      </c>
      <c r="Y27" s="14">
        <v>8.4291187739463595E-3</v>
      </c>
      <c r="Z27" s="21">
        <v>0.69731800766283525</v>
      </c>
    </row>
    <row r="28" spans="1:26" x14ac:dyDescent="0.25">
      <c r="A28" s="4">
        <v>2000</v>
      </c>
      <c r="B28" s="8">
        <v>665</v>
      </c>
      <c r="C28" s="8" t="s">
        <v>43</v>
      </c>
      <c r="D28" s="15">
        <v>1.5037593984962405E-2</v>
      </c>
      <c r="E28" s="14">
        <v>0</v>
      </c>
      <c r="F28" s="14">
        <v>0</v>
      </c>
      <c r="G28" s="14">
        <v>4.5112781954887221E-3</v>
      </c>
      <c r="H28" s="14">
        <v>0</v>
      </c>
      <c r="I28" s="14">
        <v>0.118796992481203</v>
      </c>
      <c r="J28" s="14">
        <v>3.7593984962406013E-2</v>
      </c>
      <c r="K28" s="15">
        <v>0</v>
      </c>
      <c r="L28" s="14">
        <v>9.9248120300751877E-2</v>
      </c>
      <c r="M28" s="14">
        <v>0</v>
      </c>
      <c r="N28" s="14">
        <v>0</v>
      </c>
      <c r="O28" s="14">
        <v>0</v>
      </c>
      <c r="P28" s="14">
        <v>0.11428571428571428</v>
      </c>
      <c r="Q28" s="14">
        <v>0</v>
      </c>
      <c r="R28" s="14">
        <v>1.8045112781954888E-2</v>
      </c>
      <c r="S28" s="14">
        <v>0</v>
      </c>
      <c r="T28" s="14">
        <v>7.5187969924812026E-3</v>
      </c>
      <c r="U28" s="14">
        <v>7.5187969924812026E-3</v>
      </c>
      <c r="V28" s="14">
        <v>0</v>
      </c>
      <c r="W28" s="14">
        <v>0</v>
      </c>
      <c r="X28" s="14">
        <v>0</v>
      </c>
      <c r="Y28" s="14">
        <v>0</v>
      </c>
      <c r="Z28" s="21">
        <v>0.57744360902255643</v>
      </c>
    </row>
    <row r="29" spans="1:26" x14ac:dyDescent="0.25">
      <c r="A29" s="4">
        <v>2001</v>
      </c>
      <c r="B29" s="8">
        <v>838</v>
      </c>
      <c r="C29" s="8" t="s">
        <v>43</v>
      </c>
      <c r="D29" s="15">
        <v>3.5799522673031028E-3</v>
      </c>
      <c r="E29" s="14">
        <v>0</v>
      </c>
      <c r="F29" s="14">
        <v>0</v>
      </c>
      <c r="G29" s="14">
        <v>0</v>
      </c>
      <c r="H29" s="14">
        <v>0</v>
      </c>
      <c r="I29" s="14">
        <v>6.6825775656324582E-2</v>
      </c>
      <c r="J29" s="14">
        <v>2.386634844868735E-2</v>
      </c>
      <c r="K29" s="15">
        <v>0</v>
      </c>
      <c r="L29" s="14">
        <v>6.9212410501193311E-2</v>
      </c>
      <c r="M29" s="14">
        <v>0</v>
      </c>
      <c r="N29" s="14">
        <v>0</v>
      </c>
      <c r="O29" s="14">
        <v>0</v>
      </c>
      <c r="P29" s="14">
        <v>6.0859188544152745E-2</v>
      </c>
      <c r="Q29" s="14">
        <v>1.7899761336515514E-2</v>
      </c>
      <c r="R29" s="14">
        <v>1.5513126491646777E-2</v>
      </c>
      <c r="S29" s="14">
        <v>0</v>
      </c>
      <c r="T29" s="14">
        <v>1.1933174224343676E-3</v>
      </c>
      <c r="U29" s="14">
        <v>3.1026252983293555E-2</v>
      </c>
      <c r="V29" s="14">
        <v>0</v>
      </c>
      <c r="W29" s="14">
        <v>1.6706443914081145E-2</v>
      </c>
      <c r="X29" s="14">
        <v>0</v>
      </c>
      <c r="Y29" s="14">
        <v>5.9665871121718375E-3</v>
      </c>
      <c r="Z29" s="21">
        <v>0.68735083532219565</v>
      </c>
    </row>
    <row r="30" spans="1:26" x14ac:dyDescent="0.25">
      <c r="A30" s="4">
        <v>2002</v>
      </c>
      <c r="B30" s="8">
        <v>383</v>
      </c>
      <c r="C30" s="8" t="s">
        <v>43</v>
      </c>
      <c r="D30" s="15">
        <v>5.2219321148825066E-3</v>
      </c>
      <c r="E30" s="14">
        <v>0</v>
      </c>
      <c r="F30" s="14">
        <v>0</v>
      </c>
      <c r="G30" s="14">
        <v>0</v>
      </c>
      <c r="H30" s="14">
        <v>0</v>
      </c>
      <c r="I30" s="14">
        <v>0.12010443864229765</v>
      </c>
      <c r="J30" s="14">
        <v>2.8720626631853787E-2</v>
      </c>
      <c r="K30" s="15">
        <v>0</v>
      </c>
      <c r="L30" s="14">
        <v>0.10704960835509139</v>
      </c>
      <c r="M30" s="14">
        <v>0</v>
      </c>
      <c r="N30" s="14">
        <v>7.0496083550913843E-2</v>
      </c>
      <c r="O30" s="14">
        <v>0</v>
      </c>
      <c r="P30" s="14">
        <v>0.13577023498694518</v>
      </c>
      <c r="Q30" s="14">
        <v>1.5665796344647518E-2</v>
      </c>
      <c r="R30" s="14">
        <v>5.2219321148825066E-3</v>
      </c>
      <c r="S30" s="14">
        <v>0</v>
      </c>
      <c r="T30" s="14">
        <v>3.3942558746736295E-2</v>
      </c>
      <c r="U30" s="14">
        <v>2.6109660574412531E-2</v>
      </c>
      <c r="V30" s="14">
        <v>0</v>
      </c>
      <c r="W30" s="14">
        <v>1.0443864229765013E-2</v>
      </c>
      <c r="X30" s="14">
        <v>0</v>
      </c>
      <c r="Y30" s="14">
        <v>2.6109660574412533E-3</v>
      </c>
      <c r="Z30" s="21">
        <v>0.43864229765013057</v>
      </c>
    </row>
    <row r="31" spans="1:26" x14ac:dyDescent="0.25">
      <c r="A31" s="4">
        <v>2003</v>
      </c>
      <c r="B31" s="8">
        <v>574</v>
      </c>
      <c r="C31" s="8" t="s">
        <v>43</v>
      </c>
      <c r="D31" s="15">
        <v>1.2195121951219513E-2</v>
      </c>
      <c r="E31" s="14">
        <v>0</v>
      </c>
      <c r="F31" s="14">
        <v>0</v>
      </c>
      <c r="G31" s="14">
        <v>0</v>
      </c>
      <c r="H31" s="14">
        <v>0</v>
      </c>
      <c r="I31" s="14">
        <v>7.8397212543554001E-2</v>
      </c>
      <c r="J31" s="14">
        <v>3.8327526132404179E-2</v>
      </c>
      <c r="K31" s="15">
        <v>0</v>
      </c>
      <c r="L31" s="14">
        <v>4.7038327526132406E-2</v>
      </c>
      <c r="M31" s="14">
        <v>0</v>
      </c>
      <c r="N31" s="14">
        <v>0</v>
      </c>
      <c r="O31" s="14">
        <v>0</v>
      </c>
      <c r="P31" s="14">
        <v>6.968641114982578E-2</v>
      </c>
      <c r="Q31" s="14">
        <v>1.2195121951219513E-2</v>
      </c>
      <c r="R31" s="14">
        <v>0</v>
      </c>
      <c r="S31" s="14">
        <v>0</v>
      </c>
      <c r="T31" s="14">
        <v>3.4843205574912892E-3</v>
      </c>
      <c r="U31" s="14">
        <v>1.3937282229965157E-2</v>
      </c>
      <c r="V31" s="14">
        <v>0</v>
      </c>
      <c r="W31" s="14">
        <v>1.5679442508710801E-2</v>
      </c>
      <c r="X31" s="14">
        <v>0</v>
      </c>
      <c r="Y31" s="14">
        <v>3.4843205574912892E-3</v>
      </c>
      <c r="Z31" s="21">
        <v>0.70557491289198604</v>
      </c>
    </row>
    <row r="32" spans="1:26" x14ac:dyDescent="0.25">
      <c r="A32" s="4">
        <v>2004</v>
      </c>
      <c r="B32" s="8">
        <v>560</v>
      </c>
      <c r="C32" s="8" t="s">
        <v>43</v>
      </c>
      <c r="D32" s="15">
        <v>1.2500000000000001E-2</v>
      </c>
      <c r="E32" s="14">
        <v>0</v>
      </c>
      <c r="F32" s="14">
        <v>0</v>
      </c>
      <c r="G32" s="14">
        <v>8.9285714285714281E-3</v>
      </c>
      <c r="H32" s="14">
        <v>0</v>
      </c>
      <c r="I32" s="14">
        <v>0.18214285714285713</v>
      </c>
      <c r="J32" s="14">
        <v>6.4285714285714279E-2</v>
      </c>
      <c r="K32" s="15">
        <v>0</v>
      </c>
      <c r="L32" s="14">
        <v>8.9285714285714281E-3</v>
      </c>
      <c r="M32" s="14">
        <v>0</v>
      </c>
      <c r="N32" s="14">
        <v>0</v>
      </c>
      <c r="O32" s="14">
        <v>0</v>
      </c>
      <c r="P32" s="14">
        <v>0.16428571428571428</v>
      </c>
      <c r="Q32" s="14">
        <v>5.3571428571428572E-3</v>
      </c>
      <c r="R32" s="14">
        <v>0</v>
      </c>
      <c r="S32" s="14">
        <v>0</v>
      </c>
      <c r="T32" s="14">
        <v>1.7857142857142857E-3</v>
      </c>
      <c r="U32" s="14">
        <v>3.214285714285714E-2</v>
      </c>
      <c r="V32" s="14">
        <v>0</v>
      </c>
      <c r="W32" s="14">
        <v>2.5000000000000001E-2</v>
      </c>
      <c r="X32" s="14">
        <v>0</v>
      </c>
      <c r="Y32" s="14">
        <v>0</v>
      </c>
      <c r="Z32" s="21">
        <v>0.49464285714285716</v>
      </c>
    </row>
    <row r="33" spans="1:26" x14ac:dyDescent="0.25">
      <c r="A33" s="4">
        <v>2005</v>
      </c>
      <c r="B33" s="8">
        <v>729</v>
      </c>
      <c r="C33" s="8" t="s">
        <v>43</v>
      </c>
      <c r="D33" s="15">
        <v>0</v>
      </c>
      <c r="E33" s="14">
        <v>0</v>
      </c>
      <c r="F33" s="14">
        <v>0</v>
      </c>
      <c r="G33" s="14">
        <v>2.7434842249657062E-3</v>
      </c>
      <c r="H33" s="14">
        <v>0</v>
      </c>
      <c r="I33" s="14">
        <v>0.14266117969821673</v>
      </c>
      <c r="J33" s="14">
        <v>3.8408779149519894E-2</v>
      </c>
      <c r="K33" s="15">
        <v>0</v>
      </c>
      <c r="L33" s="14">
        <v>7.2702331961591232E-2</v>
      </c>
      <c r="M33" s="14">
        <v>0</v>
      </c>
      <c r="N33" s="14">
        <v>0</v>
      </c>
      <c r="O33" s="14">
        <v>0</v>
      </c>
      <c r="P33" s="14">
        <v>6.1728395061728392E-2</v>
      </c>
      <c r="Q33" s="14">
        <v>2.6063100137174212E-2</v>
      </c>
      <c r="R33" s="14">
        <v>2.7434842249657062E-3</v>
      </c>
      <c r="S33" s="14">
        <v>0</v>
      </c>
      <c r="T33" s="14">
        <v>5.4869684499314125E-3</v>
      </c>
      <c r="U33" s="14">
        <v>5.4869684499314125E-3</v>
      </c>
      <c r="V33" s="14">
        <v>0</v>
      </c>
      <c r="W33" s="14">
        <v>5.2126200274348423E-2</v>
      </c>
      <c r="X33" s="14">
        <v>0</v>
      </c>
      <c r="Y33" s="14">
        <v>1.2345679012345678E-2</v>
      </c>
      <c r="Z33" s="21">
        <v>0.57750342935528121</v>
      </c>
    </row>
    <row r="34" spans="1:26" x14ac:dyDescent="0.25">
      <c r="A34" s="4">
        <v>2006</v>
      </c>
      <c r="B34" s="8">
        <v>412</v>
      </c>
      <c r="C34" s="8" t="s">
        <v>30</v>
      </c>
      <c r="D34" s="15">
        <v>1.2135922330097087E-2</v>
      </c>
      <c r="E34" s="14">
        <v>0</v>
      </c>
      <c r="F34" s="14">
        <v>0</v>
      </c>
      <c r="G34" s="14">
        <v>4.8543689320388345E-3</v>
      </c>
      <c r="H34" s="14">
        <v>0</v>
      </c>
      <c r="I34" s="14">
        <v>0.20145631067961164</v>
      </c>
      <c r="J34" s="14">
        <v>6.3106796116504854E-2</v>
      </c>
      <c r="K34" s="15">
        <v>0</v>
      </c>
      <c r="L34" s="14">
        <v>2.9126213592233007E-2</v>
      </c>
      <c r="M34" s="14">
        <v>0</v>
      </c>
      <c r="N34" s="14">
        <v>0</v>
      </c>
      <c r="O34" s="14">
        <v>0</v>
      </c>
      <c r="P34" s="14">
        <v>0.13592233009708737</v>
      </c>
      <c r="Q34" s="14">
        <v>9.7087378640776691E-3</v>
      </c>
      <c r="R34" s="14">
        <v>1.2135922330097087E-2</v>
      </c>
      <c r="S34" s="14">
        <v>0</v>
      </c>
      <c r="T34" s="14">
        <v>0</v>
      </c>
      <c r="U34" s="14">
        <v>4.8543689320388345E-3</v>
      </c>
      <c r="V34" s="14">
        <v>0</v>
      </c>
      <c r="W34" s="14">
        <v>0</v>
      </c>
      <c r="X34" s="14">
        <v>0</v>
      </c>
      <c r="Y34" s="14">
        <v>0</v>
      </c>
      <c r="Z34" s="21">
        <v>0.52669902912621358</v>
      </c>
    </row>
    <row r="35" spans="1:26" x14ac:dyDescent="0.25">
      <c r="A35" s="4">
        <v>2007</v>
      </c>
      <c r="B35" s="8">
        <v>853</v>
      </c>
      <c r="C35" s="8" t="s">
        <v>62</v>
      </c>
      <c r="D35" s="15">
        <v>0</v>
      </c>
      <c r="E35" s="14">
        <v>0</v>
      </c>
      <c r="F35" s="14">
        <v>0</v>
      </c>
      <c r="G35" s="14">
        <v>0</v>
      </c>
      <c r="H35" s="14">
        <v>0</v>
      </c>
      <c r="I35" s="14">
        <v>0.10668229777256741</v>
      </c>
      <c r="J35" s="14">
        <v>1.8757327080890972E-2</v>
      </c>
      <c r="K35" s="15">
        <v>0</v>
      </c>
      <c r="L35" s="14">
        <v>3.048065650644783E-2</v>
      </c>
      <c r="M35" s="14">
        <v>0</v>
      </c>
      <c r="N35" s="14">
        <v>0</v>
      </c>
      <c r="O35" s="14">
        <v>0</v>
      </c>
      <c r="P35" s="14">
        <v>1.2895662368112544E-2</v>
      </c>
      <c r="Q35" s="14">
        <v>1.1723329425556857E-3</v>
      </c>
      <c r="R35" s="14">
        <v>0</v>
      </c>
      <c r="S35" s="14">
        <v>0</v>
      </c>
      <c r="T35" s="14">
        <v>4.6893317702227429E-3</v>
      </c>
      <c r="U35" s="14">
        <v>1.1723329425556858E-2</v>
      </c>
      <c r="V35" s="14">
        <v>0</v>
      </c>
      <c r="W35" s="14">
        <v>1.1723329425556857E-3</v>
      </c>
      <c r="X35" s="14">
        <v>0</v>
      </c>
      <c r="Y35" s="14">
        <v>0</v>
      </c>
      <c r="Z35" s="21">
        <v>0.81242672919109027</v>
      </c>
    </row>
    <row r="36" spans="1:26" x14ac:dyDescent="0.25">
      <c r="A36" s="4">
        <v>2008</v>
      </c>
      <c r="B36" s="8">
        <v>808</v>
      </c>
      <c r="C36" s="8" t="s">
        <v>61</v>
      </c>
      <c r="D36" s="15">
        <v>3.7128712871287127E-3</v>
      </c>
      <c r="E36" s="14">
        <v>2.4752475247524753E-3</v>
      </c>
      <c r="F36" s="14">
        <v>0</v>
      </c>
      <c r="G36" s="14">
        <v>0</v>
      </c>
      <c r="H36" s="14">
        <v>0</v>
      </c>
      <c r="I36" s="14">
        <v>0.27103960396039606</v>
      </c>
      <c r="J36" s="14">
        <v>0.12004950495049505</v>
      </c>
      <c r="K36" s="15">
        <v>0</v>
      </c>
      <c r="L36" s="14">
        <v>6.4356435643564358E-2</v>
      </c>
      <c r="M36" s="14">
        <v>0</v>
      </c>
      <c r="N36" s="14">
        <v>1.2376237623762376E-3</v>
      </c>
      <c r="O36" s="14">
        <v>0</v>
      </c>
      <c r="P36" s="14">
        <v>5.1980198019801978E-2</v>
      </c>
      <c r="Q36" s="14">
        <v>1.2376237623762377E-2</v>
      </c>
      <c r="R36" s="14">
        <v>0</v>
      </c>
      <c r="S36" s="14">
        <v>0</v>
      </c>
      <c r="T36" s="14">
        <v>2.1039603960396041E-2</v>
      </c>
      <c r="U36" s="14">
        <v>1.608910891089109E-2</v>
      </c>
      <c r="V36" s="14">
        <v>0</v>
      </c>
      <c r="W36" s="14">
        <v>4.9504950495049506E-3</v>
      </c>
      <c r="X36" s="14">
        <v>0</v>
      </c>
      <c r="Y36" s="14">
        <v>0</v>
      </c>
      <c r="Z36" s="21">
        <v>0.43069306930693069</v>
      </c>
    </row>
    <row r="37" spans="1:26" x14ac:dyDescent="0.25">
      <c r="A37" s="4">
        <v>2009</v>
      </c>
      <c r="B37" s="8">
        <v>2207</v>
      </c>
      <c r="C37" s="8" t="s">
        <v>42</v>
      </c>
      <c r="D37" s="15">
        <v>4.5310376076121433E-4</v>
      </c>
      <c r="E37" s="14">
        <v>0</v>
      </c>
      <c r="F37" s="14">
        <v>0</v>
      </c>
      <c r="G37" s="14">
        <v>1.8124150430448573E-3</v>
      </c>
      <c r="H37" s="14">
        <v>4.5310376076121433E-4</v>
      </c>
      <c r="I37" s="14">
        <v>1.4046216583597643E-2</v>
      </c>
      <c r="J37" s="14">
        <v>3.6701404621658357E-2</v>
      </c>
      <c r="K37" s="15">
        <v>0</v>
      </c>
      <c r="L37" s="14">
        <v>4.6669687358405071E-2</v>
      </c>
      <c r="M37" s="14">
        <v>0</v>
      </c>
      <c r="N37" s="14">
        <v>0</v>
      </c>
      <c r="O37" s="14">
        <v>4.5310376076121433E-4</v>
      </c>
      <c r="P37" s="14">
        <v>1.2233801540552787E-2</v>
      </c>
      <c r="Q37" s="14">
        <v>1.8124150430448573E-3</v>
      </c>
      <c r="R37" s="14">
        <v>0</v>
      </c>
      <c r="S37" s="14">
        <v>0</v>
      </c>
      <c r="T37" s="14">
        <v>3.6248300860897147E-3</v>
      </c>
      <c r="U37" s="14">
        <v>1.8124150430448575E-2</v>
      </c>
      <c r="V37" s="14">
        <v>0</v>
      </c>
      <c r="W37" s="14">
        <v>1.6311735387403714E-2</v>
      </c>
      <c r="X37" s="14">
        <v>1.042138649750793E-2</v>
      </c>
      <c r="Y37" s="14">
        <v>4.5310376076121433E-4</v>
      </c>
      <c r="Z37" s="21">
        <v>0.83642954236520162</v>
      </c>
    </row>
    <row r="38" spans="1:26" x14ac:dyDescent="0.25">
      <c r="A38" s="4">
        <v>2010</v>
      </c>
      <c r="B38" s="8">
        <v>2025</v>
      </c>
      <c r="C38" s="8" t="s">
        <v>43</v>
      </c>
      <c r="D38" s="15">
        <v>6.4197530864197536E-3</v>
      </c>
      <c r="E38" s="14">
        <v>0</v>
      </c>
      <c r="F38" s="14">
        <v>0</v>
      </c>
      <c r="G38" s="14">
        <v>1.4814814814814814E-3</v>
      </c>
      <c r="H38" s="14">
        <v>0</v>
      </c>
      <c r="I38" s="14">
        <v>3.9012345679012343E-2</v>
      </c>
      <c r="J38" s="14">
        <v>4.1975308641975309E-2</v>
      </c>
      <c r="K38" s="15">
        <v>0</v>
      </c>
      <c r="L38" s="14">
        <v>5.6296296296296303E-2</v>
      </c>
      <c r="M38" s="14">
        <v>0</v>
      </c>
      <c r="N38" s="14">
        <v>0</v>
      </c>
      <c r="O38" s="14">
        <v>2.4691358024691358E-3</v>
      </c>
      <c r="P38" s="14">
        <v>0.04</v>
      </c>
      <c r="Q38" s="14">
        <v>1.1358024691358024E-2</v>
      </c>
      <c r="R38" s="14">
        <v>0</v>
      </c>
      <c r="S38" s="14">
        <v>0</v>
      </c>
      <c r="T38" s="14">
        <v>6.9135802469135806E-3</v>
      </c>
      <c r="U38" s="14">
        <v>1.9753086419753086E-2</v>
      </c>
      <c r="V38" s="14">
        <v>0</v>
      </c>
      <c r="W38" s="14">
        <v>1.0864197530864197E-2</v>
      </c>
      <c r="X38" s="14">
        <v>2.9629629629629628E-3</v>
      </c>
      <c r="Y38" s="14">
        <v>4.9382716049382717E-4</v>
      </c>
      <c r="Z38" s="21">
        <v>0.76</v>
      </c>
    </row>
    <row r="39" spans="1:26" x14ac:dyDescent="0.25">
      <c r="A39" s="4">
        <v>2011</v>
      </c>
      <c r="B39" s="8">
        <v>2738</v>
      </c>
      <c r="C39" s="8" t="s">
        <v>43</v>
      </c>
      <c r="D39" s="15">
        <v>2.556610664718773E-3</v>
      </c>
      <c r="E39" s="14">
        <v>0</v>
      </c>
      <c r="F39" s="14">
        <v>0</v>
      </c>
      <c r="G39" s="14">
        <v>1.4609203798392988E-3</v>
      </c>
      <c r="H39" s="14">
        <v>3.6523009495982471E-3</v>
      </c>
      <c r="I39" s="14">
        <v>3.2870708546384221E-2</v>
      </c>
      <c r="J39" s="14">
        <v>6.3184806428049675E-2</v>
      </c>
      <c r="K39" s="15">
        <v>0</v>
      </c>
      <c r="L39" s="14">
        <v>4.1271000730460188E-2</v>
      </c>
      <c r="M39" s="14">
        <v>0</v>
      </c>
      <c r="N39" s="14">
        <v>0</v>
      </c>
      <c r="O39" s="14">
        <v>1.4609203798392988E-3</v>
      </c>
      <c r="P39" s="14">
        <v>3.1044558071585099E-2</v>
      </c>
      <c r="Q39" s="14">
        <v>5.8436815193571951E-3</v>
      </c>
      <c r="R39" s="14">
        <v>3.652300949598247E-4</v>
      </c>
      <c r="S39" s="14">
        <v>0</v>
      </c>
      <c r="T39" s="14">
        <v>5.4784514243973702E-3</v>
      </c>
      <c r="U39" s="14">
        <v>2.1183345507669829E-2</v>
      </c>
      <c r="V39" s="14">
        <v>0</v>
      </c>
      <c r="W39" s="14">
        <v>2.5200876552227903E-2</v>
      </c>
      <c r="X39" s="14">
        <v>0</v>
      </c>
      <c r="Y39" s="14">
        <v>0</v>
      </c>
      <c r="Z39" s="21">
        <v>0.76442658875091307</v>
      </c>
    </row>
    <row r="40" spans="1:26" x14ac:dyDescent="0.25">
      <c r="A40" s="4">
        <v>2012</v>
      </c>
      <c r="B40" s="8">
        <v>2129</v>
      </c>
      <c r="C40" s="8" t="s">
        <v>43</v>
      </c>
      <c r="D40" s="15">
        <v>2.3485204321277596E-3</v>
      </c>
      <c r="E40" s="14">
        <v>0</v>
      </c>
      <c r="F40" s="14">
        <v>0</v>
      </c>
      <c r="G40" s="14">
        <v>0</v>
      </c>
      <c r="H40" s="14">
        <v>0</v>
      </c>
      <c r="I40" s="14">
        <v>1.2212306247064351E-2</v>
      </c>
      <c r="J40" s="14">
        <v>9.8637858149365903E-3</v>
      </c>
      <c r="K40" s="15">
        <v>0</v>
      </c>
      <c r="L40" s="14">
        <v>0.1075622357914514</v>
      </c>
      <c r="M40" s="14">
        <v>0</v>
      </c>
      <c r="N40" s="14">
        <v>0</v>
      </c>
      <c r="O40" s="14">
        <v>0</v>
      </c>
      <c r="P40" s="14">
        <v>3.1470173790511979E-2</v>
      </c>
      <c r="Q40" s="14">
        <v>4.227336777829967E-3</v>
      </c>
      <c r="R40" s="14">
        <v>2.3485204321277596E-3</v>
      </c>
      <c r="S40" s="14">
        <v>0</v>
      </c>
      <c r="T40" s="14">
        <v>2.8182245185533112E-3</v>
      </c>
      <c r="U40" s="14">
        <v>5.3076561766087368E-2</v>
      </c>
      <c r="V40" s="14">
        <v>0</v>
      </c>
      <c r="W40" s="14">
        <v>4.6970408642555191E-3</v>
      </c>
      <c r="X40" s="14">
        <v>8.9243776420854862E-3</v>
      </c>
      <c r="Y40" s="14">
        <v>4.6970408642555192E-4</v>
      </c>
      <c r="Z40" s="21">
        <v>0.75998121183654299</v>
      </c>
    </row>
    <row r="41" spans="1:26" x14ac:dyDescent="0.25">
      <c r="A41" s="4">
        <v>2013</v>
      </c>
      <c r="B41" s="8">
        <v>3551</v>
      </c>
      <c r="C41" s="8" t="s">
        <v>43</v>
      </c>
      <c r="D41" s="15">
        <v>0</v>
      </c>
      <c r="E41" s="14">
        <v>1.1264432554210081E-3</v>
      </c>
      <c r="F41" s="14">
        <v>1.1264432554210081E-3</v>
      </c>
      <c r="G41" s="14">
        <v>0</v>
      </c>
      <c r="H41" s="14">
        <v>8.4483244156575608E-4</v>
      </c>
      <c r="I41" s="14">
        <v>1.7741481272880878E-2</v>
      </c>
      <c r="J41" s="14">
        <v>2.0275978597578147E-2</v>
      </c>
      <c r="K41" s="15">
        <v>0</v>
      </c>
      <c r="L41" s="14">
        <v>8.504646578428611E-2</v>
      </c>
      <c r="M41" s="14">
        <v>0</v>
      </c>
      <c r="N41" s="14">
        <v>0</v>
      </c>
      <c r="O41" s="14">
        <v>5.6322162771050405E-4</v>
      </c>
      <c r="P41" s="14">
        <v>7.3218811602365527E-2</v>
      </c>
      <c r="Q41" s="14">
        <v>7.603491974091805E-3</v>
      </c>
      <c r="R41" s="14">
        <v>2.5344973246972683E-3</v>
      </c>
      <c r="S41" s="14">
        <v>0</v>
      </c>
      <c r="T41" s="14">
        <v>4.5057730216840324E-3</v>
      </c>
      <c r="U41" s="14">
        <v>2.9850746268656719E-2</v>
      </c>
      <c r="V41" s="14">
        <v>0</v>
      </c>
      <c r="W41" s="14">
        <v>1.098282174035483E-2</v>
      </c>
      <c r="X41" s="14">
        <v>4.7873838355392846E-3</v>
      </c>
      <c r="Y41" s="14">
        <v>1.239087580963109E-2</v>
      </c>
      <c r="Z41" s="21">
        <v>0.72740073218811607</v>
      </c>
    </row>
    <row r="42" spans="1:26" x14ac:dyDescent="0.25">
      <c r="A42" s="5" t="s">
        <v>32</v>
      </c>
      <c r="B42" s="9">
        <v>1306</v>
      </c>
      <c r="C42" s="9"/>
      <c r="D42" s="16">
        <v>5.2593397203238579E-3</v>
      </c>
      <c r="E42" s="1">
        <v>3.884721129927039E-4</v>
      </c>
      <c r="F42" s="1">
        <v>2.8656383797924208E-4</v>
      </c>
      <c r="G42" s="1">
        <v>2.1879625899900996E-3</v>
      </c>
      <c r="H42" s="1">
        <v>1.7069783282500751E-4</v>
      </c>
      <c r="I42" s="1">
        <v>0.12609867413867876</v>
      </c>
      <c r="J42" s="1">
        <v>2.6337369048831615E-2</v>
      </c>
      <c r="K42" s="16">
        <v>3.3415731447551132E-2</v>
      </c>
      <c r="L42" s="1">
        <v>0.12199273452373474</v>
      </c>
      <c r="M42" s="1">
        <v>3.0428309800210576E-3</v>
      </c>
      <c r="N42" s="1">
        <v>1.481896603329793E-2</v>
      </c>
      <c r="O42" s="1">
        <v>2.8203931694723478E-4</v>
      </c>
      <c r="P42" s="1">
        <v>6.5132188848764205E-2</v>
      </c>
      <c r="Q42" s="1">
        <v>5.1474429570926407E-3</v>
      </c>
      <c r="R42" s="1">
        <v>5.9849404481816283E-3</v>
      </c>
      <c r="S42" s="1">
        <v>0</v>
      </c>
      <c r="T42" s="1">
        <v>2.3062365700913225E-2</v>
      </c>
      <c r="U42" s="1">
        <v>3.1819318509520467E-2</v>
      </c>
      <c r="V42" s="1">
        <v>0</v>
      </c>
      <c r="W42" s="1">
        <v>1.6449719809983113E-2</v>
      </c>
      <c r="X42" s="1">
        <v>2.2437859334920912E-3</v>
      </c>
      <c r="Y42" s="1">
        <v>4.2479009369304002E-3</v>
      </c>
      <c r="Z42" s="22">
        <v>0.5116309552719488</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1363</v>
      </c>
      <c r="C44" s="9"/>
      <c r="D44" s="16">
        <v>4.5748964889399113E-3</v>
      </c>
      <c r="E44" s="1">
        <v>1.1406410402646287E-4</v>
      </c>
      <c r="F44" s="1">
        <v>6.5308254963427378E-4</v>
      </c>
      <c r="G44" s="1">
        <v>3.0055176613506623E-3</v>
      </c>
      <c r="H44" s="1">
        <v>0</v>
      </c>
      <c r="I44" s="1">
        <v>0.1905222726405717</v>
      </c>
      <c r="J44" s="1">
        <v>9.3220187867590031E-3</v>
      </c>
      <c r="K44" s="16">
        <v>8.7990678493401683E-2</v>
      </c>
      <c r="L44" s="1">
        <v>0.19259548179602584</v>
      </c>
      <c r="M44" s="1">
        <v>7.813022531445276E-3</v>
      </c>
      <c r="N44" s="1">
        <v>3.0788776584080229E-2</v>
      </c>
      <c r="O44" s="1">
        <v>2.9388714733542321E-4</v>
      </c>
      <c r="P44" s="1">
        <v>5.614384326089103E-2</v>
      </c>
      <c r="Q44" s="1">
        <v>1.2873860971262141E-3</v>
      </c>
      <c r="R44" s="1">
        <v>5.6758577037768097E-3</v>
      </c>
      <c r="S44" s="1">
        <v>0</v>
      </c>
      <c r="T44" s="1">
        <v>4.7426581728019231E-2</v>
      </c>
      <c r="U44" s="1">
        <v>4.3613520329649005E-2</v>
      </c>
      <c r="V44" s="1">
        <v>0</v>
      </c>
      <c r="W44" s="1">
        <v>2.2594076031342763E-2</v>
      </c>
      <c r="X44" s="1">
        <v>2.9137856502422939E-3</v>
      </c>
      <c r="Y44" s="1">
        <v>6.0878291684037166E-3</v>
      </c>
      <c r="Z44" s="22">
        <v>0.2865834212469785</v>
      </c>
    </row>
    <row r="45" spans="1:26" x14ac:dyDescent="0.25">
      <c r="A45" s="5" t="s">
        <v>35</v>
      </c>
      <c r="B45" s="9">
        <v>1040</v>
      </c>
      <c r="C45" s="9"/>
      <c r="D45" s="16">
        <v>7.9122526855731276E-3</v>
      </c>
      <c r="E45" s="1">
        <v>6.0386473429951688E-4</v>
      </c>
      <c r="F45" s="1">
        <v>0</v>
      </c>
      <c r="G45" s="1">
        <v>0</v>
      </c>
      <c r="H45" s="1">
        <v>0</v>
      </c>
      <c r="I45" s="1">
        <v>5.0332185290064585E-2</v>
      </c>
      <c r="J45" s="1">
        <v>1.2577599767130727E-2</v>
      </c>
      <c r="K45" s="16">
        <v>3.8624951718810351E-4</v>
      </c>
      <c r="L45" s="1">
        <v>0.15384344438071282</v>
      </c>
      <c r="M45" s="1">
        <v>0</v>
      </c>
      <c r="N45" s="1">
        <v>6.4465884091557922E-3</v>
      </c>
      <c r="O45" s="1">
        <v>0</v>
      </c>
      <c r="P45" s="1">
        <v>4.904479158545156E-2</v>
      </c>
      <c r="Q45" s="1">
        <v>0</v>
      </c>
      <c r="R45" s="1">
        <v>1.4852725737116131E-2</v>
      </c>
      <c r="S45" s="1">
        <v>0</v>
      </c>
      <c r="T45" s="1">
        <v>1.2068538687093337E-2</v>
      </c>
      <c r="U45" s="1">
        <v>4.8668242972225793E-2</v>
      </c>
      <c r="V45" s="1">
        <v>0</v>
      </c>
      <c r="W45" s="1">
        <v>9.4137729838113336E-3</v>
      </c>
      <c r="X45" s="1">
        <v>1.2077294685990338E-3</v>
      </c>
      <c r="Y45" s="1">
        <v>3.1929413292775409E-3</v>
      </c>
      <c r="Z45" s="22">
        <v>0.62944907245230064</v>
      </c>
    </row>
    <row r="46" spans="1:26" ht="15.75" thickBot="1" x14ac:dyDescent="0.3">
      <c r="A46" s="6" t="s">
        <v>36</v>
      </c>
      <c r="B46" s="11">
        <v>1318</v>
      </c>
      <c r="C46" s="11"/>
      <c r="D46" s="17">
        <v>5.2306821636222316E-3</v>
      </c>
      <c r="E46" s="18">
        <v>5.4662612863991809E-4</v>
      </c>
      <c r="F46" s="18">
        <v>7.5096217028067203E-5</v>
      </c>
      <c r="G46" s="18">
        <v>2.0260147223237078E-3</v>
      </c>
      <c r="H46" s="18">
        <v>3.3001581012834783E-4</v>
      </c>
      <c r="I46" s="18">
        <v>9.4007999673680107E-2</v>
      </c>
      <c r="J46" s="18">
        <v>4.1567246430691714E-2</v>
      </c>
      <c r="K46" s="17">
        <v>0</v>
      </c>
      <c r="L46" s="18">
        <v>6.3847244552659069E-2</v>
      </c>
      <c r="M46" s="18">
        <v>1.5325670498084291E-4</v>
      </c>
      <c r="N46" s="18">
        <v>4.7822471542193386E-3</v>
      </c>
      <c r="O46" s="18">
        <v>3.297587713853435E-4</v>
      </c>
      <c r="P46" s="18">
        <v>7.4941121732533728E-2</v>
      </c>
      <c r="Q46" s="18">
        <v>9.0076399124865494E-3</v>
      </c>
      <c r="R46" s="18">
        <v>4.4380440696249312E-3</v>
      </c>
      <c r="S46" s="18">
        <v>0</v>
      </c>
      <c r="T46" s="18">
        <v>7.3940393504661325E-3</v>
      </c>
      <c r="U46" s="18">
        <v>1.9800452282218474E-2</v>
      </c>
      <c r="V46" s="18">
        <v>0</v>
      </c>
      <c r="W46" s="18">
        <v>1.3351047946220395E-2</v>
      </c>
      <c r="X46" s="18">
        <v>1.9596641008538872E-3</v>
      </c>
      <c r="Y46" s="18">
        <v>3.1096121553805403E-3</v>
      </c>
      <c r="Z46" s="23">
        <v>0.65310219012085657</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87</v>
      </c>
    </row>
    <row r="2" spans="1:26" x14ac:dyDescent="0.25">
      <c r="A2" t="s">
        <v>88</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525</v>
      </c>
      <c r="C11" s="8">
        <v>2</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2108</v>
      </c>
      <c r="C12" s="8" t="s">
        <v>41</v>
      </c>
      <c r="D12" s="15" t="s">
        <v>26</v>
      </c>
      <c r="E12" s="14" t="s">
        <v>27</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1501</v>
      </c>
      <c r="C13" s="8" t="s">
        <v>42</v>
      </c>
      <c r="D13" s="15">
        <v>1.3324450366422385E-3</v>
      </c>
      <c r="E13" s="14">
        <v>0</v>
      </c>
      <c r="F13" s="14">
        <v>0</v>
      </c>
      <c r="G13" s="14">
        <v>1.1992005329780146E-2</v>
      </c>
      <c r="H13" s="14">
        <v>0</v>
      </c>
      <c r="I13" s="14">
        <v>0.24383744170552962</v>
      </c>
      <c r="J13" s="14">
        <v>7.3284477015323115E-3</v>
      </c>
      <c r="K13" s="15">
        <v>7.1952031978680886E-2</v>
      </c>
      <c r="L13" s="14">
        <v>0.26049300466355763</v>
      </c>
      <c r="M13" s="14">
        <v>1.7988007994670221E-2</v>
      </c>
      <c r="N13" s="14">
        <v>4.263824117255164E-2</v>
      </c>
      <c r="O13" s="14">
        <v>0</v>
      </c>
      <c r="P13" s="14">
        <v>9.3271152564956689E-3</v>
      </c>
      <c r="Q13" s="14">
        <v>1.9986675549633578E-3</v>
      </c>
      <c r="R13" s="14">
        <v>1.3324450366422385E-3</v>
      </c>
      <c r="S13" s="14">
        <v>0</v>
      </c>
      <c r="T13" s="14">
        <v>3.0646235842771485E-2</v>
      </c>
      <c r="U13" s="14">
        <v>2.9980013324450366E-2</v>
      </c>
      <c r="V13" s="14">
        <v>0</v>
      </c>
      <c r="W13" s="14">
        <v>1.6655562958027982E-2</v>
      </c>
      <c r="X13" s="14">
        <v>3.9973351099267156E-3</v>
      </c>
      <c r="Y13" s="14">
        <v>0</v>
      </c>
      <c r="Z13" s="21">
        <v>0.24850099933377748</v>
      </c>
    </row>
    <row r="14" spans="1:26" x14ac:dyDescent="0.25">
      <c r="A14" s="4">
        <v>1986</v>
      </c>
      <c r="B14" s="8">
        <v>837</v>
      </c>
      <c r="C14" s="8" t="s">
        <v>43</v>
      </c>
      <c r="D14" s="15">
        <v>1.4336917562724014E-2</v>
      </c>
      <c r="E14" s="14">
        <v>0</v>
      </c>
      <c r="F14" s="14">
        <v>0</v>
      </c>
      <c r="G14" s="14">
        <v>4.7789725209080045E-3</v>
      </c>
      <c r="H14" s="14">
        <v>0</v>
      </c>
      <c r="I14" s="14">
        <v>0.18160095579450419</v>
      </c>
      <c r="J14" s="14">
        <v>4.7789725209080045E-3</v>
      </c>
      <c r="K14" s="15">
        <v>0.16965352449223417</v>
      </c>
      <c r="L14" s="14">
        <v>0.24492234169653526</v>
      </c>
      <c r="M14" s="14">
        <v>2.8673835125448029E-2</v>
      </c>
      <c r="N14" s="14">
        <v>5.8542413381123065E-2</v>
      </c>
      <c r="O14" s="14">
        <v>3.5842293906810036E-3</v>
      </c>
      <c r="P14" s="14">
        <v>0</v>
      </c>
      <c r="Q14" s="14">
        <v>0</v>
      </c>
      <c r="R14" s="14">
        <v>0</v>
      </c>
      <c r="S14" s="14">
        <v>0</v>
      </c>
      <c r="T14" s="14">
        <v>5.9737156511350063E-3</v>
      </c>
      <c r="U14" s="14">
        <v>3.7037037037037035E-2</v>
      </c>
      <c r="V14" s="14">
        <v>0</v>
      </c>
      <c r="W14" s="14">
        <v>7.0489844683393074E-2</v>
      </c>
      <c r="X14" s="14">
        <v>0</v>
      </c>
      <c r="Y14" s="14">
        <v>0</v>
      </c>
      <c r="Z14" s="21">
        <v>0.17562724014336917</v>
      </c>
    </row>
    <row r="15" spans="1:26" x14ac:dyDescent="0.25">
      <c r="A15" s="4">
        <v>1987</v>
      </c>
      <c r="B15" s="8">
        <v>474</v>
      </c>
      <c r="C15" s="8" t="s">
        <v>43</v>
      </c>
      <c r="D15" s="15">
        <v>6.3291139240506328E-3</v>
      </c>
      <c r="E15" s="14">
        <v>0</v>
      </c>
      <c r="F15" s="14">
        <v>0</v>
      </c>
      <c r="G15" s="14">
        <v>0</v>
      </c>
      <c r="H15" s="14">
        <v>0</v>
      </c>
      <c r="I15" s="14">
        <v>9.0717299578059074E-2</v>
      </c>
      <c r="J15" s="14">
        <v>0</v>
      </c>
      <c r="K15" s="15">
        <v>8.8607594936708861E-2</v>
      </c>
      <c r="L15" s="14">
        <v>0.28270042194092826</v>
      </c>
      <c r="M15" s="14">
        <v>6.3291139240506328E-3</v>
      </c>
      <c r="N15" s="14">
        <v>2.5316455696202531E-2</v>
      </c>
      <c r="O15" s="14">
        <v>0</v>
      </c>
      <c r="P15" s="14">
        <v>3.5864978902953586E-2</v>
      </c>
      <c r="Q15" s="14">
        <v>4.2194092827004216E-3</v>
      </c>
      <c r="R15" s="14">
        <v>0</v>
      </c>
      <c r="S15" s="14">
        <v>0</v>
      </c>
      <c r="T15" s="14">
        <v>8.0168776371308009E-2</v>
      </c>
      <c r="U15" s="14">
        <v>1.8987341772151899E-2</v>
      </c>
      <c r="V15" s="14">
        <v>0</v>
      </c>
      <c r="W15" s="14">
        <v>3.5864978902953586E-2</v>
      </c>
      <c r="X15" s="14">
        <v>1.0548523206751054E-2</v>
      </c>
      <c r="Y15" s="14">
        <v>0</v>
      </c>
      <c r="Z15" s="21">
        <v>0.31434599156118143</v>
      </c>
    </row>
    <row r="16" spans="1:26" x14ac:dyDescent="0.25">
      <c r="A16" s="4">
        <v>1988</v>
      </c>
      <c r="B16" s="8">
        <v>800</v>
      </c>
      <c r="C16" s="8" t="s">
        <v>43</v>
      </c>
      <c r="D16" s="15">
        <v>6.2500000000000003E-3</v>
      </c>
      <c r="E16" s="14">
        <v>0</v>
      </c>
      <c r="F16" s="14">
        <v>5.0000000000000001E-3</v>
      </c>
      <c r="G16" s="14">
        <v>0</v>
      </c>
      <c r="H16" s="14">
        <v>0</v>
      </c>
      <c r="I16" s="14">
        <v>0.05</v>
      </c>
      <c r="J16" s="14">
        <v>4.8750000000000002E-2</v>
      </c>
      <c r="K16" s="15">
        <v>0.1525</v>
      </c>
      <c r="L16" s="14">
        <v>0.21625</v>
      </c>
      <c r="M16" s="14">
        <v>1.6250000000000001E-2</v>
      </c>
      <c r="N16" s="14">
        <v>6.6250000000000003E-2</v>
      </c>
      <c r="O16" s="14">
        <v>0</v>
      </c>
      <c r="P16" s="14">
        <v>5.2499999999999998E-2</v>
      </c>
      <c r="Q16" s="14">
        <v>0</v>
      </c>
      <c r="R16" s="14">
        <v>1.125E-2</v>
      </c>
      <c r="S16" s="14">
        <v>0</v>
      </c>
      <c r="T16" s="14">
        <v>0.13750000000000001</v>
      </c>
      <c r="U16" s="14">
        <v>3.875E-2</v>
      </c>
      <c r="V16" s="14">
        <v>0</v>
      </c>
      <c r="W16" s="14">
        <v>3.3750000000000002E-2</v>
      </c>
      <c r="X16" s="14">
        <v>6.2500000000000003E-3</v>
      </c>
      <c r="Y16" s="14">
        <v>0</v>
      </c>
      <c r="Z16" s="21">
        <v>0.15875</v>
      </c>
    </row>
    <row r="17" spans="1:26" x14ac:dyDescent="0.25">
      <c r="A17" s="4">
        <v>1989</v>
      </c>
      <c r="B17" s="8">
        <v>1984</v>
      </c>
      <c r="C17" s="8" t="s">
        <v>43</v>
      </c>
      <c r="D17" s="15">
        <v>2.0161290322580645E-3</v>
      </c>
      <c r="E17" s="14">
        <v>0</v>
      </c>
      <c r="F17" s="14">
        <v>0</v>
      </c>
      <c r="G17" s="14">
        <v>3.0241935483870967E-3</v>
      </c>
      <c r="H17" s="14">
        <v>0</v>
      </c>
      <c r="I17" s="14">
        <v>0.23084677419354838</v>
      </c>
      <c r="J17" s="14">
        <v>1.1592741935483871E-2</v>
      </c>
      <c r="K17" s="15">
        <v>5.2419354838709679E-2</v>
      </c>
      <c r="L17" s="14">
        <v>0.20866935483870969</v>
      </c>
      <c r="M17" s="14">
        <v>6.0483870967741934E-3</v>
      </c>
      <c r="N17" s="14">
        <v>3.9314516129032258E-2</v>
      </c>
      <c r="O17" s="14">
        <v>0</v>
      </c>
      <c r="P17" s="14">
        <v>5.4939516129032258E-2</v>
      </c>
      <c r="Q17" s="14">
        <v>2.0161290322580645E-3</v>
      </c>
      <c r="R17" s="14">
        <v>9.0725806451612909E-3</v>
      </c>
      <c r="S17" s="14">
        <v>0</v>
      </c>
      <c r="T17" s="14">
        <v>5.2419354838709679E-2</v>
      </c>
      <c r="U17" s="14">
        <v>4.5866935483870969E-2</v>
      </c>
      <c r="V17" s="14">
        <v>0</v>
      </c>
      <c r="W17" s="14">
        <v>2.5705645161290324E-2</v>
      </c>
      <c r="X17" s="14">
        <v>0</v>
      </c>
      <c r="Y17" s="14">
        <v>0</v>
      </c>
      <c r="Z17" s="21">
        <v>0.25604838709677419</v>
      </c>
    </row>
    <row r="18" spans="1:26" x14ac:dyDescent="0.25">
      <c r="A18" s="4">
        <v>1990</v>
      </c>
      <c r="B18" s="8">
        <v>2631</v>
      </c>
      <c r="C18" s="8" t="s">
        <v>43</v>
      </c>
      <c r="D18" s="15">
        <v>2.6605853287723297E-3</v>
      </c>
      <c r="E18" s="14">
        <v>0</v>
      </c>
      <c r="F18" s="14">
        <v>0</v>
      </c>
      <c r="G18" s="14">
        <v>7.98175598631699E-3</v>
      </c>
      <c r="H18" s="14">
        <v>0</v>
      </c>
      <c r="I18" s="14">
        <v>0.20182440136830102</v>
      </c>
      <c r="J18" s="14">
        <v>1.178259217027746E-2</v>
      </c>
      <c r="K18" s="15">
        <v>4.370961611554542E-2</v>
      </c>
      <c r="L18" s="14">
        <v>0.10262257696693272</v>
      </c>
      <c r="M18" s="14">
        <v>6.8415051311288486E-3</v>
      </c>
      <c r="N18" s="14">
        <v>1.5203344735841886E-2</v>
      </c>
      <c r="O18" s="14">
        <v>0</v>
      </c>
      <c r="P18" s="14">
        <v>5.8912960851387308E-2</v>
      </c>
      <c r="Q18" s="14">
        <v>1.5203344735841885E-3</v>
      </c>
      <c r="R18" s="14">
        <v>0</v>
      </c>
      <c r="S18" s="14">
        <v>0</v>
      </c>
      <c r="T18" s="14">
        <v>2.9646522234891677E-2</v>
      </c>
      <c r="U18" s="14">
        <v>4.4849866970733565E-2</v>
      </c>
      <c r="V18" s="14">
        <v>0</v>
      </c>
      <c r="W18" s="14">
        <v>1.4443177499049791E-2</v>
      </c>
      <c r="X18" s="14">
        <v>3.4207525655644243E-3</v>
      </c>
      <c r="Y18" s="14">
        <v>0</v>
      </c>
      <c r="Z18" s="21">
        <v>0.45458000760167239</v>
      </c>
    </row>
    <row r="19" spans="1:26" x14ac:dyDescent="0.25">
      <c r="A19" s="4">
        <v>1991</v>
      </c>
      <c r="B19" s="8">
        <v>1267</v>
      </c>
      <c r="C19" s="8" t="s">
        <v>43</v>
      </c>
      <c r="D19" s="15">
        <v>0</v>
      </c>
      <c r="E19" s="14">
        <v>7.8926598263614838E-4</v>
      </c>
      <c r="F19" s="14">
        <v>0</v>
      </c>
      <c r="G19" s="14">
        <v>0</v>
      </c>
      <c r="H19" s="14">
        <v>0</v>
      </c>
      <c r="I19" s="14">
        <v>0.28097868981846885</v>
      </c>
      <c r="J19" s="14">
        <v>0</v>
      </c>
      <c r="K19" s="15">
        <v>7.34017363851618E-2</v>
      </c>
      <c r="L19" s="14">
        <v>0.10655090765588003</v>
      </c>
      <c r="M19" s="14">
        <v>3.1570639305445935E-3</v>
      </c>
      <c r="N19" s="14">
        <v>4.9723756906077346E-2</v>
      </c>
      <c r="O19" s="14">
        <v>0</v>
      </c>
      <c r="P19" s="14">
        <v>0.11128650355169692</v>
      </c>
      <c r="Q19" s="14">
        <v>0</v>
      </c>
      <c r="R19" s="14">
        <v>1.0260457774269928E-2</v>
      </c>
      <c r="S19" s="14">
        <v>0</v>
      </c>
      <c r="T19" s="14">
        <v>2.5256511444356748E-2</v>
      </c>
      <c r="U19" s="14">
        <v>4.1831097079715863E-2</v>
      </c>
      <c r="V19" s="14">
        <v>0</v>
      </c>
      <c r="W19" s="14">
        <v>1.6574585635359115E-2</v>
      </c>
      <c r="X19" s="14">
        <v>4.7355958958168907E-3</v>
      </c>
      <c r="Y19" s="14">
        <v>0</v>
      </c>
      <c r="Z19" s="21">
        <v>0.27545382794001577</v>
      </c>
    </row>
    <row r="20" spans="1:26" x14ac:dyDescent="0.25">
      <c r="A20" s="4">
        <v>1992</v>
      </c>
      <c r="B20" s="8">
        <v>1423</v>
      </c>
      <c r="C20" s="8" t="s">
        <v>43</v>
      </c>
      <c r="D20" s="15">
        <v>0</v>
      </c>
      <c r="E20" s="14">
        <v>0</v>
      </c>
      <c r="F20" s="14">
        <v>0</v>
      </c>
      <c r="G20" s="14">
        <v>3.5137034434293743E-3</v>
      </c>
      <c r="H20" s="14">
        <v>0</v>
      </c>
      <c r="I20" s="14">
        <v>0.17146872803935348</v>
      </c>
      <c r="J20" s="14">
        <v>0</v>
      </c>
      <c r="K20" s="15">
        <v>0.10892480674631061</v>
      </c>
      <c r="L20" s="14">
        <v>0.11384399156711174</v>
      </c>
      <c r="M20" s="14">
        <v>1.4054813773717498E-3</v>
      </c>
      <c r="N20" s="14">
        <v>1.4757554462403372E-2</v>
      </c>
      <c r="O20" s="14">
        <v>0</v>
      </c>
      <c r="P20" s="14">
        <v>0.10892480674631061</v>
      </c>
      <c r="Q20" s="14">
        <v>0</v>
      </c>
      <c r="R20" s="14">
        <v>2.8109627547434997E-3</v>
      </c>
      <c r="S20" s="14">
        <v>0</v>
      </c>
      <c r="T20" s="14">
        <v>1.1946591707659875E-2</v>
      </c>
      <c r="U20" s="14">
        <v>6.7463106113843985E-2</v>
      </c>
      <c r="V20" s="14">
        <v>0</v>
      </c>
      <c r="W20" s="14">
        <v>7.7301475755446238E-3</v>
      </c>
      <c r="X20" s="14">
        <v>0</v>
      </c>
      <c r="Y20" s="14">
        <v>2.8109627547434997E-3</v>
      </c>
      <c r="Z20" s="21">
        <v>0.38439915671117358</v>
      </c>
    </row>
    <row r="21" spans="1:26" x14ac:dyDescent="0.25">
      <c r="A21" s="4">
        <v>1993</v>
      </c>
      <c r="B21" s="8">
        <v>1048</v>
      </c>
      <c r="C21" s="8" t="s">
        <v>43</v>
      </c>
      <c r="D21" s="15">
        <v>7.6335877862595426E-3</v>
      </c>
      <c r="E21" s="14">
        <v>0</v>
      </c>
      <c r="F21" s="14">
        <v>0</v>
      </c>
      <c r="G21" s="14">
        <v>2.8625954198473282E-3</v>
      </c>
      <c r="H21" s="14">
        <v>0</v>
      </c>
      <c r="I21" s="14">
        <v>0.17366412213740459</v>
      </c>
      <c r="J21" s="14">
        <v>0</v>
      </c>
      <c r="K21" s="15">
        <v>5.4389312977099237E-2</v>
      </c>
      <c r="L21" s="14">
        <v>6.7748091603053437E-2</v>
      </c>
      <c r="M21" s="14">
        <v>3.8167938931297708E-3</v>
      </c>
      <c r="N21" s="14">
        <v>9.5419847328244278E-3</v>
      </c>
      <c r="O21" s="14">
        <v>0</v>
      </c>
      <c r="P21" s="14">
        <v>8.5877862595419852E-2</v>
      </c>
      <c r="Q21" s="14">
        <v>0</v>
      </c>
      <c r="R21" s="14">
        <v>9.5419847328244278E-3</v>
      </c>
      <c r="S21" s="14">
        <v>0</v>
      </c>
      <c r="T21" s="14">
        <v>5.7251908396946565E-3</v>
      </c>
      <c r="U21" s="14">
        <v>1.9083969465648856E-2</v>
      </c>
      <c r="V21" s="14">
        <v>0</v>
      </c>
      <c r="W21" s="14">
        <v>2.1946564885496182E-2</v>
      </c>
      <c r="X21" s="14">
        <v>0</v>
      </c>
      <c r="Y21" s="14">
        <v>0</v>
      </c>
      <c r="Z21" s="21">
        <v>0.53816793893129766</v>
      </c>
    </row>
    <row r="22" spans="1:26" x14ac:dyDescent="0.25">
      <c r="A22" s="4">
        <v>1994</v>
      </c>
      <c r="B22" s="8">
        <v>410</v>
      </c>
      <c r="C22" s="8" t="s">
        <v>43</v>
      </c>
      <c r="D22" s="15">
        <v>0</v>
      </c>
      <c r="E22" s="14">
        <v>0</v>
      </c>
      <c r="F22" s="14">
        <v>0</v>
      </c>
      <c r="G22" s="14">
        <v>0</v>
      </c>
      <c r="H22" s="14">
        <v>0</v>
      </c>
      <c r="I22" s="14">
        <v>0.17073170731707318</v>
      </c>
      <c r="J22" s="14">
        <v>1.9512195121951219E-2</v>
      </c>
      <c r="K22" s="15">
        <v>8.0487804878048783E-2</v>
      </c>
      <c r="L22" s="14">
        <v>5.6097560975609757E-2</v>
      </c>
      <c r="M22" s="14">
        <v>0</v>
      </c>
      <c r="N22" s="14">
        <v>2.6829268292682926E-2</v>
      </c>
      <c r="O22" s="14">
        <v>0</v>
      </c>
      <c r="P22" s="14">
        <v>2.4390243902439025E-2</v>
      </c>
      <c r="Q22" s="14">
        <v>0</v>
      </c>
      <c r="R22" s="14">
        <v>9.7560975609756097E-3</v>
      </c>
      <c r="S22" s="14">
        <v>0</v>
      </c>
      <c r="T22" s="14">
        <v>2.9268292682926831E-2</v>
      </c>
      <c r="U22" s="14">
        <v>1.7073170731707318E-2</v>
      </c>
      <c r="V22" s="14">
        <v>0</v>
      </c>
      <c r="W22" s="14">
        <v>1.9512195121951219E-2</v>
      </c>
      <c r="X22" s="14">
        <v>0</v>
      </c>
      <c r="Y22" s="14">
        <v>9.7560975609756097E-3</v>
      </c>
      <c r="Z22" s="21">
        <v>0.53658536585365857</v>
      </c>
    </row>
    <row r="23" spans="1:26" x14ac:dyDescent="0.25">
      <c r="A23" s="4">
        <v>1995</v>
      </c>
      <c r="B23" s="8">
        <v>255</v>
      </c>
      <c r="C23" s="8" t="s">
        <v>43</v>
      </c>
      <c r="D23" s="15">
        <v>0</v>
      </c>
      <c r="E23" s="14">
        <v>0</v>
      </c>
      <c r="F23" s="14">
        <v>0</v>
      </c>
      <c r="G23" s="14">
        <v>0</v>
      </c>
      <c r="H23" s="14">
        <v>0</v>
      </c>
      <c r="I23" s="14">
        <v>0.18431372549019609</v>
      </c>
      <c r="J23" s="14">
        <v>1.5686274509803921E-2</v>
      </c>
      <c r="K23" s="15">
        <v>0</v>
      </c>
      <c r="L23" s="14">
        <v>0.11372549019607843</v>
      </c>
      <c r="M23" s="14">
        <v>0</v>
      </c>
      <c r="N23" s="14">
        <v>2.7450980392156862E-2</v>
      </c>
      <c r="O23" s="14">
        <v>0</v>
      </c>
      <c r="P23" s="14">
        <v>9.8039215686274508E-2</v>
      </c>
      <c r="Q23" s="14">
        <v>3.9215686274509803E-3</v>
      </c>
      <c r="R23" s="14">
        <v>1.5686274509803921E-2</v>
      </c>
      <c r="S23" s="14">
        <v>0</v>
      </c>
      <c r="T23" s="14">
        <v>5.0980392156862744E-2</v>
      </c>
      <c r="U23" s="14">
        <v>1.9607843137254902E-2</v>
      </c>
      <c r="V23" s="14">
        <v>0</v>
      </c>
      <c r="W23" s="14">
        <v>3.5294117647058823E-2</v>
      </c>
      <c r="X23" s="14">
        <v>1.1764705882352941E-2</v>
      </c>
      <c r="Y23" s="14">
        <v>7.8431372549019607E-2</v>
      </c>
      <c r="Z23" s="21">
        <v>0.34509803921568627</v>
      </c>
    </row>
    <row r="24" spans="1:26" x14ac:dyDescent="0.25">
      <c r="A24" s="4">
        <v>1996</v>
      </c>
      <c r="B24" s="8">
        <v>921</v>
      </c>
      <c r="C24" s="8" t="s">
        <v>43</v>
      </c>
      <c r="D24" s="15">
        <v>0</v>
      </c>
      <c r="E24" s="14">
        <v>1.0857763300760044E-3</v>
      </c>
      <c r="F24" s="14">
        <v>0</v>
      </c>
      <c r="G24" s="14">
        <v>0</v>
      </c>
      <c r="H24" s="14">
        <v>0</v>
      </c>
      <c r="I24" s="14">
        <v>0</v>
      </c>
      <c r="J24" s="14">
        <v>2.1715526601520088E-3</v>
      </c>
      <c r="K24" s="15">
        <v>0</v>
      </c>
      <c r="L24" s="14">
        <v>0.15092290988056462</v>
      </c>
      <c r="M24" s="14">
        <v>0</v>
      </c>
      <c r="N24" s="14">
        <v>4.3431053203040176E-3</v>
      </c>
      <c r="O24" s="14">
        <v>0</v>
      </c>
      <c r="P24" s="14">
        <v>4.1259500542888163E-2</v>
      </c>
      <c r="Q24" s="14">
        <v>0</v>
      </c>
      <c r="R24" s="14">
        <v>7.6004343105320303E-3</v>
      </c>
      <c r="S24" s="14">
        <v>0</v>
      </c>
      <c r="T24" s="14">
        <v>0</v>
      </c>
      <c r="U24" s="14">
        <v>5.3203040173724209E-2</v>
      </c>
      <c r="V24" s="14">
        <v>0</v>
      </c>
      <c r="W24" s="14">
        <v>4.3431053203040176E-3</v>
      </c>
      <c r="X24" s="14">
        <v>0</v>
      </c>
      <c r="Y24" s="14">
        <v>1.0857763300760044E-3</v>
      </c>
      <c r="Z24" s="21">
        <v>0.73398479913137893</v>
      </c>
    </row>
    <row r="25" spans="1:26" x14ac:dyDescent="0.25">
      <c r="A25" s="4">
        <v>1997</v>
      </c>
      <c r="B25" s="8">
        <v>757</v>
      </c>
      <c r="C25" s="8" t="s">
        <v>43</v>
      </c>
      <c r="D25" s="15">
        <v>1.3210039630118889E-2</v>
      </c>
      <c r="E25" s="14">
        <v>0</v>
      </c>
      <c r="F25" s="14">
        <v>0</v>
      </c>
      <c r="G25" s="14">
        <v>0</v>
      </c>
      <c r="H25" s="14">
        <v>0</v>
      </c>
      <c r="I25" s="14">
        <v>0.10700132100396301</v>
      </c>
      <c r="J25" s="14">
        <v>3.8309114927344783E-2</v>
      </c>
      <c r="K25" s="15">
        <v>1.321003963011889E-3</v>
      </c>
      <c r="L25" s="14">
        <v>0.16248348745046237</v>
      </c>
      <c r="M25" s="14">
        <v>0</v>
      </c>
      <c r="N25" s="14">
        <v>9.247027741083224E-3</v>
      </c>
      <c r="O25" s="14">
        <v>0</v>
      </c>
      <c r="P25" s="14">
        <v>7.3976221928665792E-2</v>
      </c>
      <c r="Q25" s="14">
        <v>0</v>
      </c>
      <c r="R25" s="14">
        <v>3.0383091149273449E-2</v>
      </c>
      <c r="S25" s="14">
        <v>0</v>
      </c>
      <c r="T25" s="14">
        <v>3.3025099075297229E-2</v>
      </c>
      <c r="U25" s="14">
        <v>5.2840158520475564E-2</v>
      </c>
      <c r="V25" s="14">
        <v>0</v>
      </c>
      <c r="W25" s="14">
        <v>2.5099075297225892E-2</v>
      </c>
      <c r="X25" s="14">
        <v>0</v>
      </c>
      <c r="Y25" s="14">
        <v>0</v>
      </c>
      <c r="Z25" s="21">
        <v>0.45310435931307796</v>
      </c>
    </row>
    <row r="26" spans="1:26" x14ac:dyDescent="0.25">
      <c r="A26" s="4">
        <v>1998</v>
      </c>
      <c r="B26" s="8">
        <v>1133</v>
      </c>
      <c r="C26" s="8" t="s">
        <v>43</v>
      </c>
      <c r="D26" s="15">
        <v>7.0609002647837602E-3</v>
      </c>
      <c r="E26" s="14">
        <v>0</v>
      </c>
      <c r="F26" s="14">
        <v>0</v>
      </c>
      <c r="G26" s="14">
        <v>0</v>
      </c>
      <c r="H26" s="14">
        <v>0</v>
      </c>
      <c r="I26" s="14">
        <v>6.1782877316857903E-3</v>
      </c>
      <c r="J26" s="14">
        <v>0</v>
      </c>
      <c r="K26" s="15">
        <v>0</v>
      </c>
      <c r="L26" s="14">
        <v>2.9126213592233011E-2</v>
      </c>
      <c r="M26" s="14">
        <v>0</v>
      </c>
      <c r="N26" s="14">
        <v>0</v>
      </c>
      <c r="O26" s="14">
        <v>0</v>
      </c>
      <c r="P26" s="14">
        <v>3.8834951456310676E-2</v>
      </c>
      <c r="Q26" s="14">
        <v>0</v>
      </c>
      <c r="R26" s="14">
        <v>9.7087378640776691E-3</v>
      </c>
      <c r="S26" s="14">
        <v>0</v>
      </c>
      <c r="T26" s="14">
        <v>1.76522506619594E-3</v>
      </c>
      <c r="U26" s="14">
        <v>1.76522506619594E-3</v>
      </c>
      <c r="V26" s="14">
        <v>0</v>
      </c>
      <c r="W26" s="14">
        <v>2.6478375992939102E-3</v>
      </c>
      <c r="X26" s="14">
        <v>0</v>
      </c>
      <c r="Y26" s="14">
        <v>8.8261253309796991E-3</v>
      </c>
      <c r="Z26" s="21">
        <v>0.89408649602824364</v>
      </c>
    </row>
    <row r="27" spans="1:26" x14ac:dyDescent="0.25">
      <c r="A27" s="4">
        <v>1999</v>
      </c>
      <c r="B27" s="8">
        <v>1233</v>
      </c>
      <c r="C27" s="8" t="s">
        <v>43</v>
      </c>
      <c r="D27" s="15">
        <v>2.4330900243309003E-3</v>
      </c>
      <c r="E27" s="14">
        <v>2.4330900243309003E-3</v>
      </c>
      <c r="F27" s="14">
        <v>0</v>
      </c>
      <c r="G27" s="14">
        <v>4.0551500405515001E-3</v>
      </c>
      <c r="H27" s="14">
        <v>0</v>
      </c>
      <c r="I27" s="14">
        <v>5.6772100567721003E-3</v>
      </c>
      <c r="J27" s="14">
        <v>1.7031630170316302E-2</v>
      </c>
      <c r="K27" s="15">
        <v>0</v>
      </c>
      <c r="L27" s="14">
        <v>7.3803730738037296E-2</v>
      </c>
      <c r="M27" s="14">
        <v>2.4330900243309003E-3</v>
      </c>
      <c r="N27" s="14">
        <v>0</v>
      </c>
      <c r="O27" s="14">
        <v>0</v>
      </c>
      <c r="P27" s="14">
        <v>0.11354420113544202</v>
      </c>
      <c r="Q27" s="14">
        <v>3.2441200324412004E-3</v>
      </c>
      <c r="R27" s="14">
        <v>7.2992700729927005E-3</v>
      </c>
      <c r="S27" s="14">
        <v>0</v>
      </c>
      <c r="T27" s="14">
        <v>8.1103000811030002E-3</v>
      </c>
      <c r="U27" s="14">
        <v>4.0551500405515001E-3</v>
      </c>
      <c r="V27" s="14">
        <v>0</v>
      </c>
      <c r="W27" s="14">
        <v>6.4882400648824008E-3</v>
      </c>
      <c r="X27" s="14">
        <v>2.4330900243309003E-3</v>
      </c>
      <c r="Y27" s="14">
        <v>8.9213300892133016E-3</v>
      </c>
      <c r="Z27" s="21">
        <v>0.7380373073803731</v>
      </c>
    </row>
    <row r="28" spans="1:26" x14ac:dyDescent="0.25">
      <c r="A28" s="4">
        <v>2000</v>
      </c>
      <c r="B28" s="8">
        <v>629</v>
      </c>
      <c r="C28" s="8" t="s">
        <v>43</v>
      </c>
      <c r="D28" s="15">
        <v>1.4308426073131954E-2</v>
      </c>
      <c r="E28" s="14">
        <v>0</v>
      </c>
      <c r="F28" s="14">
        <v>0</v>
      </c>
      <c r="G28" s="14">
        <v>4.7694753577106515E-3</v>
      </c>
      <c r="H28" s="14">
        <v>0</v>
      </c>
      <c r="I28" s="14">
        <v>0.1192368839427663</v>
      </c>
      <c r="J28" s="14">
        <v>3.4976152623211444E-2</v>
      </c>
      <c r="K28" s="15">
        <v>0</v>
      </c>
      <c r="L28" s="14">
        <v>8.2670906200317959E-2</v>
      </c>
      <c r="M28" s="14">
        <v>0</v>
      </c>
      <c r="N28" s="14">
        <v>0</v>
      </c>
      <c r="O28" s="14">
        <v>0</v>
      </c>
      <c r="P28" s="14">
        <v>0.10492845786963434</v>
      </c>
      <c r="Q28" s="14">
        <v>0</v>
      </c>
      <c r="R28" s="14">
        <v>1.7488076311605722E-2</v>
      </c>
      <c r="S28" s="14">
        <v>0</v>
      </c>
      <c r="T28" s="14">
        <v>6.3593004769475362E-3</v>
      </c>
      <c r="U28" s="14">
        <v>4.7694753577106515E-3</v>
      </c>
      <c r="V28" s="14">
        <v>0</v>
      </c>
      <c r="W28" s="14">
        <v>0</v>
      </c>
      <c r="X28" s="14">
        <v>0</v>
      </c>
      <c r="Y28" s="14">
        <v>0</v>
      </c>
      <c r="Z28" s="21">
        <v>0.61049284578696339</v>
      </c>
    </row>
    <row r="29" spans="1:26" x14ac:dyDescent="0.25">
      <c r="A29" s="4">
        <v>2001</v>
      </c>
      <c r="B29" s="8">
        <v>780</v>
      </c>
      <c r="C29" s="8" t="s">
        <v>43</v>
      </c>
      <c r="D29" s="15">
        <v>2.5641025641025641E-3</v>
      </c>
      <c r="E29" s="14">
        <v>0</v>
      </c>
      <c r="F29" s="14">
        <v>0</v>
      </c>
      <c r="G29" s="14">
        <v>0</v>
      </c>
      <c r="H29" s="14">
        <v>0</v>
      </c>
      <c r="I29" s="14">
        <v>6.6666666666666666E-2</v>
      </c>
      <c r="J29" s="14">
        <v>2.1794871794871794E-2</v>
      </c>
      <c r="K29" s="15">
        <v>0</v>
      </c>
      <c r="L29" s="14">
        <v>5.128205128205128E-2</v>
      </c>
      <c r="M29" s="14">
        <v>0</v>
      </c>
      <c r="N29" s="14">
        <v>0</v>
      </c>
      <c r="O29" s="14">
        <v>0</v>
      </c>
      <c r="P29" s="14">
        <v>5.5128205128205127E-2</v>
      </c>
      <c r="Q29" s="14">
        <v>1.6666666666666666E-2</v>
      </c>
      <c r="R29" s="14">
        <v>1.4102564102564103E-2</v>
      </c>
      <c r="S29" s="14">
        <v>0</v>
      </c>
      <c r="T29" s="14">
        <v>1.2820512820512821E-3</v>
      </c>
      <c r="U29" s="14">
        <v>1.1538461538461537E-2</v>
      </c>
      <c r="V29" s="14">
        <v>0</v>
      </c>
      <c r="W29" s="14">
        <v>1.4102564102564103E-2</v>
      </c>
      <c r="X29" s="14">
        <v>0</v>
      </c>
      <c r="Y29" s="14">
        <v>6.41025641025641E-3</v>
      </c>
      <c r="Z29" s="21">
        <v>0.7384615384615385</v>
      </c>
    </row>
    <row r="30" spans="1:26" x14ac:dyDescent="0.25">
      <c r="A30" s="4">
        <v>2002</v>
      </c>
      <c r="B30" s="8">
        <v>330</v>
      </c>
      <c r="C30" s="8" t="s">
        <v>43</v>
      </c>
      <c r="D30" s="15">
        <v>6.0606060606060606E-3</v>
      </c>
      <c r="E30" s="14">
        <v>0</v>
      </c>
      <c r="F30" s="14">
        <v>0</v>
      </c>
      <c r="G30" s="14">
        <v>0</v>
      </c>
      <c r="H30" s="14">
        <v>0</v>
      </c>
      <c r="I30" s="14">
        <v>0.13333333333333333</v>
      </c>
      <c r="J30" s="14">
        <v>3.0303030303030304E-2</v>
      </c>
      <c r="K30" s="15">
        <v>0</v>
      </c>
      <c r="L30" s="14">
        <v>9.3939393939393934E-2</v>
      </c>
      <c r="M30" s="14">
        <v>0</v>
      </c>
      <c r="N30" s="14">
        <v>6.0606060606060606E-3</v>
      </c>
      <c r="O30" s="14">
        <v>0</v>
      </c>
      <c r="P30" s="14">
        <v>0.13636363636363635</v>
      </c>
      <c r="Q30" s="14">
        <v>1.5151515151515152E-2</v>
      </c>
      <c r="R30" s="14">
        <v>6.0606060606060606E-3</v>
      </c>
      <c r="S30" s="14">
        <v>0</v>
      </c>
      <c r="T30" s="14">
        <v>3.0303030303030304E-2</v>
      </c>
      <c r="U30" s="14">
        <v>1.8181818181818181E-2</v>
      </c>
      <c r="V30" s="14">
        <v>0</v>
      </c>
      <c r="W30" s="14">
        <v>1.2121212121212121E-2</v>
      </c>
      <c r="X30" s="14">
        <v>0</v>
      </c>
      <c r="Y30" s="14">
        <v>3.0303030303030303E-3</v>
      </c>
      <c r="Z30" s="21">
        <v>0.50909090909090904</v>
      </c>
    </row>
    <row r="31" spans="1:26" x14ac:dyDescent="0.25">
      <c r="A31" s="4">
        <v>2003</v>
      </c>
      <c r="B31" s="8">
        <v>539</v>
      </c>
      <c r="C31" s="8" t="s">
        <v>43</v>
      </c>
      <c r="D31" s="15">
        <v>1.1131725417439703E-2</v>
      </c>
      <c r="E31" s="14">
        <v>0</v>
      </c>
      <c r="F31" s="14">
        <v>0</v>
      </c>
      <c r="G31" s="14">
        <v>0</v>
      </c>
      <c r="H31" s="14">
        <v>0</v>
      </c>
      <c r="I31" s="14">
        <v>7.4211502782931343E-2</v>
      </c>
      <c r="J31" s="14">
        <v>3.1539888682745827E-2</v>
      </c>
      <c r="K31" s="15">
        <v>0</v>
      </c>
      <c r="L31" s="14">
        <v>3.3395176252319109E-2</v>
      </c>
      <c r="M31" s="14">
        <v>0</v>
      </c>
      <c r="N31" s="14">
        <v>0</v>
      </c>
      <c r="O31" s="14">
        <v>0</v>
      </c>
      <c r="P31" s="14">
        <v>5.9369202226345084E-2</v>
      </c>
      <c r="Q31" s="14">
        <v>1.1131725417439703E-2</v>
      </c>
      <c r="R31" s="14">
        <v>0</v>
      </c>
      <c r="S31" s="14">
        <v>0</v>
      </c>
      <c r="T31" s="14">
        <v>1.8552875695732839E-3</v>
      </c>
      <c r="U31" s="14">
        <v>7.4211502782931356E-3</v>
      </c>
      <c r="V31" s="14">
        <v>0</v>
      </c>
      <c r="W31" s="14">
        <v>1.4842300556586271E-2</v>
      </c>
      <c r="X31" s="14">
        <v>0</v>
      </c>
      <c r="Y31" s="14">
        <v>3.7105751391465678E-3</v>
      </c>
      <c r="Z31" s="21">
        <v>0.75139146567717996</v>
      </c>
    </row>
    <row r="32" spans="1:26" x14ac:dyDescent="0.25">
      <c r="A32" s="4">
        <v>2004</v>
      </c>
      <c r="B32" s="8">
        <v>523</v>
      </c>
      <c r="C32" s="8" t="s">
        <v>43</v>
      </c>
      <c r="D32" s="15">
        <v>9.5602294455066923E-3</v>
      </c>
      <c r="E32" s="14">
        <v>0</v>
      </c>
      <c r="F32" s="14">
        <v>0</v>
      </c>
      <c r="G32" s="14">
        <v>7.6481835564053535E-3</v>
      </c>
      <c r="H32" s="14">
        <v>0</v>
      </c>
      <c r="I32" s="14">
        <v>0.18546845124282985</v>
      </c>
      <c r="J32" s="14">
        <v>5.9273422562141492E-2</v>
      </c>
      <c r="K32" s="15">
        <v>0</v>
      </c>
      <c r="L32" s="14">
        <v>7.6481835564053535E-3</v>
      </c>
      <c r="M32" s="14">
        <v>0</v>
      </c>
      <c r="N32" s="14">
        <v>0</v>
      </c>
      <c r="O32" s="14">
        <v>0</v>
      </c>
      <c r="P32" s="14">
        <v>0.14531548757170173</v>
      </c>
      <c r="Q32" s="14">
        <v>3.8240917782026767E-3</v>
      </c>
      <c r="R32" s="14">
        <v>0</v>
      </c>
      <c r="S32" s="14">
        <v>0</v>
      </c>
      <c r="T32" s="14">
        <v>1.9120458891013384E-3</v>
      </c>
      <c r="U32" s="14">
        <v>2.2944550669216062E-2</v>
      </c>
      <c r="V32" s="14">
        <v>0</v>
      </c>
      <c r="W32" s="14">
        <v>2.676864244741874E-2</v>
      </c>
      <c r="X32" s="14">
        <v>0</v>
      </c>
      <c r="Y32" s="14">
        <v>0</v>
      </c>
      <c r="Z32" s="21">
        <v>0.5296367112810707</v>
      </c>
    </row>
    <row r="33" spans="1:26" x14ac:dyDescent="0.25">
      <c r="A33" s="4">
        <v>2005</v>
      </c>
      <c r="B33" s="8">
        <v>693</v>
      </c>
      <c r="C33" s="8" t="s">
        <v>43</v>
      </c>
      <c r="D33" s="15">
        <v>0</v>
      </c>
      <c r="E33" s="14">
        <v>0</v>
      </c>
      <c r="F33" s="14">
        <v>0</v>
      </c>
      <c r="G33" s="14">
        <v>2.886002886002886E-3</v>
      </c>
      <c r="H33" s="14">
        <v>0</v>
      </c>
      <c r="I33" s="14">
        <v>0.13852813852813856</v>
      </c>
      <c r="J33" s="14">
        <v>3.4632034632034632E-2</v>
      </c>
      <c r="K33" s="15">
        <v>0</v>
      </c>
      <c r="L33" s="14">
        <v>5.916305916305916E-2</v>
      </c>
      <c r="M33" s="14">
        <v>0</v>
      </c>
      <c r="N33" s="14">
        <v>0</v>
      </c>
      <c r="O33" s="14">
        <v>0</v>
      </c>
      <c r="P33" s="14">
        <v>5.627705627705628E-2</v>
      </c>
      <c r="Q33" s="14">
        <v>2.4531024531024532E-2</v>
      </c>
      <c r="R33" s="14">
        <v>2.886002886002886E-3</v>
      </c>
      <c r="S33" s="14">
        <v>0</v>
      </c>
      <c r="T33" s="14">
        <v>4.329004329004329E-3</v>
      </c>
      <c r="U33" s="14">
        <v>2.886002886002886E-3</v>
      </c>
      <c r="V33" s="14">
        <v>0</v>
      </c>
      <c r="W33" s="14">
        <v>5.3391053391053392E-2</v>
      </c>
      <c r="X33" s="14">
        <v>0</v>
      </c>
      <c r="Y33" s="14">
        <v>1.2987012987012988E-2</v>
      </c>
      <c r="Z33" s="21">
        <v>0.60750360750360755</v>
      </c>
    </row>
    <row r="34" spans="1:26" x14ac:dyDescent="0.25">
      <c r="A34" s="4">
        <v>2006</v>
      </c>
      <c r="B34" s="8">
        <v>400</v>
      </c>
      <c r="C34" s="8" t="s">
        <v>30</v>
      </c>
      <c r="D34" s="15">
        <v>0.01</v>
      </c>
      <c r="E34" s="14">
        <v>0</v>
      </c>
      <c r="F34" s="14">
        <v>0</v>
      </c>
      <c r="G34" s="14">
        <v>5.0000000000000001E-3</v>
      </c>
      <c r="H34" s="14">
        <v>0</v>
      </c>
      <c r="I34" s="14">
        <v>0.20499999999999999</v>
      </c>
      <c r="J34" s="14">
        <v>5.7500000000000002E-2</v>
      </c>
      <c r="K34" s="15">
        <v>0</v>
      </c>
      <c r="L34" s="14">
        <v>2.5000000000000001E-2</v>
      </c>
      <c r="M34" s="14">
        <v>0</v>
      </c>
      <c r="N34" s="14">
        <v>0</v>
      </c>
      <c r="O34" s="14">
        <v>0</v>
      </c>
      <c r="P34" s="14">
        <v>0.1275</v>
      </c>
      <c r="Q34" s="14">
        <v>0.01</v>
      </c>
      <c r="R34" s="14">
        <v>1.2500000000000001E-2</v>
      </c>
      <c r="S34" s="14">
        <v>0</v>
      </c>
      <c r="T34" s="14">
        <v>0</v>
      </c>
      <c r="U34" s="14">
        <v>5.0000000000000001E-3</v>
      </c>
      <c r="V34" s="14">
        <v>0</v>
      </c>
      <c r="W34" s="14">
        <v>0</v>
      </c>
      <c r="X34" s="14">
        <v>0</v>
      </c>
      <c r="Y34" s="14">
        <v>0</v>
      </c>
      <c r="Z34" s="21">
        <v>0.54249999999999998</v>
      </c>
    </row>
    <row r="35" spans="1:26" x14ac:dyDescent="0.25">
      <c r="A35" s="4">
        <v>2007</v>
      </c>
      <c r="B35" s="8">
        <v>794</v>
      </c>
      <c r="C35" s="8" t="s">
        <v>62</v>
      </c>
      <c r="D35" s="15">
        <v>0</v>
      </c>
      <c r="E35" s="14">
        <v>0</v>
      </c>
      <c r="F35" s="14">
        <v>0</v>
      </c>
      <c r="G35" s="14">
        <v>0</v>
      </c>
      <c r="H35" s="14">
        <v>0</v>
      </c>
      <c r="I35" s="14">
        <v>9.3198992443324941E-2</v>
      </c>
      <c r="J35" s="14">
        <v>1.1335012594458438E-2</v>
      </c>
      <c r="K35" s="15">
        <v>0</v>
      </c>
      <c r="L35" s="14">
        <v>1.2594458438287154E-2</v>
      </c>
      <c r="M35" s="14">
        <v>0</v>
      </c>
      <c r="N35" s="14">
        <v>0</v>
      </c>
      <c r="O35" s="14">
        <v>0</v>
      </c>
      <c r="P35" s="14">
        <v>6.2972292191435771E-3</v>
      </c>
      <c r="Q35" s="14">
        <v>0</v>
      </c>
      <c r="R35" s="14">
        <v>0</v>
      </c>
      <c r="S35" s="14">
        <v>0</v>
      </c>
      <c r="T35" s="14">
        <v>0</v>
      </c>
      <c r="U35" s="14">
        <v>3.778337531486146E-3</v>
      </c>
      <c r="V35" s="14">
        <v>0</v>
      </c>
      <c r="W35" s="14">
        <v>0</v>
      </c>
      <c r="X35" s="14">
        <v>0</v>
      </c>
      <c r="Y35" s="14">
        <v>0</v>
      </c>
      <c r="Z35" s="21">
        <v>0.87279596977329976</v>
      </c>
    </row>
    <row r="36" spans="1:26" x14ac:dyDescent="0.25">
      <c r="A36" s="4">
        <v>2008</v>
      </c>
      <c r="B36" s="8">
        <v>760</v>
      </c>
      <c r="C36" s="8" t="s">
        <v>61</v>
      </c>
      <c r="D36" s="15">
        <v>2.631578947368421E-3</v>
      </c>
      <c r="E36" s="14">
        <v>2.631578947368421E-3</v>
      </c>
      <c r="F36" s="14">
        <v>0</v>
      </c>
      <c r="G36" s="14">
        <v>0</v>
      </c>
      <c r="H36" s="14">
        <v>0</v>
      </c>
      <c r="I36" s="14">
        <v>0.28157894736842104</v>
      </c>
      <c r="J36" s="14">
        <v>0.11052631578947368</v>
      </c>
      <c r="K36" s="15">
        <v>0</v>
      </c>
      <c r="L36" s="14">
        <v>4.736842105263158E-2</v>
      </c>
      <c r="M36" s="14">
        <v>0</v>
      </c>
      <c r="N36" s="14">
        <v>1.3157894736842105E-3</v>
      </c>
      <c r="O36" s="14">
        <v>0</v>
      </c>
      <c r="P36" s="14">
        <v>4.8684210526315788E-2</v>
      </c>
      <c r="Q36" s="14">
        <v>1.1842105263157895E-2</v>
      </c>
      <c r="R36" s="14">
        <v>0</v>
      </c>
      <c r="S36" s="14">
        <v>0</v>
      </c>
      <c r="T36" s="14">
        <v>1.9736842105263157E-2</v>
      </c>
      <c r="U36" s="14">
        <v>1.0526315789473684E-2</v>
      </c>
      <c r="V36" s="14">
        <v>0</v>
      </c>
      <c r="W36" s="14">
        <v>5.263157894736842E-3</v>
      </c>
      <c r="X36" s="14">
        <v>0</v>
      </c>
      <c r="Y36" s="14">
        <v>0</v>
      </c>
      <c r="Z36" s="21">
        <v>0.45789473684210524</v>
      </c>
    </row>
    <row r="37" spans="1:26" x14ac:dyDescent="0.25">
      <c r="A37" s="4">
        <v>2009</v>
      </c>
      <c r="B37" s="8">
        <v>2088</v>
      </c>
      <c r="C37" s="8" t="s">
        <v>42</v>
      </c>
      <c r="D37" s="15">
        <v>0</v>
      </c>
      <c r="E37" s="14">
        <v>0</v>
      </c>
      <c r="F37" s="14">
        <v>0</v>
      </c>
      <c r="G37" s="14">
        <v>1.4367816091954023E-3</v>
      </c>
      <c r="H37" s="14">
        <v>0</v>
      </c>
      <c r="I37" s="14">
        <v>1.1015325670498084E-2</v>
      </c>
      <c r="J37" s="14">
        <v>3.0651340996168581E-2</v>
      </c>
      <c r="K37" s="15">
        <v>0</v>
      </c>
      <c r="L37" s="14">
        <v>2.8735632183908046E-2</v>
      </c>
      <c r="M37" s="14">
        <v>0</v>
      </c>
      <c r="N37" s="14">
        <v>0</v>
      </c>
      <c r="O37" s="14">
        <v>0</v>
      </c>
      <c r="P37" s="14">
        <v>6.7049808429118776E-3</v>
      </c>
      <c r="Q37" s="14">
        <v>9.5785440613026815E-4</v>
      </c>
      <c r="R37" s="14">
        <v>0</v>
      </c>
      <c r="S37" s="14">
        <v>0</v>
      </c>
      <c r="T37" s="14">
        <v>9.5785440613026815E-4</v>
      </c>
      <c r="U37" s="14">
        <v>9.0996168582375483E-3</v>
      </c>
      <c r="V37" s="14">
        <v>0</v>
      </c>
      <c r="W37" s="14">
        <v>1.5804597701149427E-2</v>
      </c>
      <c r="X37" s="14">
        <v>1.0057471264367816E-2</v>
      </c>
      <c r="Y37" s="14">
        <v>4.7892720306513407E-4</v>
      </c>
      <c r="Z37" s="21">
        <v>0.88409961685823757</v>
      </c>
    </row>
    <row r="38" spans="1:26" x14ac:dyDescent="0.25">
      <c r="A38" s="4">
        <v>2010</v>
      </c>
      <c r="B38" s="8">
        <v>1938</v>
      </c>
      <c r="C38" s="8" t="s">
        <v>43</v>
      </c>
      <c r="D38" s="15">
        <v>4.1279669762641896E-3</v>
      </c>
      <c r="E38" s="14">
        <v>0</v>
      </c>
      <c r="F38" s="14">
        <v>0</v>
      </c>
      <c r="G38" s="14">
        <v>1.5479876160990713E-3</v>
      </c>
      <c r="H38" s="14">
        <v>0</v>
      </c>
      <c r="I38" s="14">
        <v>3.8699690402476783E-2</v>
      </c>
      <c r="J38" s="14">
        <v>3.5603715170278639E-2</v>
      </c>
      <c r="K38" s="15">
        <v>0</v>
      </c>
      <c r="L38" s="14">
        <v>4.3859649122807015E-2</v>
      </c>
      <c r="M38" s="14">
        <v>0</v>
      </c>
      <c r="N38" s="14">
        <v>0</v>
      </c>
      <c r="O38" s="14">
        <v>2.5799793601651187E-3</v>
      </c>
      <c r="P38" s="14">
        <v>3.4055727554179564E-2</v>
      </c>
      <c r="Q38" s="14">
        <v>1.0319917440660475E-2</v>
      </c>
      <c r="R38" s="14">
        <v>0</v>
      </c>
      <c r="S38" s="14">
        <v>0</v>
      </c>
      <c r="T38" s="14">
        <v>5.6759545923632613E-3</v>
      </c>
      <c r="U38" s="14">
        <v>1.4963880288957688E-2</v>
      </c>
      <c r="V38" s="14">
        <v>0</v>
      </c>
      <c r="W38" s="14">
        <v>1.0835913312693499E-2</v>
      </c>
      <c r="X38" s="14">
        <v>3.0959752321981426E-3</v>
      </c>
      <c r="Y38" s="14">
        <v>5.1599587203302369E-4</v>
      </c>
      <c r="Z38" s="21">
        <v>0.79411764705882348</v>
      </c>
    </row>
    <row r="39" spans="1:26" x14ac:dyDescent="0.25">
      <c r="A39" s="4">
        <v>2011</v>
      </c>
      <c r="B39" s="8">
        <v>2649</v>
      </c>
      <c r="C39" s="8" t="s">
        <v>43</v>
      </c>
      <c r="D39" s="15">
        <v>2.2650056625141564E-3</v>
      </c>
      <c r="E39" s="14">
        <v>0</v>
      </c>
      <c r="F39" s="14">
        <v>0</v>
      </c>
      <c r="G39" s="14">
        <v>1.5100037750094375E-3</v>
      </c>
      <c r="H39" s="14">
        <v>3.020007550018875E-3</v>
      </c>
      <c r="I39" s="14">
        <v>3.2842582106455263E-2</v>
      </c>
      <c r="J39" s="14">
        <v>5.7002642506606263E-2</v>
      </c>
      <c r="K39" s="15">
        <v>0</v>
      </c>
      <c r="L39" s="14">
        <v>3.5862589656474139E-2</v>
      </c>
      <c r="M39" s="14">
        <v>0</v>
      </c>
      <c r="N39" s="14">
        <v>0</v>
      </c>
      <c r="O39" s="14">
        <v>1.5100037750094375E-3</v>
      </c>
      <c r="P39" s="14">
        <v>2.7935069837674593E-2</v>
      </c>
      <c r="Q39" s="14">
        <v>5.6625141562853904E-3</v>
      </c>
      <c r="R39" s="14">
        <v>3.7750094375235937E-4</v>
      </c>
      <c r="S39" s="14">
        <v>0</v>
      </c>
      <c r="T39" s="14">
        <v>5.285013212533031E-3</v>
      </c>
      <c r="U39" s="14">
        <v>1.6232540581351453E-2</v>
      </c>
      <c r="V39" s="14">
        <v>0</v>
      </c>
      <c r="W39" s="14">
        <v>2.0385050962627407E-2</v>
      </c>
      <c r="X39" s="14">
        <v>0</v>
      </c>
      <c r="Y39" s="14">
        <v>0</v>
      </c>
      <c r="Z39" s="21">
        <v>0.79010947527368813</v>
      </c>
    </row>
    <row r="40" spans="1:26" x14ac:dyDescent="0.25">
      <c r="A40" s="4">
        <v>2012</v>
      </c>
      <c r="B40" s="8">
        <v>1915</v>
      </c>
      <c r="C40" s="8" t="s">
        <v>43</v>
      </c>
      <c r="D40" s="15">
        <v>2.0887728459530026E-3</v>
      </c>
      <c r="E40" s="14">
        <v>0</v>
      </c>
      <c r="F40" s="14">
        <v>0</v>
      </c>
      <c r="G40" s="14">
        <v>0</v>
      </c>
      <c r="H40" s="14">
        <v>0</v>
      </c>
      <c r="I40" s="14">
        <v>1.2010443864229765E-2</v>
      </c>
      <c r="J40" s="14">
        <v>8.3550913838120102E-3</v>
      </c>
      <c r="K40" s="15">
        <v>0</v>
      </c>
      <c r="L40" s="14">
        <v>6.0574412532637074E-2</v>
      </c>
      <c r="M40" s="14">
        <v>0</v>
      </c>
      <c r="N40" s="14">
        <v>0</v>
      </c>
      <c r="O40" s="14">
        <v>0</v>
      </c>
      <c r="P40" s="14">
        <v>2.9765013054830286E-2</v>
      </c>
      <c r="Q40" s="14">
        <v>4.1775456919060051E-3</v>
      </c>
      <c r="R40" s="14">
        <v>2.0887728459530026E-3</v>
      </c>
      <c r="S40" s="14">
        <v>0</v>
      </c>
      <c r="T40" s="14">
        <v>2.0887728459530026E-3</v>
      </c>
      <c r="U40" s="14">
        <v>1.9321148825065276E-2</v>
      </c>
      <c r="V40" s="14">
        <v>0</v>
      </c>
      <c r="W40" s="14">
        <v>4.6997389033942563E-3</v>
      </c>
      <c r="X40" s="14">
        <v>9.3994778067885126E-3</v>
      </c>
      <c r="Y40" s="14">
        <v>5.2219321148825064E-4</v>
      </c>
      <c r="Z40" s="21">
        <v>0.84490861618798951</v>
      </c>
    </row>
    <row r="41" spans="1:26" x14ac:dyDescent="0.25">
      <c r="A41" s="4">
        <v>2013</v>
      </c>
      <c r="B41" s="8">
        <v>3160</v>
      </c>
      <c r="C41" s="8" t="s">
        <v>43</v>
      </c>
      <c r="D41" s="15">
        <v>0</v>
      </c>
      <c r="E41" s="14">
        <v>3.1645569620253165E-4</v>
      </c>
      <c r="F41" s="14">
        <v>3.1645569620253165E-4</v>
      </c>
      <c r="G41" s="14">
        <v>0</v>
      </c>
      <c r="H41" s="14">
        <v>3.1645569620253165E-4</v>
      </c>
      <c r="I41" s="14">
        <v>1.6772151898734176E-2</v>
      </c>
      <c r="J41" s="14">
        <v>1.740506329113924E-2</v>
      </c>
      <c r="K41" s="15">
        <v>0</v>
      </c>
      <c r="L41" s="14">
        <v>3.7025316455696206E-2</v>
      </c>
      <c r="M41" s="14">
        <v>0</v>
      </c>
      <c r="N41" s="14">
        <v>0</v>
      </c>
      <c r="O41" s="14">
        <v>3.1645569620253165E-4</v>
      </c>
      <c r="P41" s="14">
        <v>6.3291139240506333E-2</v>
      </c>
      <c r="Q41" s="14">
        <v>7.2784810126582276E-3</v>
      </c>
      <c r="R41" s="14">
        <v>1.8987341772151898E-3</v>
      </c>
      <c r="S41" s="14">
        <v>0</v>
      </c>
      <c r="T41" s="14">
        <v>2.8481012658227848E-3</v>
      </c>
      <c r="U41" s="14">
        <v>1.1708860759493671E-2</v>
      </c>
      <c r="V41" s="14">
        <v>0</v>
      </c>
      <c r="W41" s="14">
        <v>4.4303797468354432E-3</v>
      </c>
      <c r="X41" s="14">
        <v>4.7468354430379748E-3</v>
      </c>
      <c r="Y41" s="14">
        <v>1.3924050632911392E-2</v>
      </c>
      <c r="Z41" s="21">
        <v>0.81740506329113927</v>
      </c>
    </row>
    <row r="42" spans="1:26" x14ac:dyDescent="0.25">
      <c r="A42" s="5" t="s">
        <v>32</v>
      </c>
      <c r="B42" s="9">
        <v>1168</v>
      </c>
      <c r="C42" s="9"/>
      <c r="D42" s="16">
        <v>4.4138352614767973E-3</v>
      </c>
      <c r="E42" s="1">
        <v>2.5021265450393123E-4</v>
      </c>
      <c r="F42" s="1">
        <v>1.8332605848974247E-4</v>
      </c>
      <c r="G42" s="1">
        <v>2.1726486582635597E-3</v>
      </c>
      <c r="H42" s="1">
        <v>1.150504567662554E-4</v>
      </c>
      <c r="I42" s="1">
        <v>0.12094495774088504</v>
      </c>
      <c r="J42" s="1">
        <v>2.4753176001646282E-2</v>
      </c>
      <c r="K42" s="16">
        <v>3.0943682321086598E-2</v>
      </c>
      <c r="L42" s="1">
        <v>9.6864804606954569E-2</v>
      </c>
      <c r="M42" s="1">
        <v>3.2049406378430669E-3</v>
      </c>
      <c r="N42" s="1">
        <v>1.3673622224019785E-2</v>
      </c>
      <c r="O42" s="1">
        <v>2.7554028351924455E-4</v>
      </c>
      <c r="P42" s="1">
        <v>6.2389430841291636E-2</v>
      </c>
      <c r="Q42" s="1">
        <v>4.774609328242938E-3</v>
      </c>
      <c r="R42" s="1">
        <v>6.2794687496205556E-3</v>
      </c>
      <c r="S42" s="1">
        <v>0</v>
      </c>
      <c r="T42" s="1">
        <v>2.0174671250713323E-2</v>
      </c>
      <c r="U42" s="1">
        <v>2.2440210843549302E-2</v>
      </c>
      <c r="V42" s="1">
        <v>0</v>
      </c>
      <c r="W42" s="1">
        <v>1.7903092741106984E-2</v>
      </c>
      <c r="X42" s="1">
        <v>2.4293021527977713E-3</v>
      </c>
      <c r="Y42" s="1">
        <v>5.2210682448698116E-3</v>
      </c>
      <c r="Z42" s="22">
        <v>0.56059234894235288</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1148</v>
      </c>
      <c r="C44" s="9"/>
      <c r="D44" s="16">
        <v>3.6871616973369837E-3</v>
      </c>
      <c r="E44" s="1">
        <v>7.1751452966922581E-5</v>
      </c>
      <c r="F44" s="1">
        <v>4.5454545454545455E-4</v>
      </c>
      <c r="G44" s="1">
        <v>3.1048387498789948E-3</v>
      </c>
      <c r="H44" s="1">
        <v>0</v>
      </c>
      <c r="I44" s="1">
        <v>0.17999853140385805</v>
      </c>
      <c r="J44" s="1">
        <v>1.0857383996359708E-2</v>
      </c>
      <c r="K44" s="16">
        <v>8.1458707577136302E-2</v>
      </c>
      <c r="L44" s="1">
        <v>0.16123852200949065</v>
      </c>
      <c r="M44" s="1">
        <v>8.2281989521016397E-3</v>
      </c>
      <c r="N44" s="1">
        <v>3.4142592354626938E-2</v>
      </c>
      <c r="O44" s="1">
        <v>3.2583903551645487E-4</v>
      </c>
      <c r="P44" s="1">
        <v>5.8187563965637248E-2</v>
      </c>
      <c r="Q44" s="1">
        <v>1.2432826337233649E-3</v>
      </c>
      <c r="R44" s="1">
        <v>6.3373457285837206E-3</v>
      </c>
      <c r="S44" s="1">
        <v>0</v>
      </c>
      <c r="T44" s="1">
        <v>4.1775598524574249E-2</v>
      </c>
      <c r="U44" s="1">
        <v>3.4593671010583159E-2</v>
      </c>
      <c r="V44" s="1">
        <v>0</v>
      </c>
      <c r="W44" s="1">
        <v>2.7087892733647704E-2</v>
      </c>
      <c r="X44" s="1">
        <v>3.7015375145829114E-3</v>
      </c>
      <c r="Y44" s="1">
        <v>8.2725848058853371E-3</v>
      </c>
      <c r="Z44" s="22">
        <v>0.33523245039896427</v>
      </c>
    </row>
    <row r="45" spans="1:26" x14ac:dyDescent="0.25">
      <c r="A45" s="5" t="s">
        <v>35</v>
      </c>
      <c r="B45" s="9">
        <v>937</v>
      </c>
      <c r="C45" s="9"/>
      <c r="D45" s="16">
        <v>6.7569799649675501E-3</v>
      </c>
      <c r="E45" s="1">
        <v>3.6192544335866811E-4</v>
      </c>
      <c r="F45" s="1">
        <v>0</v>
      </c>
      <c r="G45" s="1">
        <v>0</v>
      </c>
      <c r="H45" s="1">
        <v>0</v>
      </c>
      <c r="I45" s="1">
        <v>3.7726536245216269E-2</v>
      </c>
      <c r="J45" s="1">
        <v>1.3493555862498931E-2</v>
      </c>
      <c r="K45" s="16">
        <v>4.4033465433729633E-4</v>
      </c>
      <c r="L45" s="1">
        <v>0.11417753697442</v>
      </c>
      <c r="M45" s="1">
        <v>0</v>
      </c>
      <c r="N45" s="1">
        <v>4.5300443537957475E-3</v>
      </c>
      <c r="O45" s="1">
        <v>0</v>
      </c>
      <c r="P45" s="1">
        <v>5.1356891309288201E-2</v>
      </c>
      <c r="Q45" s="1">
        <v>0</v>
      </c>
      <c r="R45" s="1">
        <v>1.5897421107961048E-2</v>
      </c>
      <c r="S45" s="1">
        <v>0</v>
      </c>
      <c r="T45" s="1">
        <v>1.1596774713831056E-2</v>
      </c>
      <c r="U45" s="1">
        <v>3.593614125346524E-2</v>
      </c>
      <c r="V45" s="1">
        <v>0</v>
      </c>
      <c r="W45" s="1">
        <v>1.0696672738941274E-2</v>
      </c>
      <c r="X45" s="1">
        <v>0</v>
      </c>
      <c r="Y45" s="1">
        <v>3.3039672203519013E-3</v>
      </c>
      <c r="Z45" s="22">
        <v>0.69372521815756683</v>
      </c>
    </row>
    <row r="46" spans="1:26" ht="15.75" thickBot="1" x14ac:dyDescent="0.3">
      <c r="A46" s="6" t="s">
        <v>36</v>
      </c>
      <c r="B46" s="11">
        <v>1229</v>
      </c>
      <c r="C46" s="11"/>
      <c r="D46" s="17">
        <v>4.4781002678145098E-3</v>
      </c>
      <c r="E46" s="18">
        <v>3.5874164452679021E-4</v>
      </c>
      <c r="F46" s="18">
        <v>2.1097046413502109E-5</v>
      </c>
      <c r="G46" s="18">
        <v>1.9235723227316204E-3</v>
      </c>
      <c r="H46" s="18">
        <v>2.224308830814271E-4</v>
      </c>
      <c r="I46" s="18">
        <v>9.4282688020505212E-2</v>
      </c>
      <c r="J46" s="18">
        <v>3.7195347500019245E-2</v>
      </c>
      <c r="K46" s="17">
        <v>0</v>
      </c>
      <c r="L46" s="18">
        <v>4.6194865371601695E-2</v>
      </c>
      <c r="M46" s="18">
        <v>1.6220600162206002E-4</v>
      </c>
      <c r="N46" s="18">
        <v>4.9175970228601811E-4</v>
      </c>
      <c r="O46" s="18">
        <v>2.9376258875847246E-4</v>
      </c>
      <c r="P46" s="18">
        <v>6.7677307789838853E-2</v>
      </c>
      <c r="Q46" s="18">
        <v>8.3191707698725467E-3</v>
      </c>
      <c r="R46" s="18">
        <v>4.3134351600461343E-3</v>
      </c>
      <c r="S46" s="18">
        <v>0</v>
      </c>
      <c r="T46" s="18">
        <v>6.0495705572584388E-3</v>
      </c>
      <c r="U46" s="18">
        <v>1.0828487305741295E-2</v>
      </c>
      <c r="V46" s="18">
        <v>0</v>
      </c>
      <c r="W46" s="18">
        <v>1.2608856747010259E-2</v>
      </c>
      <c r="X46" s="18">
        <v>1.98218998471489E-3</v>
      </c>
      <c r="Y46" s="18">
        <v>3.3667096383620059E-3</v>
      </c>
      <c r="Z46" s="23">
        <v>0.699229700697795</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84</v>
      </c>
    </row>
    <row r="2" spans="1:26" x14ac:dyDescent="0.25">
      <c r="A2" t="s">
        <v>86</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112</v>
      </c>
      <c r="C16" s="8">
        <v>2</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118</v>
      </c>
      <c r="C17" s="8" t="s">
        <v>41</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476</v>
      </c>
      <c r="C18" s="8" t="s">
        <v>42</v>
      </c>
      <c r="D18" s="15">
        <v>9.2436974789915957E-2</v>
      </c>
      <c r="E18" s="14">
        <v>8.4033613445378148E-3</v>
      </c>
      <c r="F18" s="14">
        <v>2.1008403361344537E-3</v>
      </c>
      <c r="G18" s="14">
        <v>5.0420168067226892E-2</v>
      </c>
      <c r="H18" s="14">
        <v>0</v>
      </c>
      <c r="I18" s="14">
        <v>8.8235294117647065E-2</v>
      </c>
      <c r="J18" s="14">
        <v>3.5714285714285712E-2</v>
      </c>
      <c r="K18" s="15">
        <v>0</v>
      </c>
      <c r="L18" s="14">
        <v>0</v>
      </c>
      <c r="M18" s="14">
        <v>4.2016806722689074E-3</v>
      </c>
      <c r="N18" s="14">
        <v>6.3025210084033615E-3</v>
      </c>
      <c r="O18" s="14">
        <v>0</v>
      </c>
      <c r="P18" s="14">
        <v>6.3025210084033615E-3</v>
      </c>
      <c r="Q18" s="14">
        <v>8.4033613445378148E-3</v>
      </c>
      <c r="R18" s="14">
        <v>0</v>
      </c>
      <c r="S18" s="14">
        <v>0</v>
      </c>
      <c r="T18" s="14">
        <v>0</v>
      </c>
      <c r="U18" s="14">
        <v>0</v>
      </c>
      <c r="V18" s="14">
        <v>0</v>
      </c>
      <c r="W18" s="14">
        <v>0.23319327731092437</v>
      </c>
      <c r="X18" s="14">
        <v>6.3025210084033612E-2</v>
      </c>
      <c r="Y18" s="14">
        <v>0</v>
      </c>
      <c r="Z18" s="21">
        <v>0.40126050420168069</v>
      </c>
    </row>
    <row r="19" spans="1:26" x14ac:dyDescent="0.25">
      <c r="A19" s="4">
        <v>1991</v>
      </c>
      <c r="B19" s="8">
        <v>615</v>
      </c>
      <c r="C19" s="8" t="s">
        <v>43</v>
      </c>
      <c r="D19" s="15">
        <v>0.10731707317073171</v>
      </c>
      <c r="E19" s="14">
        <v>0</v>
      </c>
      <c r="F19" s="14">
        <v>1.4634146341463415E-2</v>
      </c>
      <c r="G19" s="14">
        <v>0.10569105691056911</v>
      </c>
      <c r="H19" s="14">
        <v>4.8780487804878049E-3</v>
      </c>
      <c r="I19" s="14">
        <v>5.2032520325203252E-2</v>
      </c>
      <c r="J19" s="14">
        <v>0</v>
      </c>
      <c r="K19" s="15">
        <v>0</v>
      </c>
      <c r="L19" s="14">
        <v>9.7560975609756097E-3</v>
      </c>
      <c r="M19" s="14">
        <v>1.6260162601626016E-3</v>
      </c>
      <c r="N19" s="14">
        <v>0</v>
      </c>
      <c r="O19" s="14">
        <v>0</v>
      </c>
      <c r="P19" s="14">
        <v>4.8780487804878049E-3</v>
      </c>
      <c r="Q19" s="14">
        <v>0</v>
      </c>
      <c r="R19" s="14">
        <v>4.8780487804878049E-3</v>
      </c>
      <c r="S19" s="14">
        <v>4.8780487804878049E-3</v>
      </c>
      <c r="T19" s="14">
        <v>0</v>
      </c>
      <c r="U19" s="14">
        <v>0</v>
      </c>
      <c r="V19" s="14">
        <v>0</v>
      </c>
      <c r="W19" s="14">
        <v>0.22601626016260162</v>
      </c>
      <c r="X19" s="14">
        <v>3.7398373983739838E-2</v>
      </c>
      <c r="Y19" s="14">
        <v>0</v>
      </c>
      <c r="Z19" s="21">
        <v>0.42601626016260163</v>
      </c>
    </row>
    <row r="20" spans="1:26" x14ac:dyDescent="0.25">
      <c r="A20" s="4">
        <v>1992</v>
      </c>
      <c r="B20" s="8">
        <v>367</v>
      </c>
      <c r="C20" s="8" t="s">
        <v>43</v>
      </c>
      <c r="D20" s="15">
        <v>0.16076294277929157</v>
      </c>
      <c r="E20" s="14">
        <v>0.15258855585831063</v>
      </c>
      <c r="F20" s="14">
        <v>1.3623978201634877E-2</v>
      </c>
      <c r="G20" s="14">
        <v>5.9945504087193457E-2</v>
      </c>
      <c r="H20" s="14">
        <v>0</v>
      </c>
      <c r="I20" s="14">
        <v>0.15531335149863759</v>
      </c>
      <c r="J20" s="14">
        <v>0</v>
      </c>
      <c r="K20" s="15">
        <v>0</v>
      </c>
      <c r="L20" s="14">
        <v>0</v>
      </c>
      <c r="M20" s="14">
        <v>0</v>
      </c>
      <c r="N20" s="14">
        <v>0</v>
      </c>
      <c r="O20" s="14">
        <v>0</v>
      </c>
      <c r="P20" s="14">
        <v>0</v>
      </c>
      <c r="Q20" s="14">
        <v>8.1743869209809257E-3</v>
      </c>
      <c r="R20" s="14">
        <v>8.1743869209809257E-3</v>
      </c>
      <c r="S20" s="14">
        <v>0</v>
      </c>
      <c r="T20" s="14">
        <v>0</v>
      </c>
      <c r="U20" s="14">
        <v>0</v>
      </c>
      <c r="V20" s="14">
        <v>0</v>
      </c>
      <c r="W20" s="14">
        <v>0.14986376021798364</v>
      </c>
      <c r="X20" s="14">
        <v>1.3623978201634877E-2</v>
      </c>
      <c r="Y20" s="14">
        <v>0</v>
      </c>
      <c r="Z20" s="21">
        <v>0.27792915531335149</v>
      </c>
    </row>
    <row r="21" spans="1:26" x14ac:dyDescent="0.25">
      <c r="A21" s="4">
        <v>1993</v>
      </c>
      <c r="B21" s="8">
        <v>418</v>
      </c>
      <c r="C21" s="8" t="s">
        <v>43</v>
      </c>
      <c r="D21" s="15">
        <v>0.18899521531100477</v>
      </c>
      <c r="E21" s="14">
        <v>0</v>
      </c>
      <c r="F21" s="14">
        <v>2.1531100478468901E-2</v>
      </c>
      <c r="G21" s="14">
        <v>3.1100478468899521E-2</v>
      </c>
      <c r="H21" s="14">
        <v>1.1961722488038277E-2</v>
      </c>
      <c r="I21" s="14">
        <v>5.9808612440191387E-2</v>
      </c>
      <c r="J21" s="14">
        <v>1.9138755980861243E-2</v>
      </c>
      <c r="K21" s="15">
        <v>0</v>
      </c>
      <c r="L21" s="14">
        <v>0</v>
      </c>
      <c r="M21" s="14">
        <v>0</v>
      </c>
      <c r="N21" s="14">
        <v>2.1531100478468901E-2</v>
      </c>
      <c r="O21" s="14">
        <v>0</v>
      </c>
      <c r="P21" s="14">
        <v>3.5885167464114832E-2</v>
      </c>
      <c r="Q21" s="14">
        <v>0</v>
      </c>
      <c r="R21" s="14">
        <v>0</v>
      </c>
      <c r="S21" s="14">
        <v>0</v>
      </c>
      <c r="T21" s="14">
        <v>0</v>
      </c>
      <c r="U21" s="14">
        <v>9.5693779904306216E-3</v>
      </c>
      <c r="V21" s="14">
        <v>0</v>
      </c>
      <c r="W21" s="14">
        <v>0.15071770334928231</v>
      </c>
      <c r="X21" s="14">
        <v>7.1770334928229665E-2</v>
      </c>
      <c r="Y21" s="14">
        <v>1.1961722488038277E-2</v>
      </c>
      <c r="Z21" s="21">
        <v>0.36602870813397131</v>
      </c>
    </row>
    <row r="22" spans="1:26" x14ac:dyDescent="0.25">
      <c r="A22" s="4">
        <v>1994</v>
      </c>
      <c r="B22" s="8">
        <v>772</v>
      </c>
      <c r="C22" s="8" t="s">
        <v>43</v>
      </c>
      <c r="D22" s="15">
        <v>0.17098445595854922</v>
      </c>
      <c r="E22" s="14">
        <v>3.1088082901554404E-2</v>
      </c>
      <c r="F22" s="14">
        <v>0</v>
      </c>
      <c r="G22" s="14">
        <v>5.4404145077720206E-2</v>
      </c>
      <c r="H22" s="14">
        <v>0</v>
      </c>
      <c r="I22" s="14">
        <v>4.6632124352331605E-2</v>
      </c>
      <c r="J22" s="14">
        <v>0</v>
      </c>
      <c r="K22" s="15">
        <v>0</v>
      </c>
      <c r="L22" s="14">
        <v>0</v>
      </c>
      <c r="M22" s="14">
        <v>2.5906735751295338E-3</v>
      </c>
      <c r="N22" s="14">
        <v>1.2953367875647668E-2</v>
      </c>
      <c r="O22" s="14">
        <v>0</v>
      </c>
      <c r="P22" s="14">
        <v>6.4766839378238338E-3</v>
      </c>
      <c r="Q22" s="14">
        <v>0</v>
      </c>
      <c r="R22" s="14">
        <v>0</v>
      </c>
      <c r="S22" s="14">
        <v>0</v>
      </c>
      <c r="T22" s="14">
        <v>0</v>
      </c>
      <c r="U22" s="14">
        <v>0</v>
      </c>
      <c r="V22" s="14">
        <v>0</v>
      </c>
      <c r="W22" s="14">
        <v>5.4404145077720206E-2</v>
      </c>
      <c r="X22" s="14">
        <v>0.12176165803108807</v>
      </c>
      <c r="Y22" s="14">
        <v>0</v>
      </c>
      <c r="Z22" s="21">
        <v>0.49870466321243523</v>
      </c>
    </row>
    <row r="23" spans="1:26" x14ac:dyDescent="0.25">
      <c r="A23" s="4">
        <v>1995</v>
      </c>
      <c r="B23" s="8">
        <v>690</v>
      </c>
      <c r="C23" s="8" t="s">
        <v>43</v>
      </c>
      <c r="D23" s="15">
        <v>0.13333333333333333</v>
      </c>
      <c r="E23" s="14">
        <v>0</v>
      </c>
      <c r="F23" s="14">
        <v>4.2028985507246375E-2</v>
      </c>
      <c r="G23" s="14">
        <v>5.5072463768115941E-2</v>
      </c>
      <c r="H23" s="14">
        <v>0</v>
      </c>
      <c r="I23" s="14">
        <v>2.8985507246376812E-2</v>
      </c>
      <c r="J23" s="14">
        <v>0</v>
      </c>
      <c r="K23" s="15">
        <v>0</v>
      </c>
      <c r="L23" s="14">
        <v>0</v>
      </c>
      <c r="M23" s="14">
        <v>0</v>
      </c>
      <c r="N23" s="14">
        <v>0</v>
      </c>
      <c r="O23" s="14">
        <v>0</v>
      </c>
      <c r="P23" s="14">
        <v>0</v>
      </c>
      <c r="Q23" s="14">
        <v>0</v>
      </c>
      <c r="R23" s="14">
        <v>0</v>
      </c>
      <c r="S23" s="14">
        <v>0</v>
      </c>
      <c r="T23" s="14">
        <v>0</v>
      </c>
      <c r="U23" s="14">
        <v>0</v>
      </c>
      <c r="V23" s="14">
        <v>0</v>
      </c>
      <c r="W23" s="14">
        <v>9.420289855072464E-2</v>
      </c>
      <c r="X23" s="14">
        <v>6.9565217391304349E-2</v>
      </c>
      <c r="Y23" s="14">
        <v>0</v>
      </c>
      <c r="Z23" s="21">
        <v>0.57681159420289851</v>
      </c>
    </row>
    <row r="24" spans="1:26" x14ac:dyDescent="0.25">
      <c r="A24" s="4">
        <v>1996</v>
      </c>
      <c r="B24" s="8">
        <v>628</v>
      </c>
      <c r="C24" s="8" t="s">
        <v>43</v>
      </c>
      <c r="D24" s="15">
        <v>0.13057324840764331</v>
      </c>
      <c r="E24" s="14">
        <v>0</v>
      </c>
      <c r="F24" s="14">
        <v>0</v>
      </c>
      <c r="G24" s="14">
        <v>7.9617834394904458E-3</v>
      </c>
      <c r="H24" s="14">
        <v>0</v>
      </c>
      <c r="I24" s="14">
        <v>6.369426751592357E-3</v>
      </c>
      <c r="J24" s="14">
        <v>0</v>
      </c>
      <c r="K24" s="15">
        <v>0</v>
      </c>
      <c r="L24" s="14">
        <v>0</v>
      </c>
      <c r="M24" s="14">
        <v>0</v>
      </c>
      <c r="N24" s="14">
        <v>6.369426751592357E-3</v>
      </c>
      <c r="O24" s="14">
        <v>0</v>
      </c>
      <c r="P24" s="14">
        <v>0</v>
      </c>
      <c r="Q24" s="14">
        <v>0</v>
      </c>
      <c r="R24" s="14">
        <v>0</v>
      </c>
      <c r="S24" s="14">
        <v>0</v>
      </c>
      <c r="T24" s="14">
        <v>0</v>
      </c>
      <c r="U24" s="14">
        <v>0</v>
      </c>
      <c r="V24" s="14">
        <v>0</v>
      </c>
      <c r="W24" s="14">
        <v>0.27388535031847133</v>
      </c>
      <c r="X24" s="14">
        <v>7.8025477707006366E-2</v>
      </c>
      <c r="Y24" s="14">
        <v>0</v>
      </c>
      <c r="Z24" s="21">
        <v>0.49681528662420382</v>
      </c>
    </row>
    <row r="25" spans="1:26" x14ac:dyDescent="0.25">
      <c r="A25" s="4">
        <v>1997</v>
      </c>
      <c r="B25" s="8">
        <v>649</v>
      </c>
      <c r="C25" s="8" t="s">
        <v>43</v>
      </c>
      <c r="D25" s="15">
        <v>0.1679506933744222</v>
      </c>
      <c r="E25" s="14">
        <v>1.078582434514638E-2</v>
      </c>
      <c r="F25" s="14">
        <v>1.078582434514638E-2</v>
      </c>
      <c r="G25" s="14">
        <v>3.0816640986132512E-2</v>
      </c>
      <c r="H25" s="14">
        <v>3.0816640986132512E-2</v>
      </c>
      <c r="I25" s="14">
        <v>7.7041602465331279E-3</v>
      </c>
      <c r="J25" s="14">
        <v>0</v>
      </c>
      <c r="K25" s="15">
        <v>0</v>
      </c>
      <c r="L25" s="14">
        <v>0</v>
      </c>
      <c r="M25" s="14">
        <v>0</v>
      </c>
      <c r="N25" s="14">
        <v>0</v>
      </c>
      <c r="O25" s="14">
        <v>0</v>
      </c>
      <c r="P25" s="14">
        <v>0</v>
      </c>
      <c r="Q25" s="14">
        <v>0</v>
      </c>
      <c r="R25" s="14">
        <v>9.2449922958397542E-3</v>
      </c>
      <c r="S25" s="14">
        <v>0</v>
      </c>
      <c r="T25" s="14">
        <v>0</v>
      </c>
      <c r="U25" s="14">
        <v>0</v>
      </c>
      <c r="V25" s="14">
        <v>0</v>
      </c>
      <c r="W25" s="14">
        <v>0.13867488443759629</v>
      </c>
      <c r="X25" s="14">
        <v>7.0878274268104779E-2</v>
      </c>
      <c r="Y25" s="14">
        <v>0</v>
      </c>
      <c r="Z25" s="21">
        <v>0.52234206471494604</v>
      </c>
    </row>
    <row r="26" spans="1:26" x14ac:dyDescent="0.25">
      <c r="A26" s="4">
        <v>1998</v>
      </c>
      <c r="B26" s="8">
        <v>335</v>
      </c>
      <c r="C26" s="8" t="s">
        <v>43</v>
      </c>
      <c r="D26" s="15">
        <v>0.1373134328358209</v>
      </c>
      <c r="E26" s="14">
        <v>0</v>
      </c>
      <c r="F26" s="14">
        <v>0</v>
      </c>
      <c r="G26" s="14">
        <v>0.11343283582089553</v>
      </c>
      <c r="H26" s="14">
        <v>5.9701492537313433E-3</v>
      </c>
      <c r="I26" s="14">
        <v>0</v>
      </c>
      <c r="J26" s="14">
        <v>0</v>
      </c>
      <c r="K26" s="15">
        <v>0</v>
      </c>
      <c r="L26" s="14">
        <v>0</v>
      </c>
      <c r="M26" s="14">
        <v>0</v>
      </c>
      <c r="N26" s="14">
        <v>0</v>
      </c>
      <c r="O26" s="14">
        <v>0</v>
      </c>
      <c r="P26" s="14">
        <v>0</v>
      </c>
      <c r="Q26" s="14">
        <v>0</v>
      </c>
      <c r="R26" s="14">
        <v>0</v>
      </c>
      <c r="S26" s="14">
        <v>0</v>
      </c>
      <c r="T26" s="14">
        <v>0</v>
      </c>
      <c r="U26" s="14">
        <v>0</v>
      </c>
      <c r="V26" s="14">
        <v>0</v>
      </c>
      <c r="W26" s="14">
        <v>0.17313432835820897</v>
      </c>
      <c r="X26" s="14">
        <v>6.8656716417910449E-2</v>
      </c>
      <c r="Y26" s="14">
        <v>0</v>
      </c>
      <c r="Z26" s="21">
        <v>0.5014925373134328</v>
      </c>
    </row>
    <row r="27" spans="1:26" x14ac:dyDescent="0.25">
      <c r="A27" s="4">
        <v>1999</v>
      </c>
      <c r="B27" s="8">
        <v>279</v>
      </c>
      <c r="C27" s="8" t="s">
        <v>43</v>
      </c>
      <c r="D27" s="15">
        <v>0.13620071684587814</v>
      </c>
      <c r="E27" s="14">
        <v>3.5842293906810036E-3</v>
      </c>
      <c r="F27" s="14">
        <v>2.1505376344086023E-2</v>
      </c>
      <c r="G27" s="14">
        <v>0.12903225806451613</v>
      </c>
      <c r="H27" s="14">
        <v>0</v>
      </c>
      <c r="I27" s="14">
        <v>0</v>
      </c>
      <c r="J27" s="14">
        <v>0</v>
      </c>
      <c r="K27" s="15">
        <v>0</v>
      </c>
      <c r="L27" s="14">
        <v>0</v>
      </c>
      <c r="M27" s="14">
        <v>0</v>
      </c>
      <c r="N27" s="14">
        <v>0</v>
      </c>
      <c r="O27" s="14">
        <v>0</v>
      </c>
      <c r="P27" s="14">
        <v>0</v>
      </c>
      <c r="Q27" s="14">
        <v>0</v>
      </c>
      <c r="R27" s="14">
        <v>0</v>
      </c>
      <c r="S27" s="14">
        <v>0</v>
      </c>
      <c r="T27" s="14">
        <v>0</v>
      </c>
      <c r="U27" s="14">
        <v>0</v>
      </c>
      <c r="V27" s="14">
        <v>0</v>
      </c>
      <c r="W27" s="14">
        <v>0.11827956989247312</v>
      </c>
      <c r="X27" s="14">
        <v>5.7347670250896057E-2</v>
      </c>
      <c r="Y27" s="14">
        <v>0</v>
      </c>
      <c r="Z27" s="21">
        <v>0.53405017921146958</v>
      </c>
    </row>
    <row r="28" spans="1:26" x14ac:dyDescent="0.25">
      <c r="A28" s="4">
        <v>2000</v>
      </c>
      <c r="B28" s="8">
        <v>232</v>
      </c>
      <c r="C28" s="8" t="s">
        <v>43</v>
      </c>
      <c r="D28" s="15">
        <v>0.20689655172413793</v>
      </c>
      <c r="E28" s="14">
        <v>4.3103448275862068E-3</v>
      </c>
      <c r="F28" s="14">
        <v>2.1551724137931036E-2</v>
      </c>
      <c r="G28" s="14">
        <v>0</v>
      </c>
      <c r="H28" s="14">
        <v>0</v>
      </c>
      <c r="I28" s="14">
        <v>0</v>
      </c>
      <c r="J28" s="14">
        <v>0</v>
      </c>
      <c r="K28" s="15">
        <v>0</v>
      </c>
      <c r="L28" s="14">
        <v>0</v>
      </c>
      <c r="M28" s="14">
        <v>0</v>
      </c>
      <c r="N28" s="14">
        <v>0</v>
      </c>
      <c r="O28" s="14">
        <v>0</v>
      </c>
      <c r="P28" s="14">
        <v>0</v>
      </c>
      <c r="Q28" s="14">
        <v>0</v>
      </c>
      <c r="R28" s="14">
        <v>0</v>
      </c>
      <c r="S28" s="14">
        <v>0</v>
      </c>
      <c r="T28" s="14">
        <v>0</v>
      </c>
      <c r="U28" s="14">
        <v>0</v>
      </c>
      <c r="V28" s="14">
        <v>0</v>
      </c>
      <c r="W28" s="14">
        <v>0.28448275862068967</v>
      </c>
      <c r="X28" s="14">
        <v>5.1724137931034482E-2</v>
      </c>
      <c r="Y28" s="14">
        <v>0</v>
      </c>
      <c r="Z28" s="21">
        <v>0.43103448275862066</v>
      </c>
    </row>
    <row r="29" spans="1:26" x14ac:dyDescent="0.25">
      <c r="A29" s="4">
        <v>2001</v>
      </c>
      <c r="B29" s="8">
        <v>361</v>
      </c>
      <c r="C29" s="8" t="s">
        <v>43</v>
      </c>
      <c r="D29" s="15">
        <v>5.817174515235457E-2</v>
      </c>
      <c r="E29" s="14">
        <v>5.5401662049861496E-3</v>
      </c>
      <c r="F29" s="14">
        <v>1.1080332409972299E-2</v>
      </c>
      <c r="G29" s="14">
        <v>0</v>
      </c>
      <c r="H29" s="14">
        <v>0</v>
      </c>
      <c r="I29" s="14">
        <v>0</v>
      </c>
      <c r="J29" s="14">
        <v>0</v>
      </c>
      <c r="K29" s="15">
        <v>0</v>
      </c>
      <c r="L29" s="14">
        <v>0</v>
      </c>
      <c r="M29" s="14">
        <v>0</v>
      </c>
      <c r="N29" s="14">
        <v>0</v>
      </c>
      <c r="O29" s="14">
        <v>0</v>
      </c>
      <c r="P29" s="14">
        <v>8.3102493074792248E-3</v>
      </c>
      <c r="Q29" s="14">
        <v>0</v>
      </c>
      <c r="R29" s="14">
        <v>5.5401662049861496E-3</v>
      </c>
      <c r="S29" s="14">
        <v>0</v>
      </c>
      <c r="T29" s="14">
        <v>0</v>
      </c>
      <c r="U29" s="14">
        <v>0</v>
      </c>
      <c r="V29" s="14">
        <v>0</v>
      </c>
      <c r="W29" s="14">
        <v>0.21329639889196675</v>
      </c>
      <c r="X29" s="14">
        <v>0.14958448753462603</v>
      </c>
      <c r="Y29" s="14">
        <v>0</v>
      </c>
      <c r="Z29" s="21">
        <v>0.54847645429362879</v>
      </c>
    </row>
    <row r="30" spans="1:26" x14ac:dyDescent="0.25">
      <c r="A30" s="4">
        <v>2002</v>
      </c>
      <c r="B30" s="8">
        <v>897</v>
      </c>
      <c r="C30" s="8" t="s">
        <v>43</v>
      </c>
      <c r="D30" s="15">
        <v>0.17948717948717949</v>
      </c>
      <c r="E30" s="14">
        <v>0</v>
      </c>
      <c r="F30" s="14">
        <v>1.4492753623188406E-2</v>
      </c>
      <c r="G30" s="14">
        <v>7.803790412486065E-3</v>
      </c>
      <c r="H30" s="14">
        <v>5.5741360089186179E-3</v>
      </c>
      <c r="I30" s="14">
        <v>2.6755852842809364E-2</v>
      </c>
      <c r="J30" s="14">
        <v>0</v>
      </c>
      <c r="K30" s="15">
        <v>0</v>
      </c>
      <c r="L30" s="14">
        <v>0</v>
      </c>
      <c r="M30" s="14">
        <v>0</v>
      </c>
      <c r="N30" s="14">
        <v>0</v>
      </c>
      <c r="O30" s="14">
        <v>0</v>
      </c>
      <c r="P30" s="14">
        <v>8.918617614269788E-3</v>
      </c>
      <c r="Q30" s="14">
        <v>0</v>
      </c>
      <c r="R30" s="14">
        <v>6.688963210702341E-3</v>
      </c>
      <c r="S30" s="14">
        <v>2.229654403567447E-3</v>
      </c>
      <c r="T30" s="14">
        <v>0</v>
      </c>
      <c r="U30" s="14">
        <v>0</v>
      </c>
      <c r="V30" s="14">
        <v>0</v>
      </c>
      <c r="W30" s="14">
        <v>9.6989966555183951E-2</v>
      </c>
      <c r="X30" s="14">
        <v>0.10813823857302118</v>
      </c>
      <c r="Y30" s="14">
        <v>2.0066889632107024E-2</v>
      </c>
      <c r="Z30" s="21">
        <v>0.52285395763656628</v>
      </c>
    </row>
    <row r="31" spans="1:26" x14ac:dyDescent="0.25">
      <c r="A31" s="4">
        <v>2003</v>
      </c>
      <c r="B31" s="8">
        <v>1547</v>
      </c>
      <c r="C31" s="8" t="s">
        <v>43</v>
      </c>
      <c r="D31" s="15">
        <v>0.13639301874595994</v>
      </c>
      <c r="E31" s="14">
        <v>0</v>
      </c>
      <c r="F31" s="14">
        <v>9.0497737556561094E-3</v>
      </c>
      <c r="G31" s="14">
        <v>4.072398190045249E-2</v>
      </c>
      <c r="H31" s="14">
        <v>1.098901098901099E-2</v>
      </c>
      <c r="I31" s="14">
        <v>0</v>
      </c>
      <c r="J31" s="14">
        <v>3.8784744667097609E-3</v>
      </c>
      <c r="K31" s="15">
        <v>0</v>
      </c>
      <c r="L31" s="14">
        <v>0</v>
      </c>
      <c r="M31" s="14">
        <v>0</v>
      </c>
      <c r="N31" s="14">
        <v>0</v>
      </c>
      <c r="O31" s="14">
        <v>0</v>
      </c>
      <c r="P31" s="14">
        <v>3.2320620555914671E-3</v>
      </c>
      <c r="Q31" s="14">
        <v>2.5856496444731738E-3</v>
      </c>
      <c r="R31" s="14">
        <v>2.5856496444731738E-3</v>
      </c>
      <c r="S31" s="14">
        <v>0</v>
      </c>
      <c r="T31" s="14">
        <v>0</v>
      </c>
      <c r="U31" s="14">
        <v>0</v>
      </c>
      <c r="V31" s="14">
        <v>0</v>
      </c>
      <c r="W31" s="14">
        <v>0.1389786683904331</v>
      </c>
      <c r="X31" s="14">
        <v>9.2436974789915971E-2</v>
      </c>
      <c r="Y31" s="14">
        <v>0</v>
      </c>
      <c r="Z31" s="21">
        <v>0.55914673561732386</v>
      </c>
    </row>
    <row r="32" spans="1:26" x14ac:dyDescent="0.25">
      <c r="A32" s="4">
        <v>2004</v>
      </c>
      <c r="B32" s="8">
        <v>1901</v>
      </c>
      <c r="C32" s="8" t="s">
        <v>43</v>
      </c>
      <c r="D32" s="15">
        <v>0.18674381904260917</v>
      </c>
      <c r="E32" s="14">
        <v>2.0515518148342977E-2</v>
      </c>
      <c r="F32" s="14">
        <v>2.9984218832193581E-2</v>
      </c>
      <c r="G32" s="14">
        <v>6.5228826933193054E-2</v>
      </c>
      <c r="H32" s="14">
        <v>3.2614413466596527E-2</v>
      </c>
      <c r="I32" s="14">
        <v>2.7880063124671225E-2</v>
      </c>
      <c r="J32" s="14">
        <v>0</v>
      </c>
      <c r="K32" s="15">
        <v>0</v>
      </c>
      <c r="L32" s="14">
        <v>4.2083114150447132E-3</v>
      </c>
      <c r="M32" s="14">
        <v>0</v>
      </c>
      <c r="N32" s="14">
        <v>0</v>
      </c>
      <c r="O32" s="14">
        <v>0</v>
      </c>
      <c r="P32" s="14">
        <v>1.5781167806417674E-3</v>
      </c>
      <c r="Q32" s="14">
        <v>3.1562335612835349E-3</v>
      </c>
      <c r="R32" s="14">
        <v>2.1041557075223566E-3</v>
      </c>
      <c r="S32" s="14">
        <v>0</v>
      </c>
      <c r="T32" s="14">
        <v>0</v>
      </c>
      <c r="U32" s="14">
        <v>0</v>
      </c>
      <c r="V32" s="14">
        <v>0</v>
      </c>
      <c r="W32" s="14">
        <v>0.13203577064702787</v>
      </c>
      <c r="X32" s="14">
        <v>3.9978958442924775E-2</v>
      </c>
      <c r="Y32" s="14">
        <v>0</v>
      </c>
      <c r="Z32" s="21">
        <v>0.45397159389794844</v>
      </c>
    </row>
    <row r="33" spans="1:26" x14ac:dyDescent="0.25">
      <c r="A33" s="4">
        <v>2005</v>
      </c>
      <c r="B33" s="8">
        <v>464</v>
      </c>
      <c r="C33" s="8" t="s">
        <v>43</v>
      </c>
      <c r="D33" s="15">
        <v>0.13146551724137931</v>
      </c>
      <c r="E33" s="14">
        <v>0</v>
      </c>
      <c r="F33" s="14">
        <v>0</v>
      </c>
      <c r="G33" s="14">
        <v>8.8362068965517238E-2</v>
      </c>
      <c r="H33" s="14">
        <v>3.017241379310345E-2</v>
      </c>
      <c r="I33" s="14">
        <v>4.0948275862068964E-2</v>
      </c>
      <c r="J33" s="14">
        <v>8.6206896551724137E-3</v>
      </c>
      <c r="K33" s="15">
        <v>0</v>
      </c>
      <c r="L33" s="14">
        <v>0</v>
      </c>
      <c r="M33" s="14">
        <v>0</v>
      </c>
      <c r="N33" s="14">
        <v>0</v>
      </c>
      <c r="O33" s="14">
        <v>0</v>
      </c>
      <c r="P33" s="14">
        <v>2.1551724137931036E-2</v>
      </c>
      <c r="Q33" s="14">
        <v>1.0775862068965518E-2</v>
      </c>
      <c r="R33" s="14">
        <v>4.3103448275862068E-3</v>
      </c>
      <c r="S33" s="14">
        <v>0</v>
      </c>
      <c r="T33" s="14">
        <v>0</v>
      </c>
      <c r="U33" s="14">
        <v>0</v>
      </c>
      <c r="V33" s="14">
        <v>0</v>
      </c>
      <c r="W33" s="14">
        <v>0.1206896551724138</v>
      </c>
      <c r="X33" s="14">
        <v>0.15517241379310345</v>
      </c>
      <c r="Y33" s="14">
        <v>0</v>
      </c>
      <c r="Z33" s="21">
        <v>0.38793103448275862</v>
      </c>
    </row>
    <row r="34" spans="1:26" x14ac:dyDescent="0.25">
      <c r="A34" s="4">
        <v>2006</v>
      </c>
      <c r="B34" s="8">
        <v>566</v>
      </c>
      <c r="C34" s="8" t="s">
        <v>43</v>
      </c>
      <c r="D34" s="15">
        <v>0.19081272084805653</v>
      </c>
      <c r="E34" s="14">
        <v>0</v>
      </c>
      <c r="F34" s="14">
        <v>8.8339222614840993E-3</v>
      </c>
      <c r="G34" s="14">
        <v>5.1236749116607777E-2</v>
      </c>
      <c r="H34" s="14">
        <v>0</v>
      </c>
      <c r="I34" s="14">
        <v>2.6501766784452298E-2</v>
      </c>
      <c r="J34" s="14">
        <v>2.4734982332155476E-2</v>
      </c>
      <c r="K34" s="15">
        <v>0</v>
      </c>
      <c r="L34" s="14">
        <v>0</v>
      </c>
      <c r="M34" s="14">
        <v>0</v>
      </c>
      <c r="N34" s="14">
        <v>0</v>
      </c>
      <c r="O34" s="14">
        <v>0</v>
      </c>
      <c r="P34" s="14">
        <v>3.5335689045936395E-3</v>
      </c>
      <c r="Q34" s="14">
        <v>0</v>
      </c>
      <c r="R34" s="14">
        <v>3.5335689045936395E-3</v>
      </c>
      <c r="S34" s="14">
        <v>0</v>
      </c>
      <c r="T34" s="14">
        <v>0</v>
      </c>
      <c r="U34" s="14">
        <v>0</v>
      </c>
      <c r="V34" s="14">
        <v>0</v>
      </c>
      <c r="W34" s="14">
        <v>0.14664310954063603</v>
      </c>
      <c r="X34" s="14">
        <v>0.19434628975265017</v>
      </c>
      <c r="Y34" s="14">
        <v>0</v>
      </c>
      <c r="Z34" s="21">
        <v>0.34982332155477031</v>
      </c>
    </row>
    <row r="35" spans="1:26" x14ac:dyDescent="0.25">
      <c r="A35" s="4">
        <v>2007</v>
      </c>
      <c r="B35" s="8">
        <v>314</v>
      </c>
      <c r="C35" s="8" t="s">
        <v>43</v>
      </c>
      <c r="D35" s="15">
        <v>0.23248407643312102</v>
      </c>
      <c r="E35" s="14">
        <v>0</v>
      </c>
      <c r="F35" s="14">
        <v>9.5541401273885346E-3</v>
      </c>
      <c r="G35" s="14">
        <v>7.0063694267515922E-2</v>
      </c>
      <c r="H35" s="14">
        <v>7.32484076433121E-2</v>
      </c>
      <c r="I35" s="14">
        <v>2.5477707006369428E-2</v>
      </c>
      <c r="J35" s="14">
        <v>0</v>
      </c>
      <c r="K35" s="15">
        <v>0</v>
      </c>
      <c r="L35" s="14">
        <v>0</v>
      </c>
      <c r="M35" s="14">
        <v>0</v>
      </c>
      <c r="N35" s="14">
        <v>1.2738853503184714E-2</v>
      </c>
      <c r="O35" s="14">
        <v>0</v>
      </c>
      <c r="P35" s="14">
        <v>6.369426751592357E-3</v>
      </c>
      <c r="Q35" s="14">
        <v>0</v>
      </c>
      <c r="R35" s="14">
        <v>6.369426751592357E-3</v>
      </c>
      <c r="S35" s="14">
        <v>0</v>
      </c>
      <c r="T35" s="14">
        <v>0</v>
      </c>
      <c r="U35" s="14">
        <v>0</v>
      </c>
      <c r="V35" s="14">
        <v>0</v>
      </c>
      <c r="W35" s="14">
        <v>6.6878980891719744E-2</v>
      </c>
      <c r="X35" s="14">
        <v>0.16878980891719744</v>
      </c>
      <c r="Y35" s="14">
        <v>0</v>
      </c>
      <c r="Z35" s="21">
        <v>0.32802547770700635</v>
      </c>
    </row>
    <row r="36" spans="1:26" x14ac:dyDescent="0.25">
      <c r="A36" s="4">
        <v>2008</v>
      </c>
      <c r="B36" s="8">
        <v>222</v>
      </c>
      <c r="C36" s="8" t="s">
        <v>43</v>
      </c>
      <c r="D36" s="15">
        <v>0.33783783783783783</v>
      </c>
      <c r="E36" s="14">
        <v>0</v>
      </c>
      <c r="F36" s="14">
        <v>5.4054054054054057E-2</v>
      </c>
      <c r="G36" s="14">
        <v>1.3513513513513514E-2</v>
      </c>
      <c r="H36" s="14">
        <v>1.8018018018018018E-2</v>
      </c>
      <c r="I36" s="14">
        <v>3.1531531531531529E-2</v>
      </c>
      <c r="J36" s="14">
        <v>1.8018018018018018E-2</v>
      </c>
      <c r="K36" s="15">
        <v>0</v>
      </c>
      <c r="L36" s="14">
        <v>0</v>
      </c>
      <c r="M36" s="14">
        <v>0</v>
      </c>
      <c r="N36" s="14">
        <v>0</v>
      </c>
      <c r="O36" s="14">
        <v>0</v>
      </c>
      <c r="P36" s="14">
        <v>0</v>
      </c>
      <c r="Q36" s="14">
        <v>0</v>
      </c>
      <c r="R36" s="14">
        <v>0</v>
      </c>
      <c r="S36" s="14">
        <v>0</v>
      </c>
      <c r="T36" s="14">
        <v>0</v>
      </c>
      <c r="U36" s="14">
        <v>0</v>
      </c>
      <c r="V36" s="14">
        <v>0</v>
      </c>
      <c r="W36" s="14">
        <v>0.17567567567567569</v>
      </c>
      <c r="X36" s="14">
        <v>7.2072072072072071E-2</v>
      </c>
      <c r="Y36" s="14">
        <v>9.0090090090090089E-3</v>
      </c>
      <c r="Z36" s="21">
        <v>0.27027027027027029</v>
      </c>
    </row>
    <row r="37" spans="1:26" x14ac:dyDescent="0.25">
      <c r="A37" s="4">
        <v>2009</v>
      </c>
      <c r="B37" s="8">
        <v>231</v>
      </c>
      <c r="C37" s="8" t="s">
        <v>43</v>
      </c>
      <c r="D37" s="15">
        <v>0.21645021645021645</v>
      </c>
      <c r="E37" s="14">
        <v>0</v>
      </c>
      <c r="F37" s="14">
        <v>8.658008658008658E-3</v>
      </c>
      <c r="G37" s="14">
        <v>3.896103896103896E-2</v>
      </c>
      <c r="H37" s="14">
        <v>2.1645021645021644E-2</v>
      </c>
      <c r="I37" s="14">
        <v>1.2987012987012988E-2</v>
      </c>
      <c r="J37" s="14">
        <v>5.627705627705628E-2</v>
      </c>
      <c r="K37" s="15">
        <v>0</v>
      </c>
      <c r="L37" s="14">
        <v>0</v>
      </c>
      <c r="M37" s="14">
        <v>0</v>
      </c>
      <c r="N37" s="14">
        <v>0</v>
      </c>
      <c r="O37" s="14">
        <v>0</v>
      </c>
      <c r="P37" s="14">
        <v>0</v>
      </c>
      <c r="Q37" s="14">
        <v>0</v>
      </c>
      <c r="R37" s="14">
        <v>0</v>
      </c>
      <c r="S37" s="14">
        <v>0</v>
      </c>
      <c r="T37" s="14">
        <v>0</v>
      </c>
      <c r="U37" s="14">
        <v>0</v>
      </c>
      <c r="V37" s="14">
        <v>0</v>
      </c>
      <c r="W37" s="14">
        <v>0.48917748917748916</v>
      </c>
      <c r="X37" s="14">
        <v>4.3290043290043288E-2</v>
      </c>
      <c r="Y37" s="14">
        <v>0</v>
      </c>
      <c r="Z37" s="21">
        <v>0.11255411255411256</v>
      </c>
    </row>
    <row r="38" spans="1:26" x14ac:dyDescent="0.25">
      <c r="A38" s="4">
        <v>2010</v>
      </c>
      <c r="B38" s="8">
        <v>504</v>
      </c>
      <c r="C38" s="8" t="s">
        <v>43</v>
      </c>
      <c r="D38" s="15">
        <v>0.1626984126984127</v>
      </c>
      <c r="E38" s="14">
        <v>0</v>
      </c>
      <c r="F38" s="14">
        <v>4.5634920634920632E-2</v>
      </c>
      <c r="G38" s="14">
        <v>8.3333333333333329E-2</v>
      </c>
      <c r="H38" s="14">
        <v>3.5714285714285712E-2</v>
      </c>
      <c r="I38" s="14">
        <v>7.9365079365079361E-3</v>
      </c>
      <c r="J38" s="14">
        <v>1.3888888888888888E-2</v>
      </c>
      <c r="K38" s="15">
        <v>0</v>
      </c>
      <c r="L38" s="14">
        <v>0</v>
      </c>
      <c r="M38" s="14">
        <v>0</v>
      </c>
      <c r="N38" s="14">
        <v>0</v>
      </c>
      <c r="O38" s="14">
        <v>0</v>
      </c>
      <c r="P38" s="14">
        <v>1.3888888888888888E-2</v>
      </c>
      <c r="Q38" s="14">
        <v>5.9523809523809521E-3</v>
      </c>
      <c r="R38" s="14">
        <v>3.968253968253968E-3</v>
      </c>
      <c r="S38" s="14">
        <v>0</v>
      </c>
      <c r="T38" s="14">
        <v>0</v>
      </c>
      <c r="U38" s="14">
        <v>0</v>
      </c>
      <c r="V38" s="14">
        <v>0</v>
      </c>
      <c r="W38" s="14">
        <v>0.1111111111111111</v>
      </c>
      <c r="X38" s="14">
        <v>4.5634920634920632E-2</v>
      </c>
      <c r="Y38" s="14">
        <v>4.3650793650793648E-2</v>
      </c>
      <c r="Z38" s="21">
        <v>0.42658730158730157</v>
      </c>
    </row>
    <row r="39" spans="1:26" x14ac:dyDescent="0.25">
      <c r="A39" s="4">
        <v>2011</v>
      </c>
      <c r="B39" s="8">
        <v>566</v>
      </c>
      <c r="C39" s="8" t="s">
        <v>43</v>
      </c>
      <c r="D39" s="15">
        <v>0.20671378091872791</v>
      </c>
      <c r="E39" s="14">
        <v>7.0671378091872791E-3</v>
      </c>
      <c r="F39" s="14">
        <v>0</v>
      </c>
      <c r="G39" s="14">
        <v>1.7667844522968199E-2</v>
      </c>
      <c r="H39" s="14">
        <v>5.3003533568904596E-2</v>
      </c>
      <c r="I39" s="14">
        <v>2.2968197879858657E-2</v>
      </c>
      <c r="J39" s="14">
        <v>0</v>
      </c>
      <c r="K39" s="15">
        <v>0</v>
      </c>
      <c r="L39" s="14">
        <v>1.2367491166077738E-2</v>
      </c>
      <c r="M39" s="14">
        <v>0</v>
      </c>
      <c r="N39" s="14">
        <v>0</v>
      </c>
      <c r="O39" s="14">
        <v>0</v>
      </c>
      <c r="P39" s="14">
        <v>0</v>
      </c>
      <c r="Q39" s="14">
        <v>1.7667844522968198E-3</v>
      </c>
      <c r="R39" s="14">
        <v>7.0671378091872791E-3</v>
      </c>
      <c r="S39" s="14">
        <v>8.8339222614840993E-3</v>
      </c>
      <c r="T39" s="14">
        <v>0</v>
      </c>
      <c r="U39" s="14">
        <v>0</v>
      </c>
      <c r="V39" s="14">
        <v>0</v>
      </c>
      <c r="W39" s="14">
        <v>0.22084805653710249</v>
      </c>
      <c r="X39" s="14">
        <v>8.3038869257950523E-2</v>
      </c>
      <c r="Y39" s="14">
        <v>0</v>
      </c>
      <c r="Z39" s="21">
        <v>0.35865724381625441</v>
      </c>
    </row>
    <row r="40" spans="1:26" x14ac:dyDescent="0.25">
      <c r="A40" s="4">
        <v>2012</v>
      </c>
      <c r="B40" s="8">
        <v>600</v>
      </c>
      <c r="C40" s="8" t="s">
        <v>30</v>
      </c>
      <c r="D40" s="15">
        <v>0.14000000000000001</v>
      </c>
      <c r="E40" s="14">
        <v>8.3333333333333332E-3</v>
      </c>
      <c r="F40" s="14">
        <v>1.1666666666666667E-2</v>
      </c>
      <c r="G40" s="14">
        <v>4.6666666666666669E-2</v>
      </c>
      <c r="H40" s="14">
        <v>0.02</v>
      </c>
      <c r="I40" s="14">
        <v>5.8333333333333334E-2</v>
      </c>
      <c r="J40" s="14">
        <v>5.3333333333333337E-2</v>
      </c>
      <c r="K40" s="15">
        <v>0</v>
      </c>
      <c r="L40" s="14">
        <v>0</v>
      </c>
      <c r="M40" s="14">
        <v>0</v>
      </c>
      <c r="N40" s="14">
        <v>0</v>
      </c>
      <c r="O40" s="14">
        <v>0</v>
      </c>
      <c r="P40" s="14">
        <v>4.6666666666666669E-2</v>
      </c>
      <c r="Q40" s="14">
        <v>3.3333333333333335E-3</v>
      </c>
      <c r="R40" s="14">
        <v>5.0000000000000001E-3</v>
      </c>
      <c r="S40" s="14">
        <v>8.3333333333333332E-3</v>
      </c>
      <c r="T40" s="14">
        <v>0</v>
      </c>
      <c r="U40" s="14">
        <v>5.0000000000000001E-3</v>
      </c>
      <c r="V40" s="14">
        <v>0</v>
      </c>
      <c r="W40" s="14">
        <v>0.17499999999999999</v>
      </c>
      <c r="X40" s="14">
        <v>0.18333333333333332</v>
      </c>
      <c r="Y40" s="14">
        <v>0</v>
      </c>
      <c r="Z40" s="21">
        <v>0.23499999999999999</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593</v>
      </c>
      <c r="C42" s="9"/>
      <c r="D42" s="16">
        <v>0.16574012884289496</v>
      </c>
      <c r="E42" s="1">
        <v>1.0965937137550705E-2</v>
      </c>
      <c r="F42" s="1">
        <v>1.5250902900680196E-2</v>
      </c>
      <c r="G42" s="1">
        <v>5.0497341012350108E-2</v>
      </c>
      <c r="H42" s="1">
        <v>1.5417643580676592E-2</v>
      </c>
      <c r="I42" s="1">
        <v>3.1582662881179516E-2</v>
      </c>
      <c r="J42" s="1">
        <v>1.0156716724629615E-2</v>
      </c>
      <c r="K42" s="16">
        <v>0</v>
      </c>
      <c r="L42" s="1">
        <v>1.1448652235694808E-3</v>
      </c>
      <c r="M42" s="1">
        <v>3.6601610902439318E-4</v>
      </c>
      <c r="N42" s="1">
        <v>2.6041421572737824E-3</v>
      </c>
      <c r="O42" s="1">
        <v>0</v>
      </c>
      <c r="P42" s="1">
        <v>7.2865974912384637E-3</v>
      </c>
      <c r="Q42" s="1">
        <v>1.9194779251413944E-3</v>
      </c>
      <c r="R42" s="1">
        <v>3.02022152287852E-3</v>
      </c>
      <c r="S42" s="1">
        <v>1.0554329903857686E-3</v>
      </c>
      <c r="T42" s="1">
        <v>0</v>
      </c>
      <c r="U42" s="1">
        <v>6.3345121697524435E-4</v>
      </c>
      <c r="V42" s="1">
        <v>0</v>
      </c>
      <c r="W42" s="1">
        <v>0.17322520951684506</v>
      </c>
      <c r="X42" s="1">
        <v>8.8677976503771377E-2</v>
      </c>
      <c r="Y42" s="1">
        <v>3.6821049904325197E-3</v>
      </c>
      <c r="Z42" s="22">
        <v>0.41677317127250235</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556</v>
      </c>
      <c r="C44" s="9"/>
      <c r="D44" s="16">
        <v>0.14230499922380441</v>
      </c>
      <c r="E44" s="1">
        <v>3.2013333350733808E-2</v>
      </c>
      <c r="F44" s="1">
        <v>1.5653175144158003E-2</v>
      </c>
      <c r="G44" s="1">
        <v>5.9438969396620855E-2</v>
      </c>
      <c r="H44" s="1">
        <v>2.8066285447543473E-3</v>
      </c>
      <c r="I44" s="1">
        <v>7.1834568330064616E-2</v>
      </c>
      <c r="J44" s="1">
        <v>9.1421736158578265E-3</v>
      </c>
      <c r="K44" s="16">
        <v>0</v>
      </c>
      <c r="L44" s="1">
        <v>1.6260162601626016E-3</v>
      </c>
      <c r="M44" s="1">
        <v>1.4030617512601738E-3</v>
      </c>
      <c r="N44" s="1">
        <v>6.797831560419988E-3</v>
      </c>
      <c r="O44" s="1">
        <v>0</v>
      </c>
      <c r="P44" s="1">
        <v>8.9237368651383063E-3</v>
      </c>
      <c r="Q44" s="1">
        <v>2.7629580442531236E-3</v>
      </c>
      <c r="R44" s="1">
        <v>2.1754059502447887E-3</v>
      </c>
      <c r="S44" s="1">
        <v>8.1300813008130081E-4</v>
      </c>
      <c r="T44" s="1">
        <v>0</v>
      </c>
      <c r="U44" s="1">
        <v>1.594896331738437E-3</v>
      </c>
      <c r="V44" s="1">
        <v>0</v>
      </c>
      <c r="W44" s="1">
        <v>0.15139967411153946</v>
      </c>
      <c r="X44" s="1">
        <v>6.2857462103338396E-2</v>
      </c>
      <c r="Y44" s="1">
        <v>1.9936204146730461E-3</v>
      </c>
      <c r="Z44" s="22">
        <v>0.42445848087115645</v>
      </c>
    </row>
    <row r="45" spans="1:26" x14ac:dyDescent="0.25">
      <c r="A45" s="5" t="s">
        <v>35</v>
      </c>
      <c r="B45" s="9">
        <v>537</v>
      </c>
      <c r="C45" s="9"/>
      <c r="D45" s="16">
        <v>0.14527912487262881</v>
      </c>
      <c r="E45" s="1">
        <v>3.59527478171546E-3</v>
      </c>
      <c r="F45" s="1">
        <v>3.59527478171546E-3</v>
      </c>
      <c r="G45" s="1">
        <v>5.0737086748839498E-2</v>
      </c>
      <c r="H45" s="1">
        <v>1.2262263413287953E-2</v>
      </c>
      <c r="I45" s="1">
        <v>4.691195666041828E-3</v>
      </c>
      <c r="J45" s="1">
        <v>0</v>
      </c>
      <c r="K45" s="16">
        <v>0</v>
      </c>
      <c r="L45" s="1">
        <v>0</v>
      </c>
      <c r="M45" s="1">
        <v>0</v>
      </c>
      <c r="N45" s="1">
        <v>2.1231422505307855E-3</v>
      </c>
      <c r="O45" s="1">
        <v>0</v>
      </c>
      <c r="P45" s="1">
        <v>0</v>
      </c>
      <c r="Q45" s="1">
        <v>0</v>
      </c>
      <c r="R45" s="1">
        <v>3.0816640986132513E-3</v>
      </c>
      <c r="S45" s="1">
        <v>0</v>
      </c>
      <c r="T45" s="1">
        <v>0</v>
      </c>
      <c r="U45" s="1">
        <v>0</v>
      </c>
      <c r="V45" s="1">
        <v>0</v>
      </c>
      <c r="W45" s="1">
        <v>0.19523152103809219</v>
      </c>
      <c r="X45" s="1">
        <v>7.2520156131007193E-2</v>
      </c>
      <c r="Y45" s="1">
        <v>0</v>
      </c>
      <c r="Z45" s="22">
        <v>0.50688329621752759</v>
      </c>
    </row>
    <row r="46" spans="1:26" ht="15.75" thickBot="1" x14ac:dyDescent="0.3">
      <c r="A46" s="6" t="s">
        <v>36</v>
      </c>
      <c r="B46" s="11">
        <v>620</v>
      </c>
      <c r="C46" s="11"/>
      <c r="D46" s="17">
        <v>0.18016825667327646</v>
      </c>
      <c r="E46" s="18">
        <v>3.5250521224369251E-3</v>
      </c>
      <c r="F46" s="18">
        <v>1.7576135107539293E-2</v>
      </c>
      <c r="G46" s="18">
        <v>4.6613840475557812E-2</v>
      </c>
      <c r="H46" s="18">
        <v>2.1498517203369403E-2</v>
      </c>
      <c r="I46" s="18">
        <v>2.0094303520615409E-2</v>
      </c>
      <c r="J46" s="18">
        <v>1.2767960212238156E-2</v>
      </c>
      <c r="K46" s="17">
        <v>0</v>
      </c>
      <c r="L46" s="18">
        <v>1.1839858986516035E-3</v>
      </c>
      <c r="M46" s="18">
        <v>0</v>
      </c>
      <c r="N46" s="18">
        <v>9.099181073703367E-4</v>
      </c>
      <c r="O46" s="18">
        <v>0</v>
      </c>
      <c r="P46" s="18">
        <v>8.1463800791182032E-3</v>
      </c>
      <c r="Q46" s="18">
        <v>1.9693031437666665E-3</v>
      </c>
      <c r="R46" s="18">
        <v>3.3691190734926766E-3</v>
      </c>
      <c r="S46" s="18">
        <v>1.3854935713132055E-3</v>
      </c>
      <c r="T46" s="18">
        <v>0</v>
      </c>
      <c r="U46" s="18">
        <v>3.5714285714285714E-4</v>
      </c>
      <c r="V46" s="18">
        <v>0</v>
      </c>
      <c r="W46" s="18">
        <v>0.17786337222170875</v>
      </c>
      <c r="X46" s="18">
        <v>0.1032063013266921</v>
      </c>
      <c r="Y46" s="18">
        <v>5.1947637351364056E-3</v>
      </c>
      <c r="Z46" s="23">
        <v>0.3941701546705737</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84</v>
      </c>
    </row>
    <row r="2" spans="1:26" x14ac:dyDescent="0.25">
      <c r="A2" t="s">
        <v>85</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74</v>
      </c>
      <c r="C16" s="8">
        <v>2</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92</v>
      </c>
      <c r="C17" s="8" t="s">
        <v>41</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439</v>
      </c>
      <c r="C18" s="8" t="s">
        <v>42</v>
      </c>
      <c r="D18" s="15">
        <v>8.4282460136674259E-2</v>
      </c>
      <c r="E18" s="14">
        <v>4.5558086560364463E-3</v>
      </c>
      <c r="F18" s="14">
        <v>0</v>
      </c>
      <c r="G18" s="14">
        <v>4.328018223234624E-2</v>
      </c>
      <c r="H18" s="14">
        <v>0</v>
      </c>
      <c r="I18" s="14">
        <v>8.4282460136674259E-2</v>
      </c>
      <c r="J18" s="14">
        <v>3.644646924829157E-2</v>
      </c>
      <c r="K18" s="15">
        <v>0</v>
      </c>
      <c r="L18" s="14">
        <v>0</v>
      </c>
      <c r="M18" s="14">
        <v>4.5558086560364463E-3</v>
      </c>
      <c r="N18" s="14">
        <v>6.8337129840546698E-3</v>
      </c>
      <c r="O18" s="14">
        <v>0</v>
      </c>
      <c r="P18" s="14">
        <v>4.5558086560364463E-3</v>
      </c>
      <c r="Q18" s="14">
        <v>9.1116173120728925E-3</v>
      </c>
      <c r="R18" s="14">
        <v>0</v>
      </c>
      <c r="S18" s="14">
        <v>0</v>
      </c>
      <c r="T18" s="14">
        <v>0</v>
      </c>
      <c r="U18" s="14">
        <v>0</v>
      </c>
      <c r="V18" s="14">
        <v>0</v>
      </c>
      <c r="W18" s="14">
        <v>0.2255125284738041</v>
      </c>
      <c r="X18" s="14">
        <v>6.1503416856492028E-2</v>
      </c>
      <c r="Y18" s="14">
        <v>0</v>
      </c>
      <c r="Z18" s="21">
        <v>0.43507972665148065</v>
      </c>
    </row>
    <row r="19" spans="1:26" x14ac:dyDescent="0.25">
      <c r="A19" s="4">
        <v>1991</v>
      </c>
      <c r="B19" s="8">
        <v>584</v>
      </c>
      <c r="C19" s="8" t="s">
        <v>43</v>
      </c>
      <c r="D19" s="15">
        <v>8.7328767123287659E-2</v>
      </c>
      <c r="E19" s="14">
        <v>0</v>
      </c>
      <c r="F19" s="14">
        <v>1.3698630136986301E-2</v>
      </c>
      <c r="G19" s="14">
        <v>9.5890410958904104E-2</v>
      </c>
      <c r="H19" s="14">
        <v>5.1369863013698627E-3</v>
      </c>
      <c r="I19" s="14">
        <v>4.7945205479452052E-2</v>
      </c>
      <c r="J19" s="14">
        <v>0</v>
      </c>
      <c r="K19" s="15">
        <v>0</v>
      </c>
      <c r="L19" s="14">
        <v>8.5616438356164379E-3</v>
      </c>
      <c r="M19" s="14">
        <v>1.7123287671232876E-3</v>
      </c>
      <c r="N19" s="14">
        <v>0</v>
      </c>
      <c r="O19" s="14">
        <v>0</v>
      </c>
      <c r="P19" s="14">
        <v>5.1369863013698627E-3</v>
      </c>
      <c r="Q19" s="14">
        <v>0</v>
      </c>
      <c r="R19" s="14">
        <v>5.1369863013698627E-3</v>
      </c>
      <c r="S19" s="14">
        <v>5.1369863013698627E-3</v>
      </c>
      <c r="T19" s="14">
        <v>0</v>
      </c>
      <c r="U19" s="14">
        <v>0</v>
      </c>
      <c r="V19" s="14">
        <v>0</v>
      </c>
      <c r="W19" s="14">
        <v>0.2363013698630137</v>
      </c>
      <c r="X19" s="14">
        <v>3.9383561643835614E-2</v>
      </c>
      <c r="Y19" s="14">
        <v>0</v>
      </c>
      <c r="Z19" s="21">
        <v>0.44863013698630139</v>
      </c>
    </row>
    <row r="20" spans="1:26" x14ac:dyDescent="0.25">
      <c r="A20" s="4">
        <v>1992</v>
      </c>
      <c r="B20" s="8">
        <v>287</v>
      </c>
      <c r="C20" s="8" t="s">
        <v>43</v>
      </c>
      <c r="D20" s="15">
        <v>0.16376306620209061</v>
      </c>
      <c r="E20" s="14">
        <v>2.4390243902439025E-2</v>
      </c>
      <c r="F20" s="14">
        <v>1.3937282229965157E-2</v>
      </c>
      <c r="G20" s="14">
        <v>5.9233449477351915E-2</v>
      </c>
      <c r="H20" s="14">
        <v>0</v>
      </c>
      <c r="I20" s="14">
        <v>0.16027874564459929</v>
      </c>
      <c r="J20" s="14">
        <v>0</v>
      </c>
      <c r="K20" s="15">
        <v>0</v>
      </c>
      <c r="L20" s="14">
        <v>0</v>
      </c>
      <c r="M20" s="14">
        <v>0</v>
      </c>
      <c r="N20" s="14">
        <v>0</v>
      </c>
      <c r="O20" s="14">
        <v>0</v>
      </c>
      <c r="P20" s="14">
        <v>0</v>
      </c>
      <c r="Q20" s="14">
        <v>1.0452961672473868E-2</v>
      </c>
      <c r="R20" s="14">
        <v>1.0452961672473868E-2</v>
      </c>
      <c r="S20" s="14">
        <v>0</v>
      </c>
      <c r="T20" s="14">
        <v>0</v>
      </c>
      <c r="U20" s="14">
        <v>0</v>
      </c>
      <c r="V20" s="14">
        <v>0</v>
      </c>
      <c r="W20" s="14">
        <v>0.18466898954703834</v>
      </c>
      <c r="X20" s="14">
        <v>1.7421602787456445E-2</v>
      </c>
      <c r="Y20" s="14">
        <v>0</v>
      </c>
      <c r="Z20" s="21">
        <v>0.35540069686411152</v>
      </c>
    </row>
    <row r="21" spans="1:26" x14ac:dyDescent="0.25">
      <c r="A21" s="4">
        <v>1993</v>
      </c>
      <c r="B21" s="8">
        <v>377</v>
      </c>
      <c r="C21" s="8" t="s">
        <v>43</v>
      </c>
      <c r="D21" s="15">
        <v>0.14058355437665782</v>
      </c>
      <c r="E21" s="14">
        <v>0</v>
      </c>
      <c r="F21" s="14">
        <v>2.1220159151193633E-2</v>
      </c>
      <c r="G21" s="14">
        <v>2.9177718832891247E-2</v>
      </c>
      <c r="H21" s="14">
        <v>1.3262599469496022E-2</v>
      </c>
      <c r="I21" s="14">
        <v>5.3050397877984087E-2</v>
      </c>
      <c r="J21" s="14">
        <v>1.8567639257294429E-2</v>
      </c>
      <c r="K21" s="15">
        <v>0</v>
      </c>
      <c r="L21" s="14">
        <v>0</v>
      </c>
      <c r="M21" s="14">
        <v>0</v>
      </c>
      <c r="N21" s="14">
        <v>2.3872679045092837E-2</v>
      </c>
      <c r="O21" s="14">
        <v>0</v>
      </c>
      <c r="P21" s="14">
        <v>3.7135278514588858E-2</v>
      </c>
      <c r="Q21" s="14">
        <v>0</v>
      </c>
      <c r="R21" s="14">
        <v>0</v>
      </c>
      <c r="S21" s="14">
        <v>0</v>
      </c>
      <c r="T21" s="14">
        <v>0</v>
      </c>
      <c r="U21" s="14">
        <v>7.9575596816976128E-3</v>
      </c>
      <c r="V21" s="14">
        <v>0</v>
      </c>
      <c r="W21" s="14">
        <v>0.16180371352785147</v>
      </c>
      <c r="X21" s="14">
        <v>7.4270557029177717E-2</v>
      </c>
      <c r="Y21" s="14">
        <v>1.3262599469496022E-2</v>
      </c>
      <c r="Z21" s="21">
        <v>0.40583554376657827</v>
      </c>
    </row>
    <row r="22" spans="1:26" x14ac:dyDescent="0.25">
      <c r="A22" s="4">
        <v>1994</v>
      </c>
      <c r="B22" s="8">
        <v>711</v>
      </c>
      <c r="C22" s="8" t="s">
        <v>43</v>
      </c>
      <c r="D22" s="15">
        <v>0.1476793248945148</v>
      </c>
      <c r="E22" s="14">
        <v>9.8452883263009851E-3</v>
      </c>
      <c r="F22" s="14">
        <v>0</v>
      </c>
      <c r="G22" s="14">
        <v>4.9226441631504921E-2</v>
      </c>
      <c r="H22" s="14">
        <v>0</v>
      </c>
      <c r="I22" s="14">
        <v>4.5007032348804502E-2</v>
      </c>
      <c r="J22" s="14">
        <v>0</v>
      </c>
      <c r="K22" s="15">
        <v>0</v>
      </c>
      <c r="L22" s="14">
        <v>0</v>
      </c>
      <c r="M22" s="14">
        <v>2.8129395218002813E-3</v>
      </c>
      <c r="N22" s="14">
        <v>1.4064697609001406E-2</v>
      </c>
      <c r="O22" s="14">
        <v>0</v>
      </c>
      <c r="P22" s="14">
        <v>7.0323488045007029E-3</v>
      </c>
      <c r="Q22" s="14">
        <v>0</v>
      </c>
      <c r="R22" s="14">
        <v>0</v>
      </c>
      <c r="S22" s="14">
        <v>0</v>
      </c>
      <c r="T22" s="14">
        <v>0</v>
      </c>
      <c r="U22" s="14">
        <v>0</v>
      </c>
      <c r="V22" s="14">
        <v>0</v>
      </c>
      <c r="W22" s="14">
        <v>5.7665260196905765E-2</v>
      </c>
      <c r="X22" s="14">
        <v>0.12517580872011252</v>
      </c>
      <c r="Y22" s="14">
        <v>0</v>
      </c>
      <c r="Z22" s="21">
        <v>0.54149085794655416</v>
      </c>
    </row>
    <row r="23" spans="1:26" x14ac:dyDescent="0.25">
      <c r="A23" s="4">
        <v>1995</v>
      </c>
      <c r="B23" s="8">
        <v>649</v>
      </c>
      <c r="C23" s="8" t="s">
        <v>43</v>
      </c>
      <c r="D23" s="15">
        <v>0.1140215716486903</v>
      </c>
      <c r="E23" s="14">
        <v>0</v>
      </c>
      <c r="F23" s="14">
        <v>3.6979969183359017E-2</v>
      </c>
      <c r="G23" s="14">
        <v>4.3143297380585519E-2</v>
      </c>
      <c r="H23" s="14">
        <v>0</v>
      </c>
      <c r="I23" s="14">
        <v>2.3112480739599383E-2</v>
      </c>
      <c r="J23" s="14">
        <v>0</v>
      </c>
      <c r="K23" s="15">
        <v>0</v>
      </c>
      <c r="L23" s="14">
        <v>0</v>
      </c>
      <c r="M23" s="14">
        <v>0</v>
      </c>
      <c r="N23" s="14">
        <v>0</v>
      </c>
      <c r="O23" s="14">
        <v>0</v>
      </c>
      <c r="P23" s="14">
        <v>0</v>
      </c>
      <c r="Q23" s="14">
        <v>0</v>
      </c>
      <c r="R23" s="14">
        <v>0</v>
      </c>
      <c r="S23" s="14">
        <v>0</v>
      </c>
      <c r="T23" s="14">
        <v>0</v>
      </c>
      <c r="U23" s="14">
        <v>0</v>
      </c>
      <c r="V23" s="14">
        <v>0</v>
      </c>
      <c r="W23" s="14">
        <v>9.861325115562404E-2</v>
      </c>
      <c r="X23" s="14">
        <v>7.0878274268104779E-2</v>
      </c>
      <c r="Y23" s="14">
        <v>0</v>
      </c>
      <c r="Z23" s="21">
        <v>0.61325115562403698</v>
      </c>
    </row>
    <row r="24" spans="1:26" x14ac:dyDescent="0.25">
      <c r="A24" s="4">
        <v>1996</v>
      </c>
      <c r="B24" s="8">
        <v>589</v>
      </c>
      <c r="C24" s="8" t="s">
        <v>43</v>
      </c>
      <c r="D24" s="15">
        <v>0.10186757215619695</v>
      </c>
      <c r="E24" s="14">
        <v>0</v>
      </c>
      <c r="F24" s="14">
        <v>0</v>
      </c>
      <c r="G24" s="14">
        <v>0</v>
      </c>
      <c r="H24" s="14">
        <v>0</v>
      </c>
      <c r="I24" s="14">
        <v>0</v>
      </c>
      <c r="J24" s="14">
        <v>0</v>
      </c>
      <c r="K24" s="15">
        <v>0</v>
      </c>
      <c r="L24" s="14">
        <v>0</v>
      </c>
      <c r="M24" s="14">
        <v>0</v>
      </c>
      <c r="N24" s="14">
        <v>5.0933786078098476E-3</v>
      </c>
      <c r="O24" s="14">
        <v>0</v>
      </c>
      <c r="P24" s="14">
        <v>0</v>
      </c>
      <c r="Q24" s="14">
        <v>0</v>
      </c>
      <c r="R24" s="14">
        <v>0</v>
      </c>
      <c r="S24" s="14">
        <v>0</v>
      </c>
      <c r="T24" s="14">
        <v>0</v>
      </c>
      <c r="U24" s="14">
        <v>0</v>
      </c>
      <c r="V24" s="14">
        <v>0</v>
      </c>
      <c r="W24" s="14">
        <v>0.28522920203735147</v>
      </c>
      <c r="X24" s="14">
        <v>7.8098471986417659E-2</v>
      </c>
      <c r="Y24" s="14">
        <v>0</v>
      </c>
      <c r="Z24" s="21">
        <v>0.52971137521222411</v>
      </c>
    </row>
    <row r="25" spans="1:26" x14ac:dyDescent="0.25">
      <c r="A25" s="4">
        <v>1997</v>
      </c>
      <c r="B25" s="8">
        <v>623</v>
      </c>
      <c r="C25" s="8" t="s">
        <v>43</v>
      </c>
      <c r="D25" s="15">
        <v>0.15409309791332262</v>
      </c>
      <c r="E25" s="14">
        <v>8.0256821829855531E-3</v>
      </c>
      <c r="F25" s="14">
        <v>9.630818619582664E-3</v>
      </c>
      <c r="G25" s="14">
        <v>3.0497592295345103E-2</v>
      </c>
      <c r="H25" s="14">
        <v>2.4077046548956663E-2</v>
      </c>
      <c r="I25" s="14">
        <v>8.0256821829855531E-3</v>
      </c>
      <c r="J25" s="14">
        <v>0</v>
      </c>
      <c r="K25" s="15">
        <v>0</v>
      </c>
      <c r="L25" s="14">
        <v>0</v>
      </c>
      <c r="M25" s="14">
        <v>0</v>
      </c>
      <c r="N25" s="14">
        <v>0</v>
      </c>
      <c r="O25" s="14">
        <v>0</v>
      </c>
      <c r="P25" s="14">
        <v>0</v>
      </c>
      <c r="Q25" s="14">
        <v>0</v>
      </c>
      <c r="R25" s="14">
        <v>9.630818619582664E-3</v>
      </c>
      <c r="S25" s="14">
        <v>0</v>
      </c>
      <c r="T25" s="14">
        <v>0</v>
      </c>
      <c r="U25" s="14">
        <v>0</v>
      </c>
      <c r="V25" s="14">
        <v>0</v>
      </c>
      <c r="W25" s="14">
        <v>0.14125200642054575</v>
      </c>
      <c r="X25" s="14">
        <v>7.0626003210272875E-2</v>
      </c>
      <c r="Y25" s="14">
        <v>0</v>
      </c>
      <c r="Z25" s="21">
        <v>0.54414125200642049</v>
      </c>
    </row>
    <row r="26" spans="1:26" x14ac:dyDescent="0.25">
      <c r="A26" s="4">
        <v>1998</v>
      </c>
      <c r="B26" s="8">
        <v>319</v>
      </c>
      <c r="C26" s="8" t="s">
        <v>43</v>
      </c>
      <c r="D26" s="15">
        <v>0.12225705329153605</v>
      </c>
      <c r="E26" s="14">
        <v>0</v>
      </c>
      <c r="F26" s="14">
        <v>0</v>
      </c>
      <c r="G26" s="14">
        <v>0.10031347962382445</v>
      </c>
      <c r="H26" s="14">
        <v>6.269592476489028E-3</v>
      </c>
      <c r="I26" s="14">
        <v>0</v>
      </c>
      <c r="J26" s="14">
        <v>0</v>
      </c>
      <c r="K26" s="15">
        <v>0</v>
      </c>
      <c r="L26" s="14">
        <v>0</v>
      </c>
      <c r="M26" s="14">
        <v>0</v>
      </c>
      <c r="N26" s="14">
        <v>0</v>
      </c>
      <c r="O26" s="14">
        <v>0</v>
      </c>
      <c r="P26" s="14">
        <v>0</v>
      </c>
      <c r="Q26" s="14">
        <v>0</v>
      </c>
      <c r="R26" s="14">
        <v>0</v>
      </c>
      <c r="S26" s="14">
        <v>0</v>
      </c>
      <c r="T26" s="14">
        <v>0</v>
      </c>
      <c r="U26" s="14">
        <v>0</v>
      </c>
      <c r="V26" s="14">
        <v>0</v>
      </c>
      <c r="W26" s="14">
        <v>0.17868338557993729</v>
      </c>
      <c r="X26" s="14">
        <v>6.5830721003134793E-2</v>
      </c>
      <c r="Y26" s="14">
        <v>0</v>
      </c>
      <c r="Z26" s="21">
        <v>0.52664576802507834</v>
      </c>
    </row>
    <row r="27" spans="1:26" x14ac:dyDescent="0.25">
      <c r="A27" s="4">
        <v>1999</v>
      </c>
      <c r="B27" s="8">
        <v>258</v>
      </c>
      <c r="C27" s="8" t="s">
        <v>43</v>
      </c>
      <c r="D27" s="15">
        <v>9.6899224806201556E-2</v>
      </c>
      <c r="E27" s="14">
        <v>3.875968992248062E-3</v>
      </c>
      <c r="F27" s="14">
        <v>1.937984496124031E-2</v>
      </c>
      <c r="G27" s="14">
        <v>0.12015503875968993</v>
      </c>
      <c r="H27" s="14">
        <v>0</v>
      </c>
      <c r="I27" s="14">
        <v>0</v>
      </c>
      <c r="J27" s="14">
        <v>0</v>
      </c>
      <c r="K27" s="15">
        <v>0</v>
      </c>
      <c r="L27" s="14">
        <v>0</v>
      </c>
      <c r="M27" s="14">
        <v>0</v>
      </c>
      <c r="N27" s="14">
        <v>0</v>
      </c>
      <c r="O27" s="14">
        <v>0</v>
      </c>
      <c r="P27" s="14">
        <v>0</v>
      </c>
      <c r="Q27" s="14">
        <v>0</v>
      </c>
      <c r="R27" s="14">
        <v>0</v>
      </c>
      <c r="S27" s="14">
        <v>0</v>
      </c>
      <c r="T27" s="14">
        <v>0</v>
      </c>
      <c r="U27" s="14">
        <v>0</v>
      </c>
      <c r="V27" s="14">
        <v>0</v>
      </c>
      <c r="W27" s="14">
        <v>0.12015503875968993</v>
      </c>
      <c r="X27" s="14">
        <v>6.2015503875968991E-2</v>
      </c>
      <c r="Y27" s="14">
        <v>0</v>
      </c>
      <c r="Z27" s="21">
        <v>0.57751937984496127</v>
      </c>
    </row>
    <row r="28" spans="1:26" x14ac:dyDescent="0.25">
      <c r="A28" s="4">
        <v>2000</v>
      </c>
      <c r="B28" s="8">
        <v>217</v>
      </c>
      <c r="C28" s="8" t="s">
        <v>43</v>
      </c>
      <c r="D28" s="15">
        <v>0.16589861751152074</v>
      </c>
      <c r="E28" s="14">
        <v>4.608294930875576E-3</v>
      </c>
      <c r="F28" s="14">
        <v>1.8433179723502304E-2</v>
      </c>
      <c r="G28" s="14">
        <v>0</v>
      </c>
      <c r="H28" s="14">
        <v>0</v>
      </c>
      <c r="I28" s="14">
        <v>0</v>
      </c>
      <c r="J28" s="14">
        <v>0</v>
      </c>
      <c r="K28" s="15">
        <v>0</v>
      </c>
      <c r="L28" s="14">
        <v>0</v>
      </c>
      <c r="M28" s="14">
        <v>0</v>
      </c>
      <c r="N28" s="14">
        <v>0</v>
      </c>
      <c r="O28" s="14">
        <v>0</v>
      </c>
      <c r="P28" s="14">
        <v>0</v>
      </c>
      <c r="Q28" s="14">
        <v>0</v>
      </c>
      <c r="R28" s="14">
        <v>0</v>
      </c>
      <c r="S28" s="14">
        <v>0</v>
      </c>
      <c r="T28" s="14">
        <v>0</v>
      </c>
      <c r="U28" s="14">
        <v>0</v>
      </c>
      <c r="V28" s="14">
        <v>0</v>
      </c>
      <c r="W28" s="14">
        <v>0.29493087557603687</v>
      </c>
      <c r="X28" s="14">
        <v>5.5299539170506916E-2</v>
      </c>
      <c r="Y28" s="14">
        <v>0</v>
      </c>
      <c r="Z28" s="21">
        <v>0.46082949308755761</v>
      </c>
    </row>
    <row r="29" spans="1:26" x14ac:dyDescent="0.25">
      <c r="A29" s="4">
        <v>2001</v>
      </c>
      <c r="B29" s="8">
        <v>344</v>
      </c>
      <c r="C29" s="8" t="s">
        <v>43</v>
      </c>
      <c r="D29" s="15">
        <v>4.3604651162790699E-2</v>
      </c>
      <c r="E29" s="14">
        <v>5.8139534883720929E-3</v>
      </c>
      <c r="F29" s="14">
        <v>8.7209302325581394E-3</v>
      </c>
      <c r="G29" s="14">
        <v>0</v>
      </c>
      <c r="H29" s="14">
        <v>0</v>
      </c>
      <c r="I29" s="14">
        <v>0</v>
      </c>
      <c r="J29" s="14">
        <v>0</v>
      </c>
      <c r="K29" s="15">
        <v>0</v>
      </c>
      <c r="L29" s="14">
        <v>0</v>
      </c>
      <c r="M29" s="14">
        <v>0</v>
      </c>
      <c r="N29" s="14">
        <v>0</v>
      </c>
      <c r="O29" s="14">
        <v>0</v>
      </c>
      <c r="P29" s="14">
        <v>8.7209302325581394E-3</v>
      </c>
      <c r="Q29" s="14">
        <v>0</v>
      </c>
      <c r="R29" s="14">
        <v>5.8139534883720929E-3</v>
      </c>
      <c r="S29" s="14">
        <v>0</v>
      </c>
      <c r="T29" s="14">
        <v>0</v>
      </c>
      <c r="U29" s="14">
        <v>0</v>
      </c>
      <c r="V29" s="14">
        <v>0</v>
      </c>
      <c r="W29" s="14">
        <v>0.20639534883720931</v>
      </c>
      <c r="X29" s="14">
        <v>0.14534883720930233</v>
      </c>
      <c r="Y29" s="14">
        <v>0</v>
      </c>
      <c r="Z29" s="21">
        <v>0.57558139534883723</v>
      </c>
    </row>
    <row r="30" spans="1:26" x14ac:dyDescent="0.25">
      <c r="A30" s="4">
        <v>2002</v>
      </c>
      <c r="B30" s="8">
        <v>837</v>
      </c>
      <c r="C30" s="8" t="s">
        <v>43</v>
      </c>
      <c r="D30" s="15">
        <v>0.14097968936678615</v>
      </c>
      <c r="E30" s="14">
        <v>0</v>
      </c>
      <c r="F30" s="14">
        <v>1.3142174432497013E-2</v>
      </c>
      <c r="G30" s="14">
        <v>7.1684587813620072E-3</v>
      </c>
      <c r="H30" s="14">
        <v>4.7789725209080045E-3</v>
      </c>
      <c r="I30" s="14">
        <v>2.7479091995221028E-2</v>
      </c>
      <c r="J30" s="14">
        <v>0</v>
      </c>
      <c r="K30" s="15">
        <v>0</v>
      </c>
      <c r="L30" s="14">
        <v>0</v>
      </c>
      <c r="M30" s="14">
        <v>0</v>
      </c>
      <c r="N30" s="14">
        <v>0</v>
      </c>
      <c r="O30" s="14">
        <v>0</v>
      </c>
      <c r="P30" s="14">
        <v>8.3632019115890081E-3</v>
      </c>
      <c r="Q30" s="14">
        <v>0</v>
      </c>
      <c r="R30" s="14">
        <v>5.9737156511350063E-3</v>
      </c>
      <c r="S30" s="14">
        <v>2.3894862604540022E-3</v>
      </c>
      <c r="T30" s="14">
        <v>0</v>
      </c>
      <c r="U30" s="14">
        <v>0</v>
      </c>
      <c r="V30" s="14">
        <v>0</v>
      </c>
      <c r="W30" s="14">
        <v>9.9163679808841096E-2</v>
      </c>
      <c r="X30" s="14">
        <v>0.1087216248506571</v>
      </c>
      <c r="Y30" s="14">
        <v>2.1505376344086023E-2</v>
      </c>
      <c r="Z30" s="21">
        <v>0.56033452807646356</v>
      </c>
    </row>
    <row r="31" spans="1:26" x14ac:dyDescent="0.25">
      <c r="A31" s="4">
        <v>2003</v>
      </c>
      <c r="B31" s="8">
        <v>1507</v>
      </c>
      <c r="C31" s="8" t="s">
        <v>43</v>
      </c>
      <c r="D31" s="15">
        <v>0.12541473125414732</v>
      </c>
      <c r="E31" s="14">
        <v>0</v>
      </c>
      <c r="F31" s="14">
        <v>8.6264100862641011E-3</v>
      </c>
      <c r="G31" s="14">
        <v>3.9150630391506305E-2</v>
      </c>
      <c r="H31" s="14">
        <v>8.6264100862641011E-3</v>
      </c>
      <c r="I31" s="14">
        <v>0</v>
      </c>
      <c r="J31" s="14">
        <v>3.3178500331785005E-3</v>
      </c>
      <c r="K31" s="15">
        <v>0</v>
      </c>
      <c r="L31" s="14">
        <v>0</v>
      </c>
      <c r="M31" s="14">
        <v>0</v>
      </c>
      <c r="N31" s="14">
        <v>0</v>
      </c>
      <c r="O31" s="14">
        <v>0</v>
      </c>
      <c r="P31" s="14">
        <v>3.3178500331785005E-3</v>
      </c>
      <c r="Q31" s="14">
        <v>2.6542800265428003E-3</v>
      </c>
      <c r="R31" s="14">
        <v>2.6542800265428003E-3</v>
      </c>
      <c r="S31" s="14">
        <v>0</v>
      </c>
      <c r="T31" s="14">
        <v>0</v>
      </c>
      <c r="U31" s="14">
        <v>0</v>
      </c>
      <c r="V31" s="14">
        <v>0</v>
      </c>
      <c r="W31" s="14">
        <v>0.14134041141340412</v>
      </c>
      <c r="X31" s="14">
        <v>9.0909090909090912E-2</v>
      </c>
      <c r="Y31" s="14">
        <v>0</v>
      </c>
      <c r="Z31" s="21">
        <v>0.57398805573988054</v>
      </c>
    </row>
    <row r="32" spans="1:26" x14ac:dyDescent="0.25">
      <c r="A32" s="4">
        <v>2004</v>
      </c>
      <c r="B32" s="8">
        <v>1807</v>
      </c>
      <c r="C32" s="8" t="s">
        <v>43</v>
      </c>
      <c r="D32" s="15">
        <v>0.17432208079690092</v>
      </c>
      <c r="E32" s="14">
        <v>1.4941892639734366E-2</v>
      </c>
      <c r="F32" s="14">
        <v>2.9330381848367459E-2</v>
      </c>
      <c r="G32" s="14">
        <v>6.1981184283342559E-2</v>
      </c>
      <c r="H32" s="14">
        <v>2.4349750968456003E-2</v>
      </c>
      <c r="I32" s="14">
        <v>2.8776978417266185E-2</v>
      </c>
      <c r="J32" s="14">
        <v>0</v>
      </c>
      <c r="K32" s="15">
        <v>0</v>
      </c>
      <c r="L32" s="14">
        <v>3.87382401770891E-3</v>
      </c>
      <c r="M32" s="14">
        <v>0</v>
      </c>
      <c r="N32" s="14">
        <v>0</v>
      </c>
      <c r="O32" s="14">
        <v>0</v>
      </c>
      <c r="P32" s="14">
        <v>1.6602102933038186E-3</v>
      </c>
      <c r="Q32" s="14">
        <v>3.3204205866076372E-3</v>
      </c>
      <c r="R32" s="14">
        <v>2.2136137244050912E-3</v>
      </c>
      <c r="S32" s="14">
        <v>0</v>
      </c>
      <c r="T32" s="14">
        <v>0</v>
      </c>
      <c r="U32" s="14">
        <v>0</v>
      </c>
      <c r="V32" s="14">
        <v>0</v>
      </c>
      <c r="W32" s="14">
        <v>0.13724405091311567</v>
      </c>
      <c r="X32" s="14">
        <v>4.0398450470392915E-2</v>
      </c>
      <c r="Y32" s="14">
        <v>0</v>
      </c>
      <c r="Z32" s="21">
        <v>0.47758716104039844</v>
      </c>
    </row>
    <row r="33" spans="1:26" x14ac:dyDescent="0.25">
      <c r="A33" s="4">
        <v>2005</v>
      </c>
      <c r="B33" s="8">
        <v>442</v>
      </c>
      <c r="C33" s="8" t="s">
        <v>43</v>
      </c>
      <c r="D33" s="15">
        <v>0.11990950226244343</v>
      </c>
      <c r="E33" s="14">
        <v>0</v>
      </c>
      <c r="F33" s="14">
        <v>0</v>
      </c>
      <c r="G33" s="14">
        <v>8.1447963800904979E-2</v>
      </c>
      <c r="H33" s="14">
        <v>2.4886877828054297E-2</v>
      </c>
      <c r="I33" s="14">
        <v>4.2986425339366516E-2</v>
      </c>
      <c r="J33" s="14">
        <v>6.7873303167420816E-3</v>
      </c>
      <c r="K33" s="15">
        <v>0</v>
      </c>
      <c r="L33" s="14">
        <v>0</v>
      </c>
      <c r="M33" s="14">
        <v>0</v>
      </c>
      <c r="N33" s="14">
        <v>0</v>
      </c>
      <c r="O33" s="14">
        <v>0</v>
      </c>
      <c r="P33" s="14">
        <v>2.2624434389140271E-2</v>
      </c>
      <c r="Q33" s="14">
        <v>1.1312217194570135E-2</v>
      </c>
      <c r="R33" s="14">
        <v>4.5248868778280547E-3</v>
      </c>
      <c r="S33" s="14">
        <v>0</v>
      </c>
      <c r="T33" s="14">
        <v>0</v>
      </c>
      <c r="U33" s="14">
        <v>0</v>
      </c>
      <c r="V33" s="14">
        <v>0</v>
      </c>
      <c r="W33" s="14">
        <v>0.1244343891402715</v>
      </c>
      <c r="X33" s="14">
        <v>0.15384615384615385</v>
      </c>
      <c r="Y33" s="14">
        <v>0</v>
      </c>
      <c r="Z33" s="21">
        <v>0.40723981900452488</v>
      </c>
    </row>
    <row r="34" spans="1:26" x14ac:dyDescent="0.25">
      <c r="A34" s="4">
        <v>2006</v>
      </c>
      <c r="B34" s="8">
        <v>542</v>
      </c>
      <c r="C34" s="8" t="s">
        <v>43</v>
      </c>
      <c r="D34" s="15">
        <v>0.17158671586715868</v>
      </c>
      <c r="E34" s="14">
        <v>0</v>
      </c>
      <c r="F34" s="14">
        <v>9.2250922509225092E-3</v>
      </c>
      <c r="G34" s="14">
        <v>4.9815498154981548E-2</v>
      </c>
      <c r="H34" s="14">
        <v>0</v>
      </c>
      <c r="I34" s="14">
        <v>2.7675276752767528E-2</v>
      </c>
      <c r="J34" s="14">
        <v>2.2140221402214021E-2</v>
      </c>
      <c r="K34" s="15">
        <v>0</v>
      </c>
      <c r="L34" s="14">
        <v>0</v>
      </c>
      <c r="M34" s="14">
        <v>0</v>
      </c>
      <c r="N34" s="14">
        <v>0</v>
      </c>
      <c r="O34" s="14">
        <v>0</v>
      </c>
      <c r="P34" s="14">
        <v>3.6900369003690036E-3</v>
      </c>
      <c r="Q34" s="14">
        <v>0</v>
      </c>
      <c r="R34" s="14">
        <v>3.6900369003690036E-3</v>
      </c>
      <c r="S34" s="14">
        <v>0</v>
      </c>
      <c r="T34" s="14">
        <v>0</v>
      </c>
      <c r="U34" s="14">
        <v>0</v>
      </c>
      <c r="V34" s="14">
        <v>0</v>
      </c>
      <c r="W34" s="14">
        <v>0.15313653136531366</v>
      </c>
      <c r="X34" s="14">
        <v>0.19372693726937271</v>
      </c>
      <c r="Y34" s="14">
        <v>0</v>
      </c>
      <c r="Z34" s="21">
        <v>0.36531365313653136</v>
      </c>
    </row>
    <row r="35" spans="1:26" x14ac:dyDescent="0.25">
      <c r="A35" s="4">
        <v>2007</v>
      </c>
      <c r="B35" s="8">
        <v>284</v>
      </c>
      <c r="C35" s="8" t="s">
        <v>43</v>
      </c>
      <c r="D35" s="15">
        <v>0.20422535211267603</v>
      </c>
      <c r="E35" s="14">
        <v>0</v>
      </c>
      <c r="F35" s="14">
        <v>1.0563380281690141E-2</v>
      </c>
      <c r="G35" s="14">
        <v>6.3380281690140844E-2</v>
      </c>
      <c r="H35" s="14">
        <v>6.6901408450704219E-2</v>
      </c>
      <c r="I35" s="14">
        <v>2.8169014084507043E-2</v>
      </c>
      <c r="J35" s="14">
        <v>0</v>
      </c>
      <c r="K35" s="15">
        <v>0</v>
      </c>
      <c r="L35" s="14">
        <v>0</v>
      </c>
      <c r="M35" s="14">
        <v>0</v>
      </c>
      <c r="N35" s="14">
        <v>7.0422535211267607E-3</v>
      </c>
      <c r="O35" s="14">
        <v>0</v>
      </c>
      <c r="P35" s="14">
        <v>7.0422535211267607E-3</v>
      </c>
      <c r="Q35" s="14">
        <v>0</v>
      </c>
      <c r="R35" s="14">
        <v>7.0422535211267607E-3</v>
      </c>
      <c r="S35" s="14">
        <v>0</v>
      </c>
      <c r="T35" s="14">
        <v>0</v>
      </c>
      <c r="U35" s="14">
        <v>0</v>
      </c>
      <c r="V35" s="14">
        <v>0</v>
      </c>
      <c r="W35" s="14">
        <v>7.0422535211267609E-2</v>
      </c>
      <c r="X35" s="14">
        <v>0.17253521126760563</v>
      </c>
      <c r="Y35" s="14">
        <v>0</v>
      </c>
      <c r="Z35" s="21">
        <v>0.36267605633802819</v>
      </c>
    </row>
    <row r="36" spans="1:26" x14ac:dyDescent="0.25">
      <c r="A36" s="4">
        <v>2008</v>
      </c>
      <c r="B36" s="8">
        <v>193</v>
      </c>
      <c r="C36" s="8" t="s">
        <v>43</v>
      </c>
      <c r="D36" s="15">
        <v>0.25906735751295334</v>
      </c>
      <c r="E36" s="14">
        <v>0</v>
      </c>
      <c r="F36" s="14">
        <v>4.6632124352331605E-2</v>
      </c>
      <c r="G36" s="14">
        <v>1.5544041450777202E-2</v>
      </c>
      <c r="H36" s="14">
        <v>2.072538860103627E-2</v>
      </c>
      <c r="I36" s="14">
        <v>3.6269430051813469E-2</v>
      </c>
      <c r="J36" s="14">
        <v>2.072538860103627E-2</v>
      </c>
      <c r="K36" s="15">
        <v>0</v>
      </c>
      <c r="L36" s="14">
        <v>0</v>
      </c>
      <c r="M36" s="14">
        <v>0</v>
      </c>
      <c r="N36" s="14">
        <v>0</v>
      </c>
      <c r="O36" s="14">
        <v>0</v>
      </c>
      <c r="P36" s="14">
        <v>0</v>
      </c>
      <c r="Q36" s="14">
        <v>0</v>
      </c>
      <c r="R36" s="14">
        <v>0</v>
      </c>
      <c r="S36" s="14">
        <v>0</v>
      </c>
      <c r="T36" s="14">
        <v>0</v>
      </c>
      <c r="U36" s="14">
        <v>0</v>
      </c>
      <c r="V36" s="14">
        <v>0</v>
      </c>
      <c r="W36" s="14">
        <v>0.20207253886010362</v>
      </c>
      <c r="X36" s="14">
        <v>7.7720207253886009E-2</v>
      </c>
      <c r="Y36" s="14">
        <v>1.0362694300518135E-2</v>
      </c>
      <c r="Z36" s="21">
        <v>0.31088082901554404</v>
      </c>
    </row>
    <row r="37" spans="1:26" x14ac:dyDescent="0.25">
      <c r="A37" s="4">
        <v>2009</v>
      </c>
      <c r="B37" s="8">
        <v>216</v>
      </c>
      <c r="C37" s="8" t="s">
        <v>43</v>
      </c>
      <c r="D37" s="15">
        <v>0.18981481481481483</v>
      </c>
      <c r="E37" s="14">
        <v>0</v>
      </c>
      <c r="F37" s="14">
        <v>9.2592592592592587E-3</v>
      </c>
      <c r="G37" s="14">
        <v>3.7037037037037035E-2</v>
      </c>
      <c r="H37" s="14">
        <v>1.8518518518518517E-2</v>
      </c>
      <c r="I37" s="14">
        <v>1.3888888888888888E-2</v>
      </c>
      <c r="J37" s="14">
        <v>5.5555555555555552E-2</v>
      </c>
      <c r="K37" s="15">
        <v>0</v>
      </c>
      <c r="L37" s="14">
        <v>0</v>
      </c>
      <c r="M37" s="14">
        <v>0</v>
      </c>
      <c r="N37" s="14">
        <v>0</v>
      </c>
      <c r="O37" s="14">
        <v>0</v>
      </c>
      <c r="P37" s="14">
        <v>0</v>
      </c>
      <c r="Q37" s="14">
        <v>0</v>
      </c>
      <c r="R37" s="14">
        <v>0</v>
      </c>
      <c r="S37" s="14">
        <v>0</v>
      </c>
      <c r="T37" s="14">
        <v>0</v>
      </c>
      <c r="U37" s="14">
        <v>0</v>
      </c>
      <c r="V37" s="14">
        <v>0</v>
      </c>
      <c r="W37" s="14">
        <v>0.5092592592592593</v>
      </c>
      <c r="X37" s="14">
        <v>4.6296296296296294E-2</v>
      </c>
      <c r="Y37" s="14">
        <v>0</v>
      </c>
      <c r="Z37" s="21">
        <v>0.12037037037037036</v>
      </c>
    </row>
    <row r="38" spans="1:26" x14ac:dyDescent="0.25">
      <c r="A38" s="4">
        <v>2010</v>
      </c>
      <c r="B38" s="8">
        <v>482</v>
      </c>
      <c r="C38" s="8" t="s">
        <v>43</v>
      </c>
      <c r="D38" s="15">
        <v>0.14730290456431536</v>
      </c>
      <c r="E38" s="14">
        <v>0</v>
      </c>
      <c r="F38" s="14">
        <v>4.1493775933609957E-2</v>
      </c>
      <c r="G38" s="14">
        <v>7.8838174273858919E-2</v>
      </c>
      <c r="H38" s="14">
        <v>3.3195020746887967E-2</v>
      </c>
      <c r="I38" s="14">
        <v>8.2987551867219917E-3</v>
      </c>
      <c r="J38" s="14">
        <v>1.2448132780082987E-2</v>
      </c>
      <c r="K38" s="15">
        <v>0</v>
      </c>
      <c r="L38" s="14">
        <v>0</v>
      </c>
      <c r="M38" s="14">
        <v>0</v>
      </c>
      <c r="N38" s="14">
        <v>0</v>
      </c>
      <c r="O38" s="14">
        <v>0</v>
      </c>
      <c r="P38" s="14">
        <v>1.4522821576763486E-2</v>
      </c>
      <c r="Q38" s="14">
        <v>6.2240663900414933E-3</v>
      </c>
      <c r="R38" s="14">
        <v>4.1493775933609959E-3</v>
      </c>
      <c r="S38" s="14">
        <v>0</v>
      </c>
      <c r="T38" s="14">
        <v>0</v>
      </c>
      <c r="U38" s="14">
        <v>0</v>
      </c>
      <c r="V38" s="14">
        <v>0</v>
      </c>
      <c r="W38" s="14">
        <v>0.11410788381742738</v>
      </c>
      <c r="X38" s="14">
        <v>4.7717842323651449E-2</v>
      </c>
      <c r="Y38" s="14">
        <v>4.5643153526970952E-2</v>
      </c>
      <c r="Z38" s="21">
        <v>0.44605809128630708</v>
      </c>
    </row>
    <row r="39" spans="1:26" x14ac:dyDescent="0.25">
      <c r="A39" s="4">
        <v>2011</v>
      </c>
      <c r="B39" s="8">
        <v>502</v>
      </c>
      <c r="C39" s="8" t="s">
        <v>43</v>
      </c>
      <c r="D39" s="15">
        <v>0.16334661354581673</v>
      </c>
      <c r="E39" s="14">
        <v>3.9840637450199202E-3</v>
      </c>
      <c r="F39" s="14">
        <v>0</v>
      </c>
      <c r="G39" s="14">
        <v>1.5936254980079681E-2</v>
      </c>
      <c r="H39" s="14">
        <v>3.7848605577689244E-2</v>
      </c>
      <c r="I39" s="14">
        <v>2.1912350597609563E-2</v>
      </c>
      <c r="J39" s="14">
        <v>0</v>
      </c>
      <c r="K39" s="15">
        <v>0</v>
      </c>
      <c r="L39" s="14">
        <v>7.9681274900398405E-3</v>
      </c>
      <c r="M39" s="14">
        <v>0</v>
      </c>
      <c r="N39" s="14">
        <v>0</v>
      </c>
      <c r="O39" s="14">
        <v>0</v>
      </c>
      <c r="P39" s="14">
        <v>0</v>
      </c>
      <c r="Q39" s="14">
        <v>1.9920318725099601E-3</v>
      </c>
      <c r="R39" s="14">
        <v>7.9681274900398405E-3</v>
      </c>
      <c r="S39" s="14">
        <v>7.9681274900398405E-3</v>
      </c>
      <c r="T39" s="14">
        <v>0</v>
      </c>
      <c r="U39" s="14">
        <v>0</v>
      </c>
      <c r="V39" s="14">
        <v>0</v>
      </c>
      <c r="W39" s="14">
        <v>0.2390438247011952</v>
      </c>
      <c r="X39" s="14">
        <v>8.7649402390438252E-2</v>
      </c>
      <c r="Y39" s="14">
        <v>0</v>
      </c>
      <c r="Z39" s="21">
        <v>0.40438247011952189</v>
      </c>
    </row>
    <row r="40" spans="1:26" x14ac:dyDescent="0.25">
      <c r="A40" s="4">
        <v>2012</v>
      </c>
      <c r="B40" s="8">
        <v>571</v>
      </c>
      <c r="C40" s="8" t="s">
        <v>30</v>
      </c>
      <c r="D40" s="15">
        <v>0.13660245183887917</v>
      </c>
      <c r="E40" s="14">
        <v>5.2539404553415062E-3</v>
      </c>
      <c r="F40" s="14">
        <v>1.2259194395796848E-2</v>
      </c>
      <c r="G40" s="14">
        <v>4.7285464098073555E-2</v>
      </c>
      <c r="H40" s="14">
        <v>1.9264448336252189E-2</v>
      </c>
      <c r="I40" s="14">
        <v>6.1295971978984239E-2</v>
      </c>
      <c r="J40" s="14">
        <v>4.9036777583187391E-2</v>
      </c>
      <c r="K40" s="15">
        <v>0</v>
      </c>
      <c r="L40" s="14">
        <v>0</v>
      </c>
      <c r="M40" s="14">
        <v>0</v>
      </c>
      <c r="N40" s="14">
        <v>0</v>
      </c>
      <c r="O40" s="14">
        <v>0</v>
      </c>
      <c r="P40" s="14">
        <v>4.553415061295972E-2</v>
      </c>
      <c r="Q40" s="14">
        <v>3.5026269702276708E-3</v>
      </c>
      <c r="R40" s="14">
        <v>5.2539404553415062E-3</v>
      </c>
      <c r="S40" s="14">
        <v>8.7565674255691769E-3</v>
      </c>
      <c r="T40" s="14">
        <v>0</v>
      </c>
      <c r="U40" s="14">
        <v>3.5026269702276708E-3</v>
      </c>
      <c r="V40" s="14">
        <v>0</v>
      </c>
      <c r="W40" s="14">
        <v>0.18038528896672504</v>
      </c>
      <c r="X40" s="14">
        <v>0.17513134851138354</v>
      </c>
      <c r="Y40" s="14">
        <v>0</v>
      </c>
      <c r="Z40" s="21">
        <v>0.2469352014010508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556</v>
      </c>
      <c r="C42" s="9"/>
      <c r="D42" s="16">
        <v>0.14151526848523374</v>
      </c>
      <c r="E42" s="1">
        <v>3.7084842312762397E-3</v>
      </c>
      <c r="F42" s="1">
        <v>1.4023156829527235E-2</v>
      </c>
      <c r="G42" s="1">
        <v>4.6456634788456866E-2</v>
      </c>
      <c r="H42" s="1">
        <v>1.3384418540481842E-2</v>
      </c>
      <c r="I42" s="1">
        <v>3.1237138595793287E-2</v>
      </c>
      <c r="J42" s="1">
        <v>9.7837115120688184E-3</v>
      </c>
      <c r="K42" s="16">
        <v>0</v>
      </c>
      <c r="L42" s="1">
        <v>8.8711284101587783E-4</v>
      </c>
      <c r="M42" s="1">
        <v>3.9482943238956585E-4</v>
      </c>
      <c r="N42" s="1">
        <v>2.4742052942211094E-3</v>
      </c>
      <c r="O42" s="1">
        <v>0</v>
      </c>
      <c r="P42" s="1">
        <v>7.3624483368471558E-3</v>
      </c>
      <c r="Q42" s="1">
        <v>2.1117487836976724E-3</v>
      </c>
      <c r="R42" s="1">
        <v>3.2393457531281538E-3</v>
      </c>
      <c r="S42" s="1">
        <v>1.0543985859753427E-3</v>
      </c>
      <c r="T42" s="1">
        <v>0</v>
      </c>
      <c r="U42" s="1">
        <v>4.9826898486631671E-4</v>
      </c>
      <c r="V42" s="1">
        <v>0</v>
      </c>
      <c r="W42" s="1">
        <v>0.18094875493182316</v>
      </c>
      <c r="X42" s="1">
        <v>8.9587167963030928E-2</v>
      </c>
      <c r="Y42" s="1">
        <v>3.9466879843943967E-3</v>
      </c>
      <c r="Z42" s="22">
        <v>0.44738621812577228</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508</v>
      </c>
      <c r="C44" s="9"/>
      <c r="D44" s="16">
        <v>0.12294312406365257</v>
      </c>
      <c r="E44" s="1">
        <v>6.4652234807960757E-3</v>
      </c>
      <c r="F44" s="1">
        <v>1.4306006783584018E-2</v>
      </c>
      <c r="G44" s="1">
        <v>5.3325250085597332E-2</v>
      </c>
      <c r="H44" s="1">
        <v>3.0665976284776474E-3</v>
      </c>
      <c r="I44" s="1">
        <v>6.8946053704518936E-2</v>
      </c>
      <c r="J44" s="1">
        <v>9.1690180842643326E-3</v>
      </c>
      <c r="K44" s="16">
        <v>0</v>
      </c>
      <c r="L44" s="1">
        <v>1.4269406392694063E-3</v>
      </c>
      <c r="M44" s="1">
        <v>1.5135128241600025E-3</v>
      </c>
      <c r="N44" s="1">
        <v>7.4618482730248199E-3</v>
      </c>
      <c r="O44" s="1">
        <v>0</v>
      </c>
      <c r="P44" s="1">
        <v>8.9767370460826449E-3</v>
      </c>
      <c r="Q44" s="1">
        <v>3.2607631640911273E-3</v>
      </c>
      <c r="R44" s="1">
        <v>2.5983246623072884E-3</v>
      </c>
      <c r="S44" s="1">
        <v>8.5616438356164379E-4</v>
      </c>
      <c r="T44" s="1">
        <v>0</v>
      </c>
      <c r="U44" s="1">
        <v>1.3262599469496021E-3</v>
      </c>
      <c r="V44" s="1">
        <v>0</v>
      </c>
      <c r="W44" s="1">
        <v>0.1607608521273729</v>
      </c>
      <c r="X44" s="1">
        <v>6.4772203550863189E-2</v>
      </c>
      <c r="Y44" s="1">
        <v>2.2104332449160036E-3</v>
      </c>
      <c r="Z44" s="22">
        <v>0.46661468630651043</v>
      </c>
    </row>
    <row r="45" spans="1:26" x14ac:dyDescent="0.25">
      <c r="A45" s="5" t="s">
        <v>35</v>
      </c>
      <c r="B45" s="9">
        <v>510</v>
      </c>
      <c r="C45" s="9"/>
      <c r="D45" s="16">
        <v>0.12607257445368519</v>
      </c>
      <c r="E45" s="1">
        <v>2.6752273943285178E-3</v>
      </c>
      <c r="F45" s="1">
        <v>3.2102728731942215E-3</v>
      </c>
      <c r="G45" s="1">
        <v>4.3603690639723185E-2</v>
      </c>
      <c r="H45" s="1">
        <v>1.011554634181523E-2</v>
      </c>
      <c r="I45" s="1">
        <v>2.6752273943285178E-3</v>
      </c>
      <c r="J45" s="1">
        <v>0</v>
      </c>
      <c r="K45" s="16">
        <v>0</v>
      </c>
      <c r="L45" s="1">
        <v>0</v>
      </c>
      <c r="M45" s="1">
        <v>0</v>
      </c>
      <c r="N45" s="1">
        <v>1.6977928692699493E-3</v>
      </c>
      <c r="O45" s="1">
        <v>0</v>
      </c>
      <c r="P45" s="1">
        <v>0</v>
      </c>
      <c r="Q45" s="1">
        <v>0</v>
      </c>
      <c r="R45" s="1">
        <v>3.2102728731942215E-3</v>
      </c>
      <c r="S45" s="1">
        <v>0</v>
      </c>
      <c r="T45" s="1">
        <v>0</v>
      </c>
      <c r="U45" s="1">
        <v>0</v>
      </c>
      <c r="V45" s="1">
        <v>0</v>
      </c>
      <c r="W45" s="1">
        <v>0.20172153134594484</v>
      </c>
      <c r="X45" s="1">
        <v>7.1518398733275104E-2</v>
      </c>
      <c r="Y45" s="1">
        <v>0</v>
      </c>
      <c r="Z45" s="22">
        <v>0.53349946508124102</v>
      </c>
    </row>
    <row r="46" spans="1:26" ht="15.75" thickBot="1" x14ac:dyDescent="0.3">
      <c r="A46" s="6" t="s">
        <v>36</v>
      </c>
      <c r="B46" s="11">
        <v>586</v>
      </c>
      <c r="C46" s="11"/>
      <c r="D46" s="17">
        <v>0.15278390767267178</v>
      </c>
      <c r="E46" s="18">
        <v>2.7484367322565375E-3</v>
      </c>
      <c r="F46" s="18">
        <v>1.6218981982717116E-2</v>
      </c>
      <c r="G46" s="18">
        <v>4.4124287692982475E-2</v>
      </c>
      <c r="H46" s="18">
        <v>1.850681440248363E-2</v>
      </c>
      <c r="I46" s="18">
        <v>2.1196584520939032E-2</v>
      </c>
      <c r="J46" s="18">
        <v>1.2143661162285487E-2</v>
      </c>
      <c r="K46" s="17">
        <v>0</v>
      </c>
      <c r="L46" s="18">
        <v>8.4585367912491075E-4</v>
      </c>
      <c r="M46" s="18">
        <v>0</v>
      </c>
      <c r="N46" s="18">
        <v>5.0301810865191151E-4</v>
      </c>
      <c r="O46" s="18">
        <v>0</v>
      </c>
      <c r="P46" s="18">
        <v>8.2482778193563363E-3</v>
      </c>
      <c r="Q46" s="18">
        <v>2.0718316457499783E-3</v>
      </c>
      <c r="R46" s="18">
        <v>3.5202989806086536E-3</v>
      </c>
      <c r="S46" s="18">
        <v>1.3652986554330729E-3</v>
      </c>
      <c r="T46" s="18">
        <v>0</v>
      </c>
      <c r="U46" s="18">
        <v>2.501876407305479E-4</v>
      </c>
      <c r="V46" s="18">
        <v>0</v>
      </c>
      <c r="W46" s="18">
        <v>0.18514940404499</v>
      </c>
      <c r="X46" s="18">
        <v>0.10409403183176477</v>
      </c>
      <c r="Y46" s="18">
        <v>5.5365160122553643E-3</v>
      </c>
      <c r="Z46" s="23">
        <v>0.42069260741499848</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Z46"/>
  <sheetViews>
    <sheetView workbookViewId="0"/>
  </sheetViews>
  <sheetFormatPr defaultRowHeight="15" x14ac:dyDescent="0.25"/>
  <cols>
    <col min="2" max="2" width="9.85546875" bestFit="1" customWidth="1"/>
    <col min="3" max="3" width="7.85546875" customWidth="1"/>
    <col min="4" max="26" width="7.42578125" customWidth="1"/>
  </cols>
  <sheetData>
    <row r="1" spans="1:26" x14ac:dyDescent="0.25">
      <c r="A1" t="s">
        <v>80</v>
      </c>
    </row>
    <row r="2" spans="1:26" x14ac:dyDescent="0.25">
      <c r="A2" t="s">
        <v>83</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70</v>
      </c>
      <c r="C7" s="8" t="s">
        <v>78</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411</v>
      </c>
      <c r="C8" s="8" t="s">
        <v>82</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714</v>
      </c>
      <c r="C9" s="8" t="s">
        <v>41</v>
      </c>
      <c r="D9" s="15" t="s">
        <v>26</v>
      </c>
      <c r="E9" s="14" t="s">
        <v>27</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860</v>
      </c>
      <c r="C10" s="8" t="s">
        <v>42</v>
      </c>
      <c r="D10" s="15">
        <v>0</v>
      </c>
      <c r="E10" s="14">
        <v>0</v>
      </c>
      <c r="F10" s="14">
        <v>0</v>
      </c>
      <c r="G10" s="14">
        <v>0</v>
      </c>
      <c r="H10" s="14">
        <v>0</v>
      </c>
      <c r="I10" s="14">
        <v>0.2069767441860465</v>
      </c>
      <c r="J10" s="14">
        <v>0</v>
      </c>
      <c r="K10" s="15">
        <v>2.3255813953488372E-3</v>
      </c>
      <c r="L10" s="14">
        <v>4.6511627906976744E-2</v>
      </c>
      <c r="M10" s="14">
        <v>5.8139534883720929E-3</v>
      </c>
      <c r="N10" s="14">
        <v>6.9767441860465115E-3</v>
      </c>
      <c r="O10" s="14">
        <v>0</v>
      </c>
      <c r="P10" s="14">
        <v>2.9069767441860465E-2</v>
      </c>
      <c r="Q10" s="14">
        <v>4.6511627906976744E-3</v>
      </c>
      <c r="R10" s="14">
        <v>0</v>
      </c>
      <c r="S10" s="14">
        <v>0</v>
      </c>
      <c r="T10" s="14">
        <v>0</v>
      </c>
      <c r="U10" s="14">
        <v>0.12558139534883722</v>
      </c>
      <c r="V10" s="14">
        <v>0</v>
      </c>
      <c r="W10" s="14">
        <v>0.36976744186046517</v>
      </c>
      <c r="X10" s="14">
        <v>0</v>
      </c>
      <c r="Y10" s="14">
        <v>0.19651162790697674</v>
      </c>
      <c r="Z10" s="21">
        <v>5.8139534883720929E-3</v>
      </c>
    </row>
    <row r="11" spans="1:26" x14ac:dyDescent="0.25">
      <c r="A11" s="4">
        <v>1983</v>
      </c>
      <c r="B11" s="8">
        <v>943</v>
      </c>
      <c r="C11" s="8" t="s">
        <v>43</v>
      </c>
      <c r="D11" s="15">
        <v>0</v>
      </c>
      <c r="E11" s="14">
        <v>0</v>
      </c>
      <c r="F11" s="14">
        <v>0</v>
      </c>
      <c r="G11" s="14">
        <v>0</v>
      </c>
      <c r="H11" s="14">
        <v>0</v>
      </c>
      <c r="I11" s="14">
        <v>0.11983032873806998</v>
      </c>
      <c r="J11" s="14">
        <v>3.1813361611876989E-3</v>
      </c>
      <c r="K11" s="15">
        <v>0</v>
      </c>
      <c r="L11" s="14">
        <v>3.8176033934252389E-2</v>
      </c>
      <c r="M11" s="14">
        <v>1.2725344644750796E-2</v>
      </c>
      <c r="N11" s="14">
        <v>4.0296924708377521E-2</v>
      </c>
      <c r="O11" s="14">
        <v>0</v>
      </c>
      <c r="P11" s="14">
        <v>1.0604453870625664E-3</v>
      </c>
      <c r="Q11" s="14">
        <v>5.3022269353128317E-3</v>
      </c>
      <c r="R11" s="14">
        <v>0</v>
      </c>
      <c r="S11" s="14">
        <v>0</v>
      </c>
      <c r="T11" s="14">
        <v>0</v>
      </c>
      <c r="U11" s="14">
        <v>0.40933191940615055</v>
      </c>
      <c r="V11" s="14">
        <v>0</v>
      </c>
      <c r="W11" s="14">
        <v>0.26405090137857901</v>
      </c>
      <c r="X11" s="14">
        <v>0</v>
      </c>
      <c r="Y11" s="14">
        <v>8.6956521739130446E-2</v>
      </c>
      <c r="Z11" s="21">
        <v>1.9088016967126194E-2</v>
      </c>
    </row>
    <row r="12" spans="1:26" x14ac:dyDescent="0.25">
      <c r="A12" s="4">
        <v>1984</v>
      </c>
      <c r="B12" s="8">
        <v>1069</v>
      </c>
      <c r="C12" s="8" t="s">
        <v>30</v>
      </c>
      <c r="D12" s="15">
        <v>0</v>
      </c>
      <c r="E12" s="14">
        <v>9.3545369504209543E-4</v>
      </c>
      <c r="F12" s="14">
        <v>0</v>
      </c>
      <c r="G12" s="14">
        <v>5.6127221702525721E-3</v>
      </c>
      <c r="H12" s="14">
        <v>0</v>
      </c>
      <c r="I12" s="14">
        <v>0.17960710944808234</v>
      </c>
      <c r="J12" s="14">
        <v>0</v>
      </c>
      <c r="K12" s="15">
        <v>1.216089803554724E-2</v>
      </c>
      <c r="L12" s="14">
        <v>4.9579045837231057E-2</v>
      </c>
      <c r="M12" s="14">
        <v>3.1805425631431246E-2</v>
      </c>
      <c r="N12" s="14">
        <v>1.7773620205799812E-2</v>
      </c>
      <c r="O12" s="14">
        <v>0</v>
      </c>
      <c r="P12" s="14">
        <v>2.1515434985968196E-2</v>
      </c>
      <c r="Q12" s="14">
        <v>3.7418147801683817E-3</v>
      </c>
      <c r="R12" s="14">
        <v>1.8709073900841909E-3</v>
      </c>
      <c r="S12" s="14">
        <v>0</v>
      </c>
      <c r="T12" s="14">
        <v>0</v>
      </c>
      <c r="U12" s="14">
        <v>0.22450888681010289</v>
      </c>
      <c r="V12" s="14">
        <v>0</v>
      </c>
      <c r="W12" s="14">
        <v>0.30495790458372307</v>
      </c>
      <c r="X12" s="14">
        <v>0</v>
      </c>
      <c r="Y12" s="14">
        <v>0.10009354536950421</v>
      </c>
      <c r="Z12" s="21">
        <v>4.5837231057062673E-2</v>
      </c>
    </row>
    <row r="13" spans="1:26" x14ac:dyDescent="0.25">
      <c r="A13" s="4">
        <v>1985</v>
      </c>
      <c r="B13" s="8">
        <v>364</v>
      </c>
      <c r="C13" s="8" t="s">
        <v>78</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18</v>
      </c>
      <c r="C14" s="8">
        <v>5</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248</v>
      </c>
      <c r="C15" s="8">
        <v>2</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941</v>
      </c>
      <c r="C16" s="8" t="s">
        <v>41</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2007</v>
      </c>
      <c r="C17" s="8" t="s">
        <v>42</v>
      </c>
      <c r="D17" s="15">
        <v>0</v>
      </c>
      <c r="E17" s="14">
        <v>5.4808171400099652E-3</v>
      </c>
      <c r="F17" s="14">
        <v>0</v>
      </c>
      <c r="G17" s="14">
        <v>0</v>
      </c>
      <c r="H17" s="14">
        <v>0</v>
      </c>
      <c r="I17" s="14">
        <v>0.10014947683109118</v>
      </c>
      <c r="J17" s="14">
        <v>1.7438963627304436E-2</v>
      </c>
      <c r="K17" s="15">
        <v>0</v>
      </c>
      <c r="L17" s="14">
        <v>4.3348281016442447E-2</v>
      </c>
      <c r="M17" s="14">
        <v>4.9825610363726954E-4</v>
      </c>
      <c r="N17" s="14">
        <v>4.2351768809167911E-2</v>
      </c>
      <c r="O17" s="14">
        <v>0</v>
      </c>
      <c r="P17" s="14">
        <v>0.12506228201295466</v>
      </c>
      <c r="Q17" s="14">
        <v>4.9825610363726956E-3</v>
      </c>
      <c r="R17" s="14">
        <v>2.4912805181863478E-3</v>
      </c>
      <c r="S17" s="14">
        <v>2.4912805181863478E-3</v>
      </c>
      <c r="T17" s="14">
        <v>0</v>
      </c>
      <c r="U17" s="14">
        <v>0.17389138016940708</v>
      </c>
      <c r="V17" s="14">
        <v>0</v>
      </c>
      <c r="W17" s="14">
        <v>0.3672147483806677</v>
      </c>
      <c r="X17" s="14">
        <v>1.3951170901843548E-2</v>
      </c>
      <c r="Y17" s="14">
        <v>2.9895366218236174E-3</v>
      </c>
      <c r="Z17" s="21">
        <v>9.765819631290483E-2</v>
      </c>
    </row>
    <row r="18" spans="1:26" x14ac:dyDescent="0.25">
      <c r="A18" s="4">
        <v>1990</v>
      </c>
      <c r="B18" s="8">
        <v>1550</v>
      </c>
      <c r="C18" s="8" t="s">
        <v>43</v>
      </c>
      <c r="D18" s="15">
        <v>7.0967741935483875E-3</v>
      </c>
      <c r="E18" s="14">
        <v>0</v>
      </c>
      <c r="F18" s="14">
        <v>0</v>
      </c>
      <c r="G18" s="14">
        <v>3.8709677419354839E-3</v>
      </c>
      <c r="H18" s="14">
        <v>0</v>
      </c>
      <c r="I18" s="14">
        <v>0.21096774193548387</v>
      </c>
      <c r="J18" s="14">
        <v>4.645161290322581E-2</v>
      </c>
      <c r="K18" s="15">
        <v>0</v>
      </c>
      <c r="L18" s="14">
        <v>5.0322580645161291E-2</v>
      </c>
      <c r="M18" s="14">
        <v>3.2258064516129032E-3</v>
      </c>
      <c r="N18" s="14">
        <v>1.4838709677419355E-2</v>
      </c>
      <c r="O18" s="14">
        <v>0</v>
      </c>
      <c r="P18" s="14">
        <v>0.15354838709677418</v>
      </c>
      <c r="Q18" s="14">
        <v>3.8709677419354839E-3</v>
      </c>
      <c r="R18" s="14">
        <v>0</v>
      </c>
      <c r="S18" s="14">
        <v>0</v>
      </c>
      <c r="T18" s="14">
        <v>0</v>
      </c>
      <c r="U18" s="14">
        <v>0.18129032258064517</v>
      </c>
      <c r="V18" s="14">
        <v>0</v>
      </c>
      <c r="W18" s="14">
        <v>0.26258064516129032</v>
      </c>
      <c r="X18" s="14">
        <v>3.2258064516129032E-3</v>
      </c>
      <c r="Y18" s="14">
        <v>1.2903225806451613E-3</v>
      </c>
      <c r="Z18" s="21">
        <v>5.7419354838709677E-2</v>
      </c>
    </row>
    <row r="19" spans="1:26" x14ac:dyDescent="0.25">
      <c r="A19" s="4">
        <v>1991</v>
      </c>
      <c r="B19" s="8">
        <v>1050</v>
      </c>
      <c r="C19" s="8" t="s">
        <v>43</v>
      </c>
      <c r="D19" s="15">
        <v>1.9047619047619048E-3</v>
      </c>
      <c r="E19" s="14">
        <v>0</v>
      </c>
      <c r="F19" s="14">
        <v>0</v>
      </c>
      <c r="G19" s="14">
        <v>0</v>
      </c>
      <c r="H19" s="14">
        <v>0</v>
      </c>
      <c r="I19" s="14">
        <v>0.19333333333333336</v>
      </c>
      <c r="J19" s="14">
        <v>4.476190476190476E-2</v>
      </c>
      <c r="K19" s="15">
        <v>0</v>
      </c>
      <c r="L19" s="14">
        <v>2.3809523809523812E-2</v>
      </c>
      <c r="M19" s="14">
        <v>0</v>
      </c>
      <c r="N19" s="14">
        <v>2.8571428571428571E-3</v>
      </c>
      <c r="O19" s="14">
        <v>0</v>
      </c>
      <c r="P19" s="14">
        <v>8.1904761904761911E-2</v>
      </c>
      <c r="Q19" s="14">
        <v>0</v>
      </c>
      <c r="R19" s="14">
        <v>3.8095238095238095E-3</v>
      </c>
      <c r="S19" s="14">
        <v>0</v>
      </c>
      <c r="T19" s="14">
        <v>0</v>
      </c>
      <c r="U19" s="14">
        <v>0.18476190476190477</v>
      </c>
      <c r="V19" s="14">
        <v>0</v>
      </c>
      <c r="W19" s="14">
        <v>0.31904761904761908</v>
      </c>
      <c r="X19" s="14">
        <v>8.5714285714285719E-3</v>
      </c>
      <c r="Y19" s="14">
        <v>3.8095238095238095E-3</v>
      </c>
      <c r="Z19" s="21">
        <v>0.13142857142857142</v>
      </c>
    </row>
    <row r="20" spans="1:26" x14ac:dyDescent="0.25">
      <c r="A20" s="4">
        <v>1992</v>
      </c>
      <c r="B20" s="8">
        <v>186</v>
      </c>
      <c r="C20" s="8" t="s">
        <v>43</v>
      </c>
      <c r="D20" s="15">
        <v>0</v>
      </c>
      <c r="E20" s="14">
        <v>0</v>
      </c>
      <c r="F20" s="14">
        <v>0</v>
      </c>
      <c r="G20" s="14">
        <v>0</v>
      </c>
      <c r="H20" s="14">
        <v>0</v>
      </c>
      <c r="I20" s="14">
        <v>0.17204301075268819</v>
      </c>
      <c r="J20" s="14">
        <v>0</v>
      </c>
      <c r="K20" s="15">
        <v>0</v>
      </c>
      <c r="L20" s="14">
        <v>1.6129032258064516E-2</v>
      </c>
      <c r="M20" s="14">
        <v>0</v>
      </c>
      <c r="N20" s="14">
        <v>5.9139784946236569E-2</v>
      </c>
      <c r="O20" s="14">
        <v>0</v>
      </c>
      <c r="P20" s="14">
        <v>0.19892473118279569</v>
      </c>
      <c r="Q20" s="14">
        <v>0</v>
      </c>
      <c r="R20" s="14">
        <v>0</v>
      </c>
      <c r="S20" s="14">
        <v>0</v>
      </c>
      <c r="T20" s="14">
        <v>0</v>
      </c>
      <c r="U20" s="14">
        <v>0.38172043010752688</v>
      </c>
      <c r="V20" s="14">
        <v>0</v>
      </c>
      <c r="W20" s="14">
        <v>9.6774193548387094E-2</v>
      </c>
      <c r="X20" s="14">
        <v>0</v>
      </c>
      <c r="Y20" s="14">
        <v>0</v>
      </c>
      <c r="Z20" s="21">
        <v>7.5268817204301078E-2</v>
      </c>
    </row>
    <row r="21" spans="1:26" x14ac:dyDescent="0.25">
      <c r="A21" s="4">
        <v>1993</v>
      </c>
      <c r="B21" s="8">
        <v>126</v>
      </c>
      <c r="C21" s="8" t="s">
        <v>43</v>
      </c>
      <c r="D21" s="15">
        <v>0</v>
      </c>
      <c r="E21" s="14">
        <v>0</v>
      </c>
      <c r="F21" s="14">
        <v>0</v>
      </c>
      <c r="G21" s="14">
        <v>0</v>
      </c>
      <c r="H21" s="14">
        <v>0</v>
      </c>
      <c r="I21" s="14">
        <v>0.30952380952380953</v>
      </c>
      <c r="J21" s="14">
        <v>8.7301587301587297E-2</v>
      </c>
      <c r="K21" s="15">
        <v>1.5873015873015872E-2</v>
      </c>
      <c r="L21" s="14">
        <v>3.968253968253968E-2</v>
      </c>
      <c r="M21" s="14">
        <v>0</v>
      </c>
      <c r="N21" s="14">
        <v>0</v>
      </c>
      <c r="O21" s="14">
        <v>0</v>
      </c>
      <c r="P21" s="14">
        <v>8.7301587301587297E-2</v>
      </c>
      <c r="Q21" s="14">
        <v>0</v>
      </c>
      <c r="R21" s="14">
        <v>0</v>
      </c>
      <c r="S21" s="14">
        <v>0</v>
      </c>
      <c r="T21" s="14">
        <v>0</v>
      </c>
      <c r="U21" s="14">
        <v>0.24603174603174602</v>
      </c>
      <c r="V21" s="14">
        <v>0</v>
      </c>
      <c r="W21" s="14">
        <v>4.7619047619047616E-2</v>
      </c>
      <c r="X21" s="14">
        <v>0</v>
      </c>
      <c r="Y21" s="14">
        <v>7.9365079365079361E-3</v>
      </c>
      <c r="Z21" s="21">
        <v>0.15873015873015872</v>
      </c>
    </row>
    <row r="22" spans="1:26" x14ac:dyDescent="0.25">
      <c r="A22" s="4">
        <v>1994</v>
      </c>
      <c r="B22" s="8">
        <v>50</v>
      </c>
      <c r="C22" s="8" t="s">
        <v>43</v>
      </c>
      <c r="D22" s="15">
        <v>0</v>
      </c>
      <c r="E22" s="14">
        <v>0</v>
      </c>
      <c r="F22" s="14">
        <v>0</v>
      </c>
      <c r="G22" s="14">
        <v>0</v>
      </c>
      <c r="H22" s="14">
        <v>0</v>
      </c>
      <c r="I22" s="14">
        <v>0</v>
      </c>
      <c r="J22" s="14">
        <v>0</v>
      </c>
      <c r="K22" s="15">
        <v>0.1</v>
      </c>
      <c r="L22" s="14">
        <v>0</v>
      </c>
      <c r="M22" s="14">
        <v>0</v>
      </c>
      <c r="N22" s="14">
        <v>0</v>
      </c>
      <c r="O22" s="14">
        <v>0</v>
      </c>
      <c r="P22" s="14">
        <v>0</v>
      </c>
      <c r="Q22" s="14">
        <v>0</v>
      </c>
      <c r="R22" s="14">
        <v>0</v>
      </c>
      <c r="S22" s="14">
        <v>0</v>
      </c>
      <c r="T22" s="14">
        <v>0</v>
      </c>
      <c r="U22" s="14">
        <v>0.12</v>
      </c>
      <c r="V22" s="14">
        <v>0</v>
      </c>
      <c r="W22" s="14">
        <v>0.16</v>
      </c>
      <c r="X22" s="14">
        <v>0</v>
      </c>
      <c r="Y22" s="14">
        <v>0</v>
      </c>
      <c r="Z22" s="21">
        <v>0.62</v>
      </c>
    </row>
    <row r="23" spans="1:26" x14ac:dyDescent="0.25">
      <c r="A23" s="4">
        <v>1995</v>
      </c>
      <c r="B23" s="8">
        <v>266</v>
      </c>
      <c r="C23" s="8" t="s">
        <v>43</v>
      </c>
      <c r="D23" s="15">
        <v>0</v>
      </c>
      <c r="E23" s="14">
        <v>0</v>
      </c>
      <c r="F23" s="14">
        <v>0</v>
      </c>
      <c r="G23" s="14">
        <v>0</v>
      </c>
      <c r="H23" s="14">
        <v>0</v>
      </c>
      <c r="I23" s="14">
        <v>9.3984962406015032E-2</v>
      </c>
      <c r="J23" s="14">
        <v>3.7593984962406013E-2</v>
      </c>
      <c r="K23" s="15">
        <v>0</v>
      </c>
      <c r="L23" s="14">
        <v>5.6390977443609019E-2</v>
      </c>
      <c r="M23" s="14">
        <v>0</v>
      </c>
      <c r="N23" s="14">
        <v>3.3834586466165412E-2</v>
      </c>
      <c r="O23" s="14">
        <v>0</v>
      </c>
      <c r="P23" s="14">
        <v>7.5187969924812026E-3</v>
      </c>
      <c r="Q23" s="14">
        <v>0</v>
      </c>
      <c r="R23" s="14">
        <v>0</v>
      </c>
      <c r="S23" s="14">
        <v>0</v>
      </c>
      <c r="T23" s="14">
        <v>3.7593984962406013E-3</v>
      </c>
      <c r="U23" s="14">
        <v>0.28195488721804507</v>
      </c>
      <c r="V23" s="14">
        <v>0</v>
      </c>
      <c r="W23" s="14">
        <v>3.3834586466165412E-2</v>
      </c>
      <c r="X23" s="14">
        <v>0</v>
      </c>
      <c r="Y23" s="14">
        <v>1.1278195488721804E-2</v>
      </c>
      <c r="Z23" s="21">
        <v>0.43984962406015038</v>
      </c>
    </row>
    <row r="24" spans="1:26" x14ac:dyDescent="0.25">
      <c r="A24" s="4">
        <v>1996</v>
      </c>
      <c r="B24" s="8">
        <v>370</v>
      </c>
      <c r="C24" s="8" t="s">
        <v>43</v>
      </c>
      <c r="D24" s="15">
        <v>0</v>
      </c>
      <c r="E24" s="14">
        <v>0</v>
      </c>
      <c r="F24" s="14">
        <v>0</v>
      </c>
      <c r="G24" s="14">
        <v>0</v>
      </c>
      <c r="H24" s="14">
        <v>0</v>
      </c>
      <c r="I24" s="14">
        <v>1.3513513513513514E-2</v>
      </c>
      <c r="J24" s="14">
        <v>4.5945945945945948E-2</v>
      </c>
      <c r="K24" s="15">
        <v>0</v>
      </c>
      <c r="L24" s="14">
        <v>0.14324324324324325</v>
      </c>
      <c r="M24" s="14">
        <v>0</v>
      </c>
      <c r="N24" s="14">
        <v>2.4324324324324326E-2</v>
      </c>
      <c r="O24" s="14">
        <v>0</v>
      </c>
      <c r="P24" s="14">
        <v>5.4054054054054057E-2</v>
      </c>
      <c r="Q24" s="14">
        <v>5.4054054054054057E-3</v>
      </c>
      <c r="R24" s="14">
        <v>0</v>
      </c>
      <c r="S24" s="14">
        <v>0</v>
      </c>
      <c r="T24" s="14">
        <v>0</v>
      </c>
      <c r="U24" s="14">
        <v>0.15405405405405406</v>
      </c>
      <c r="V24" s="14">
        <v>0</v>
      </c>
      <c r="W24" s="14">
        <v>0</v>
      </c>
      <c r="X24" s="14">
        <v>2.7027027027027029E-3</v>
      </c>
      <c r="Y24" s="14">
        <v>5.4054054054054057E-3</v>
      </c>
      <c r="Z24" s="21">
        <v>0.55135135135135138</v>
      </c>
    </row>
    <row r="25" spans="1:26" x14ac:dyDescent="0.25">
      <c r="A25" s="4">
        <v>1997</v>
      </c>
      <c r="B25" s="8">
        <v>398</v>
      </c>
      <c r="C25" s="8" t="s">
        <v>43</v>
      </c>
      <c r="D25" s="15">
        <v>2.0100502512562811E-2</v>
      </c>
      <c r="E25" s="14">
        <v>0</v>
      </c>
      <c r="F25" s="14">
        <v>0</v>
      </c>
      <c r="G25" s="14">
        <v>0</v>
      </c>
      <c r="H25" s="14">
        <v>0</v>
      </c>
      <c r="I25" s="14">
        <v>4.7738693467336682E-2</v>
      </c>
      <c r="J25" s="14">
        <v>1.2562814070351759E-2</v>
      </c>
      <c r="K25" s="15">
        <v>0</v>
      </c>
      <c r="L25" s="14">
        <v>3.2663316582914576E-2</v>
      </c>
      <c r="M25" s="14">
        <v>0</v>
      </c>
      <c r="N25" s="14">
        <v>5.0251256281407036E-3</v>
      </c>
      <c r="O25" s="14">
        <v>0</v>
      </c>
      <c r="P25" s="14">
        <v>2.2613065326633167E-2</v>
      </c>
      <c r="Q25" s="14">
        <v>0</v>
      </c>
      <c r="R25" s="14">
        <v>5.0251256281407036E-3</v>
      </c>
      <c r="S25" s="14">
        <v>0</v>
      </c>
      <c r="T25" s="14">
        <v>0</v>
      </c>
      <c r="U25" s="14">
        <v>0.24371859296482412</v>
      </c>
      <c r="V25" s="14">
        <v>0</v>
      </c>
      <c r="W25" s="14">
        <v>7.537688442211055E-3</v>
      </c>
      <c r="X25" s="14">
        <v>0</v>
      </c>
      <c r="Y25" s="14">
        <v>1.0050251256281407E-2</v>
      </c>
      <c r="Z25" s="21">
        <v>0.59296482412060303</v>
      </c>
    </row>
    <row r="26" spans="1:26" x14ac:dyDescent="0.25">
      <c r="A26" s="4">
        <v>1998</v>
      </c>
      <c r="B26" s="8">
        <v>593</v>
      </c>
      <c r="C26" s="8" t="s">
        <v>43</v>
      </c>
      <c r="D26" s="15">
        <v>6.7453625632377737E-3</v>
      </c>
      <c r="E26" s="14">
        <v>1.6863406408094434E-3</v>
      </c>
      <c r="F26" s="14">
        <v>0</v>
      </c>
      <c r="G26" s="14">
        <v>0</v>
      </c>
      <c r="H26" s="14">
        <v>0</v>
      </c>
      <c r="I26" s="14">
        <v>1.6863406408094434E-3</v>
      </c>
      <c r="J26" s="14">
        <v>1.1804384485666104E-2</v>
      </c>
      <c r="K26" s="15">
        <v>0</v>
      </c>
      <c r="L26" s="14">
        <v>1.8549747048903879E-2</v>
      </c>
      <c r="M26" s="14">
        <v>0</v>
      </c>
      <c r="N26" s="14">
        <v>0</v>
      </c>
      <c r="O26" s="14">
        <v>0</v>
      </c>
      <c r="P26" s="14">
        <v>1.5177065767284991E-2</v>
      </c>
      <c r="Q26" s="14">
        <v>0</v>
      </c>
      <c r="R26" s="14">
        <v>0</v>
      </c>
      <c r="S26" s="14">
        <v>0</v>
      </c>
      <c r="T26" s="14">
        <v>1.6863406408094434E-3</v>
      </c>
      <c r="U26" s="14">
        <v>0.2748735244519393</v>
      </c>
      <c r="V26" s="14">
        <v>0</v>
      </c>
      <c r="W26" s="14">
        <v>1.6863406408094434E-2</v>
      </c>
      <c r="X26" s="14">
        <v>0</v>
      </c>
      <c r="Y26" s="14">
        <v>3.3726812816188868E-3</v>
      </c>
      <c r="Z26" s="21">
        <v>0.64755480607082627</v>
      </c>
    </row>
    <row r="27" spans="1:26" x14ac:dyDescent="0.25">
      <c r="A27" s="4">
        <v>1999</v>
      </c>
      <c r="B27" s="8">
        <v>892</v>
      </c>
      <c r="C27" s="8" t="s">
        <v>43</v>
      </c>
      <c r="D27" s="15">
        <v>4.4843049327354259E-3</v>
      </c>
      <c r="E27" s="14">
        <v>0</v>
      </c>
      <c r="F27" s="14">
        <v>0</v>
      </c>
      <c r="G27" s="14">
        <v>0</v>
      </c>
      <c r="H27" s="14">
        <v>0</v>
      </c>
      <c r="I27" s="14">
        <v>7.8475336322869956E-3</v>
      </c>
      <c r="J27" s="14">
        <v>9.1928251121076235E-2</v>
      </c>
      <c r="K27" s="15">
        <v>0</v>
      </c>
      <c r="L27" s="14">
        <v>3.0269058295964123E-2</v>
      </c>
      <c r="M27" s="14">
        <v>0</v>
      </c>
      <c r="N27" s="14">
        <v>0</v>
      </c>
      <c r="O27" s="14">
        <v>0</v>
      </c>
      <c r="P27" s="14">
        <v>4.1479820627802692E-2</v>
      </c>
      <c r="Q27" s="14">
        <v>1.3452914798206279E-2</v>
      </c>
      <c r="R27" s="14">
        <v>1.4573991031390135E-2</v>
      </c>
      <c r="S27" s="14">
        <v>0</v>
      </c>
      <c r="T27" s="14">
        <v>0</v>
      </c>
      <c r="U27" s="14">
        <v>0.12892376681614351</v>
      </c>
      <c r="V27" s="14">
        <v>0</v>
      </c>
      <c r="W27" s="14">
        <v>2.802690582959641E-2</v>
      </c>
      <c r="X27" s="14">
        <v>0</v>
      </c>
      <c r="Y27" s="14">
        <v>1.1210762331838565E-3</v>
      </c>
      <c r="Z27" s="21">
        <v>0.63789237668161436</v>
      </c>
    </row>
    <row r="28" spans="1:26" x14ac:dyDescent="0.25">
      <c r="A28" s="4">
        <v>2000</v>
      </c>
      <c r="B28" s="8">
        <v>964</v>
      </c>
      <c r="C28" s="8" t="s">
        <v>43</v>
      </c>
      <c r="D28" s="15">
        <v>3.1120331950207467E-3</v>
      </c>
      <c r="E28" s="14">
        <v>0</v>
      </c>
      <c r="F28" s="14">
        <v>0</v>
      </c>
      <c r="G28" s="14">
        <v>3.1120331950207467E-3</v>
      </c>
      <c r="H28" s="14">
        <v>0</v>
      </c>
      <c r="I28" s="14">
        <v>0.20228215767634855</v>
      </c>
      <c r="J28" s="14">
        <v>8.7136929460580909E-2</v>
      </c>
      <c r="K28" s="15">
        <v>0</v>
      </c>
      <c r="L28" s="14">
        <v>3.6307053941908717E-2</v>
      </c>
      <c r="M28" s="14">
        <v>0</v>
      </c>
      <c r="N28" s="14">
        <v>2.0746887966804979E-3</v>
      </c>
      <c r="O28" s="14">
        <v>0</v>
      </c>
      <c r="P28" s="14">
        <v>3.0082987551867221E-2</v>
      </c>
      <c r="Q28" s="14">
        <v>0</v>
      </c>
      <c r="R28" s="14">
        <v>5.1867219917012446E-3</v>
      </c>
      <c r="S28" s="14">
        <v>0</v>
      </c>
      <c r="T28" s="14">
        <v>0</v>
      </c>
      <c r="U28" s="14">
        <v>0.11410788381742738</v>
      </c>
      <c r="V28" s="14">
        <v>0</v>
      </c>
      <c r="W28" s="14">
        <v>3.1120331950207467E-3</v>
      </c>
      <c r="X28" s="14">
        <v>0.12240663900414937</v>
      </c>
      <c r="Y28" s="14">
        <v>3.1120331950207471E-3</v>
      </c>
      <c r="Z28" s="21">
        <v>0.38796680497925312</v>
      </c>
    </row>
    <row r="29" spans="1:26" x14ac:dyDescent="0.25">
      <c r="A29" s="4">
        <v>2001</v>
      </c>
      <c r="B29" s="8">
        <v>906</v>
      </c>
      <c r="C29" s="8" t="s">
        <v>43</v>
      </c>
      <c r="D29" s="15">
        <v>8.8300220750551876E-3</v>
      </c>
      <c r="E29" s="14">
        <v>0</v>
      </c>
      <c r="F29" s="14">
        <v>0</v>
      </c>
      <c r="G29" s="14">
        <v>0</v>
      </c>
      <c r="H29" s="14">
        <v>0</v>
      </c>
      <c r="I29" s="14">
        <v>0.12251655629139073</v>
      </c>
      <c r="J29" s="14">
        <v>2.2075055187637971E-2</v>
      </c>
      <c r="K29" s="15">
        <v>0</v>
      </c>
      <c r="L29" s="14">
        <v>2.6490066225165563E-2</v>
      </c>
      <c r="M29" s="14">
        <v>0</v>
      </c>
      <c r="N29" s="14">
        <v>0</v>
      </c>
      <c r="O29" s="14">
        <v>0</v>
      </c>
      <c r="P29" s="14">
        <v>4.9668874172185427E-2</v>
      </c>
      <c r="Q29" s="14">
        <v>9.9337748344370865E-3</v>
      </c>
      <c r="R29" s="14">
        <v>1.8763796909492272E-2</v>
      </c>
      <c r="S29" s="14">
        <v>0</v>
      </c>
      <c r="T29" s="14">
        <v>0</v>
      </c>
      <c r="U29" s="14">
        <v>0.15562913907284767</v>
      </c>
      <c r="V29" s="14">
        <v>0</v>
      </c>
      <c r="W29" s="14">
        <v>0.10596026490066225</v>
      </c>
      <c r="X29" s="14">
        <v>5.5187637969094927E-3</v>
      </c>
      <c r="Y29" s="14">
        <v>5.5187637969094927E-3</v>
      </c>
      <c r="Z29" s="21">
        <v>0.46909492273730685</v>
      </c>
    </row>
    <row r="30" spans="1:26" x14ac:dyDescent="0.25">
      <c r="A30" s="4">
        <v>2002</v>
      </c>
      <c r="B30" s="8">
        <v>1050</v>
      </c>
      <c r="C30" s="8" t="s">
        <v>43</v>
      </c>
      <c r="D30" s="15">
        <v>1.5238095238095238E-2</v>
      </c>
      <c r="E30" s="14">
        <v>0</v>
      </c>
      <c r="F30" s="14">
        <v>0</v>
      </c>
      <c r="G30" s="14">
        <v>1.1428571428571429E-2</v>
      </c>
      <c r="H30" s="14">
        <v>0</v>
      </c>
      <c r="I30" s="14">
        <v>0.10190476190476191</v>
      </c>
      <c r="J30" s="14">
        <v>0.11047619047619048</v>
      </c>
      <c r="K30" s="15">
        <v>0</v>
      </c>
      <c r="L30" s="14">
        <v>2.0952380952380951E-2</v>
      </c>
      <c r="M30" s="14">
        <v>0</v>
      </c>
      <c r="N30" s="14">
        <v>0</v>
      </c>
      <c r="O30" s="14">
        <v>0</v>
      </c>
      <c r="P30" s="14">
        <v>3.9047619047619046E-2</v>
      </c>
      <c r="Q30" s="14">
        <v>7.619047619047619E-3</v>
      </c>
      <c r="R30" s="14">
        <v>4.7619047619047623E-3</v>
      </c>
      <c r="S30" s="14">
        <v>1.9047619047619048E-3</v>
      </c>
      <c r="T30" s="14">
        <v>0</v>
      </c>
      <c r="U30" s="14">
        <v>7.2380952380952379E-2</v>
      </c>
      <c r="V30" s="14">
        <v>0</v>
      </c>
      <c r="W30" s="14">
        <v>0.10761904761904761</v>
      </c>
      <c r="X30" s="14">
        <v>0.1019047619047619</v>
      </c>
      <c r="Y30" s="14">
        <v>4.7619047619047623E-3</v>
      </c>
      <c r="Z30" s="21">
        <v>0.4</v>
      </c>
    </row>
    <row r="31" spans="1:26" x14ac:dyDescent="0.25">
      <c r="A31" s="4">
        <v>2003</v>
      </c>
      <c r="B31" s="8">
        <v>1052</v>
      </c>
      <c r="C31" s="8" t="s">
        <v>43</v>
      </c>
      <c r="D31" s="15">
        <v>6.653992395437262E-3</v>
      </c>
      <c r="E31" s="14">
        <v>3.8022813688212928E-3</v>
      </c>
      <c r="F31" s="14">
        <v>0</v>
      </c>
      <c r="G31" s="14">
        <v>0</v>
      </c>
      <c r="H31" s="14">
        <v>0</v>
      </c>
      <c r="I31" s="14">
        <v>0.11121673003802282</v>
      </c>
      <c r="J31" s="14">
        <v>2.2813688212927757E-2</v>
      </c>
      <c r="K31" s="15">
        <v>0</v>
      </c>
      <c r="L31" s="14">
        <v>3.4220532319391636E-2</v>
      </c>
      <c r="M31" s="14">
        <v>0</v>
      </c>
      <c r="N31" s="14">
        <v>0</v>
      </c>
      <c r="O31" s="14">
        <v>0</v>
      </c>
      <c r="P31" s="14">
        <v>5.988593155893536E-2</v>
      </c>
      <c r="Q31" s="14">
        <v>1.9011406844106464E-3</v>
      </c>
      <c r="R31" s="14">
        <v>7.6045627376425855E-3</v>
      </c>
      <c r="S31" s="14">
        <v>0</v>
      </c>
      <c r="T31" s="14">
        <v>0</v>
      </c>
      <c r="U31" s="14">
        <v>9.0304182509505698E-2</v>
      </c>
      <c r="V31" s="14">
        <v>0</v>
      </c>
      <c r="W31" s="14">
        <v>0.10266159695817491</v>
      </c>
      <c r="X31" s="14">
        <v>0.12642585551330798</v>
      </c>
      <c r="Y31" s="14">
        <v>9.5057034220532319E-4</v>
      </c>
      <c r="Z31" s="21">
        <v>0.43155893536121676</v>
      </c>
    </row>
    <row r="32" spans="1:26" x14ac:dyDescent="0.25">
      <c r="A32" s="4">
        <v>2004</v>
      </c>
      <c r="B32" s="8">
        <v>1464</v>
      </c>
      <c r="C32" s="8" t="s">
        <v>43</v>
      </c>
      <c r="D32" s="15">
        <v>4.0983606557377051E-3</v>
      </c>
      <c r="E32" s="14">
        <v>3.4153005464480873E-3</v>
      </c>
      <c r="F32" s="14">
        <v>0</v>
      </c>
      <c r="G32" s="14">
        <v>0</v>
      </c>
      <c r="H32" s="14">
        <v>0</v>
      </c>
      <c r="I32" s="14">
        <v>0.14549180327868852</v>
      </c>
      <c r="J32" s="14">
        <v>3.3469945355191259E-2</v>
      </c>
      <c r="K32" s="15">
        <v>1.366120218579235E-3</v>
      </c>
      <c r="L32" s="14">
        <v>3.0054644808743168E-2</v>
      </c>
      <c r="M32" s="14">
        <v>0</v>
      </c>
      <c r="N32" s="14">
        <v>5.4644808743169399E-3</v>
      </c>
      <c r="O32" s="14">
        <v>0</v>
      </c>
      <c r="P32" s="14">
        <v>5.737704918032787E-2</v>
      </c>
      <c r="Q32" s="14">
        <v>4.7814207650273225E-3</v>
      </c>
      <c r="R32" s="14">
        <v>8.8797814207650268E-3</v>
      </c>
      <c r="S32" s="14">
        <v>0</v>
      </c>
      <c r="T32" s="14">
        <v>0</v>
      </c>
      <c r="U32" s="14">
        <v>8.5382513661202183E-2</v>
      </c>
      <c r="V32" s="14">
        <v>0</v>
      </c>
      <c r="W32" s="14">
        <v>0.12363387978142076</v>
      </c>
      <c r="X32" s="14">
        <v>1.3661202185792349E-2</v>
      </c>
      <c r="Y32" s="14">
        <v>4.0983606557377051E-3</v>
      </c>
      <c r="Z32" s="21">
        <v>0.47882513661202186</v>
      </c>
    </row>
    <row r="33" spans="1:26" x14ac:dyDescent="0.25">
      <c r="A33" s="4">
        <v>2005</v>
      </c>
      <c r="B33" s="8">
        <v>1752</v>
      </c>
      <c r="C33" s="8" t="s">
        <v>43</v>
      </c>
      <c r="D33" s="15">
        <v>2.8538812785388126E-3</v>
      </c>
      <c r="E33" s="14">
        <v>5.7077625570776253E-4</v>
      </c>
      <c r="F33" s="14">
        <v>0</v>
      </c>
      <c r="G33" s="14">
        <v>1.1415525114155251E-3</v>
      </c>
      <c r="H33" s="14">
        <v>0</v>
      </c>
      <c r="I33" s="14">
        <v>0.11358447488584475</v>
      </c>
      <c r="J33" s="14">
        <v>8.7899543378995429E-2</v>
      </c>
      <c r="K33" s="15">
        <v>0</v>
      </c>
      <c r="L33" s="14">
        <v>8.2762557077625559E-2</v>
      </c>
      <c r="M33" s="14">
        <v>0</v>
      </c>
      <c r="N33" s="14">
        <v>0</v>
      </c>
      <c r="O33" s="14">
        <v>0</v>
      </c>
      <c r="P33" s="14">
        <v>6.8493150684931503E-2</v>
      </c>
      <c r="Q33" s="14">
        <v>1.2557077625570776E-2</v>
      </c>
      <c r="R33" s="14">
        <v>4.5662100456621002E-3</v>
      </c>
      <c r="S33" s="14">
        <v>0</v>
      </c>
      <c r="T33" s="14">
        <v>0</v>
      </c>
      <c r="U33" s="14">
        <v>0.10159817351598173</v>
      </c>
      <c r="V33" s="14">
        <v>0</v>
      </c>
      <c r="W33" s="14">
        <v>5.1369863013698627E-2</v>
      </c>
      <c r="X33" s="14">
        <v>6.5068493150684928E-2</v>
      </c>
      <c r="Y33" s="14">
        <v>5.1369863013698627E-3</v>
      </c>
      <c r="Z33" s="21">
        <v>0.4023972602739726</v>
      </c>
    </row>
    <row r="34" spans="1:26" x14ac:dyDescent="0.25">
      <c r="A34" s="4">
        <v>2006</v>
      </c>
      <c r="B34" s="8">
        <v>1203</v>
      </c>
      <c r="C34" s="8" t="s">
        <v>43</v>
      </c>
      <c r="D34" s="15">
        <v>4.1562759767248547E-3</v>
      </c>
      <c r="E34" s="14">
        <v>2.4937655860349127E-3</v>
      </c>
      <c r="F34" s="14">
        <v>0</v>
      </c>
      <c r="G34" s="14">
        <v>8.3125519534497094E-3</v>
      </c>
      <c r="H34" s="14">
        <v>0</v>
      </c>
      <c r="I34" s="14">
        <v>0.11803823773898586</v>
      </c>
      <c r="J34" s="14">
        <v>1.9950124688279301E-2</v>
      </c>
      <c r="K34" s="15">
        <v>0</v>
      </c>
      <c r="L34" s="14">
        <v>5.1537822111388201E-2</v>
      </c>
      <c r="M34" s="14">
        <v>0</v>
      </c>
      <c r="N34" s="14">
        <v>0</v>
      </c>
      <c r="O34" s="14">
        <v>0</v>
      </c>
      <c r="P34" s="14">
        <v>5.3200332502078139E-2</v>
      </c>
      <c r="Q34" s="14">
        <v>4.1562759767248547E-3</v>
      </c>
      <c r="R34" s="14">
        <v>3.3250207813798837E-3</v>
      </c>
      <c r="S34" s="14">
        <v>0</v>
      </c>
      <c r="T34" s="14">
        <v>0</v>
      </c>
      <c r="U34" s="14">
        <v>0.11221945137157108</v>
      </c>
      <c r="V34" s="14">
        <v>0</v>
      </c>
      <c r="W34" s="14">
        <v>0.14380714879467996</v>
      </c>
      <c r="X34" s="14">
        <v>1.4962593516209476E-2</v>
      </c>
      <c r="Y34" s="14">
        <v>2.4937655860349127E-3</v>
      </c>
      <c r="Z34" s="21">
        <v>0.46134663341645887</v>
      </c>
    </row>
    <row r="35" spans="1:26" x14ac:dyDescent="0.25">
      <c r="A35" s="4">
        <v>2007</v>
      </c>
      <c r="B35" s="8">
        <v>2018</v>
      </c>
      <c r="C35" s="8" t="s">
        <v>43</v>
      </c>
      <c r="D35" s="15">
        <v>2.4777006937561942E-3</v>
      </c>
      <c r="E35" s="14">
        <v>7.4331020812685826E-3</v>
      </c>
      <c r="F35" s="14">
        <v>0</v>
      </c>
      <c r="G35" s="14">
        <v>0</v>
      </c>
      <c r="H35" s="14">
        <v>0</v>
      </c>
      <c r="I35" s="14">
        <v>9.1674925668979182E-2</v>
      </c>
      <c r="J35" s="14">
        <v>1.6352824578790882E-2</v>
      </c>
      <c r="K35" s="15">
        <v>0</v>
      </c>
      <c r="L35" s="14">
        <v>3.0227948463825569E-2</v>
      </c>
      <c r="M35" s="14">
        <v>0</v>
      </c>
      <c r="N35" s="14">
        <v>0</v>
      </c>
      <c r="O35" s="14">
        <v>0</v>
      </c>
      <c r="P35" s="14">
        <v>3.3201189296333006E-2</v>
      </c>
      <c r="Q35" s="14">
        <v>1.4866204162537165E-3</v>
      </c>
      <c r="R35" s="14">
        <v>2.4777006937561942E-3</v>
      </c>
      <c r="S35" s="14">
        <v>0</v>
      </c>
      <c r="T35" s="14">
        <v>0</v>
      </c>
      <c r="U35" s="14">
        <v>0.18830525272547077</v>
      </c>
      <c r="V35" s="14">
        <v>0</v>
      </c>
      <c r="W35" s="14">
        <v>0.12884043607532211</v>
      </c>
      <c r="X35" s="14">
        <v>0.12933597621407333</v>
      </c>
      <c r="Y35" s="14">
        <v>9.9108027750247768E-4</v>
      </c>
      <c r="Z35" s="21">
        <v>0.36719524281466798</v>
      </c>
    </row>
    <row r="36" spans="1:26" x14ac:dyDescent="0.25">
      <c r="A36" s="4">
        <v>2008</v>
      </c>
      <c r="B36" s="8">
        <v>1246</v>
      </c>
      <c r="C36" s="8" t="s">
        <v>43</v>
      </c>
      <c r="D36" s="15">
        <v>0</v>
      </c>
      <c r="E36" s="14">
        <v>0</v>
      </c>
      <c r="F36" s="14">
        <v>0</v>
      </c>
      <c r="G36" s="14">
        <v>0</v>
      </c>
      <c r="H36" s="14">
        <v>0</v>
      </c>
      <c r="I36" s="14">
        <v>4.0930979133226325E-2</v>
      </c>
      <c r="J36" s="14">
        <v>4.5746388443017656E-2</v>
      </c>
      <c r="K36" s="15">
        <v>0</v>
      </c>
      <c r="L36" s="14">
        <v>3.2905296950240769E-2</v>
      </c>
      <c r="M36" s="14">
        <v>0</v>
      </c>
      <c r="N36" s="14">
        <v>0</v>
      </c>
      <c r="O36" s="14">
        <v>0</v>
      </c>
      <c r="P36" s="14">
        <v>1.5248796147672551E-2</v>
      </c>
      <c r="Q36" s="14">
        <v>7.2231139646869984E-3</v>
      </c>
      <c r="R36" s="14">
        <v>0</v>
      </c>
      <c r="S36" s="14">
        <v>0</v>
      </c>
      <c r="T36" s="14">
        <v>0</v>
      </c>
      <c r="U36" s="14">
        <v>0.1276083467094703</v>
      </c>
      <c r="V36" s="14">
        <v>0</v>
      </c>
      <c r="W36" s="14">
        <v>0.16773675762439808</v>
      </c>
      <c r="X36" s="14">
        <v>0</v>
      </c>
      <c r="Y36" s="14">
        <v>3.2102728731942215E-3</v>
      </c>
      <c r="Z36" s="21">
        <v>0.5593900481540931</v>
      </c>
    </row>
    <row r="37" spans="1:26" x14ac:dyDescent="0.25">
      <c r="A37" s="4">
        <v>2009</v>
      </c>
      <c r="B37" s="8">
        <v>1666</v>
      </c>
      <c r="C37" s="8" t="s">
        <v>43</v>
      </c>
      <c r="D37" s="15">
        <v>0</v>
      </c>
      <c r="E37" s="14">
        <v>0</v>
      </c>
      <c r="F37" s="14">
        <v>0</v>
      </c>
      <c r="G37" s="14">
        <v>1.8007202881152461E-3</v>
      </c>
      <c r="H37" s="14">
        <v>0</v>
      </c>
      <c r="I37" s="14">
        <v>5.3421368547418968E-2</v>
      </c>
      <c r="J37" s="14">
        <v>6.0624249699879951E-2</v>
      </c>
      <c r="K37" s="15">
        <v>0</v>
      </c>
      <c r="L37" s="14">
        <v>8.7635054021608649E-2</v>
      </c>
      <c r="M37" s="14">
        <v>0</v>
      </c>
      <c r="N37" s="14">
        <v>0</v>
      </c>
      <c r="O37" s="14">
        <v>0</v>
      </c>
      <c r="P37" s="14">
        <v>2.34093637454982E-2</v>
      </c>
      <c r="Q37" s="14">
        <v>4.2016806722689074E-3</v>
      </c>
      <c r="R37" s="14">
        <v>0</v>
      </c>
      <c r="S37" s="14">
        <v>0</v>
      </c>
      <c r="T37" s="14">
        <v>0</v>
      </c>
      <c r="U37" s="14">
        <v>0.17046818727490998</v>
      </c>
      <c r="V37" s="14">
        <v>0</v>
      </c>
      <c r="W37" s="14">
        <v>6.9027611044417764E-2</v>
      </c>
      <c r="X37" s="14">
        <v>0</v>
      </c>
      <c r="Y37" s="14">
        <v>6.0024009603841532E-4</v>
      </c>
      <c r="Z37" s="21">
        <v>0.52881152460984393</v>
      </c>
    </row>
    <row r="38" spans="1:26" x14ac:dyDescent="0.25">
      <c r="A38" s="4">
        <v>2010</v>
      </c>
      <c r="B38" s="8">
        <v>1997</v>
      </c>
      <c r="C38" s="8" t="s">
        <v>43</v>
      </c>
      <c r="D38" s="15">
        <v>2.00300450676014E-3</v>
      </c>
      <c r="E38" s="14">
        <v>0</v>
      </c>
      <c r="F38" s="14">
        <v>0</v>
      </c>
      <c r="G38" s="14">
        <v>0</v>
      </c>
      <c r="H38" s="14">
        <v>0</v>
      </c>
      <c r="I38" s="14">
        <v>9.2638958437656488E-2</v>
      </c>
      <c r="J38" s="14">
        <v>5.3079619429143715E-2</v>
      </c>
      <c r="K38" s="15">
        <v>0</v>
      </c>
      <c r="L38" s="14">
        <v>1.8027040560841263E-2</v>
      </c>
      <c r="M38" s="14">
        <v>0</v>
      </c>
      <c r="N38" s="14">
        <v>0</v>
      </c>
      <c r="O38" s="14">
        <v>0</v>
      </c>
      <c r="P38" s="14">
        <v>4.5568352528793189E-2</v>
      </c>
      <c r="Q38" s="14">
        <v>4.00600901352028E-3</v>
      </c>
      <c r="R38" s="14">
        <v>1.5022533800701052E-3</v>
      </c>
      <c r="S38" s="14">
        <v>0</v>
      </c>
      <c r="T38" s="14">
        <v>0</v>
      </c>
      <c r="U38" s="14">
        <v>0.11917876815222833</v>
      </c>
      <c r="V38" s="14">
        <v>0</v>
      </c>
      <c r="W38" s="14">
        <v>0.1942914371557336</v>
      </c>
      <c r="X38" s="14">
        <v>6.2593890836254384E-2</v>
      </c>
      <c r="Y38" s="14">
        <v>5.00751126690035E-4</v>
      </c>
      <c r="Z38" s="21">
        <v>0.40660991487230846</v>
      </c>
    </row>
    <row r="39" spans="1:26" x14ac:dyDescent="0.25">
      <c r="A39" s="4">
        <v>2011</v>
      </c>
      <c r="B39" s="8">
        <v>3004</v>
      </c>
      <c r="C39" s="8" t="s">
        <v>43</v>
      </c>
      <c r="D39" s="15">
        <v>0</v>
      </c>
      <c r="E39" s="14">
        <v>0</v>
      </c>
      <c r="F39" s="14">
        <v>0</v>
      </c>
      <c r="G39" s="14">
        <v>0</v>
      </c>
      <c r="H39" s="14">
        <v>0</v>
      </c>
      <c r="I39" s="14">
        <v>2.7629826897470042E-2</v>
      </c>
      <c r="J39" s="14">
        <v>2.2303595206391479E-2</v>
      </c>
      <c r="K39" s="15">
        <v>0</v>
      </c>
      <c r="L39" s="14">
        <v>2.5632490013315579E-2</v>
      </c>
      <c r="M39" s="14">
        <v>0</v>
      </c>
      <c r="N39" s="14">
        <v>0</v>
      </c>
      <c r="O39" s="14">
        <v>0</v>
      </c>
      <c r="P39" s="14">
        <v>1.8974700399467376E-2</v>
      </c>
      <c r="Q39" s="14">
        <v>2.6631158455392811E-3</v>
      </c>
      <c r="R39" s="14">
        <v>2.3302263648468709E-3</v>
      </c>
      <c r="S39" s="14">
        <v>0</v>
      </c>
      <c r="T39" s="14">
        <v>0</v>
      </c>
      <c r="U39" s="14">
        <v>0.16145139813581891</v>
      </c>
      <c r="V39" s="14">
        <v>0</v>
      </c>
      <c r="W39" s="14">
        <v>0.17743009320905459</v>
      </c>
      <c r="X39" s="14">
        <v>7.7563249001331561E-2</v>
      </c>
      <c r="Y39" s="14">
        <v>3.3288948069241014E-4</v>
      </c>
      <c r="Z39" s="21">
        <v>0.48368841544607188</v>
      </c>
    </row>
    <row r="40" spans="1:26" x14ac:dyDescent="0.25">
      <c r="A40" s="4">
        <v>2012</v>
      </c>
      <c r="B40" s="8">
        <v>3205</v>
      </c>
      <c r="C40" s="8" t="s">
        <v>43</v>
      </c>
      <c r="D40" s="15">
        <v>1.5600624024960999E-3</v>
      </c>
      <c r="E40" s="14">
        <v>0</v>
      </c>
      <c r="F40" s="14">
        <v>0</v>
      </c>
      <c r="G40" s="14">
        <v>9.3603744149765996E-4</v>
      </c>
      <c r="H40" s="14">
        <v>3.1201248049921997E-4</v>
      </c>
      <c r="I40" s="14">
        <v>2.402496099843994E-2</v>
      </c>
      <c r="J40" s="14">
        <v>3.9313572542901715E-2</v>
      </c>
      <c r="K40" s="15">
        <v>0</v>
      </c>
      <c r="L40" s="14">
        <v>1.8096723868954757E-2</v>
      </c>
      <c r="M40" s="14">
        <v>0</v>
      </c>
      <c r="N40" s="14">
        <v>3.1201248049921998E-3</v>
      </c>
      <c r="O40" s="14">
        <v>0</v>
      </c>
      <c r="P40" s="14">
        <v>5.1170046801872072E-2</v>
      </c>
      <c r="Q40" s="14">
        <v>1.3416536661466459E-2</v>
      </c>
      <c r="R40" s="14">
        <v>1.8720748829953199E-3</v>
      </c>
      <c r="S40" s="14">
        <v>0</v>
      </c>
      <c r="T40" s="14">
        <v>0</v>
      </c>
      <c r="U40" s="14">
        <v>0.13915756630265211</v>
      </c>
      <c r="V40" s="14">
        <v>0</v>
      </c>
      <c r="W40" s="14">
        <v>0.24149765990639627</v>
      </c>
      <c r="X40" s="14">
        <v>7.8315132605304219E-2</v>
      </c>
      <c r="Y40" s="14">
        <v>2.8081123244929796E-3</v>
      </c>
      <c r="Z40" s="21">
        <v>0.38439937597503898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1181</v>
      </c>
      <c r="C42" s="9"/>
      <c r="D42" s="16">
        <v>3.3820420194247617E-3</v>
      </c>
      <c r="E42" s="1">
        <v>9.5621619682007941E-4</v>
      </c>
      <c r="F42" s="1">
        <v>0</v>
      </c>
      <c r="G42" s="1">
        <v>1.3413021011206801E-3</v>
      </c>
      <c r="H42" s="1">
        <v>1.1556017796267405E-5</v>
      </c>
      <c r="I42" s="1">
        <v>0.10750216073725187</v>
      </c>
      <c r="J42" s="1">
        <v>3.778564859261424E-2</v>
      </c>
      <c r="K42" s="16">
        <v>4.8787265008330069E-3</v>
      </c>
      <c r="L42" s="1">
        <v>4.0130541445193228E-2</v>
      </c>
      <c r="M42" s="1">
        <v>2.0025476414742335E-3</v>
      </c>
      <c r="N42" s="1">
        <v>9.5584454179559498E-3</v>
      </c>
      <c r="O42" s="1">
        <v>0</v>
      </c>
      <c r="P42" s="1">
        <v>5.1279947914800075E-2</v>
      </c>
      <c r="Q42" s="1">
        <v>4.2723284284093598E-3</v>
      </c>
      <c r="R42" s="1">
        <v>3.2978178647237611E-3</v>
      </c>
      <c r="S42" s="1">
        <v>1.6281638603512044E-4</v>
      </c>
      <c r="T42" s="1">
        <v>2.0169404211296463E-4</v>
      </c>
      <c r="U42" s="1">
        <v>0.17660868986486536</v>
      </c>
      <c r="V42" s="1">
        <v>0</v>
      </c>
      <c r="W42" s="1">
        <v>0.14426899696310647</v>
      </c>
      <c r="X42" s="1">
        <v>3.0600283939124694E-2</v>
      </c>
      <c r="Y42" s="1">
        <v>1.7234478757300609E-2</v>
      </c>
      <c r="Z42" s="22">
        <v>0.3645237591690374</v>
      </c>
    </row>
    <row r="43" spans="1:26" x14ac:dyDescent="0.25">
      <c r="A43" s="5" t="s">
        <v>33</v>
      </c>
      <c r="B43" s="9">
        <v>957</v>
      </c>
      <c r="C43" s="9"/>
      <c r="D43" s="16">
        <v>0</v>
      </c>
      <c r="E43" s="1">
        <v>3.1181789834736512E-4</v>
      </c>
      <c r="F43" s="1">
        <v>0</v>
      </c>
      <c r="G43" s="1">
        <v>1.8709073900841906E-3</v>
      </c>
      <c r="H43" s="1">
        <v>0</v>
      </c>
      <c r="I43" s="1">
        <v>0.16880472745739961</v>
      </c>
      <c r="J43" s="1">
        <v>1.0604453870625664E-3</v>
      </c>
      <c r="K43" s="16">
        <v>4.8288264769653592E-3</v>
      </c>
      <c r="L43" s="1">
        <v>4.4755569226153397E-2</v>
      </c>
      <c r="M43" s="1">
        <v>1.6781574588184713E-2</v>
      </c>
      <c r="N43" s="1">
        <v>2.1682429700074616E-2</v>
      </c>
      <c r="O43" s="1">
        <v>0</v>
      </c>
      <c r="P43" s="1">
        <v>1.7215215938297074E-2</v>
      </c>
      <c r="Q43" s="1">
        <v>4.5650681687262953E-3</v>
      </c>
      <c r="R43" s="1">
        <v>6.2363579669473025E-4</v>
      </c>
      <c r="S43" s="1">
        <v>0</v>
      </c>
      <c r="T43" s="1">
        <v>0</v>
      </c>
      <c r="U43" s="1">
        <v>0.25314073385503022</v>
      </c>
      <c r="V43" s="1">
        <v>0</v>
      </c>
      <c r="W43" s="1">
        <v>0.31292541594092238</v>
      </c>
      <c r="X43" s="1">
        <v>0</v>
      </c>
      <c r="Y43" s="1">
        <v>0.12785389833853711</v>
      </c>
      <c r="Z43" s="22">
        <v>2.3579733837520322E-2</v>
      </c>
    </row>
    <row r="44" spans="1:26" x14ac:dyDescent="0.25">
      <c r="A44" s="5" t="s">
        <v>34</v>
      </c>
      <c r="B44" s="9">
        <v>748</v>
      </c>
      <c r="C44" s="9"/>
      <c r="D44" s="16">
        <v>1.2859337283300416E-3</v>
      </c>
      <c r="E44" s="1">
        <v>7.8297387714428078E-4</v>
      </c>
      <c r="F44" s="1">
        <v>0</v>
      </c>
      <c r="G44" s="1">
        <v>5.5299539170506912E-4</v>
      </c>
      <c r="H44" s="1">
        <v>0</v>
      </c>
      <c r="I44" s="1">
        <v>0.15428604782606015</v>
      </c>
      <c r="J44" s="1">
        <v>3.3364007650918334E-2</v>
      </c>
      <c r="K44" s="16">
        <v>1.655328798185941E-2</v>
      </c>
      <c r="L44" s="1">
        <v>3.2811847836477254E-2</v>
      </c>
      <c r="M44" s="1">
        <v>5.3200893646431044E-4</v>
      </c>
      <c r="N44" s="1">
        <v>2.1860284679447443E-2</v>
      </c>
      <c r="O44" s="1">
        <v>0</v>
      </c>
      <c r="P44" s="1">
        <v>9.3465792355907837E-2</v>
      </c>
      <c r="Q44" s="1">
        <v>1.2647898254725971E-3</v>
      </c>
      <c r="R44" s="1">
        <v>9.00114903958594E-4</v>
      </c>
      <c r="S44" s="1">
        <v>3.5589721688376397E-4</v>
      </c>
      <c r="T44" s="1">
        <v>5.3705692803437163E-4</v>
      </c>
      <c r="U44" s="1">
        <v>0.22423581012418214</v>
      </c>
      <c r="V44" s="1">
        <v>0</v>
      </c>
      <c r="W44" s="1">
        <v>0.18386726288902533</v>
      </c>
      <c r="X44" s="1">
        <v>3.6783437035550035E-3</v>
      </c>
      <c r="Y44" s="1">
        <v>3.9005837767460468E-3</v>
      </c>
      <c r="Z44" s="22">
        <v>0.22576496036782803</v>
      </c>
    </row>
    <row r="45" spans="1:26" x14ac:dyDescent="0.25">
      <c r="A45" s="5" t="s">
        <v>35</v>
      </c>
      <c r="B45" s="9">
        <v>454</v>
      </c>
      <c r="C45" s="9"/>
      <c r="D45" s="16">
        <v>8.9486216919335299E-3</v>
      </c>
      <c r="E45" s="1">
        <v>5.6211354693648118E-4</v>
      </c>
      <c r="F45" s="1">
        <v>0</v>
      </c>
      <c r="G45" s="1">
        <v>0</v>
      </c>
      <c r="H45" s="1">
        <v>0</v>
      </c>
      <c r="I45" s="1">
        <v>2.0979515873886547E-2</v>
      </c>
      <c r="J45" s="1">
        <v>2.3437714833987936E-2</v>
      </c>
      <c r="K45" s="16">
        <v>0</v>
      </c>
      <c r="L45" s="1">
        <v>6.4818768958353895E-2</v>
      </c>
      <c r="M45" s="1">
        <v>0</v>
      </c>
      <c r="N45" s="1">
        <v>9.7831499841550089E-3</v>
      </c>
      <c r="O45" s="1">
        <v>0</v>
      </c>
      <c r="P45" s="1">
        <v>3.0614728382657403E-2</v>
      </c>
      <c r="Q45" s="1">
        <v>1.8018018018018018E-3</v>
      </c>
      <c r="R45" s="1">
        <v>1.6750418760469012E-3</v>
      </c>
      <c r="S45" s="1">
        <v>0</v>
      </c>
      <c r="T45" s="1">
        <v>5.6211354693648118E-4</v>
      </c>
      <c r="U45" s="1">
        <v>0.2242153904902725</v>
      </c>
      <c r="V45" s="1">
        <v>0</v>
      </c>
      <c r="W45" s="1">
        <v>8.1336982834351625E-3</v>
      </c>
      <c r="X45" s="1">
        <v>9.0090090090090091E-4</v>
      </c>
      <c r="Y45" s="1">
        <v>6.2761126477685657E-3</v>
      </c>
      <c r="Z45" s="22">
        <v>0.59729032718092689</v>
      </c>
    </row>
    <row r="46" spans="1:26" ht="15.75" thickBot="1" x14ac:dyDescent="0.3">
      <c r="A46" s="6" t="s">
        <v>36</v>
      </c>
      <c r="B46" s="11">
        <v>1601</v>
      </c>
      <c r="C46" s="11"/>
      <c r="D46" s="17">
        <v>3.9619809535969761E-3</v>
      </c>
      <c r="E46" s="18">
        <v>1.2653732741629026E-3</v>
      </c>
      <c r="F46" s="18">
        <v>0</v>
      </c>
      <c r="G46" s="18">
        <v>1.9093904870050224E-3</v>
      </c>
      <c r="H46" s="18">
        <v>2.2286605749944284E-5</v>
      </c>
      <c r="I46" s="18">
        <v>8.9514519652108646E-2</v>
      </c>
      <c r="J46" s="18">
        <v>5.0940712698643191E-2</v>
      </c>
      <c r="K46" s="17">
        <v>9.7580015612802498E-5</v>
      </c>
      <c r="L46" s="18">
        <v>3.7508476400811036E-2</v>
      </c>
      <c r="M46" s="18">
        <v>0</v>
      </c>
      <c r="N46" s="18">
        <v>7.6137817685640273E-4</v>
      </c>
      <c r="O46" s="18">
        <v>0</v>
      </c>
      <c r="P46" s="18">
        <v>4.1914872446098823E-2</v>
      </c>
      <c r="Q46" s="18">
        <v>6.2427663483685869E-3</v>
      </c>
      <c r="R46" s="18">
        <v>5.417446071543321E-3</v>
      </c>
      <c r="S46" s="18">
        <v>1.3605442176870748E-4</v>
      </c>
      <c r="T46" s="18">
        <v>0</v>
      </c>
      <c r="U46" s="18">
        <v>0.1261939701747273</v>
      </c>
      <c r="V46" s="18">
        <v>0</v>
      </c>
      <c r="W46" s="18">
        <v>0.1175010525076874</v>
      </c>
      <c r="X46" s="18">
        <v>5.6982611266341361E-2</v>
      </c>
      <c r="Y46" s="18">
        <v>2.5454862179269426E-3</v>
      </c>
      <c r="Z46" s="23">
        <v>0.45708404228099059</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80</v>
      </c>
    </row>
    <row r="2" spans="1:26" x14ac:dyDescent="0.25">
      <c r="A2" t="s">
        <v>81</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69</v>
      </c>
      <c r="C7" s="8" t="s">
        <v>78</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259</v>
      </c>
      <c r="C8" s="8" t="s">
        <v>82</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611</v>
      </c>
      <c r="C9" s="8" t="s">
        <v>41</v>
      </c>
      <c r="D9" s="15" t="s">
        <v>26</v>
      </c>
      <c r="E9" s="14" t="s">
        <v>27</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v>796</v>
      </c>
      <c r="C10" s="8" t="s">
        <v>42</v>
      </c>
      <c r="D10" s="15">
        <v>0</v>
      </c>
      <c r="E10" s="14">
        <v>0</v>
      </c>
      <c r="F10" s="14">
        <v>0</v>
      </c>
      <c r="G10" s="14">
        <v>0</v>
      </c>
      <c r="H10" s="14">
        <v>0</v>
      </c>
      <c r="I10" s="14">
        <v>0.20854271356783921</v>
      </c>
      <c r="J10" s="14">
        <v>0</v>
      </c>
      <c r="K10" s="15">
        <v>2.5125628140703518E-3</v>
      </c>
      <c r="L10" s="14">
        <v>4.1457286432160803E-2</v>
      </c>
      <c r="M10" s="14">
        <v>5.0251256281407036E-3</v>
      </c>
      <c r="N10" s="14">
        <v>6.2814070351758788E-3</v>
      </c>
      <c r="O10" s="14">
        <v>0</v>
      </c>
      <c r="P10" s="14">
        <v>3.015075376884422E-2</v>
      </c>
      <c r="Q10" s="14">
        <v>3.7688442211055275E-3</v>
      </c>
      <c r="R10" s="14">
        <v>0</v>
      </c>
      <c r="S10" s="14">
        <v>0</v>
      </c>
      <c r="T10" s="14">
        <v>0</v>
      </c>
      <c r="U10" s="14">
        <v>0.10301507537688442</v>
      </c>
      <c r="V10" s="14">
        <v>0</v>
      </c>
      <c r="W10" s="14">
        <v>0.3806532663316583</v>
      </c>
      <c r="X10" s="14">
        <v>0</v>
      </c>
      <c r="Y10" s="14">
        <v>0.21231155778894473</v>
      </c>
      <c r="Z10" s="21">
        <v>6.2814070351758797E-3</v>
      </c>
    </row>
    <row r="11" spans="1:26" x14ac:dyDescent="0.25">
      <c r="A11" s="4">
        <v>1983</v>
      </c>
      <c r="B11" s="8">
        <v>574</v>
      </c>
      <c r="C11" s="8" t="s">
        <v>43</v>
      </c>
      <c r="D11" s="15">
        <v>0</v>
      </c>
      <c r="E11" s="14">
        <v>0</v>
      </c>
      <c r="F11" s="14">
        <v>0</v>
      </c>
      <c r="G11" s="14">
        <v>0</v>
      </c>
      <c r="H11" s="14">
        <v>0</v>
      </c>
      <c r="I11" s="14">
        <v>0.15853658536585366</v>
      </c>
      <c r="J11" s="14">
        <v>5.2264808362369342E-3</v>
      </c>
      <c r="K11" s="15">
        <v>0</v>
      </c>
      <c r="L11" s="14">
        <v>3.3101045296167246E-2</v>
      </c>
      <c r="M11" s="14">
        <v>1.5679442508710801E-2</v>
      </c>
      <c r="N11" s="14">
        <v>5.9233449477351915E-2</v>
      </c>
      <c r="O11" s="14">
        <v>0</v>
      </c>
      <c r="P11" s="14">
        <v>1.7421602787456446E-3</v>
      </c>
      <c r="Q11" s="14">
        <v>8.7108013937282226E-3</v>
      </c>
      <c r="R11" s="14">
        <v>0</v>
      </c>
      <c r="S11" s="14">
        <v>0</v>
      </c>
      <c r="T11" s="14">
        <v>0</v>
      </c>
      <c r="U11" s="14">
        <v>0.24738675958188153</v>
      </c>
      <c r="V11" s="14">
        <v>0</v>
      </c>
      <c r="W11" s="14">
        <v>0.29616724738675959</v>
      </c>
      <c r="X11" s="14">
        <v>0</v>
      </c>
      <c r="Y11" s="14">
        <v>0.14285714285714285</v>
      </c>
      <c r="Z11" s="21">
        <v>3.1358885017421602E-2</v>
      </c>
    </row>
    <row r="12" spans="1:26" x14ac:dyDescent="0.25">
      <c r="A12" s="4">
        <v>1984</v>
      </c>
      <c r="B12" s="8">
        <v>978</v>
      </c>
      <c r="C12" s="8" t="s">
        <v>30</v>
      </c>
      <c r="D12" s="15">
        <v>0</v>
      </c>
      <c r="E12" s="14">
        <v>1.0224948875255625E-3</v>
      </c>
      <c r="F12" s="14">
        <v>0</v>
      </c>
      <c r="G12" s="14">
        <v>5.1124744376278121E-3</v>
      </c>
      <c r="H12" s="14">
        <v>0</v>
      </c>
      <c r="I12" s="14">
        <v>0.18098159509202455</v>
      </c>
      <c r="J12" s="14">
        <v>0</v>
      </c>
      <c r="K12" s="15">
        <v>1.2269938650306749E-2</v>
      </c>
      <c r="L12" s="14">
        <v>4.9079754601226995E-2</v>
      </c>
      <c r="M12" s="14">
        <v>3.1697341513292433E-2</v>
      </c>
      <c r="N12" s="14">
        <v>1.9427402862985686E-2</v>
      </c>
      <c r="O12" s="14">
        <v>0</v>
      </c>
      <c r="P12" s="14">
        <v>2.0449897750511249E-2</v>
      </c>
      <c r="Q12" s="14">
        <v>4.0899795501022499E-3</v>
      </c>
      <c r="R12" s="14">
        <v>2.0449897750511249E-3</v>
      </c>
      <c r="S12" s="14">
        <v>0</v>
      </c>
      <c r="T12" s="14">
        <v>0</v>
      </c>
      <c r="U12" s="14">
        <v>0.20245398773006135</v>
      </c>
      <c r="V12" s="14">
        <v>0</v>
      </c>
      <c r="W12" s="14">
        <v>0.31186094069529652</v>
      </c>
      <c r="X12" s="14">
        <v>0</v>
      </c>
      <c r="Y12" s="14">
        <v>0.10940695296523517</v>
      </c>
      <c r="Z12" s="21">
        <v>5.0102249488752554E-2</v>
      </c>
    </row>
    <row r="13" spans="1:26" x14ac:dyDescent="0.25">
      <c r="A13" s="4">
        <v>1985</v>
      </c>
      <c r="B13" s="8">
        <v>348</v>
      </c>
      <c r="C13" s="8" t="s">
        <v>78</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17</v>
      </c>
      <c r="C14" s="8">
        <v>5</v>
      </c>
      <c r="D14" s="15" t="s">
        <v>26</v>
      </c>
      <c r="E14" s="14" t="s">
        <v>27</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82</v>
      </c>
      <c r="C15" s="8">
        <v>2</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732</v>
      </c>
      <c r="C16" s="8" t="s">
        <v>41</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1655</v>
      </c>
      <c r="C17" s="8" t="s">
        <v>42</v>
      </c>
      <c r="D17" s="15">
        <v>0</v>
      </c>
      <c r="E17" s="14">
        <v>1.8126888217522659E-3</v>
      </c>
      <c r="F17" s="14">
        <v>0</v>
      </c>
      <c r="G17" s="14">
        <v>0</v>
      </c>
      <c r="H17" s="14">
        <v>0</v>
      </c>
      <c r="I17" s="14">
        <v>8.5196374622356491E-2</v>
      </c>
      <c r="J17" s="14">
        <v>1.6918429003021148E-2</v>
      </c>
      <c r="K17" s="15">
        <v>0</v>
      </c>
      <c r="L17" s="14">
        <v>3.8670694864048338E-2</v>
      </c>
      <c r="M17" s="14">
        <v>0</v>
      </c>
      <c r="N17" s="14">
        <v>4.8338368580060423E-2</v>
      </c>
      <c r="O17" s="14">
        <v>0</v>
      </c>
      <c r="P17" s="14">
        <v>0.12628398791540785</v>
      </c>
      <c r="Q17" s="14">
        <v>6.0422960725075529E-3</v>
      </c>
      <c r="R17" s="14">
        <v>2.4169184290030211E-3</v>
      </c>
      <c r="S17" s="14">
        <v>3.0211480362537764E-3</v>
      </c>
      <c r="T17" s="14">
        <v>0</v>
      </c>
      <c r="U17" s="14">
        <v>0.1486404833836858</v>
      </c>
      <c r="V17" s="14">
        <v>0</v>
      </c>
      <c r="W17" s="14">
        <v>0.38610271903323268</v>
      </c>
      <c r="X17" s="14">
        <v>1.4501510574018127E-2</v>
      </c>
      <c r="Y17" s="14">
        <v>3.6253776435045317E-3</v>
      </c>
      <c r="Z17" s="21">
        <v>0.11842900302114803</v>
      </c>
    </row>
    <row r="18" spans="1:26" x14ac:dyDescent="0.25">
      <c r="A18" s="4">
        <v>1990</v>
      </c>
      <c r="B18" s="8">
        <v>1341</v>
      </c>
      <c r="C18" s="8" t="s">
        <v>43</v>
      </c>
      <c r="D18" s="15">
        <v>1.4914243102162564E-3</v>
      </c>
      <c r="E18" s="14">
        <v>0</v>
      </c>
      <c r="F18" s="14">
        <v>0</v>
      </c>
      <c r="G18" s="14">
        <v>3.7285607755406414E-3</v>
      </c>
      <c r="H18" s="14">
        <v>0</v>
      </c>
      <c r="I18" s="14">
        <v>0.19313944817300521</v>
      </c>
      <c r="J18" s="14">
        <v>4.9962714392244596E-2</v>
      </c>
      <c r="K18" s="15">
        <v>0</v>
      </c>
      <c r="L18" s="14">
        <v>4.6979865771812082E-2</v>
      </c>
      <c r="M18" s="14">
        <v>2.9828486204325128E-3</v>
      </c>
      <c r="N18" s="14">
        <v>1.5659955257270694E-2</v>
      </c>
      <c r="O18" s="14">
        <v>0</v>
      </c>
      <c r="P18" s="14">
        <v>0.14988814317673377</v>
      </c>
      <c r="Q18" s="14">
        <v>4.4742729306487695E-3</v>
      </c>
      <c r="R18" s="14">
        <v>0</v>
      </c>
      <c r="S18" s="14">
        <v>0</v>
      </c>
      <c r="T18" s="14">
        <v>0</v>
      </c>
      <c r="U18" s="14">
        <v>0.1774794929157345</v>
      </c>
      <c r="V18" s="14">
        <v>0</v>
      </c>
      <c r="W18" s="14">
        <v>0.28337061894108873</v>
      </c>
      <c r="X18" s="14">
        <v>2.9828486204325128E-3</v>
      </c>
      <c r="Y18" s="14">
        <v>1.4914243102162564E-3</v>
      </c>
      <c r="Z18" s="21">
        <v>6.6368381804623414E-2</v>
      </c>
    </row>
    <row r="19" spans="1:26" x14ac:dyDescent="0.25">
      <c r="A19" s="4">
        <v>1991</v>
      </c>
      <c r="B19" s="8">
        <v>974</v>
      </c>
      <c r="C19" s="8" t="s">
        <v>43</v>
      </c>
      <c r="D19" s="15">
        <v>2.0533880903490761E-3</v>
      </c>
      <c r="E19" s="14">
        <v>0</v>
      </c>
      <c r="F19" s="14">
        <v>0</v>
      </c>
      <c r="G19" s="14">
        <v>0</v>
      </c>
      <c r="H19" s="14">
        <v>0</v>
      </c>
      <c r="I19" s="14">
        <v>0.18583162217659138</v>
      </c>
      <c r="J19" s="14">
        <v>4.5174537987679675E-2</v>
      </c>
      <c r="K19" s="15">
        <v>0</v>
      </c>
      <c r="L19" s="14">
        <v>2.2587268993839834E-2</v>
      </c>
      <c r="M19" s="14">
        <v>0</v>
      </c>
      <c r="N19" s="14">
        <v>3.0800821355236141E-3</v>
      </c>
      <c r="O19" s="14">
        <v>0</v>
      </c>
      <c r="P19" s="14">
        <v>8.0082135523613956E-2</v>
      </c>
      <c r="Q19" s="14">
        <v>0</v>
      </c>
      <c r="R19" s="14">
        <v>4.1067761806981521E-3</v>
      </c>
      <c r="S19" s="14">
        <v>0</v>
      </c>
      <c r="T19" s="14">
        <v>0</v>
      </c>
      <c r="U19" s="14">
        <v>0.1673511293634497</v>
      </c>
      <c r="V19" s="14">
        <v>0</v>
      </c>
      <c r="W19" s="14">
        <v>0.33572895277207393</v>
      </c>
      <c r="X19" s="14">
        <v>8.2135523613963042E-3</v>
      </c>
      <c r="Y19" s="14">
        <v>4.1067761806981521E-3</v>
      </c>
      <c r="Z19" s="21">
        <v>0.14168377823408623</v>
      </c>
    </row>
    <row r="20" spans="1:26" x14ac:dyDescent="0.25">
      <c r="A20" s="4">
        <v>1992</v>
      </c>
      <c r="B20" s="8">
        <v>165</v>
      </c>
      <c r="C20" s="8" t="s">
        <v>43</v>
      </c>
      <c r="D20" s="15">
        <v>0</v>
      </c>
      <c r="E20" s="14">
        <v>0</v>
      </c>
      <c r="F20" s="14">
        <v>0</v>
      </c>
      <c r="G20" s="14">
        <v>0</v>
      </c>
      <c r="H20" s="14">
        <v>0</v>
      </c>
      <c r="I20" s="14">
        <v>0.16363636363636364</v>
      </c>
      <c r="J20" s="14">
        <v>0</v>
      </c>
      <c r="K20" s="15">
        <v>0</v>
      </c>
      <c r="L20" s="14">
        <v>1.8181818181818181E-2</v>
      </c>
      <c r="M20" s="14">
        <v>0</v>
      </c>
      <c r="N20" s="14">
        <v>6.6666666666666666E-2</v>
      </c>
      <c r="O20" s="14">
        <v>0</v>
      </c>
      <c r="P20" s="14">
        <v>0.19393939393939394</v>
      </c>
      <c r="Q20" s="14">
        <v>0</v>
      </c>
      <c r="R20" s="14">
        <v>0</v>
      </c>
      <c r="S20" s="14">
        <v>0</v>
      </c>
      <c r="T20" s="14">
        <v>0</v>
      </c>
      <c r="U20" s="14">
        <v>0.36363636363636365</v>
      </c>
      <c r="V20" s="14">
        <v>0</v>
      </c>
      <c r="W20" s="14">
        <v>0.1090909090909091</v>
      </c>
      <c r="X20" s="14">
        <v>0</v>
      </c>
      <c r="Y20" s="14">
        <v>0</v>
      </c>
      <c r="Z20" s="21">
        <v>8.4848484848484854E-2</v>
      </c>
    </row>
    <row r="21" spans="1:26" x14ac:dyDescent="0.25">
      <c r="A21" s="4">
        <v>1993</v>
      </c>
      <c r="B21" s="8">
        <v>104</v>
      </c>
      <c r="C21" s="8" t="s">
        <v>43</v>
      </c>
      <c r="D21" s="15">
        <v>0</v>
      </c>
      <c r="E21" s="14">
        <v>0</v>
      </c>
      <c r="F21" s="14">
        <v>0</v>
      </c>
      <c r="G21" s="14">
        <v>0</v>
      </c>
      <c r="H21" s="14">
        <v>0</v>
      </c>
      <c r="I21" s="14">
        <v>0.30769230769230771</v>
      </c>
      <c r="J21" s="14">
        <v>8.6538461538461536E-2</v>
      </c>
      <c r="K21" s="15">
        <v>9.6153846153846159E-3</v>
      </c>
      <c r="L21" s="14">
        <v>3.8461538461538464E-2</v>
      </c>
      <c r="M21" s="14">
        <v>0</v>
      </c>
      <c r="N21" s="14">
        <v>0</v>
      </c>
      <c r="O21" s="14">
        <v>0</v>
      </c>
      <c r="P21" s="14">
        <v>9.6153846153846159E-2</v>
      </c>
      <c r="Q21" s="14">
        <v>0</v>
      </c>
      <c r="R21" s="14">
        <v>0</v>
      </c>
      <c r="S21" s="14">
        <v>0</v>
      </c>
      <c r="T21" s="14">
        <v>0</v>
      </c>
      <c r="U21" s="14">
        <v>0.21153846153846151</v>
      </c>
      <c r="V21" s="14">
        <v>0</v>
      </c>
      <c r="W21" s="14">
        <v>4.807692307692308E-2</v>
      </c>
      <c r="X21" s="14">
        <v>0</v>
      </c>
      <c r="Y21" s="14">
        <v>9.6153846153846159E-3</v>
      </c>
      <c r="Z21" s="21">
        <v>0.19230769230769232</v>
      </c>
    </row>
    <row r="22" spans="1:26" x14ac:dyDescent="0.25">
      <c r="A22" s="4">
        <v>1994</v>
      </c>
      <c r="B22" s="8">
        <v>43</v>
      </c>
      <c r="C22" s="8" t="s">
        <v>43</v>
      </c>
      <c r="D22" s="15">
        <v>0</v>
      </c>
      <c r="E22" s="14">
        <v>0</v>
      </c>
      <c r="F22" s="14">
        <v>0</v>
      </c>
      <c r="G22" s="14">
        <v>0</v>
      </c>
      <c r="H22" s="14">
        <v>0</v>
      </c>
      <c r="I22" s="14">
        <v>0</v>
      </c>
      <c r="J22" s="14">
        <v>0</v>
      </c>
      <c r="K22" s="15">
        <v>6.9767441860465115E-2</v>
      </c>
      <c r="L22" s="14">
        <v>0</v>
      </c>
      <c r="M22" s="14">
        <v>0</v>
      </c>
      <c r="N22" s="14">
        <v>0</v>
      </c>
      <c r="O22" s="14">
        <v>0</v>
      </c>
      <c r="P22" s="14">
        <v>0</v>
      </c>
      <c r="Q22" s="14">
        <v>0</v>
      </c>
      <c r="R22" s="14">
        <v>0</v>
      </c>
      <c r="S22" s="14">
        <v>0</v>
      </c>
      <c r="T22" s="14">
        <v>0</v>
      </c>
      <c r="U22" s="14">
        <v>6.9767441860465115E-2</v>
      </c>
      <c r="V22" s="14">
        <v>0</v>
      </c>
      <c r="W22" s="14">
        <v>0.13953488372093023</v>
      </c>
      <c r="X22" s="14">
        <v>0</v>
      </c>
      <c r="Y22" s="14">
        <v>0</v>
      </c>
      <c r="Z22" s="21">
        <v>0.72093023255813948</v>
      </c>
    </row>
    <row r="23" spans="1:26" x14ac:dyDescent="0.25">
      <c r="A23" s="4">
        <v>1995</v>
      </c>
      <c r="B23" s="8">
        <v>207</v>
      </c>
      <c r="C23" s="8" t="s">
        <v>43</v>
      </c>
      <c r="D23" s="15">
        <v>0</v>
      </c>
      <c r="E23" s="14">
        <v>0</v>
      </c>
      <c r="F23" s="14">
        <v>0</v>
      </c>
      <c r="G23" s="14">
        <v>0</v>
      </c>
      <c r="H23" s="14">
        <v>0</v>
      </c>
      <c r="I23" s="14">
        <v>7.7294685990338161E-2</v>
      </c>
      <c r="J23" s="14">
        <v>3.864734299516908E-2</v>
      </c>
      <c r="K23" s="15">
        <v>0</v>
      </c>
      <c r="L23" s="14">
        <v>4.3478260869565216E-2</v>
      </c>
      <c r="M23" s="14">
        <v>0</v>
      </c>
      <c r="N23" s="14">
        <v>2.4154589371980676E-2</v>
      </c>
      <c r="O23" s="14">
        <v>0</v>
      </c>
      <c r="P23" s="14">
        <v>9.6618357487922701E-3</v>
      </c>
      <c r="Q23" s="14">
        <v>0</v>
      </c>
      <c r="R23" s="14">
        <v>0</v>
      </c>
      <c r="S23" s="14">
        <v>0</v>
      </c>
      <c r="T23" s="14">
        <v>4.830917874396135E-3</v>
      </c>
      <c r="U23" s="14">
        <v>0.18357487922705312</v>
      </c>
      <c r="V23" s="14">
        <v>0</v>
      </c>
      <c r="W23" s="14">
        <v>3.864734299516908E-2</v>
      </c>
      <c r="X23" s="14">
        <v>0</v>
      </c>
      <c r="Y23" s="14">
        <v>1.4492753623188406E-2</v>
      </c>
      <c r="Z23" s="21">
        <v>0.56521739130434778</v>
      </c>
    </row>
    <row r="24" spans="1:26" x14ac:dyDescent="0.25">
      <c r="A24" s="4">
        <v>1996</v>
      </c>
      <c r="B24" s="8">
        <v>340</v>
      </c>
      <c r="C24" s="8" t="s">
        <v>43</v>
      </c>
      <c r="D24" s="15">
        <v>0</v>
      </c>
      <c r="E24" s="14">
        <v>0</v>
      </c>
      <c r="F24" s="14">
        <v>0</v>
      </c>
      <c r="G24" s="14">
        <v>0</v>
      </c>
      <c r="H24" s="14">
        <v>0</v>
      </c>
      <c r="I24" s="14">
        <v>0</v>
      </c>
      <c r="J24" s="14">
        <v>4.7058823529411764E-2</v>
      </c>
      <c r="K24" s="15">
        <v>0</v>
      </c>
      <c r="L24" s="14">
        <v>0.12647058823529411</v>
      </c>
      <c r="M24" s="14">
        <v>0</v>
      </c>
      <c r="N24" s="14">
        <v>2.0588235294117647E-2</v>
      </c>
      <c r="O24" s="14">
        <v>0</v>
      </c>
      <c r="P24" s="14">
        <v>5.8823529411764705E-2</v>
      </c>
      <c r="Q24" s="14">
        <v>5.8823529411764705E-3</v>
      </c>
      <c r="R24" s="14">
        <v>0</v>
      </c>
      <c r="S24" s="14">
        <v>0</v>
      </c>
      <c r="T24" s="14">
        <v>0</v>
      </c>
      <c r="U24" s="14">
        <v>0.13529411764705881</v>
      </c>
      <c r="V24" s="14">
        <v>0</v>
      </c>
      <c r="W24" s="14">
        <v>0</v>
      </c>
      <c r="X24" s="14">
        <v>0</v>
      </c>
      <c r="Y24" s="14">
        <v>5.8823529411764705E-3</v>
      </c>
      <c r="Z24" s="21">
        <v>0.6</v>
      </c>
    </row>
    <row r="25" spans="1:26" x14ac:dyDescent="0.25">
      <c r="A25" s="4">
        <v>1997</v>
      </c>
      <c r="B25" s="8">
        <v>365</v>
      </c>
      <c r="C25" s="8" t="s">
        <v>43</v>
      </c>
      <c r="D25" s="15">
        <v>2.1917808219178082E-2</v>
      </c>
      <c r="E25" s="14">
        <v>0</v>
      </c>
      <c r="F25" s="14">
        <v>0</v>
      </c>
      <c r="G25" s="14">
        <v>0</v>
      </c>
      <c r="H25" s="14">
        <v>0</v>
      </c>
      <c r="I25" s="14">
        <v>4.3835616438356165E-2</v>
      </c>
      <c r="J25" s="14">
        <v>1.3698630136986301E-2</v>
      </c>
      <c r="K25" s="15">
        <v>0</v>
      </c>
      <c r="L25" s="14">
        <v>3.2876712328767127E-2</v>
      </c>
      <c r="M25" s="14">
        <v>0</v>
      </c>
      <c r="N25" s="14">
        <v>5.4794520547945206E-3</v>
      </c>
      <c r="O25" s="14">
        <v>0</v>
      </c>
      <c r="P25" s="14">
        <v>2.4657534246575342E-2</v>
      </c>
      <c r="Q25" s="14">
        <v>0</v>
      </c>
      <c r="R25" s="14">
        <v>5.4794520547945206E-3</v>
      </c>
      <c r="S25" s="14">
        <v>0</v>
      </c>
      <c r="T25" s="14">
        <v>0</v>
      </c>
      <c r="U25" s="14">
        <v>0.18630136986301371</v>
      </c>
      <c r="V25" s="14">
        <v>0</v>
      </c>
      <c r="W25" s="14">
        <v>8.21917808219178E-3</v>
      </c>
      <c r="X25" s="14">
        <v>0</v>
      </c>
      <c r="Y25" s="14">
        <v>1.0958904109589041E-2</v>
      </c>
      <c r="Z25" s="21">
        <v>0.64657534246575343</v>
      </c>
    </row>
    <row r="26" spans="1:26" x14ac:dyDescent="0.25">
      <c r="A26" s="4">
        <v>1998</v>
      </c>
      <c r="B26" s="8">
        <v>448</v>
      </c>
      <c r="C26" s="8" t="s">
        <v>43</v>
      </c>
      <c r="D26" s="15">
        <v>6.6964285714285711E-3</v>
      </c>
      <c r="E26" s="14">
        <v>2.232142857142857E-3</v>
      </c>
      <c r="F26" s="14">
        <v>0</v>
      </c>
      <c r="G26" s="14">
        <v>0</v>
      </c>
      <c r="H26" s="14">
        <v>0</v>
      </c>
      <c r="I26" s="14">
        <v>2.232142857142857E-3</v>
      </c>
      <c r="J26" s="14">
        <v>1.1160714285714286E-2</v>
      </c>
      <c r="K26" s="15">
        <v>0</v>
      </c>
      <c r="L26" s="14">
        <v>6.6964285714285711E-3</v>
      </c>
      <c r="M26" s="14">
        <v>0</v>
      </c>
      <c r="N26" s="14">
        <v>0</v>
      </c>
      <c r="O26" s="14">
        <v>0</v>
      </c>
      <c r="P26" s="14">
        <v>1.7857142857142856E-2</v>
      </c>
      <c r="Q26" s="14">
        <v>0</v>
      </c>
      <c r="R26" s="14">
        <v>0</v>
      </c>
      <c r="S26" s="14">
        <v>0</v>
      </c>
      <c r="T26" s="14">
        <v>2.232142857142857E-3</v>
      </c>
      <c r="U26" s="14">
        <v>7.3660714285714288E-2</v>
      </c>
      <c r="V26" s="14">
        <v>0</v>
      </c>
      <c r="W26" s="14">
        <v>1.5625E-2</v>
      </c>
      <c r="X26" s="14">
        <v>0</v>
      </c>
      <c r="Y26" s="14">
        <v>4.464285714285714E-3</v>
      </c>
      <c r="Z26" s="21">
        <v>0.8571428571428571</v>
      </c>
    </row>
    <row r="27" spans="1:26" x14ac:dyDescent="0.25">
      <c r="A27" s="4">
        <v>1999</v>
      </c>
      <c r="B27" s="8">
        <v>831</v>
      </c>
      <c r="C27" s="8" t="s">
        <v>43</v>
      </c>
      <c r="D27" s="15">
        <v>3.6101083032490976E-3</v>
      </c>
      <c r="E27" s="14">
        <v>0</v>
      </c>
      <c r="F27" s="14">
        <v>0</v>
      </c>
      <c r="G27" s="14">
        <v>0</v>
      </c>
      <c r="H27" s="14">
        <v>0</v>
      </c>
      <c r="I27" s="14">
        <v>8.4235860409145602E-3</v>
      </c>
      <c r="J27" s="14">
        <v>9.0252707581227443E-2</v>
      </c>
      <c r="K27" s="15">
        <v>0</v>
      </c>
      <c r="L27" s="14">
        <v>2.5270758122743681E-2</v>
      </c>
      <c r="M27" s="14">
        <v>0</v>
      </c>
      <c r="N27" s="14">
        <v>0</v>
      </c>
      <c r="O27" s="14">
        <v>0</v>
      </c>
      <c r="P27" s="14">
        <v>3.6101083032490974E-2</v>
      </c>
      <c r="Q27" s="14">
        <v>1.3237063778580024E-2</v>
      </c>
      <c r="R27" s="14">
        <v>1.3237063778580024E-2</v>
      </c>
      <c r="S27" s="14">
        <v>0</v>
      </c>
      <c r="T27" s="14">
        <v>0</v>
      </c>
      <c r="U27" s="14">
        <v>9.5066185318892896E-2</v>
      </c>
      <c r="V27" s="14">
        <v>0</v>
      </c>
      <c r="W27" s="14">
        <v>2.8880866425992781E-2</v>
      </c>
      <c r="X27" s="14">
        <v>0</v>
      </c>
      <c r="Y27" s="14">
        <v>1.2033694344163659E-3</v>
      </c>
      <c r="Z27" s="21">
        <v>0.68471720818291215</v>
      </c>
    </row>
    <row r="28" spans="1:26" x14ac:dyDescent="0.25">
      <c r="A28" s="4">
        <v>2000</v>
      </c>
      <c r="B28" s="8">
        <v>828</v>
      </c>
      <c r="C28" s="8" t="s">
        <v>43</v>
      </c>
      <c r="D28" s="15">
        <v>3.6231884057971015E-3</v>
      </c>
      <c r="E28" s="14">
        <v>0</v>
      </c>
      <c r="F28" s="14">
        <v>0</v>
      </c>
      <c r="G28" s="14">
        <v>3.6231884057971015E-3</v>
      </c>
      <c r="H28" s="14">
        <v>0</v>
      </c>
      <c r="I28" s="14">
        <v>0.21014492753623187</v>
      </c>
      <c r="J28" s="14">
        <v>8.4541062801932368E-2</v>
      </c>
      <c r="K28" s="15">
        <v>0</v>
      </c>
      <c r="L28" s="14">
        <v>2.7777777777777776E-2</v>
      </c>
      <c r="M28" s="14">
        <v>0</v>
      </c>
      <c r="N28" s="14">
        <v>1.2077294685990338E-3</v>
      </c>
      <c r="O28" s="14">
        <v>0</v>
      </c>
      <c r="P28" s="14">
        <v>3.0193236714975844E-2</v>
      </c>
      <c r="Q28" s="14">
        <v>0</v>
      </c>
      <c r="R28" s="14">
        <v>4.830917874396135E-3</v>
      </c>
      <c r="S28" s="14">
        <v>0</v>
      </c>
      <c r="T28" s="14">
        <v>0</v>
      </c>
      <c r="U28" s="14">
        <v>5.9178743961352656E-2</v>
      </c>
      <c r="V28" s="14">
        <v>0</v>
      </c>
      <c r="W28" s="14">
        <v>3.6231884057971015E-3</v>
      </c>
      <c r="X28" s="14">
        <v>0.11594202898550725</v>
      </c>
      <c r="Y28" s="14">
        <v>3.6231884057971011E-3</v>
      </c>
      <c r="Z28" s="21">
        <v>0.45169082125603865</v>
      </c>
    </row>
    <row r="29" spans="1:26" x14ac:dyDescent="0.25">
      <c r="A29" s="4">
        <v>2001</v>
      </c>
      <c r="B29" s="8">
        <v>787</v>
      </c>
      <c r="C29" s="8" t="s">
        <v>43</v>
      </c>
      <c r="D29" s="15">
        <v>7.6238881829733167E-3</v>
      </c>
      <c r="E29" s="14">
        <v>0</v>
      </c>
      <c r="F29" s="14">
        <v>0</v>
      </c>
      <c r="G29" s="14">
        <v>0</v>
      </c>
      <c r="H29" s="14">
        <v>0</v>
      </c>
      <c r="I29" s="14">
        <v>0.13087674714104192</v>
      </c>
      <c r="J29" s="14">
        <v>2.0330368487928845E-2</v>
      </c>
      <c r="K29" s="15">
        <v>0</v>
      </c>
      <c r="L29" s="14">
        <v>2.2871664548919951E-2</v>
      </c>
      <c r="M29" s="14">
        <v>0</v>
      </c>
      <c r="N29" s="14">
        <v>0</v>
      </c>
      <c r="O29" s="14">
        <v>0</v>
      </c>
      <c r="P29" s="14">
        <v>4.5743329097839895E-2</v>
      </c>
      <c r="Q29" s="14">
        <v>1.0165184243964422E-2</v>
      </c>
      <c r="R29" s="14">
        <v>1.7789072426937738E-2</v>
      </c>
      <c r="S29" s="14">
        <v>0</v>
      </c>
      <c r="T29" s="14">
        <v>0</v>
      </c>
      <c r="U29" s="14">
        <v>8.3862770012706478E-2</v>
      </c>
      <c r="V29" s="14">
        <v>0</v>
      </c>
      <c r="W29" s="14">
        <v>0.10927573062261753</v>
      </c>
      <c r="X29" s="14">
        <v>5.0825921219822112E-3</v>
      </c>
      <c r="Y29" s="14">
        <v>6.3532401524777644E-3</v>
      </c>
      <c r="Z29" s="21">
        <v>0.54002541296060991</v>
      </c>
    </row>
    <row r="30" spans="1:26" x14ac:dyDescent="0.25">
      <c r="A30" s="4">
        <v>2002</v>
      </c>
      <c r="B30" s="8">
        <v>955</v>
      </c>
      <c r="C30" s="8" t="s">
        <v>43</v>
      </c>
      <c r="D30" s="15">
        <v>1.4659685863874346E-2</v>
      </c>
      <c r="E30" s="14">
        <v>0</v>
      </c>
      <c r="F30" s="14">
        <v>0</v>
      </c>
      <c r="G30" s="14">
        <v>1.0471204188481676E-2</v>
      </c>
      <c r="H30" s="14">
        <v>0</v>
      </c>
      <c r="I30" s="14">
        <v>0.10471204188481677</v>
      </c>
      <c r="J30" s="14">
        <v>0.10157068062827225</v>
      </c>
      <c r="K30" s="15">
        <v>0</v>
      </c>
      <c r="L30" s="14">
        <v>1.7801047120418849E-2</v>
      </c>
      <c r="M30" s="14">
        <v>0</v>
      </c>
      <c r="N30" s="14">
        <v>0</v>
      </c>
      <c r="O30" s="14">
        <v>0</v>
      </c>
      <c r="P30" s="14">
        <v>3.6649214659685861E-2</v>
      </c>
      <c r="Q30" s="14">
        <v>8.3769633507853412E-3</v>
      </c>
      <c r="R30" s="14">
        <v>5.235602094240838E-3</v>
      </c>
      <c r="S30" s="14">
        <v>2.0942408376963353E-3</v>
      </c>
      <c r="T30" s="14">
        <v>0</v>
      </c>
      <c r="U30" s="14">
        <v>4.816753926701571E-2</v>
      </c>
      <c r="V30" s="14">
        <v>0</v>
      </c>
      <c r="W30" s="14">
        <v>0.11099476439790576</v>
      </c>
      <c r="X30" s="14">
        <v>9.4240837696335081E-2</v>
      </c>
      <c r="Y30" s="14">
        <v>5.235602094240838E-3</v>
      </c>
      <c r="Z30" s="21">
        <v>0.43979057591623039</v>
      </c>
    </row>
    <row r="31" spans="1:26" x14ac:dyDescent="0.25">
      <c r="A31" s="4">
        <v>2003</v>
      </c>
      <c r="B31" s="8">
        <v>949</v>
      </c>
      <c r="C31" s="8" t="s">
        <v>43</v>
      </c>
      <c r="D31" s="15">
        <v>5.268703898840885E-3</v>
      </c>
      <c r="E31" s="14">
        <v>2.1074815595363539E-3</v>
      </c>
      <c r="F31" s="14">
        <v>0</v>
      </c>
      <c r="G31" s="14">
        <v>0</v>
      </c>
      <c r="H31" s="14">
        <v>0</v>
      </c>
      <c r="I31" s="14">
        <v>0.11485774499473131</v>
      </c>
      <c r="J31" s="14">
        <v>2.0021074815595362E-2</v>
      </c>
      <c r="K31" s="15">
        <v>0</v>
      </c>
      <c r="L31" s="14">
        <v>2.8451001053740779E-2</v>
      </c>
      <c r="M31" s="14">
        <v>0</v>
      </c>
      <c r="N31" s="14">
        <v>0</v>
      </c>
      <c r="O31" s="14">
        <v>0</v>
      </c>
      <c r="P31" s="14">
        <v>5.584826132771338E-2</v>
      </c>
      <c r="Q31" s="14">
        <v>2.1074815595363539E-3</v>
      </c>
      <c r="R31" s="14">
        <v>7.3761854583772393E-3</v>
      </c>
      <c r="S31" s="14">
        <v>0</v>
      </c>
      <c r="T31" s="14">
        <v>0</v>
      </c>
      <c r="U31" s="14">
        <v>6.0063224446786086E-2</v>
      </c>
      <c r="V31" s="14">
        <v>0</v>
      </c>
      <c r="W31" s="14">
        <v>0.10537407797681771</v>
      </c>
      <c r="X31" s="14">
        <v>0.11907270811380401</v>
      </c>
      <c r="Y31" s="14">
        <v>1.053740779768177E-3</v>
      </c>
      <c r="Z31" s="21">
        <v>0.47839831401475236</v>
      </c>
    </row>
    <row r="32" spans="1:26" x14ac:dyDescent="0.25">
      <c r="A32" s="4">
        <v>2004</v>
      </c>
      <c r="B32" s="8">
        <v>1318</v>
      </c>
      <c r="C32" s="8" t="s">
        <v>43</v>
      </c>
      <c r="D32" s="15">
        <v>4.552352048558422E-3</v>
      </c>
      <c r="E32" s="14">
        <v>2.276176024279211E-3</v>
      </c>
      <c r="F32" s="14">
        <v>0</v>
      </c>
      <c r="G32" s="14">
        <v>0</v>
      </c>
      <c r="H32" s="14">
        <v>0</v>
      </c>
      <c r="I32" s="14">
        <v>0.14871016691957512</v>
      </c>
      <c r="J32" s="14">
        <v>2.959028831562974E-2</v>
      </c>
      <c r="K32" s="15">
        <v>1.5174506828528073E-3</v>
      </c>
      <c r="L32" s="14">
        <v>2.2761760242792108E-2</v>
      </c>
      <c r="M32" s="14">
        <v>0</v>
      </c>
      <c r="N32" s="14">
        <v>3.0349013657056147E-3</v>
      </c>
      <c r="O32" s="14">
        <v>0</v>
      </c>
      <c r="P32" s="14">
        <v>5.2352048558421849E-2</v>
      </c>
      <c r="Q32" s="14">
        <v>5.3110773899848257E-3</v>
      </c>
      <c r="R32" s="14">
        <v>8.3459787556904395E-3</v>
      </c>
      <c r="S32" s="14">
        <v>0</v>
      </c>
      <c r="T32" s="14">
        <v>0</v>
      </c>
      <c r="U32" s="14">
        <v>5.4628224582701064E-2</v>
      </c>
      <c r="V32" s="14">
        <v>0</v>
      </c>
      <c r="W32" s="14">
        <v>0.11836115326251896</v>
      </c>
      <c r="X32" s="14">
        <v>1.2139605462822459E-2</v>
      </c>
      <c r="Y32" s="14">
        <v>4.552352048558422E-3</v>
      </c>
      <c r="Z32" s="21">
        <v>0.53186646433990892</v>
      </c>
    </row>
    <row r="33" spans="1:26" x14ac:dyDescent="0.25">
      <c r="A33" s="4">
        <v>2005</v>
      </c>
      <c r="B33" s="8">
        <v>1547</v>
      </c>
      <c r="C33" s="8" t="s">
        <v>43</v>
      </c>
      <c r="D33" s="15">
        <v>3.2320620555914671E-3</v>
      </c>
      <c r="E33" s="14">
        <v>6.4641241111829345E-4</v>
      </c>
      <c r="F33" s="14">
        <v>0</v>
      </c>
      <c r="G33" s="14">
        <v>1.2928248222365869E-3</v>
      </c>
      <c r="H33" s="14">
        <v>0</v>
      </c>
      <c r="I33" s="14">
        <v>0.11893988364576601</v>
      </c>
      <c r="J33" s="14">
        <v>8.3387201034259853E-2</v>
      </c>
      <c r="K33" s="15">
        <v>0</v>
      </c>
      <c r="L33" s="14">
        <v>6.464124111182934E-2</v>
      </c>
      <c r="M33" s="14">
        <v>0</v>
      </c>
      <c r="N33" s="14">
        <v>0</v>
      </c>
      <c r="O33" s="14">
        <v>0</v>
      </c>
      <c r="P33" s="14">
        <v>6.4641241111829353E-2</v>
      </c>
      <c r="Q33" s="14">
        <v>1.2928248222365869E-2</v>
      </c>
      <c r="R33" s="14">
        <v>3.8784744667097609E-3</v>
      </c>
      <c r="S33" s="14">
        <v>0</v>
      </c>
      <c r="T33" s="14">
        <v>0</v>
      </c>
      <c r="U33" s="14">
        <v>6.7873303167420823E-2</v>
      </c>
      <c r="V33" s="14">
        <v>0</v>
      </c>
      <c r="W33" s="14">
        <v>5.4298642533936653E-2</v>
      </c>
      <c r="X33" s="14">
        <v>6.2702003878474466E-2</v>
      </c>
      <c r="Y33" s="14">
        <v>5.8177117000646414E-3</v>
      </c>
      <c r="Z33" s="21">
        <v>0.45572074983839689</v>
      </c>
    </row>
    <row r="34" spans="1:26" x14ac:dyDescent="0.25">
      <c r="A34" s="4">
        <v>2006</v>
      </c>
      <c r="B34" s="8">
        <v>1090</v>
      </c>
      <c r="C34" s="8" t="s">
        <v>43</v>
      </c>
      <c r="D34" s="15">
        <v>3.669724770642202E-3</v>
      </c>
      <c r="E34" s="14">
        <v>1.834862385321101E-3</v>
      </c>
      <c r="F34" s="14">
        <v>0</v>
      </c>
      <c r="G34" s="14">
        <v>7.3394495412844041E-3</v>
      </c>
      <c r="H34" s="14">
        <v>0</v>
      </c>
      <c r="I34" s="14">
        <v>0.12201834862385322</v>
      </c>
      <c r="J34" s="14">
        <v>1.834862385321101E-2</v>
      </c>
      <c r="K34" s="15">
        <v>0</v>
      </c>
      <c r="L34" s="14">
        <v>4.4954128440366975E-2</v>
      </c>
      <c r="M34" s="14">
        <v>0</v>
      </c>
      <c r="N34" s="14">
        <v>0</v>
      </c>
      <c r="O34" s="14">
        <v>0</v>
      </c>
      <c r="P34" s="14">
        <v>4.8623853211009177E-2</v>
      </c>
      <c r="Q34" s="14">
        <v>3.669724770642202E-3</v>
      </c>
      <c r="R34" s="14">
        <v>3.669724770642202E-3</v>
      </c>
      <c r="S34" s="14">
        <v>0</v>
      </c>
      <c r="T34" s="14">
        <v>0</v>
      </c>
      <c r="U34" s="14">
        <v>8.0733944954128445E-2</v>
      </c>
      <c r="V34" s="14">
        <v>0</v>
      </c>
      <c r="W34" s="14">
        <v>0.13944954128440368</v>
      </c>
      <c r="X34" s="14">
        <v>1.3761467889908258E-2</v>
      </c>
      <c r="Y34" s="14">
        <v>2.7522935779816515E-3</v>
      </c>
      <c r="Z34" s="21">
        <v>0.50917431192660545</v>
      </c>
    </row>
    <row r="35" spans="1:26" x14ac:dyDescent="0.25">
      <c r="A35" s="4">
        <v>2007</v>
      </c>
      <c r="B35" s="8">
        <v>1642</v>
      </c>
      <c r="C35" s="8" t="s">
        <v>43</v>
      </c>
      <c r="D35" s="15">
        <v>1.8270401948842874E-3</v>
      </c>
      <c r="E35" s="14">
        <v>4.2630937880633376E-3</v>
      </c>
      <c r="F35" s="14">
        <v>0</v>
      </c>
      <c r="G35" s="14">
        <v>0</v>
      </c>
      <c r="H35" s="14">
        <v>0</v>
      </c>
      <c r="I35" s="14">
        <v>0.10048721071863581</v>
      </c>
      <c r="J35" s="14">
        <v>1.7661388550548111E-2</v>
      </c>
      <c r="K35" s="15">
        <v>0</v>
      </c>
      <c r="L35" s="14">
        <v>2.4360535931790498E-2</v>
      </c>
      <c r="M35" s="14">
        <v>0</v>
      </c>
      <c r="N35" s="14">
        <v>0</v>
      </c>
      <c r="O35" s="14">
        <v>0</v>
      </c>
      <c r="P35" s="14">
        <v>3.3495736906211937E-2</v>
      </c>
      <c r="Q35" s="14">
        <v>1.8270401948842874E-3</v>
      </c>
      <c r="R35" s="14">
        <v>2.4360535931790498E-3</v>
      </c>
      <c r="S35" s="14">
        <v>0</v>
      </c>
      <c r="T35" s="14">
        <v>0</v>
      </c>
      <c r="U35" s="14">
        <v>0.11693057247259439</v>
      </c>
      <c r="V35" s="14">
        <v>0</v>
      </c>
      <c r="W35" s="14">
        <v>0.12484774665042631</v>
      </c>
      <c r="X35" s="14">
        <v>0.11936662606577345</v>
      </c>
      <c r="Y35" s="14">
        <v>1.2180267965895249E-3</v>
      </c>
      <c r="Z35" s="21">
        <v>0.45127892813641901</v>
      </c>
    </row>
    <row r="36" spans="1:26" x14ac:dyDescent="0.25">
      <c r="A36" s="4">
        <v>2008</v>
      </c>
      <c r="B36" s="8">
        <v>1138</v>
      </c>
      <c r="C36" s="8" t="s">
        <v>43</v>
      </c>
      <c r="D36" s="15">
        <v>0</v>
      </c>
      <c r="E36" s="14">
        <v>0</v>
      </c>
      <c r="F36" s="14">
        <v>0</v>
      </c>
      <c r="G36" s="14">
        <v>0</v>
      </c>
      <c r="H36" s="14">
        <v>0</v>
      </c>
      <c r="I36" s="14">
        <v>4.21792618629174E-2</v>
      </c>
      <c r="J36" s="14">
        <v>4.3057996485061513E-2</v>
      </c>
      <c r="K36" s="15">
        <v>0</v>
      </c>
      <c r="L36" s="14">
        <v>2.4604569420035152E-2</v>
      </c>
      <c r="M36" s="14">
        <v>0</v>
      </c>
      <c r="N36" s="14">
        <v>0</v>
      </c>
      <c r="O36" s="14">
        <v>0</v>
      </c>
      <c r="P36" s="14">
        <v>1.3181019332161687E-2</v>
      </c>
      <c r="Q36" s="14">
        <v>7.0298769771528994E-3</v>
      </c>
      <c r="R36" s="14">
        <v>0</v>
      </c>
      <c r="S36" s="14">
        <v>0</v>
      </c>
      <c r="T36" s="14">
        <v>0</v>
      </c>
      <c r="U36" s="14">
        <v>9.1388400702987704E-2</v>
      </c>
      <c r="V36" s="14">
        <v>0</v>
      </c>
      <c r="W36" s="14">
        <v>0.1625659050966608</v>
      </c>
      <c r="X36" s="14">
        <v>0</v>
      </c>
      <c r="Y36" s="14">
        <v>3.5149384885764497E-3</v>
      </c>
      <c r="Z36" s="21">
        <v>0.61247803163444636</v>
      </c>
    </row>
    <row r="37" spans="1:26" x14ac:dyDescent="0.25">
      <c r="A37" s="4">
        <v>2009</v>
      </c>
      <c r="B37" s="8">
        <v>1354</v>
      </c>
      <c r="C37" s="8" t="s">
        <v>43</v>
      </c>
      <c r="D37" s="15">
        <v>0</v>
      </c>
      <c r="E37" s="14">
        <v>0</v>
      </c>
      <c r="F37" s="14">
        <v>0</v>
      </c>
      <c r="G37" s="14">
        <v>2.2156573116691287E-3</v>
      </c>
      <c r="H37" s="14">
        <v>0</v>
      </c>
      <c r="I37" s="14">
        <v>5.8345642540620385E-2</v>
      </c>
      <c r="J37" s="14">
        <v>5.982274741506647E-2</v>
      </c>
      <c r="K37" s="15">
        <v>0</v>
      </c>
      <c r="L37" s="14">
        <v>5.0221565731166914E-2</v>
      </c>
      <c r="M37" s="14">
        <v>0</v>
      </c>
      <c r="N37" s="14">
        <v>0</v>
      </c>
      <c r="O37" s="14">
        <v>0</v>
      </c>
      <c r="P37" s="14">
        <v>2.2895125553914326E-2</v>
      </c>
      <c r="Q37" s="14">
        <v>4.4313146233382573E-3</v>
      </c>
      <c r="R37" s="14">
        <v>0</v>
      </c>
      <c r="S37" s="14">
        <v>0</v>
      </c>
      <c r="T37" s="14">
        <v>0</v>
      </c>
      <c r="U37" s="14">
        <v>8.4933530280649927E-2</v>
      </c>
      <c r="V37" s="14">
        <v>0</v>
      </c>
      <c r="W37" s="14">
        <v>6.5731166912850816E-2</v>
      </c>
      <c r="X37" s="14">
        <v>0</v>
      </c>
      <c r="Y37" s="14">
        <v>7.3855243722304289E-4</v>
      </c>
      <c r="Z37" s="21">
        <v>0.65066469719350073</v>
      </c>
    </row>
    <row r="38" spans="1:26" x14ac:dyDescent="0.25">
      <c r="A38" s="4">
        <v>2010</v>
      </c>
      <c r="B38" s="8">
        <v>1805</v>
      </c>
      <c r="C38" s="8" t="s">
        <v>43</v>
      </c>
      <c r="D38" s="15">
        <v>1.6620498614958448E-3</v>
      </c>
      <c r="E38" s="14">
        <v>0</v>
      </c>
      <c r="F38" s="14">
        <v>0</v>
      </c>
      <c r="G38" s="14">
        <v>0</v>
      </c>
      <c r="H38" s="14">
        <v>0</v>
      </c>
      <c r="I38" s="14">
        <v>9.6398891966759007E-2</v>
      </c>
      <c r="J38" s="14">
        <v>4.7645429362880888E-2</v>
      </c>
      <c r="K38" s="15">
        <v>0</v>
      </c>
      <c r="L38" s="14">
        <v>1.4958448753462604E-2</v>
      </c>
      <c r="M38" s="14">
        <v>0</v>
      </c>
      <c r="N38" s="14">
        <v>0</v>
      </c>
      <c r="O38" s="14">
        <v>0</v>
      </c>
      <c r="P38" s="14">
        <v>3.9889196675900275E-2</v>
      </c>
      <c r="Q38" s="14">
        <v>3.8781163434903048E-3</v>
      </c>
      <c r="R38" s="14">
        <v>1.6620498614958448E-3</v>
      </c>
      <c r="S38" s="14">
        <v>0</v>
      </c>
      <c r="T38" s="14">
        <v>0</v>
      </c>
      <c r="U38" s="14">
        <v>9.3628808864265917E-2</v>
      </c>
      <c r="V38" s="14">
        <v>0</v>
      </c>
      <c r="W38" s="14">
        <v>0.1922437673130194</v>
      </c>
      <c r="X38" s="14">
        <v>5.7617728531855955E-2</v>
      </c>
      <c r="Y38" s="14">
        <v>5.54016620498615E-4</v>
      </c>
      <c r="Z38" s="21">
        <v>0.44986149584487534</v>
      </c>
    </row>
    <row r="39" spans="1:26" x14ac:dyDescent="0.25">
      <c r="A39" s="4">
        <v>2011</v>
      </c>
      <c r="B39" s="8">
        <v>2463</v>
      </c>
      <c r="C39" s="8" t="s">
        <v>43</v>
      </c>
      <c r="D39" s="15">
        <v>0</v>
      </c>
      <c r="E39" s="14">
        <v>0</v>
      </c>
      <c r="F39" s="14">
        <v>0</v>
      </c>
      <c r="G39" s="14">
        <v>0</v>
      </c>
      <c r="H39" s="14">
        <v>0</v>
      </c>
      <c r="I39" s="14">
        <v>2.8826634185952091E-2</v>
      </c>
      <c r="J39" s="14">
        <v>2.2330491270807957E-2</v>
      </c>
      <c r="K39" s="15">
        <v>0</v>
      </c>
      <c r="L39" s="14">
        <v>1.6240357287860333E-2</v>
      </c>
      <c r="M39" s="14">
        <v>0</v>
      </c>
      <c r="N39" s="14">
        <v>0</v>
      </c>
      <c r="O39" s="14">
        <v>0</v>
      </c>
      <c r="P39" s="14">
        <v>1.9082419813235892E-2</v>
      </c>
      <c r="Q39" s="14">
        <v>2.8420625253755584E-3</v>
      </c>
      <c r="R39" s="14">
        <v>2.4360535931790498E-3</v>
      </c>
      <c r="S39" s="14">
        <v>0</v>
      </c>
      <c r="T39" s="14">
        <v>0</v>
      </c>
      <c r="U39" s="14">
        <v>7.8359723913926108E-2</v>
      </c>
      <c r="V39" s="14">
        <v>0</v>
      </c>
      <c r="W39" s="14">
        <v>0.16930572472594396</v>
      </c>
      <c r="X39" s="14">
        <v>7.0239545269995943E-2</v>
      </c>
      <c r="Y39" s="14">
        <v>4.0600893219650832E-4</v>
      </c>
      <c r="Z39" s="21">
        <v>0.58993097848152665</v>
      </c>
    </row>
    <row r="40" spans="1:26" x14ac:dyDescent="0.25">
      <c r="A40" s="4">
        <v>2012</v>
      </c>
      <c r="B40" s="8">
        <v>2875</v>
      </c>
      <c r="C40" s="8" t="s">
        <v>43</v>
      </c>
      <c r="D40" s="15">
        <v>1.3913043478260871E-3</v>
      </c>
      <c r="E40" s="14">
        <v>0</v>
      </c>
      <c r="F40" s="14">
        <v>0</v>
      </c>
      <c r="G40" s="14">
        <v>1.0434782608695651E-3</v>
      </c>
      <c r="H40" s="14">
        <v>3.4782608695652176E-4</v>
      </c>
      <c r="I40" s="14">
        <v>2.5391304347826087E-2</v>
      </c>
      <c r="J40" s="14">
        <v>3.6869565217391306E-2</v>
      </c>
      <c r="K40" s="15">
        <v>0</v>
      </c>
      <c r="L40" s="14">
        <v>1.6E-2</v>
      </c>
      <c r="M40" s="14">
        <v>0</v>
      </c>
      <c r="N40" s="14">
        <v>3.4782608695652175E-3</v>
      </c>
      <c r="O40" s="14">
        <v>0</v>
      </c>
      <c r="P40" s="14">
        <v>4.5565217391304348E-2</v>
      </c>
      <c r="Q40" s="14">
        <v>1.3565217391304348E-2</v>
      </c>
      <c r="R40" s="14">
        <v>1.7391304347826088E-3</v>
      </c>
      <c r="S40" s="14">
        <v>0</v>
      </c>
      <c r="T40" s="14">
        <v>0</v>
      </c>
      <c r="U40" s="14">
        <v>0.10782608695652174</v>
      </c>
      <c r="V40" s="14">
        <v>0</v>
      </c>
      <c r="W40" s="14">
        <v>0.24208695652173912</v>
      </c>
      <c r="X40" s="14">
        <v>7.3043478260869571E-2</v>
      </c>
      <c r="Y40" s="14">
        <v>3.1304347826086958E-3</v>
      </c>
      <c r="Z40" s="21">
        <v>0.42852173913043479</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1021</v>
      </c>
      <c r="C42" s="9"/>
      <c r="D42" s="16">
        <v>3.0844132268483355E-3</v>
      </c>
      <c r="E42" s="1">
        <v>5.998278790644067E-4</v>
      </c>
      <c r="F42" s="1">
        <v>0</v>
      </c>
      <c r="G42" s="1">
        <v>1.2898828793891451E-3</v>
      </c>
      <c r="H42" s="1">
        <v>1.2882447665056361E-5</v>
      </c>
      <c r="I42" s="1">
        <v>0.10804562400080817</v>
      </c>
      <c r="J42" s="1">
        <v>3.6659842982397717E-2</v>
      </c>
      <c r="K42" s="16">
        <v>3.5438066156696165E-3</v>
      </c>
      <c r="L42" s="1">
        <v>3.3294671042613772E-2</v>
      </c>
      <c r="M42" s="1">
        <v>2.0512873433546834E-3</v>
      </c>
      <c r="N42" s="1">
        <v>1.0245574090362874E-2</v>
      </c>
      <c r="O42" s="1">
        <v>0</v>
      </c>
      <c r="P42" s="1">
        <v>5.0146346079928412E-2</v>
      </c>
      <c r="Q42" s="1">
        <v>4.5310340178027217E-3</v>
      </c>
      <c r="R42" s="1">
        <v>3.2105349462132502E-3</v>
      </c>
      <c r="S42" s="1">
        <v>1.8945884718333749E-4</v>
      </c>
      <c r="T42" s="1">
        <v>2.6159484190885158E-4</v>
      </c>
      <c r="U42" s="1">
        <v>0.12565708649302881</v>
      </c>
      <c r="V42" s="1">
        <v>0</v>
      </c>
      <c r="W42" s="1">
        <v>0.14741174867618007</v>
      </c>
      <c r="X42" s="1">
        <v>2.8478019771599094E-2</v>
      </c>
      <c r="Y42" s="1">
        <v>2.0717273666680136E-2</v>
      </c>
      <c r="Z42" s="22">
        <v>0.42056909015130145</v>
      </c>
    </row>
    <row r="43" spans="1:26" x14ac:dyDescent="0.25">
      <c r="A43" s="5" t="s">
        <v>33</v>
      </c>
      <c r="B43" s="9">
        <v>783</v>
      </c>
      <c r="C43" s="9"/>
      <c r="D43" s="16">
        <v>0</v>
      </c>
      <c r="E43" s="1">
        <v>3.4083162917518747E-4</v>
      </c>
      <c r="F43" s="1">
        <v>0</v>
      </c>
      <c r="G43" s="1">
        <v>1.7041581458759373E-3</v>
      </c>
      <c r="H43" s="1">
        <v>0</v>
      </c>
      <c r="I43" s="1">
        <v>0.18268696467523915</v>
      </c>
      <c r="J43" s="1">
        <v>1.7421602787456448E-3</v>
      </c>
      <c r="K43" s="16">
        <v>4.9275004881257E-3</v>
      </c>
      <c r="L43" s="1">
        <v>4.1212695443185017E-2</v>
      </c>
      <c r="M43" s="1">
        <v>1.7467303216714646E-2</v>
      </c>
      <c r="N43" s="1">
        <v>2.831408645850449E-2</v>
      </c>
      <c r="O43" s="1">
        <v>0</v>
      </c>
      <c r="P43" s="1">
        <v>1.7447603932700371E-2</v>
      </c>
      <c r="Q43" s="1">
        <v>5.5232083883119997E-3</v>
      </c>
      <c r="R43" s="1">
        <v>6.8166325835037494E-4</v>
      </c>
      <c r="S43" s="1">
        <v>0</v>
      </c>
      <c r="T43" s="1">
        <v>0</v>
      </c>
      <c r="U43" s="1">
        <v>0.18428527422960911</v>
      </c>
      <c r="V43" s="1">
        <v>0</v>
      </c>
      <c r="W43" s="1">
        <v>0.32956048480457145</v>
      </c>
      <c r="X43" s="1">
        <v>0</v>
      </c>
      <c r="Y43" s="1">
        <v>0.15485855120377423</v>
      </c>
      <c r="Z43" s="22">
        <v>2.9247513847116675E-2</v>
      </c>
    </row>
    <row r="44" spans="1:26" x14ac:dyDescent="0.25">
      <c r="A44" s="5" t="s">
        <v>34</v>
      </c>
      <c r="B44" s="9">
        <v>641</v>
      </c>
      <c r="C44" s="9"/>
      <c r="D44" s="16">
        <v>5.0640177150933316E-4</v>
      </c>
      <c r="E44" s="1">
        <v>2.5895554596460941E-4</v>
      </c>
      <c r="F44" s="1">
        <v>0</v>
      </c>
      <c r="G44" s="1">
        <v>5.3265153936294881E-4</v>
      </c>
      <c r="H44" s="1">
        <v>0</v>
      </c>
      <c r="I44" s="1">
        <v>0.14468440032728036</v>
      </c>
      <c r="J44" s="1">
        <v>3.3891640845225147E-2</v>
      </c>
      <c r="K44" s="16">
        <v>1.1340403782264249E-2</v>
      </c>
      <c r="L44" s="1">
        <v>2.9765635306088875E-2</v>
      </c>
      <c r="M44" s="1">
        <v>4.2612123149035895E-4</v>
      </c>
      <c r="N44" s="1">
        <v>2.2557094573071722E-2</v>
      </c>
      <c r="O44" s="1">
        <v>0</v>
      </c>
      <c r="P44" s="1">
        <v>9.3715620351112569E-2</v>
      </c>
      <c r="Q44" s="1">
        <v>1.5023670004509031E-3</v>
      </c>
      <c r="R44" s="1">
        <v>9.3195637281445331E-4</v>
      </c>
      <c r="S44" s="1">
        <v>4.3159257660768235E-4</v>
      </c>
      <c r="T44" s="1">
        <v>6.9013112491373362E-4</v>
      </c>
      <c r="U44" s="1">
        <v>0.18885546456074476</v>
      </c>
      <c r="V44" s="1">
        <v>0</v>
      </c>
      <c r="W44" s="1">
        <v>0.19150747851861807</v>
      </c>
      <c r="X44" s="1">
        <v>3.6711302222638491E-3</v>
      </c>
      <c r="Y44" s="1">
        <v>4.7616737675702809E-3</v>
      </c>
      <c r="Z44" s="22">
        <v>0.26996928058264602</v>
      </c>
    </row>
    <row r="45" spans="1:26" x14ac:dyDescent="0.25">
      <c r="A45" s="5" t="s">
        <v>35</v>
      </c>
      <c r="B45" s="9">
        <v>384</v>
      </c>
      <c r="C45" s="9"/>
      <c r="D45" s="16">
        <v>9.5380789302022158E-3</v>
      </c>
      <c r="E45" s="1">
        <v>7.4404761904761901E-4</v>
      </c>
      <c r="F45" s="1">
        <v>0</v>
      </c>
      <c r="G45" s="1">
        <v>0</v>
      </c>
      <c r="H45" s="1">
        <v>0</v>
      </c>
      <c r="I45" s="1">
        <v>1.5355919765166339E-2</v>
      </c>
      <c r="J45" s="1">
        <v>2.3972722650704117E-2</v>
      </c>
      <c r="K45" s="16">
        <v>0</v>
      </c>
      <c r="L45" s="1">
        <v>5.5347909711829943E-2</v>
      </c>
      <c r="M45" s="1">
        <v>0</v>
      </c>
      <c r="N45" s="1">
        <v>8.6892291163040564E-3</v>
      </c>
      <c r="O45" s="1">
        <v>0</v>
      </c>
      <c r="P45" s="1">
        <v>3.3779402171827629E-2</v>
      </c>
      <c r="Q45" s="1">
        <v>1.9607843137254902E-3</v>
      </c>
      <c r="R45" s="1">
        <v>1.8264840182648401E-3</v>
      </c>
      <c r="S45" s="1">
        <v>0</v>
      </c>
      <c r="T45" s="1">
        <v>7.4404761904761901E-4</v>
      </c>
      <c r="U45" s="1">
        <v>0.13175206726526228</v>
      </c>
      <c r="V45" s="1">
        <v>0</v>
      </c>
      <c r="W45" s="1">
        <v>7.9480593607305933E-3</v>
      </c>
      <c r="X45" s="1">
        <v>0</v>
      </c>
      <c r="Y45" s="1">
        <v>7.1018475883504089E-3</v>
      </c>
      <c r="Z45" s="22">
        <v>0.70123939986953687</v>
      </c>
    </row>
    <row r="46" spans="1:26" ht="15.75" thickBot="1" x14ac:dyDescent="0.3">
      <c r="A46" s="6" t="s">
        <v>36</v>
      </c>
      <c r="B46" s="11">
        <v>1399</v>
      </c>
      <c r="C46" s="11"/>
      <c r="D46" s="17">
        <v>3.6514362809809326E-3</v>
      </c>
      <c r="E46" s="18">
        <v>7.9485901202273543E-4</v>
      </c>
      <c r="F46" s="18">
        <v>0</v>
      </c>
      <c r="G46" s="18">
        <v>1.8561287521670332E-3</v>
      </c>
      <c r="H46" s="18">
        <v>2.484472049689441E-5</v>
      </c>
      <c r="I46" s="18">
        <v>9.3593742314974387E-2</v>
      </c>
      <c r="J46" s="18">
        <v>4.8244973272843786E-2</v>
      </c>
      <c r="K46" s="17">
        <v>1.0838933448948623E-4</v>
      </c>
      <c r="L46" s="18">
        <v>2.8636775395921785E-2</v>
      </c>
      <c r="M46" s="18">
        <v>0</v>
      </c>
      <c r="N46" s="18">
        <v>5.5149226456213327E-4</v>
      </c>
      <c r="O46" s="18">
        <v>0</v>
      </c>
      <c r="P46" s="18">
        <v>3.8875784527621048E-2</v>
      </c>
      <c r="Q46" s="18">
        <v>6.383526526528906E-3</v>
      </c>
      <c r="R46" s="18">
        <v>5.1883076505864949E-3</v>
      </c>
      <c r="S46" s="18">
        <v>1.4958863126402394E-4</v>
      </c>
      <c r="T46" s="18">
        <v>0</v>
      </c>
      <c r="U46" s="18">
        <v>8.0188647064424995E-2</v>
      </c>
      <c r="V46" s="18">
        <v>0</v>
      </c>
      <c r="W46" s="18">
        <v>0.11621708800933075</v>
      </c>
      <c r="X46" s="18">
        <v>5.3086330162666333E-2</v>
      </c>
      <c r="Y46" s="18">
        <v>2.8681054464998429E-3</v>
      </c>
      <c r="Z46" s="23">
        <v>0.51957998063261845</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76</v>
      </c>
    </row>
    <row r="2" spans="1:26" x14ac:dyDescent="0.25">
      <c r="A2" t="s">
        <v>79</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72</v>
      </c>
      <c r="C12" s="8">
        <v>2</v>
      </c>
      <c r="D12" s="15" t="s">
        <v>26</v>
      </c>
      <c r="E12" s="14" t="s">
        <v>27</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273</v>
      </c>
      <c r="C13" s="8" t="s">
        <v>41</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730</v>
      </c>
      <c r="C14" s="8" t="s">
        <v>42</v>
      </c>
      <c r="D14" s="15">
        <v>0.23835616438356164</v>
      </c>
      <c r="E14" s="14">
        <v>3.0136986301369864E-2</v>
      </c>
      <c r="F14" s="14">
        <v>0</v>
      </c>
      <c r="G14" s="14">
        <v>2.6027397260273973E-2</v>
      </c>
      <c r="H14" s="14">
        <v>0</v>
      </c>
      <c r="I14" s="14">
        <v>0.17671232876712328</v>
      </c>
      <c r="J14" s="14">
        <v>1.0958904109589041E-2</v>
      </c>
      <c r="K14" s="15">
        <v>8.21917808219178E-3</v>
      </c>
      <c r="L14" s="14">
        <v>7.3972602739726029E-2</v>
      </c>
      <c r="M14" s="14">
        <v>1.0958904109589041E-2</v>
      </c>
      <c r="N14" s="14">
        <v>5.7534246575342465E-2</v>
      </c>
      <c r="O14" s="14">
        <v>0</v>
      </c>
      <c r="P14" s="14">
        <v>1.0958904109589041E-2</v>
      </c>
      <c r="Q14" s="14">
        <v>0</v>
      </c>
      <c r="R14" s="14">
        <v>0</v>
      </c>
      <c r="S14" s="14">
        <v>0</v>
      </c>
      <c r="T14" s="14">
        <v>0</v>
      </c>
      <c r="U14" s="14">
        <v>0.14657534246575343</v>
      </c>
      <c r="V14" s="14">
        <v>0</v>
      </c>
      <c r="W14" s="14">
        <v>0.1095890410958904</v>
      </c>
      <c r="X14" s="14">
        <v>0</v>
      </c>
      <c r="Y14" s="14">
        <v>0</v>
      </c>
      <c r="Z14" s="21">
        <v>0.1</v>
      </c>
    </row>
    <row r="15" spans="1:26" x14ac:dyDescent="0.25">
      <c r="A15" s="4">
        <v>1987</v>
      </c>
      <c r="B15" s="8">
        <v>476</v>
      </c>
      <c r="C15" s="8" t="s">
        <v>43</v>
      </c>
      <c r="D15" s="15">
        <v>0.16176470588235298</v>
      </c>
      <c r="E15" s="14">
        <v>0</v>
      </c>
      <c r="F15" s="14">
        <v>0</v>
      </c>
      <c r="G15" s="14">
        <v>5.0420168067226892E-2</v>
      </c>
      <c r="H15" s="14">
        <v>0</v>
      </c>
      <c r="I15" s="14">
        <v>0.15756302521008403</v>
      </c>
      <c r="J15" s="14">
        <v>2.3109243697478993E-2</v>
      </c>
      <c r="K15" s="15">
        <v>8.4033613445378148E-3</v>
      </c>
      <c r="L15" s="14">
        <v>0.10504201680672268</v>
      </c>
      <c r="M15" s="14">
        <v>2.5210084033613446E-2</v>
      </c>
      <c r="N15" s="14">
        <v>5.2521008403361338E-2</v>
      </c>
      <c r="O15" s="14">
        <v>0</v>
      </c>
      <c r="P15" s="14">
        <v>2.5210084033613446E-2</v>
      </c>
      <c r="Q15" s="14">
        <v>0</v>
      </c>
      <c r="R15" s="14">
        <v>4.2016806722689074E-3</v>
      </c>
      <c r="S15" s="14">
        <v>0</v>
      </c>
      <c r="T15" s="14">
        <v>0</v>
      </c>
      <c r="U15" s="14">
        <v>0.19747899159663865</v>
      </c>
      <c r="V15" s="14">
        <v>0</v>
      </c>
      <c r="W15" s="14">
        <v>5.4621848739495799E-2</v>
      </c>
      <c r="X15" s="14">
        <v>0</v>
      </c>
      <c r="Y15" s="14">
        <v>2.1008403361344537E-3</v>
      </c>
      <c r="Z15" s="21">
        <v>0.13235294117647059</v>
      </c>
    </row>
    <row r="16" spans="1:26" x14ac:dyDescent="0.25">
      <c r="A16" s="4">
        <v>1988</v>
      </c>
      <c r="B16" s="8">
        <v>460</v>
      </c>
      <c r="C16" s="8" t="s">
        <v>43</v>
      </c>
      <c r="D16" s="15">
        <v>5.2173913043478258E-2</v>
      </c>
      <c r="E16" s="14">
        <v>8.6956521739130436E-3</v>
      </c>
      <c r="F16" s="14">
        <v>6.5217391304347823E-3</v>
      </c>
      <c r="G16" s="14">
        <v>3.9130434782608699E-2</v>
      </c>
      <c r="H16" s="14">
        <v>0</v>
      </c>
      <c r="I16" s="14">
        <v>0.15434782608695652</v>
      </c>
      <c r="J16" s="14">
        <v>6.0869565217391307E-2</v>
      </c>
      <c r="K16" s="15">
        <v>4.3478260869565218E-3</v>
      </c>
      <c r="L16" s="14">
        <v>2.391304347826087E-2</v>
      </c>
      <c r="M16" s="14">
        <v>1.5217391304347827E-2</v>
      </c>
      <c r="N16" s="14">
        <v>1.3043478260869566E-2</v>
      </c>
      <c r="O16" s="14">
        <v>0</v>
      </c>
      <c r="P16" s="14">
        <v>4.5652173913043478E-2</v>
      </c>
      <c r="Q16" s="14">
        <v>0</v>
      </c>
      <c r="R16" s="14">
        <v>0</v>
      </c>
      <c r="S16" s="14">
        <v>0</v>
      </c>
      <c r="T16" s="14">
        <v>0</v>
      </c>
      <c r="U16" s="14">
        <v>9.1304347826086957E-2</v>
      </c>
      <c r="V16" s="14">
        <v>0</v>
      </c>
      <c r="W16" s="14">
        <v>0.1108695652173913</v>
      </c>
      <c r="X16" s="14">
        <v>0</v>
      </c>
      <c r="Y16" s="14">
        <v>0</v>
      </c>
      <c r="Z16" s="21">
        <v>0.37391304347826088</v>
      </c>
    </row>
    <row r="17" spans="1:26" x14ac:dyDescent="0.25">
      <c r="A17" s="4">
        <v>1989</v>
      </c>
      <c r="B17" s="8">
        <v>300</v>
      </c>
      <c r="C17" s="8" t="s">
        <v>30</v>
      </c>
      <c r="D17" s="15">
        <v>6.3333333333333339E-2</v>
      </c>
      <c r="E17" s="14">
        <v>5.6666666666666664E-2</v>
      </c>
      <c r="F17" s="14">
        <v>0</v>
      </c>
      <c r="G17" s="14">
        <v>4.3333333333333335E-2</v>
      </c>
      <c r="H17" s="14">
        <v>0.02</v>
      </c>
      <c r="I17" s="14">
        <v>0.06</v>
      </c>
      <c r="J17" s="14">
        <v>0</v>
      </c>
      <c r="K17" s="15">
        <v>0</v>
      </c>
      <c r="L17" s="14">
        <v>0</v>
      </c>
      <c r="M17" s="14">
        <v>0.03</v>
      </c>
      <c r="N17" s="14">
        <v>0</v>
      </c>
      <c r="O17" s="14">
        <v>0</v>
      </c>
      <c r="P17" s="14">
        <v>2.6666666666666668E-2</v>
      </c>
      <c r="Q17" s="14">
        <v>3.3333333333333335E-3</v>
      </c>
      <c r="R17" s="14">
        <v>0</v>
      </c>
      <c r="S17" s="14">
        <v>0</v>
      </c>
      <c r="T17" s="14">
        <v>0</v>
      </c>
      <c r="U17" s="14">
        <v>0.14000000000000001</v>
      </c>
      <c r="V17" s="14">
        <v>0</v>
      </c>
      <c r="W17" s="14">
        <v>0.10666666666666666</v>
      </c>
      <c r="X17" s="14">
        <v>0</v>
      </c>
      <c r="Y17" s="14">
        <v>0</v>
      </c>
      <c r="Z17" s="21">
        <v>0.45</v>
      </c>
    </row>
    <row r="18" spans="1:26" x14ac:dyDescent="0.25">
      <c r="A18" s="4">
        <v>1990</v>
      </c>
      <c r="B18" s="8">
        <v>40</v>
      </c>
      <c r="C18" s="8" t="s">
        <v>62</v>
      </c>
      <c r="D18" s="15">
        <v>0</v>
      </c>
      <c r="E18" s="14">
        <v>0</v>
      </c>
      <c r="F18" s="14">
        <v>0</v>
      </c>
      <c r="G18" s="14">
        <v>0.125</v>
      </c>
      <c r="H18" s="14">
        <v>0</v>
      </c>
      <c r="I18" s="14">
        <v>0.15</v>
      </c>
      <c r="J18" s="14">
        <v>0</v>
      </c>
      <c r="K18" s="15">
        <v>0</v>
      </c>
      <c r="L18" s="14">
        <v>0</v>
      </c>
      <c r="M18" s="14">
        <v>0</v>
      </c>
      <c r="N18" s="14">
        <v>0</v>
      </c>
      <c r="O18" s="14">
        <v>0</v>
      </c>
      <c r="P18" s="14">
        <v>0</v>
      </c>
      <c r="Q18" s="14">
        <v>0</v>
      </c>
      <c r="R18" s="14">
        <v>0</v>
      </c>
      <c r="S18" s="14">
        <v>0</v>
      </c>
      <c r="T18" s="14">
        <v>0</v>
      </c>
      <c r="U18" s="14">
        <v>0.125</v>
      </c>
      <c r="V18" s="14">
        <v>0</v>
      </c>
      <c r="W18" s="14">
        <v>0.1</v>
      </c>
      <c r="X18" s="14">
        <v>0</v>
      </c>
      <c r="Y18" s="14">
        <v>0</v>
      </c>
      <c r="Z18" s="21">
        <v>0.5</v>
      </c>
    </row>
    <row r="19" spans="1:26" x14ac:dyDescent="0.25">
      <c r="A19" s="4">
        <v>1991</v>
      </c>
      <c r="B19" s="8">
        <v>24</v>
      </c>
      <c r="C19" s="8" t="s">
        <v>61</v>
      </c>
      <c r="D19" s="15">
        <v>0</v>
      </c>
      <c r="E19" s="14">
        <v>0</v>
      </c>
      <c r="F19" s="14">
        <v>0</v>
      </c>
      <c r="G19" s="14">
        <v>0</v>
      </c>
      <c r="H19" s="14">
        <v>0</v>
      </c>
      <c r="I19" s="14">
        <v>0.16666666666666666</v>
      </c>
      <c r="J19" s="14">
        <v>0</v>
      </c>
      <c r="K19" s="15">
        <v>0</v>
      </c>
      <c r="L19" s="14">
        <v>4.1666666666666664E-2</v>
      </c>
      <c r="M19" s="14">
        <v>0</v>
      </c>
      <c r="N19" s="14">
        <v>4.1666666666666664E-2</v>
      </c>
      <c r="O19" s="14">
        <v>0</v>
      </c>
      <c r="P19" s="14">
        <v>8.3333333333333329E-2</v>
      </c>
      <c r="Q19" s="14">
        <v>0</v>
      </c>
      <c r="R19" s="14">
        <v>0</v>
      </c>
      <c r="S19" s="14">
        <v>0</v>
      </c>
      <c r="T19" s="14">
        <v>0</v>
      </c>
      <c r="U19" s="14">
        <v>0.125</v>
      </c>
      <c r="V19" s="14">
        <v>0</v>
      </c>
      <c r="W19" s="14">
        <v>0.54166666666666663</v>
      </c>
      <c r="X19" s="14">
        <v>0</v>
      </c>
      <c r="Y19" s="14">
        <v>0</v>
      </c>
      <c r="Z19" s="21">
        <v>0</v>
      </c>
    </row>
    <row r="20" spans="1:26" x14ac:dyDescent="0.25">
      <c r="A20" s="4">
        <v>1992</v>
      </c>
      <c r="B20" s="8">
        <v>74</v>
      </c>
      <c r="C20" s="8" t="s">
        <v>42</v>
      </c>
      <c r="D20" s="15">
        <v>0</v>
      </c>
      <c r="E20" s="14">
        <v>0</v>
      </c>
      <c r="F20" s="14">
        <v>0</v>
      </c>
      <c r="G20" s="14">
        <v>1.3513513513513514E-2</v>
      </c>
      <c r="H20" s="14">
        <v>0</v>
      </c>
      <c r="I20" s="14">
        <v>0.35135135135135137</v>
      </c>
      <c r="J20" s="14">
        <v>4.0540540540540543E-2</v>
      </c>
      <c r="K20" s="15">
        <v>1.3513513513513514E-2</v>
      </c>
      <c r="L20" s="14">
        <v>4.0540540540540543E-2</v>
      </c>
      <c r="M20" s="14">
        <v>0</v>
      </c>
      <c r="N20" s="14">
        <v>8.1081081081081086E-2</v>
      </c>
      <c r="O20" s="14">
        <v>0</v>
      </c>
      <c r="P20" s="14">
        <v>0.12162162162162163</v>
      </c>
      <c r="Q20" s="14">
        <v>0</v>
      </c>
      <c r="R20" s="14">
        <v>0</v>
      </c>
      <c r="S20" s="14">
        <v>0</v>
      </c>
      <c r="T20" s="14">
        <v>0</v>
      </c>
      <c r="U20" s="14">
        <v>0.31081081081081086</v>
      </c>
      <c r="V20" s="14">
        <v>0</v>
      </c>
      <c r="W20" s="14">
        <v>0</v>
      </c>
      <c r="X20" s="14">
        <v>0</v>
      </c>
      <c r="Y20" s="14">
        <v>0</v>
      </c>
      <c r="Z20" s="21">
        <v>2.7027027027027029E-2</v>
      </c>
    </row>
    <row r="21" spans="1:26" x14ac:dyDescent="0.25">
      <c r="A21" s="4">
        <v>1993</v>
      </c>
      <c r="B21" s="8">
        <v>151</v>
      </c>
      <c r="C21" s="8" t="s">
        <v>43</v>
      </c>
      <c r="D21" s="15">
        <v>6.6225165562913912E-2</v>
      </c>
      <c r="E21" s="14">
        <v>0</v>
      </c>
      <c r="F21" s="14">
        <v>0</v>
      </c>
      <c r="G21" s="14">
        <v>0</v>
      </c>
      <c r="H21" s="14">
        <v>0</v>
      </c>
      <c r="I21" s="14">
        <v>0.15894039735099338</v>
      </c>
      <c r="J21" s="14">
        <v>0.10596026490066225</v>
      </c>
      <c r="K21" s="15">
        <v>2.6490066225165563E-2</v>
      </c>
      <c r="L21" s="14">
        <v>0.11258278145695365</v>
      </c>
      <c r="M21" s="14">
        <v>0</v>
      </c>
      <c r="N21" s="14">
        <v>0</v>
      </c>
      <c r="O21" s="14">
        <v>0</v>
      </c>
      <c r="P21" s="14">
        <v>2.6490066225165563E-2</v>
      </c>
      <c r="Q21" s="14">
        <v>0</v>
      </c>
      <c r="R21" s="14">
        <v>0</v>
      </c>
      <c r="S21" s="14">
        <v>0</v>
      </c>
      <c r="T21" s="14">
        <v>0</v>
      </c>
      <c r="U21" s="14">
        <v>0.28476821192052981</v>
      </c>
      <c r="V21" s="14">
        <v>0</v>
      </c>
      <c r="W21" s="14">
        <v>2.6490066225165563E-2</v>
      </c>
      <c r="X21" s="14">
        <v>0</v>
      </c>
      <c r="Y21" s="14">
        <v>3.9735099337748346E-2</v>
      </c>
      <c r="Z21" s="21">
        <v>0.15231788079470199</v>
      </c>
    </row>
    <row r="22" spans="1:26" x14ac:dyDescent="0.25">
      <c r="A22" s="4">
        <v>1994</v>
      </c>
      <c r="B22" s="8">
        <v>88</v>
      </c>
      <c r="C22" s="8" t="s">
        <v>43</v>
      </c>
      <c r="D22" s="15">
        <v>7.9545454545454544E-2</v>
      </c>
      <c r="E22" s="14">
        <v>0</v>
      </c>
      <c r="F22" s="14">
        <v>0</v>
      </c>
      <c r="G22" s="14">
        <v>9.0909090909090912E-2</v>
      </c>
      <c r="H22" s="14">
        <v>0</v>
      </c>
      <c r="I22" s="14">
        <v>0.18181818181818182</v>
      </c>
      <c r="J22" s="14">
        <v>0</v>
      </c>
      <c r="K22" s="15">
        <v>4.5454545454545456E-2</v>
      </c>
      <c r="L22" s="14">
        <v>4.5454545454545456E-2</v>
      </c>
      <c r="M22" s="14">
        <v>0</v>
      </c>
      <c r="N22" s="14">
        <v>7.9545454545454544E-2</v>
      </c>
      <c r="O22" s="14">
        <v>0</v>
      </c>
      <c r="P22" s="14">
        <v>0</v>
      </c>
      <c r="Q22" s="14">
        <v>0</v>
      </c>
      <c r="R22" s="14">
        <v>0</v>
      </c>
      <c r="S22" s="14">
        <v>0</v>
      </c>
      <c r="T22" s="14">
        <v>0</v>
      </c>
      <c r="U22" s="14">
        <v>0</v>
      </c>
      <c r="V22" s="14">
        <v>0</v>
      </c>
      <c r="W22" s="14">
        <v>0</v>
      </c>
      <c r="X22" s="14">
        <v>0</v>
      </c>
      <c r="Y22" s="14">
        <v>0</v>
      </c>
      <c r="Z22" s="21">
        <v>0.47727272727272729</v>
      </c>
    </row>
    <row r="23" spans="1:26" x14ac:dyDescent="0.25">
      <c r="A23" s="4">
        <v>1995</v>
      </c>
      <c r="B23" s="8">
        <v>151</v>
      </c>
      <c r="C23" s="8" t="s">
        <v>43</v>
      </c>
      <c r="D23" s="15">
        <v>0</v>
      </c>
      <c r="E23" s="14">
        <v>0</v>
      </c>
      <c r="F23" s="14">
        <v>0</v>
      </c>
      <c r="G23" s="14">
        <v>0</v>
      </c>
      <c r="H23" s="14">
        <v>2.6490066225165563E-2</v>
      </c>
      <c r="I23" s="14">
        <v>0.32450331125827814</v>
      </c>
      <c r="J23" s="14">
        <v>1.9867549668874173E-2</v>
      </c>
      <c r="K23" s="15">
        <v>0</v>
      </c>
      <c r="L23" s="14">
        <v>0</v>
      </c>
      <c r="M23" s="14">
        <v>3.9735099337748346E-2</v>
      </c>
      <c r="N23" s="14">
        <v>6.6225165562913912E-2</v>
      </c>
      <c r="O23" s="14">
        <v>0</v>
      </c>
      <c r="P23" s="14">
        <v>1.3245033112582781E-2</v>
      </c>
      <c r="Q23" s="14">
        <v>0</v>
      </c>
      <c r="R23" s="14">
        <v>0</v>
      </c>
      <c r="S23" s="14">
        <v>0</v>
      </c>
      <c r="T23" s="14">
        <v>0</v>
      </c>
      <c r="U23" s="14">
        <v>0.13907284768211919</v>
      </c>
      <c r="V23" s="14">
        <v>0</v>
      </c>
      <c r="W23" s="14">
        <v>6.6225165562913907E-3</v>
      </c>
      <c r="X23" s="14">
        <v>0</v>
      </c>
      <c r="Y23" s="14">
        <v>0</v>
      </c>
      <c r="Z23" s="21">
        <v>0.36423841059602646</v>
      </c>
    </row>
    <row r="24" spans="1:26" x14ac:dyDescent="0.25">
      <c r="A24" s="4">
        <v>1996</v>
      </c>
      <c r="B24" s="8">
        <v>316</v>
      </c>
      <c r="C24" s="8" t="s">
        <v>43</v>
      </c>
      <c r="D24" s="15">
        <v>4.1139240506329111E-2</v>
      </c>
      <c r="E24" s="14">
        <v>0</v>
      </c>
      <c r="F24" s="14">
        <v>0</v>
      </c>
      <c r="G24" s="14">
        <v>1.5822784810126583E-2</v>
      </c>
      <c r="H24" s="14">
        <v>0</v>
      </c>
      <c r="I24" s="14">
        <v>1.5822784810126583E-2</v>
      </c>
      <c r="J24" s="14">
        <v>3.1645569620253167E-2</v>
      </c>
      <c r="K24" s="15">
        <v>0</v>
      </c>
      <c r="L24" s="14">
        <v>3.7974683544303799E-2</v>
      </c>
      <c r="M24" s="14">
        <v>0</v>
      </c>
      <c r="N24" s="14">
        <v>2.8481012658227847E-2</v>
      </c>
      <c r="O24" s="14">
        <v>0</v>
      </c>
      <c r="P24" s="14">
        <v>6.3291139240506328E-3</v>
      </c>
      <c r="Q24" s="14">
        <v>0</v>
      </c>
      <c r="R24" s="14">
        <v>0</v>
      </c>
      <c r="S24" s="14">
        <v>0</v>
      </c>
      <c r="T24" s="14">
        <v>0</v>
      </c>
      <c r="U24" s="14">
        <v>7.2784810126582278E-2</v>
      </c>
      <c r="V24" s="14">
        <v>0</v>
      </c>
      <c r="W24" s="14">
        <v>0</v>
      </c>
      <c r="X24" s="14">
        <v>6.3291139240506328E-3</v>
      </c>
      <c r="Y24" s="14">
        <v>0</v>
      </c>
      <c r="Z24" s="21">
        <v>0.74367088607594933</v>
      </c>
    </row>
    <row r="25" spans="1:26" x14ac:dyDescent="0.25">
      <c r="A25" s="4">
        <v>1997</v>
      </c>
      <c r="B25" s="8">
        <v>194</v>
      </c>
      <c r="C25" s="8" t="s">
        <v>30</v>
      </c>
      <c r="D25" s="15">
        <v>0.14432989690721648</v>
      </c>
      <c r="E25" s="14">
        <v>0</v>
      </c>
      <c r="F25" s="14">
        <v>5.1546391752577319E-3</v>
      </c>
      <c r="G25" s="14">
        <v>1.0309278350515464E-2</v>
      </c>
      <c r="H25" s="14">
        <v>0</v>
      </c>
      <c r="I25" s="14">
        <v>4.1237113402061855E-2</v>
      </c>
      <c r="J25" s="14">
        <v>0</v>
      </c>
      <c r="K25" s="15">
        <v>0</v>
      </c>
      <c r="L25" s="14">
        <v>7.2164948453608241E-2</v>
      </c>
      <c r="M25" s="14">
        <v>0</v>
      </c>
      <c r="N25" s="14">
        <v>4.1237113402061855E-2</v>
      </c>
      <c r="O25" s="14">
        <v>0</v>
      </c>
      <c r="P25" s="14">
        <v>1.0309278350515464E-2</v>
      </c>
      <c r="Q25" s="14">
        <v>0</v>
      </c>
      <c r="R25" s="14">
        <v>0</v>
      </c>
      <c r="S25" s="14">
        <v>0</v>
      </c>
      <c r="T25" s="14">
        <v>0</v>
      </c>
      <c r="U25" s="14">
        <v>0.13917525773195877</v>
      </c>
      <c r="V25" s="14">
        <v>0</v>
      </c>
      <c r="W25" s="14">
        <v>0</v>
      </c>
      <c r="X25" s="14">
        <v>0</v>
      </c>
      <c r="Y25" s="14">
        <v>5.1546391752577319E-3</v>
      </c>
      <c r="Z25" s="21">
        <v>0.53092783505154639</v>
      </c>
    </row>
    <row r="26" spans="1:26" x14ac:dyDescent="0.25">
      <c r="A26" s="4">
        <v>1998</v>
      </c>
      <c r="B26" s="8">
        <v>173</v>
      </c>
      <c r="C26" s="8" t="s">
        <v>78</v>
      </c>
      <c r="D26" s="15" t="s">
        <v>26</v>
      </c>
      <c r="E26" s="14" t="s">
        <v>27</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v>27</v>
      </c>
      <c r="C27" s="8">
        <v>5</v>
      </c>
      <c r="D27" s="15" t="s">
        <v>26</v>
      </c>
      <c r="E27" s="14" t="s">
        <v>27</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t="s">
        <v>40</v>
      </c>
      <c r="C28" s="8"/>
      <c r="D28" s="15" t="s">
        <v>28</v>
      </c>
      <c r="E28" s="14" t="s">
        <v>28</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t="s">
        <v>40</v>
      </c>
      <c r="C29" s="8"/>
      <c r="D29" s="15" t="s">
        <v>28</v>
      </c>
      <c r="E29" s="14" t="s">
        <v>28</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t="s">
        <v>40</v>
      </c>
      <c r="C30" s="8"/>
      <c r="D30" s="15" t="s">
        <v>28</v>
      </c>
      <c r="E30" s="14" t="s">
        <v>28</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t="s">
        <v>40</v>
      </c>
      <c r="C31" s="8"/>
      <c r="D31" s="15" t="s">
        <v>28</v>
      </c>
      <c r="E31" s="14" t="s">
        <v>28</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t="s">
        <v>40</v>
      </c>
      <c r="C32" s="8"/>
      <c r="D32" s="15" t="s">
        <v>28</v>
      </c>
      <c r="E32" s="14" t="s">
        <v>28</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t="s">
        <v>40</v>
      </c>
      <c r="C33" s="8"/>
      <c r="D33" s="15" t="s">
        <v>28</v>
      </c>
      <c r="E33" s="14" t="s">
        <v>28</v>
      </c>
      <c r="F33" s="14" t="s">
        <v>28</v>
      </c>
      <c r="G33" s="14" t="s">
        <v>28</v>
      </c>
      <c r="H33" s="14" t="s">
        <v>28</v>
      </c>
      <c r="I33" s="14" t="s">
        <v>28</v>
      </c>
      <c r="J33" s="14" t="s">
        <v>28</v>
      </c>
      <c r="K33" s="15" t="s">
        <v>28</v>
      </c>
      <c r="L33" s="14" t="s">
        <v>28</v>
      </c>
      <c r="M33" s="14" t="s">
        <v>28</v>
      </c>
      <c r="N33" s="14" t="s">
        <v>28</v>
      </c>
      <c r="O33" s="14" t="s">
        <v>28</v>
      </c>
      <c r="P33" s="14" t="s">
        <v>28</v>
      </c>
      <c r="Q33" s="14" t="s">
        <v>28</v>
      </c>
      <c r="R33" s="14" t="s">
        <v>28</v>
      </c>
      <c r="S33" s="14" t="s">
        <v>28</v>
      </c>
      <c r="T33" s="14" t="s">
        <v>28</v>
      </c>
      <c r="U33" s="14" t="s">
        <v>28</v>
      </c>
      <c r="V33" s="14" t="s">
        <v>28</v>
      </c>
      <c r="W33" s="14" t="s">
        <v>28</v>
      </c>
      <c r="X33" s="14" t="s">
        <v>28</v>
      </c>
      <c r="Y33" s="14" t="s">
        <v>28</v>
      </c>
      <c r="Z33" s="21" t="s">
        <v>28</v>
      </c>
    </row>
    <row r="34" spans="1:26" x14ac:dyDescent="0.25">
      <c r="A34" s="4">
        <v>2006</v>
      </c>
      <c r="B34" s="8" t="s">
        <v>40</v>
      </c>
      <c r="C34" s="8"/>
      <c r="D34" s="15" t="s">
        <v>28</v>
      </c>
      <c r="E34" s="14" t="s">
        <v>28</v>
      </c>
      <c r="F34" s="14" t="s">
        <v>28</v>
      </c>
      <c r="G34" s="14" t="s">
        <v>28</v>
      </c>
      <c r="H34" s="14" t="s">
        <v>28</v>
      </c>
      <c r="I34" s="14" t="s">
        <v>28</v>
      </c>
      <c r="J34" s="14" t="s">
        <v>28</v>
      </c>
      <c r="K34" s="15" t="s">
        <v>28</v>
      </c>
      <c r="L34" s="14" t="s">
        <v>28</v>
      </c>
      <c r="M34" s="14" t="s">
        <v>28</v>
      </c>
      <c r="N34" s="14" t="s">
        <v>28</v>
      </c>
      <c r="O34" s="14" t="s">
        <v>28</v>
      </c>
      <c r="P34" s="14" t="s">
        <v>28</v>
      </c>
      <c r="Q34" s="14" t="s">
        <v>28</v>
      </c>
      <c r="R34" s="14" t="s">
        <v>28</v>
      </c>
      <c r="S34" s="14" t="s">
        <v>28</v>
      </c>
      <c r="T34" s="14" t="s">
        <v>28</v>
      </c>
      <c r="U34" s="14" t="s">
        <v>28</v>
      </c>
      <c r="V34" s="14" t="s">
        <v>28</v>
      </c>
      <c r="W34" s="14" t="s">
        <v>28</v>
      </c>
      <c r="X34" s="14" t="s">
        <v>28</v>
      </c>
      <c r="Y34" s="14" t="s">
        <v>28</v>
      </c>
      <c r="Z34" s="21" t="s">
        <v>28</v>
      </c>
    </row>
    <row r="35" spans="1:26" x14ac:dyDescent="0.25">
      <c r="A35" s="4">
        <v>2007</v>
      </c>
      <c r="B35" s="8" t="s">
        <v>40</v>
      </c>
      <c r="C35" s="8"/>
      <c r="D35" s="15" t="s">
        <v>28</v>
      </c>
      <c r="E35" s="14" t="s">
        <v>28</v>
      </c>
      <c r="F35" s="14" t="s">
        <v>28</v>
      </c>
      <c r="G35" s="14" t="s">
        <v>28</v>
      </c>
      <c r="H35" s="14" t="s">
        <v>28</v>
      </c>
      <c r="I35" s="14" t="s">
        <v>28</v>
      </c>
      <c r="J35" s="14" t="s">
        <v>28</v>
      </c>
      <c r="K35" s="15" t="s">
        <v>28</v>
      </c>
      <c r="L35" s="14" t="s">
        <v>28</v>
      </c>
      <c r="M35" s="14" t="s">
        <v>28</v>
      </c>
      <c r="N35" s="14" t="s">
        <v>28</v>
      </c>
      <c r="O35" s="14" t="s">
        <v>28</v>
      </c>
      <c r="P35" s="14" t="s">
        <v>28</v>
      </c>
      <c r="Q35" s="14" t="s">
        <v>28</v>
      </c>
      <c r="R35" s="14" t="s">
        <v>28</v>
      </c>
      <c r="S35" s="14" t="s">
        <v>28</v>
      </c>
      <c r="T35" s="14" t="s">
        <v>28</v>
      </c>
      <c r="U35" s="14" t="s">
        <v>28</v>
      </c>
      <c r="V35" s="14" t="s">
        <v>28</v>
      </c>
      <c r="W35" s="14" t="s">
        <v>28</v>
      </c>
      <c r="X35" s="14" t="s">
        <v>28</v>
      </c>
      <c r="Y35" s="14" t="s">
        <v>28</v>
      </c>
      <c r="Z35" s="21" t="s">
        <v>28</v>
      </c>
    </row>
    <row r="36" spans="1:26" x14ac:dyDescent="0.25">
      <c r="A36" s="4">
        <v>2008</v>
      </c>
      <c r="B36" s="8" t="s">
        <v>40</v>
      </c>
      <c r="C36" s="8"/>
      <c r="D36" s="15" t="s">
        <v>28</v>
      </c>
      <c r="E36" s="14" t="s">
        <v>28</v>
      </c>
      <c r="F36" s="14" t="s">
        <v>28</v>
      </c>
      <c r="G36" s="14" t="s">
        <v>28</v>
      </c>
      <c r="H36" s="14" t="s">
        <v>28</v>
      </c>
      <c r="I36" s="14" t="s">
        <v>28</v>
      </c>
      <c r="J36" s="14" t="s">
        <v>28</v>
      </c>
      <c r="K36" s="15" t="s">
        <v>28</v>
      </c>
      <c r="L36" s="14" t="s">
        <v>28</v>
      </c>
      <c r="M36" s="14" t="s">
        <v>28</v>
      </c>
      <c r="N36" s="14" t="s">
        <v>28</v>
      </c>
      <c r="O36" s="14" t="s">
        <v>28</v>
      </c>
      <c r="P36" s="14" t="s">
        <v>28</v>
      </c>
      <c r="Q36" s="14" t="s">
        <v>28</v>
      </c>
      <c r="R36" s="14" t="s">
        <v>28</v>
      </c>
      <c r="S36" s="14" t="s">
        <v>28</v>
      </c>
      <c r="T36" s="14" t="s">
        <v>28</v>
      </c>
      <c r="U36" s="14" t="s">
        <v>28</v>
      </c>
      <c r="V36" s="14" t="s">
        <v>28</v>
      </c>
      <c r="W36" s="14" t="s">
        <v>28</v>
      </c>
      <c r="X36" s="14" t="s">
        <v>28</v>
      </c>
      <c r="Y36" s="14" t="s">
        <v>28</v>
      </c>
      <c r="Z36" s="21" t="s">
        <v>28</v>
      </c>
    </row>
    <row r="37" spans="1:26" x14ac:dyDescent="0.25">
      <c r="A37" s="4">
        <v>2009</v>
      </c>
      <c r="B37" s="8" t="s">
        <v>40</v>
      </c>
      <c r="C37" s="8"/>
      <c r="D37" s="15" t="s">
        <v>28</v>
      </c>
      <c r="E37" s="14" t="s">
        <v>28</v>
      </c>
      <c r="F37" s="14" t="s">
        <v>28</v>
      </c>
      <c r="G37" s="14" t="s">
        <v>28</v>
      </c>
      <c r="H37" s="14" t="s">
        <v>28</v>
      </c>
      <c r="I37" s="14" t="s">
        <v>28</v>
      </c>
      <c r="J37" s="14" t="s">
        <v>28</v>
      </c>
      <c r="K37" s="15" t="s">
        <v>28</v>
      </c>
      <c r="L37" s="14" t="s">
        <v>28</v>
      </c>
      <c r="M37" s="14" t="s">
        <v>28</v>
      </c>
      <c r="N37" s="14" t="s">
        <v>28</v>
      </c>
      <c r="O37" s="14" t="s">
        <v>28</v>
      </c>
      <c r="P37" s="14" t="s">
        <v>28</v>
      </c>
      <c r="Q37" s="14" t="s">
        <v>28</v>
      </c>
      <c r="R37" s="14" t="s">
        <v>28</v>
      </c>
      <c r="S37" s="14" t="s">
        <v>28</v>
      </c>
      <c r="T37" s="14" t="s">
        <v>28</v>
      </c>
      <c r="U37" s="14" t="s">
        <v>28</v>
      </c>
      <c r="V37" s="14" t="s">
        <v>28</v>
      </c>
      <c r="W37" s="14" t="s">
        <v>28</v>
      </c>
      <c r="X37" s="14" t="s">
        <v>28</v>
      </c>
      <c r="Y37" s="14" t="s">
        <v>28</v>
      </c>
      <c r="Z37" s="21" t="s">
        <v>28</v>
      </c>
    </row>
    <row r="38" spans="1:26" x14ac:dyDescent="0.25">
      <c r="A38" s="4">
        <v>2010</v>
      </c>
      <c r="B38" s="8" t="s">
        <v>40</v>
      </c>
      <c r="C38" s="8"/>
      <c r="D38" s="15" t="s">
        <v>28</v>
      </c>
      <c r="E38" s="14" t="s">
        <v>28</v>
      </c>
      <c r="F38" s="14" t="s">
        <v>28</v>
      </c>
      <c r="G38" s="14" t="s">
        <v>28</v>
      </c>
      <c r="H38" s="14" t="s">
        <v>28</v>
      </c>
      <c r="I38" s="14" t="s">
        <v>28</v>
      </c>
      <c r="J38" s="14" t="s">
        <v>28</v>
      </c>
      <c r="K38" s="15" t="s">
        <v>28</v>
      </c>
      <c r="L38" s="14" t="s">
        <v>28</v>
      </c>
      <c r="M38" s="14" t="s">
        <v>28</v>
      </c>
      <c r="N38" s="14" t="s">
        <v>28</v>
      </c>
      <c r="O38" s="14" t="s">
        <v>28</v>
      </c>
      <c r="P38" s="14" t="s">
        <v>28</v>
      </c>
      <c r="Q38" s="14" t="s">
        <v>28</v>
      </c>
      <c r="R38" s="14" t="s">
        <v>28</v>
      </c>
      <c r="S38" s="14" t="s">
        <v>28</v>
      </c>
      <c r="T38" s="14" t="s">
        <v>28</v>
      </c>
      <c r="U38" s="14" t="s">
        <v>28</v>
      </c>
      <c r="V38" s="14" t="s">
        <v>28</v>
      </c>
      <c r="W38" s="14" t="s">
        <v>28</v>
      </c>
      <c r="X38" s="14" t="s">
        <v>28</v>
      </c>
      <c r="Y38" s="14" t="s">
        <v>28</v>
      </c>
      <c r="Z38" s="21" t="s">
        <v>28</v>
      </c>
    </row>
    <row r="39" spans="1:26" x14ac:dyDescent="0.25">
      <c r="A39" s="4">
        <v>2011</v>
      </c>
      <c r="B39" s="8" t="s">
        <v>40</v>
      </c>
      <c r="C39" s="8"/>
      <c r="D39" s="15" t="s">
        <v>28</v>
      </c>
      <c r="E39" s="14" t="s">
        <v>28</v>
      </c>
      <c r="F39" s="14" t="s">
        <v>28</v>
      </c>
      <c r="G39" s="14" t="s">
        <v>28</v>
      </c>
      <c r="H39" s="14" t="s">
        <v>28</v>
      </c>
      <c r="I39" s="14" t="s">
        <v>28</v>
      </c>
      <c r="J39" s="14" t="s">
        <v>28</v>
      </c>
      <c r="K39" s="15" t="s">
        <v>28</v>
      </c>
      <c r="L39" s="14" t="s">
        <v>28</v>
      </c>
      <c r="M39" s="14" t="s">
        <v>28</v>
      </c>
      <c r="N39" s="14" t="s">
        <v>28</v>
      </c>
      <c r="O39" s="14" t="s">
        <v>28</v>
      </c>
      <c r="P39" s="14" t="s">
        <v>28</v>
      </c>
      <c r="Q39" s="14" t="s">
        <v>28</v>
      </c>
      <c r="R39" s="14" t="s">
        <v>28</v>
      </c>
      <c r="S39" s="14" t="s">
        <v>28</v>
      </c>
      <c r="T39" s="14" t="s">
        <v>28</v>
      </c>
      <c r="U39" s="14" t="s">
        <v>28</v>
      </c>
      <c r="V39" s="14" t="s">
        <v>28</v>
      </c>
      <c r="W39" s="14" t="s">
        <v>28</v>
      </c>
      <c r="X39" s="14" t="s">
        <v>28</v>
      </c>
      <c r="Y39" s="14" t="s">
        <v>28</v>
      </c>
      <c r="Z39" s="21" t="s">
        <v>28</v>
      </c>
    </row>
    <row r="40" spans="1:26" x14ac:dyDescent="0.25">
      <c r="A40" s="4">
        <v>2012</v>
      </c>
      <c r="B40" s="8" t="s">
        <v>40</v>
      </c>
      <c r="C40" s="8"/>
      <c r="D40" s="15" t="s">
        <v>28</v>
      </c>
      <c r="E40" s="14" t="s">
        <v>28</v>
      </c>
      <c r="F40" s="14" t="s">
        <v>28</v>
      </c>
      <c r="G40" s="14" t="s">
        <v>28</v>
      </c>
      <c r="H40" s="14" t="s">
        <v>28</v>
      </c>
      <c r="I40" s="14" t="s">
        <v>28</v>
      </c>
      <c r="J40" s="14" t="s">
        <v>28</v>
      </c>
      <c r="K40" s="15" t="s">
        <v>28</v>
      </c>
      <c r="L40" s="14" t="s">
        <v>28</v>
      </c>
      <c r="M40" s="14" t="s">
        <v>28</v>
      </c>
      <c r="N40" s="14" t="s">
        <v>28</v>
      </c>
      <c r="O40" s="14" t="s">
        <v>28</v>
      </c>
      <c r="P40" s="14" t="s">
        <v>28</v>
      </c>
      <c r="Q40" s="14" t="s">
        <v>28</v>
      </c>
      <c r="R40" s="14" t="s">
        <v>28</v>
      </c>
      <c r="S40" s="14" t="s">
        <v>28</v>
      </c>
      <c r="T40" s="14" t="s">
        <v>28</v>
      </c>
      <c r="U40" s="14" t="s">
        <v>28</v>
      </c>
      <c r="V40" s="14" t="s">
        <v>28</v>
      </c>
      <c r="W40" s="14" t="s">
        <v>28</v>
      </c>
      <c r="X40" s="14" t="s">
        <v>28</v>
      </c>
      <c r="Y40" s="14" t="s">
        <v>28</v>
      </c>
      <c r="Z40" s="21" t="s">
        <v>28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250</v>
      </c>
      <c r="C42" s="9"/>
      <c r="D42" s="16">
        <v>7.0572322847053365E-2</v>
      </c>
      <c r="E42" s="1">
        <v>7.9582754284957969E-3</v>
      </c>
      <c r="F42" s="1">
        <v>9.7303152547437621E-4</v>
      </c>
      <c r="G42" s="1">
        <v>3.4538833418890781E-2</v>
      </c>
      <c r="H42" s="1">
        <v>3.8741721854304635E-3</v>
      </c>
      <c r="I42" s="1">
        <v>0.16158024889348532</v>
      </c>
      <c r="J42" s="1">
        <v>2.4412636479565788E-2</v>
      </c>
      <c r="K42" s="16">
        <v>8.8690408922425541E-3</v>
      </c>
      <c r="L42" s="1">
        <v>4.6109319095110665E-2</v>
      </c>
      <c r="M42" s="1">
        <v>1.0093456565441555E-2</v>
      </c>
      <c r="N42" s="1">
        <v>3.8444602262998277E-2</v>
      </c>
      <c r="O42" s="1">
        <v>0</v>
      </c>
      <c r="P42" s="1">
        <v>3.0818022940848507E-2</v>
      </c>
      <c r="Q42" s="1">
        <v>2.7777777777777778E-4</v>
      </c>
      <c r="R42" s="1">
        <v>3.5014005602240897E-4</v>
      </c>
      <c r="S42" s="1">
        <v>0</v>
      </c>
      <c r="T42" s="1">
        <v>0</v>
      </c>
      <c r="U42" s="1">
        <v>0.14766421834670668</v>
      </c>
      <c r="V42" s="1">
        <v>0</v>
      </c>
      <c r="W42" s="1">
        <v>8.8043864263963989E-2</v>
      </c>
      <c r="X42" s="1">
        <v>5.274261603375527E-4</v>
      </c>
      <c r="Y42" s="1">
        <v>3.9158815707617109E-3</v>
      </c>
      <c r="Z42" s="22">
        <v>0.32097672928939247</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249</v>
      </c>
      <c r="C44" s="9"/>
      <c r="D44" s="16">
        <v>6.6139873675109456E-2</v>
      </c>
      <c r="E44" s="1">
        <v>9.5499305141949573E-3</v>
      </c>
      <c r="F44" s="1">
        <v>6.521739130434782E-4</v>
      </c>
      <c r="G44" s="1">
        <v>3.8833393786604734E-2</v>
      </c>
      <c r="H44" s="1">
        <v>4.6490066225165563E-3</v>
      </c>
      <c r="I44" s="1">
        <v>0.18819030885096352</v>
      </c>
      <c r="J44" s="1">
        <v>2.6130606813453628E-2</v>
      </c>
      <c r="K44" s="16">
        <v>1.0642849070691063E-2</v>
      </c>
      <c r="L44" s="1">
        <v>4.4317219714341591E-2</v>
      </c>
      <c r="M44" s="1">
        <v>1.2112147878529867E-2</v>
      </c>
      <c r="N44" s="1">
        <v>3.9161710109568953E-2</v>
      </c>
      <c r="O44" s="1">
        <v>0</v>
      </c>
      <c r="P44" s="1">
        <v>3.5317788301561598E-2</v>
      </c>
      <c r="Q44" s="1">
        <v>3.3333333333333338E-4</v>
      </c>
      <c r="R44" s="1">
        <v>4.2016806722689073E-4</v>
      </c>
      <c r="S44" s="1">
        <v>0</v>
      </c>
      <c r="T44" s="1">
        <v>0</v>
      </c>
      <c r="U44" s="1">
        <v>0.15600105523019389</v>
      </c>
      <c r="V44" s="1">
        <v>0</v>
      </c>
      <c r="W44" s="1">
        <v>0.10565263711675676</v>
      </c>
      <c r="X44" s="1">
        <v>0</v>
      </c>
      <c r="Y44" s="1">
        <v>4.1835939673882799E-3</v>
      </c>
      <c r="Z44" s="22">
        <v>0.25771220303452141</v>
      </c>
    </row>
    <row r="45" spans="1:26" x14ac:dyDescent="0.25">
      <c r="A45" s="5" t="s">
        <v>35</v>
      </c>
      <c r="B45" s="9">
        <v>255</v>
      </c>
      <c r="C45" s="9"/>
      <c r="D45" s="16">
        <v>9.2734568706772796E-2</v>
      </c>
      <c r="E45" s="1">
        <v>0</v>
      </c>
      <c r="F45" s="1">
        <v>2.5773195876288659E-3</v>
      </c>
      <c r="G45" s="1">
        <v>1.3066031580321023E-2</v>
      </c>
      <c r="H45" s="1">
        <v>0</v>
      </c>
      <c r="I45" s="1">
        <v>2.8529949106094219E-2</v>
      </c>
      <c r="J45" s="1">
        <v>1.5822784810126583E-2</v>
      </c>
      <c r="K45" s="16">
        <v>0</v>
      </c>
      <c r="L45" s="1">
        <v>5.5069815998956023E-2</v>
      </c>
      <c r="M45" s="1">
        <v>0</v>
      </c>
      <c r="N45" s="1">
        <v>3.4859063030144855E-2</v>
      </c>
      <c r="O45" s="1">
        <v>0</v>
      </c>
      <c r="P45" s="1">
        <v>8.3191961372830487E-3</v>
      </c>
      <c r="Q45" s="1">
        <v>0</v>
      </c>
      <c r="R45" s="1">
        <v>0</v>
      </c>
      <c r="S45" s="1">
        <v>0</v>
      </c>
      <c r="T45" s="1">
        <v>0</v>
      </c>
      <c r="U45" s="1">
        <v>0.10598003392927052</v>
      </c>
      <c r="V45" s="1">
        <v>0</v>
      </c>
      <c r="W45" s="1">
        <v>0</v>
      </c>
      <c r="X45" s="1">
        <v>3.1645569620253164E-3</v>
      </c>
      <c r="Y45" s="1">
        <v>2.5773195876288659E-3</v>
      </c>
      <c r="Z45" s="22">
        <v>0.63729936056374781</v>
      </c>
    </row>
    <row r="46" spans="1:26" ht="15.75" thickBot="1" x14ac:dyDescent="0.3">
      <c r="A46" s="6" t="s">
        <v>36</v>
      </c>
      <c r="B46" s="11">
        <v>0</v>
      </c>
      <c r="C46" s="11"/>
      <c r="D46" s="17">
        <v>0</v>
      </c>
      <c r="E46" s="18">
        <v>0</v>
      </c>
      <c r="F46" s="18">
        <v>0</v>
      </c>
      <c r="G46" s="18">
        <v>0</v>
      </c>
      <c r="H46" s="18">
        <v>0</v>
      </c>
      <c r="I46" s="18">
        <v>0</v>
      </c>
      <c r="J46" s="18">
        <v>0</v>
      </c>
      <c r="K46" s="17">
        <v>0</v>
      </c>
      <c r="L46" s="18">
        <v>0</v>
      </c>
      <c r="M46" s="18">
        <v>0</v>
      </c>
      <c r="N46" s="18">
        <v>0</v>
      </c>
      <c r="O46" s="18">
        <v>0</v>
      </c>
      <c r="P46" s="18">
        <v>0</v>
      </c>
      <c r="Q46" s="18">
        <v>0</v>
      </c>
      <c r="R46" s="18">
        <v>0</v>
      </c>
      <c r="S46" s="18">
        <v>0</v>
      </c>
      <c r="T46" s="18">
        <v>0</v>
      </c>
      <c r="U46" s="18">
        <v>0</v>
      </c>
      <c r="V46" s="18">
        <v>0</v>
      </c>
      <c r="W46" s="18">
        <v>0</v>
      </c>
      <c r="X46" s="18">
        <v>0</v>
      </c>
      <c r="Y46" s="18">
        <v>0</v>
      </c>
      <c r="Z46" s="23">
        <v>0</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76</v>
      </c>
    </row>
    <row r="2" spans="1:26" x14ac:dyDescent="0.25">
      <c r="A2" t="s">
        <v>77</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23</v>
      </c>
      <c r="C12" s="8">
        <v>2</v>
      </c>
      <c r="D12" s="15" t="s">
        <v>26</v>
      </c>
      <c r="E12" s="14" t="s">
        <v>27</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185</v>
      </c>
      <c r="C13" s="8" t="s">
        <v>41</v>
      </c>
      <c r="D13" s="15" t="s">
        <v>26</v>
      </c>
      <c r="E13" s="14" t="s">
        <v>27</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v>643</v>
      </c>
      <c r="C14" s="8" t="s">
        <v>42</v>
      </c>
      <c r="D14" s="15">
        <v>0.24261275272161742</v>
      </c>
      <c r="E14" s="14">
        <v>1.5552099533437015E-2</v>
      </c>
      <c r="F14" s="14">
        <v>0</v>
      </c>
      <c r="G14" s="14">
        <v>2.3328149300155521E-2</v>
      </c>
      <c r="H14" s="14">
        <v>0</v>
      </c>
      <c r="I14" s="14">
        <v>0.18040435458786938</v>
      </c>
      <c r="J14" s="14">
        <v>9.3312597200622092E-3</v>
      </c>
      <c r="K14" s="15">
        <v>7.7760497667185074E-3</v>
      </c>
      <c r="L14" s="14">
        <v>7.1539657853810265E-2</v>
      </c>
      <c r="M14" s="14">
        <v>7.7760497667185074E-3</v>
      </c>
      <c r="N14" s="14">
        <v>6.2208398133748052E-2</v>
      </c>
      <c r="O14" s="14">
        <v>0</v>
      </c>
      <c r="P14" s="14">
        <v>9.3312597200622092E-3</v>
      </c>
      <c r="Q14" s="14">
        <v>0</v>
      </c>
      <c r="R14" s="14">
        <v>0</v>
      </c>
      <c r="S14" s="14">
        <v>0</v>
      </c>
      <c r="T14" s="14">
        <v>0</v>
      </c>
      <c r="U14" s="14">
        <v>0.13374805598755832</v>
      </c>
      <c r="V14" s="14">
        <v>0</v>
      </c>
      <c r="W14" s="14">
        <v>0.12286158631415242</v>
      </c>
      <c r="X14" s="14">
        <v>0</v>
      </c>
      <c r="Y14" s="14">
        <v>0</v>
      </c>
      <c r="Z14" s="21">
        <v>0.11353032659409021</v>
      </c>
    </row>
    <row r="15" spans="1:26" x14ac:dyDescent="0.25">
      <c r="A15" s="4">
        <v>1987</v>
      </c>
      <c r="B15" s="8">
        <v>400</v>
      </c>
      <c r="C15" s="8" t="s">
        <v>43</v>
      </c>
      <c r="D15" s="15">
        <v>0.14750000000000002</v>
      </c>
      <c r="E15" s="14">
        <v>0</v>
      </c>
      <c r="F15" s="14">
        <v>0</v>
      </c>
      <c r="G15" s="14">
        <v>4.4999999999999998E-2</v>
      </c>
      <c r="H15" s="14">
        <v>0</v>
      </c>
      <c r="I15" s="14">
        <v>0.14249999999999999</v>
      </c>
      <c r="J15" s="14">
        <v>2.5000000000000001E-2</v>
      </c>
      <c r="K15" s="15">
        <v>7.4999999999999997E-3</v>
      </c>
      <c r="L15" s="14">
        <v>0.10750000000000001</v>
      </c>
      <c r="M15" s="14">
        <v>2.2499999999999999E-2</v>
      </c>
      <c r="N15" s="14">
        <v>6.0000000000000005E-2</v>
      </c>
      <c r="O15" s="14">
        <v>0</v>
      </c>
      <c r="P15" s="14">
        <v>2.5000000000000001E-2</v>
      </c>
      <c r="Q15" s="14">
        <v>0</v>
      </c>
      <c r="R15" s="14">
        <v>5.0000000000000001E-3</v>
      </c>
      <c r="S15" s="14">
        <v>0</v>
      </c>
      <c r="T15" s="14">
        <v>0</v>
      </c>
      <c r="U15" s="14">
        <v>0.1875</v>
      </c>
      <c r="V15" s="14">
        <v>0</v>
      </c>
      <c r="W15" s="14">
        <v>6.5000000000000002E-2</v>
      </c>
      <c r="X15" s="14">
        <v>0</v>
      </c>
      <c r="Y15" s="14">
        <v>2.5000000000000001E-3</v>
      </c>
      <c r="Z15" s="21">
        <v>0.1575</v>
      </c>
    </row>
    <row r="16" spans="1:26" x14ac:dyDescent="0.25">
      <c r="A16" s="4">
        <v>1988</v>
      </c>
      <c r="B16" s="8">
        <v>429</v>
      </c>
      <c r="C16" s="8" t="s">
        <v>43</v>
      </c>
      <c r="D16" s="15">
        <v>5.3613053613053616E-2</v>
      </c>
      <c r="E16" s="14">
        <v>4.662004662004662E-3</v>
      </c>
      <c r="F16" s="14">
        <v>4.662004662004662E-3</v>
      </c>
      <c r="G16" s="14">
        <v>3.7296037296037296E-2</v>
      </c>
      <c r="H16" s="14">
        <v>0</v>
      </c>
      <c r="I16" s="14">
        <v>0.13752913752913754</v>
      </c>
      <c r="J16" s="14">
        <v>6.0606060606060608E-2</v>
      </c>
      <c r="K16" s="15">
        <v>4.662004662004662E-3</v>
      </c>
      <c r="L16" s="14">
        <v>2.3310023310023312E-2</v>
      </c>
      <c r="M16" s="14">
        <v>1.3986013986013986E-2</v>
      </c>
      <c r="N16" s="14">
        <v>1.3986013986013986E-2</v>
      </c>
      <c r="O16" s="14">
        <v>0</v>
      </c>
      <c r="P16" s="14">
        <v>4.4289044289044288E-2</v>
      </c>
      <c r="Q16" s="14">
        <v>0</v>
      </c>
      <c r="R16" s="14">
        <v>0</v>
      </c>
      <c r="S16" s="14">
        <v>0</v>
      </c>
      <c r="T16" s="14">
        <v>0</v>
      </c>
      <c r="U16" s="14">
        <v>8.1585081585081584E-2</v>
      </c>
      <c r="V16" s="14">
        <v>0</v>
      </c>
      <c r="W16" s="14">
        <v>0.11888111888111888</v>
      </c>
      <c r="X16" s="14">
        <v>0</v>
      </c>
      <c r="Y16" s="14">
        <v>0</v>
      </c>
      <c r="Z16" s="21">
        <v>0.40093240093240096</v>
      </c>
    </row>
    <row r="17" spans="1:26" x14ac:dyDescent="0.25">
      <c r="A17" s="4">
        <v>1989</v>
      </c>
      <c r="B17" s="8">
        <v>280</v>
      </c>
      <c r="C17" s="8" t="s">
        <v>30</v>
      </c>
      <c r="D17" s="15">
        <v>6.4285714285714293E-2</v>
      </c>
      <c r="E17" s="14">
        <v>1.7857142857142856E-2</v>
      </c>
      <c r="F17" s="14">
        <v>0</v>
      </c>
      <c r="G17" s="14">
        <v>4.642857142857143E-2</v>
      </c>
      <c r="H17" s="14">
        <v>2.1428571428571429E-2</v>
      </c>
      <c r="I17" s="14">
        <v>5.7142857142857141E-2</v>
      </c>
      <c r="J17" s="14">
        <v>0</v>
      </c>
      <c r="K17" s="15">
        <v>0</v>
      </c>
      <c r="L17" s="14">
        <v>0</v>
      </c>
      <c r="M17" s="14">
        <v>3.214285714285714E-2</v>
      </c>
      <c r="N17" s="14">
        <v>0</v>
      </c>
      <c r="O17" s="14">
        <v>0</v>
      </c>
      <c r="P17" s="14">
        <v>2.8571428571428571E-2</v>
      </c>
      <c r="Q17" s="14">
        <v>3.5714285714285713E-3</v>
      </c>
      <c r="R17" s="14">
        <v>0</v>
      </c>
      <c r="S17" s="14">
        <v>0</v>
      </c>
      <c r="T17" s="14">
        <v>0</v>
      </c>
      <c r="U17" s="14">
        <v>0.13214285714285715</v>
      </c>
      <c r="V17" s="14">
        <v>0</v>
      </c>
      <c r="W17" s="14">
        <v>0.11428571428571428</v>
      </c>
      <c r="X17" s="14">
        <v>0</v>
      </c>
      <c r="Y17" s="14">
        <v>0</v>
      </c>
      <c r="Z17" s="21">
        <v>0.48214285714285715</v>
      </c>
    </row>
    <row r="18" spans="1:26" x14ac:dyDescent="0.25">
      <c r="A18" s="4">
        <v>1990</v>
      </c>
      <c r="B18" s="8">
        <v>39</v>
      </c>
      <c r="C18" s="8" t="s">
        <v>62</v>
      </c>
      <c r="D18" s="15">
        <v>0</v>
      </c>
      <c r="E18" s="14">
        <v>0</v>
      </c>
      <c r="F18" s="14">
        <v>0</v>
      </c>
      <c r="G18" s="14">
        <v>0.12820512820512819</v>
      </c>
      <c r="H18" s="14">
        <v>0</v>
      </c>
      <c r="I18" s="14">
        <v>0.15384615384615385</v>
      </c>
      <c r="J18" s="14">
        <v>0</v>
      </c>
      <c r="K18" s="15">
        <v>0</v>
      </c>
      <c r="L18" s="14">
        <v>0</v>
      </c>
      <c r="M18" s="14">
        <v>0</v>
      </c>
      <c r="N18" s="14">
        <v>0</v>
      </c>
      <c r="O18" s="14">
        <v>0</v>
      </c>
      <c r="P18" s="14">
        <v>0</v>
      </c>
      <c r="Q18" s="14">
        <v>0</v>
      </c>
      <c r="R18" s="14">
        <v>0</v>
      </c>
      <c r="S18" s="14">
        <v>0</v>
      </c>
      <c r="T18" s="14">
        <v>0</v>
      </c>
      <c r="U18" s="14">
        <v>0.10256410256410256</v>
      </c>
      <c r="V18" s="14">
        <v>0</v>
      </c>
      <c r="W18" s="14">
        <v>0.10256410256410256</v>
      </c>
      <c r="X18" s="14">
        <v>0</v>
      </c>
      <c r="Y18" s="14">
        <v>0</v>
      </c>
      <c r="Z18" s="21">
        <v>0.51282051282051277</v>
      </c>
    </row>
    <row r="19" spans="1:26" x14ac:dyDescent="0.25">
      <c r="A19" s="4">
        <v>1991</v>
      </c>
      <c r="B19" s="8">
        <v>12</v>
      </c>
      <c r="C19" s="8" t="s">
        <v>61</v>
      </c>
      <c r="D19" s="15">
        <v>0</v>
      </c>
      <c r="E19" s="14">
        <v>0</v>
      </c>
      <c r="F19" s="14">
        <v>0</v>
      </c>
      <c r="G19" s="14">
        <v>0</v>
      </c>
      <c r="H19" s="14">
        <v>0</v>
      </c>
      <c r="I19" s="14">
        <v>0</v>
      </c>
      <c r="J19" s="14">
        <v>0</v>
      </c>
      <c r="K19" s="15">
        <v>0</v>
      </c>
      <c r="L19" s="14">
        <v>0</v>
      </c>
      <c r="M19" s="14">
        <v>0</v>
      </c>
      <c r="N19" s="14">
        <v>8.3333333333333329E-2</v>
      </c>
      <c r="O19" s="14">
        <v>0</v>
      </c>
      <c r="P19" s="14">
        <v>8.3333333333333329E-2</v>
      </c>
      <c r="Q19" s="14">
        <v>0</v>
      </c>
      <c r="R19" s="14">
        <v>0</v>
      </c>
      <c r="S19" s="14">
        <v>0</v>
      </c>
      <c r="T19" s="14">
        <v>0</v>
      </c>
      <c r="U19" s="14">
        <v>0</v>
      </c>
      <c r="V19" s="14">
        <v>0</v>
      </c>
      <c r="W19" s="14">
        <v>0.83333333333333337</v>
      </c>
      <c r="X19" s="14">
        <v>0</v>
      </c>
      <c r="Y19" s="14">
        <v>0</v>
      </c>
      <c r="Z19" s="21">
        <v>0</v>
      </c>
    </row>
    <row r="20" spans="1:26" x14ac:dyDescent="0.25">
      <c r="A20" s="4">
        <v>1992</v>
      </c>
      <c r="B20" s="8">
        <v>49</v>
      </c>
      <c r="C20" s="8" t="s">
        <v>42</v>
      </c>
      <c r="D20" s="15">
        <v>0</v>
      </c>
      <c r="E20" s="14">
        <v>0</v>
      </c>
      <c r="F20" s="14">
        <v>0</v>
      </c>
      <c r="G20" s="14">
        <v>0</v>
      </c>
      <c r="H20" s="14">
        <v>0</v>
      </c>
      <c r="I20" s="14">
        <v>0.38775510204081631</v>
      </c>
      <c r="J20" s="14">
        <v>4.0816326530612242E-2</v>
      </c>
      <c r="K20" s="15">
        <v>0</v>
      </c>
      <c r="L20" s="14">
        <v>0</v>
      </c>
      <c r="M20" s="14">
        <v>0</v>
      </c>
      <c r="N20" s="14">
        <v>0.10204081632653061</v>
      </c>
      <c r="O20" s="14">
        <v>0</v>
      </c>
      <c r="P20" s="14">
        <v>0.16326530612244897</v>
      </c>
      <c r="Q20" s="14">
        <v>0</v>
      </c>
      <c r="R20" s="14">
        <v>0</v>
      </c>
      <c r="S20" s="14">
        <v>0</v>
      </c>
      <c r="T20" s="14">
        <v>0</v>
      </c>
      <c r="U20" s="14">
        <v>0.26530612244897961</v>
      </c>
      <c r="V20" s="14">
        <v>0</v>
      </c>
      <c r="W20" s="14">
        <v>0</v>
      </c>
      <c r="X20" s="14">
        <v>0</v>
      </c>
      <c r="Y20" s="14">
        <v>0</v>
      </c>
      <c r="Z20" s="21">
        <v>4.0816326530612242E-2</v>
      </c>
    </row>
    <row r="21" spans="1:26" x14ac:dyDescent="0.25">
      <c r="A21" s="4">
        <v>1993</v>
      </c>
      <c r="B21" s="8">
        <v>128</v>
      </c>
      <c r="C21" s="8" t="s">
        <v>43</v>
      </c>
      <c r="D21" s="15">
        <v>4.6875E-2</v>
      </c>
      <c r="E21" s="14">
        <v>0</v>
      </c>
      <c r="F21" s="14">
        <v>0</v>
      </c>
      <c r="G21" s="14">
        <v>0</v>
      </c>
      <c r="H21" s="14">
        <v>0</v>
      </c>
      <c r="I21" s="14">
        <v>0.140625</v>
      </c>
      <c r="J21" s="14">
        <v>0.1171875</v>
      </c>
      <c r="K21" s="15">
        <v>1.5625E-2</v>
      </c>
      <c r="L21" s="14">
        <v>0.1015625</v>
      </c>
      <c r="M21" s="14">
        <v>0</v>
      </c>
      <c r="N21" s="14">
        <v>0</v>
      </c>
      <c r="O21" s="14">
        <v>0</v>
      </c>
      <c r="P21" s="14">
        <v>3.125E-2</v>
      </c>
      <c r="Q21" s="14">
        <v>0</v>
      </c>
      <c r="R21" s="14">
        <v>0</v>
      </c>
      <c r="S21" s="14">
        <v>0</v>
      </c>
      <c r="T21" s="14">
        <v>0</v>
      </c>
      <c r="U21" s="14">
        <v>0.2890625</v>
      </c>
      <c r="V21" s="14">
        <v>0</v>
      </c>
      <c r="W21" s="14">
        <v>3.125E-2</v>
      </c>
      <c r="X21" s="14">
        <v>0</v>
      </c>
      <c r="Y21" s="14">
        <v>4.6875E-2</v>
      </c>
      <c r="Z21" s="21">
        <v>0.1796875</v>
      </c>
    </row>
    <row r="22" spans="1:26" x14ac:dyDescent="0.25">
      <c r="A22" s="4">
        <v>1994</v>
      </c>
      <c r="B22" s="8">
        <v>77</v>
      </c>
      <c r="C22" s="8" t="s">
        <v>43</v>
      </c>
      <c r="D22" s="15">
        <v>3.896103896103896E-2</v>
      </c>
      <c r="E22" s="14">
        <v>0</v>
      </c>
      <c r="F22" s="14">
        <v>0</v>
      </c>
      <c r="G22" s="14">
        <v>9.0909090909090912E-2</v>
      </c>
      <c r="H22" s="14">
        <v>0</v>
      </c>
      <c r="I22" s="14">
        <v>0.18181818181818182</v>
      </c>
      <c r="J22" s="14">
        <v>0</v>
      </c>
      <c r="K22" s="15">
        <v>3.896103896103896E-2</v>
      </c>
      <c r="L22" s="14">
        <v>2.5974025974025976E-2</v>
      </c>
      <c r="M22" s="14">
        <v>0</v>
      </c>
      <c r="N22" s="14">
        <v>7.792207792207792E-2</v>
      </c>
      <c r="O22" s="14">
        <v>0</v>
      </c>
      <c r="P22" s="14">
        <v>0</v>
      </c>
      <c r="Q22" s="14">
        <v>0</v>
      </c>
      <c r="R22" s="14">
        <v>0</v>
      </c>
      <c r="S22" s="14">
        <v>0</v>
      </c>
      <c r="T22" s="14">
        <v>0</v>
      </c>
      <c r="U22" s="14">
        <v>0</v>
      </c>
      <c r="V22" s="14">
        <v>0</v>
      </c>
      <c r="W22" s="14">
        <v>0</v>
      </c>
      <c r="X22" s="14">
        <v>0</v>
      </c>
      <c r="Y22" s="14">
        <v>0</v>
      </c>
      <c r="Z22" s="21">
        <v>0.54545454545454541</v>
      </c>
    </row>
    <row r="23" spans="1:26" x14ac:dyDescent="0.25">
      <c r="A23" s="4">
        <v>1995</v>
      </c>
      <c r="B23" s="8">
        <v>117</v>
      </c>
      <c r="C23" s="8" t="s">
        <v>43</v>
      </c>
      <c r="D23" s="15">
        <v>0</v>
      </c>
      <c r="E23" s="14">
        <v>0</v>
      </c>
      <c r="F23" s="14">
        <v>0</v>
      </c>
      <c r="G23" s="14">
        <v>0</v>
      </c>
      <c r="H23" s="14">
        <v>2.564102564102564E-2</v>
      </c>
      <c r="I23" s="14">
        <v>0.26495726495726496</v>
      </c>
      <c r="J23" s="14">
        <v>2.564102564102564E-2</v>
      </c>
      <c r="K23" s="15">
        <v>0</v>
      </c>
      <c r="L23" s="14">
        <v>0</v>
      </c>
      <c r="M23" s="14">
        <v>2.564102564102564E-2</v>
      </c>
      <c r="N23" s="14">
        <v>5.9829059829059832E-2</v>
      </c>
      <c r="O23" s="14">
        <v>0</v>
      </c>
      <c r="P23" s="14">
        <v>1.7094017094017096E-2</v>
      </c>
      <c r="Q23" s="14">
        <v>0</v>
      </c>
      <c r="R23" s="14">
        <v>0</v>
      </c>
      <c r="S23" s="14">
        <v>0</v>
      </c>
      <c r="T23" s="14">
        <v>0</v>
      </c>
      <c r="U23" s="14">
        <v>0.10256410256410256</v>
      </c>
      <c r="V23" s="14">
        <v>0</v>
      </c>
      <c r="W23" s="14">
        <v>8.5470085470085479E-3</v>
      </c>
      <c r="X23" s="14">
        <v>0</v>
      </c>
      <c r="Y23" s="14">
        <v>0</v>
      </c>
      <c r="Z23" s="21">
        <v>0.47008547008547008</v>
      </c>
    </row>
    <row r="24" spans="1:26" x14ac:dyDescent="0.25">
      <c r="A24" s="4">
        <v>1996</v>
      </c>
      <c r="B24" s="8">
        <v>291</v>
      </c>
      <c r="C24" s="8" t="s">
        <v>43</v>
      </c>
      <c r="D24" s="15">
        <v>3.4364261168384883E-2</v>
      </c>
      <c r="E24" s="14">
        <v>0</v>
      </c>
      <c r="F24" s="14">
        <v>0</v>
      </c>
      <c r="G24" s="14">
        <v>0</v>
      </c>
      <c r="H24" s="14">
        <v>0</v>
      </c>
      <c r="I24" s="14">
        <v>0</v>
      </c>
      <c r="J24" s="14">
        <v>3.4364261168384883E-2</v>
      </c>
      <c r="K24" s="15">
        <v>0</v>
      </c>
      <c r="L24" s="14">
        <v>3.0927835051546393E-2</v>
      </c>
      <c r="M24" s="14">
        <v>0</v>
      </c>
      <c r="N24" s="14">
        <v>2.4054982817869417E-2</v>
      </c>
      <c r="O24" s="14">
        <v>0</v>
      </c>
      <c r="P24" s="14">
        <v>6.8728522336769758E-3</v>
      </c>
      <c r="Q24" s="14">
        <v>0</v>
      </c>
      <c r="R24" s="14">
        <v>0</v>
      </c>
      <c r="S24" s="14">
        <v>0</v>
      </c>
      <c r="T24" s="14">
        <v>0</v>
      </c>
      <c r="U24" s="14">
        <v>6.1855670103092786E-2</v>
      </c>
      <c r="V24" s="14">
        <v>0</v>
      </c>
      <c r="W24" s="14">
        <v>0</v>
      </c>
      <c r="X24" s="14">
        <v>0</v>
      </c>
      <c r="Y24" s="14">
        <v>0</v>
      </c>
      <c r="Z24" s="21">
        <v>0.80756013745704469</v>
      </c>
    </row>
    <row r="25" spans="1:26" x14ac:dyDescent="0.25">
      <c r="A25" s="4">
        <v>1997</v>
      </c>
      <c r="B25" s="8">
        <v>180</v>
      </c>
      <c r="C25" s="8" t="s">
        <v>30</v>
      </c>
      <c r="D25" s="15">
        <v>0.13333333333333333</v>
      </c>
      <c r="E25" s="14">
        <v>0</v>
      </c>
      <c r="F25" s="14">
        <v>0</v>
      </c>
      <c r="G25" s="14">
        <v>1.1111111111111112E-2</v>
      </c>
      <c r="H25" s="14">
        <v>0</v>
      </c>
      <c r="I25" s="14">
        <v>4.4444444444444446E-2</v>
      </c>
      <c r="J25" s="14">
        <v>0</v>
      </c>
      <c r="K25" s="15">
        <v>0</v>
      </c>
      <c r="L25" s="14">
        <v>6.6666666666666666E-2</v>
      </c>
      <c r="M25" s="14">
        <v>0</v>
      </c>
      <c r="N25" s="14">
        <v>3.888888888888889E-2</v>
      </c>
      <c r="O25" s="14">
        <v>0</v>
      </c>
      <c r="P25" s="14">
        <v>1.1111111111111112E-2</v>
      </c>
      <c r="Q25" s="14">
        <v>0</v>
      </c>
      <c r="R25" s="14">
        <v>0</v>
      </c>
      <c r="S25" s="14">
        <v>0</v>
      </c>
      <c r="T25" s="14">
        <v>0</v>
      </c>
      <c r="U25" s="14">
        <v>0.11666666666666667</v>
      </c>
      <c r="V25" s="14">
        <v>0</v>
      </c>
      <c r="W25" s="14">
        <v>0</v>
      </c>
      <c r="X25" s="14">
        <v>0</v>
      </c>
      <c r="Y25" s="14">
        <v>5.5555555555555558E-3</v>
      </c>
      <c r="Z25" s="21">
        <v>0.57222222222222219</v>
      </c>
    </row>
    <row r="26" spans="1:26" x14ac:dyDescent="0.25">
      <c r="A26" s="4">
        <v>1998</v>
      </c>
      <c r="B26" s="8">
        <v>171</v>
      </c>
      <c r="C26" s="8" t="s">
        <v>78</v>
      </c>
      <c r="D26" s="15" t="s">
        <v>26</v>
      </c>
      <c r="E26" s="14" t="s">
        <v>27</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v>27</v>
      </c>
      <c r="C27" s="8">
        <v>5</v>
      </c>
      <c r="D27" s="15" t="s">
        <v>26</v>
      </c>
      <c r="E27" s="14" t="s">
        <v>27</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t="s">
        <v>40</v>
      </c>
      <c r="C28" s="8"/>
      <c r="D28" s="15" t="s">
        <v>28</v>
      </c>
      <c r="E28" s="14" t="s">
        <v>28</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t="s">
        <v>40</v>
      </c>
      <c r="C29" s="8"/>
      <c r="D29" s="15" t="s">
        <v>28</v>
      </c>
      <c r="E29" s="14" t="s">
        <v>28</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t="s">
        <v>40</v>
      </c>
      <c r="C30" s="8"/>
      <c r="D30" s="15" t="s">
        <v>28</v>
      </c>
      <c r="E30" s="14" t="s">
        <v>28</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t="s">
        <v>40</v>
      </c>
      <c r="C31" s="8"/>
      <c r="D31" s="15" t="s">
        <v>28</v>
      </c>
      <c r="E31" s="14" t="s">
        <v>28</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t="s">
        <v>40</v>
      </c>
      <c r="C32" s="8"/>
      <c r="D32" s="15" t="s">
        <v>28</v>
      </c>
      <c r="E32" s="14" t="s">
        <v>28</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t="s">
        <v>40</v>
      </c>
      <c r="C33" s="8"/>
      <c r="D33" s="15" t="s">
        <v>28</v>
      </c>
      <c r="E33" s="14" t="s">
        <v>28</v>
      </c>
      <c r="F33" s="14" t="s">
        <v>28</v>
      </c>
      <c r="G33" s="14" t="s">
        <v>28</v>
      </c>
      <c r="H33" s="14" t="s">
        <v>28</v>
      </c>
      <c r="I33" s="14" t="s">
        <v>28</v>
      </c>
      <c r="J33" s="14" t="s">
        <v>28</v>
      </c>
      <c r="K33" s="15" t="s">
        <v>28</v>
      </c>
      <c r="L33" s="14" t="s">
        <v>28</v>
      </c>
      <c r="M33" s="14" t="s">
        <v>28</v>
      </c>
      <c r="N33" s="14" t="s">
        <v>28</v>
      </c>
      <c r="O33" s="14" t="s">
        <v>28</v>
      </c>
      <c r="P33" s="14" t="s">
        <v>28</v>
      </c>
      <c r="Q33" s="14" t="s">
        <v>28</v>
      </c>
      <c r="R33" s="14" t="s">
        <v>28</v>
      </c>
      <c r="S33" s="14" t="s">
        <v>28</v>
      </c>
      <c r="T33" s="14" t="s">
        <v>28</v>
      </c>
      <c r="U33" s="14" t="s">
        <v>28</v>
      </c>
      <c r="V33" s="14" t="s">
        <v>28</v>
      </c>
      <c r="W33" s="14" t="s">
        <v>28</v>
      </c>
      <c r="X33" s="14" t="s">
        <v>28</v>
      </c>
      <c r="Y33" s="14" t="s">
        <v>28</v>
      </c>
      <c r="Z33" s="21" t="s">
        <v>28</v>
      </c>
    </row>
    <row r="34" spans="1:26" x14ac:dyDescent="0.25">
      <c r="A34" s="4">
        <v>2006</v>
      </c>
      <c r="B34" s="8" t="s">
        <v>40</v>
      </c>
      <c r="C34" s="8"/>
      <c r="D34" s="15" t="s">
        <v>28</v>
      </c>
      <c r="E34" s="14" t="s">
        <v>28</v>
      </c>
      <c r="F34" s="14" t="s">
        <v>28</v>
      </c>
      <c r="G34" s="14" t="s">
        <v>28</v>
      </c>
      <c r="H34" s="14" t="s">
        <v>28</v>
      </c>
      <c r="I34" s="14" t="s">
        <v>28</v>
      </c>
      <c r="J34" s="14" t="s">
        <v>28</v>
      </c>
      <c r="K34" s="15" t="s">
        <v>28</v>
      </c>
      <c r="L34" s="14" t="s">
        <v>28</v>
      </c>
      <c r="M34" s="14" t="s">
        <v>28</v>
      </c>
      <c r="N34" s="14" t="s">
        <v>28</v>
      </c>
      <c r="O34" s="14" t="s">
        <v>28</v>
      </c>
      <c r="P34" s="14" t="s">
        <v>28</v>
      </c>
      <c r="Q34" s="14" t="s">
        <v>28</v>
      </c>
      <c r="R34" s="14" t="s">
        <v>28</v>
      </c>
      <c r="S34" s="14" t="s">
        <v>28</v>
      </c>
      <c r="T34" s="14" t="s">
        <v>28</v>
      </c>
      <c r="U34" s="14" t="s">
        <v>28</v>
      </c>
      <c r="V34" s="14" t="s">
        <v>28</v>
      </c>
      <c r="W34" s="14" t="s">
        <v>28</v>
      </c>
      <c r="X34" s="14" t="s">
        <v>28</v>
      </c>
      <c r="Y34" s="14" t="s">
        <v>28</v>
      </c>
      <c r="Z34" s="21" t="s">
        <v>28</v>
      </c>
    </row>
    <row r="35" spans="1:26" x14ac:dyDescent="0.25">
      <c r="A35" s="4">
        <v>2007</v>
      </c>
      <c r="B35" s="8" t="s">
        <v>40</v>
      </c>
      <c r="C35" s="8"/>
      <c r="D35" s="15" t="s">
        <v>28</v>
      </c>
      <c r="E35" s="14" t="s">
        <v>28</v>
      </c>
      <c r="F35" s="14" t="s">
        <v>28</v>
      </c>
      <c r="G35" s="14" t="s">
        <v>28</v>
      </c>
      <c r="H35" s="14" t="s">
        <v>28</v>
      </c>
      <c r="I35" s="14" t="s">
        <v>28</v>
      </c>
      <c r="J35" s="14" t="s">
        <v>28</v>
      </c>
      <c r="K35" s="15" t="s">
        <v>28</v>
      </c>
      <c r="L35" s="14" t="s">
        <v>28</v>
      </c>
      <c r="M35" s="14" t="s">
        <v>28</v>
      </c>
      <c r="N35" s="14" t="s">
        <v>28</v>
      </c>
      <c r="O35" s="14" t="s">
        <v>28</v>
      </c>
      <c r="P35" s="14" t="s">
        <v>28</v>
      </c>
      <c r="Q35" s="14" t="s">
        <v>28</v>
      </c>
      <c r="R35" s="14" t="s">
        <v>28</v>
      </c>
      <c r="S35" s="14" t="s">
        <v>28</v>
      </c>
      <c r="T35" s="14" t="s">
        <v>28</v>
      </c>
      <c r="U35" s="14" t="s">
        <v>28</v>
      </c>
      <c r="V35" s="14" t="s">
        <v>28</v>
      </c>
      <c r="W35" s="14" t="s">
        <v>28</v>
      </c>
      <c r="X35" s="14" t="s">
        <v>28</v>
      </c>
      <c r="Y35" s="14" t="s">
        <v>28</v>
      </c>
      <c r="Z35" s="21" t="s">
        <v>28</v>
      </c>
    </row>
    <row r="36" spans="1:26" x14ac:dyDescent="0.25">
      <c r="A36" s="4">
        <v>2008</v>
      </c>
      <c r="B36" s="8" t="s">
        <v>40</v>
      </c>
      <c r="C36" s="8"/>
      <c r="D36" s="15" t="s">
        <v>28</v>
      </c>
      <c r="E36" s="14" t="s">
        <v>28</v>
      </c>
      <c r="F36" s="14" t="s">
        <v>28</v>
      </c>
      <c r="G36" s="14" t="s">
        <v>28</v>
      </c>
      <c r="H36" s="14" t="s">
        <v>28</v>
      </c>
      <c r="I36" s="14" t="s">
        <v>28</v>
      </c>
      <c r="J36" s="14" t="s">
        <v>28</v>
      </c>
      <c r="K36" s="15" t="s">
        <v>28</v>
      </c>
      <c r="L36" s="14" t="s">
        <v>28</v>
      </c>
      <c r="M36" s="14" t="s">
        <v>28</v>
      </c>
      <c r="N36" s="14" t="s">
        <v>28</v>
      </c>
      <c r="O36" s="14" t="s">
        <v>28</v>
      </c>
      <c r="P36" s="14" t="s">
        <v>28</v>
      </c>
      <c r="Q36" s="14" t="s">
        <v>28</v>
      </c>
      <c r="R36" s="14" t="s">
        <v>28</v>
      </c>
      <c r="S36" s="14" t="s">
        <v>28</v>
      </c>
      <c r="T36" s="14" t="s">
        <v>28</v>
      </c>
      <c r="U36" s="14" t="s">
        <v>28</v>
      </c>
      <c r="V36" s="14" t="s">
        <v>28</v>
      </c>
      <c r="W36" s="14" t="s">
        <v>28</v>
      </c>
      <c r="X36" s="14" t="s">
        <v>28</v>
      </c>
      <c r="Y36" s="14" t="s">
        <v>28</v>
      </c>
      <c r="Z36" s="21" t="s">
        <v>28</v>
      </c>
    </row>
    <row r="37" spans="1:26" x14ac:dyDescent="0.25">
      <c r="A37" s="4">
        <v>2009</v>
      </c>
      <c r="B37" s="8" t="s">
        <v>40</v>
      </c>
      <c r="C37" s="8"/>
      <c r="D37" s="15" t="s">
        <v>28</v>
      </c>
      <c r="E37" s="14" t="s">
        <v>28</v>
      </c>
      <c r="F37" s="14" t="s">
        <v>28</v>
      </c>
      <c r="G37" s="14" t="s">
        <v>28</v>
      </c>
      <c r="H37" s="14" t="s">
        <v>28</v>
      </c>
      <c r="I37" s="14" t="s">
        <v>28</v>
      </c>
      <c r="J37" s="14" t="s">
        <v>28</v>
      </c>
      <c r="K37" s="15" t="s">
        <v>28</v>
      </c>
      <c r="L37" s="14" t="s">
        <v>28</v>
      </c>
      <c r="M37" s="14" t="s">
        <v>28</v>
      </c>
      <c r="N37" s="14" t="s">
        <v>28</v>
      </c>
      <c r="O37" s="14" t="s">
        <v>28</v>
      </c>
      <c r="P37" s="14" t="s">
        <v>28</v>
      </c>
      <c r="Q37" s="14" t="s">
        <v>28</v>
      </c>
      <c r="R37" s="14" t="s">
        <v>28</v>
      </c>
      <c r="S37" s="14" t="s">
        <v>28</v>
      </c>
      <c r="T37" s="14" t="s">
        <v>28</v>
      </c>
      <c r="U37" s="14" t="s">
        <v>28</v>
      </c>
      <c r="V37" s="14" t="s">
        <v>28</v>
      </c>
      <c r="W37" s="14" t="s">
        <v>28</v>
      </c>
      <c r="X37" s="14" t="s">
        <v>28</v>
      </c>
      <c r="Y37" s="14" t="s">
        <v>28</v>
      </c>
      <c r="Z37" s="21" t="s">
        <v>28</v>
      </c>
    </row>
    <row r="38" spans="1:26" x14ac:dyDescent="0.25">
      <c r="A38" s="4">
        <v>2010</v>
      </c>
      <c r="B38" s="8" t="s">
        <v>40</v>
      </c>
      <c r="C38" s="8"/>
      <c r="D38" s="15" t="s">
        <v>28</v>
      </c>
      <c r="E38" s="14" t="s">
        <v>28</v>
      </c>
      <c r="F38" s="14" t="s">
        <v>28</v>
      </c>
      <c r="G38" s="14" t="s">
        <v>28</v>
      </c>
      <c r="H38" s="14" t="s">
        <v>28</v>
      </c>
      <c r="I38" s="14" t="s">
        <v>28</v>
      </c>
      <c r="J38" s="14" t="s">
        <v>28</v>
      </c>
      <c r="K38" s="15" t="s">
        <v>28</v>
      </c>
      <c r="L38" s="14" t="s">
        <v>28</v>
      </c>
      <c r="M38" s="14" t="s">
        <v>28</v>
      </c>
      <c r="N38" s="14" t="s">
        <v>28</v>
      </c>
      <c r="O38" s="14" t="s">
        <v>28</v>
      </c>
      <c r="P38" s="14" t="s">
        <v>28</v>
      </c>
      <c r="Q38" s="14" t="s">
        <v>28</v>
      </c>
      <c r="R38" s="14" t="s">
        <v>28</v>
      </c>
      <c r="S38" s="14" t="s">
        <v>28</v>
      </c>
      <c r="T38" s="14" t="s">
        <v>28</v>
      </c>
      <c r="U38" s="14" t="s">
        <v>28</v>
      </c>
      <c r="V38" s="14" t="s">
        <v>28</v>
      </c>
      <c r="W38" s="14" t="s">
        <v>28</v>
      </c>
      <c r="X38" s="14" t="s">
        <v>28</v>
      </c>
      <c r="Y38" s="14" t="s">
        <v>28</v>
      </c>
      <c r="Z38" s="21" t="s">
        <v>28</v>
      </c>
    </row>
    <row r="39" spans="1:26" x14ac:dyDescent="0.25">
      <c r="A39" s="4">
        <v>2011</v>
      </c>
      <c r="B39" s="8" t="s">
        <v>40</v>
      </c>
      <c r="C39" s="8"/>
      <c r="D39" s="15" t="s">
        <v>28</v>
      </c>
      <c r="E39" s="14" t="s">
        <v>28</v>
      </c>
      <c r="F39" s="14" t="s">
        <v>28</v>
      </c>
      <c r="G39" s="14" t="s">
        <v>28</v>
      </c>
      <c r="H39" s="14" t="s">
        <v>28</v>
      </c>
      <c r="I39" s="14" t="s">
        <v>28</v>
      </c>
      <c r="J39" s="14" t="s">
        <v>28</v>
      </c>
      <c r="K39" s="15" t="s">
        <v>28</v>
      </c>
      <c r="L39" s="14" t="s">
        <v>28</v>
      </c>
      <c r="M39" s="14" t="s">
        <v>28</v>
      </c>
      <c r="N39" s="14" t="s">
        <v>28</v>
      </c>
      <c r="O39" s="14" t="s">
        <v>28</v>
      </c>
      <c r="P39" s="14" t="s">
        <v>28</v>
      </c>
      <c r="Q39" s="14" t="s">
        <v>28</v>
      </c>
      <c r="R39" s="14" t="s">
        <v>28</v>
      </c>
      <c r="S39" s="14" t="s">
        <v>28</v>
      </c>
      <c r="T39" s="14" t="s">
        <v>28</v>
      </c>
      <c r="U39" s="14" t="s">
        <v>28</v>
      </c>
      <c r="V39" s="14" t="s">
        <v>28</v>
      </c>
      <c r="W39" s="14" t="s">
        <v>28</v>
      </c>
      <c r="X39" s="14" t="s">
        <v>28</v>
      </c>
      <c r="Y39" s="14" t="s">
        <v>28</v>
      </c>
      <c r="Z39" s="21" t="s">
        <v>28</v>
      </c>
    </row>
    <row r="40" spans="1:26" x14ac:dyDescent="0.25">
      <c r="A40" s="4">
        <v>2012</v>
      </c>
      <c r="B40" s="8" t="s">
        <v>40</v>
      </c>
      <c r="C40" s="8"/>
      <c r="D40" s="15" t="s">
        <v>28</v>
      </c>
      <c r="E40" s="14" t="s">
        <v>28</v>
      </c>
      <c r="F40" s="14" t="s">
        <v>28</v>
      </c>
      <c r="G40" s="14" t="s">
        <v>28</v>
      </c>
      <c r="H40" s="14" t="s">
        <v>28</v>
      </c>
      <c r="I40" s="14" t="s">
        <v>28</v>
      </c>
      <c r="J40" s="14" t="s">
        <v>28</v>
      </c>
      <c r="K40" s="15" t="s">
        <v>28</v>
      </c>
      <c r="L40" s="14" t="s">
        <v>28</v>
      </c>
      <c r="M40" s="14" t="s">
        <v>28</v>
      </c>
      <c r="N40" s="14" t="s">
        <v>28</v>
      </c>
      <c r="O40" s="14" t="s">
        <v>28</v>
      </c>
      <c r="P40" s="14" t="s">
        <v>28</v>
      </c>
      <c r="Q40" s="14" t="s">
        <v>28</v>
      </c>
      <c r="R40" s="14" t="s">
        <v>28</v>
      </c>
      <c r="S40" s="14" t="s">
        <v>28</v>
      </c>
      <c r="T40" s="14" t="s">
        <v>28</v>
      </c>
      <c r="U40" s="14" t="s">
        <v>28</v>
      </c>
      <c r="V40" s="14" t="s">
        <v>28</v>
      </c>
      <c r="W40" s="14" t="s">
        <v>28</v>
      </c>
      <c r="X40" s="14" t="s">
        <v>28</v>
      </c>
      <c r="Y40" s="14" t="s">
        <v>28</v>
      </c>
      <c r="Z40" s="21" t="s">
        <v>28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220</v>
      </c>
      <c r="C42" s="9"/>
      <c r="D42" s="16">
        <v>6.3462096173595217E-2</v>
      </c>
      <c r="E42" s="1">
        <v>3.1726039210487112E-3</v>
      </c>
      <c r="F42" s="1">
        <v>3.885003885003885E-4</v>
      </c>
      <c r="G42" s="1">
        <v>3.1856507354174543E-2</v>
      </c>
      <c r="H42" s="1">
        <v>3.9224664224664224E-3</v>
      </c>
      <c r="I42" s="1">
        <v>0.14091854136389378</v>
      </c>
      <c r="J42" s="1">
        <v>2.6078869472178801E-2</v>
      </c>
      <c r="K42" s="16">
        <v>6.2103411158135101E-3</v>
      </c>
      <c r="L42" s="1">
        <v>3.5623392404672716E-2</v>
      </c>
      <c r="M42" s="1">
        <v>8.5038288780512738E-3</v>
      </c>
      <c r="N42" s="1">
        <v>4.3521964269793503E-2</v>
      </c>
      <c r="O42" s="1">
        <v>0</v>
      </c>
      <c r="P42" s="1">
        <v>3.5009862706260213E-2</v>
      </c>
      <c r="Q42" s="1">
        <v>2.9761904761904759E-4</v>
      </c>
      <c r="R42" s="1">
        <v>4.1666666666666669E-4</v>
      </c>
      <c r="S42" s="1">
        <v>0</v>
      </c>
      <c r="T42" s="1">
        <v>0</v>
      </c>
      <c r="U42" s="1">
        <v>0.12274959658853676</v>
      </c>
      <c r="V42" s="1">
        <v>0</v>
      </c>
      <c r="W42" s="1">
        <v>0.11639357199378585</v>
      </c>
      <c r="X42" s="1">
        <v>0</v>
      </c>
      <c r="Y42" s="1">
        <v>4.5775462962962957E-3</v>
      </c>
      <c r="Z42" s="22">
        <v>0.35689602493664635</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217</v>
      </c>
      <c r="C44" s="9"/>
      <c r="D44" s="16">
        <v>5.9384755958142431E-2</v>
      </c>
      <c r="E44" s="1">
        <v>3.8071247052584535E-3</v>
      </c>
      <c r="F44" s="1">
        <v>4.662004662004662E-4</v>
      </c>
      <c r="G44" s="1">
        <v>3.711669771389834E-2</v>
      </c>
      <c r="H44" s="1">
        <v>4.7069597069597071E-3</v>
      </c>
      <c r="I44" s="1">
        <v>0.16465780519222808</v>
      </c>
      <c r="J44" s="1">
        <v>2.7858217249776072E-2</v>
      </c>
      <c r="K44" s="16">
        <v>7.4524093389762127E-3</v>
      </c>
      <c r="L44" s="1">
        <v>3.2988620713785957E-2</v>
      </c>
      <c r="M44" s="1">
        <v>1.0204594653661529E-2</v>
      </c>
      <c r="N44" s="1">
        <v>4.5931969953076378E-2</v>
      </c>
      <c r="O44" s="1">
        <v>0</v>
      </c>
      <c r="P44" s="1">
        <v>4.0213438913033445E-2</v>
      </c>
      <c r="Q44" s="1">
        <v>3.5714285714285714E-4</v>
      </c>
      <c r="R44" s="1">
        <v>5.0000000000000001E-4</v>
      </c>
      <c r="S44" s="1">
        <v>0</v>
      </c>
      <c r="T44" s="1">
        <v>0</v>
      </c>
      <c r="U44" s="1">
        <v>0.12944728222926816</v>
      </c>
      <c r="V44" s="1">
        <v>0</v>
      </c>
      <c r="W44" s="1">
        <v>0.139672286392543</v>
      </c>
      <c r="X44" s="1">
        <v>0</v>
      </c>
      <c r="Y44" s="1">
        <v>4.9375E-3</v>
      </c>
      <c r="Z44" s="22">
        <v>0.29029699395604891</v>
      </c>
    </row>
    <row r="45" spans="1:26" x14ac:dyDescent="0.25">
      <c r="A45" s="5" t="s">
        <v>35</v>
      </c>
      <c r="B45" s="9">
        <v>236</v>
      </c>
      <c r="C45" s="9"/>
      <c r="D45" s="16">
        <v>8.3848797250859114E-2</v>
      </c>
      <c r="E45" s="1">
        <v>0</v>
      </c>
      <c r="F45" s="1">
        <v>0</v>
      </c>
      <c r="G45" s="1">
        <v>5.5555555555555558E-3</v>
      </c>
      <c r="H45" s="1">
        <v>0</v>
      </c>
      <c r="I45" s="1">
        <v>2.2222222222222223E-2</v>
      </c>
      <c r="J45" s="1">
        <v>1.7182130584192441E-2</v>
      </c>
      <c r="K45" s="16">
        <v>0</v>
      </c>
      <c r="L45" s="1">
        <v>4.8797250859106529E-2</v>
      </c>
      <c r="M45" s="1">
        <v>0</v>
      </c>
      <c r="N45" s="1">
        <v>3.1471935853379152E-2</v>
      </c>
      <c r="O45" s="1">
        <v>0</v>
      </c>
      <c r="P45" s="1">
        <v>8.9919816723940428E-3</v>
      </c>
      <c r="Q45" s="1">
        <v>0</v>
      </c>
      <c r="R45" s="1">
        <v>0</v>
      </c>
      <c r="S45" s="1">
        <v>0</v>
      </c>
      <c r="T45" s="1">
        <v>0</v>
      </c>
      <c r="U45" s="1">
        <v>8.9261168384879727E-2</v>
      </c>
      <c r="V45" s="1">
        <v>0</v>
      </c>
      <c r="W45" s="1">
        <v>0</v>
      </c>
      <c r="X45" s="1">
        <v>0</v>
      </c>
      <c r="Y45" s="1">
        <v>2.7777777777777779E-3</v>
      </c>
      <c r="Z45" s="22">
        <v>0.68989117983963344</v>
      </c>
    </row>
    <row r="46" spans="1:26" ht="15.75" thickBot="1" x14ac:dyDescent="0.3">
      <c r="A46" s="6" t="s">
        <v>36</v>
      </c>
      <c r="B46" s="11">
        <v>0</v>
      </c>
      <c r="C46" s="11"/>
      <c r="D46" s="17">
        <v>0</v>
      </c>
      <c r="E46" s="18">
        <v>0</v>
      </c>
      <c r="F46" s="18">
        <v>0</v>
      </c>
      <c r="G46" s="18">
        <v>0</v>
      </c>
      <c r="H46" s="18">
        <v>0</v>
      </c>
      <c r="I46" s="18">
        <v>0</v>
      </c>
      <c r="J46" s="18">
        <v>0</v>
      </c>
      <c r="K46" s="17">
        <v>0</v>
      </c>
      <c r="L46" s="18">
        <v>0</v>
      </c>
      <c r="M46" s="18">
        <v>0</v>
      </c>
      <c r="N46" s="18">
        <v>0</v>
      </c>
      <c r="O46" s="18">
        <v>0</v>
      </c>
      <c r="P46" s="18">
        <v>0</v>
      </c>
      <c r="Q46" s="18">
        <v>0</v>
      </c>
      <c r="R46" s="18">
        <v>0</v>
      </c>
      <c r="S46" s="18">
        <v>0</v>
      </c>
      <c r="T46" s="18">
        <v>0</v>
      </c>
      <c r="U46" s="18">
        <v>0</v>
      </c>
      <c r="V46" s="18">
        <v>0</v>
      </c>
      <c r="W46" s="18">
        <v>0</v>
      </c>
      <c r="X46" s="18">
        <v>0</v>
      </c>
      <c r="Y46" s="18">
        <v>0</v>
      </c>
      <c r="Z46" s="23">
        <v>0</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73</v>
      </c>
    </row>
    <row r="2" spans="1:26" x14ac:dyDescent="0.25">
      <c r="A2" t="s">
        <v>75</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26</v>
      </c>
      <c r="C7" s="8">
        <v>2</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154</v>
      </c>
      <c r="C8" s="8" t="s">
        <v>41</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462</v>
      </c>
      <c r="C9" s="8" t="s">
        <v>42</v>
      </c>
      <c r="D9" s="15">
        <v>4.3290043290043288E-2</v>
      </c>
      <c r="E9" s="14">
        <v>0</v>
      </c>
      <c r="F9" s="14">
        <v>2.1645021645021645E-3</v>
      </c>
      <c r="G9" s="14">
        <v>5.844155844155844E-2</v>
      </c>
      <c r="H9" s="14">
        <v>0</v>
      </c>
      <c r="I9" s="14">
        <v>6.4935064935064929E-2</v>
      </c>
      <c r="J9" s="14">
        <v>0</v>
      </c>
      <c r="K9" s="15">
        <v>0</v>
      </c>
      <c r="L9" s="14">
        <v>0</v>
      </c>
      <c r="M9" s="14">
        <v>1.0822510822510822E-2</v>
      </c>
      <c r="N9" s="14">
        <v>1.948051948051948E-2</v>
      </c>
      <c r="O9" s="14">
        <v>0</v>
      </c>
      <c r="P9" s="14">
        <v>2.3809523809523808E-2</v>
      </c>
      <c r="Q9" s="14">
        <v>8.658008658008658E-3</v>
      </c>
      <c r="R9" s="14">
        <v>0.13203463203463203</v>
      </c>
      <c r="S9" s="14">
        <v>0</v>
      </c>
      <c r="T9" s="14">
        <v>2.1645021645021645E-3</v>
      </c>
      <c r="U9" s="14">
        <v>0</v>
      </c>
      <c r="V9" s="14">
        <v>3.4632034632034632E-2</v>
      </c>
      <c r="W9" s="14">
        <v>0</v>
      </c>
      <c r="X9" s="14">
        <v>0.38528138528138528</v>
      </c>
      <c r="Y9" s="14">
        <v>0</v>
      </c>
      <c r="Z9" s="21">
        <v>0.21428571428571427</v>
      </c>
    </row>
    <row r="10" spans="1:26" x14ac:dyDescent="0.25">
      <c r="A10" s="4">
        <v>1982</v>
      </c>
      <c r="B10" s="8">
        <v>2135</v>
      </c>
      <c r="C10" s="8" t="s">
        <v>43</v>
      </c>
      <c r="D10" s="15">
        <v>1.2177985948477752E-2</v>
      </c>
      <c r="E10" s="14">
        <v>3.7470725995316159E-3</v>
      </c>
      <c r="F10" s="14">
        <v>1.873536299765808E-3</v>
      </c>
      <c r="G10" s="14">
        <v>2.0140515222482436E-2</v>
      </c>
      <c r="H10" s="14">
        <v>0</v>
      </c>
      <c r="I10" s="14">
        <v>5.4332552693208434E-2</v>
      </c>
      <c r="J10" s="14">
        <v>0</v>
      </c>
      <c r="K10" s="15">
        <v>0</v>
      </c>
      <c r="L10" s="14">
        <v>0</v>
      </c>
      <c r="M10" s="14">
        <v>3.2786885245901639E-3</v>
      </c>
      <c r="N10" s="14">
        <v>5.6206088992974239E-3</v>
      </c>
      <c r="O10" s="14">
        <v>0</v>
      </c>
      <c r="P10" s="14">
        <v>1.2646370023419205E-2</v>
      </c>
      <c r="Q10" s="14">
        <v>6.0889929742388759E-3</v>
      </c>
      <c r="R10" s="14">
        <v>0.15690866510538642</v>
      </c>
      <c r="S10" s="14">
        <v>3.2786885245901639E-3</v>
      </c>
      <c r="T10" s="14">
        <v>3.2786885245901639E-3</v>
      </c>
      <c r="U10" s="14">
        <v>0</v>
      </c>
      <c r="V10" s="14">
        <v>3.1381733021077281E-2</v>
      </c>
      <c r="W10" s="14">
        <v>9.3676814988290398E-4</v>
      </c>
      <c r="X10" s="14">
        <v>0.41170960187353628</v>
      </c>
      <c r="Y10" s="14">
        <v>0</v>
      </c>
      <c r="Z10" s="21">
        <v>0.27259953161592504</v>
      </c>
    </row>
    <row r="11" spans="1:26" x14ac:dyDescent="0.25">
      <c r="A11" s="4">
        <v>1983</v>
      </c>
      <c r="B11" s="8">
        <v>2931</v>
      </c>
      <c r="C11" s="8" t="s">
        <v>43</v>
      </c>
      <c r="D11" s="15">
        <v>3.2070965540771067E-2</v>
      </c>
      <c r="E11" s="14">
        <v>1.0235414534288639E-3</v>
      </c>
      <c r="F11" s="14">
        <v>0</v>
      </c>
      <c r="G11" s="14">
        <v>5.7318321392016376E-2</v>
      </c>
      <c r="H11" s="14">
        <v>0</v>
      </c>
      <c r="I11" s="14">
        <v>6.8918457864210164E-2</v>
      </c>
      <c r="J11" s="14">
        <v>1.3647219379051519E-3</v>
      </c>
      <c r="K11" s="15">
        <v>0</v>
      </c>
      <c r="L11" s="14">
        <v>0</v>
      </c>
      <c r="M11" s="14">
        <v>1.2282497441146366E-2</v>
      </c>
      <c r="N11" s="14">
        <v>0</v>
      </c>
      <c r="O11" s="14">
        <v>0</v>
      </c>
      <c r="P11" s="14">
        <v>2.2517911975435005E-2</v>
      </c>
      <c r="Q11" s="14">
        <v>1.3647219379051519E-3</v>
      </c>
      <c r="R11" s="14">
        <v>3.8212214261344253E-2</v>
      </c>
      <c r="S11" s="14">
        <v>2.3882633913340158E-3</v>
      </c>
      <c r="T11" s="14">
        <v>3.4118048447628798E-4</v>
      </c>
      <c r="U11" s="14">
        <v>2.3882633913340158E-3</v>
      </c>
      <c r="V11" s="14">
        <v>5.3906516547253494E-2</v>
      </c>
      <c r="W11" s="14">
        <v>0</v>
      </c>
      <c r="X11" s="14">
        <v>0.28863868986693964</v>
      </c>
      <c r="Y11" s="14">
        <v>3.4118048447628798E-4</v>
      </c>
      <c r="Z11" s="21">
        <v>0.41692255203002387</v>
      </c>
    </row>
    <row r="12" spans="1:26" x14ac:dyDescent="0.25">
      <c r="A12" s="4">
        <v>1984</v>
      </c>
      <c r="B12" s="8">
        <v>2349</v>
      </c>
      <c r="C12" s="8" t="s">
        <v>43</v>
      </c>
      <c r="D12" s="15">
        <v>2.8522775649212427E-2</v>
      </c>
      <c r="E12" s="14">
        <v>0</v>
      </c>
      <c r="F12" s="14">
        <v>0</v>
      </c>
      <c r="G12" s="14">
        <v>4.0868454661558112E-2</v>
      </c>
      <c r="H12" s="14">
        <v>1.277139208173691E-3</v>
      </c>
      <c r="I12" s="14">
        <v>5.1936994465730094E-2</v>
      </c>
      <c r="J12" s="14">
        <v>0</v>
      </c>
      <c r="K12" s="15">
        <v>0</v>
      </c>
      <c r="L12" s="14">
        <v>0</v>
      </c>
      <c r="M12" s="14">
        <v>5.108556832694764E-3</v>
      </c>
      <c r="N12" s="14">
        <v>1.7028522775649213E-3</v>
      </c>
      <c r="O12" s="14">
        <v>0</v>
      </c>
      <c r="P12" s="14">
        <v>4.2571306939123031E-3</v>
      </c>
      <c r="Q12" s="14">
        <v>0</v>
      </c>
      <c r="R12" s="14">
        <v>1.8305661983822902E-2</v>
      </c>
      <c r="S12" s="14">
        <v>0</v>
      </c>
      <c r="T12" s="14">
        <v>0</v>
      </c>
      <c r="U12" s="14">
        <v>0</v>
      </c>
      <c r="V12" s="14">
        <v>6.0025542784163471E-2</v>
      </c>
      <c r="W12" s="14">
        <v>0</v>
      </c>
      <c r="X12" s="14">
        <v>0.20902511707109409</v>
      </c>
      <c r="Y12" s="14">
        <v>4.2571306939123032E-4</v>
      </c>
      <c r="Z12" s="21">
        <v>0.57854406130268199</v>
      </c>
    </row>
    <row r="13" spans="1:26" x14ac:dyDescent="0.25">
      <c r="A13" s="4">
        <v>1985</v>
      </c>
      <c r="B13" s="8">
        <v>2024</v>
      </c>
      <c r="C13" s="8" t="s">
        <v>43</v>
      </c>
      <c r="D13" s="15">
        <v>1.6304347826086956E-2</v>
      </c>
      <c r="E13" s="14">
        <v>0</v>
      </c>
      <c r="F13" s="14">
        <v>0</v>
      </c>
      <c r="G13" s="14">
        <v>1.9762845849802372E-2</v>
      </c>
      <c r="H13" s="14">
        <v>0</v>
      </c>
      <c r="I13" s="14">
        <v>1.0869565217391304E-2</v>
      </c>
      <c r="J13" s="14">
        <v>0</v>
      </c>
      <c r="K13" s="15">
        <v>0</v>
      </c>
      <c r="L13" s="14">
        <v>0</v>
      </c>
      <c r="M13" s="14">
        <v>0</v>
      </c>
      <c r="N13" s="14">
        <v>1.4822134387351778E-3</v>
      </c>
      <c r="O13" s="14">
        <v>0</v>
      </c>
      <c r="P13" s="14">
        <v>1.4822134387351778E-3</v>
      </c>
      <c r="Q13" s="14">
        <v>1.4822134387351778E-3</v>
      </c>
      <c r="R13" s="14">
        <v>1.1363636363636364E-2</v>
      </c>
      <c r="S13" s="14">
        <v>7.411067193675889E-3</v>
      </c>
      <c r="T13" s="14">
        <v>0</v>
      </c>
      <c r="U13" s="14">
        <v>0</v>
      </c>
      <c r="V13" s="14">
        <v>3.8043478260869568E-2</v>
      </c>
      <c r="W13" s="14">
        <v>0</v>
      </c>
      <c r="X13" s="14">
        <v>0.34634387351778656</v>
      </c>
      <c r="Y13" s="14">
        <v>7.9051383399209481E-3</v>
      </c>
      <c r="Z13" s="21">
        <v>0.53754940711462451</v>
      </c>
    </row>
    <row r="14" spans="1:26" x14ac:dyDescent="0.25">
      <c r="A14" s="4">
        <v>1986</v>
      </c>
      <c r="B14" s="8">
        <v>957</v>
      </c>
      <c r="C14" s="8" t="s">
        <v>43</v>
      </c>
      <c r="D14" s="15">
        <v>1.5673981191222569E-2</v>
      </c>
      <c r="E14" s="14">
        <v>0</v>
      </c>
      <c r="F14" s="14">
        <v>0</v>
      </c>
      <c r="G14" s="14">
        <v>2.612330198537095E-2</v>
      </c>
      <c r="H14" s="14">
        <v>0</v>
      </c>
      <c r="I14" s="14">
        <v>0.10553814002089865</v>
      </c>
      <c r="J14" s="14">
        <v>3.134796238244514E-3</v>
      </c>
      <c r="K14" s="15">
        <v>0</v>
      </c>
      <c r="L14" s="14">
        <v>3.134796238244514E-3</v>
      </c>
      <c r="M14" s="14">
        <v>1.7763845350052248E-2</v>
      </c>
      <c r="N14" s="14">
        <v>0</v>
      </c>
      <c r="O14" s="14">
        <v>0</v>
      </c>
      <c r="P14" s="14">
        <v>5.2246603970741903E-3</v>
      </c>
      <c r="Q14" s="14">
        <v>2.0898641588296763E-3</v>
      </c>
      <c r="R14" s="14">
        <v>0.21943573667711599</v>
      </c>
      <c r="S14" s="14">
        <v>7.3145245559038665E-3</v>
      </c>
      <c r="T14" s="14">
        <v>0</v>
      </c>
      <c r="U14" s="14">
        <v>0</v>
      </c>
      <c r="V14" s="14">
        <v>9.0909090909090912E-2</v>
      </c>
      <c r="W14" s="14">
        <v>0</v>
      </c>
      <c r="X14" s="14">
        <v>0.15882967607105539</v>
      </c>
      <c r="Y14" s="14">
        <v>1.0449320794148381E-3</v>
      </c>
      <c r="Z14" s="21">
        <v>0.34378265412748171</v>
      </c>
    </row>
    <row r="15" spans="1:26" x14ac:dyDescent="0.25">
      <c r="A15" s="4">
        <v>1987</v>
      </c>
      <c r="B15" s="8">
        <v>2073</v>
      </c>
      <c r="C15" s="8" t="s">
        <v>43</v>
      </c>
      <c r="D15" s="15">
        <v>8.2006753497346832E-3</v>
      </c>
      <c r="E15" s="14">
        <v>0</v>
      </c>
      <c r="F15" s="14">
        <v>0</v>
      </c>
      <c r="G15" s="14">
        <v>3.3767486734201643E-2</v>
      </c>
      <c r="H15" s="14">
        <v>0</v>
      </c>
      <c r="I15" s="14">
        <v>5.5957549445248431E-2</v>
      </c>
      <c r="J15" s="14">
        <v>4.3415340086830683E-3</v>
      </c>
      <c r="K15" s="15">
        <v>0</v>
      </c>
      <c r="L15" s="14">
        <v>0</v>
      </c>
      <c r="M15" s="14">
        <v>6.753497346840328E-3</v>
      </c>
      <c r="N15" s="14">
        <v>0</v>
      </c>
      <c r="O15" s="14">
        <v>0</v>
      </c>
      <c r="P15" s="14">
        <v>1.0612638687891944E-2</v>
      </c>
      <c r="Q15" s="14">
        <v>9.6478533526290404E-4</v>
      </c>
      <c r="R15" s="14">
        <v>0.15774240231548481</v>
      </c>
      <c r="S15" s="14">
        <v>7.7182826821032323E-3</v>
      </c>
      <c r="T15" s="14">
        <v>0</v>
      </c>
      <c r="U15" s="14">
        <v>0</v>
      </c>
      <c r="V15" s="14">
        <v>6.02990834539315E-2</v>
      </c>
      <c r="W15" s="14">
        <v>0</v>
      </c>
      <c r="X15" s="14">
        <v>0.25856246985045828</v>
      </c>
      <c r="Y15" s="14">
        <v>4.8239266763145202E-4</v>
      </c>
      <c r="Z15" s="21">
        <v>0.39459720212252775</v>
      </c>
    </row>
    <row r="16" spans="1:26" x14ac:dyDescent="0.25">
      <c r="A16" s="4">
        <v>1988</v>
      </c>
      <c r="B16" s="8">
        <v>2152</v>
      </c>
      <c r="C16" s="8" t="s">
        <v>43</v>
      </c>
      <c r="D16" s="15">
        <v>4.1821561338289959E-3</v>
      </c>
      <c r="E16" s="14">
        <v>0</v>
      </c>
      <c r="F16" s="14">
        <v>0</v>
      </c>
      <c r="G16" s="14">
        <v>2.6486988847583642E-2</v>
      </c>
      <c r="H16" s="14">
        <v>0</v>
      </c>
      <c r="I16" s="14">
        <v>3.62453531598513E-2</v>
      </c>
      <c r="J16" s="14">
        <v>0</v>
      </c>
      <c r="K16" s="15">
        <v>0</v>
      </c>
      <c r="L16" s="14">
        <v>0</v>
      </c>
      <c r="M16" s="14">
        <v>1.3940520446096654E-3</v>
      </c>
      <c r="N16" s="14">
        <v>1.3940520446096654E-3</v>
      </c>
      <c r="O16" s="14">
        <v>0</v>
      </c>
      <c r="P16" s="14">
        <v>5.1115241635687732E-3</v>
      </c>
      <c r="Q16" s="14">
        <v>0</v>
      </c>
      <c r="R16" s="14">
        <v>0.15985130111524162</v>
      </c>
      <c r="S16" s="14">
        <v>4.646840148698885E-3</v>
      </c>
      <c r="T16" s="14">
        <v>0</v>
      </c>
      <c r="U16" s="14">
        <v>1.8587360594795538E-3</v>
      </c>
      <c r="V16" s="14">
        <v>1.8587360594795538E-3</v>
      </c>
      <c r="W16" s="14">
        <v>0</v>
      </c>
      <c r="X16" s="14">
        <v>0.36895910780669144</v>
      </c>
      <c r="Y16" s="14">
        <v>0</v>
      </c>
      <c r="Z16" s="21">
        <v>0.38801115241635686</v>
      </c>
    </row>
    <row r="17" spans="1:26" x14ac:dyDescent="0.25">
      <c r="A17" s="4">
        <v>1989</v>
      </c>
      <c r="B17" s="8">
        <v>1364</v>
      </c>
      <c r="C17" s="8" t="s">
        <v>43</v>
      </c>
      <c r="D17" s="15">
        <v>6.5982404692082114E-3</v>
      </c>
      <c r="E17" s="14">
        <v>0</v>
      </c>
      <c r="F17" s="14">
        <v>2.9325513196480938E-3</v>
      </c>
      <c r="G17" s="14">
        <v>1.2463343108504398E-2</v>
      </c>
      <c r="H17" s="14">
        <v>3.6656891495601175E-3</v>
      </c>
      <c r="I17" s="14">
        <v>1.8328445747800588E-2</v>
      </c>
      <c r="J17" s="14">
        <v>0</v>
      </c>
      <c r="K17" s="15">
        <v>0</v>
      </c>
      <c r="L17" s="14">
        <v>0</v>
      </c>
      <c r="M17" s="14">
        <v>2.1994134897360706E-3</v>
      </c>
      <c r="N17" s="14">
        <v>0</v>
      </c>
      <c r="O17" s="14">
        <v>0</v>
      </c>
      <c r="P17" s="14">
        <v>2.9325513196480938E-3</v>
      </c>
      <c r="Q17" s="14">
        <v>0</v>
      </c>
      <c r="R17" s="14">
        <v>0.14882697947214077</v>
      </c>
      <c r="S17" s="14">
        <v>4.3988269794721412E-3</v>
      </c>
      <c r="T17" s="14">
        <v>0</v>
      </c>
      <c r="U17" s="14">
        <v>0</v>
      </c>
      <c r="V17" s="14">
        <v>0.11730205278592376</v>
      </c>
      <c r="W17" s="14">
        <v>0</v>
      </c>
      <c r="X17" s="14">
        <v>0.32697947214076245</v>
      </c>
      <c r="Y17" s="14">
        <v>4.3988269794721412E-3</v>
      </c>
      <c r="Z17" s="21">
        <v>0.34897360703812319</v>
      </c>
    </row>
    <row r="18" spans="1:26" x14ac:dyDescent="0.25">
      <c r="A18" s="4">
        <v>1990</v>
      </c>
      <c r="B18" s="8">
        <v>553</v>
      </c>
      <c r="C18" s="8" t="s">
        <v>43</v>
      </c>
      <c r="D18" s="15">
        <v>9.0415913200723331E-3</v>
      </c>
      <c r="E18" s="14">
        <v>0</v>
      </c>
      <c r="F18" s="14">
        <v>0</v>
      </c>
      <c r="G18" s="14">
        <v>0</v>
      </c>
      <c r="H18" s="14">
        <v>0</v>
      </c>
      <c r="I18" s="14">
        <v>2.5316455696202531E-2</v>
      </c>
      <c r="J18" s="14">
        <v>0</v>
      </c>
      <c r="K18" s="15">
        <v>0</v>
      </c>
      <c r="L18" s="14">
        <v>0</v>
      </c>
      <c r="M18" s="14">
        <v>5.4249547920433997E-3</v>
      </c>
      <c r="N18" s="14">
        <v>0</v>
      </c>
      <c r="O18" s="14">
        <v>0</v>
      </c>
      <c r="P18" s="14">
        <v>3.6166365280289332E-2</v>
      </c>
      <c r="Q18" s="14">
        <v>0</v>
      </c>
      <c r="R18" s="14">
        <v>7.2332730560578665E-2</v>
      </c>
      <c r="S18" s="14">
        <v>0</v>
      </c>
      <c r="T18" s="14">
        <v>0</v>
      </c>
      <c r="U18" s="14">
        <v>0</v>
      </c>
      <c r="V18" s="14">
        <v>4.8824593128390596E-2</v>
      </c>
      <c r="W18" s="14">
        <v>0</v>
      </c>
      <c r="X18" s="14">
        <v>0.39240506329113922</v>
      </c>
      <c r="Y18" s="14">
        <v>3.616636528028933E-3</v>
      </c>
      <c r="Z18" s="21">
        <v>0.40687160940325495</v>
      </c>
    </row>
    <row r="19" spans="1:26" x14ac:dyDescent="0.25">
      <c r="A19" s="4">
        <v>1991</v>
      </c>
      <c r="B19" s="8">
        <v>463</v>
      </c>
      <c r="C19" s="8" t="s">
        <v>43</v>
      </c>
      <c r="D19" s="15">
        <v>0</v>
      </c>
      <c r="E19" s="14">
        <v>6.4794816414686825E-3</v>
      </c>
      <c r="F19" s="14">
        <v>0</v>
      </c>
      <c r="G19" s="14">
        <v>2.159827213822894E-2</v>
      </c>
      <c r="H19" s="14">
        <v>0</v>
      </c>
      <c r="I19" s="14">
        <v>5.183585313174946E-2</v>
      </c>
      <c r="J19" s="14">
        <v>0</v>
      </c>
      <c r="K19" s="15">
        <v>0</v>
      </c>
      <c r="L19" s="14">
        <v>0</v>
      </c>
      <c r="M19" s="14">
        <v>0</v>
      </c>
      <c r="N19" s="14">
        <v>6.4794816414686825E-3</v>
      </c>
      <c r="O19" s="14">
        <v>0</v>
      </c>
      <c r="P19" s="14">
        <v>4.3196544276457886E-3</v>
      </c>
      <c r="Q19" s="14">
        <v>0</v>
      </c>
      <c r="R19" s="14">
        <v>4.3196544276457881E-2</v>
      </c>
      <c r="S19" s="14">
        <v>0</v>
      </c>
      <c r="T19" s="14">
        <v>0</v>
      </c>
      <c r="U19" s="14">
        <v>0</v>
      </c>
      <c r="V19" s="14">
        <v>0</v>
      </c>
      <c r="W19" s="14">
        <v>0</v>
      </c>
      <c r="X19" s="14">
        <v>0.2894168466522678</v>
      </c>
      <c r="Y19" s="14">
        <v>2.1598272138228943E-3</v>
      </c>
      <c r="Z19" s="21">
        <v>0.5745140388768899</v>
      </c>
    </row>
    <row r="20" spans="1:26" x14ac:dyDescent="0.25">
      <c r="A20" s="4">
        <v>1992</v>
      </c>
      <c r="B20" s="8">
        <v>658</v>
      </c>
      <c r="C20" s="8" t="s">
        <v>43</v>
      </c>
      <c r="D20" s="15">
        <v>2.7355623100303952E-2</v>
      </c>
      <c r="E20" s="14">
        <v>3.0395136778115502E-2</v>
      </c>
      <c r="F20" s="14">
        <v>0</v>
      </c>
      <c r="G20" s="14">
        <v>0</v>
      </c>
      <c r="H20" s="14">
        <v>0</v>
      </c>
      <c r="I20" s="14">
        <v>6.5349544072948323E-2</v>
      </c>
      <c r="J20" s="14">
        <v>6.0790273556231003E-3</v>
      </c>
      <c r="K20" s="15">
        <v>0</v>
      </c>
      <c r="L20" s="14">
        <v>0</v>
      </c>
      <c r="M20" s="14">
        <v>0</v>
      </c>
      <c r="N20" s="14">
        <v>1.5197568389057751E-3</v>
      </c>
      <c r="O20" s="14">
        <v>0</v>
      </c>
      <c r="P20" s="14">
        <v>0</v>
      </c>
      <c r="Q20" s="14">
        <v>0</v>
      </c>
      <c r="R20" s="14">
        <v>6.3829787234042548E-2</v>
      </c>
      <c r="S20" s="14">
        <v>3.0395136778115501E-3</v>
      </c>
      <c r="T20" s="14">
        <v>9.11854103343465E-3</v>
      </c>
      <c r="U20" s="14">
        <v>0</v>
      </c>
      <c r="V20" s="14">
        <v>4.2553191489361701E-2</v>
      </c>
      <c r="W20" s="14">
        <v>0</v>
      </c>
      <c r="X20" s="14">
        <v>0.36626139817629177</v>
      </c>
      <c r="Y20" s="14">
        <v>1.5197568389057751E-3</v>
      </c>
      <c r="Z20" s="21">
        <v>0.38297872340425532</v>
      </c>
    </row>
    <row r="21" spans="1:26" x14ac:dyDescent="0.25">
      <c r="A21" s="4">
        <v>1993</v>
      </c>
      <c r="B21" s="8">
        <v>914</v>
      </c>
      <c r="C21" s="8" t="s">
        <v>43</v>
      </c>
      <c r="D21" s="15">
        <v>2.5164113785557989E-2</v>
      </c>
      <c r="E21" s="14">
        <v>0</v>
      </c>
      <c r="F21" s="14">
        <v>0</v>
      </c>
      <c r="G21" s="14">
        <v>2.1881838074398249E-2</v>
      </c>
      <c r="H21" s="14">
        <v>0</v>
      </c>
      <c r="I21" s="14">
        <v>5.3610503282275714E-2</v>
      </c>
      <c r="J21" s="14">
        <v>7.658643326039387E-3</v>
      </c>
      <c r="K21" s="15">
        <v>0</v>
      </c>
      <c r="L21" s="14">
        <v>3.2822757111597373E-3</v>
      </c>
      <c r="M21" s="14">
        <v>0</v>
      </c>
      <c r="N21" s="14">
        <v>0</v>
      </c>
      <c r="O21" s="14">
        <v>0</v>
      </c>
      <c r="P21" s="14">
        <v>1.6411378555798686E-2</v>
      </c>
      <c r="Q21" s="14">
        <v>2.1881838074398249E-3</v>
      </c>
      <c r="R21" s="14">
        <v>6.8927789934354486E-2</v>
      </c>
      <c r="S21" s="14">
        <v>0</v>
      </c>
      <c r="T21" s="14">
        <v>0</v>
      </c>
      <c r="U21" s="14">
        <v>0</v>
      </c>
      <c r="V21" s="14">
        <v>0.12363238512035012</v>
      </c>
      <c r="W21" s="14">
        <v>0</v>
      </c>
      <c r="X21" s="14">
        <v>0.21991247264770242</v>
      </c>
      <c r="Y21" s="14">
        <v>2.1881838074398249E-3</v>
      </c>
      <c r="Z21" s="21">
        <v>0.4551422319474836</v>
      </c>
    </row>
    <row r="22" spans="1:26" x14ac:dyDescent="0.25">
      <c r="A22" s="4">
        <v>1994</v>
      </c>
      <c r="B22" s="8">
        <v>1643</v>
      </c>
      <c r="C22" s="8" t="s">
        <v>43</v>
      </c>
      <c r="D22" s="15">
        <v>3.1649421789409618E-2</v>
      </c>
      <c r="E22" s="14">
        <v>3.6518563603164943E-3</v>
      </c>
      <c r="F22" s="14">
        <v>0</v>
      </c>
      <c r="G22" s="14">
        <v>1.5824710894704809E-2</v>
      </c>
      <c r="H22" s="14">
        <v>4.2604990870359098E-3</v>
      </c>
      <c r="I22" s="14">
        <v>2.4954351795496044E-2</v>
      </c>
      <c r="J22" s="14">
        <v>0</v>
      </c>
      <c r="K22" s="15">
        <v>0</v>
      </c>
      <c r="L22" s="14">
        <v>0</v>
      </c>
      <c r="M22" s="14">
        <v>1.2172854534388314E-3</v>
      </c>
      <c r="N22" s="14">
        <v>4.2604990870359098E-3</v>
      </c>
      <c r="O22" s="14">
        <v>0</v>
      </c>
      <c r="P22" s="14">
        <v>3.6518563603164943E-3</v>
      </c>
      <c r="Q22" s="14">
        <v>0</v>
      </c>
      <c r="R22" s="14">
        <v>6.8167985392574557E-2</v>
      </c>
      <c r="S22" s="14">
        <v>0</v>
      </c>
      <c r="T22" s="14">
        <v>0</v>
      </c>
      <c r="U22" s="14">
        <v>0</v>
      </c>
      <c r="V22" s="14">
        <v>9.4948265368228854E-2</v>
      </c>
      <c r="W22" s="14">
        <v>0</v>
      </c>
      <c r="X22" s="14">
        <v>0.35970785149117468</v>
      </c>
      <c r="Y22" s="14">
        <v>2.4345709068776629E-3</v>
      </c>
      <c r="Z22" s="21">
        <v>0.38527084601339012</v>
      </c>
    </row>
    <row r="23" spans="1:26" x14ac:dyDescent="0.25">
      <c r="A23" s="4">
        <v>1995</v>
      </c>
      <c r="B23" s="8">
        <v>3377</v>
      </c>
      <c r="C23" s="8" t="s">
        <v>43</v>
      </c>
      <c r="D23" s="15">
        <v>2.0728457210541902E-2</v>
      </c>
      <c r="E23" s="14">
        <v>2.3689665383476457E-3</v>
      </c>
      <c r="F23" s="14">
        <v>4.7379330766952913E-3</v>
      </c>
      <c r="G23" s="14">
        <v>1.0660349422564407E-2</v>
      </c>
      <c r="H23" s="14">
        <v>2.0728457210541901E-3</v>
      </c>
      <c r="I23" s="14">
        <v>1.8951732306781165E-2</v>
      </c>
      <c r="J23" s="14">
        <v>2.3689665383476457E-3</v>
      </c>
      <c r="K23" s="15">
        <v>0</v>
      </c>
      <c r="L23" s="14">
        <v>0</v>
      </c>
      <c r="M23" s="14">
        <v>0</v>
      </c>
      <c r="N23" s="14">
        <v>1.0956470239857862E-2</v>
      </c>
      <c r="O23" s="14">
        <v>2.9612081729345571E-4</v>
      </c>
      <c r="P23" s="14">
        <v>1.4806040864672786E-3</v>
      </c>
      <c r="Q23" s="14">
        <v>0</v>
      </c>
      <c r="R23" s="14">
        <v>4.9452176488007107E-2</v>
      </c>
      <c r="S23" s="14">
        <v>5.9224163458691142E-4</v>
      </c>
      <c r="T23" s="14">
        <v>8.8836245188036718E-4</v>
      </c>
      <c r="U23" s="14">
        <v>0</v>
      </c>
      <c r="V23" s="14">
        <v>7.6103050044418127E-2</v>
      </c>
      <c r="W23" s="14">
        <v>0</v>
      </c>
      <c r="X23" s="14">
        <v>0.33402428190701805</v>
      </c>
      <c r="Y23" s="14">
        <v>1.4806040864672786E-3</v>
      </c>
      <c r="Z23" s="21">
        <v>0.4628368374296713</v>
      </c>
    </row>
    <row r="24" spans="1:26" x14ac:dyDescent="0.25">
      <c r="A24" s="4">
        <v>1996</v>
      </c>
      <c r="B24" s="8">
        <v>4957</v>
      </c>
      <c r="C24" s="8" t="s">
        <v>43</v>
      </c>
      <c r="D24" s="15">
        <v>1.9971757111155942E-2</v>
      </c>
      <c r="E24" s="14">
        <v>0</v>
      </c>
      <c r="F24" s="14">
        <v>0</v>
      </c>
      <c r="G24" s="14">
        <v>1.3112769820455922E-2</v>
      </c>
      <c r="H24" s="14">
        <v>6.0520476094411938E-4</v>
      </c>
      <c r="I24" s="14">
        <v>2.0173492031470646E-3</v>
      </c>
      <c r="J24" s="14">
        <v>4.0346984062941297E-4</v>
      </c>
      <c r="K24" s="15">
        <v>0</v>
      </c>
      <c r="L24" s="14">
        <v>0</v>
      </c>
      <c r="M24" s="14">
        <v>0</v>
      </c>
      <c r="N24" s="14">
        <v>1.8156142828323583E-3</v>
      </c>
      <c r="O24" s="14">
        <v>8.0693968125882594E-4</v>
      </c>
      <c r="P24" s="14">
        <v>1.4121444422029454E-3</v>
      </c>
      <c r="Q24" s="14">
        <v>0</v>
      </c>
      <c r="R24" s="14">
        <v>0.12326003631228566</v>
      </c>
      <c r="S24" s="14">
        <v>1.4121444422029454E-3</v>
      </c>
      <c r="T24" s="14">
        <v>0</v>
      </c>
      <c r="U24" s="14">
        <v>1.4121444422029454E-3</v>
      </c>
      <c r="V24" s="14">
        <v>0.1555376235626387</v>
      </c>
      <c r="W24" s="14">
        <v>0</v>
      </c>
      <c r="X24" s="14">
        <v>0.12386524107322977</v>
      </c>
      <c r="Y24" s="14">
        <v>3.0260238047205971E-3</v>
      </c>
      <c r="Z24" s="21">
        <v>0.55134153722009283</v>
      </c>
    </row>
    <row r="25" spans="1:26" x14ac:dyDescent="0.25">
      <c r="A25" s="4">
        <v>1997</v>
      </c>
      <c r="B25" s="8">
        <v>4070</v>
      </c>
      <c r="C25" s="8" t="s">
        <v>43</v>
      </c>
      <c r="D25" s="15">
        <v>0.14054054054054055</v>
      </c>
      <c r="E25" s="14">
        <v>2.4570024570024569E-4</v>
      </c>
      <c r="F25" s="14">
        <v>1.2285012285012285E-3</v>
      </c>
      <c r="G25" s="14">
        <v>1.7936117936117935E-2</v>
      </c>
      <c r="H25" s="14">
        <v>2.2113022113022115E-3</v>
      </c>
      <c r="I25" s="14">
        <v>1.2530712530712531E-2</v>
      </c>
      <c r="J25" s="14">
        <v>0</v>
      </c>
      <c r="K25" s="15">
        <v>0</v>
      </c>
      <c r="L25" s="14">
        <v>0</v>
      </c>
      <c r="M25" s="14">
        <v>0</v>
      </c>
      <c r="N25" s="14">
        <v>1.2285012285012285E-3</v>
      </c>
      <c r="O25" s="14">
        <v>1.4742014742014742E-3</v>
      </c>
      <c r="P25" s="14">
        <v>5.6511056511056512E-3</v>
      </c>
      <c r="Q25" s="14">
        <v>0</v>
      </c>
      <c r="R25" s="14">
        <v>6.3882063882063883E-2</v>
      </c>
      <c r="S25" s="14">
        <v>0</v>
      </c>
      <c r="T25" s="14">
        <v>0</v>
      </c>
      <c r="U25" s="14">
        <v>0</v>
      </c>
      <c r="V25" s="14">
        <v>0.11793611793611794</v>
      </c>
      <c r="W25" s="14">
        <v>0</v>
      </c>
      <c r="X25" s="14">
        <v>0.19262899262899263</v>
      </c>
      <c r="Y25" s="14">
        <v>2.4570024570024569E-3</v>
      </c>
      <c r="Z25" s="21">
        <v>0.44004914004914003</v>
      </c>
    </row>
    <row r="26" spans="1:26" x14ac:dyDescent="0.25">
      <c r="A26" s="4">
        <v>1998</v>
      </c>
      <c r="B26" s="8">
        <v>6033</v>
      </c>
      <c r="C26" s="8" t="s">
        <v>43</v>
      </c>
      <c r="D26" s="15">
        <v>7.9230896734626216E-2</v>
      </c>
      <c r="E26" s="14">
        <v>0</v>
      </c>
      <c r="F26" s="14">
        <v>0</v>
      </c>
      <c r="G26" s="14">
        <v>3.1990717719211005E-2</v>
      </c>
      <c r="H26" s="14">
        <v>1.6575501408917621E-3</v>
      </c>
      <c r="I26" s="14">
        <v>1.6575501408917621E-4</v>
      </c>
      <c r="J26" s="14">
        <v>0</v>
      </c>
      <c r="K26" s="15">
        <v>0</v>
      </c>
      <c r="L26" s="14">
        <v>0</v>
      </c>
      <c r="M26" s="14">
        <v>0</v>
      </c>
      <c r="N26" s="14">
        <v>0</v>
      </c>
      <c r="O26" s="14">
        <v>6.6302005635670484E-4</v>
      </c>
      <c r="P26" s="14">
        <v>1.8233051549809381E-3</v>
      </c>
      <c r="Q26" s="14">
        <v>0</v>
      </c>
      <c r="R26" s="14">
        <v>4.6908668987236862E-2</v>
      </c>
      <c r="S26" s="14">
        <v>6.6302005635670484E-4</v>
      </c>
      <c r="T26" s="14">
        <v>0</v>
      </c>
      <c r="U26" s="14">
        <v>0</v>
      </c>
      <c r="V26" s="14">
        <v>7.7076081551466932E-2</v>
      </c>
      <c r="W26" s="14">
        <v>0</v>
      </c>
      <c r="X26" s="14">
        <v>9.9950273495773248E-2</v>
      </c>
      <c r="Y26" s="14">
        <v>3.3151002817835242E-4</v>
      </c>
      <c r="Z26" s="21">
        <v>0.65953920106083208</v>
      </c>
    </row>
    <row r="27" spans="1:26" x14ac:dyDescent="0.25">
      <c r="A27" s="4">
        <v>1999</v>
      </c>
      <c r="B27" s="8">
        <v>5125</v>
      </c>
      <c r="C27" s="8" t="s">
        <v>43</v>
      </c>
      <c r="D27" s="15">
        <v>8.5073170731707323E-2</v>
      </c>
      <c r="E27" s="14">
        <v>0</v>
      </c>
      <c r="F27" s="14">
        <v>4.0975609756097563E-3</v>
      </c>
      <c r="G27" s="14">
        <v>2.7707317073170732E-2</v>
      </c>
      <c r="H27" s="14">
        <v>2.5365853658536586E-3</v>
      </c>
      <c r="I27" s="14">
        <v>3.9024390243902441E-4</v>
      </c>
      <c r="J27" s="14">
        <v>2.1463414634146343E-3</v>
      </c>
      <c r="K27" s="15">
        <v>0</v>
      </c>
      <c r="L27" s="14">
        <v>0</v>
      </c>
      <c r="M27" s="14">
        <v>0</v>
      </c>
      <c r="N27" s="14">
        <v>3.9024390243902441E-4</v>
      </c>
      <c r="O27" s="14">
        <v>7.8048780487804882E-4</v>
      </c>
      <c r="P27" s="14">
        <v>7.4146341463414631E-3</v>
      </c>
      <c r="Q27" s="14">
        <v>5.8536585365853656E-4</v>
      </c>
      <c r="R27" s="14">
        <v>1.8536585365853658E-2</v>
      </c>
      <c r="S27" s="14">
        <v>1.9512195121951221E-4</v>
      </c>
      <c r="T27" s="14">
        <v>0</v>
      </c>
      <c r="U27" s="14">
        <v>0</v>
      </c>
      <c r="V27" s="14">
        <v>0.16429268292682928</v>
      </c>
      <c r="W27" s="14">
        <v>0</v>
      </c>
      <c r="X27" s="14">
        <v>0.20175609756097562</v>
      </c>
      <c r="Y27" s="14">
        <v>9.7560975609756097E-4</v>
      </c>
      <c r="Z27" s="21">
        <v>0.48312195121951218</v>
      </c>
    </row>
    <row r="28" spans="1:26" x14ac:dyDescent="0.25">
      <c r="A28" s="4">
        <v>2000</v>
      </c>
      <c r="B28" s="8">
        <v>3727</v>
      </c>
      <c r="C28" s="8" t="s">
        <v>43</v>
      </c>
      <c r="D28" s="15">
        <v>9.5787496646096065E-2</v>
      </c>
      <c r="E28" s="14">
        <v>8.0493694660584917E-4</v>
      </c>
      <c r="F28" s="14">
        <v>1.6098738932116983E-3</v>
      </c>
      <c r="G28" s="14">
        <v>1.9855111349610946E-2</v>
      </c>
      <c r="H28" s="14">
        <v>6.7078078883820768E-3</v>
      </c>
      <c r="I28" s="14">
        <v>9.1226187281996246E-3</v>
      </c>
      <c r="J28" s="14">
        <v>1.0732492621411322E-3</v>
      </c>
      <c r="K28" s="15">
        <v>0</v>
      </c>
      <c r="L28" s="14">
        <v>5.3662463107056611E-4</v>
      </c>
      <c r="M28" s="14">
        <v>0</v>
      </c>
      <c r="N28" s="14">
        <v>0</v>
      </c>
      <c r="O28" s="14">
        <v>0</v>
      </c>
      <c r="P28" s="14">
        <v>7.512744834987926E-3</v>
      </c>
      <c r="Q28" s="14">
        <v>5.6345586262409441E-3</v>
      </c>
      <c r="R28" s="14">
        <v>8.5859940971290585E-2</v>
      </c>
      <c r="S28" s="14">
        <v>2.4148108398175474E-3</v>
      </c>
      <c r="T28" s="14">
        <v>5.3662463107056611E-4</v>
      </c>
      <c r="U28" s="14">
        <v>0</v>
      </c>
      <c r="V28" s="14">
        <v>0.24362758250603703</v>
      </c>
      <c r="W28" s="14">
        <v>0</v>
      </c>
      <c r="X28" s="14">
        <v>0.22618728199624363</v>
      </c>
      <c r="Y28" s="14">
        <v>1.6098738932116983E-3</v>
      </c>
      <c r="Z28" s="21">
        <v>0.2911188623557821</v>
      </c>
    </row>
    <row r="29" spans="1:26" x14ac:dyDescent="0.25">
      <c r="A29" s="4">
        <v>2001</v>
      </c>
      <c r="B29" s="8">
        <v>9512</v>
      </c>
      <c r="C29" s="8" t="s">
        <v>43</v>
      </c>
      <c r="D29" s="15">
        <v>5.3406223717409593E-2</v>
      </c>
      <c r="E29" s="14">
        <v>4.2052144659377626E-4</v>
      </c>
      <c r="F29" s="14">
        <v>3.7846930193439865E-3</v>
      </c>
      <c r="G29" s="14">
        <v>2.4495374264087467E-2</v>
      </c>
      <c r="H29" s="14">
        <v>0</v>
      </c>
      <c r="I29" s="14">
        <v>1.1354079058031959E-2</v>
      </c>
      <c r="J29" s="14">
        <v>1.6820857863751051E-3</v>
      </c>
      <c r="K29" s="15">
        <v>0</v>
      </c>
      <c r="L29" s="14">
        <v>0</v>
      </c>
      <c r="M29" s="14">
        <v>0</v>
      </c>
      <c r="N29" s="14">
        <v>0</v>
      </c>
      <c r="O29" s="14">
        <v>0</v>
      </c>
      <c r="P29" s="14">
        <v>2.3969722455845249E-2</v>
      </c>
      <c r="Q29" s="14">
        <v>8.9360807401177456E-3</v>
      </c>
      <c r="R29" s="14">
        <v>8.3999158957106815E-2</v>
      </c>
      <c r="S29" s="14">
        <v>2.8385197645079898E-3</v>
      </c>
      <c r="T29" s="14">
        <v>0</v>
      </c>
      <c r="U29" s="14">
        <v>0</v>
      </c>
      <c r="V29" s="14">
        <v>8.4524810765349026E-2</v>
      </c>
      <c r="W29" s="14">
        <v>0</v>
      </c>
      <c r="X29" s="14">
        <v>0.14245164003364172</v>
      </c>
      <c r="Y29" s="14">
        <v>1.4718250630782169E-3</v>
      </c>
      <c r="Z29" s="21">
        <v>0.55666526492851132</v>
      </c>
    </row>
    <row r="30" spans="1:26" x14ac:dyDescent="0.25">
      <c r="A30" s="4">
        <v>2002</v>
      </c>
      <c r="B30" s="8">
        <v>6787</v>
      </c>
      <c r="C30" s="8" t="s">
        <v>43</v>
      </c>
      <c r="D30" s="15">
        <v>9.1793133932518048E-2</v>
      </c>
      <c r="E30" s="14">
        <v>0</v>
      </c>
      <c r="F30" s="14">
        <v>9.4297922498894939E-3</v>
      </c>
      <c r="G30" s="14">
        <v>6.4093119198467663E-2</v>
      </c>
      <c r="H30" s="14">
        <v>1.0019154265507589E-2</v>
      </c>
      <c r="I30" s="14">
        <v>1.311330484750258E-2</v>
      </c>
      <c r="J30" s="14">
        <v>3.3888315898040373E-3</v>
      </c>
      <c r="K30" s="15">
        <v>0</v>
      </c>
      <c r="L30" s="14">
        <v>0</v>
      </c>
      <c r="M30" s="14">
        <v>1.4734050390452334E-4</v>
      </c>
      <c r="N30" s="14">
        <v>0</v>
      </c>
      <c r="O30" s="14">
        <v>1.4734050390452333E-3</v>
      </c>
      <c r="P30" s="14">
        <v>3.2267570355090612E-2</v>
      </c>
      <c r="Q30" s="14">
        <v>1.0461175777221159E-2</v>
      </c>
      <c r="R30" s="14">
        <v>5.1274495358774125E-2</v>
      </c>
      <c r="S30" s="14">
        <v>6.1883011639899807E-3</v>
      </c>
      <c r="T30" s="14">
        <v>0</v>
      </c>
      <c r="U30" s="14">
        <v>0</v>
      </c>
      <c r="V30" s="14">
        <v>0.10829527036982467</v>
      </c>
      <c r="W30" s="14">
        <v>0</v>
      </c>
      <c r="X30" s="14">
        <v>0.10785324885811109</v>
      </c>
      <c r="Y30" s="14">
        <v>4.4202151171357008E-4</v>
      </c>
      <c r="Z30" s="21">
        <v>0.48975983497863562</v>
      </c>
    </row>
    <row r="31" spans="1:26" x14ac:dyDescent="0.25">
      <c r="A31" s="4">
        <v>2003</v>
      </c>
      <c r="B31" s="8">
        <v>4295</v>
      </c>
      <c r="C31" s="8" t="s">
        <v>43</v>
      </c>
      <c r="D31" s="15">
        <v>8.7310826542491268E-2</v>
      </c>
      <c r="E31" s="14">
        <v>0</v>
      </c>
      <c r="F31" s="14">
        <v>4.1909196740395806E-3</v>
      </c>
      <c r="G31" s="14">
        <v>5.1920838183934809E-2</v>
      </c>
      <c r="H31" s="14">
        <v>3.4924330616996507E-3</v>
      </c>
      <c r="I31" s="14">
        <v>1.5133876600698485E-2</v>
      </c>
      <c r="J31" s="14">
        <v>0</v>
      </c>
      <c r="K31" s="15">
        <v>0</v>
      </c>
      <c r="L31" s="14">
        <v>0</v>
      </c>
      <c r="M31" s="14">
        <v>0</v>
      </c>
      <c r="N31" s="14">
        <v>0</v>
      </c>
      <c r="O31" s="14">
        <v>2.5611175785797439E-3</v>
      </c>
      <c r="P31" s="14">
        <v>3.8882421420256115E-2</v>
      </c>
      <c r="Q31" s="14">
        <v>6.9848661233993018E-4</v>
      </c>
      <c r="R31" s="14">
        <v>6.7287543655413271E-2</v>
      </c>
      <c r="S31" s="14">
        <v>1.6298020954598369E-3</v>
      </c>
      <c r="T31" s="14">
        <v>0</v>
      </c>
      <c r="U31" s="14">
        <v>0</v>
      </c>
      <c r="V31" s="14">
        <v>0.16367869615832364</v>
      </c>
      <c r="W31" s="14">
        <v>0</v>
      </c>
      <c r="X31" s="14">
        <v>0.18533178114086146</v>
      </c>
      <c r="Y31" s="14">
        <v>2.3282887077997672E-4</v>
      </c>
      <c r="Z31" s="21">
        <v>0.37764842840512225</v>
      </c>
    </row>
    <row r="32" spans="1:26" x14ac:dyDescent="0.25">
      <c r="A32" s="4">
        <v>2004</v>
      </c>
      <c r="B32" s="8">
        <v>5779</v>
      </c>
      <c r="C32" s="8" t="s">
        <v>43</v>
      </c>
      <c r="D32" s="15">
        <v>8.0463748053296424E-2</v>
      </c>
      <c r="E32" s="14">
        <v>0</v>
      </c>
      <c r="F32" s="14">
        <v>3.9799273230662745E-3</v>
      </c>
      <c r="G32" s="14">
        <v>3.8587991001903445E-2</v>
      </c>
      <c r="H32" s="14">
        <v>6.9216127357674337E-3</v>
      </c>
      <c r="I32" s="14">
        <v>3.5646305589202287E-2</v>
      </c>
      <c r="J32" s="14">
        <v>2.5956047759127876E-3</v>
      </c>
      <c r="K32" s="15">
        <v>0</v>
      </c>
      <c r="L32" s="14">
        <v>0</v>
      </c>
      <c r="M32" s="14">
        <v>0</v>
      </c>
      <c r="N32" s="14">
        <v>0</v>
      </c>
      <c r="O32" s="14">
        <v>0</v>
      </c>
      <c r="P32" s="14">
        <v>2.3014362346426717E-2</v>
      </c>
      <c r="Q32" s="14">
        <v>5.1912095518255748E-4</v>
      </c>
      <c r="R32" s="14">
        <v>3.6165426544384843E-2</v>
      </c>
      <c r="S32" s="14">
        <v>1.2112822287593009E-3</v>
      </c>
      <c r="T32" s="14">
        <v>0</v>
      </c>
      <c r="U32" s="14">
        <v>0</v>
      </c>
      <c r="V32" s="14">
        <v>0.18134625367710677</v>
      </c>
      <c r="W32" s="14">
        <v>0</v>
      </c>
      <c r="X32" s="14">
        <v>7.4926457864682466E-2</v>
      </c>
      <c r="Y32" s="14">
        <v>1.5573628655476727E-3</v>
      </c>
      <c r="Z32" s="21">
        <v>0.51306454403876101</v>
      </c>
    </row>
    <row r="33" spans="1:26" x14ac:dyDescent="0.25">
      <c r="A33" s="4">
        <v>2005</v>
      </c>
      <c r="B33" s="8">
        <v>2281</v>
      </c>
      <c r="C33" s="8" t="s">
        <v>43</v>
      </c>
      <c r="D33" s="15">
        <v>0.12582200789127576</v>
      </c>
      <c r="E33" s="14">
        <v>0</v>
      </c>
      <c r="F33" s="14">
        <v>2.6304252520824201E-3</v>
      </c>
      <c r="G33" s="14">
        <v>6.7514248136782112E-2</v>
      </c>
      <c r="H33" s="14">
        <v>2.1481806225339763E-2</v>
      </c>
      <c r="I33" s="14">
        <v>5.2608505041648393E-2</v>
      </c>
      <c r="J33" s="14">
        <v>1.31521262604121E-2</v>
      </c>
      <c r="K33" s="15">
        <v>0</v>
      </c>
      <c r="L33" s="14">
        <v>0</v>
      </c>
      <c r="M33" s="14">
        <v>0</v>
      </c>
      <c r="N33" s="14">
        <v>0</v>
      </c>
      <c r="O33" s="14">
        <v>2.6304252520824201E-3</v>
      </c>
      <c r="P33" s="14">
        <v>2.8496273564226217E-2</v>
      </c>
      <c r="Q33" s="14">
        <v>4.384042086804033E-3</v>
      </c>
      <c r="R33" s="14">
        <v>2.6742656729504603E-2</v>
      </c>
      <c r="S33" s="14">
        <v>2.1920210434020165E-3</v>
      </c>
      <c r="T33" s="14">
        <v>0</v>
      </c>
      <c r="U33" s="14">
        <v>0</v>
      </c>
      <c r="V33" s="14">
        <v>0.15914072775098642</v>
      </c>
      <c r="W33" s="14">
        <v>0</v>
      </c>
      <c r="X33" s="14">
        <v>0.11310828583954406</v>
      </c>
      <c r="Y33" s="14">
        <v>0</v>
      </c>
      <c r="Z33" s="21">
        <v>0.38009644892590971</v>
      </c>
    </row>
    <row r="34" spans="1:26" x14ac:dyDescent="0.25">
      <c r="A34" s="4">
        <v>2006</v>
      </c>
      <c r="B34" s="8">
        <v>2431</v>
      </c>
      <c r="C34" s="8" t="s">
        <v>43</v>
      </c>
      <c r="D34" s="15">
        <v>7.4454956807897987E-2</v>
      </c>
      <c r="E34" s="14">
        <v>0</v>
      </c>
      <c r="F34" s="14">
        <v>0</v>
      </c>
      <c r="G34" s="14">
        <v>5.5532702591526123E-2</v>
      </c>
      <c r="H34" s="14">
        <v>1.3574660633484163E-2</v>
      </c>
      <c r="I34" s="14">
        <v>5.6766762649115586E-2</v>
      </c>
      <c r="J34" s="14">
        <v>1.974496092143151E-2</v>
      </c>
      <c r="K34" s="15">
        <v>0</v>
      </c>
      <c r="L34" s="14">
        <v>0</v>
      </c>
      <c r="M34" s="14">
        <v>0</v>
      </c>
      <c r="N34" s="14">
        <v>0</v>
      </c>
      <c r="O34" s="14">
        <v>6.5816536404771702E-3</v>
      </c>
      <c r="P34" s="14">
        <v>4.3603455368161251E-2</v>
      </c>
      <c r="Q34" s="14">
        <v>3.2908268202385851E-3</v>
      </c>
      <c r="R34" s="14">
        <v>1.727684080625257E-2</v>
      </c>
      <c r="S34" s="14">
        <v>2.4681201151789387E-3</v>
      </c>
      <c r="T34" s="14">
        <v>0</v>
      </c>
      <c r="U34" s="14">
        <v>0</v>
      </c>
      <c r="V34" s="14">
        <v>0.18922254216371864</v>
      </c>
      <c r="W34" s="14">
        <v>0</v>
      </c>
      <c r="X34" s="14">
        <v>0.12669683257918551</v>
      </c>
      <c r="Y34" s="14">
        <v>0</v>
      </c>
      <c r="Z34" s="21">
        <v>0.39078568490333199</v>
      </c>
    </row>
    <row r="35" spans="1:26" x14ac:dyDescent="0.25">
      <c r="A35" s="4">
        <v>2007</v>
      </c>
      <c r="B35" s="8">
        <v>2229</v>
      </c>
      <c r="C35" s="8" t="s">
        <v>43</v>
      </c>
      <c r="D35" s="15">
        <v>9.6455809780170487E-2</v>
      </c>
      <c r="E35" s="14">
        <v>8.9726334679228351E-4</v>
      </c>
      <c r="F35" s="14">
        <v>4.4863167339614174E-3</v>
      </c>
      <c r="G35" s="14">
        <v>4.8003589053387169E-2</v>
      </c>
      <c r="H35" s="14">
        <v>9.8698968147151196E-3</v>
      </c>
      <c r="I35" s="14">
        <v>1.4356213548676536E-2</v>
      </c>
      <c r="J35" s="14">
        <v>4.0376850605652759E-3</v>
      </c>
      <c r="K35" s="15">
        <v>0</v>
      </c>
      <c r="L35" s="14">
        <v>2.6917900403768506E-3</v>
      </c>
      <c r="M35" s="14">
        <v>0</v>
      </c>
      <c r="N35" s="14">
        <v>0</v>
      </c>
      <c r="O35" s="14">
        <v>0</v>
      </c>
      <c r="P35" s="14">
        <v>3.9928218932256621E-2</v>
      </c>
      <c r="Q35" s="14">
        <v>8.0753701211305519E-3</v>
      </c>
      <c r="R35" s="14">
        <v>5.4284432480933155E-2</v>
      </c>
      <c r="S35" s="14">
        <v>4.4863167339614174E-3</v>
      </c>
      <c r="T35" s="14">
        <v>0</v>
      </c>
      <c r="U35" s="14">
        <v>0</v>
      </c>
      <c r="V35" s="14">
        <v>0.18169582772543741</v>
      </c>
      <c r="W35" s="14">
        <v>0</v>
      </c>
      <c r="X35" s="14">
        <v>0.18842530282637954</v>
      </c>
      <c r="Y35" s="14">
        <v>2.6917900403768506E-3</v>
      </c>
      <c r="Z35" s="21">
        <v>0.33961417676087929</v>
      </c>
    </row>
    <row r="36" spans="1:26" x14ac:dyDescent="0.25">
      <c r="A36" s="4">
        <v>2008</v>
      </c>
      <c r="B36" s="8">
        <v>4115</v>
      </c>
      <c r="C36" s="8" t="s">
        <v>43</v>
      </c>
      <c r="D36" s="15">
        <v>4.5443499392466585E-2</v>
      </c>
      <c r="E36" s="14">
        <v>0</v>
      </c>
      <c r="F36" s="14">
        <v>0</v>
      </c>
      <c r="G36" s="14">
        <v>3.718104495747266E-2</v>
      </c>
      <c r="H36" s="14">
        <v>1.8226002430133656E-2</v>
      </c>
      <c r="I36" s="14">
        <v>1.4580801944106925E-2</v>
      </c>
      <c r="J36" s="14">
        <v>6.3183475091130011E-3</v>
      </c>
      <c r="K36" s="15">
        <v>0</v>
      </c>
      <c r="L36" s="14">
        <v>0</v>
      </c>
      <c r="M36" s="14">
        <v>0</v>
      </c>
      <c r="N36" s="14">
        <v>0</v>
      </c>
      <c r="O36" s="14">
        <v>0</v>
      </c>
      <c r="P36" s="14">
        <v>3.0133657351154315E-2</v>
      </c>
      <c r="Q36" s="14">
        <v>1.7010935601458081E-3</v>
      </c>
      <c r="R36" s="14">
        <v>0</v>
      </c>
      <c r="S36" s="14">
        <v>0</v>
      </c>
      <c r="T36" s="14">
        <v>0</v>
      </c>
      <c r="U36" s="14">
        <v>0</v>
      </c>
      <c r="V36" s="14">
        <v>1.8226002430133656E-2</v>
      </c>
      <c r="W36" s="14">
        <v>4.8602673147023087E-4</v>
      </c>
      <c r="X36" s="14">
        <v>0.20413122721749696</v>
      </c>
      <c r="Y36" s="14">
        <v>2.4301336573511544E-4</v>
      </c>
      <c r="Z36" s="21">
        <v>0.62332928311057112</v>
      </c>
    </row>
    <row r="37" spans="1:26" x14ac:dyDescent="0.25">
      <c r="A37" s="4">
        <v>2009</v>
      </c>
      <c r="B37" s="8">
        <v>3291</v>
      </c>
      <c r="C37" s="8" t="s">
        <v>43</v>
      </c>
      <c r="D37" s="15">
        <v>6.7456700091157701E-2</v>
      </c>
      <c r="E37" s="14">
        <v>0</v>
      </c>
      <c r="F37" s="14">
        <v>1.2154360376785171E-3</v>
      </c>
      <c r="G37" s="14">
        <v>4.4059556365846249E-2</v>
      </c>
      <c r="H37" s="14">
        <v>6.077180188392586E-3</v>
      </c>
      <c r="I37" s="14">
        <v>1.5800668489820723E-2</v>
      </c>
      <c r="J37" s="14">
        <v>1.0331206320267397E-2</v>
      </c>
      <c r="K37" s="15">
        <v>0</v>
      </c>
      <c r="L37" s="14">
        <v>1.5192950470981465E-3</v>
      </c>
      <c r="M37" s="14">
        <v>0</v>
      </c>
      <c r="N37" s="14">
        <v>0</v>
      </c>
      <c r="O37" s="14">
        <v>0</v>
      </c>
      <c r="P37" s="14">
        <v>8.8119112731692498E-3</v>
      </c>
      <c r="Q37" s="14">
        <v>2.4308720753570341E-3</v>
      </c>
      <c r="R37" s="14">
        <v>0</v>
      </c>
      <c r="S37" s="14">
        <v>0</v>
      </c>
      <c r="T37" s="14">
        <v>0</v>
      </c>
      <c r="U37" s="14">
        <v>0</v>
      </c>
      <c r="V37" s="14">
        <v>1.1546642357945914E-2</v>
      </c>
      <c r="W37" s="14">
        <v>0</v>
      </c>
      <c r="X37" s="14">
        <v>0.16408386508659981</v>
      </c>
      <c r="Y37" s="14">
        <v>0</v>
      </c>
      <c r="Z37" s="21">
        <v>0.66666666666666663</v>
      </c>
    </row>
    <row r="38" spans="1:26" x14ac:dyDescent="0.25">
      <c r="A38" s="4">
        <v>2010</v>
      </c>
      <c r="B38" s="8">
        <v>4260</v>
      </c>
      <c r="C38" s="8" t="s">
        <v>43</v>
      </c>
      <c r="D38" s="15">
        <v>5.3286384976525818E-2</v>
      </c>
      <c r="E38" s="14">
        <v>0</v>
      </c>
      <c r="F38" s="14">
        <v>3.7558685446009389E-3</v>
      </c>
      <c r="G38" s="14">
        <v>4.1549295774647887E-2</v>
      </c>
      <c r="H38" s="14">
        <v>1.8779342723004694E-3</v>
      </c>
      <c r="I38" s="14">
        <v>0</v>
      </c>
      <c r="J38" s="14">
        <v>3.5211267605633804E-3</v>
      </c>
      <c r="K38" s="15">
        <v>0</v>
      </c>
      <c r="L38" s="14">
        <v>0</v>
      </c>
      <c r="M38" s="14">
        <v>0</v>
      </c>
      <c r="N38" s="14">
        <v>0</v>
      </c>
      <c r="O38" s="14">
        <v>0</v>
      </c>
      <c r="P38" s="14">
        <v>3.591549295774648E-2</v>
      </c>
      <c r="Q38" s="14">
        <v>6.3380281690140847E-3</v>
      </c>
      <c r="R38" s="14">
        <v>6.8075117370892018E-3</v>
      </c>
      <c r="S38" s="14">
        <v>3.0516431924882629E-3</v>
      </c>
      <c r="T38" s="14">
        <v>0</v>
      </c>
      <c r="U38" s="14">
        <v>0</v>
      </c>
      <c r="V38" s="14">
        <v>5.39906103286385E-2</v>
      </c>
      <c r="W38" s="14">
        <v>0</v>
      </c>
      <c r="X38" s="14">
        <v>0.10845070422535211</v>
      </c>
      <c r="Y38" s="14">
        <v>2.3474178403755868E-4</v>
      </c>
      <c r="Z38" s="21">
        <v>0.68122065727699532</v>
      </c>
    </row>
    <row r="39" spans="1:26" x14ac:dyDescent="0.25">
      <c r="A39" s="4">
        <v>2011</v>
      </c>
      <c r="B39" s="8">
        <v>1904</v>
      </c>
      <c r="C39" s="8" t="s">
        <v>43</v>
      </c>
      <c r="D39" s="15">
        <v>7.0378151260504201E-2</v>
      </c>
      <c r="E39" s="14">
        <v>0</v>
      </c>
      <c r="F39" s="14">
        <v>5.2521008403361349E-3</v>
      </c>
      <c r="G39" s="14">
        <v>4.5693277310924367E-2</v>
      </c>
      <c r="H39" s="14">
        <v>4.2016806722689074E-3</v>
      </c>
      <c r="I39" s="14">
        <v>2.1533613445378151E-2</v>
      </c>
      <c r="J39" s="14">
        <v>1.1029411764705883E-2</v>
      </c>
      <c r="K39" s="15">
        <v>0</v>
      </c>
      <c r="L39" s="14">
        <v>2.1008403361344537E-3</v>
      </c>
      <c r="M39" s="14">
        <v>0</v>
      </c>
      <c r="N39" s="14">
        <v>0</v>
      </c>
      <c r="O39" s="14">
        <v>0</v>
      </c>
      <c r="P39" s="14">
        <v>5.3571428571428568E-2</v>
      </c>
      <c r="Q39" s="14">
        <v>4.7268907563025207E-3</v>
      </c>
      <c r="R39" s="14">
        <v>1.7857142857142856E-2</v>
      </c>
      <c r="S39" s="14">
        <v>0</v>
      </c>
      <c r="T39" s="14">
        <v>0</v>
      </c>
      <c r="U39" s="14">
        <v>0</v>
      </c>
      <c r="V39" s="14">
        <v>0.16859243697478993</v>
      </c>
      <c r="W39" s="14">
        <v>0</v>
      </c>
      <c r="X39" s="14">
        <v>0.20063025210084034</v>
      </c>
      <c r="Y39" s="14">
        <v>5.2521008403361342E-4</v>
      </c>
      <c r="Z39" s="21">
        <v>0.39390756302521007</v>
      </c>
    </row>
    <row r="40" spans="1:26" x14ac:dyDescent="0.25">
      <c r="A40" s="4">
        <v>2012</v>
      </c>
      <c r="B40" s="8">
        <v>2797</v>
      </c>
      <c r="C40" s="8" t="s">
        <v>43</v>
      </c>
      <c r="D40" s="15">
        <v>2.2881658920271719E-2</v>
      </c>
      <c r="E40" s="14">
        <v>3.2177332856632105E-3</v>
      </c>
      <c r="F40" s="14">
        <v>0</v>
      </c>
      <c r="G40" s="14">
        <v>2.2166607079013228E-2</v>
      </c>
      <c r="H40" s="14">
        <v>7.1505184125849122E-4</v>
      </c>
      <c r="I40" s="14">
        <v>2.9674651412227387E-2</v>
      </c>
      <c r="J40" s="14">
        <v>3.2177332856632108E-2</v>
      </c>
      <c r="K40" s="15">
        <v>0</v>
      </c>
      <c r="L40" s="14">
        <v>0</v>
      </c>
      <c r="M40" s="14">
        <v>0</v>
      </c>
      <c r="N40" s="14">
        <v>0</v>
      </c>
      <c r="O40" s="14">
        <v>1.0725777618877368E-3</v>
      </c>
      <c r="P40" s="14">
        <v>6.2924562030747228E-2</v>
      </c>
      <c r="Q40" s="14">
        <v>6.435466571326421E-3</v>
      </c>
      <c r="R40" s="14">
        <v>3.6467643904183056E-2</v>
      </c>
      <c r="S40" s="14">
        <v>5.7204147300679298E-3</v>
      </c>
      <c r="T40" s="14">
        <v>0</v>
      </c>
      <c r="U40" s="14">
        <v>3.5752592062924561E-3</v>
      </c>
      <c r="V40" s="14">
        <v>0.122273864855202</v>
      </c>
      <c r="W40" s="14">
        <v>0</v>
      </c>
      <c r="X40" s="14">
        <v>0.16553450125134073</v>
      </c>
      <c r="Y40" s="14">
        <v>0</v>
      </c>
      <c r="Z40" s="21">
        <v>0.48516267429388632</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3052</v>
      </c>
      <c r="C42" s="9"/>
      <c r="D42" s="16">
        <v>4.9084916929205732E-2</v>
      </c>
      <c r="E42" s="1">
        <v>1.6641315825801301E-3</v>
      </c>
      <c r="F42" s="1">
        <v>1.7928105822791504E-3</v>
      </c>
      <c r="G42" s="1">
        <v>3.1773052018422954E-2</v>
      </c>
      <c r="H42" s="1">
        <v>3.7953761460645485E-3</v>
      </c>
      <c r="I42" s="1">
        <v>3.1621125807495425E-2</v>
      </c>
      <c r="J42" s="1">
        <v>4.2671709242753323E-3</v>
      </c>
      <c r="K42" s="16">
        <v>0</v>
      </c>
      <c r="L42" s="1">
        <v>4.1455068762763335E-4</v>
      </c>
      <c r="M42" s="1">
        <v>2.0747700812989746E-3</v>
      </c>
      <c r="N42" s="1">
        <v>1.7603379175552348E-3</v>
      </c>
      <c r="O42" s="1">
        <v>5.7312340956440044E-4</v>
      </c>
      <c r="P42" s="1">
        <v>1.8623668564870431E-2</v>
      </c>
      <c r="Q42" s="1">
        <v>2.7204421573593803E-3</v>
      </c>
      <c r="R42" s="1">
        <v>6.7037449742635494E-2</v>
      </c>
      <c r="S42" s="1">
        <v>2.3518677232996577E-3</v>
      </c>
      <c r="T42" s="1">
        <v>5.1024685281106873E-4</v>
      </c>
      <c r="U42" s="1">
        <v>2.8857509685340535E-4</v>
      </c>
      <c r="V42" s="1">
        <v>9.6106985238910009E-2</v>
      </c>
      <c r="W42" s="1">
        <v>4.4462340042285463E-5</v>
      </c>
      <c r="X42" s="1">
        <v>0.22943966541951732</v>
      </c>
      <c r="Y42" s="1">
        <v>1.3686430164488281E-3</v>
      </c>
      <c r="Z42" s="22">
        <v>0.45268662776088264</v>
      </c>
    </row>
    <row r="43" spans="1:26" x14ac:dyDescent="0.25">
      <c r="A43" s="5" t="s">
        <v>33</v>
      </c>
      <c r="B43" s="9">
        <v>1969</v>
      </c>
      <c r="C43" s="9"/>
      <c r="D43" s="16">
        <v>2.9015442607126136E-2</v>
      </c>
      <c r="E43" s="1">
        <v>1.19265351324012E-3</v>
      </c>
      <c r="F43" s="1">
        <v>1.009509616066993E-3</v>
      </c>
      <c r="G43" s="1">
        <v>4.419221242940384E-2</v>
      </c>
      <c r="H43" s="1">
        <v>3.1928480204342275E-4</v>
      </c>
      <c r="I43" s="1">
        <v>6.0030767489553397E-2</v>
      </c>
      <c r="J43" s="1">
        <v>3.4118048447628798E-4</v>
      </c>
      <c r="K43" s="16">
        <v>0</v>
      </c>
      <c r="L43" s="1">
        <v>0</v>
      </c>
      <c r="M43" s="1">
        <v>7.8730634052355287E-3</v>
      </c>
      <c r="N43" s="1">
        <v>6.7009951643454569E-3</v>
      </c>
      <c r="O43" s="1">
        <v>0</v>
      </c>
      <c r="P43" s="1">
        <v>1.580773412557258E-2</v>
      </c>
      <c r="Q43" s="1">
        <v>4.0279308925381717E-3</v>
      </c>
      <c r="R43" s="1">
        <v>8.636529334629639E-2</v>
      </c>
      <c r="S43" s="1">
        <v>1.416737978981045E-3</v>
      </c>
      <c r="T43" s="1">
        <v>1.4460927933921542E-3</v>
      </c>
      <c r="U43" s="1">
        <v>5.9706584783350395E-4</v>
      </c>
      <c r="V43" s="1">
        <v>4.498645674613222E-2</v>
      </c>
      <c r="W43" s="1">
        <v>2.34192037470726E-4</v>
      </c>
      <c r="X43" s="1">
        <v>0.32366369852323884</v>
      </c>
      <c r="Y43" s="1">
        <v>1.9172338846687958E-4</v>
      </c>
      <c r="Z43" s="22">
        <v>0.3705879648085863</v>
      </c>
    </row>
    <row r="44" spans="1:26" x14ac:dyDescent="0.25">
      <c r="A44" s="5" t="s">
        <v>34</v>
      </c>
      <c r="B44" s="9">
        <v>1471</v>
      </c>
      <c r="C44" s="9"/>
      <c r="D44" s="16">
        <v>1.4990782561451563E-2</v>
      </c>
      <c r="E44" s="1">
        <v>3.899585574386211E-3</v>
      </c>
      <c r="F44" s="1">
        <v>6.9731676330394416E-4</v>
      </c>
      <c r="G44" s="1">
        <v>1.7142648823214493E-2</v>
      </c>
      <c r="H44" s="1">
        <v>9.0900308705911081E-4</v>
      </c>
      <c r="I44" s="1">
        <v>4.2450681261513051E-2</v>
      </c>
      <c r="J44" s="1">
        <v>2.1439061333579741E-3</v>
      </c>
      <c r="K44" s="16">
        <v>0</v>
      </c>
      <c r="L44" s="1">
        <v>5.8337017721856832E-4</v>
      </c>
      <c r="M44" s="1">
        <v>3.1593680433382315E-3</v>
      </c>
      <c r="N44" s="1">
        <v>2.3720430264193701E-3</v>
      </c>
      <c r="O44" s="1">
        <v>2.6920074299405065E-5</v>
      </c>
      <c r="P44" s="1">
        <v>7.9448587924941597E-3</v>
      </c>
      <c r="Q44" s="1">
        <v>6.1136788547887125E-4</v>
      </c>
      <c r="R44" s="1">
        <v>9.6647915439057694E-2</v>
      </c>
      <c r="S44" s="1">
        <v>3.1928451702047706E-3</v>
      </c>
      <c r="T44" s="1">
        <v>9.0971849866500155E-4</v>
      </c>
      <c r="U44" s="1">
        <v>1.6897600540723216E-4</v>
      </c>
      <c r="V44" s="1">
        <v>6.3133993329094973E-2</v>
      </c>
      <c r="W44" s="1">
        <v>0</v>
      </c>
      <c r="X44" s="1">
        <v>0.3110365921411225</v>
      </c>
      <c r="Y44" s="1">
        <v>2.4755335861801589E-3</v>
      </c>
      <c r="Z44" s="22">
        <v>0.42550257362673266</v>
      </c>
    </row>
    <row r="45" spans="1:26" x14ac:dyDescent="0.25">
      <c r="A45" s="5" t="s">
        <v>35</v>
      </c>
      <c r="B45" s="9">
        <v>5020</v>
      </c>
      <c r="C45" s="9"/>
      <c r="D45" s="16">
        <v>7.9914398128774239E-2</v>
      </c>
      <c r="E45" s="1">
        <v>8.1900081900081903E-5</v>
      </c>
      <c r="F45" s="1">
        <v>4.0950040950040947E-4</v>
      </c>
      <c r="G45" s="1">
        <v>2.1013201825261618E-2</v>
      </c>
      <c r="H45" s="1">
        <v>1.491352371046031E-3</v>
      </c>
      <c r="I45" s="1">
        <v>4.9046055826495912E-3</v>
      </c>
      <c r="J45" s="1">
        <v>1.3448994687647098E-4</v>
      </c>
      <c r="K45" s="16">
        <v>0</v>
      </c>
      <c r="L45" s="1">
        <v>0</v>
      </c>
      <c r="M45" s="1">
        <v>0</v>
      </c>
      <c r="N45" s="1">
        <v>1.014705170444529E-3</v>
      </c>
      <c r="O45" s="1">
        <v>9.8138707060566824E-4</v>
      </c>
      <c r="P45" s="1">
        <v>2.9621850827631787E-3</v>
      </c>
      <c r="Q45" s="1">
        <v>0</v>
      </c>
      <c r="R45" s="1">
        <v>7.8016923060528806E-2</v>
      </c>
      <c r="S45" s="1">
        <v>6.9172149951988342E-4</v>
      </c>
      <c r="T45" s="1">
        <v>0</v>
      </c>
      <c r="U45" s="1">
        <v>4.7071481406764842E-4</v>
      </c>
      <c r="V45" s="1">
        <v>0.11684994101674119</v>
      </c>
      <c r="W45" s="1">
        <v>0</v>
      </c>
      <c r="X45" s="1">
        <v>0.1388148357326652</v>
      </c>
      <c r="Y45" s="1">
        <v>1.9381787633004687E-3</v>
      </c>
      <c r="Z45" s="22">
        <v>0.55030995944335503</v>
      </c>
    </row>
    <row r="46" spans="1:26" ht="15.75" thickBot="1" x14ac:dyDescent="0.3">
      <c r="A46" s="6" t="s">
        <v>36</v>
      </c>
      <c r="B46" s="11">
        <v>4181</v>
      </c>
      <c r="C46" s="11"/>
      <c r="D46" s="17">
        <v>7.5000983481699215E-2</v>
      </c>
      <c r="E46" s="18">
        <v>3.8146107326107997E-4</v>
      </c>
      <c r="F46" s="18">
        <v>3.1737796102728733E-3</v>
      </c>
      <c r="G46" s="18">
        <v>4.2025719452912488E-2</v>
      </c>
      <c r="H46" s="18">
        <v>7.5501290282216828E-3</v>
      </c>
      <c r="I46" s="18">
        <v>2.0720117518360549E-2</v>
      </c>
      <c r="J46" s="18">
        <v>7.9427364522384521E-3</v>
      </c>
      <c r="K46" s="17">
        <v>0</v>
      </c>
      <c r="L46" s="18">
        <v>4.8918214676285827E-4</v>
      </c>
      <c r="M46" s="18">
        <v>1.0524321707465952E-5</v>
      </c>
      <c r="N46" s="18">
        <v>2.7874564459930316E-5</v>
      </c>
      <c r="O46" s="18">
        <v>1.0785476483535967E-3</v>
      </c>
      <c r="P46" s="18">
        <v>3.1174746829131288E-2</v>
      </c>
      <c r="Q46" s="18">
        <v>4.5869556232199932E-3</v>
      </c>
      <c r="R46" s="18">
        <v>3.5897098526280632E-2</v>
      </c>
      <c r="S46" s="18">
        <v>2.3140252756323381E-3</v>
      </c>
      <c r="T46" s="18">
        <v>3.833033079075472E-5</v>
      </c>
      <c r="U46" s="18">
        <v>2.5537565759231829E-4</v>
      </c>
      <c r="V46" s="18">
        <v>0.13217528221359451</v>
      </c>
      <c r="W46" s="18">
        <v>3.4716195105016491E-5</v>
      </c>
      <c r="X46" s="18">
        <v>0.15782624847008964</v>
      </c>
      <c r="Y46" s="18">
        <v>7.1316265961513111E-4</v>
      </c>
      <c r="Z46" s="23">
        <v>0.47658300292069822</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73</v>
      </c>
    </row>
    <row r="2" spans="1:26" x14ac:dyDescent="0.25">
      <c r="A2" t="s">
        <v>74</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16</v>
      </c>
      <c r="C7" s="8">
        <v>2</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136</v>
      </c>
      <c r="C8" s="8" t="s">
        <v>41</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358</v>
      </c>
      <c r="C9" s="8" t="s">
        <v>42</v>
      </c>
      <c r="D9" s="15">
        <v>3.3519553072625698E-2</v>
      </c>
      <c r="E9" s="14">
        <v>0</v>
      </c>
      <c r="F9" s="14">
        <v>2.7932960893854749E-3</v>
      </c>
      <c r="G9" s="14">
        <v>4.4692737430167599E-2</v>
      </c>
      <c r="H9" s="14">
        <v>0</v>
      </c>
      <c r="I9" s="14">
        <v>3.3519553072625698E-2</v>
      </c>
      <c r="J9" s="14">
        <v>0</v>
      </c>
      <c r="K9" s="15">
        <v>0</v>
      </c>
      <c r="L9" s="14">
        <v>0</v>
      </c>
      <c r="M9" s="14">
        <v>5.5865921787709499E-3</v>
      </c>
      <c r="N9" s="14">
        <v>2.23463687150838E-2</v>
      </c>
      <c r="O9" s="14">
        <v>0</v>
      </c>
      <c r="P9" s="14">
        <v>1.11731843575419E-2</v>
      </c>
      <c r="Q9" s="14">
        <v>5.5865921787709499E-3</v>
      </c>
      <c r="R9" s="14">
        <v>7.8212290502793297E-2</v>
      </c>
      <c r="S9" s="14">
        <v>0</v>
      </c>
      <c r="T9" s="14">
        <v>0</v>
      </c>
      <c r="U9" s="14">
        <v>0</v>
      </c>
      <c r="V9" s="14">
        <v>3.9106145251396648E-2</v>
      </c>
      <c r="W9" s="14">
        <v>0</v>
      </c>
      <c r="X9" s="14">
        <v>0.44692737430167595</v>
      </c>
      <c r="Y9" s="14">
        <v>0</v>
      </c>
      <c r="Z9" s="21">
        <v>0.27653631284916202</v>
      </c>
    </row>
    <row r="10" spans="1:26" x14ac:dyDescent="0.25">
      <c r="A10" s="4">
        <v>1982</v>
      </c>
      <c r="B10" s="8">
        <v>1946</v>
      </c>
      <c r="C10" s="8" t="s">
        <v>43</v>
      </c>
      <c r="D10" s="15">
        <v>8.2219938335046251E-3</v>
      </c>
      <c r="E10" s="14">
        <v>3.5971223021582736E-3</v>
      </c>
      <c r="F10" s="14">
        <v>1.5416238437821171E-3</v>
      </c>
      <c r="G10" s="14">
        <v>1.9013360739979446E-2</v>
      </c>
      <c r="H10" s="14">
        <v>0</v>
      </c>
      <c r="I10" s="14">
        <v>5.2415210688591986E-2</v>
      </c>
      <c r="J10" s="14">
        <v>0</v>
      </c>
      <c r="K10" s="15">
        <v>0</v>
      </c>
      <c r="L10" s="14">
        <v>0</v>
      </c>
      <c r="M10" s="14">
        <v>3.0832476875642342E-3</v>
      </c>
      <c r="N10" s="14">
        <v>5.6526207605344294E-3</v>
      </c>
      <c r="O10" s="14">
        <v>0</v>
      </c>
      <c r="P10" s="14">
        <v>1.1819116135662899E-2</v>
      </c>
      <c r="Q10" s="14">
        <v>6.1664953751284684E-3</v>
      </c>
      <c r="R10" s="14">
        <v>0.14542651593011305</v>
      </c>
      <c r="S10" s="14">
        <v>2.5693730729701952E-3</v>
      </c>
      <c r="T10" s="14">
        <v>3.0832476875642342E-3</v>
      </c>
      <c r="U10" s="14">
        <v>0</v>
      </c>
      <c r="V10" s="14">
        <v>3.1346351490236381E-2</v>
      </c>
      <c r="W10" s="14">
        <v>1.0277492291880781E-3</v>
      </c>
      <c r="X10" s="14">
        <v>0.40596094552929085</v>
      </c>
      <c r="Y10" s="14">
        <v>0</v>
      </c>
      <c r="Z10" s="21">
        <v>0.29907502569373073</v>
      </c>
    </row>
    <row r="11" spans="1:26" x14ac:dyDescent="0.25">
      <c r="A11" s="4">
        <v>1983</v>
      </c>
      <c r="B11" s="8">
        <v>2773</v>
      </c>
      <c r="C11" s="8" t="s">
        <v>43</v>
      </c>
      <c r="D11" s="15">
        <v>2.5964659213847819E-2</v>
      </c>
      <c r="E11" s="14">
        <v>1.0818608005769925E-3</v>
      </c>
      <c r="F11" s="14">
        <v>0</v>
      </c>
      <c r="G11" s="14">
        <v>5.4814280562567617E-2</v>
      </c>
      <c r="H11" s="14">
        <v>0</v>
      </c>
      <c r="I11" s="14">
        <v>6.5632888568337544E-2</v>
      </c>
      <c r="J11" s="14">
        <v>1.44248106743599E-3</v>
      </c>
      <c r="K11" s="15">
        <v>0</v>
      </c>
      <c r="L11" s="14">
        <v>0</v>
      </c>
      <c r="M11" s="14">
        <v>1.153984853948792E-2</v>
      </c>
      <c r="N11" s="14">
        <v>0</v>
      </c>
      <c r="O11" s="14">
        <v>0</v>
      </c>
      <c r="P11" s="14">
        <v>2.1276595744680851E-2</v>
      </c>
      <c r="Q11" s="14">
        <v>1.44248106743599E-3</v>
      </c>
      <c r="R11" s="14">
        <v>3.5340786152181752E-2</v>
      </c>
      <c r="S11" s="14">
        <v>2.5243418680129825E-3</v>
      </c>
      <c r="T11" s="14">
        <v>3.6062026685899749E-4</v>
      </c>
      <c r="U11" s="14">
        <v>2.1637216011539851E-3</v>
      </c>
      <c r="V11" s="14">
        <v>5.2650558961413629E-2</v>
      </c>
      <c r="W11" s="14">
        <v>0</v>
      </c>
      <c r="X11" s="14">
        <v>0.28272628921745402</v>
      </c>
      <c r="Y11" s="14">
        <v>3.6062026685899749E-4</v>
      </c>
      <c r="Z11" s="21">
        <v>0.44067796610169491</v>
      </c>
    </row>
    <row r="12" spans="1:26" x14ac:dyDescent="0.25">
      <c r="A12" s="4">
        <v>1984</v>
      </c>
      <c r="B12" s="8">
        <v>2271</v>
      </c>
      <c r="C12" s="8" t="s">
        <v>43</v>
      </c>
      <c r="D12" s="15">
        <v>2.2016732716864822E-2</v>
      </c>
      <c r="E12" s="14">
        <v>0</v>
      </c>
      <c r="F12" s="14">
        <v>0</v>
      </c>
      <c r="G12" s="14">
        <v>4.0070453544693969E-2</v>
      </c>
      <c r="H12" s="14">
        <v>1.321003963011889E-3</v>
      </c>
      <c r="I12" s="14">
        <v>5.0638485248789077E-2</v>
      </c>
      <c r="J12" s="14">
        <v>0</v>
      </c>
      <c r="K12" s="15">
        <v>0</v>
      </c>
      <c r="L12" s="14">
        <v>0</v>
      </c>
      <c r="M12" s="14">
        <v>5.2840158520475562E-3</v>
      </c>
      <c r="N12" s="14">
        <v>1.321003963011889E-3</v>
      </c>
      <c r="O12" s="14">
        <v>0</v>
      </c>
      <c r="P12" s="14">
        <v>3.9630118890356669E-3</v>
      </c>
      <c r="Q12" s="14">
        <v>0</v>
      </c>
      <c r="R12" s="14">
        <v>1.7613386173491855E-2</v>
      </c>
      <c r="S12" s="14">
        <v>0</v>
      </c>
      <c r="T12" s="14">
        <v>0</v>
      </c>
      <c r="U12" s="14">
        <v>0</v>
      </c>
      <c r="V12" s="14">
        <v>5.7683839718185824E-2</v>
      </c>
      <c r="W12" s="14">
        <v>0</v>
      </c>
      <c r="X12" s="14">
        <v>0.20123293703214443</v>
      </c>
      <c r="Y12" s="14">
        <v>4.4033465433729633E-4</v>
      </c>
      <c r="Z12" s="21">
        <v>0.59841479524438568</v>
      </c>
    </row>
    <row r="13" spans="1:26" x14ac:dyDescent="0.25">
      <c r="A13" s="4">
        <v>1985</v>
      </c>
      <c r="B13" s="8">
        <v>1916</v>
      </c>
      <c r="C13" s="8" t="s">
        <v>43</v>
      </c>
      <c r="D13" s="15">
        <v>1.5657620041753653E-2</v>
      </c>
      <c r="E13" s="14">
        <v>0</v>
      </c>
      <c r="F13" s="14">
        <v>0</v>
      </c>
      <c r="G13" s="14">
        <v>1.9311064718162838E-2</v>
      </c>
      <c r="H13" s="14">
        <v>0</v>
      </c>
      <c r="I13" s="14">
        <v>1.0438413361169102E-2</v>
      </c>
      <c r="J13" s="14">
        <v>0</v>
      </c>
      <c r="K13" s="15">
        <v>0</v>
      </c>
      <c r="L13" s="14">
        <v>0</v>
      </c>
      <c r="M13" s="14">
        <v>0</v>
      </c>
      <c r="N13" s="14">
        <v>1.5657620041753652E-3</v>
      </c>
      <c r="O13" s="14">
        <v>0</v>
      </c>
      <c r="P13" s="14">
        <v>1.5657620041753654E-3</v>
      </c>
      <c r="Q13" s="14">
        <v>1.5657620041753654E-3</v>
      </c>
      <c r="R13" s="14">
        <v>1.0960334029227558E-2</v>
      </c>
      <c r="S13" s="14">
        <v>6.2630480167014616E-3</v>
      </c>
      <c r="T13" s="14">
        <v>0</v>
      </c>
      <c r="U13" s="14">
        <v>0</v>
      </c>
      <c r="V13" s="14">
        <v>3.6534446764091857E-2</v>
      </c>
      <c r="W13" s="14">
        <v>0</v>
      </c>
      <c r="X13" s="14">
        <v>0.31993736951983298</v>
      </c>
      <c r="Y13" s="14">
        <v>8.350730688935281E-3</v>
      </c>
      <c r="Z13" s="21">
        <v>0.56784968684759918</v>
      </c>
    </row>
    <row r="14" spans="1:26" x14ac:dyDescent="0.25">
      <c r="A14" s="4">
        <v>1986</v>
      </c>
      <c r="B14" s="8">
        <v>851</v>
      </c>
      <c r="C14" s="8" t="s">
        <v>43</v>
      </c>
      <c r="D14" s="15">
        <v>1.1750881316098707E-2</v>
      </c>
      <c r="E14" s="14">
        <v>0</v>
      </c>
      <c r="F14" s="14">
        <v>0</v>
      </c>
      <c r="G14" s="14">
        <v>2.7027027027027029E-2</v>
      </c>
      <c r="H14" s="14">
        <v>0</v>
      </c>
      <c r="I14" s="14">
        <v>9.870740305522914E-2</v>
      </c>
      <c r="J14" s="14">
        <v>3.5252643948296123E-3</v>
      </c>
      <c r="K14" s="15">
        <v>0</v>
      </c>
      <c r="L14" s="14">
        <v>3.5252643948296123E-3</v>
      </c>
      <c r="M14" s="14">
        <v>1.6451233842538191E-2</v>
      </c>
      <c r="N14" s="14">
        <v>0</v>
      </c>
      <c r="O14" s="14">
        <v>0</v>
      </c>
      <c r="P14" s="14">
        <v>4.7003525264394828E-3</v>
      </c>
      <c r="Q14" s="14">
        <v>2.3501762632197414E-3</v>
      </c>
      <c r="R14" s="14">
        <v>0.19506462984723855</v>
      </c>
      <c r="S14" s="14">
        <v>7.0505287896592246E-3</v>
      </c>
      <c r="T14" s="14">
        <v>0</v>
      </c>
      <c r="U14" s="14">
        <v>0</v>
      </c>
      <c r="V14" s="14">
        <v>8.3431257344300819E-2</v>
      </c>
      <c r="W14" s="14">
        <v>0</v>
      </c>
      <c r="X14" s="14">
        <v>0.15863689776733256</v>
      </c>
      <c r="Y14" s="14">
        <v>1.1750881316098707E-3</v>
      </c>
      <c r="Z14" s="21">
        <v>0.38660399529964745</v>
      </c>
    </row>
    <row r="15" spans="1:26" x14ac:dyDescent="0.25">
      <c r="A15" s="4">
        <v>1987</v>
      </c>
      <c r="B15" s="8">
        <v>1914</v>
      </c>
      <c r="C15" s="8" t="s">
        <v>43</v>
      </c>
      <c r="D15" s="15">
        <v>6.7920585161964468E-3</v>
      </c>
      <c r="E15" s="14">
        <v>0</v>
      </c>
      <c r="F15" s="14">
        <v>0</v>
      </c>
      <c r="G15" s="14">
        <v>2.9780564263322883E-2</v>
      </c>
      <c r="H15" s="14">
        <v>0</v>
      </c>
      <c r="I15" s="14">
        <v>4.8589341692789965E-2</v>
      </c>
      <c r="J15" s="14">
        <v>4.1797283176593526E-3</v>
      </c>
      <c r="K15" s="15">
        <v>0</v>
      </c>
      <c r="L15" s="14">
        <v>0</v>
      </c>
      <c r="M15" s="14">
        <v>6.269592476489028E-3</v>
      </c>
      <c r="N15" s="14">
        <v>0</v>
      </c>
      <c r="O15" s="14">
        <v>0</v>
      </c>
      <c r="P15" s="14">
        <v>9.9268547544409617E-3</v>
      </c>
      <c r="Q15" s="14">
        <v>1.0449320794148381E-3</v>
      </c>
      <c r="R15" s="14">
        <v>0.14576802507836992</v>
      </c>
      <c r="S15" s="14">
        <v>7.3145245559038665E-3</v>
      </c>
      <c r="T15" s="14">
        <v>0</v>
      </c>
      <c r="U15" s="14">
        <v>0</v>
      </c>
      <c r="V15" s="14">
        <v>5.7993730407523508E-2</v>
      </c>
      <c r="W15" s="14">
        <v>0</v>
      </c>
      <c r="X15" s="14">
        <v>0.25444096133751304</v>
      </c>
      <c r="Y15" s="14">
        <v>5.2246603970741907E-4</v>
      </c>
      <c r="Z15" s="21">
        <v>0.42737722048066873</v>
      </c>
    </row>
    <row r="16" spans="1:26" x14ac:dyDescent="0.25">
      <c r="A16" s="4">
        <v>1988</v>
      </c>
      <c r="B16" s="8">
        <v>2004</v>
      </c>
      <c r="C16" s="8" t="s">
        <v>43</v>
      </c>
      <c r="D16" s="15">
        <v>3.9920159680638719E-3</v>
      </c>
      <c r="E16" s="14">
        <v>0</v>
      </c>
      <c r="F16" s="14">
        <v>0</v>
      </c>
      <c r="G16" s="14">
        <v>2.2455089820359281E-2</v>
      </c>
      <c r="H16" s="14">
        <v>0</v>
      </c>
      <c r="I16" s="14">
        <v>3.0938123752495009E-2</v>
      </c>
      <c r="J16" s="14">
        <v>0</v>
      </c>
      <c r="K16" s="15">
        <v>0</v>
      </c>
      <c r="L16" s="14">
        <v>0</v>
      </c>
      <c r="M16" s="14">
        <v>9.9800399201596798E-4</v>
      </c>
      <c r="N16" s="14">
        <v>1.4970059880239522E-3</v>
      </c>
      <c r="O16" s="14">
        <v>0</v>
      </c>
      <c r="P16" s="14">
        <v>4.9900199600798403E-3</v>
      </c>
      <c r="Q16" s="14">
        <v>0</v>
      </c>
      <c r="R16" s="14">
        <v>0.14820359281437126</v>
      </c>
      <c r="S16" s="14">
        <v>4.4910179640718561E-3</v>
      </c>
      <c r="T16" s="14">
        <v>0</v>
      </c>
      <c r="U16" s="14">
        <v>1.4970059880239522E-3</v>
      </c>
      <c r="V16" s="14">
        <v>1.996007984031936E-3</v>
      </c>
      <c r="W16" s="14">
        <v>0</v>
      </c>
      <c r="X16" s="14">
        <v>0.36227544910179643</v>
      </c>
      <c r="Y16" s="14">
        <v>0</v>
      </c>
      <c r="Z16" s="21">
        <v>0.41666666666666669</v>
      </c>
    </row>
    <row r="17" spans="1:26" x14ac:dyDescent="0.25">
      <c r="A17" s="4">
        <v>1989</v>
      </c>
      <c r="B17" s="8">
        <v>1297</v>
      </c>
      <c r="C17" s="8" t="s">
        <v>43</v>
      </c>
      <c r="D17" s="15">
        <v>5.3970701619121047E-3</v>
      </c>
      <c r="E17" s="14">
        <v>0</v>
      </c>
      <c r="F17" s="14">
        <v>3.0840400925212026E-3</v>
      </c>
      <c r="G17" s="14">
        <v>1.2336160370084811E-2</v>
      </c>
      <c r="H17" s="14">
        <v>3.8550501156515036E-3</v>
      </c>
      <c r="I17" s="14">
        <v>1.6962220508866616E-2</v>
      </c>
      <c r="J17" s="14">
        <v>0</v>
      </c>
      <c r="K17" s="15">
        <v>0</v>
      </c>
      <c r="L17" s="14">
        <v>0</v>
      </c>
      <c r="M17" s="14">
        <v>2.3130300693909021E-3</v>
      </c>
      <c r="N17" s="14">
        <v>0</v>
      </c>
      <c r="O17" s="14">
        <v>0</v>
      </c>
      <c r="P17" s="14">
        <v>3.0840400925212026E-3</v>
      </c>
      <c r="Q17" s="14">
        <v>0</v>
      </c>
      <c r="R17" s="14">
        <v>0.14109483423284502</v>
      </c>
      <c r="S17" s="14">
        <v>4.6260601387818042E-3</v>
      </c>
      <c r="T17" s="14">
        <v>0</v>
      </c>
      <c r="U17" s="14">
        <v>0</v>
      </c>
      <c r="V17" s="14">
        <v>0.11488049344641481</v>
      </c>
      <c r="W17" s="14">
        <v>0</v>
      </c>
      <c r="X17" s="14">
        <v>0.32074016962220508</v>
      </c>
      <c r="Y17" s="14">
        <v>4.6260601387818042E-3</v>
      </c>
      <c r="Z17" s="21">
        <v>0.36700077101002315</v>
      </c>
    </row>
    <row r="18" spans="1:26" x14ac:dyDescent="0.25">
      <c r="A18" s="4">
        <v>1990</v>
      </c>
      <c r="B18" s="8">
        <v>528</v>
      </c>
      <c r="C18" s="8" t="s">
        <v>43</v>
      </c>
      <c r="D18" s="15">
        <v>9.46969696969697E-3</v>
      </c>
      <c r="E18" s="14">
        <v>0</v>
      </c>
      <c r="F18" s="14">
        <v>0</v>
      </c>
      <c r="G18" s="14">
        <v>0</v>
      </c>
      <c r="H18" s="14">
        <v>0</v>
      </c>
      <c r="I18" s="14">
        <v>2.2727272727272728E-2</v>
      </c>
      <c r="J18" s="14">
        <v>0</v>
      </c>
      <c r="K18" s="15">
        <v>0</v>
      </c>
      <c r="L18" s="14">
        <v>0</v>
      </c>
      <c r="M18" s="14">
        <v>3.787878787878788E-3</v>
      </c>
      <c r="N18" s="14">
        <v>0</v>
      </c>
      <c r="O18" s="14">
        <v>0</v>
      </c>
      <c r="P18" s="14">
        <v>3.4090909090909088E-2</v>
      </c>
      <c r="Q18" s="14">
        <v>0</v>
      </c>
      <c r="R18" s="14">
        <v>6.8181818181818177E-2</v>
      </c>
      <c r="S18" s="14">
        <v>0</v>
      </c>
      <c r="T18" s="14">
        <v>0</v>
      </c>
      <c r="U18" s="14">
        <v>0</v>
      </c>
      <c r="V18" s="14">
        <v>4.924242424242424E-2</v>
      </c>
      <c r="W18" s="14">
        <v>0</v>
      </c>
      <c r="X18" s="14">
        <v>0.38257575757575757</v>
      </c>
      <c r="Y18" s="14">
        <v>3.787878787878788E-3</v>
      </c>
      <c r="Z18" s="21">
        <v>0.42613636363636365</v>
      </c>
    </row>
    <row r="19" spans="1:26" x14ac:dyDescent="0.25">
      <c r="A19" s="4">
        <v>1991</v>
      </c>
      <c r="B19" s="8">
        <v>442</v>
      </c>
      <c r="C19" s="8" t="s">
        <v>43</v>
      </c>
      <c r="D19" s="15">
        <v>0</v>
      </c>
      <c r="E19" s="14">
        <v>2.2624434389140274E-3</v>
      </c>
      <c r="F19" s="14">
        <v>0</v>
      </c>
      <c r="G19" s="14">
        <v>2.0361990950226245E-2</v>
      </c>
      <c r="H19" s="14">
        <v>0</v>
      </c>
      <c r="I19" s="14">
        <v>4.5248868778280542E-2</v>
      </c>
      <c r="J19" s="14">
        <v>0</v>
      </c>
      <c r="K19" s="15">
        <v>0</v>
      </c>
      <c r="L19" s="14">
        <v>0</v>
      </c>
      <c r="M19" s="14">
        <v>0</v>
      </c>
      <c r="N19" s="14">
        <v>6.7873303167420816E-3</v>
      </c>
      <c r="O19" s="14">
        <v>0</v>
      </c>
      <c r="P19" s="14">
        <v>4.5248868778280547E-3</v>
      </c>
      <c r="Q19" s="14">
        <v>0</v>
      </c>
      <c r="R19" s="14">
        <v>3.8461538461538464E-2</v>
      </c>
      <c r="S19" s="14">
        <v>0</v>
      </c>
      <c r="T19" s="14">
        <v>0</v>
      </c>
      <c r="U19" s="14">
        <v>0</v>
      </c>
      <c r="V19" s="14">
        <v>0</v>
      </c>
      <c r="W19" s="14">
        <v>0</v>
      </c>
      <c r="X19" s="14">
        <v>0.27828054298642535</v>
      </c>
      <c r="Y19" s="14">
        <v>2.2624434389140274E-3</v>
      </c>
      <c r="Z19" s="21">
        <v>0.60180995475113119</v>
      </c>
    </row>
    <row r="20" spans="1:26" x14ac:dyDescent="0.25">
      <c r="A20" s="4">
        <v>1992</v>
      </c>
      <c r="B20" s="8">
        <v>560</v>
      </c>
      <c r="C20" s="8" t="s">
        <v>43</v>
      </c>
      <c r="D20" s="15">
        <v>1.4285714285714285E-2</v>
      </c>
      <c r="E20" s="14">
        <v>7.1428571428571426E-3</v>
      </c>
      <c r="F20" s="14">
        <v>0</v>
      </c>
      <c r="G20" s="14">
        <v>0</v>
      </c>
      <c r="H20" s="14">
        <v>0</v>
      </c>
      <c r="I20" s="14">
        <v>4.2857142857142858E-2</v>
      </c>
      <c r="J20" s="14">
        <v>5.3571428571428572E-3</v>
      </c>
      <c r="K20" s="15">
        <v>0</v>
      </c>
      <c r="L20" s="14">
        <v>0</v>
      </c>
      <c r="M20" s="14">
        <v>0</v>
      </c>
      <c r="N20" s="14">
        <v>1.7857142857142857E-3</v>
      </c>
      <c r="O20" s="14">
        <v>0</v>
      </c>
      <c r="P20" s="14">
        <v>0</v>
      </c>
      <c r="Q20" s="14">
        <v>0</v>
      </c>
      <c r="R20" s="14">
        <v>4.642857142857143E-2</v>
      </c>
      <c r="S20" s="14">
        <v>3.5714285714285713E-3</v>
      </c>
      <c r="T20" s="14">
        <v>3.5714285714285713E-3</v>
      </c>
      <c r="U20" s="14">
        <v>0</v>
      </c>
      <c r="V20" s="14">
        <v>3.7499999999999999E-2</v>
      </c>
      <c r="W20" s="14">
        <v>0</v>
      </c>
      <c r="X20" s="14">
        <v>0.38571428571428573</v>
      </c>
      <c r="Y20" s="14">
        <v>1.7857142857142857E-3</v>
      </c>
      <c r="Z20" s="21">
        <v>0.45</v>
      </c>
    </row>
    <row r="21" spans="1:26" x14ac:dyDescent="0.25">
      <c r="A21" s="4">
        <v>1993</v>
      </c>
      <c r="B21" s="8">
        <v>809</v>
      </c>
      <c r="C21" s="8" t="s">
        <v>43</v>
      </c>
      <c r="D21" s="15">
        <v>9.8887515451174281E-3</v>
      </c>
      <c r="E21" s="14">
        <v>0</v>
      </c>
      <c r="F21" s="14">
        <v>0</v>
      </c>
      <c r="G21" s="14">
        <v>1.3597033374536464E-2</v>
      </c>
      <c r="H21" s="14">
        <v>0</v>
      </c>
      <c r="I21" s="14">
        <v>3.4610630407911E-2</v>
      </c>
      <c r="J21" s="14">
        <v>8.65265760197775E-3</v>
      </c>
      <c r="K21" s="15">
        <v>0</v>
      </c>
      <c r="L21" s="14">
        <v>2.472187886279357E-3</v>
      </c>
      <c r="M21" s="14">
        <v>0</v>
      </c>
      <c r="N21" s="14">
        <v>0</v>
      </c>
      <c r="O21" s="14">
        <v>0</v>
      </c>
      <c r="P21" s="14">
        <v>1.1124845488257108E-2</v>
      </c>
      <c r="Q21" s="14">
        <v>2.472187886279357E-3</v>
      </c>
      <c r="R21" s="14">
        <v>5.4388133498145856E-2</v>
      </c>
      <c r="S21" s="14">
        <v>0</v>
      </c>
      <c r="T21" s="14">
        <v>0</v>
      </c>
      <c r="U21" s="14">
        <v>0</v>
      </c>
      <c r="V21" s="14">
        <v>0.11990111248454882</v>
      </c>
      <c r="W21" s="14">
        <v>0</v>
      </c>
      <c r="X21" s="14">
        <v>0.22620519159456118</v>
      </c>
      <c r="Y21" s="14">
        <v>2.472187886279357E-3</v>
      </c>
      <c r="Z21" s="21">
        <v>0.5142150803461063</v>
      </c>
    </row>
    <row r="22" spans="1:26" x14ac:dyDescent="0.25">
      <c r="A22" s="4">
        <v>1994</v>
      </c>
      <c r="B22" s="8">
        <v>1529</v>
      </c>
      <c r="C22" s="8" t="s">
        <v>43</v>
      </c>
      <c r="D22" s="15">
        <v>1.6350555918901243E-2</v>
      </c>
      <c r="E22" s="14">
        <v>1.3080444735120995E-3</v>
      </c>
      <c r="F22" s="14">
        <v>0</v>
      </c>
      <c r="G22" s="14">
        <v>1.2426422498364944E-2</v>
      </c>
      <c r="H22" s="14">
        <v>3.9241334205362983E-3</v>
      </c>
      <c r="I22" s="14">
        <v>2.2236756049705691E-2</v>
      </c>
      <c r="J22" s="14">
        <v>0</v>
      </c>
      <c r="K22" s="15">
        <v>0</v>
      </c>
      <c r="L22" s="14">
        <v>0</v>
      </c>
      <c r="M22" s="14">
        <v>1.3080444735120995E-3</v>
      </c>
      <c r="N22" s="14">
        <v>3.9241334205362983E-3</v>
      </c>
      <c r="O22" s="14">
        <v>0</v>
      </c>
      <c r="P22" s="14">
        <v>3.9241334205362983E-3</v>
      </c>
      <c r="Q22" s="14">
        <v>0</v>
      </c>
      <c r="R22" s="14">
        <v>6.8672334859385217E-2</v>
      </c>
      <c r="S22" s="14">
        <v>0</v>
      </c>
      <c r="T22" s="14">
        <v>0</v>
      </c>
      <c r="U22" s="14">
        <v>0</v>
      </c>
      <c r="V22" s="14">
        <v>9.7449313276651406E-2</v>
      </c>
      <c r="W22" s="14">
        <v>0</v>
      </c>
      <c r="X22" s="14">
        <v>0.35186396337475473</v>
      </c>
      <c r="Y22" s="14">
        <v>2.616088947024199E-3</v>
      </c>
      <c r="Z22" s="21">
        <v>0.41399607586657944</v>
      </c>
    </row>
    <row r="23" spans="1:26" x14ac:dyDescent="0.25">
      <c r="A23" s="4">
        <v>1995</v>
      </c>
      <c r="B23" s="8">
        <v>3148</v>
      </c>
      <c r="C23" s="8" t="s">
        <v>43</v>
      </c>
      <c r="D23" s="15">
        <v>1.207115628970775E-2</v>
      </c>
      <c r="E23" s="14">
        <v>9.5298602287166459E-4</v>
      </c>
      <c r="F23" s="14">
        <v>3.8119440914866584E-3</v>
      </c>
      <c r="G23" s="14">
        <v>6.9885641677255401E-3</v>
      </c>
      <c r="H23" s="14">
        <v>1.5883100381194409E-3</v>
      </c>
      <c r="I23" s="14">
        <v>1.3659466327827191E-2</v>
      </c>
      <c r="J23" s="14">
        <v>2.2236340533672173E-3</v>
      </c>
      <c r="K23" s="15">
        <v>0</v>
      </c>
      <c r="L23" s="14">
        <v>0</v>
      </c>
      <c r="M23" s="14">
        <v>0</v>
      </c>
      <c r="N23" s="14">
        <v>3.8119440914866584E-3</v>
      </c>
      <c r="O23" s="14">
        <v>3.176620076238882E-4</v>
      </c>
      <c r="P23" s="14">
        <v>1.5883100381194409E-3</v>
      </c>
      <c r="Q23" s="14">
        <v>0</v>
      </c>
      <c r="R23" s="14">
        <v>4.8919949174078783E-2</v>
      </c>
      <c r="S23" s="14">
        <v>6.3532401524777639E-4</v>
      </c>
      <c r="T23" s="14">
        <v>6.3532401524777639E-4</v>
      </c>
      <c r="U23" s="14">
        <v>0</v>
      </c>
      <c r="V23" s="14">
        <v>7.7827191867852599E-2</v>
      </c>
      <c r="W23" s="14">
        <v>0</v>
      </c>
      <c r="X23" s="14">
        <v>0.32687420584498095</v>
      </c>
      <c r="Y23" s="14">
        <v>1.5883100381194409E-3</v>
      </c>
      <c r="Z23" s="21">
        <v>0.49650571791613723</v>
      </c>
    </row>
    <row r="24" spans="1:26" x14ac:dyDescent="0.25">
      <c r="A24" s="4">
        <v>1996</v>
      </c>
      <c r="B24" s="8">
        <v>4727</v>
      </c>
      <c r="C24" s="8" t="s">
        <v>43</v>
      </c>
      <c r="D24" s="15">
        <v>1.2269938650306749E-2</v>
      </c>
      <c r="E24" s="14">
        <v>0</v>
      </c>
      <c r="F24" s="14">
        <v>0</v>
      </c>
      <c r="G24" s="14">
        <v>0</v>
      </c>
      <c r="H24" s="14">
        <v>4.2310133276919821E-4</v>
      </c>
      <c r="I24" s="14">
        <v>4.2310133276919821E-4</v>
      </c>
      <c r="J24" s="14">
        <v>4.2310133276919821E-4</v>
      </c>
      <c r="K24" s="15">
        <v>0</v>
      </c>
      <c r="L24" s="14">
        <v>0</v>
      </c>
      <c r="M24" s="14">
        <v>0</v>
      </c>
      <c r="N24" s="14">
        <v>1.4808546646921938E-3</v>
      </c>
      <c r="O24" s="14">
        <v>8.4620266553839642E-4</v>
      </c>
      <c r="P24" s="14">
        <v>1.4808546646921938E-3</v>
      </c>
      <c r="Q24" s="14">
        <v>0</v>
      </c>
      <c r="R24" s="14">
        <v>0.12227628517029829</v>
      </c>
      <c r="S24" s="14">
        <v>1.2693039983075946E-3</v>
      </c>
      <c r="T24" s="14">
        <v>0</v>
      </c>
      <c r="U24" s="14">
        <v>1.0577533319229954E-3</v>
      </c>
      <c r="V24" s="14">
        <v>0.15675904379098793</v>
      </c>
      <c r="W24" s="14">
        <v>0</v>
      </c>
      <c r="X24" s="14">
        <v>0.1199492278400677</v>
      </c>
      <c r="Y24" s="14">
        <v>3.1732599957689867E-3</v>
      </c>
      <c r="Z24" s="21">
        <v>0.57816797122910935</v>
      </c>
    </row>
    <row r="25" spans="1:26" x14ac:dyDescent="0.25">
      <c r="A25" s="4">
        <v>1997</v>
      </c>
      <c r="B25" s="8">
        <v>3814</v>
      </c>
      <c r="C25" s="8" t="s">
        <v>43</v>
      </c>
      <c r="D25" s="15">
        <v>0.11562663869952805</v>
      </c>
      <c r="E25" s="14">
        <v>2.6219192448872575E-4</v>
      </c>
      <c r="F25" s="14">
        <v>1.048767697954903E-3</v>
      </c>
      <c r="G25" s="14">
        <v>1.6518091242789721E-2</v>
      </c>
      <c r="H25" s="14">
        <v>1.5731515469323545E-3</v>
      </c>
      <c r="I25" s="14">
        <v>1.048767697954903E-2</v>
      </c>
      <c r="J25" s="14">
        <v>0</v>
      </c>
      <c r="K25" s="15">
        <v>0</v>
      </c>
      <c r="L25" s="14">
        <v>0</v>
      </c>
      <c r="M25" s="14">
        <v>0</v>
      </c>
      <c r="N25" s="14">
        <v>7.8657577346617725E-4</v>
      </c>
      <c r="O25" s="14">
        <v>1.5731515469323545E-3</v>
      </c>
      <c r="P25" s="14">
        <v>5.5060304142632403E-3</v>
      </c>
      <c r="Q25" s="14">
        <v>0</v>
      </c>
      <c r="R25" s="14">
        <v>6.4237021499737812E-2</v>
      </c>
      <c r="S25" s="14">
        <v>0</v>
      </c>
      <c r="T25" s="14">
        <v>0</v>
      </c>
      <c r="U25" s="14">
        <v>0</v>
      </c>
      <c r="V25" s="14">
        <v>0.12087047718930256</v>
      </c>
      <c r="W25" s="14">
        <v>0</v>
      </c>
      <c r="X25" s="14">
        <v>0.18930256948085999</v>
      </c>
      <c r="Y25" s="14">
        <v>2.6219192448872575E-3</v>
      </c>
      <c r="Z25" s="21">
        <v>0.46958573675930781</v>
      </c>
    </row>
    <row r="26" spans="1:26" x14ac:dyDescent="0.25">
      <c r="A26" s="4">
        <v>1998</v>
      </c>
      <c r="B26" s="8">
        <v>5854</v>
      </c>
      <c r="C26" s="8" t="s">
        <v>43</v>
      </c>
      <c r="D26" s="15">
        <v>6.7816877348821317E-2</v>
      </c>
      <c r="E26" s="14">
        <v>0</v>
      </c>
      <c r="F26" s="14">
        <v>0</v>
      </c>
      <c r="G26" s="14">
        <v>2.852750256235053E-2</v>
      </c>
      <c r="H26" s="14">
        <v>1.3665869490946361E-3</v>
      </c>
      <c r="I26" s="14">
        <v>1.7082336863682952E-4</v>
      </c>
      <c r="J26" s="14">
        <v>0</v>
      </c>
      <c r="K26" s="15">
        <v>0</v>
      </c>
      <c r="L26" s="14">
        <v>0</v>
      </c>
      <c r="M26" s="14">
        <v>0</v>
      </c>
      <c r="N26" s="14">
        <v>0</v>
      </c>
      <c r="O26" s="14">
        <v>5.1247010591048861E-4</v>
      </c>
      <c r="P26" s="14">
        <v>1.8790570550051248E-3</v>
      </c>
      <c r="Q26" s="14">
        <v>0</v>
      </c>
      <c r="R26" s="14">
        <v>4.6463956269217628E-2</v>
      </c>
      <c r="S26" s="14">
        <v>6.8329347454731807E-4</v>
      </c>
      <c r="T26" s="14">
        <v>0</v>
      </c>
      <c r="U26" s="14">
        <v>0</v>
      </c>
      <c r="V26" s="14">
        <v>7.6870515886573287E-2</v>
      </c>
      <c r="W26" s="14">
        <v>0</v>
      </c>
      <c r="X26" s="14">
        <v>9.5661086436624534E-2</v>
      </c>
      <c r="Y26" s="14">
        <v>3.4164673727365904E-4</v>
      </c>
      <c r="Z26" s="21">
        <v>0.67970618380594461</v>
      </c>
    </row>
    <row r="27" spans="1:26" x14ac:dyDescent="0.25">
      <c r="A27" s="4">
        <v>1999</v>
      </c>
      <c r="B27" s="8">
        <v>4778</v>
      </c>
      <c r="C27" s="8" t="s">
        <v>43</v>
      </c>
      <c r="D27" s="15">
        <v>6.0066973629133533E-2</v>
      </c>
      <c r="E27" s="14">
        <v>0</v>
      </c>
      <c r="F27" s="14">
        <v>3.1393888656341567E-3</v>
      </c>
      <c r="G27" s="14">
        <v>2.595228128924236E-2</v>
      </c>
      <c r="H27" s="14">
        <v>1.8836333193804938E-3</v>
      </c>
      <c r="I27" s="14">
        <v>4.1858518208455421E-4</v>
      </c>
      <c r="J27" s="14">
        <v>1.8836333193804938E-3</v>
      </c>
      <c r="K27" s="15">
        <v>0</v>
      </c>
      <c r="L27" s="14">
        <v>0</v>
      </c>
      <c r="M27" s="14">
        <v>0</v>
      </c>
      <c r="N27" s="14">
        <v>4.1858518208455421E-4</v>
      </c>
      <c r="O27" s="14">
        <v>6.2787777312683132E-4</v>
      </c>
      <c r="P27" s="14">
        <v>7.1159480954374214E-3</v>
      </c>
      <c r="Q27" s="14">
        <v>6.2787777312683132E-4</v>
      </c>
      <c r="R27" s="14">
        <v>1.6952699874424444E-2</v>
      </c>
      <c r="S27" s="14">
        <v>2.0929259104227711E-4</v>
      </c>
      <c r="T27" s="14">
        <v>0</v>
      </c>
      <c r="U27" s="14">
        <v>0</v>
      </c>
      <c r="V27" s="14">
        <v>0.16220175805776477</v>
      </c>
      <c r="W27" s="14">
        <v>0</v>
      </c>
      <c r="X27" s="14">
        <v>0.19924654667224781</v>
      </c>
      <c r="Y27" s="14">
        <v>1.0464629552113854E-3</v>
      </c>
      <c r="Z27" s="21">
        <v>0.51820845542067806</v>
      </c>
    </row>
    <row r="28" spans="1:26" x14ac:dyDescent="0.25">
      <c r="A28" s="4">
        <v>2000</v>
      </c>
      <c r="B28" s="8">
        <v>3282</v>
      </c>
      <c r="C28" s="8" t="s">
        <v>43</v>
      </c>
      <c r="D28" s="15">
        <v>7.404021937842778E-2</v>
      </c>
      <c r="E28" s="14">
        <v>6.0938452163315055E-4</v>
      </c>
      <c r="F28" s="14">
        <v>1.2187690432663011E-3</v>
      </c>
      <c r="G28" s="14">
        <v>1.7062766605728214E-2</v>
      </c>
      <c r="H28" s="14">
        <v>5.4844606946983544E-3</v>
      </c>
      <c r="I28" s="14">
        <v>9.7501523461304088E-3</v>
      </c>
      <c r="J28" s="14">
        <v>1.2187690432663011E-3</v>
      </c>
      <c r="K28" s="15">
        <v>0</v>
      </c>
      <c r="L28" s="14">
        <v>6.0938452163315055E-4</v>
      </c>
      <c r="M28" s="14">
        <v>0</v>
      </c>
      <c r="N28" s="14">
        <v>0</v>
      </c>
      <c r="O28" s="14">
        <v>0</v>
      </c>
      <c r="P28" s="14">
        <v>7.0079219987812308E-3</v>
      </c>
      <c r="Q28" s="14">
        <v>5.7891529555149299E-3</v>
      </c>
      <c r="R28" s="14">
        <v>7.7696526508226685E-2</v>
      </c>
      <c r="S28" s="14">
        <v>2.4375380865326022E-3</v>
      </c>
      <c r="T28" s="14">
        <v>6.0938452163315055E-4</v>
      </c>
      <c r="U28" s="14">
        <v>0</v>
      </c>
      <c r="V28" s="14">
        <v>0.23095673369896405</v>
      </c>
      <c r="W28" s="14">
        <v>0</v>
      </c>
      <c r="X28" s="14">
        <v>0.23308957952468007</v>
      </c>
      <c r="Y28" s="14">
        <v>1.8281535648994515E-3</v>
      </c>
      <c r="Z28" s="21">
        <v>0.33059110298598415</v>
      </c>
    </row>
    <row r="29" spans="1:26" x14ac:dyDescent="0.25">
      <c r="A29" s="4">
        <v>2001</v>
      </c>
      <c r="B29" s="8">
        <v>8978</v>
      </c>
      <c r="C29" s="8" t="s">
        <v>43</v>
      </c>
      <c r="D29" s="15">
        <v>4.0766317665404325E-2</v>
      </c>
      <c r="E29" s="14">
        <v>3.3415014479839606E-4</v>
      </c>
      <c r="F29" s="14">
        <v>3.3415014479839609E-3</v>
      </c>
      <c r="G29" s="14">
        <v>2.1831142793495212E-2</v>
      </c>
      <c r="H29" s="14">
        <v>0</v>
      </c>
      <c r="I29" s="14">
        <v>1.1249721541546001E-2</v>
      </c>
      <c r="J29" s="14">
        <v>1.559367342392515E-3</v>
      </c>
      <c r="K29" s="15">
        <v>0</v>
      </c>
      <c r="L29" s="14">
        <v>0</v>
      </c>
      <c r="M29" s="14">
        <v>0</v>
      </c>
      <c r="N29" s="14">
        <v>0</v>
      </c>
      <c r="O29" s="14">
        <v>0</v>
      </c>
      <c r="P29" s="14">
        <v>2.1831142793495212E-2</v>
      </c>
      <c r="Q29" s="14">
        <v>8.5765203831588335E-3</v>
      </c>
      <c r="R29" s="14">
        <v>7.5963466250835374E-2</v>
      </c>
      <c r="S29" s="14">
        <v>2.7845845399866341E-3</v>
      </c>
      <c r="T29" s="14">
        <v>0</v>
      </c>
      <c r="U29" s="14">
        <v>0</v>
      </c>
      <c r="V29" s="14">
        <v>8.0864335041211849E-2</v>
      </c>
      <c r="W29" s="14">
        <v>0</v>
      </c>
      <c r="X29" s="14">
        <v>0.13956337714413009</v>
      </c>
      <c r="Y29" s="14">
        <v>1.559367342392515E-3</v>
      </c>
      <c r="Z29" s="21">
        <v>0.58977500556916906</v>
      </c>
    </row>
    <row r="30" spans="1:26" x14ac:dyDescent="0.25">
      <c r="A30" s="4">
        <v>2002</v>
      </c>
      <c r="B30" s="8">
        <v>6359</v>
      </c>
      <c r="C30" s="8" t="s">
        <v>43</v>
      </c>
      <c r="D30" s="15">
        <v>7.894323006762069E-2</v>
      </c>
      <c r="E30" s="14">
        <v>0</v>
      </c>
      <c r="F30" s="14">
        <v>8.4919012423336996E-3</v>
      </c>
      <c r="G30" s="14">
        <v>5.8027991822613617E-2</v>
      </c>
      <c r="H30" s="14">
        <v>8.3346438119201137E-3</v>
      </c>
      <c r="I30" s="14">
        <v>1.3366881585154899E-2</v>
      </c>
      <c r="J30" s="14">
        <v>2.9878911778581539E-3</v>
      </c>
      <c r="K30" s="15">
        <v>0</v>
      </c>
      <c r="L30" s="14">
        <v>0</v>
      </c>
      <c r="M30" s="14">
        <v>1.5725743041358704E-4</v>
      </c>
      <c r="N30" s="14">
        <v>0</v>
      </c>
      <c r="O30" s="14">
        <v>1.5725743041358703E-3</v>
      </c>
      <c r="P30" s="14">
        <v>2.9721654348167949E-2</v>
      </c>
      <c r="Q30" s="14">
        <v>1.0221732976883158E-2</v>
      </c>
      <c r="R30" s="14">
        <v>4.7019971693662524E-2</v>
      </c>
      <c r="S30" s="14">
        <v>5.9757823557163078E-3</v>
      </c>
      <c r="T30" s="14">
        <v>0</v>
      </c>
      <c r="U30" s="14">
        <v>0</v>
      </c>
      <c r="V30" s="14">
        <v>0.10567699323793049</v>
      </c>
      <c r="W30" s="14">
        <v>0</v>
      </c>
      <c r="X30" s="14">
        <v>0.10630602295958484</v>
      </c>
      <c r="Y30" s="14">
        <v>4.7177229124076113E-4</v>
      </c>
      <c r="Z30" s="21">
        <v>0.52272369869476332</v>
      </c>
    </row>
    <row r="31" spans="1:26" x14ac:dyDescent="0.25">
      <c r="A31" s="4">
        <v>2003</v>
      </c>
      <c r="B31" s="8">
        <v>4020</v>
      </c>
      <c r="C31" s="8" t="s">
        <v>43</v>
      </c>
      <c r="D31" s="15">
        <v>7.7114427860696513E-2</v>
      </c>
      <c r="E31" s="14">
        <v>0</v>
      </c>
      <c r="F31" s="14">
        <v>3.7313432835820895E-3</v>
      </c>
      <c r="G31" s="14">
        <v>4.7761194029850747E-2</v>
      </c>
      <c r="H31" s="14">
        <v>2.9850746268656717E-3</v>
      </c>
      <c r="I31" s="14">
        <v>1.5422885572139304E-2</v>
      </c>
      <c r="J31" s="14">
        <v>0</v>
      </c>
      <c r="K31" s="15">
        <v>0</v>
      </c>
      <c r="L31" s="14">
        <v>0</v>
      </c>
      <c r="M31" s="14">
        <v>0</v>
      </c>
      <c r="N31" s="14">
        <v>0</v>
      </c>
      <c r="O31" s="14">
        <v>2.4875621890547263E-3</v>
      </c>
      <c r="P31" s="14">
        <v>3.6318407960199008E-2</v>
      </c>
      <c r="Q31" s="14">
        <v>7.4626865671641792E-4</v>
      </c>
      <c r="R31" s="14">
        <v>6.3184079601990045E-2</v>
      </c>
      <c r="S31" s="14">
        <v>1.7412935323383085E-3</v>
      </c>
      <c r="T31" s="14">
        <v>0</v>
      </c>
      <c r="U31" s="14">
        <v>0</v>
      </c>
      <c r="V31" s="14">
        <v>0.1609452736318408</v>
      </c>
      <c r="W31" s="14">
        <v>0</v>
      </c>
      <c r="X31" s="14">
        <v>0.18383084577114428</v>
      </c>
      <c r="Y31" s="14">
        <v>2.4875621890547262E-4</v>
      </c>
      <c r="Z31" s="21">
        <v>0.4034825870646766</v>
      </c>
    </row>
    <row r="32" spans="1:26" x14ac:dyDescent="0.25">
      <c r="A32" s="4">
        <v>2004</v>
      </c>
      <c r="B32" s="8">
        <v>5502</v>
      </c>
      <c r="C32" s="8" t="s">
        <v>43</v>
      </c>
      <c r="D32" s="15">
        <v>7.1065067248273356E-2</v>
      </c>
      <c r="E32" s="14">
        <v>0</v>
      </c>
      <c r="F32" s="14">
        <v>3.8167938931297708E-3</v>
      </c>
      <c r="G32" s="14">
        <v>3.5259905488913119E-2</v>
      </c>
      <c r="H32" s="14">
        <v>5.2708106143220645E-3</v>
      </c>
      <c r="I32" s="14">
        <v>3.5259905488913126E-2</v>
      </c>
      <c r="J32" s="14">
        <v>2.3627771719374772E-3</v>
      </c>
      <c r="K32" s="15">
        <v>0</v>
      </c>
      <c r="L32" s="14">
        <v>0</v>
      </c>
      <c r="M32" s="14">
        <v>0</v>
      </c>
      <c r="N32" s="14">
        <v>0</v>
      </c>
      <c r="O32" s="14">
        <v>0</v>
      </c>
      <c r="P32" s="14">
        <v>2.1628498727735368E-2</v>
      </c>
      <c r="Q32" s="14">
        <v>3.6350418029807341E-4</v>
      </c>
      <c r="R32" s="14">
        <v>3.3805888767720831E-2</v>
      </c>
      <c r="S32" s="14">
        <v>1.0905125408942203E-3</v>
      </c>
      <c r="T32" s="14">
        <v>0</v>
      </c>
      <c r="U32" s="14">
        <v>0</v>
      </c>
      <c r="V32" s="14">
        <v>0.17648127953471465</v>
      </c>
      <c r="W32" s="14">
        <v>0</v>
      </c>
      <c r="X32" s="14">
        <v>7.3064340239912762E-2</v>
      </c>
      <c r="Y32" s="14">
        <v>1.6357688113413304E-3</v>
      </c>
      <c r="Z32" s="21">
        <v>0.53889494729189391</v>
      </c>
    </row>
    <row r="33" spans="1:26" x14ac:dyDescent="0.25">
      <c r="A33" s="4">
        <v>2005</v>
      </c>
      <c r="B33" s="8">
        <v>2116</v>
      </c>
      <c r="C33" s="8" t="s">
        <v>43</v>
      </c>
      <c r="D33" s="15">
        <v>0.11058601134215501</v>
      </c>
      <c r="E33" s="14">
        <v>0</v>
      </c>
      <c r="F33" s="14">
        <v>2.8355387523629491E-3</v>
      </c>
      <c r="G33" s="14">
        <v>6.1909262759924387E-2</v>
      </c>
      <c r="H33" s="14">
        <v>1.7958412098298678E-2</v>
      </c>
      <c r="I33" s="14">
        <v>5.3402646502835535E-2</v>
      </c>
      <c r="J33" s="14">
        <v>1.1814744801512287E-2</v>
      </c>
      <c r="K33" s="15">
        <v>0</v>
      </c>
      <c r="L33" s="14">
        <v>0</v>
      </c>
      <c r="M33" s="14">
        <v>0</v>
      </c>
      <c r="N33" s="14">
        <v>0</v>
      </c>
      <c r="O33" s="14">
        <v>2.8355387523629491E-3</v>
      </c>
      <c r="P33" s="14">
        <v>2.5992438563327031E-2</v>
      </c>
      <c r="Q33" s="14">
        <v>4.725897920604915E-3</v>
      </c>
      <c r="R33" s="14">
        <v>2.5047258979206049E-2</v>
      </c>
      <c r="S33" s="14">
        <v>2.3629489603024575E-3</v>
      </c>
      <c r="T33" s="14">
        <v>0</v>
      </c>
      <c r="U33" s="14">
        <v>0</v>
      </c>
      <c r="V33" s="14">
        <v>0.15784499054820417</v>
      </c>
      <c r="W33" s="14">
        <v>0</v>
      </c>
      <c r="X33" s="14">
        <v>0.11294896030245746</v>
      </c>
      <c r="Y33" s="14">
        <v>0</v>
      </c>
      <c r="Z33" s="21">
        <v>0.40973534971644615</v>
      </c>
    </row>
    <row r="34" spans="1:26" x14ac:dyDescent="0.25">
      <c r="A34" s="4">
        <v>2006</v>
      </c>
      <c r="B34" s="8">
        <v>2242</v>
      </c>
      <c r="C34" s="8" t="s">
        <v>43</v>
      </c>
      <c r="D34" s="15">
        <v>6.3782337198929534E-2</v>
      </c>
      <c r="E34" s="14">
        <v>0</v>
      </c>
      <c r="F34" s="14">
        <v>0</v>
      </c>
      <c r="G34" s="14">
        <v>5.129348795718109E-2</v>
      </c>
      <c r="H34" s="14">
        <v>1.0704727921498661E-2</v>
      </c>
      <c r="I34" s="14">
        <v>5.5307760927743088E-2</v>
      </c>
      <c r="J34" s="14">
        <v>1.784121320249777E-2</v>
      </c>
      <c r="K34" s="15">
        <v>0</v>
      </c>
      <c r="L34" s="14">
        <v>0</v>
      </c>
      <c r="M34" s="14">
        <v>0</v>
      </c>
      <c r="N34" s="14">
        <v>0</v>
      </c>
      <c r="O34" s="14">
        <v>5.3523639607493305E-3</v>
      </c>
      <c r="P34" s="14">
        <v>3.9250669045495096E-2</v>
      </c>
      <c r="Q34" s="14">
        <v>3.1222123104371097E-3</v>
      </c>
      <c r="R34" s="14">
        <v>1.6057091882247992E-2</v>
      </c>
      <c r="S34" s="14">
        <v>2.6761819803746653E-3</v>
      </c>
      <c r="T34" s="14">
        <v>0</v>
      </c>
      <c r="U34" s="14">
        <v>0</v>
      </c>
      <c r="V34" s="14">
        <v>0.18465655664585193</v>
      </c>
      <c r="W34" s="14">
        <v>0</v>
      </c>
      <c r="X34" s="14">
        <v>0.12622658340767173</v>
      </c>
      <c r="Y34" s="14">
        <v>0</v>
      </c>
      <c r="Z34" s="21">
        <v>0.42372881355932202</v>
      </c>
    </row>
    <row r="35" spans="1:26" x14ac:dyDescent="0.25">
      <c r="A35" s="4">
        <v>2007</v>
      </c>
      <c r="B35" s="8">
        <v>2019</v>
      </c>
      <c r="C35" s="8" t="s">
        <v>43</v>
      </c>
      <c r="D35" s="15">
        <v>7.7761267954432889E-2</v>
      </c>
      <c r="E35" s="14">
        <v>4.9529470034670627E-4</v>
      </c>
      <c r="F35" s="14">
        <v>3.9623576027736501E-3</v>
      </c>
      <c r="G35" s="14">
        <v>4.2100049529470038E-2</v>
      </c>
      <c r="H35" s="14">
        <v>8.9153046062407128E-3</v>
      </c>
      <c r="I35" s="14">
        <v>1.4858841010401188E-2</v>
      </c>
      <c r="J35" s="14">
        <v>4.4576523031203564E-3</v>
      </c>
      <c r="K35" s="15">
        <v>0</v>
      </c>
      <c r="L35" s="14">
        <v>2.4764735017335313E-3</v>
      </c>
      <c r="M35" s="14">
        <v>0</v>
      </c>
      <c r="N35" s="14">
        <v>0</v>
      </c>
      <c r="O35" s="14">
        <v>0</v>
      </c>
      <c r="P35" s="14">
        <v>3.6651807825656267E-2</v>
      </c>
      <c r="Q35" s="14">
        <v>7.9247152055473002E-3</v>
      </c>
      <c r="R35" s="14">
        <v>5.0024764735017338E-2</v>
      </c>
      <c r="S35" s="14">
        <v>4.9529470034670627E-3</v>
      </c>
      <c r="T35" s="14">
        <v>0</v>
      </c>
      <c r="U35" s="14">
        <v>0</v>
      </c>
      <c r="V35" s="14">
        <v>0.17582961862308075</v>
      </c>
      <c r="W35" s="14">
        <v>0</v>
      </c>
      <c r="X35" s="14">
        <v>0.19167904903417535</v>
      </c>
      <c r="Y35" s="14">
        <v>2.9717682020802376E-3</v>
      </c>
      <c r="Z35" s="21">
        <v>0.37493808816245666</v>
      </c>
    </row>
    <row r="36" spans="1:26" x14ac:dyDescent="0.25">
      <c r="A36" s="4">
        <v>2008</v>
      </c>
      <c r="B36" s="8">
        <v>3963</v>
      </c>
      <c r="C36" s="8" t="s">
        <v>43</v>
      </c>
      <c r="D36" s="15">
        <v>3.7850113550340653E-2</v>
      </c>
      <c r="E36" s="14">
        <v>0</v>
      </c>
      <c r="F36" s="14">
        <v>0</v>
      </c>
      <c r="G36" s="14">
        <v>3.5074438556649004E-2</v>
      </c>
      <c r="H36" s="14">
        <v>1.5644713600807471E-2</v>
      </c>
      <c r="I36" s="14">
        <v>1.4383043149129448E-2</v>
      </c>
      <c r="J36" s="14">
        <v>5.8036840777188998E-3</v>
      </c>
      <c r="K36" s="15">
        <v>0</v>
      </c>
      <c r="L36" s="14">
        <v>0</v>
      </c>
      <c r="M36" s="14">
        <v>0</v>
      </c>
      <c r="N36" s="14">
        <v>0</v>
      </c>
      <c r="O36" s="14">
        <v>0</v>
      </c>
      <c r="P36" s="14">
        <v>2.8009084027252083E-2</v>
      </c>
      <c r="Q36" s="14">
        <v>1.7663386323492304E-3</v>
      </c>
      <c r="R36" s="14">
        <v>0</v>
      </c>
      <c r="S36" s="14">
        <v>0</v>
      </c>
      <c r="T36" s="14">
        <v>0</v>
      </c>
      <c r="U36" s="14">
        <v>0</v>
      </c>
      <c r="V36" s="14">
        <v>1.7411052233156699E-2</v>
      </c>
      <c r="W36" s="14">
        <v>5.0466818067120868E-4</v>
      </c>
      <c r="X36" s="14">
        <v>0.19606358819076458</v>
      </c>
      <c r="Y36" s="14">
        <v>2.5233409033560434E-4</v>
      </c>
      <c r="Z36" s="21">
        <v>0.64723694171082513</v>
      </c>
    </row>
    <row r="37" spans="1:26" x14ac:dyDescent="0.25">
      <c r="A37" s="4">
        <v>2009</v>
      </c>
      <c r="B37" s="8">
        <v>3175</v>
      </c>
      <c r="C37" s="8" t="s">
        <v>43</v>
      </c>
      <c r="D37" s="15">
        <v>5.6692913385826771E-2</v>
      </c>
      <c r="E37" s="14">
        <v>0</v>
      </c>
      <c r="F37" s="14">
        <v>1.2598425196850393E-3</v>
      </c>
      <c r="G37" s="14">
        <v>4.0629921259842522E-2</v>
      </c>
      <c r="H37" s="14">
        <v>5.6692913385826774E-3</v>
      </c>
      <c r="I37" s="14">
        <v>1.5748031496062992E-2</v>
      </c>
      <c r="J37" s="14">
        <v>9.7637795275590557E-3</v>
      </c>
      <c r="K37" s="15">
        <v>0</v>
      </c>
      <c r="L37" s="14">
        <v>1.2598425196850393E-3</v>
      </c>
      <c r="M37" s="14">
        <v>0</v>
      </c>
      <c r="N37" s="14">
        <v>0</v>
      </c>
      <c r="O37" s="14">
        <v>0</v>
      </c>
      <c r="P37" s="14">
        <v>7.874015748031496E-3</v>
      </c>
      <c r="Q37" s="14">
        <v>2.204724409448819E-3</v>
      </c>
      <c r="R37" s="14">
        <v>0</v>
      </c>
      <c r="S37" s="14">
        <v>0</v>
      </c>
      <c r="T37" s="14">
        <v>0</v>
      </c>
      <c r="U37" s="14">
        <v>0</v>
      </c>
      <c r="V37" s="14">
        <v>1.0708661417322834E-2</v>
      </c>
      <c r="W37" s="14">
        <v>0</v>
      </c>
      <c r="X37" s="14">
        <v>0.15716535433070866</v>
      </c>
      <c r="Y37" s="14">
        <v>0</v>
      </c>
      <c r="Z37" s="21">
        <v>0.6910236220472441</v>
      </c>
    </row>
    <row r="38" spans="1:26" x14ac:dyDescent="0.25">
      <c r="A38" s="4">
        <v>2010</v>
      </c>
      <c r="B38" s="8">
        <v>4132</v>
      </c>
      <c r="C38" s="8" t="s">
        <v>43</v>
      </c>
      <c r="D38" s="15">
        <v>4.4530493707647625E-2</v>
      </c>
      <c r="E38" s="14">
        <v>0</v>
      </c>
      <c r="F38" s="14">
        <v>3.8722168441432721E-3</v>
      </c>
      <c r="G38" s="14">
        <v>3.9690222652468542E-2</v>
      </c>
      <c r="H38" s="14">
        <v>1.4520813165537271E-3</v>
      </c>
      <c r="I38" s="14">
        <v>0</v>
      </c>
      <c r="J38" s="14">
        <v>3.1461761858664087E-3</v>
      </c>
      <c r="K38" s="15">
        <v>0</v>
      </c>
      <c r="L38" s="14">
        <v>0</v>
      </c>
      <c r="M38" s="14">
        <v>0</v>
      </c>
      <c r="N38" s="14">
        <v>0</v>
      </c>
      <c r="O38" s="14">
        <v>0</v>
      </c>
      <c r="P38" s="14">
        <v>3.3881897386253627E-2</v>
      </c>
      <c r="Q38" s="14">
        <v>6.0503388189738624E-3</v>
      </c>
      <c r="R38" s="14">
        <v>6.5343659244917716E-3</v>
      </c>
      <c r="S38" s="14">
        <v>2.9041626331074541E-3</v>
      </c>
      <c r="T38" s="14">
        <v>0</v>
      </c>
      <c r="U38" s="14">
        <v>0</v>
      </c>
      <c r="V38" s="14">
        <v>5.1548886737657305E-2</v>
      </c>
      <c r="W38" s="14">
        <v>0</v>
      </c>
      <c r="X38" s="14">
        <v>0.10382381413359149</v>
      </c>
      <c r="Y38" s="14">
        <v>2.4201355275895451E-4</v>
      </c>
      <c r="Z38" s="21">
        <v>0.70232333010648595</v>
      </c>
    </row>
    <row r="39" spans="1:26" x14ac:dyDescent="0.25">
      <c r="A39" s="4">
        <v>2011</v>
      </c>
      <c r="B39" s="8">
        <v>1661</v>
      </c>
      <c r="C39" s="8" t="s">
        <v>43</v>
      </c>
      <c r="D39" s="15">
        <v>4.9367850692354005E-2</v>
      </c>
      <c r="E39" s="14">
        <v>0</v>
      </c>
      <c r="F39" s="14">
        <v>3.6122817579771222E-3</v>
      </c>
      <c r="G39" s="14">
        <v>3.4918723660445516E-2</v>
      </c>
      <c r="H39" s="14">
        <v>3.0102347983142685E-3</v>
      </c>
      <c r="I39" s="14">
        <v>1.9265502709211318E-2</v>
      </c>
      <c r="J39" s="14">
        <v>8.4286574352799518E-3</v>
      </c>
      <c r="K39" s="15">
        <v>0</v>
      </c>
      <c r="L39" s="14">
        <v>1.2040939193257074E-3</v>
      </c>
      <c r="M39" s="14">
        <v>0</v>
      </c>
      <c r="N39" s="14">
        <v>0</v>
      </c>
      <c r="O39" s="14">
        <v>0</v>
      </c>
      <c r="P39" s="14">
        <v>4.2143287176399757E-2</v>
      </c>
      <c r="Q39" s="14">
        <v>4.2143287176399759E-3</v>
      </c>
      <c r="R39" s="14">
        <v>1.3245033112582781E-2</v>
      </c>
      <c r="S39" s="14">
        <v>0</v>
      </c>
      <c r="T39" s="14">
        <v>0</v>
      </c>
      <c r="U39" s="14">
        <v>0</v>
      </c>
      <c r="V39" s="14">
        <v>0.16315472606863335</v>
      </c>
      <c r="W39" s="14">
        <v>0</v>
      </c>
      <c r="X39" s="14">
        <v>0.20529801324503311</v>
      </c>
      <c r="Y39" s="14">
        <v>6.020469596628537E-4</v>
      </c>
      <c r="Z39" s="21">
        <v>0.45153521974714028</v>
      </c>
    </row>
    <row r="40" spans="1:26" x14ac:dyDescent="0.25">
      <c r="A40" s="4">
        <v>2012</v>
      </c>
      <c r="B40" s="8">
        <v>2529</v>
      </c>
      <c r="C40" s="8" t="s">
        <v>43</v>
      </c>
      <c r="D40" s="15">
        <v>9.0945037564254642E-3</v>
      </c>
      <c r="E40" s="14">
        <v>1.1862396204033216E-3</v>
      </c>
      <c r="F40" s="14">
        <v>0</v>
      </c>
      <c r="G40" s="14">
        <v>1.1466982997232108E-2</v>
      </c>
      <c r="H40" s="14">
        <v>7.9082641360221433E-4</v>
      </c>
      <c r="I40" s="14">
        <v>3.084223013048636E-2</v>
      </c>
      <c r="J40" s="14">
        <v>3.0051403716884143E-2</v>
      </c>
      <c r="K40" s="15">
        <v>0</v>
      </c>
      <c r="L40" s="14">
        <v>0</v>
      </c>
      <c r="M40" s="14">
        <v>0</v>
      </c>
      <c r="N40" s="14">
        <v>0</v>
      </c>
      <c r="O40" s="14">
        <v>1.1862396204033216E-3</v>
      </c>
      <c r="P40" s="14">
        <v>5.1008303677342826E-2</v>
      </c>
      <c r="Q40" s="14">
        <v>6.3266113088177147E-3</v>
      </c>
      <c r="R40" s="14">
        <v>3.084223013048636E-2</v>
      </c>
      <c r="S40" s="14">
        <v>5.5357848952155E-3</v>
      </c>
      <c r="T40" s="14">
        <v>0</v>
      </c>
      <c r="U40" s="14">
        <v>2.76789244760775E-3</v>
      </c>
      <c r="V40" s="14">
        <v>0.11387900355871886</v>
      </c>
      <c r="W40" s="14">
        <v>0</v>
      </c>
      <c r="X40" s="14">
        <v>0.16844602609727166</v>
      </c>
      <c r="Y40" s="14">
        <v>0</v>
      </c>
      <c r="Z40" s="21">
        <v>0.53657572162910239</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2859</v>
      </c>
      <c r="C42" s="9"/>
      <c r="D42" s="16">
        <v>3.8836051312072802E-2</v>
      </c>
      <c r="E42" s="1">
        <v>6.0101797164251582E-4</v>
      </c>
      <c r="F42" s="1">
        <v>1.6113002208750738E-3</v>
      </c>
      <c r="G42" s="1">
        <v>2.7840584833606737E-2</v>
      </c>
      <c r="H42" s="1">
        <v>3.1923610164750135E-3</v>
      </c>
      <c r="I42" s="1">
        <v>2.7798111450619608E-2</v>
      </c>
      <c r="J42" s="1">
        <v>3.9726174665767437E-3</v>
      </c>
      <c r="K42" s="16">
        <v>0</v>
      </c>
      <c r="L42" s="1">
        <v>3.6085146073394994E-4</v>
      </c>
      <c r="M42" s="1">
        <v>1.7743357915659132E-3</v>
      </c>
      <c r="N42" s="1">
        <v>1.60555934892349E-3</v>
      </c>
      <c r="O42" s="1">
        <v>5.4098884143244244E-4</v>
      </c>
      <c r="P42" s="1">
        <v>1.6407907558992595E-2</v>
      </c>
      <c r="Q42" s="1">
        <v>2.6027765969981846E-3</v>
      </c>
      <c r="R42" s="1">
        <v>6.0377730648884888E-2</v>
      </c>
      <c r="S42" s="1">
        <v>2.302164799519067E-3</v>
      </c>
      <c r="T42" s="1">
        <v>2.581251582103978E-4</v>
      </c>
      <c r="U42" s="1">
        <v>2.3394916777214633E-4</v>
      </c>
      <c r="V42" s="1">
        <v>9.3881336848155902E-2</v>
      </c>
      <c r="W42" s="1">
        <v>4.7888044058102713E-5</v>
      </c>
      <c r="X42" s="1">
        <v>0.22831429141659179</v>
      </c>
      <c r="Y42" s="1">
        <v>1.4682247897162262E-3</v>
      </c>
      <c r="Z42" s="22">
        <v>0.48597182525657634</v>
      </c>
    </row>
    <row r="43" spans="1:26" x14ac:dyDescent="0.25">
      <c r="A43" s="5" t="s">
        <v>33</v>
      </c>
      <c r="B43" s="9">
        <v>1837</v>
      </c>
      <c r="C43" s="9"/>
      <c r="D43" s="16">
        <v>2.243073470921074E-2</v>
      </c>
      <c r="E43" s="1">
        <v>1.1697457756838165E-3</v>
      </c>
      <c r="F43" s="1">
        <v>1.0837299832918981E-3</v>
      </c>
      <c r="G43" s="1">
        <v>3.964770806935216E-2</v>
      </c>
      <c r="H43" s="1">
        <v>3.3025099075297226E-4</v>
      </c>
      <c r="I43" s="1">
        <v>5.0551534394586074E-2</v>
      </c>
      <c r="J43" s="1">
        <v>3.6062026685899749E-4</v>
      </c>
      <c r="K43" s="16">
        <v>0</v>
      </c>
      <c r="L43" s="1">
        <v>0</v>
      </c>
      <c r="M43" s="1">
        <v>6.3734260644676653E-3</v>
      </c>
      <c r="N43" s="1">
        <v>7.3299983596575293E-3</v>
      </c>
      <c r="O43" s="1">
        <v>0</v>
      </c>
      <c r="P43" s="1">
        <v>1.2057977031730328E-2</v>
      </c>
      <c r="Q43" s="1">
        <v>3.298892155333852E-3</v>
      </c>
      <c r="R43" s="1">
        <v>6.9148244689644978E-2</v>
      </c>
      <c r="S43" s="1">
        <v>1.2734287352457944E-3</v>
      </c>
      <c r="T43" s="1">
        <v>8.609669886058079E-4</v>
      </c>
      <c r="U43" s="1">
        <v>5.4093040028849626E-4</v>
      </c>
      <c r="V43" s="1">
        <v>4.5196723855308124E-2</v>
      </c>
      <c r="W43" s="1">
        <v>2.5693730729701953E-4</v>
      </c>
      <c r="X43" s="1">
        <v>0.33421188652014133</v>
      </c>
      <c r="Y43" s="1">
        <v>2.0023873029907346E-4</v>
      </c>
      <c r="Z43" s="22">
        <v>0.40367602497224331</v>
      </c>
    </row>
    <row r="44" spans="1:26" x14ac:dyDescent="0.25">
      <c r="A44" s="5" t="s">
        <v>34</v>
      </c>
      <c r="B44" s="9">
        <v>1363</v>
      </c>
      <c r="C44" s="9"/>
      <c r="D44" s="16">
        <v>9.6050473648329505E-3</v>
      </c>
      <c r="E44" s="1">
        <v>1.0605755525595394E-3</v>
      </c>
      <c r="F44" s="1">
        <v>6.2690765309162376E-4</v>
      </c>
      <c r="G44" s="1">
        <v>1.4934901562710002E-2</v>
      </c>
      <c r="H44" s="1">
        <v>8.5159032493702211E-4</v>
      </c>
      <c r="I44" s="1">
        <v>3.5179603592608168E-2</v>
      </c>
      <c r="J44" s="1">
        <v>2.1762206568160716E-3</v>
      </c>
      <c r="K44" s="16">
        <v>0</v>
      </c>
      <c r="L44" s="1">
        <v>5.4522293464626993E-4</v>
      </c>
      <c r="M44" s="1">
        <v>2.8297985128931799E-3</v>
      </c>
      <c r="N44" s="1">
        <v>1.7610809187889672E-3</v>
      </c>
      <c r="O44" s="1">
        <v>2.8878364329444381E-5</v>
      </c>
      <c r="P44" s="1">
        <v>7.2291012957551685E-3</v>
      </c>
      <c r="Q44" s="1">
        <v>6.7573256664448195E-4</v>
      </c>
      <c r="R44" s="1">
        <v>8.7831251055053641E-2</v>
      </c>
      <c r="S44" s="1">
        <v>3.0865392774358691E-3</v>
      </c>
      <c r="T44" s="1">
        <v>3.8243205333421344E-4</v>
      </c>
      <c r="U44" s="1">
        <v>1.3609145345672293E-4</v>
      </c>
      <c r="V44" s="1">
        <v>6.152327071071273E-2</v>
      </c>
      <c r="W44" s="1">
        <v>0</v>
      </c>
      <c r="X44" s="1">
        <v>0.3061404358581315</v>
      </c>
      <c r="Y44" s="1">
        <v>2.653360762087679E-3</v>
      </c>
      <c r="Z44" s="22">
        <v>0.46074195752917491</v>
      </c>
    </row>
    <row r="45" spans="1:26" x14ac:dyDescent="0.25">
      <c r="A45" s="5" t="s">
        <v>35</v>
      </c>
      <c r="B45" s="9">
        <v>4798</v>
      </c>
      <c r="C45" s="9"/>
      <c r="D45" s="16">
        <v>6.5237818232885381E-2</v>
      </c>
      <c r="E45" s="1">
        <v>8.7397308162908579E-5</v>
      </c>
      <c r="F45" s="1">
        <v>3.4958923265163432E-4</v>
      </c>
      <c r="G45" s="1">
        <v>1.5015197935046751E-2</v>
      </c>
      <c r="H45" s="1">
        <v>1.1209466095987296E-3</v>
      </c>
      <c r="I45" s="1">
        <v>3.6938672269850193E-3</v>
      </c>
      <c r="J45" s="1">
        <v>1.4103377758973275E-4</v>
      </c>
      <c r="K45" s="16">
        <v>0</v>
      </c>
      <c r="L45" s="1">
        <v>0</v>
      </c>
      <c r="M45" s="1">
        <v>0</v>
      </c>
      <c r="N45" s="1">
        <v>7.558101460527904E-4</v>
      </c>
      <c r="O45" s="1">
        <v>9.7727477279374651E-4</v>
      </c>
      <c r="P45" s="1">
        <v>2.9553140446535197E-3</v>
      </c>
      <c r="Q45" s="1">
        <v>0</v>
      </c>
      <c r="R45" s="1">
        <v>7.7659087646417907E-2</v>
      </c>
      <c r="S45" s="1">
        <v>6.5086582428497094E-4</v>
      </c>
      <c r="T45" s="1">
        <v>0</v>
      </c>
      <c r="U45" s="1">
        <v>3.5258444397433188E-4</v>
      </c>
      <c r="V45" s="1">
        <v>0.11816667895562126</v>
      </c>
      <c r="W45" s="1">
        <v>0</v>
      </c>
      <c r="X45" s="1">
        <v>0.1349709612525174</v>
      </c>
      <c r="Y45" s="1">
        <v>2.0456086593099677E-3</v>
      </c>
      <c r="Z45" s="22">
        <v>0.57581996393145396</v>
      </c>
    </row>
    <row r="46" spans="1:26" ht="15.75" thickBot="1" x14ac:dyDescent="0.3">
      <c r="A46" s="6" t="s">
        <v>36</v>
      </c>
      <c r="B46" s="11">
        <v>3911</v>
      </c>
      <c r="C46" s="11"/>
      <c r="D46" s="17">
        <v>6.0832980531262015E-2</v>
      </c>
      <c r="E46" s="18">
        <v>1.8750492765582676E-4</v>
      </c>
      <c r="F46" s="18">
        <v>2.8058525180622864E-3</v>
      </c>
      <c r="G46" s="18">
        <v>3.7355597957361174E-2</v>
      </c>
      <c r="H46" s="18">
        <v>6.2931582257917933E-3</v>
      </c>
      <c r="I46" s="18">
        <v>2.0662584831559874E-2</v>
      </c>
      <c r="J46" s="18">
        <v>7.2371249503767002E-3</v>
      </c>
      <c r="K46" s="17">
        <v>0</v>
      </c>
      <c r="L46" s="18">
        <v>3.964138901698163E-4</v>
      </c>
      <c r="M46" s="18">
        <v>1.1232673600970502E-5</v>
      </c>
      <c r="N46" s="18">
        <v>2.9898941577468159E-5</v>
      </c>
      <c r="O46" s="18">
        <v>1.0044397571309306E-3</v>
      </c>
      <c r="P46" s="18">
        <v>2.7745362669541026E-2</v>
      </c>
      <c r="Q46" s="18">
        <v>4.4757303035369411E-3</v>
      </c>
      <c r="R46" s="18">
        <v>3.2598098390063723E-2</v>
      </c>
      <c r="S46" s="18">
        <v>2.3336449370698208E-3</v>
      </c>
      <c r="T46" s="18">
        <v>4.3527465830939325E-5</v>
      </c>
      <c r="U46" s="18">
        <v>1.9770660340055358E-4</v>
      </c>
      <c r="V46" s="18">
        <v>0.12801141921678946</v>
      </c>
      <c r="W46" s="18">
        <v>3.604772719080062E-5</v>
      </c>
      <c r="X46" s="18">
        <v>0.15691086436095525</v>
      </c>
      <c r="Y46" s="18">
        <v>7.7560314205918314E-4</v>
      </c>
      <c r="Z46" s="23">
        <v>0.51005520597901344</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67</v>
      </c>
    </row>
    <row r="2" spans="1:26" x14ac:dyDescent="0.25">
      <c r="A2" t="s">
        <v>72</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41</v>
      </c>
      <c r="C18" s="8" t="s">
        <v>29</v>
      </c>
      <c r="D18" s="15" t="s">
        <v>26</v>
      </c>
      <c r="E18" s="14" t="s">
        <v>27</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v>158</v>
      </c>
      <c r="C19" s="8" t="s">
        <v>30</v>
      </c>
      <c r="D19" s="15">
        <v>0</v>
      </c>
      <c r="E19" s="14">
        <v>0</v>
      </c>
      <c r="F19" s="14">
        <v>0</v>
      </c>
      <c r="G19" s="14">
        <v>0</v>
      </c>
      <c r="H19" s="14">
        <v>0</v>
      </c>
      <c r="I19" s="14">
        <v>6.3291139240506328E-3</v>
      </c>
      <c r="J19" s="14">
        <v>0</v>
      </c>
      <c r="K19" s="15">
        <v>6.3291139240506328E-3</v>
      </c>
      <c r="L19" s="14">
        <v>0.10759493670886075</v>
      </c>
      <c r="M19" s="14">
        <v>0</v>
      </c>
      <c r="N19" s="14">
        <v>0</v>
      </c>
      <c r="O19" s="14">
        <v>0</v>
      </c>
      <c r="P19" s="14">
        <v>1.2658227848101266E-2</v>
      </c>
      <c r="Q19" s="14">
        <v>0</v>
      </c>
      <c r="R19" s="14">
        <v>0</v>
      </c>
      <c r="S19" s="14">
        <v>0</v>
      </c>
      <c r="T19" s="14">
        <v>0</v>
      </c>
      <c r="U19" s="14">
        <v>0.13924050632911392</v>
      </c>
      <c r="V19" s="14">
        <v>0</v>
      </c>
      <c r="W19" s="14">
        <v>5.0632911392405063E-2</v>
      </c>
      <c r="X19" s="14">
        <v>3.1645569620253167E-2</v>
      </c>
      <c r="Y19" s="14">
        <v>0</v>
      </c>
      <c r="Z19" s="21">
        <v>0.64556962025316456</v>
      </c>
    </row>
    <row r="20" spans="1:26" x14ac:dyDescent="0.25">
      <c r="A20" s="4">
        <v>1992</v>
      </c>
      <c r="B20" s="8">
        <v>162</v>
      </c>
      <c r="C20" s="8" t="s">
        <v>31</v>
      </c>
      <c r="D20" s="15">
        <v>0</v>
      </c>
      <c r="E20" s="14">
        <v>0</v>
      </c>
      <c r="F20" s="14">
        <v>0</v>
      </c>
      <c r="G20" s="14">
        <v>0</v>
      </c>
      <c r="H20" s="14">
        <v>0</v>
      </c>
      <c r="I20" s="14">
        <v>4.3209876543209874E-2</v>
      </c>
      <c r="J20" s="14">
        <v>0</v>
      </c>
      <c r="K20" s="15">
        <v>3.0864197530864196E-2</v>
      </c>
      <c r="L20" s="14">
        <v>9.2592592592592587E-2</v>
      </c>
      <c r="M20" s="14">
        <v>0</v>
      </c>
      <c r="N20" s="14">
        <v>0</v>
      </c>
      <c r="O20" s="14">
        <v>0</v>
      </c>
      <c r="P20" s="14">
        <v>1.2345679012345678E-2</v>
      </c>
      <c r="Q20" s="14">
        <v>0</v>
      </c>
      <c r="R20" s="14">
        <v>0</v>
      </c>
      <c r="S20" s="14">
        <v>6.1728395061728392E-3</v>
      </c>
      <c r="T20" s="14">
        <v>0</v>
      </c>
      <c r="U20" s="14">
        <v>5.5555555555555552E-2</v>
      </c>
      <c r="V20" s="14">
        <v>0</v>
      </c>
      <c r="W20" s="14">
        <v>0.45061728395061729</v>
      </c>
      <c r="X20" s="14">
        <v>0</v>
      </c>
      <c r="Y20" s="14">
        <v>0</v>
      </c>
      <c r="Z20" s="21">
        <v>0.30864197530864196</v>
      </c>
    </row>
    <row r="21" spans="1:26" x14ac:dyDescent="0.25">
      <c r="A21" s="4">
        <v>1993</v>
      </c>
      <c r="B21" s="8">
        <v>355</v>
      </c>
      <c r="C21" s="8" t="s">
        <v>31</v>
      </c>
      <c r="D21" s="15">
        <v>0</v>
      </c>
      <c r="E21" s="14">
        <v>0</v>
      </c>
      <c r="F21" s="14">
        <v>0</v>
      </c>
      <c r="G21" s="14">
        <v>0</v>
      </c>
      <c r="H21" s="14">
        <v>1.4084507042253521E-2</v>
      </c>
      <c r="I21" s="14">
        <v>1.6901408450704224E-2</v>
      </c>
      <c r="J21" s="14">
        <v>0</v>
      </c>
      <c r="K21" s="15">
        <v>0</v>
      </c>
      <c r="L21" s="14">
        <v>6.4788732394366194E-2</v>
      </c>
      <c r="M21" s="14">
        <v>0</v>
      </c>
      <c r="N21" s="14">
        <v>0</v>
      </c>
      <c r="O21" s="14">
        <v>0</v>
      </c>
      <c r="P21" s="14">
        <v>1.6901408450704224E-2</v>
      </c>
      <c r="Q21" s="14">
        <v>0</v>
      </c>
      <c r="R21" s="14">
        <v>0</v>
      </c>
      <c r="S21" s="14">
        <v>0</v>
      </c>
      <c r="T21" s="14">
        <v>0</v>
      </c>
      <c r="U21" s="14">
        <v>0</v>
      </c>
      <c r="V21" s="14">
        <v>0</v>
      </c>
      <c r="W21" s="14">
        <v>0.49577464788732395</v>
      </c>
      <c r="X21" s="14">
        <v>5.6338028169014086E-2</v>
      </c>
      <c r="Y21" s="14">
        <v>0</v>
      </c>
      <c r="Z21" s="21">
        <v>0.3352112676056338</v>
      </c>
    </row>
    <row r="22" spans="1:26" x14ac:dyDescent="0.25">
      <c r="A22" s="4">
        <v>1994</v>
      </c>
      <c r="B22" s="8">
        <v>302</v>
      </c>
      <c r="C22" s="8" t="s">
        <v>31</v>
      </c>
      <c r="D22" s="15">
        <v>6.6225165562913907E-3</v>
      </c>
      <c r="E22" s="14">
        <v>0</v>
      </c>
      <c r="F22" s="14">
        <v>0</v>
      </c>
      <c r="G22" s="14">
        <v>0</v>
      </c>
      <c r="H22" s="14">
        <v>0</v>
      </c>
      <c r="I22" s="14">
        <v>1.9867549668874173E-2</v>
      </c>
      <c r="J22" s="14">
        <v>0</v>
      </c>
      <c r="K22" s="15">
        <v>0</v>
      </c>
      <c r="L22" s="14">
        <v>1.6556291390728478E-2</v>
      </c>
      <c r="M22" s="14">
        <v>0</v>
      </c>
      <c r="N22" s="14">
        <v>0</v>
      </c>
      <c r="O22" s="14">
        <v>0</v>
      </c>
      <c r="P22" s="14">
        <v>0</v>
      </c>
      <c r="Q22" s="14">
        <v>0</v>
      </c>
      <c r="R22" s="14">
        <v>0</v>
      </c>
      <c r="S22" s="14">
        <v>0</v>
      </c>
      <c r="T22" s="14">
        <v>0</v>
      </c>
      <c r="U22" s="14">
        <v>0</v>
      </c>
      <c r="V22" s="14">
        <v>0</v>
      </c>
      <c r="W22" s="14">
        <v>0.27152317880794702</v>
      </c>
      <c r="X22" s="14">
        <v>2.3178807947019868E-2</v>
      </c>
      <c r="Y22" s="14">
        <v>0</v>
      </c>
      <c r="Z22" s="21">
        <v>0.66225165562913912</v>
      </c>
    </row>
    <row r="23" spans="1:26" x14ac:dyDescent="0.25">
      <c r="A23" s="4">
        <v>1995</v>
      </c>
      <c r="B23" s="8">
        <v>530</v>
      </c>
      <c r="C23" s="8" t="s">
        <v>31</v>
      </c>
      <c r="D23" s="15">
        <v>0</v>
      </c>
      <c r="E23" s="14">
        <v>0</v>
      </c>
      <c r="F23" s="14">
        <v>0</v>
      </c>
      <c r="G23" s="14">
        <v>9.433962264150943E-3</v>
      </c>
      <c r="H23" s="14">
        <v>0</v>
      </c>
      <c r="I23" s="14">
        <v>1.509433962264151E-2</v>
      </c>
      <c r="J23" s="14">
        <v>0</v>
      </c>
      <c r="K23" s="15">
        <v>0</v>
      </c>
      <c r="L23" s="14">
        <v>6.0377358490566038E-2</v>
      </c>
      <c r="M23" s="14">
        <v>0</v>
      </c>
      <c r="N23" s="14">
        <v>0</v>
      </c>
      <c r="O23" s="14">
        <v>0</v>
      </c>
      <c r="P23" s="14">
        <v>3.7735849056603774E-3</v>
      </c>
      <c r="Q23" s="14">
        <v>0</v>
      </c>
      <c r="R23" s="14">
        <v>0</v>
      </c>
      <c r="S23" s="14">
        <v>0</v>
      </c>
      <c r="T23" s="14">
        <v>0</v>
      </c>
      <c r="U23" s="14">
        <v>1.509433962264151E-2</v>
      </c>
      <c r="V23" s="14">
        <v>0</v>
      </c>
      <c r="W23" s="14">
        <v>0.20943396226415095</v>
      </c>
      <c r="X23" s="14">
        <v>3.0188679245283019E-2</v>
      </c>
      <c r="Y23" s="14">
        <v>0</v>
      </c>
      <c r="Z23" s="21">
        <v>0.65660377358490563</v>
      </c>
    </row>
    <row r="24" spans="1:26" x14ac:dyDescent="0.25">
      <c r="A24" s="4">
        <v>1996</v>
      </c>
      <c r="B24" s="8">
        <v>366</v>
      </c>
      <c r="C24" s="8" t="s">
        <v>31</v>
      </c>
      <c r="D24" s="15">
        <v>0</v>
      </c>
      <c r="E24" s="14">
        <v>0</v>
      </c>
      <c r="F24" s="14">
        <v>0</v>
      </c>
      <c r="G24" s="14">
        <v>5.4644808743169399E-3</v>
      </c>
      <c r="H24" s="14">
        <v>0</v>
      </c>
      <c r="I24" s="14">
        <v>2.7322404371584699E-3</v>
      </c>
      <c r="J24" s="14">
        <v>0</v>
      </c>
      <c r="K24" s="15">
        <v>0</v>
      </c>
      <c r="L24" s="14">
        <v>7.1038251366120214E-2</v>
      </c>
      <c r="M24" s="14">
        <v>0</v>
      </c>
      <c r="N24" s="14">
        <v>0</v>
      </c>
      <c r="O24" s="14">
        <v>0</v>
      </c>
      <c r="P24" s="14">
        <v>0</v>
      </c>
      <c r="Q24" s="14">
        <v>0</v>
      </c>
      <c r="R24" s="14">
        <v>0</v>
      </c>
      <c r="S24" s="14">
        <v>0</v>
      </c>
      <c r="T24" s="14">
        <v>0</v>
      </c>
      <c r="U24" s="14">
        <v>2.185792349726776E-2</v>
      </c>
      <c r="V24" s="14">
        <v>0</v>
      </c>
      <c r="W24" s="14">
        <v>0.37431693989071041</v>
      </c>
      <c r="X24" s="14">
        <v>4.3715846994535519E-2</v>
      </c>
      <c r="Y24" s="14">
        <v>0</v>
      </c>
      <c r="Z24" s="21">
        <v>0.48087431693989069</v>
      </c>
    </row>
    <row r="25" spans="1:26" x14ac:dyDescent="0.25">
      <c r="A25" s="4">
        <v>1997</v>
      </c>
      <c r="B25" s="8">
        <v>326</v>
      </c>
      <c r="C25" s="8" t="s">
        <v>31</v>
      </c>
      <c r="D25" s="15">
        <v>0</v>
      </c>
      <c r="E25" s="14">
        <v>0</v>
      </c>
      <c r="F25" s="14">
        <v>0</v>
      </c>
      <c r="G25" s="14">
        <v>0</v>
      </c>
      <c r="H25" s="14">
        <v>0</v>
      </c>
      <c r="I25" s="14">
        <v>6.1349693251533744E-3</v>
      </c>
      <c r="J25" s="14">
        <v>3.0674846625766872E-3</v>
      </c>
      <c r="K25" s="15">
        <v>0</v>
      </c>
      <c r="L25" s="14">
        <v>7.6687116564417179E-2</v>
      </c>
      <c r="M25" s="14">
        <v>0</v>
      </c>
      <c r="N25" s="14">
        <v>0</v>
      </c>
      <c r="O25" s="14">
        <v>0</v>
      </c>
      <c r="P25" s="14">
        <v>1.2269938650306749E-2</v>
      </c>
      <c r="Q25" s="14">
        <v>0</v>
      </c>
      <c r="R25" s="14">
        <v>0</v>
      </c>
      <c r="S25" s="14">
        <v>0</v>
      </c>
      <c r="T25" s="14">
        <v>1.2269938650306749E-2</v>
      </c>
      <c r="U25" s="14">
        <v>0</v>
      </c>
      <c r="V25" s="14">
        <v>0</v>
      </c>
      <c r="W25" s="14">
        <v>0.38957055214723929</v>
      </c>
      <c r="X25" s="14">
        <v>0</v>
      </c>
      <c r="Y25" s="14">
        <v>0</v>
      </c>
      <c r="Z25" s="21">
        <v>0.5</v>
      </c>
    </row>
    <row r="26" spans="1:26" x14ac:dyDescent="0.25">
      <c r="A26" s="4">
        <v>1998</v>
      </c>
      <c r="B26" s="8">
        <v>247</v>
      </c>
      <c r="C26" s="8" t="s">
        <v>31</v>
      </c>
      <c r="D26" s="15">
        <v>0</v>
      </c>
      <c r="E26" s="14">
        <v>0</v>
      </c>
      <c r="F26" s="14">
        <v>0</v>
      </c>
      <c r="G26" s="14">
        <v>0</v>
      </c>
      <c r="H26" s="14">
        <v>0</v>
      </c>
      <c r="I26" s="14">
        <v>0</v>
      </c>
      <c r="J26" s="14">
        <v>0</v>
      </c>
      <c r="K26" s="15">
        <v>0</v>
      </c>
      <c r="L26" s="14">
        <v>7.6923076923076927E-2</v>
      </c>
      <c r="M26" s="14">
        <v>0</v>
      </c>
      <c r="N26" s="14">
        <v>0</v>
      </c>
      <c r="O26" s="14">
        <v>0</v>
      </c>
      <c r="P26" s="14">
        <v>0</v>
      </c>
      <c r="Q26" s="14">
        <v>0</v>
      </c>
      <c r="R26" s="14">
        <v>0</v>
      </c>
      <c r="S26" s="14">
        <v>0</v>
      </c>
      <c r="T26" s="14">
        <v>0</v>
      </c>
      <c r="U26" s="14">
        <v>0</v>
      </c>
      <c r="V26" s="14">
        <v>0</v>
      </c>
      <c r="W26" s="14">
        <v>0.44129554655870445</v>
      </c>
      <c r="X26" s="14">
        <v>5.2631578947368418E-2</v>
      </c>
      <c r="Y26" s="14">
        <v>1.6194331983805668E-2</v>
      </c>
      <c r="Z26" s="21">
        <v>0.41295546558704455</v>
      </c>
    </row>
    <row r="27" spans="1:26" x14ac:dyDescent="0.25">
      <c r="A27" s="4">
        <v>1999</v>
      </c>
      <c r="B27" s="8">
        <v>56</v>
      </c>
      <c r="C27" s="8" t="s">
        <v>31</v>
      </c>
      <c r="D27" s="15">
        <v>0</v>
      </c>
      <c r="E27" s="14">
        <v>0</v>
      </c>
      <c r="F27" s="14">
        <v>0</v>
      </c>
      <c r="G27" s="14">
        <v>0</v>
      </c>
      <c r="H27" s="14">
        <v>0</v>
      </c>
      <c r="I27" s="14">
        <v>0</v>
      </c>
      <c r="J27" s="14">
        <v>0</v>
      </c>
      <c r="K27" s="15">
        <v>0</v>
      </c>
      <c r="L27" s="14">
        <v>0.16071428571428573</v>
      </c>
      <c r="M27" s="14">
        <v>0</v>
      </c>
      <c r="N27" s="14">
        <v>0</v>
      </c>
      <c r="O27" s="14">
        <v>0</v>
      </c>
      <c r="P27" s="14">
        <v>0</v>
      </c>
      <c r="Q27" s="14">
        <v>0</v>
      </c>
      <c r="R27" s="14">
        <v>0</v>
      </c>
      <c r="S27" s="14">
        <v>0</v>
      </c>
      <c r="T27" s="14">
        <v>0</v>
      </c>
      <c r="U27" s="14">
        <v>0</v>
      </c>
      <c r="V27" s="14">
        <v>0</v>
      </c>
      <c r="W27" s="14">
        <v>0.32142857142857145</v>
      </c>
      <c r="X27" s="14">
        <v>0.10714285714285714</v>
      </c>
      <c r="Y27" s="14">
        <v>0</v>
      </c>
      <c r="Z27" s="21">
        <v>0.4107142857142857</v>
      </c>
    </row>
    <row r="28" spans="1:26" x14ac:dyDescent="0.25">
      <c r="A28" s="4">
        <v>2000</v>
      </c>
      <c r="B28" s="8">
        <v>111</v>
      </c>
      <c r="C28" s="8" t="s">
        <v>31</v>
      </c>
      <c r="D28" s="15">
        <v>0</v>
      </c>
      <c r="E28" s="14">
        <v>0</v>
      </c>
      <c r="F28" s="14">
        <v>0</v>
      </c>
      <c r="G28" s="14">
        <v>0</v>
      </c>
      <c r="H28" s="14">
        <v>0</v>
      </c>
      <c r="I28" s="14">
        <v>0</v>
      </c>
      <c r="J28" s="14">
        <v>0</v>
      </c>
      <c r="K28" s="15">
        <v>0</v>
      </c>
      <c r="L28" s="14">
        <v>0.18018018018018017</v>
      </c>
      <c r="M28" s="14">
        <v>0</v>
      </c>
      <c r="N28" s="14">
        <v>0</v>
      </c>
      <c r="O28" s="14">
        <v>0</v>
      </c>
      <c r="P28" s="14">
        <v>2.7027027027027029E-2</v>
      </c>
      <c r="Q28" s="14">
        <v>0</v>
      </c>
      <c r="R28" s="14">
        <v>0</v>
      </c>
      <c r="S28" s="14">
        <v>0</v>
      </c>
      <c r="T28" s="14">
        <v>0</v>
      </c>
      <c r="U28" s="14">
        <v>0</v>
      </c>
      <c r="V28" s="14">
        <v>0</v>
      </c>
      <c r="W28" s="14">
        <v>0.44144144144144143</v>
      </c>
      <c r="X28" s="14">
        <v>0</v>
      </c>
      <c r="Y28" s="14">
        <v>0</v>
      </c>
      <c r="Z28" s="21">
        <v>0.35135135135135137</v>
      </c>
    </row>
    <row r="29" spans="1:26" x14ac:dyDescent="0.25">
      <c r="A29" s="4">
        <v>2001</v>
      </c>
      <c r="B29" s="8">
        <v>316</v>
      </c>
      <c r="C29" s="8" t="s">
        <v>31</v>
      </c>
      <c r="D29" s="15">
        <v>0</v>
      </c>
      <c r="E29" s="14">
        <v>0</v>
      </c>
      <c r="F29" s="14">
        <v>0</v>
      </c>
      <c r="G29" s="14">
        <v>0</v>
      </c>
      <c r="H29" s="14">
        <v>0</v>
      </c>
      <c r="I29" s="14">
        <v>1.8987341772151899E-2</v>
      </c>
      <c r="J29" s="14">
        <v>0</v>
      </c>
      <c r="K29" s="15">
        <v>0</v>
      </c>
      <c r="L29" s="14">
        <v>0.1550632911392405</v>
      </c>
      <c r="M29" s="14">
        <v>0</v>
      </c>
      <c r="N29" s="14">
        <v>0</v>
      </c>
      <c r="O29" s="14">
        <v>0</v>
      </c>
      <c r="P29" s="14">
        <v>3.1645569620253164E-3</v>
      </c>
      <c r="Q29" s="14">
        <v>0</v>
      </c>
      <c r="R29" s="14">
        <v>0</v>
      </c>
      <c r="S29" s="14">
        <v>0</v>
      </c>
      <c r="T29" s="14">
        <v>0</v>
      </c>
      <c r="U29" s="14">
        <v>0</v>
      </c>
      <c r="V29" s="14">
        <v>0</v>
      </c>
      <c r="W29" s="14">
        <v>0.58860759493670889</v>
      </c>
      <c r="X29" s="14">
        <v>2.8481012658227847E-2</v>
      </c>
      <c r="Y29" s="14">
        <v>0</v>
      </c>
      <c r="Z29" s="21">
        <v>0.20569620253164558</v>
      </c>
    </row>
    <row r="30" spans="1:26" x14ac:dyDescent="0.25">
      <c r="A30" s="4">
        <v>2002</v>
      </c>
      <c r="B30" s="8">
        <v>139</v>
      </c>
      <c r="C30" s="8" t="s">
        <v>45</v>
      </c>
      <c r="D30" s="15">
        <v>0</v>
      </c>
      <c r="E30" s="14">
        <v>0</v>
      </c>
      <c r="F30" s="14">
        <v>0</v>
      </c>
      <c r="G30" s="14">
        <v>0.1223021582733813</v>
      </c>
      <c r="H30" s="14">
        <v>0</v>
      </c>
      <c r="I30" s="14">
        <v>0.1079136690647482</v>
      </c>
      <c r="J30" s="14">
        <v>0</v>
      </c>
      <c r="K30" s="15">
        <v>0</v>
      </c>
      <c r="L30" s="14">
        <v>0.12949640287769784</v>
      </c>
      <c r="M30" s="14">
        <v>0</v>
      </c>
      <c r="N30" s="14">
        <v>0</v>
      </c>
      <c r="O30" s="14">
        <v>0</v>
      </c>
      <c r="P30" s="14">
        <v>3.5971223021582732E-2</v>
      </c>
      <c r="Q30" s="14">
        <v>0</v>
      </c>
      <c r="R30" s="14">
        <v>0</v>
      </c>
      <c r="S30" s="14">
        <v>0</v>
      </c>
      <c r="T30" s="14">
        <v>0</v>
      </c>
      <c r="U30" s="14">
        <v>0</v>
      </c>
      <c r="V30" s="14">
        <v>0</v>
      </c>
      <c r="W30" s="14">
        <v>0.20143884892086331</v>
      </c>
      <c r="X30" s="14">
        <v>0</v>
      </c>
      <c r="Y30" s="14">
        <v>0</v>
      </c>
      <c r="Z30" s="21">
        <v>0.40287769784172661</v>
      </c>
    </row>
    <row r="31" spans="1:26" x14ac:dyDescent="0.25">
      <c r="A31" s="4">
        <v>2003</v>
      </c>
      <c r="B31" s="8">
        <v>154</v>
      </c>
      <c r="C31" s="8" t="s">
        <v>69</v>
      </c>
      <c r="D31" s="15">
        <v>0</v>
      </c>
      <c r="E31" s="14">
        <v>0</v>
      </c>
      <c r="F31" s="14">
        <v>0</v>
      </c>
      <c r="G31" s="14">
        <v>5.1948051948051951E-2</v>
      </c>
      <c r="H31" s="14">
        <v>0</v>
      </c>
      <c r="I31" s="14">
        <v>0</v>
      </c>
      <c r="J31" s="14">
        <v>7.1428571428571425E-2</v>
      </c>
      <c r="K31" s="15">
        <v>0</v>
      </c>
      <c r="L31" s="14">
        <v>0.13636363636363635</v>
      </c>
      <c r="M31" s="14">
        <v>0</v>
      </c>
      <c r="N31" s="14">
        <v>0</v>
      </c>
      <c r="O31" s="14">
        <v>0</v>
      </c>
      <c r="P31" s="14">
        <v>0</v>
      </c>
      <c r="Q31" s="14">
        <v>0</v>
      </c>
      <c r="R31" s="14">
        <v>0</v>
      </c>
      <c r="S31" s="14">
        <v>0</v>
      </c>
      <c r="T31" s="14">
        <v>0</v>
      </c>
      <c r="U31" s="14">
        <v>0</v>
      </c>
      <c r="V31" s="14">
        <v>0</v>
      </c>
      <c r="W31" s="14">
        <v>0.59090909090909094</v>
      </c>
      <c r="X31" s="14">
        <v>0</v>
      </c>
      <c r="Y31" s="14">
        <v>0</v>
      </c>
      <c r="Z31" s="21">
        <v>0.14935064935064934</v>
      </c>
    </row>
    <row r="32" spans="1:26" x14ac:dyDescent="0.25">
      <c r="A32" s="4">
        <v>2004</v>
      </c>
      <c r="B32" s="8">
        <v>8</v>
      </c>
      <c r="C32" s="8" t="s">
        <v>70</v>
      </c>
      <c r="D32" s="15" t="s">
        <v>26</v>
      </c>
      <c r="E32" s="14" t="s">
        <v>27</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v>228</v>
      </c>
      <c r="C33" s="8" t="s">
        <v>30</v>
      </c>
      <c r="D33" s="15">
        <v>0</v>
      </c>
      <c r="E33" s="14">
        <v>0</v>
      </c>
      <c r="F33" s="14">
        <v>0</v>
      </c>
      <c r="G33" s="14">
        <v>3.9473684210526314E-2</v>
      </c>
      <c r="H33" s="14">
        <v>0</v>
      </c>
      <c r="I33" s="14">
        <v>4.3859649122807015E-3</v>
      </c>
      <c r="J33" s="14">
        <v>0</v>
      </c>
      <c r="K33" s="15">
        <v>0</v>
      </c>
      <c r="L33" s="14">
        <v>4.3859649122807015E-2</v>
      </c>
      <c r="M33" s="14">
        <v>0</v>
      </c>
      <c r="N33" s="14">
        <v>0</v>
      </c>
      <c r="O33" s="14">
        <v>0</v>
      </c>
      <c r="P33" s="14">
        <v>0</v>
      </c>
      <c r="Q33" s="14">
        <v>0</v>
      </c>
      <c r="R33" s="14">
        <v>0</v>
      </c>
      <c r="S33" s="14">
        <v>0</v>
      </c>
      <c r="T33" s="14">
        <v>0</v>
      </c>
      <c r="U33" s="14">
        <v>8.771929824561403E-3</v>
      </c>
      <c r="V33" s="14">
        <v>0</v>
      </c>
      <c r="W33" s="14">
        <v>0.58771929824561409</v>
      </c>
      <c r="X33" s="14">
        <v>7.0175438596491224E-2</v>
      </c>
      <c r="Y33" s="14">
        <v>0</v>
      </c>
      <c r="Z33" s="21">
        <v>0.24561403508771928</v>
      </c>
    </row>
    <row r="34" spans="1:26" x14ac:dyDescent="0.25">
      <c r="A34" s="4">
        <v>2006</v>
      </c>
      <c r="B34" s="8">
        <v>111</v>
      </c>
      <c r="C34" s="8" t="s">
        <v>45</v>
      </c>
      <c r="D34" s="15">
        <v>0</v>
      </c>
      <c r="E34" s="14">
        <v>0</v>
      </c>
      <c r="F34" s="14">
        <v>0</v>
      </c>
      <c r="G34" s="14">
        <v>0</v>
      </c>
      <c r="H34" s="14">
        <v>0</v>
      </c>
      <c r="I34" s="14">
        <v>7.2072072072072071E-2</v>
      </c>
      <c r="J34" s="14">
        <v>0</v>
      </c>
      <c r="K34" s="15">
        <v>0</v>
      </c>
      <c r="L34" s="14">
        <v>6.3063063063063057E-2</v>
      </c>
      <c r="M34" s="14">
        <v>0</v>
      </c>
      <c r="N34" s="14">
        <v>0</v>
      </c>
      <c r="O34" s="14">
        <v>0</v>
      </c>
      <c r="P34" s="14">
        <v>9.0090090090090089E-3</v>
      </c>
      <c r="Q34" s="14">
        <v>0</v>
      </c>
      <c r="R34" s="14">
        <v>0</v>
      </c>
      <c r="S34" s="14">
        <v>0</v>
      </c>
      <c r="T34" s="14">
        <v>0</v>
      </c>
      <c r="U34" s="14">
        <v>0</v>
      </c>
      <c r="V34" s="14">
        <v>0</v>
      </c>
      <c r="W34" s="14">
        <v>0.43243243243243246</v>
      </c>
      <c r="X34" s="14">
        <v>0</v>
      </c>
      <c r="Y34" s="14">
        <v>0</v>
      </c>
      <c r="Z34" s="21">
        <v>0.42342342342342343</v>
      </c>
    </row>
    <row r="35" spans="1:26" x14ac:dyDescent="0.25">
      <c r="A35" s="4">
        <v>2007</v>
      </c>
      <c r="B35" s="8">
        <v>20</v>
      </c>
      <c r="C35" s="8" t="s">
        <v>71</v>
      </c>
      <c r="D35" s="15" t="s">
        <v>26</v>
      </c>
      <c r="E35" s="14" t="s">
        <v>27</v>
      </c>
      <c r="F35" s="14" t="s">
        <v>28</v>
      </c>
      <c r="G35" s="14" t="s">
        <v>28</v>
      </c>
      <c r="H35" s="14" t="s">
        <v>28</v>
      </c>
      <c r="I35" s="14" t="s">
        <v>28</v>
      </c>
      <c r="J35" s="14" t="s">
        <v>28</v>
      </c>
      <c r="K35" s="15" t="s">
        <v>28</v>
      </c>
      <c r="L35" s="14" t="s">
        <v>28</v>
      </c>
      <c r="M35" s="14" t="s">
        <v>28</v>
      </c>
      <c r="N35" s="14" t="s">
        <v>28</v>
      </c>
      <c r="O35" s="14" t="s">
        <v>28</v>
      </c>
      <c r="P35" s="14" t="s">
        <v>28</v>
      </c>
      <c r="Q35" s="14" t="s">
        <v>28</v>
      </c>
      <c r="R35" s="14" t="s">
        <v>28</v>
      </c>
      <c r="S35" s="14" t="s">
        <v>28</v>
      </c>
      <c r="T35" s="14" t="s">
        <v>28</v>
      </c>
      <c r="U35" s="14" t="s">
        <v>28</v>
      </c>
      <c r="V35" s="14" t="s">
        <v>28</v>
      </c>
      <c r="W35" s="14" t="s">
        <v>28</v>
      </c>
      <c r="X35" s="14" t="s">
        <v>28</v>
      </c>
      <c r="Y35" s="14" t="s">
        <v>28</v>
      </c>
      <c r="Z35" s="21" t="s">
        <v>28</v>
      </c>
    </row>
    <row r="36" spans="1:26" x14ac:dyDescent="0.25">
      <c r="A36" s="4">
        <v>2008</v>
      </c>
      <c r="B36" s="8" t="s">
        <v>40</v>
      </c>
      <c r="C36" s="8"/>
      <c r="D36" s="15" t="s">
        <v>28</v>
      </c>
      <c r="E36" s="14" t="s">
        <v>28</v>
      </c>
      <c r="F36" s="14" t="s">
        <v>28</v>
      </c>
      <c r="G36" s="14" t="s">
        <v>28</v>
      </c>
      <c r="H36" s="14" t="s">
        <v>28</v>
      </c>
      <c r="I36" s="14" t="s">
        <v>28</v>
      </c>
      <c r="J36" s="14" t="s">
        <v>28</v>
      </c>
      <c r="K36" s="15" t="s">
        <v>28</v>
      </c>
      <c r="L36" s="14" t="s">
        <v>28</v>
      </c>
      <c r="M36" s="14" t="s">
        <v>28</v>
      </c>
      <c r="N36" s="14" t="s">
        <v>28</v>
      </c>
      <c r="O36" s="14" t="s">
        <v>28</v>
      </c>
      <c r="P36" s="14" t="s">
        <v>28</v>
      </c>
      <c r="Q36" s="14" t="s">
        <v>28</v>
      </c>
      <c r="R36" s="14" t="s">
        <v>28</v>
      </c>
      <c r="S36" s="14" t="s">
        <v>28</v>
      </c>
      <c r="T36" s="14" t="s">
        <v>28</v>
      </c>
      <c r="U36" s="14" t="s">
        <v>28</v>
      </c>
      <c r="V36" s="14" t="s">
        <v>28</v>
      </c>
      <c r="W36" s="14" t="s">
        <v>28</v>
      </c>
      <c r="X36" s="14" t="s">
        <v>28</v>
      </c>
      <c r="Y36" s="14" t="s">
        <v>28</v>
      </c>
      <c r="Z36" s="21" t="s">
        <v>28</v>
      </c>
    </row>
    <row r="37" spans="1:26" x14ac:dyDescent="0.25">
      <c r="A37" s="4">
        <v>2009</v>
      </c>
      <c r="B37" s="8" t="s">
        <v>40</v>
      </c>
      <c r="C37" s="8"/>
      <c r="D37" s="15" t="s">
        <v>28</v>
      </c>
      <c r="E37" s="14" t="s">
        <v>28</v>
      </c>
      <c r="F37" s="14" t="s">
        <v>28</v>
      </c>
      <c r="G37" s="14" t="s">
        <v>28</v>
      </c>
      <c r="H37" s="14" t="s">
        <v>28</v>
      </c>
      <c r="I37" s="14" t="s">
        <v>28</v>
      </c>
      <c r="J37" s="14" t="s">
        <v>28</v>
      </c>
      <c r="K37" s="15" t="s">
        <v>28</v>
      </c>
      <c r="L37" s="14" t="s">
        <v>28</v>
      </c>
      <c r="M37" s="14" t="s">
        <v>28</v>
      </c>
      <c r="N37" s="14" t="s">
        <v>28</v>
      </c>
      <c r="O37" s="14" t="s">
        <v>28</v>
      </c>
      <c r="P37" s="14" t="s">
        <v>28</v>
      </c>
      <c r="Q37" s="14" t="s">
        <v>28</v>
      </c>
      <c r="R37" s="14" t="s">
        <v>28</v>
      </c>
      <c r="S37" s="14" t="s">
        <v>28</v>
      </c>
      <c r="T37" s="14" t="s">
        <v>28</v>
      </c>
      <c r="U37" s="14" t="s">
        <v>28</v>
      </c>
      <c r="V37" s="14" t="s">
        <v>28</v>
      </c>
      <c r="W37" s="14" t="s">
        <v>28</v>
      </c>
      <c r="X37" s="14" t="s">
        <v>28</v>
      </c>
      <c r="Y37" s="14" t="s">
        <v>28</v>
      </c>
      <c r="Z37" s="21" t="s">
        <v>28</v>
      </c>
    </row>
    <row r="38" spans="1:26" x14ac:dyDescent="0.25">
      <c r="A38" s="4">
        <v>2010</v>
      </c>
      <c r="B38" s="8" t="s">
        <v>40</v>
      </c>
      <c r="C38" s="8"/>
      <c r="D38" s="15" t="s">
        <v>28</v>
      </c>
      <c r="E38" s="14" t="s">
        <v>28</v>
      </c>
      <c r="F38" s="14" t="s">
        <v>28</v>
      </c>
      <c r="G38" s="14" t="s">
        <v>28</v>
      </c>
      <c r="H38" s="14" t="s">
        <v>28</v>
      </c>
      <c r="I38" s="14" t="s">
        <v>28</v>
      </c>
      <c r="J38" s="14" t="s">
        <v>28</v>
      </c>
      <c r="K38" s="15" t="s">
        <v>28</v>
      </c>
      <c r="L38" s="14" t="s">
        <v>28</v>
      </c>
      <c r="M38" s="14" t="s">
        <v>28</v>
      </c>
      <c r="N38" s="14" t="s">
        <v>28</v>
      </c>
      <c r="O38" s="14" t="s">
        <v>28</v>
      </c>
      <c r="P38" s="14" t="s">
        <v>28</v>
      </c>
      <c r="Q38" s="14" t="s">
        <v>28</v>
      </c>
      <c r="R38" s="14" t="s">
        <v>28</v>
      </c>
      <c r="S38" s="14" t="s">
        <v>28</v>
      </c>
      <c r="T38" s="14" t="s">
        <v>28</v>
      </c>
      <c r="U38" s="14" t="s">
        <v>28</v>
      </c>
      <c r="V38" s="14" t="s">
        <v>28</v>
      </c>
      <c r="W38" s="14" t="s">
        <v>28</v>
      </c>
      <c r="X38" s="14" t="s">
        <v>28</v>
      </c>
      <c r="Y38" s="14" t="s">
        <v>28</v>
      </c>
      <c r="Z38" s="21" t="s">
        <v>28</v>
      </c>
    </row>
    <row r="39" spans="1:26" x14ac:dyDescent="0.25">
      <c r="A39" s="4">
        <v>2011</v>
      </c>
      <c r="B39" s="8" t="s">
        <v>40</v>
      </c>
      <c r="C39" s="8"/>
      <c r="D39" s="15" t="s">
        <v>28</v>
      </c>
      <c r="E39" s="14" t="s">
        <v>28</v>
      </c>
      <c r="F39" s="14" t="s">
        <v>28</v>
      </c>
      <c r="G39" s="14" t="s">
        <v>28</v>
      </c>
      <c r="H39" s="14" t="s">
        <v>28</v>
      </c>
      <c r="I39" s="14" t="s">
        <v>28</v>
      </c>
      <c r="J39" s="14" t="s">
        <v>28</v>
      </c>
      <c r="K39" s="15" t="s">
        <v>28</v>
      </c>
      <c r="L39" s="14" t="s">
        <v>28</v>
      </c>
      <c r="M39" s="14" t="s">
        <v>28</v>
      </c>
      <c r="N39" s="14" t="s">
        <v>28</v>
      </c>
      <c r="O39" s="14" t="s">
        <v>28</v>
      </c>
      <c r="P39" s="14" t="s">
        <v>28</v>
      </c>
      <c r="Q39" s="14" t="s">
        <v>28</v>
      </c>
      <c r="R39" s="14" t="s">
        <v>28</v>
      </c>
      <c r="S39" s="14" t="s">
        <v>28</v>
      </c>
      <c r="T39" s="14" t="s">
        <v>28</v>
      </c>
      <c r="U39" s="14" t="s">
        <v>28</v>
      </c>
      <c r="V39" s="14" t="s">
        <v>28</v>
      </c>
      <c r="W39" s="14" t="s">
        <v>28</v>
      </c>
      <c r="X39" s="14" t="s">
        <v>28</v>
      </c>
      <c r="Y39" s="14" t="s">
        <v>28</v>
      </c>
      <c r="Z39" s="21" t="s">
        <v>28</v>
      </c>
    </row>
    <row r="40" spans="1:26" x14ac:dyDescent="0.25">
      <c r="A40" s="4">
        <v>2012</v>
      </c>
      <c r="B40" s="8" t="s">
        <v>40</v>
      </c>
      <c r="C40" s="8"/>
      <c r="D40" s="15" t="s">
        <v>28</v>
      </c>
      <c r="E40" s="14" t="s">
        <v>28</v>
      </c>
      <c r="F40" s="14" t="s">
        <v>28</v>
      </c>
      <c r="G40" s="14" t="s">
        <v>28</v>
      </c>
      <c r="H40" s="14" t="s">
        <v>28</v>
      </c>
      <c r="I40" s="14" t="s">
        <v>28</v>
      </c>
      <c r="J40" s="14" t="s">
        <v>28</v>
      </c>
      <c r="K40" s="15" t="s">
        <v>28</v>
      </c>
      <c r="L40" s="14" t="s">
        <v>28</v>
      </c>
      <c r="M40" s="14" t="s">
        <v>28</v>
      </c>
      <c r="N40" s="14" t="s">
        <v>28</v>
      </c>
      <c r="O40" s="14" t="s">
        <v>28</v>
      </c>
      <c r="P40" s="14" t="s">
        <v>28</v>
      </c>
      <c r="Q40" s="14" t="s">
        <v>28</v>
      </c>
      <c r="R40" s="14" t="s">
        <v>28</v>
      </c>
      <c r="S40" s="14" t="s">
        <v>28</v>
      </c>
      <c r="T40" s="14" t="s">
        <v>28</v>
      </c>
      <c r="U40" s="14" t="s">
        <v>28</v>
      </c>
      <c r="V40" s="14" t="s">
        <v>28</v>
      </c>
      <c r="W40" s="14" t="s">
        <v>28</v>
      </c>
      <c r="X40" s="14" t="s">
        <v>28</v>
      </c>
      <c r="Y40" s="14" t="s">
        <v>28</v>
      </c>
      <c r="Z40" s="21" t="s">
        <v>28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237</v>
      </c>
      <c r="C42" s="9"/>
      <c r="D42" s="16">
        <v>4.4150110375275938E-4</v>
      </c>
      <c r="E42" s="1">
        <v>0</v>
      </c>
      <c r="F42" s="1">
        <v>0</v>
      </c>
      <c r="G42" s="1">
        <v>1.524148917136183E-2</v>
      </c>
      <c r="H42" s="1">
        <v>9.3896713615023472E-4</v>
      </c>
      <c r="I42" s="1">
        <v>2.0908569719536342E-2</v>
      </c>
      <c r="J42" s="1">
        <v>4.9664037394098739E-3</v>
      </c>
      <c r="K42" s="16">
        <v>2.479554096994322E-3</v>
      </c>
      <c r="L42" s="1">
        <v>9.5686590992775933E-2</v>
      </c>
      <c r="M42" s="1">
        <v>0</v>
      </c>
      <c r="N42" s="1">
        <v>0</v>
      </c>
      <c r="O42" s="1">
        <v>0</v>
      </c>
      <c r="P42" s="1">
        <v>8.8747103257841593E-3</v>
      </c>
      <c r="Q42" s="1">
        <v>0</v>
      </c>
      <c r="R42" s="1">
        <v>0</v>
      </c>
      <c r="S42" s="1">
        <v>4.1152263374485596E-4</v>
      </c>
      <c r="T42" s="1">
        <v>8.1799591002044991E-4</v>
      </c>
      <c r="U42" s="1">
        <v>1.6034683655276008E-2</v>
      </c>
      <c r="V42" s="1">
        <v>0</v>
      </c>
      <c r="W42" s="1">
        <v>0.38980948674758797</v>
      </c>
      <c r="X42" s="1">
        <v>2.9566521288070018E-2</v>
      </c>
      <c r="Y42" s="1">
        <v>1.0796221322537112E-3</v>
      </c>
      <c r="Z42" s="22">
        <v>0.41274238134728147</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301</v>
      </c>
      <c r="C44" s="9"/>
      <c r="D44" s="16">
        <v>1.3245033112582781E-3</v>
      </c>
      <c r="E44" s="1">
        <v>0</v>
      </c>
      <c r="F44" s="1">
        <v>0</v>
      </c>
      <c r="G44" s="1">
        <v>1.8867924528301887E-3</v>
      </c>
      <c r="H44" s="1">
        <v>2.8169014084507044E-3</v>
      </c>
      <c r="I44" s="1">
        <v>2.0280457641896083E-2</v>
      </c>
      <c r="J44" s="1">
        <v>0</v>
      </c>
      <c r="K44" s="16">
        <v>7.4386622909829656E-3</v>
      </c>
      <c r="L44" s="1">
        <v>6.8381982315422807E-2</v>
      </c>
      <c r="M44" s="1">
        <v>0</v>
      </c>
      <c r="N44" s="1">
        <v>0</v>
      </c>
      <c r="O44" s="1">
        <v>0</v>
      </c>
      <c r="P44" s="1">
        <v>9.1357800433623081E-3</v>
      </c>
      <c r="Q44" s="1">
        <v>0</v>
      </c>
      <c r="R44" s="1">
        <v>0</v>
      </c>
      <c r="S44" s="1">
        <v>1.2345679012345679E-3</v>
      </c>
      <c r="T44" s="1">
        <v>0</v>
      </c>
      <c r="U44" s="1">
        <v>4.1978080301462196E-2</v>
      </c>
      <c r="V44" s="1">
        <v>0</v>
      </c>
      <c r="W44" s="1">
        <v>0.29559639686048889</v>
      </c>
      <c r="X44" s="1">
        <v>2.8270216996314029E-2</v>
      </c>
      <c r="Y44" s="1">
        <v>0</v>
      </c>
      <c r="Z44" s="22">
        <v>0.52165565847629702</v>
      </c>
    </row>
    <row r="45" spans="1:26" x14ac:dyDescent="0.25">
      <c r="A45" s="5" t="s">
        <v>35</v>
      </c>
      <c r="B45" s="9">
        <v>313</v>
      </c>
      <c r="C45" s="9"/>
      <c r="D45" s="16">
        <v>0</v>
      </c>
      <c r="E45" s="1">
        <v>0</v>
      </c>
      <c r="F45" s="1">
        <v>0</v>
      </c>
      <c r="G45" s="1">
        <v>1.8214936247723133E-3</v>
      </c>
      <c r="H45" s="1">
        <v>0</v>
      </c>
      <c r="I45" s="1">
        <v>2.9557365874372816E-3</v>
      </c>
      <c r="J45" s="1">
        <v>1.0224948875255625E-3</v>
      </c>
      <c r="K45" s="16">
        <v>0</v>
      </c>
      <c r="L45" s="1">
        <v>7.4882814951204774E-2</v>
      </c>
      <c r="M45" s="1">
        <v>0</v>
      </c>
      <c r="N45" s="1">
        <v>0</v>
      </c>
      <c r="O45" s="1">
        <v>0</v>
      </c>
      <c r="P45" s="1">
        <v>4.0899795501022499E-3</v>
      </c>
      <c r="Q45" s="1">
        <v>0</v>
      </c>
      <c r="R45" s="1">
        <v>0</v>
      </c>
      <c r="S45" s="1">
        <v>0</v>
      </c>
      <c r="T45" s="1">
        <v>4.0899795501022499E-3</v>
      </c>
      <c r="U45" s="1">
        <v>7.2859744990892532E-3</v>
      </c>
      <c r="V45" s="1">
        <v>0</v>
      </c>
      <c r="W45" s="1">
        <v>0.40172767953221805</v>
      </c>
      <c r="X45" s="1">
        <v>3.2115808647301312E-2</v>
      </c>
      <c r="Y45" s="1">
        <v>5.3981106612685558E-3</v>
      </c>
      <c r="Z45" s="22">
        <v>0.46460992750897839</v>
      </c>
    </row>
    <row r="46" spans="1:26" ht="15.75" thickBot="1" x14ac:dyDescent="0.3">
      <c r="A46" s="6" t="s">
        <v>36</v>
      </c>
      <c r="B46" s="11">
        <v>159</v>
      </c>
      <c r="C46" s="11"/>
      <c r="D46" s="17">
        <v>0</v>
      </c>
      <c r="E46" s="18">
        <v>0</v>
      </c>
      <c r="F46" s="18">
        <v>0</v>
      </c>
      <c r="G46" s="18">
        <v>3.0531984918851365E-2</v>
      </c>
      <c r="H46" s="18">
        <v>0</v>
      </c>
      <c r="I46" s="18">
        <v>2.9051292545893264E-2</v>
      </c>
      <c r="J46" s="18">
        <v>1.020408163265306E-2</v>
      </c>
      <c r="K46" s="17">
        <v>0</v>
      </c>
      <c r="L46" s="18">
        <v>0.12410578692298724</v>
      </c>
      <c r="M46" s="18">
        <v>0</v>
      </c>
      <c r="N46" s="18">
        <v>0</v>
      </c>
      <c r="O46" s="18">
        <v>0</v>
      </c>
      <c r="P46" s="18">
        <v>1.0738830859949157E-2</v>
      </c>
      <c r="Q46" s="18">
        <v>0</v>
      </c>
      <c r="R46" s="18">
        <v>0</v>
      </c>
      <c r="S46" s="18">
        <v>0</v>
      </c>
      <c r="T46" s="18">
        <v>0</v>
      </c>
      <c r="U46" s="18">
        <v>1.2531328320802004E-3</v>
      </c>
      <c r="V46" s="18">
        <v>0</v>
      </c>
      <c r="W46" s="18">
        <v>0.45199675404496037</v>
      </c>
      <c r="X46" s="18">
        <v>2.9399901199653744E-2</v>
      </c>
      <c r="Y46" s="18">
        <v>0</v>
      </c>
      <c r="Z46" s="23">
        <v>0.31271823504297164</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67</v>
      </c>
    </row>
    <row r="2" spans="1:26" x14ac:dyDescent="0.25">
      <c r="A2" t="s">
        <v>68</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36</v>
      </c>
      <c r="C18" s="8" t="s">
        <v>29</v>
      </c>
      <c r="D18" s="15" t="s">
        <v>26</v>
      </c>
      <c r="E18" s="14" t="s">
        <v>27</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v>147</v>
      </c>
      <c r="C19" s="8" t="s">
        <v>30</v>
      </c>
      <c r="D19" s="15">
        <v>0</v>
      </c>
      <c r="E19" s="14">
        <v>0</v>
      </c>
      <c r="F19" s="14">
        <v>0</v>
      </c>
      <c r="G19" s="14">
        <v>0</v>
      </c>
      <c r="H19" s="14">
        <v>0</v>
      </c>
      <c r="I19" s="14">
        <v>0</v>
      </c>
      <c r="J19" s="14">
        <v>0</v>
      </c>
      <c r="K19" s="15">
        <v>0</v>
      </c>
      <c r="L19" s="14">
        <v>9.5238095238095233E-2</v>
      </c>
      <c r="M19" s="14">
        <v>0</v>
      </c>
      <c r="N19" s="14">
        <v>0</v>
      </c>
      <c r="O19" s="14">
        <v>0</v>
      </c>
      <c r="P19" s="14">
        <v>1.3605442176870748E-2</v>
      </c>
      <c r="Q19" s="14">
        <v>0</v>
      </c>
      <c r="R19" s="14">
        <v>0</v>
      </c>
      <c r="S19" s="14">
        <v>0</v>
      </c>
      <c r="T19" s="14">
        <v>0</v>
      </c>
      <c r="U19" s="14">
        <v>0.12244897959183673</v>
      </c>
      <c r="V19" s="14">
        <v>0</v>
      </c>
      <c r="W19" s="14">
        <v>4.0816326530612242E-2</v>
      </c>
      <c r="X19" s="14">
        <v>3.4013605442176874E-2</v>
      </c>
      <c r="Y19" s="14">
        <v>0</v>
      </c>
      <c r="Z19" s="21">
        <v>0.69387755102040816</v>
      </c>
    </row>
    <row r="20" spans="1:26" x14ac:dyDescent="0.25">
      <c r="A20" s="4">
        <v>1992</v>
      </c>
      <c r="B20" s="8">
        <v>157</v>
      </c>
      <c r="C20" s="8" t="s">
        <v>31</v>
      </c>
      <c r="D20" s="15">
        <v>0</v>
      </c>
      <c r="E20" s="14">
        <v>0</v>
      </c>
      <c r="F20" s="14">
        <v>0</v>
      </c>
      <c r="G20" s="14">
        <v>0</v>
      </c>
      <c r="H20" s="14">
        <v>0</v>
      </c>
      <c r="I20" s="14">
        <v>3.8216560509554139E-2</v>
      </c>
      <c r="J20" s="14">
        <v>0</v>
      </c>
      <c r="K20" s="15">
        <v>2.5477707006369428E-2</v>
      </c>
      <c r="L20" s="14">
        <v>8.9171974522293002E-2</v>
      </c>
      <c r="M20" s="14">
        <v>0</v>
      </c>
      <c r="N20" s="14">
        <v>0</v>
      </c>
      <c r="O20" s="14">
        <v>0</v>
      </c>
      <c r="P20" s="14">
        <v>1.2738853503184714E-2</v>
      </c>
      <c r="Q20" s="14">
        <v>0</v>
      </c>
      <c r="R20" s="14">
        <v>0</v>
      </c>
      <c r="S20" s="14">
        <v>6.369426751592357E-3</v>
      </c>
      <c r="T20" s="14">
        <v>0</v>
      </c>
      <c r="U20" s="14">
        <v>5.0955414012738856E-2</v>
      </c>
      <c r="V20" s="14">
        <v>0</v>
      </c>
      <c r="W20" s="14">
        <v>0.45859872611464969</v>
      </c>
      <c r="X20" s="14">
        <v>0</v>
      </c>
      <c r="Y20" s="14">
        <v>0</v>
      </c>
      <c r="Z20" s="21">
        <v>0.31847133757961782</v>
      </c>
    </row>
    <row r="21" spans="1:26" x14ac:dyDescent="0.25">
      <c r="A21" s="4">
        <v>1993</v>
      </c>
      <c r="B21" s="8">
        <v>346</v>
      </c>
      <c r="C21" s="8" t="s">
        <v>31</v>
      </c>
      <c r="D21" s="15">
        <v>0</v>
      </c>
      <c r="E21" s="14">
        <v>0</v>
      </c>
      <c r="F21" s="14">
        <v>0</v>
      </c>
      <c r="G21" s="14">
        <v>0</v>
      </c>
      <c r="H21" s="14">
        <v>1.1560693641618497E-2</v>
      </c>
      <c r="I21" s="14">
        <v>1.4450867052023121E-2</v>
      </c>
      <c r="J21" s="14">
        <v>0</v>
      </c>
      <c r="K21" s="15">
        <v>0</v>
      </c>
      <c r="L21" s="14">
        <v>5.7803468208092484E-2</v>
      </c>
      <c r="M21" s="14">
        <v>0</v>
      </c>
      <c r="N21" s="14">
        <v>0</v>
      </c>
      <c r="O21" s="14">
        <v>0</v>
      </c>
      <c r="P21" s="14">
        <v>1.4450867052023121E-2</v>
      </c>
      <c r="Q21" s="14">
        <v>0</v>
      </c>
      <c r="R21" s="14">
        <v>0</v>
      </c>
      <c r="S21" s="14">
        <v>0</v>
      </c>
      <c r="T21" s="14">
        <v>0</v>
      </c>
      <c r="U21" s="14">
        <v>0</v>
      </c>
      <c r="V21" s="14">
        <v>0</v>
      </c>
      <c r="W21" s="14">
        <v>0.50289017341040465</v>
      </c>
      <c r="X21" s="14">
        <v>5.4913294797687862E-2</v>
      </c>
      <c r="Y21" s="14">
        <v>0</v>
      </c>
      <c r="Z21" s="21">
        <v>0.34393063583815031</v>
      </c>
    </row>
    <row r="22" spans="1:26" x14ac:dyDescent="0.25">
      <c r="A22" s="4">
        <v>1994</v>
      </c>
      <c r="B22" s="8">
        <v>295</v>
      </c>
      <c r="C22" s="8" t="s">
        <v>31</v>
      </c>
      <c r="D22" s="15">
        <v>6.7796610169491523E-3</v>
      </c>
      <c r="E22" s="14">
        <v>0</v>
      </c>
      <c r="F22" s="14">
        <v>0</v>
      </c>
      <c r="G22" s="14">
        <v>0</v>
      </c>
      <c r="H22" s="14">
        <v>0</v>
      </c>
      <c r="I22" s="14">
        <v>1.3559322033898305E-2</v>
      </c>
      <c r="J22" s="14">
        <v>0</v>
      </c>
      <c r="K22" s="15">
        <v>0</v>
      </c>
      <c r="L22" s="14">
        <v>1.3559322033898305E-2</v>
      </c>
      <c r="M22" s="14">
        <v>0</v>
      </c>
      <c r="N22" s="14">
        <v>0</v>
      </c>
      <c r="O22" s="14">
        <v>0</v>
      </c>
      <c r="P22" s="14">
        <v>0</v>
      </c>
      <c r="Q22" s="14">
        <v>0</v>
      </c>
      <c r="R22" s="14">
        <v>0</v>
      </c>
      <c r="S22" s="14">
        <v>0</v>
      </c>
      <c r="T22" s="14">
        <v>0</v>
      </c>
      <c r="U22" s="14">
        <v>0</v>
      </c>
      <c r="V22" s="14">
        <v>0</v>
      </c>
      <c r="W22" s="14">
        <v>0.26440677966101694</v>
      </c>
      <c r="X22" s="14">
        <v>2.3728813559322035E-2</v>
      </c>
      <c r="Y22" s="14">
        <v>0</v>
      </c>
      <c r="Z22" s="21">
        <v>0.67796610169491522</v>
      </c>
    </row>
    <row r="23" spans="1:26" x14ac:dyDescent="0.25">
      <c r="A23" s="4">
        <v>1995</v>
      </c>
      <c r="B23" s="8">
        <v>515</v>
      </c>
      <c r="C23" s="8" t="s">
        <v>31</v>
      </c>
      <c r="D23" s="15">
        <v>0</v>
      </c>
      <c r="E23" s="14">
        <v>0</v>
      </c>
      <c r="F23" s="14">
        <v>0</v>
      </c>
      <c r="G23" s="14">
        <v>5.8252427184466021E-3</v>
      </c>
      <c r="H23" s="14">
        <v>0</v>
      </c>
      <c r="I23" s="14">
        <v>1.1650485436893204E-2</v>
      </c>
      <c r="J23" s="14">
        <v>0</v>
      </c>
      <c r="K23" s="15">
        <v>0</v>
      </c>
      <c r="L23" s="14">
        <v>5.4368932038834951E-2</v>
      </c>
      <c r="M23" s="14">
        <v>0</v>
      </c>
      <c r="N23" s="14">
        <v>0</v>
      </c>
      <c r="O23" s="14">
        <v>0</v>
      </c>
      <c r="P23" s="14">
        <v>3.8834951456310678E-3</v>
      </c>
      <c r="Q23" s="14">
        <v>0</v>
      </c>
      <c r="R23" s="14">
        <v>0</v>
      </c>
      <c r="S23" s="14">
        <v>0</v>
      </c>
      <c r="T23" s="14">
        <v>0</v>
      </c>
      <c r="U23" s="14">
        <v>9.7087378640776691E-3</v>
      </c>
      <c r="V23" s="14">
        <v>0</v>
      </c>
      <c r="W23" s="14">
        <v>0.20970873786407768</v>
      </c>
      <c r="X23" s="14">
        <v>2.9126213592233011E-2</v>
      </c>
      <c r="Y23" s="14">
        <v>0</v>
      </c>
      <c r="Z23" s="21">
        <v>0.67572815533980579</v>
      </c>
    </row>
    <row r="24" spans="1:26" x14ac:dyDescent="0.25">
      <c r="A24" s="4">
        <v>1996</v>
      </c>
      <c r="B24" s="8">
        <v>350</v>
      </c>
      <c r="C24" s="8" t="s">
        <v>31</v>
      </c>
      <c r="D24" s="15">
        <v>0</v>
      </c>
      <c r="E24" s="14">
        <v>0</v>
      </c>
      <c r="F24" s="14">
        <v>0</v>
      </c>
      <c r="G24" s="14">
        <v>0</v>
      </c>
      <c r="H24" s="14">
        <v>0</v>
      </c>
      <c r="I24" s="14">
        <v>0</v>
      </c>
      <c r="J24" s="14">
        <v>0</v>
      </c>
      <c r="K24" s="15">
        <v>0</v>
      </c>
      <c r="L24" s="14">
        <v>6.2857142857142861E-2</v>
      </c>
      <c r="M24" s="14">
        <v>0</v>
      </c>
      <c r="N24" s="14">
        <v>0</v>
      </c>
      <c r="O24" s="14">
        <v>0</v>
      </c>
      <c r="P24" s="14">
        <v>0</v>
      </c>
      <c r="Q24" s="14">
        <v>0</v>
      </c>
      <c r="R24" s="14">
        <v>0</v>
      </c>
      <c r="S24" s="14">
        <v>0</v>
      </c>
      <c r="T24" s="14">
        <v>0</v>
      </c>
      <c r="U24" s="14">
        <v>1.4285714285714285E-2</v>
      </c>
      <c r="V24" s="14">
        <v>0</v>
      </c>
      <c r="W24" s="14">
        <v>0.37714285714285717</v>
      </c>
      <c r="X24" s="14">
        <v>4.2857142857142858E-2</v>
      </c>
      <c r="Y24" s="14">
        <v>0</v>
      </c>
      <c r="Z24" s="21">
        <v>0.50285714285714289</v>
      </c>
    </row>
    <row r="25" spans="1:26" x14ac:dyDescent="0.25">
      <c r="A25" s="4">
        <v>1997</v>
      </c>
      <c r="B25" s="8">
        <v>317</v>
      </c>
      <c r="C25" s="8" t="s">
        <v>31</v>
      </c>
      <c r="D25" s="15">
        <v>0</v>
      </c>
      <c r="E25" s="14">
        <v>0</v>
      </c>
      <c r="F25" s="14">
        <v>0</v>
      </c>
      <c r="G25" s="14">
        <v>0</v>
      </c>
      <c r="H25" s="14">
        <v>0</v>
      </c>
      <c r="I25" s="14">
        <v>6.3091482649842269E-3</v>
      </c>
      <c r="J25" s="14">
        <v>3.1545741324921135E-3</v>
      </c>
      <c r="K25" s="15">
        <v>0</v>
      </c>
      <c r="L25" s="14">
        <v>6.6246056782334389E-2</v>
      </c>
      <c r="M25" s="14">
        <v>0</v>
      </c>
      <c r="N25" s="14">
        <v>0</v>
      </c>
      <c r="O25" s="14">
        <v>0</v>
      </c>
      <c r="P25" s="14">
        <v>1.2618296529968454E-2</v>
      </c>
      <c r="Q25" s="14">
        <v>0</v>
      </c>
      <c r="R25" s="14">
        <v>0</v>
      </c>
      <c r="S25" s="14">
        <v>0</v>
      </c>
      <c r="T25" s="14">
        <v>1.2618296529968454E-2</v>
      </c>
      <c r="U25" s="14">
        <v>0</v>
      </c>
      <c r="V25" s="14">
        <v>0</v>
      </c>
      <c r="W25" s="14">
        <v>0.38485804416403785</v>
      </c>
      <c r="X25" s="14">
        <v>0</v>
      </c>
      <c r="Y25" s="14">
        <v>0</v>
      </c>
      <c r="Z25" s="21">
        <v>0.51419558359621453</v>
      </c>
    </row>
    <row r="26" spans="1:26" x14ac:dyDescent="0.25">
      <c r="A26" s="4">
        <v>1998</v>
      </c>
      <c r="B26" s="8">
        <v>228</v>
      </c>
      <c r="C26" s="8" t="s">
        <v>31</v>
      </c>
      <c r="D26" s="15">
        <v>0</v>
      </c>
      <c r="E26" s="14">
        <v>0</v>
      </c>
      <c r="F26" s="14">
        <v>0</v>
      </c>
      <c r="G26" s="14">
        <v>0</v>
      </c>
      <c r="H26" s="14">
        <v>0</v>
      </c>
      <c r="I26" s="14">
        <v>0</v>
      </c>
      <c r="J26" s="14">
        <v>0</v>
      </c>
      <c r="K26" s="15">
        <v>0</v>
      </c>
      <c r="L26" s="14">
        <v>7.4561403508771926E-2</v>
      </c>
      <c r="M26" s="14">
        <v>0</v>
      </c>
      <c r="N26" s="14">
        <v>0</v>
      </c>
      <c r="O26" s="14">
        <v>0</v>
      </c>
      <c r="P26" s="14">
        <v>0</v>
      </c>
      <c r="Q26" s="14">
        <v>0</v>
      </c>
      <c r="R26" s="14">
        <v>0</v>
      </c>
      <c r="S26" s="14">
        <v>0</v>
      </c>
      <c r="T26" s="14">
        <v>0</v>
      </c>
      <c r="U26" s="14">
        <v>0</v>
      </c>
      <c r="V26" s="14">
        <v>0</v>
      </c>
      <c r="W26" s="14">
        <v>0.40789473684210525</v>
      </c>
      <c r="X26" s="14">
        <v>5.2631578947368418E-2</v>
      </c>
      <c r="Y26" s="14">
        <v>1.7543859649122806E-2</v>
      </c>
      <c r="Z26" s="21">
        <v>0.44736842105263158</v>
      </c>
    </row>
    <row r="27" spans="1:26" x14ac:dyDescent="0.25">
      <c r="A27" s="4">
        <v>1999</v>
      </c>
      <c r="B27" s="8">
        <v>55</v>
      </c>
      <c r="C27" s="8" t="s">
        <v>31</v>
      </c>
      <c r="D27" s="15">
        <v>0</v>
      </c>
      <c r="E27" s="14">
        <v>0</v>
      </c>
      <c r="F27" s="14">
        <v>0</v>
      </c>
      <c r="G27" s="14">
        <v>0</v>
      </c>
      <c r="H27" s="14">
        <v>0</v>
      </c>
      <c r="I27" s="14">
        <v>0</v>
      </c>
      <c r="J27" s="14">
        <v>0</v>
      </c>
      <c r="K27" s="15">
        <v>0</v>
      </c>
      <c r="L27" s="14">
        <v>0.14545454545454545</v>
      </c>
      <c r="M27" s="14">
        <v>0</v>
      </c>
      <c r="N27" s="14">
        <v>0</v>
      </c>
      <c r="O27" s="14">
        <v>0</v>
      </c>
      <c r="P27" s="14">
        <v>0</v>
      </c>
      <c r="Q27" s="14">
        <v>0</v>
      </c>
      <c r="R27" s="14">
        <v>0</v>
      </c>
      <c r="S27" s="14">
        <v>0</v>
      </c>
      <c r="T27" s="14">
        <v>0</v>
      </c>
      <c r="U27" s="14">
        <v>0</v>
      </c>
      <c r="V27" s="14">
        <v>0</v>
      </c>
      <c r="W27" s="14">
        <v>0.32727272727272727</v>
      </c>
      <c r="X27" s="14">
        <v>0.10909090909090909</v>
      </c>
      <c r="Y27" s="14">
        <v>0</v>
      </c>
      <c r="Z27" s="21">
        <v>0.41818181818181815</v>
      </c>
    </row>
    <row r="28" spans="1:26" x14ac:dyDescent="0.25">
      <c r="A28" s="4">
        <v>2000</v>
      </c>
      <c r="B28" s="8">
        <v>101</v>
      </c>
      <c r="C28" s="8" t="s">
        <v>31</v>
      </c>
      <c r="D28" s="15">
        <v>0</v>
      </c>
      <c r="E28" s="14">
        <v>0</v>
      </c>
      <c r="F28" s="14">
        <v>0</v>
      </c>
      <c r="G28" s="14">
        <v>0</v>
      </c>
      <c r="H28" s="14">
        <v>0</v>
      </c>
      <c r="I28" s="14">
        <v>0</v>
      </c>
      <c r="J28" s="14">
        <v>0</v>
      </c>
      <c r="K28" s="15">
        <v>0</v>
      </c>
      <c r="L28" s="14">
        <v>0.16831683168316833</v>
      </c>
      <c r="M28" s="14">
        <v>0</v>
      </c>
      <c r="N28" s="14">
        <v>0</v>
      </c>
      <c r="O28" s="14">
        <v>0</v>
      </c>
      <c r="P28" s="14">
        <v>2.9702970297029702E-2</v>
      </c>
      <c r="Q28" s="14">
        <v>0</v>
      </c>
      <c r="R28" s="14">
        <v>0</v>
      </c>
      <c r="S28" s="14">
        <v>0</v>
      </c>
      <c r="T28" s="14">
        <v>0</v>
      </c>
      <c r="U28" s="14">
        <v>0</v>
      </c>
      <c r="V28" s="14">
        <v>0</v>
      </c>
      <c r="W28" s="14">
        <v>0.41584158415841582</v>
      </c>
      <c r="X28" s="14">
        <v>0</v>
      </c>
      <c r="Y28" s="14">
        <v>0</v>
      </c>
      <c r="Z28" s="21">
        <v>0.38613861386138615</v>
      </c>
    </row>
    <row r="29" spans="1:26" x14ac:dyDescent="0.25">
      <c r="A29" s="4">
        <v>2001</v>
      </c>
      <c r="B29" s="8">
        <v>301</v>
      </c>
      <c r="C29" s="8" t="s">
        <v>31</v>
      </c>
      <c r="D29" s="15">
        <v>0</v>
      </c>
      <c r="E29" s="14">
        <v>0</v>
      </c>
      <c r="F29" s="14">
        <v>0</v>
      </c>
      <c r="G29" s="14">
        <v>0</v>
      </c>
      <c r="H29" s="14">
        <v>0</v>
      </c>
      <c r="I29" s="14">
        <v>1.993355481727575E-2</v>
      </c>
      <c r="J29" s="14">
        <v>0</v>
      </c>
      <c r="K29" s="15">
        <v>0</v>
      </c>
      <c r="L29" s="14">
        <v>0.13953488372093023</v>
      </c>
      <c r="M29" s="14">
        <v>0</v>
      </c>
      <c r="N29" s="14">
        <v>0</v>
      </c>
      <c r="O29" s="14">
        <v>0</v>
      </c>
      <c r="P29" s="14">
        <v>3.3222591362126247E-3</v>
      </c>
      <c r="Q29" s="14">
        <v>0</v>
      </c>
      <c r="R29" s="14">
        <v>0</v>
      </c>
      <c r="S29" s="14">
        <v>0</v>
      </c>
      <c r="T29" s="14">
        <v>0</v>
      </c>
      <c r="U29" s="14">
        <v>0</v>
      </c>
      <c r="V29" s="14">
        <v>0</v>
      </c>
      <c r="W29" s="14">
        <v>0.59468438538205981</v>
      </c>
      <c r="X29" s="14">
        <v>2.6578073089700997E-2</v>
      </c>
      <c r="Y29" s="14">
        <v>0</v>
      </c>
      <c r="Z29" s="21">
        <v>0.2159468438538206</v>
      </c>
    </row>
    <row r="30" spans="1:26" x14ac:dyDescent="0.25">
      <c r="A30" s="4">
        <v>2002</v>
      </c>
      <c r="B30" s="8">
        <v>133</v>
      </c>
      <c r="C30" s="8" t="s">
        <v>45</v>
      </c>
      <c r="D30" s="15">
        <v>0</v>
      </c>
      <c r="E30" s="14">
        <v>0</v>
      </c>
      <c r="F30" s="14">
        <v>0</v>
      </c>
      <c r="G30" s="14">
        <v>0.12030075187969924</v>
      </c>
      <c r="H30" s="14">
        <v>0</v>
      </c>
      <c r="I30" s="14">
        <v>0.11278195488721804</v>
      </c>
      <c r="J30" s="14">
        <v>0</v>
      </c>
      <c r="K30" s="15">
        <v>0</v>
      </c>
      <c r="L30" s="14">
        <v>0.11278195488721804</v>
      </c>
      <c r="M30" s="14">
        <v>0</v>
      </c>
      <c r="N30" s="14">
        <v>0</v>
      </c>
      <c r="O30" s="14">
        <v>0</v>
      </c>
      <c r="P30" s="14">
        <v>3.7593984962406013E-2</v>
      </c>
      <c r="Q30" s="14">
        <v>0</v>
      </c>
      <c r="R30" s="14">
        <v>0</v>
      </c>
      <c r="S30" s="14">
        <v>0</v>
      </c>
      <c r="T30" s="14">
        <v>0</v>
      </c>
      <c r="U30" s="14">
        <v>0</v>
      </c>
      <c r="V30" s="14">
        <v>0</v>
      </c>
      <c r="W30" s="14">
        <v>0.19548872180451127</v>
      </c>
      <c r="X30" s="14">
        <v>0</v>
      </c>
      <c r="Y30" s="14">
        <v>0</v>
      </c>
      <c r="Z30" s="21">
        <v>0.42105263157894735</v>
      </c>
    </row>
    <row r="31" spans="1:26" x14ac:dyDescent="0.25">
      <c r="A31" s="4">
        <v>2003</v>
      </c>
      <c r="B31" s="8">
        <v>149</v>
      </c>
      <c r="C31" s="8" t="s">
        <v>69</v>
      </c>
      <c r="D31" s="15">
        <v>0</v>
      </c>
      <c r="E31" s="14">
        <v>0</v>
      </c>
      <c r="F31" s="14">
        <v>0</v>
      </c>
      <c r="G31" s="14">
        <v>5.3691275167785234E-2</v>
      </c>
      <c r="H31" s="14">
        <v>0</v>
      </c>
      <c r="I31" s="14">
        <v>0</v>
      </c>
      <c r="J31" s="14">
        <v>6.0402684563758392E-2</v>
      </c>
      <c r="K31" s="15">
        <v>0</v>
      </c>
      <c r="L31" s="14">
        <v>0.12080536912751678</v>
      </c>
      <c r="M31" s="14">
        <v>0</v>
      </c>
      <c r="N31" s="14">
        <v>0</v>
      </c>
      <c r="O31" s="14">
        <v>0</v>
      </c>
      <c r="P31" s="14">
        <v>0</v>
      </c>
      <c r="Q31" s="14">
        <v>0</v>
      </c>
      <c r="R31" s="14">
        <v>0</v>
      </c>
      <c r="S31" s="14">
        <v>0</v>
      </c>
      <c r="T31" s="14">
        <v>0</v>
      </c>
      <c r="U31" s="14">
        <v>0</v>
      </c>
      <c r="V31" s="14">
        <v>0</v>
      </c>
      <c r="W31" s="14">
        <v>0.61073825503355705</v>
      </c>
      <c r="X31" s="14">
        <v>0</v>
      </c>
      <c r="Y31" s="14">
        <v>0</v>
      </c>
      <c r="Z31" s="21">
        <v>0.15436241610738255</v>
      </c>
    </row>
    <row r="32" spans="1:26" x14ac:dyDescent="0.25">
      <c r="A32" s="4">
        <v>2004</v>
      </c>
      <c r="B32" s="8">
        <v>7</v>
      </c>
      <c r="C32" s="8" t="s">
        <v>70</v>
      </c>
      <c r="D32" s="15" t="s">
        <v>26</v>
      </c>
      <c r="E32" s="14" t="s">
        <v>27</v>
      </c>
      <c r="F32" s="14" t="s">
        <v>28</v>
      </c>
      <c r="G32" s="14" t="s">
        <v>28</v>
      </c>
      <c r="H32" s="14" t="s">
        <v>28</v>
      </c>
      <c r="I32" s="14" t="s">
        <v>28</v>
      </c>
      <c r="J32" s="14" t="s">
        <v>28</v>
      </c>
      <c r="K32" s="15" t="s">
        <v>28</v>
      </c>
      <c r="L32" s="14" t="s">
        <v>28</v>
      </c>
      <c r="M32" s="14" t="s">
        <v>28</v>
      </c>
      <c r="N32" s="14" t="s">
        <v>28</v>
      </c>
      <c r="O32" s="14" t="s">
        <v>28</v>
      </c>
      <c r="P32" s="14" t="s">
        <v>28</v>
      </c>
      <c r="Q32" s="14" t="s">
        <v>28</v>
      </c>
      <c r="R32" s="14" t="s">
        <v>28</v>
      </c>
      <c r="S32" s="14" t="s">
        <v>28</v>
      </c>
      <c r="T32" s="14" t="s">
        <v>28</v>
      </c>
      <c r="U32" s="14" t="s">
        <v>28</v>
      </c>
      <c r="V32" s="14" t="s">
        <v>28</v>
      </c>
      <c r="W32" s="14" t="s">
        <v>28</v>
      </c>
      <c r="X32" s="14" t="s">
        <v>28</v>
      </c>
      <c r="Y32" s="14" t="s">
        <v>28</v>
      </c>
      <c r="Z32" s="21" t="s">
        <v>28</v>
      </c>
    </row>
    <row r="33" spans="1:26" x14ac:dyDescent="0.25">
      <c r="A33" s="4">
        <v>2005</v>
      </c>
      <c r="B33" s="8">
        <v>217</v>
      </c>
      <c r="C33" s="8" t="s">
        <v>30</v>
      </c>
      <c r="D33" s="15">
        <v>0</v>
      </c>
      <c r="E33" s="14">
        <v>0</v>
      </c>
      <c r="F33" s="14">
        <v>0</v>
      </c>
      <c r="G33" s="14">
        <v>3.2258064516129031E-2</v>
      </c>
      <c r="H33" s="14">
        <v>0</v>
      </c>
      <c r="I33" s="14">
        <v>0</v>
      </c>
      <c r="J33" s="14">
        <v>0</v>
      </c>
      <c r="K33" s="15">
        <v>0</v>
      </c>
      <c r="L33" s="14">
        <v>3.6866359447004608E-2</v>
      </c>
      <c r="M33" s="14">
        <v>0</v>
      </c>
      <c r="N33" s="14">
        <v>0</v>
      </c>
      <c r="O33" s="14">
        <v>0</v>
      </c>
      <c r="P33" s="14">
        <v>0</v>
      </c>
      <c r="Q33" s="14">
        <v>0</v>
      </c>
      <c r="R33" s="14">
        <v>0</v>
      </c>
      <c r="S33" s="14">
        <v>0</v>
      </c>
      <c r="T33" s="14">
        <v>0</v>
      </c>
      <c r="U33" s="14">
        <v>0</v>
      </c>
      <c r="V33" s="14">
        <v>0</v>
      </c>
      <c r="W33" s="14">
        <v>0.60368663594470051</v>
      </c>
      <c r="X33" s="14">
        <v>6.9124423963133647E-2</v>
      </c>
      <c r="Y33" s="14">
        <v>0</v>
      </c>
      <c r="Z33" s="21">
        <v>0.25806451612903225</v>
      </c>
    </row>
    <row r="34" spans="1:26" x14ac:dyDescent="0.25">
      <c r="A34" s="4">
        <v>2006</v>
      </c>
      <c r="B34" s="8">
        <v>108</v>
      </c>
      <c r="C34" s="8" t="s">
        <v>45</v>
      </c>
      <c r="D34" s="15">
        <v>0</v>
      </c>
      <c r="E34" s="14">
        <v>0</v>
      </c>
      <c r="F34" s="14">
        <v>0</v>
      </c>
      <c r="G34" s="14">
        <v>0</v>
      </c>
      <c r="H34" s="14">
        <v>0</v>
      </c>
      <c r="I34" s="14">
        <v>6.4814814814814811E-2</v>
      </c>
      <c r="J34" s="14">
        <v>0</v>
      </c>
      <c r="K34" s="15">
        <v>0</v>
      </c>
      <c r="L34" s="14">
        <v>5.5555555555555552E-2</v>
      </c>
      <c r="M34" s="14">
        <v>0</v>
      </c>
      <c r="N34" s="14">
        <v>0</v>
      </c>
      <c r="O34" s="14">
        <v>0</v>
      </c>
      <c r="P34" s="14">
        <v>9.2592592592592587E-3</v>
      </c>
      <c r="Q34" s="14">
        <v>0</v>
      </c>
      <c r="R34" s="14">
        <v>0</v>
      </c>
      <c r="S34" s="14">
        <v>0</v>
      </c>
      <c r="T34" s="14">
        <v>0</v>
      </c>
      <c r="U34" s="14">
        <v>0</v>
      </c>
      <c r="V34" s="14">
        <v>0</v>
      </c>
      <c r="W34" s="14">
        <v>0.43518518518518517</v>
      </c>
      <c r="X34" s="14">
        <v>0</v>
      </c>
      <c r="Y34" s="14">
        <v>0</v>
      </c>
      <c r="Z34" s="21">
        <v>0.43518518518518517</v>
      </c>
    </row>
    <row r="35" spans="1:26" x14ac:dyDescent="0.25">
      <c r="A35" s="4">
        <v>2007</v>
      </c>
      <c r="B35" s="8">
        <v>18</v>
      </c>
      <c r="C35" s="8" t="s">
        <v>71</v>
      </c>
      <c r="D35" s="15" t="s">
        <v>26</v>
      </c>
      <c r="E35" s="14" t="s">
        <v>27</v>
      </c>
      <c r="F35" s="14" t="s">
        <v>28</v>
      </c>
      <c r="G35" s="14" t="s">
        <v>28</v>
      </c>
      <c r="H35" s="14" t="s">
        <v>28</v>
      </c>
      <c r="I35" s="14" t="s">
        <v>28</v>
      </c>
      <c r="J35" s="14" t="s">
        <v>28</v>
      </c>
      <c r="K35" s="15" t="s">
        <v>28</v>
      </c>
      <c r="L35" s="14" t="s">
        <v>28</v>
      </c>
      <c r="M35" s="14" t="s">
        <v>28</v>
      </c>
      <c r="N35" s="14" t="s">
        <v>28</v>
      </c>
      <c r="O35" s="14" t="s">
        <v>28</v>
      </c>
      <c r="P35" s="14" t="s">
        <v>28</v>
      </c>
      <c r="Q35" s="14" t="s">
        <v>28</v>
      </c>
      <c r="R35" s="14" t="s">
        <v>28</v>
      </c>
      <c r="S35" s="14" t="s">
        <v>28</v>
      </c>
      <c r="T35" s="14" t="s">
        <v>28</v>
      </c>
      <c r="U35" s="14" t="s">
        <v>28</v>
      </c>
      <c r="V35" s="14" t="s">
        <v>28</v>
      </c>
      <c r="W35" s="14" t="s">
        <v>28</v>
      </c>
      <c r="X35" s="14" t="s">
        <v>28</v>
      </c>
      <c r="Y35" s="14" t="s">
        <v>28</v>
      </c>
      <c r="Z35" s="21" t="s">
        <v>28</v>
      </c>
    </row>
    <row r="36" spans="1:26" x14ac:dyDescent="0.25">
      <c r="A36" s="4">
        <v>2008</v>
      </c>
      <c r="B36" s="8" t="s">
        <v>40</v>
      </c>
      <c r="C36" s="8"/>
      <c r="D36" s="15" t="s">
        <v>28</v>
      </c>
      <c r="E36" s="14" t="s">
        <v>28</v>
      </c>
      <c r="F36" s="14" t="s">
        <v>28</v>
      </c>
      <c r="G36" s="14" t="s">
        <v>28</v>
      </c>
      <c r="H36" s="14" t="s">
        <v>28</v>
      </c>
      <c r="I36" s="14" t="s">
        <v>28</v>
      </c>
      <c r="J36" s="14" t="s">
        <v>28</v>
      </c>
      <c r="K36" s="15" t="s">
        <v>28</v>
      </c>
      <c r="L36" s="14" t="s">
        <v>28</v>
      </c>
      <c r="M36" s="14" t="s">
        <v>28</v>
      </c>
      <c r="N36" s="14" t="s">
        <v>28</v>
      </c>
      <c r="O36" s="14" t="s">
        <v>28</v>
      </c>
      <c r="P36" s="14" t="s">
        <v>28</v>
      </c>
      <c r="Q36" s="14" t="s">
        <v>28</v>
      </c>
      <c r="R36" s="14" t="s">
        <v>28</v>
      </c>
      <c r="S36" s="14" t="s">
        <v>28</v>
      </c>
      <c r="T36" s="14" t="s">
        <v>28</v>
      </c>
      <c r="U36" s="14" t="s">
        <v>28</v>
      </c>
      <c r="V36" s="14" t="s">
        <v>28</v>
      </c>
      <c r="W36" s="14" t="s">
        <v>28</v>
      </c>
      <c r="X36" s="14" t="s">
        <v>28</v>
      </c>
      <c r="Y36" s="14" t="s">
        <v>28</v>
      </c>
      <c r="Z36" s="21" t="s">
        <v>28</v>
      </c>
    </row>
    <row r="37" spans="1:26" x14ac:dyDescent="0.25">
      <c r="A37" s="4">
        <v>2009</v>
      </c>
      <c r="B37" s="8" t="s">
        <v>40</v>
      </c>
      <c r="C37" s="8"/>
      <c r="D37" s="15" t="s">
        <v>28</v>
      </c>
      <c r="E37" s="14" t="s">
        <v>28</v>
      </c>
      <c r="F37" s="14" t="s">
        <v>28</v>
      </c>
      <c r="G37" s="14" t="s">
        <v>28</v>
      </c>
      <c r="H37" s="14" t="s">
        <v>28</v>
      </c>
      <c r="I37" s="14" t="s">
        <v>28</v>
      </c>
      <c r="J37" s="14" t="s">
        <v>28</v>
      </c>
      <c r="K37" s="15" t="s">
        <v>28</v>
      </c>
      <c r="L37" s="14" t="s">
        <v>28</v>
      </c>
      <c r="M37" s="14" t="s">
        <v>28</v>
      </c>
      <c r="N37" s="14" t="s">
        <v>28</v>
      </c>
      <c r="O37" s="14" t="s">
        <v>28</v>
      </c>
      <c r="P37" s="14" t="s">
        <v>28</v>
      </c>
      <c r="Q37" s="14" t="s">
        <v>28</v>
      </c>
      <c r="R37" s="14" t="s">
        <v>28</v>
      </c>
      <c r="S37" s="14" t="s">
        <v>28</v>
      </c>
      <c r="T37" s="14" t="s">
        <v>28</v>
      </c>
      <c r="U37" s="14" t="s">
        <v>28</v>
      </c>
      <c r="V37" s="14" t="s">
        <v>28</v>
      </c>
      <c r="W37" s="14" t="s">
        <v>28</v>
      </c>
      <c r="X37" s="14" t="s">
        <v>28</v>
      </c>
      <c r="Y37" s="14" t="s">
        <v>28</v>
      </c>
      <c r="Z37" s="21" t="s">
        <v>28</v>
      </c>
    </row>
    <row r="38" spans="1:26" x14ac:dyDescent="0.25">
      <c r="A38" s="4">
        <v>2010</v>
      </c>
      <c r="B38" s="8" t="s">
        <v>40</v>
      </c>
      <c r="C38" s="8"/>
      <c r="D38" s="15" t="s">
        <v>28</v>
      </c>
      <c r="E38" s="14" t="s">
        <v>28</v>
      </c>
      <c r="F38" s="14" t="s">
        <v>28</v>
      </c>
      <c r="G38" s="14" t="s">
        <v>28</v>
      </c>
      <c r="H38" s="14" t="s">
        <v>28</v>
      </c>
      <c r="I38" s="14" t="s">
        <v>28</v>
      </c>
      <c r="J38" s="14" t="s">
        <v>28</v>
      </c>
      <c r="K38" s="15" t="s">
        <v>28</v>
      </c>
      <c r="L38" s="14" t="s">
        <v>28</v>
      </c>
      <c r="M38" s="14" t="s">
        <v>28</v>
      </c>
      <c r="N38" s="14" t="s">
        <v>28</v>
      </c>
      <c r="O38" s="14" t="s">
        <v>28</v>
      </c>
      <c r="P38" s="14" t="s">
        <v>28</v>
      </c>
      <c r="Q38" s="14" t="s">
        <v>28</v>
      </c>
      <c r="R38" s="14" t="s">
        <v>28</v>
      </c>
      <c r="S38" s="14" t="s">
        <v>28</v>
      </c>
      <c r="T38" s="14" t="s">
        <v>28</v>
      </c>
      <c r="U38" s="14" t="s">
        <v>28</v>
      </c>
      <c r="V38" s="14" t="s">
        <v>28</v>
      </c>
      <c r="W38" s="14" t="s">
        <v>28</v>
      </c>
      <c r="X38" s="14" t="s">
        <v>28</v>
      </c>
      <c r="Y38" s="14" t="s">
        <v>28</v>
      </c>
      <c r="Z38" s="21" t="s">
        <v>28</v>
      </c>
    </row>
    <row r="39" spans="1:26" x14ac:dyDescent="0.25">
      <c r="A39" s="4">
        <v>2011</v>
      </c>
      <c r="B39" s="8" t="s">
        <v>40</v>
      </c>
      <c r="C39" s="8"/>
      <c r="D39" s="15" t="s">
        <v>28</v>
      </c>
      <c r="E39" s="14" t="s">
        <v>28</v>
      </c>
      <c r="F39" s="14" t="s">
        <v>28</v>
      </c>
      <c r="G39" s="14" t="s">
        <v>28</v>
      </c>
      <c r="H39" s="14" t="s">
        <v>28</v>
      </c>
      <c r="I39" s="14" t="s">
        <v>28</v>
      </c>
      <c r="J39" s="14" t="s">
        <v>28</v>
      </c>
      <c r="K39" s="15" t="s">
        <v>28</v>
      </c>
      <c r="L39" s="14" t="s">
        <v>28</v>
      </c>
      <c r="M39" s="14" t="s">
        <v>28</v>
      </c>
      <c r="N39" s="14" t="s">
        <v>28</v>
      </c>
      <c r="O39" s="14" t="s">
        <v>28</v>
      </c>
      <c r="P39" s="14" t="s">
        <v>28</v>
      </c>
      <c r="Q39" s="14" t="s">
        <v>28</v>
      </c>
      <c r="R39" s="14" t="s">
        <v>28</v>
      </c>
      <c r="S39" s="14" t="s">
        <v>28</v>
      </c>
      <c r="T39" s="14" t="s">
        <v>28</v>
      </c>
      <c r="U39" s="14" t="s">
        <v>28</v>
      </c>
      <c r="V39" s="14" t="s">
        <v>28</v>
      </c>
      <c r="W39" s="14" t="s">
        <v>28</v>
      </c>
      <c r="X39" s="14" t="s">
        <v>28</v>
      </c>
      <c r="Y39" s="14" t="s">
        <v>28</v>
      </c>
      <c r="Z39" s="21" t="s">
        <v>28</v>
      </c>
    </row>
    <row r="40" spans="1:26" x14ac:dyDescent="0.25">
      <c r="A40" s="4">
        <v>2012</v>
      </c>
      <c r="B40" s="8" t="s">
        <v>40</v>
      </c>
      <c r="C40" s="8"/>
      <c r="D40" s="15" t="s">
        <v>28</v>
      </c>
      <c r="E40" s="14" t="s">
        <v>28</v>
      </c>
      <c r="F40" s="14" t="s">
        <v>28</v>
      </c>
      <c r="G40" s="14" t="s">
        <v>28</v>
      </c>
      <c r="H40" s="14" t="s">
        <v>28</v>
      </c>
      <c r="I40" s="14" t="s">
        <v>28</v>
      </c>
      <c r="J40" s="14" t="s">
        <v>28</v>
      </c>
      <c r="K40" s="15" t="s">
        <v>28</v>
      </c>
      <c r="L40" s="14" t="s">
        <v>28</v>
      </c>
      <c r="M40" s="14" t="s">
        <v>28</v>
      </c>
      <c r="N40" s="14" t="s">
        <v>28</v>
      </c>
      <c r="O40" s="14" t="s">
        <v>28</v>
      </c>
      <c r="P40" s="14" t="s">
        <v>28</v>
      </c>
      <c r="Q40" s="14" t="s">
        <v>28</v>
      </c>
      <c r="R40" s="14" t="s">
        <v>28</v>
      </c>
      <c r="S40" s="14" t="s">
        <v>28</v>
      </c>
      <c r="T40" s="14" t="s">
        <v>28</v>
      </c>
      <c r="U40" s="14" t="s">
        <v>28</v>
      </c>
      <c r="V40" s="14" t="s">
        <v>28</v>
      </c>
      <c r="W40" s="14" t="s">
        <v>28</v>
      </c>
      <c r="X40" s="14" t="s">
        <v>28</v>
      </c>
      <c r="Y40" s="14" t="s">
        <v>28</v>
      </c>
      <c r="Z40" s="21" t="s">
        <v>28</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228</v>
      </c>
      <c r="C42" s="9"/>
      <c r="D42" s="16">
        <v>4.519774011299435E-4</v>
      </c>
      <c r="E42" s="1">
        <v>0</v>
      </c>
      <c r="F42" s="1">
        <v>0</v>
      </c>
      <c r="G42" s="1">
        <v>1.4138355618804006E-2</v>
      </c>
      <c r="H42" s="1">
        <v>7.7071290944123315E-4</v>
      </c>
      <c r="I42" s="1">
        <v>1.8781113854444108E-2</v>
      </c>
      <c r="J42" s="1">
        <v>4.2371505797500339E-3</v>
      </c>
      <c r="K42" s="16">
        <v>1.6985138004246285E-3</v>
      </c>
      <c r="L42" s="1">
        <v>8.620812633769348E-2</v>
      </c>
      <c r="M42" s="1">
        <v>0</v>
      </c>
      <c r="N42" s="1">
        <v>0</v>
      </c>
      <c r="O42" s="1">
        <v>0</v>
      </c>
      <c r="P42" s="1">
        <v>9.145028537505713E-3</v>
      </c>
      <c r="Q42" s="1">
        <v>0</v>
      </c>
      <c r="R42" s="1">
        <v>0</v>
      </c>
      <c r="S42" s="1">
        <v>4.2462845010615713E-4</v>
      </c>
      <c r="T42" s="1">
        <v>8.4121976866456357E-4</v>
      </c>
      <c r="U42" s="1">
        <v>1.3159923050291171E-2</v>
      </c>
      <c r="V42" s="1">
        <v>0</v>
      </c>
      <c r="W42" s="1">
        <v>0.38861425843406122</v>
      </c>
      <c r="X42" s="1">
        <v>2.9470937022644982E-2</v>
      </c>
      <c r="Y42" s="1">
        <v>1.1695906432748538E-3</v>
      </c>
      <c r="Z42" s="22">
        <v>0.4308884635917638</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292</v>
      </c>
      <c r="C44" s="9"/>
      <c r="D44" s="16">
        <v>1.3559322033898304E-3</v>
      </c>
      <c r="E44" s="1">
        <v>0</v>
      </c>
      <c r="F44" s="1">
        <v>0</v>
      </c>
      <c r="G44" s="1">
        <v>1.1650485436893205E-3</v>
      </c>
      <c r="H44" s="1">
        <v>2.3121387283236991E-3</v>
      </c>
      <c r="I44" s="1">
        <v>1.5575447006473753E-2</v>
      </c>
      <c r="J44" s="1">
        <v>0</v>
      </c>
      <c r="K44" s="16">
        <v>5.095541401273886E-3</v>
      </c>
      <c r="L44" s="1">
        <v>6.2028358408242799E-2</v>
      </c>
      <c r="M44" s="1">
        <v>0</v>
      </c>
      <c r="N44" s="1">
        <v>0</v>
      </c>
      <c r="O44" s="1">
        <v>0</v>
      </c>
      <c r="P44" s="1">
        <v>8.9357315755419307E-3</v>
      </c>
      <c r="Q44" s="1">
        <v>0</v>
      </c>
      <c r="R44" s="1">
        <v>0</v>
      </c>
      <c r="S44" s="1">
        <v>1.2738853503184715E-3</v>
      </c>
      <c r="T44" s="1">
        <v>0</v>
      </c>
      <c r="U44" s="1">
        <v>3.6622626293730656E-2</v>
      </c>
      <c r="V44" s="1">
        <v>0</v>
      </c>
      <c r="W44" s="1">
        <v>0.29528414871615227</v>
      </c>
      <c r="X44" s="1">
        <v>2.8356385478283959E-2</v>
      </c>
      <c r="Y44" s="1">
        <v>0</v>
      </c>
      <c r="Z44" s="22">
        <v>0.54199475629457949</v>
      </c>
    </row>
    <row r="45" spans="1:26" x14ac:dyDescent="0.25">
      <c r="A45" s="5" t="s">
        <v>35</v>
      </c>
      <c r="B45" s="9">
        <v>298</v>
      </c>
      <c r="C45" s="9"/>
      <c r="D45" s="16">
        <v>0</v>
      </c>
      <c r="E45" s="1">
        <v>0</v>
      </c>
      <c r="F45" s="1">
        <v>0</v>
      </c>
      <c r="G45" s="1">
        <v>0</v>
      </c>
      <c r="H45" s="1">
        <v>0</v>
      </c>
      <c r="I45" s="1">
        <v>2.103049421661409E-3</v>
      </c>
      <c r="J45" s="1">
        <v>1.0515247108307045E-3</v>
      </c>
      <c r="K45" s="16">
        <v>0</v>
      </c>
      <c r="L45" s="1">
        <v>6.7888201049416397E-2</v>
      </c>
      <c r="M45" s="1">
        <v>0</v>
      </c>
      <c r="N45" s="1">
        <v>0</v>
      </c>
      <c r="O45" s="1">
        <v>0</v>
      </c>
      <c r="P45" s="1">
        <v>4.206098843322818E-3</v>
      </c>
      <c r="Q45" s="1">
        <v>0</v>
      </c>
      <c r="R45" s="1">
        <v>0</v>
      </c>
      <c r="S45" s="1">
        <v>0</v>
      </c>
      <c r="T45" s="1">
        <v>4.206098843322818E-3</v>
      </c>
      <c r="U45" s="1">
        <v>4.7619047619047615E-3</v>
      </c>
      <c r="V45" s="1">
        <v>0</v>
      </c>
      <c r="W45" s="1">
        <v>0.38996521271633339</v>
      </c>
      <c r="X45" s="1">
        <v>3.182957393483709E-2</v>
      </c>
      <c r="Y45" s="1">
        <v>5.8479532163742687E-3</v>
      </c>
      <c r="Z45" s="22">
        <v>0.48814038250199637</v>
      </c>
    </row>
    <row r="46" spans="1:26" ht="15.75" thickBot="1" x14ac:dyDescent="0.3">
      <c r="A46" s="6" t="s">
        <v>36</v>
      </c>
      <c r="B46" s="11">
        <v>152</v>
      </c>
      <c r="C46" s="11"/>
      <c r="D46" s="17">
        <v>0</v>
      </c>
      <c r="E46" s="18">
        <v>0</v>
      </c>
      <c r="F46" s="18">
        <v>0</v>
      </c>
      <c r="G46" s="18">
        <v>2.9464298794801929E-2</v>
      </c>
      <c r="H46" s="18">
        <v>0</v>
      </c>
      <c r="I46" s="18">
        <v>2.8218617788472657E-2</v>
      </c>
      <c r="J46" s="18">
        <v>8.6289549376797701E-3</v>
      </c>
      <c r="K46" s="17">
        <v>0</v>
      </c>
      <c r="L46" s="18">
        <v>0.11133078569656268</v>
      </c>
      <c r="M46" s="18">
        <v>0</v>
      </c>
      <c r="N46" s="18">
        <v>0</v>
      </c>
      <c r="O46" s="18">
        <v>0</v>
      </c>
      <c r="P46" s="18">
        <v>1.1411210522129655E-2</v>
      </c>
      <c r="Q46" s="18">
        <v>0</v>
      </c>
      <c r="R46" s="18">
        <v>0</v>
      </c>
      <c r="S46" s="18">
        <v>0</v>
      </c>
      <c r="T46" s="18">
        <v>0</v>
      </c>
      <c r="U46" s="18">
        <v>0</v>
      </c>
      <c r="V46" s="18">
        <v>0</v>
      </c>
      <c r="W46" s="18">
        <v>0.45469964211159386</v>
      </c>
      <c r="X46" s="18">
        <v>2.9256200877677673E-2</v>
      </c>
      <c r="Y46" s="18">
        <v>0</v>
      </c>
      <c r="Z46" s="23">
        <v>0.32699028927108176</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64</v>
      </c>
    </row>
    <row r="2" spans="1:26" x14ac:dyDescent="0.25">
      <c r="A2" t="s">
        <v>66</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26</v>
      </c>
      <c r="C7" s="8">
        <v>2</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280</v>
      </c>
      <c r="C8" s="8" t="s">
        <v>41</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414</v>
      </c>
      <c r="C9" s="8" t="s">
        <v>42</v>
      </c>
      <c r="D9" s="15">
        <v>5.7971014492753617E-2</v>
      </c>
      <c r="E9" s="14">
        <v>0</v>
      </c>
      <c r="F9" s="14">
        <v>0</v>
      </c>
      <c r="G9" s="14">
        <v>2.1739130434782608E-2</v>
      </c>
      <c r="H9" s="14">
        <v>0</v>
      </c>
      <c r="I9" s="14">
        <v>0.17149758454106279</v>
      </c>
      <c r="J9" s="14">
        <v>0</v>
      </c>
      <c r="K9" s="15">
        <v>0</v>
      </c>
      <c r="L9" s="14">
        <v>6.280193236714976E-2</v>
      </c>
      <c r="M9" s="14">
        <v>0</v>
      </c>
      <c r="N9" s="14">
        <v>3.3816425120772944E-2</v>
      </c>
      <c r="O9" s="14">
        <v>0</v>
      </c>
      <c r="P9" s="14">
        <v>8.6956521739130432E-2</v>
      </c>
      <c r="Q9" s="14">
        <v>0.13043478260869565</v>
      </c>
      <c r="R9" s="14">
        <v>4.1062801932367152E-2</v>
      </c>
      <c r="S9" s="14">
        <v>0</v>
      </c>
      <c r="T9" s="14">
        <v>2.4154589371980675E-3</v>
      </c>
      <c r="U9" s="14">
        <v>0</v>
      </c>
      <c r="V9" s="14">
        <v>0</v>
      </c>
      <c r="W9" s="14">
        <v>0.14009661835748793</v>
      </c>
      <c r="X9" s="14">
        <v>0</v>
      </c>
      <c r="Y9" s="14">
        <v>4.3478260869565216E-2</v>
      </c>
      <c r="Z9" s="21">
        <v>0.20772946859903382</v>
      </c>
    </row>
    <row r="10" spans="1:26" x14ac:dyDescent="0.25">
      <c r="A10" s="4">
        <v>1982</v>
      </c>
      <c r="B10" s="8">
        <v>498</v>
      </c>
      <c r="C10" s="8" t="s">
        <v>43</v>
      </c>
      <c r="D10" s="15">
        <v>4.2168674698795178E-2</v>
      </c>
      <c r="E10" s="14">
        <v>0</v>
      </c>
      <c r="F10" s="14">
        <v>4.0160642570281121E-3</v>
      </c>
      <c r="G10" s="14">
        <v>1.4056224899598393E-2</v>
      </c>
      <c r="H10" s="14">
        <v>0</v>
      </c>
      <c r="I10" s="14">
        <v>0.16265060240963855</v>
      </c>
      <c r="J10" s="14">
        <v>1.0040160642570281E-2</v>
      </c>
      <c r="K10" s="15">
        <v>0</v>
      </c>
      <c r="L10" s="14">
        <v>0</v>
      </c>
      <c r="M10" s="14">
        <v>4.0160642570281121E-3</v>
      </c>
      <c r="N10" s="14">
        <v>3.413654618473895E-2</v>
      </c>
      <c r="O10" s="14">
        <v>0</v>
      </c>
      <c r="P10" s="14">
        <v>0.15662650602409639</v>
      </c>
      <c r="Q10" s="14">
        <v>0.10843373493975904</v>
      </c>
      <c r="R10" s="14">
        <v>4.6184738955823292E-2</v>
      </c>
      <c r="S10" s="14">
        <v>0</v>
      </c>
      <c r="T10" s="14">
        <v>2.8112449799196786E-2</v>
      </c>
      <c r="U10" s="14">
        <v>0</v>
      </c>
      <c r="V10" s="14">
        <v>0</v>
      </c>
      <c r="W10" s="14">
        <v>7.6305220883534142E-2</v>
      </c>
      <c r="X10" s="14">
        <v>1.6064257028112448E-2</v>
      </c>
      <c r="Y10" s="14">
        <v>2.2088353413654619E-2</v>
      </c>
      <c r="Z10" s="21">
        <v>0.27510040160642568</v>
      </c>
    </row>
    <row r="11" spans="1:26" x14ac:dyDescent="0.25">
      <c r="A11" s="4">
        <v>1983</v>
      </c>
      <c r="B11" s="8">
        <v>615</v>
      </c>
      <c r="C11" s="8" t="s">
        <v>43</v>
      </c>
      <c r="D11" s="15">
        <v>4.065040650406504E-2</v>
      </c>
      <c r="E11" s="14">
        <v>0</v>
      </c>
      <c r="F11" s="14">
        <v>0</v>
      </c>
      <c r="G11" s="14">
        <v>7.1544715447154475E-2</v>
      </c>
      <c r="H11" s="14">
        <v>0</v>
      </c>
      <c r="I11" s="14">
        <v>0.18861788617886177</v>
      </c>
      <c r="J11" s="14">
        <v>0</v>
      </c>
      <c r="K11" s="15">
        <v>0</v>
      </c>
      <c r="L11" s="14">
        <v>3.2520325203252032E-3</v>
      </c>
      <c r="M11" s="14">
        <v>3.9024390243902439E-2</v>
      </c>
      <c r="N11" s="14">
        <v>9.7560975609756097E-3</v>
      </c>
      <c r="O11" s="14">
        <v>0</v>
      </c>
      <c r="P11" s="14">
        <v>7.3170731707317069E-2</v>
      </c>
      <c r="Q11" s="14">
        <v>0.17560975609756097</v>
      </c>
      <c r="R11" s="14">
        <v>4.8780487804878049E-3</v>
      </c>
      <c r="S11" s="14">
        <v>3.2520325203252032E-3</v>
      </c>
      <c r="T11" s="14">
        <v>4.8780487804878049E-3</v>
      </c>
      <c r="U11" s="14">
        <v>0</v>
      </c>
      <c r="V11" s="14">
        <v>0</v>
      </c>
      <c r="W11" s="14">
        <v>4.3902439024390241E-2</v>
      </c>
      <c r="X11" s="14">
        <v>9.7560975609756097E-3</v>
      </c>
      <c r="Y11" s="14">
        <v>5.0406504065040651E-2</v>
      </c>
      <c r="Z11" s="21">
        <v>0.28130081300813009</v>
      </c>
    </row>
    <row r="12" spans="1:26" x14ac:dyDescent="0.25">
      <c r="A12" s="4">
        <v>1984</v>
      </c>
      <c r="B12" s="8">
        <v>788</v>
      </c>
      <c r="C12" s="8" t="s">
        <v>43</v>
      </c>
      <c r="D12" s="15">
        <v>5.0761421319796954E-2</v>
      </c>
      <c r="E12" s="14">
        <v>0</v>
      </c>
      <c r="F12" s="14">
        <v>0</v>
      </c>
      <c r="G12" s="14">
        <v>7.487309644670051E-2</v>
      </c>
      <c r="H12" s="14">
        <v>0</v>
      </c>
      <c r="I12" s="14">
        <v>0.25253807106598986</v>
      </c>
      <c r="J12" s="14">
        <v>0</v>
      </c>
      <c r="K12" s="15">
        <v>0</v>
      </c>
      <c r="L12" s="14">
        <v>1.2690355329949238E-3</v>
      </c>
      <c r="M12" s="14">
        <v>2.2842639593908629E-2</v>
      </c>
      <c r="N12" s="14">
        <v>1.9035532994923859E-2</v>
      </c>
      <c r="O12" s="14">
        <v>6.3451776649746192E-3</v>
      </c>
      <c r="P12" s="14">
        <v>1.6497461928934011E-2</v>
      </c>
      <c r="Q12" s="14">
        <v>1.2690355329949238E-3</v>
      </c>
      <c r="R12" s="14">
        <v>3.1725888324873094E-2</v>
      </c>
      <c r="S12" s="14">
        <v>0</v>
      </c>
      <c r="T12" s="14">
        <v>1.2690355329949238E-3</v>
      </c>
      <c r="U12" s="14">
        <v>0</v>
      </c>
      <c r="V12" s="14">
        <v>0</v>
      </c>
      <c r="W12" s="14">
        <v>0.14847715736040609</v>
      </c>
      <c r="X12" s="14">
        <v>3.2994923857868022E-2</v>
      </c>
      <c r="Y12" s="14">
        <v>6.3451776649746192E-3</v>
      </c>
      <c r="Z12" s="21">
        <v>0.33375634517766495</v>
      </c>
    </row>
    <row r="13" spans="1:26" x14ac:dyDescent="0.25">
      <c r="A13" s="4">
        <v>1985</v>
      </c>
      <c r="B13" s="8">
        <v>743</v>
      </c>
      <c r="C13" s="8" t="s">
        <v>43</v>
      </c>
      <c r="D13" s="15">
        <v>3.9030955585464336E-2</v>
      </c>
      <c r="E13" s="14">
        <v>8.0753701211305519E-3</v>
      </c>
      <c r="F13" s="14">
        <v>0</v>
      </c>
      <c r="G13" s="14">
        <v>4.4414535666218037E-2</v>
      </c>
      <c r="H13" s="14">
        <v>0</v>
      </c>
      <c r="I13" s="14">
        <v>0.12651413189771199</v>
      </c>
      <c r="J13" s="14">
        <v>0</v>
      </c>
      <c r="K13" s="15">
        <v>0</v>
      </c>
      <c r="L13" s="14">
        <v>6.7294751009421266E-3</v>
      </c>
      <c r="M13" s="14">
        <v>0</v>
      </c>
      <c r="N13" s="14">
        <v>5.5181695827725433E-2</v>
      </c>
      <c r="O13" s="14">
        <v>0</v>
      </c>
      <c r="P13" s="14">
        <v>3.3647375504710635E-2</v>
      </c>
      <c r="Q13" s="14">
        <v>4.7106325706594884E-2</v>
      </c>
      <c r="R13" s="14">
        <v>1.7496635262449527E-2</v>
      </c>
      <c r="S13" s="14">
        <v>9.4212651413189772E-3</v>
      </c>
      <c r="T13" s="14">
        <v>5.3835800807537013E-3</v>
      </c>
      <c r="U13" s="14">
        <v>6.7294751009421266E-3</v>
      </c>
      <c r="V13" s="14">
        <v>0</v>
      </c>
      <c r="W13" s="14">
        <v>6.8640646029609689E-2</v>
      </c>
      <c r="X13" s="14">
        <v>7.6716016150740238E-2</v>
      </c>
      <c r="Y13" s="14">
        <v>8.0753701211305519E-3</v>
      </c>
      <c r="Z13" s="21">
        <v>0.4468371467025572</v>
      </c>
    </row>
    <row r="14" spans="1:26" x14ac:dyDescent="0.25">
      <c r="A14" s="4">
        <v>1986</v>
      </c>
      <c r="B14" s="8">
        <v>1550</v>
      </c>
      <c r="C14" s="8" t="s">
        <v>43</v>
      </c>
      <c r="D14" s="15">
        <v>5.1612903225806452E-3</v>
      </c>
      <c r="E14" s="14">
        <v>1.2903225806451613E-3</v>
      </c>
      <c r="F14" s="14">
        <v>0</v>
      </c>
      <c r="G14" s="14">
        <v>1.9354838709677419E-3</v>
      </c>
      <c r="H14" s="14">
        <v>0</v>
      </c>
      <c r="I14" s="14">
        <v>0.13935483870967741</v>
      </c>
      <c r="J14" s="14">
        <v>0</v>
      </c>
      <c r="K14" s="15">
        <v>0</v>
      </c>
      <c r="L14" s="14">
        <v>3.2258064516129032E-3</v>
      </c>
      <c r="M14" s="14">
        <v>7.0967741935483875E-3</v>
      </c>
      <c r="N14" s="14">
        <v>1.806451612903226E-2</v>
      </c>
      <c r="O14" s="14">
        <v>0</v>
      </c>
      <c r="P14" s="14">
        <v>6.5161290322580639E-2</v>
      </c>
      <c r="Q14" s="14">
        <v>4.9032258064516131E-2</v>
      </c>
      <c r="R14" s="14">
        <v>7.8064516129032258E-2</v>
      </c>
      <c r="S14" s="14">
        <v>5.1612903225806452E-3</v>
      </c>
      <c r="T14" s="14">
        <v>0</v>
      </c>
      <c r="U14" s="14">
        <v>5.1612903225806452E-3</v>
      </c>
      <c r="V14" s="14">
        <v>0</v>
      </c>
      <c r="W14" s="14">
        <v>0.31225806451612903</v>
      </c>
      <c r="X14" s="14">
        <v>6.3225806451612909E-2</v>
      </c>
      <c r="Y14" s="14">
        <v>2.6451612903225806E-2</v>
      </c>
      <c r="Z14" s="21">
        <v>0.21935483870967742</v>
      </c>
    </row>
    <row r="15" spans="1:26" x14ac:dyDescent="0.25">
      <c r="A15" s="4">
        <v>1987</v>
      </c>
      <c r="B15" s="8">
        <v>1476</v>
      </c>
      <c r="C15" s="8" t="s">
        <v>43</v>
      </c>
      <c r="D15" s="15">
        <v>5.62330623306233E-2</v>
      </c>
      <c r="E15" s="14">
        <v>6.0975609756097563E-3</v>
      </c>
      <c r="F15" s="14">
        <v>0</v>
      </c>
      <c r="G15" s="14">
        <v>4.6070460704607047E-2</v>
      </c>
      <c r="H15" s="14">
        <v>0</v>
      </c>
      <c r="I15" s="14">
        <v>0.11314363143631437</v>
      </c>
      <c r="J15" s="14">
        <v>9.485094850948509E-3</v>
      </c>
      <c r="K15" s="15">
        <v>0</v>
      </c>
      <c r="L15" s="14">
        <v>0</v>
      </c>
      <c r="M15" s="14">
        <v>1.4227642276422764E-2</v>
      </c>
      <c r="N15" s="14">
        <v>6.7750677506775072E-3</v>
      </c>
      <c r="O15" s="14">
        <v>0</v>
      </c>
      <c r="P15" s="14">
        <v>4.7425474254742549E-2</v>
      </c>
      <c r="Q15" s="14">
        <v>6.5718157181571812E-2</v>
      </c>
      <c r="R15" s="14">
        <v>7.3848238482384823E-2</v>
      </c>
      <c r="S15" s="14">
        <v>4.7425474254742545E-3</v>
      </c>
      <c r="T15" s="14">
        <v>6.7750677506775068E-4</v>
      </c>
      <c r="U15" s="14">
        <v>5.4200542005420054E-3</v>
      </c>
      <c r="V15" s="14">
        <v>0</v>
      </c>
      <c r="W15" s="14">
        <v>0.21476964769647697</v>
      </c>
      <c r="X15" s="14">
        <v>7.7235772357723581E-2</v>
      </c>
      <c r="Y15" s="14">
        <v>7.4525745257452572E-3</v>
      </c>
      <c r="Z15" s="21">
        <v>0.25067750677506773</v>
      </c>
    </row>
    <row r="16" spans="1:26" x14ac:dyDescent="0.25">
      <c r="A16" s="4">
        <v>1988</v>
      </c>
      <c r="B16" s="8">
        <v>1557</v>
      </c>
      <c r="C16" s="8" t="s">
        <v>43</v>
      </c>
      <c r="D16" s="15">
        <v>1.7983301220295438E-2</v>
      </c>
      <c r="E16" s="14">
        <v>5.7803468208092483E-3</v>
      </c>
      <c r="F16" s="14">
        <v>0</v>
      </c>
      <c r="G16" s="14">
        <v>2.119460500963391E-2</v>
      </c>
      <c r="H16" s="14">
        <v>0</v>
      </c>
      <c r="I16" s="14">
        <v>0.17854849068721901</v>
      </c>
      <c r="J16" s="14">
        <v>0</v>
      </c>
      <c r="K16" s="15">
        <v>0</v>
      </c>
      <c r="L16" s="14">
        <v>0</v>
      </c>
      <c r="M16" s="14">
        <v>0</v>
      </c>
      <c r="N16" s="14">
        <v>7.0648683365446361E-3</v>
      </c>
      <c r="O16" s="14">
        <v>0</v>
      </c>
      <c r="P16" s="14">
        <v>9.2485549132947972E-2</v>
      </c>
      <c r="Q16" s="14">
        <v>1.6056518946692359E-2</v>
      </c>
      <c r="R16" s="14">
        <v>6.6152858060372507E-2</v>
      </c>
      <c r="S16" s="14">
        <v>3.8535645472061657E-3</v>
      </c>
      <c r="T16" s="14">
        <v>0</v>
      </c>
      <c r="U16" s="14">
        <v>0</v>
      </c>
      <c r="V16" s="14">
        <v>0</v>
      </c>
      <c r="W16" s="14">
        <v>0.23121387283236994</v>
      </c>
      <c r="X16" s="14">
        <v>0.10211946050096339</v>
      </c>
      <c r="Y16" s="14">
        <v>1.0918432883750802E-2</v>
      </c>
      <c r="Z16" s="21">
        <v>0.2466281310211946</v>
      </c>
    </row>
    <row r="17" spans="1:26" x14ac:dyDescent="0.25">
      <c r="A17" s="4">
        <v>1989</v>
      </c>
      <c r="B17" s="8">
        <v>607</v>
      </c>
      <c r="C17" s="8" t="s">
        <v>43</v>
      </c>
      <c r="D17" s="15">
        <v>3.789126853377265E-2</v>
      </c>
      <c r="E17" s="14">
        <v>0</v>
      </c>
      <c r="F17" s="14">
        <v>6.5897858319604614E-3</v>
      </c>
      <c r="G17" s="14">
        <v>4.7775947281713346E-2</v>
      </c>
      <c r="H17" s="14">
        <v>0</v>
      </c>
      <c r="I17" s="14">
        <v>7.248764415156507E-2</v>
      </c>
      <c r="J17" s="14">
        <v>0</v>
      </c>
      <c r="K17" s="15">
        <v>0</v>
      </c>
      <c r="L17" s="14">
        <v>0</v>
      </c>
      <c r="M17" s="14">
        <v>0</v>
      </c>
      <c r="N17" s="14">
        <v>1.3179571663920923E-2</v>
      </c>
      <c r="O17" s="14">
        <v>0</v>
      </c>
      <c r="P17" s="14">
        <v>8.7314662273476118E-2</v>
      </c>
      <c r="Q17" s="14">
        <v>3.130148270181219E-2</v>
      </c>
      <c r="R17" s="14">
        <v>0.10049423393739704</v>
      </c>
      <c r="S17" s="14">
        <v>0</v>
      </c>
      <c r="T17" s="14">
        <v>0</v>
      </c>
      <c r="U17" s="14">
        <v>3.2948929159802307E-3</v>
      </c>
      <c r="V17" s="14">
        <v>0</v>
      </c>
      <c r="W17" s="14">
        <v>7.0840197693574955E-2</v>
      </c>
      <c r="X17" s="14">
        <v>7.0840197693574955E-2</v>
      </c>
      <c r="Y17" s="14">
        <v>1.8121911037891267E-2</v>
      </c>
      <c r="Z17" s="21">
        <v>0.43986820428336076</v>
      </c>
    </row>
    <row r="18" spans="1:26" x14ac:dyDescent="0.25">
      <c r="A18" s="4">
        <v>1990</v>
      </c>
      <c r="B18" s="8">
        <v>293</v>
      </c>
      <c r="C18" s="8" t="s">
        <v>43</v>
      </c>
      <c r="D18" s="15">
        <v>4.4368600682593858E-2</v>
      </c>
      <c r="E18" s="14">
        <v>0</v>
      </c>
      <c r="F18" s="14">
        <v>0</v>
      </c>
      <c r="G18" s="14">
        <v>2.3890784982935155E-2</v>
      </c>
      <c r="H18" s="14">
        <v>0</v>
      </c>
      <c r="I18" s="14">
        <v>0.15699658703071673</v>
      </c>
      <c r="J18" s="14">
        <v>0</v>
      </c>
      <c r="K18" s="15">
        <v>0</v>
      </c>
      <c r="L18" s="14">
        <v>0</v>
      </c>
      <c r="M18" s="14">
        <v>3.0716723549488054E-2</v>
      </c>
      <c r="N18" s="14">
        <v>3.4129692832764506E-2</v>
      </c>
      <c r="O18" s="14">
        <v>0</v>
      </c>
      <c r="P18" s="14">
        <v>7.5085324232081918E-2</v>
      </c>
      <c r="Q18" s="14">
        <v>7.8498293515358364E-2</v>
      </c>
      <c r="R18" s="14">
        <v>2.0477815699658702E-2</v>
      </c>
      <c r="S18" s="14">
        <v>0</v>
      </c>
      <c r="T18" s="14">
        <v>0</v>
      </c>
      <c r="U18" s="14">
        <v>4.0955631399317405E-2</v>
      </c>
      <c r="V18" s="14">
        <v>0</v>
      </c>
      <c r="W18" s="14">
        <v>0</v>
      </c>
      <c r="X18" s="14">
        <v>1.0238907849829351E-2</v>
      </c>
      <c r="Y18" s="14">
        <v>6.8259385665529013E-2</v>
      </c>
      <c r="Z18" s="21">
        <v>0.41638225255972694</v>
      </c>
    </row>
    <row r="19" spans="1:26" x14ac:dyDescent="0.25">
      <c r="A19" s="4">
        <v>1991</v>
      </c>
      <c r="B19" s="8">
        <v>149</v>
      </c>
      <c r="C19" s="8" t="s">
        <v>43</v>
      </c>
      <c r="D19" s="15">
        <v>0.10738255033557047</v>
      </c>
      <c r="E19" s="14">
        <v>8.0536912751677847E-2</v>
      </c>
      <c r="F19" s="14">
        <v>0</v>
      </c>
      <c r="G19" s="14">
        <v>4.0268456375838924E-2</v>
      </c>
      <c r="H19" s="14">
        <v>0</v>
      </c>
      <c r="I19" s="14">
        <v>6.0402684563758392E-2</v>
      </c>
      <c r="J19" s="14">
        <v>3.3557046979865772E-2</v>
      </c>
      <c r="K19" s="15">
        <v>0</v>
      </c>
      <c r="L19" s="14">
        <v>0</v>
      </c>
      <c r="M19" s="14">
        <v>1.3422818791946308E-2</v>
      </c>
      <c r="N19" s="14">
        <v>0</v>
      </c>
      <c r="O19" s="14">
        <v>0</v>
      </c>
      <c r="P19" s="14">
        <v>2.6845637583892617E-2</v>
      </c>
      <c r="Q19" s="14">
        <v>3.3557046979865772E-2</v>
      </c>
      <c r="R19" s="14">
        <v>8.0536912751677847E-2</v>
      </c>
      <c r="S19" s="14">
        <v>0</v>
      </c>
      <c r="T19" s="14">
        <v>0</v>
      </c>
      <c r="U19" s="14">
        <v>0</v>
      </c>
      <c r="V19" s="14">
        <v>0</v>
      </c>
      <c r="W19" s="14">
        <v>0.10067114093959731</v>
      </c>
      <c r="X19" s="14">
        <v>4.6979865771812082E-2</v>
      </c>
      <c r="Y19" s="14">
        <v>6.7114093959731542E-3</v>
      </c>
      <c r="Z19" s="21">
        <v>0.36912751677852351</v>
      </c>
    </row>
    <row r="20" spans="1:26" x14ac:dyDescent="0.25">
      <c r="A20" s="4">
        <v>1992</v>
      </c>
      <c r="B20" s="8">
        <v>202</v>
      </c>
      <c r="C20" s="8" t="s">
        <v>43</v>
      </c>
      <c r="D20" s="15">
        <v>2.4752475247524754E-2</v>
      </c>
      <c r="E20" s="14">
        <v>0</v>
      </c>
      <c r="F20" s="14">
        <v>0</v>
      </c>
      <c r="G20" s="14">
        <v>0</v>
      </c>
      <c r="H20" s="14">
        <v>0</v>
      </c>
      <c r="I20" s="14">
        <v>0.20297029702970296</v>
      </c>
      <c r="J20" s="14">
        <v>0</v>
      </c>
      <c r="K20" s="15">
        <v>0</v>
      </c>
      <c r="L20" s="14">
        <v>1.9801980198019802E-2</v>
      </c>
      <c r="M20" s="14">
        <v>2.4752475247524754E-2</v>
      </c>
      <c r="N20" s="14">
        <v>0</v>
      </c>
      <c r="O20" s="14">
        <v>0</v>
      </c>
      <c r="P20" s="14">
        <v>7.9207920792079209E-2</v>
      </c>
      <c r="Q20" s="14">
        <v>5.4455445544554455E-2</v>
      </c>
      <c r="R20" s="14">
        <v>0</v>
      </c>
      <c r="S20" s="14">
        <v>0</v>
      </c>
      <c r="T20" s="14">
        <v>0</v>
      </c>
      <c r="U20" s="14">
        <v>0</v>
      </c>
      <c r="V20" s="14">
        <v>0</v>
      </c>
      <c r="W20" s="14">
        <v>4.9504950495049507E-2</v>
      </c>
      <c r="X20" s="14">
        <v>0</v>
      </c>
      <c r="Y20" s="14">
        <v>4.4554455445544552E-2</v>
      </c>
      <c r="Z20" s="21">
        <v>0.5</v>
      </c>
    </row>
    <row r="21" spans="1:26" x14ac:dyDescent="0.25">
      <c r="A21" s="4">
        <v>1993</v>
      </c>
      <c r="B21" s="8">
        <v>362</v>
      </c>
      <c r="C21" s="8" t="s">
        <v>43</v>
      </c>
      <c r="D21" s="15">
        <v>3.8674033149171269E-2</v>
      </c>
      <c r="E21" s="14">
        <v>0</v>
      </c>
      <c r="F21" s="14">
        <v>0</v>
      </c>
      <c r="G21" s="14">
        <v>3.0386740331491711E-2</v>
      </c>
      <c r="H21" s="14">
        <v>0</v>
      </c>
      <c r="I21" s="14">
        <v>7.7348066298342538E-2</v>
      </c>
      <c r="J21" s="14">
        <v>0</v>
      </c>
      <c r="K21" s="15">
        <v>0</v>
      </c>
      <c r="L21" s="14">
        <v>0</v>
      </c>
      <c r="M21" s="14">
        <v>0</v>
      </c>
      <c r="N21" s="14">
        <v>8.2872928176795577E-3</v>
      </c>
      <c r="O21" s="14">
        <v>0</v>
      </c>
      <c r="P21" s="14">
        <v>0.143646408839779</v>
      </c>
      <c r="Q21" s="14">
        <v>7.4585635359116026E-2</v>
      </c>
      <c r="R21" s="14">
        <v>4.6961325966850827E-2</v>
      </c>
      <c r="S21" s="14">
        <v>2.7624309392265192E-3</v>
      </c>
      <c r="T21" s="14">
        <v>0</v>
      </c>
      <c r="U21" s="14">
        <v>0</v>
      </c>
      <c r="V21" s="14">
        <v>0</v>
      </c>
      <c r="W21" s="14">
        <v>3.3149171270718231E-2</v>
      </c>
      <c r="X21" s="14">
        <v>0.15193370165745856</v>
      </c>
      <c r="Y21" s="14">
        <v>2.7624309392265192E-2</v>
      </c>
      <c r="Z21" s="21">
        <v>0.36464088397790057</v>
      </c>
    </row>
    <row r="22" spans="1:26" x14ac:dyDescent="0.25">
      <c r="A22" s="4">
        <v>1994</v>
      </c>
      <c r="B22" s="8">
        <v>215</v>
      </c>
      <c r="C22" s="8" t="s">
        <v>43</v>
      </c>
      <c r="D22" s="15">
        <v>5.1162790697674418E-2</v>
      </c>
      <c r="E22" s="14">
        <v>0</v>
      </c>
      <c r="F22" s="14">
        <v>0</v>
      </c>
      <c r="G22" s="14">
        <v>1.8604651162790697E-2</v>
      </c>
      <c r="H22" s="14">
        <v>0</v>
      </c>
      <c r="I22" s="14">
        <v>1.8604651162790697E-2</v>
      </c>
      <c r="J22" s="14">
        <v>0</v>
      </c>
      <c r="K22" s="15">
        <v>0</v>
      </c>
      <c r="L22" s="14">
        <v>0</v>
      </c>
      <c r="M22" s="14">
        <v>0</v>
      </c>
      <c r="N22" s="14">
        <v>0</v>
      </c>
      <c r="O22" s="14">
        <v>0</v>
      </c>
      <c r="P22" s="14">
        <v>1.3953488372093023E-2</v>
      </c>
      <c r="Q22" s="14">
        <v>0</v>
      </c>
      <c r="R22" s="14">
        <v>1.8604651162790697E-2</v>
      </c>
      <c r="S22" s="14">
        <v>0</v>
      </c>
      <c r="T22" s="14">
        <v>0</v>
      </c>
      <c r="U22" s="14">
        <v>0</v>
      </c>
      <c r="V22" s="14">
        <v>0</v>
      </c>
      <c r="W22" s="14">
        <v>0</v>
      </c>
      <c r="X22" s="14">
        <v>0</v>
      </c>
      <c r="Y22" s="14">
        <v>7.441860465116279E-2</v>
      </c>
      <c r="Z22" s="21">
        <v>0.8046511627906977</v>
      </c>
    </row>
    <row r="23" spans="1:26" x14ac:dyDescent="0.25">
      <c r="A23" s="4">
        <v>1995</v>
      </c>
      <c r="B23" s="8">
        <v>174</v>
      </c>
      <c r="C23" s="8" t="s">
        <v>43</v>
      </c>
      <c r="D23" s="15">
        <v>1.1494252873563218E-2</v>
      </c>
      <c r="E23" s="14">
        <v>0</v>
      </c>
      <c r="F23" s="14">
        <v>0</v>
      </c>
      <c r="G23" s="14">
        <v>2.8735632183908046E-2</v>
      </c>
      <c r="H23" s="14">
        <v>0</v>
      </c>
      <c r="I23" s="14">
        <v>2.8735632183908046E-2</v>
      </c>
      <c r="J23" s="14">
        <v>2.2988505747126436E-2</v>
      </c>
      <c r="K23" s="15">
        <v>0</v>
      </c>
      <c r="L23" s="14">
        <v>0</v>
      </c>
      <c r="M23" s="14">
        <v>0</v>
      </c>
      <c r="N23" s="14">
        <v>1.1494252873563218E-2</v>
      </c>
      <c r="O23" s="14">
        <v>0</v>
      </c>
      <c r="P23" s="14">
        <v>2.8735632183908046E-2</v>
      </c>
      <c r="Q23" s="14">
        <v>0</v>
      </c>
      <c r="R23" s="14">
        <v>1.7241379310344827E-2</v>
      </c>
      <c r="S23" s="14">
        <v>0</v>
      </c>
      <c r="T23" s="14">
        <v>1.1494252873563218E-2</v>
      </c>
      <c r="U23" s="14">
        <v>0</v>
      </c>
      <c r="V23" s="14">
        <v>0</v>
      </c>
      <c r="W23" s="14">
        <v>0</v>
      </c>
      <c r="X23" s="14">
        <v>1.7241379310344827E-2</v>
      </c>
      <c r="Y23" s="14">
        <v>1.7241379310344827E-2</v>
      </c>
      <c r="Z23" s="21">
        <v>0.8045977011494253</v>
      </c>
    </row>
    <row r="24" spans="1:26" x14ac:dyDescent="0.25">
      <c r="A24" s="4">
        <v>1996</v>
      </c>
      <c r="B24" s="8">
        <v>277</v>
      </c>
      <c r="C24" s="8" t="s">
        <v>43</v>
      </c>
      <c r="D24" s="15">
        <v>4.6931407942238268E-2</v>
      </c>
      <c r="E24" s="14">
        <v>0</v>
      </c>
      <c r="F24" s="14">
        <v>0</v>
      </c>
      <c r="G24" s="14">
        <v>3.6101083032490976E-3</v>
      </c>
      <c r="H24" s="14">
        <v>0</v>
      </c>
      <c r="I24" s="14">
        <v>7.2202166064981952E-3</v>
      </c>
      <c r="J24" s="14">
        <v>0</v>
      </c>
      <c r="K24" s="15">
        <v>0</v>
      </c>
      <c r="L24" s="14">
        <v>2.5270758122743681E-2</v>
      </c>
      <c r="M24" s="14">
        <v>0</v>
      </c>
      <c r="N24" s="14">
        <v>0</v>
      </c>
      <c r="O24" s="14">
        <v>0</v>
      </c>
      <c r="P24" s="14">
        <v>7.2202166064981952E-3</v>
      </c>
      <c r="Q24" s="14">
        <v>0</v>
      </c>
      <c r="R24" s="14">
        <v>5.4151624548736461E-2</v>
      </c>
      <c r="S24" s="14">
        <v>0</v>
      </c>
      <c r="T24" s="14">
        <v>0</v>
      </c>
      <c r="U24" s="14">
        <v>0</v>
      </c>
      <c r="V24" s="14">
        <v>0</v>
      </c>
      <c r="W24" s="14">
        <v>1.0830324909747292E-2</v>
      </c>
      <c r="X24" s="14">
        <v>3.6101083032490974E-2</v>
      </c>
      <c r="Y24" s="14">
        <v>0</v>
      </c>
      <c r="Z24" s="21">
        <v>0.80866425992779778</v>
      </c>
    </row>
    <row r="25" spans="1:26" x14ac:dyDescent="0.25">
      <c r="A25" s="4">
        <v>1997</v>
      </c>
      <c r="B25" s="8">
        <v>171</v>
      </c>
      <c r="C25" s="8" t="s">
        <v>43</v>
      </c>
      <c r="D25" s="15">
        <v>5.8479532163742687E-2</v>
      </c>
      <c r="E25" s="14">
        <v>0</v>
      </c>
      <c r="F25" s="14">
        <v>0.10526315789473684</v>
      </c>
      <c r="G25" s="14">
        <v>2.3391812865497075E-2</v>
      </c>
      <c r="H25" s="14">
        <v>0</v>
      </c>
      <c r="I25" s="14">
        <v>5.8479532163742687E-2</v>
      </c>
      <c r="J25" s="14">
        <v>0</v>
      </c>
      <c r="K25" s="15">
        <v>0</v>
      </c>
      <c r="L25" s="14">
        <v>3.5087719298245612E-2</v>
      </c>
      <c r="M25" s="14">
        <v>0</v>
      </c>
      <c r="N25" s="14">
        <v>0</v>
      </c>
      <c r="O25" s="14">
        <v>0</v>
      </c>
      <c r="P25" s="14">
        <v>1.1695906432748537E-2</v>
      </c>
      <c r="Q25" s="14">
        <v>0</v>
      </c>
      <c r="R25" s="14">
        <v>4.0935672514619881E-2</v>
      </c>
      <c r="S25" s="14">
        <v>0</v>
      </c>
      <c r="T25" s="14">
        <v>0</v>
      </c>
      <c r="U25" s="14">
        <v>0</v>
      </c>
      <c r="V25" s="14">
        <v>0</v>
      </c>
      <c r="W25" s="14">
        <v>0</v>
      </c>
      <c r="X25" s="14">
        <v>1.1695906432748537E-2</v>
      </c>
      <c r="Y25" s="14">
        <v>0</v>
      </c>
      <c r="Z25" s="21">
        <v>0.65497076023391809</v>
      </c>
    </row>
    <row r="26" spans="1:26" x14ac:dyDescent="0.25">
      <c r="A26" s="4">
        <v>1998</v>
      </c>
      <c r="B26" s="8">
        <v>78</v>
      </c>
      <c r="C26" s="8" t="s">
        <v>43</v>
      </c>
      <c r="D26" s="15">
        <v>3.8461538461538464E-2</v>
      </c>
      <c r="E26" s="14">
        <v>0</v>
      </c>
      <c r="F26" s="14">
        <v>0</v>
      </c>
      <c r="G26" s="14">
        <v>3.8461538461538464E-2</v>
      </c>
      <c r="H26" s="14">
        <v>0</v>
      </c>
      <c r="I26" s="14">
        <v>0</v>
      </c>
      <c r="J26" s="14">
        <v>0</v>
      </c>
      <c r="K26" s="15">
        <v>0</v>
      </c>
      <c r="L26" s="14">
        <v>0</v>
      </c>
      <c r="M26" s="14">
        <v>0</v>
      </c>
      <c r="N26" s="14">
        <v>0</v>
      </c>
      <c r="O26" s="14">
        <v>0</v>
      </c>
      <c r="P26" s="14">
        <v>2.564102564102564E-2</v>
      </c>
      <c r="Q26" s="14">
        <v>2.564102564102564E-2</v>
      </c>
      <c r="R26" s="14">
        <v>7.6923076923076927E-2</v>
      </c>
      <c r="S26" s="14">
        <v>0</v>
      </c>
      <c r="T26" s="14">
        <v>0</v>
      </c>
      <c r="U26" s="14">
        <v>0</v>
      </c>
      <c r="V26" s="14">
        <v>0</v>
      </c>
      <c r="W26" s="14">
        <v>0</v>
      </c>
      <c r="X26" s="14">
        <v>0</v>
      </c>
      <c r="Y26" s="14">
        <v>7.6923076923076927E-2</v>
      </c>
      <c r="Z26" s="21">
        <v>0.71794871794871795</v>
      </c>
    </row>
    <row r="27" spans="1:26" x14ac:dyDescent="0.25">
      <c r="A27" s="4">
        <v>1999</v>
      </c>
      <c r="B27" s="8">
        <v>150</v>
      </c>
      <c r="C27" s="8" t="s">
        <v>43</v>
      </c>
      <c r="D27" s="15">
        <v>6.6666666666666666E-2</v>
      </c>
      <c r="E27" s="14">
        <v>0</v>
      </c>
      <c r="F27" s="14">
        <v>0.04</v>
      </c>
      <c r="G27" s="14">
        <v>0</v>
      </c>
      <c r="H27" s="14">
        <v>6.6666666666666666E-2</v>
      </c>
      <c r="I27" s="14">
        <v>0.04</v>
      </c>
      <c r="J27" s="14">
        <v>0</v>
      </c>
      <c r="K27" s="15">
        <v>0</v>
      </c>
      <c r="L27" s="14">
        <v>0</v>
      </c>
      <c r="M27" s="14">
        <v>0</v>
      </c>
      <c r="N27" s="14">
        <v>0</v>
      </c>
      <c r="O27" s="14">
        <v>0</v>
      </c>
      <c r="P27" s="14">
        <v>0.04</v>
      </c>
      <c r="Q27" s="14">
        <v>2.6666666666666668E-2</v>
      </c>
      <c r="R27" s="14">
        <v>5.3333333333333337E-2</v>
      </c>
      <c r="S27" s="14">
        <v>0</v>
      </c>
      <c r="T27" s="14">
        <v>0</v>
      </c>
      <c r="U27" s="14">
        <v>0</v>
      </c>
      <c r="V27" s="14">
        <v>0</v>
      </c>
      <c r="W27" s="14">
        <v>0</v>
      </c>
      <c r="X27" s="14">
        <v>0.14666666666666667</v>
      </c>
      <c r="Y27" s="14">
        <v>6.6666666666666671E-3</v>
      </c>
      <c r="Z27" s="21">
        <v>0.51333333333333331</v>
      </c>
    </row>
    <row r="28" spans="1:26" x14ac:dyDescent="0.25">
      <c r="A28" s="4">
        <v>2000</v>
      </c>
      <c r="B28" s="8">
        <v>108</v>
      </c>
      <c r="C28" s="8" t="s">
        <v>43</v>
      </c>
      <c r="D28" s="15">
        <v>3.7037037037037035E-2</v>
      </c>
      <c r="E28" s="14">
        <v>0</v>
      </c>
      <c r="F28" s="14">
        <v>0</v>
      </c>
      <c r="G28" s="14">
        <v>0</v>
      </c>
      <c r="H28" s="14">
        <v>0</v>
      </c>
      <c r="I28" s="14">
        <v>8.3333333333333329E-2</v>
      </c>
      <c r="J28" s="14">
        <v>0.1388888888888889</v>
      </c>
      <c r="K28" s="15">
        <v>0</v>
      </c>
      <c r="L28" s="14">
        <v>0</v>
      </c>
      <c r="M28" s="14">
        <v>0</v>
      </c>
      <c r="N28" s="14">
        <v>0</v>
      </c>
      <c r="O28" s="14">
        <v>0</v>
      </c>
      <c r="P28" s="14">
        <v>1.8518518518518517E-2</v>
      </c>
      <c r="Q28" s="14">
        <v>1.8518518518518517E-2</v>
      </c>
      <c r="R28" s="14">
        <v>0.1388888888888889</v>
      </c>
      <c r="S28" s="14">
        <v>0</v>
      </c>
      <c r="T28" s="14">
        <v>0</v>
      </c>
      <c r="U28" s="14">
        <v>0</v>
      </c>
      <c r="V28" s="14">
        <v>0</v>
      </c>
      <c r="W28" s="14">
        <v>5.5555555555555552E-2</v>
      </c>
      <c r="X28" s="14">
        <v>4.6296296296296294E-2</v>
      </c>
      <c r="Y28" s="14">
        <v>0</v>
      </c>
      <c r="Z28" s="21">
        <v>0.46296296296296297</v>
      </c>
    </row>
    <row r="29" spans="1:26" x14ac:dyDescent="0.25">
      <c r="A29" s="4">
        <v>2001</v>
      </c>
      <c r="B29" s="8">
        <v>478</v>
      </c>
      <c r="C29" s="8" t="s">
        <v>43</v>
      </c>
      <c r="D29" s="15">
        <v>8.368200836820083E-3</v>
      </c>
      <c r="E29" s="14">
        <v>0</v>
      </c>
      <c r="F29" s="14">
        <v>0</v>
      </c>
      <c r="G29" s="14">
        <v>0</v>
      </c>
      <c r="H29" s="14">
        <v>0</v>
      </c>
      <c r="I29" s="14">
        <v>1.2552301255230125E-2</v>
      </c>
      <c r="J29" s="14">
        <v>3.7656903765690378E-2</v>
      </c>
      <c r="K29" s="15">
        <v>0</v>
      </c>
      <c r="L29" s="14">
        <v>0</v>
      </c>
      <c r="M29" s="14">
        <v>0</v>
      </c>
      <c r="N29" s="14">
        <v>0</v>
      </c>
      <c r="O29" s="14">
        <v>0</v>
      </c>
      <c r="P29" s="14">
        <v>3.5564853556485358E-2</v>
      </c>
      <c r="Q29" s="14">
        <v>9.6234309623430964E-2</v>
      </c>
      <c r="R29" s="14">
        <v>8.5774058577405859E-2</v>
      </c>
      <c r="S29" s="14">
        <v>4.1841004184100415E-3</v>
      </c>
      <c r="T29" s="14">
        <v>0</v>
      </c>
      <c r="U29" s="14">
        <v>0</v>
      </c>
      <c r="V29" s="14">
        <v>0</v>
      </c>
      <c r="W29" s="14">
        <v>1.6736401673640166E-2</v>
      </c>
      <c r="X29" s="14">
        <v>2.5104602510460251E-2</v>
      </c>
      <c r="Y29" s="14">
        <v>2.3012552301255231E-2</v>
      </c>
      <c r="Z29" s="21">
        <v>0.65481171548117156</v>
      </c>
    </row>
    <row r="30" spans="1:26" x14ac:dyDescent="0.25">
      <c r="A30" s="4">
        <v>2002</v>
      </c>
      <c r="B30" s="8">
        <v>573</v>
      </c>
      <c r="C30" s="8" t="s">
        <v>43</v>
      </c>
      <c r="D30" s="15">
        <v>7.1553228621291445E-2</v>
      </c>
      <c r="E30" s="14">
        <v>0</v>
      </c>
      <c r="F30" s="14">
        <v>0</v>
      </c>
      <c r="G30" s="14">
        <v>1.0471204188481676E-2</v>
      </c>
      <c r="H30" s="14">
        <v>0</v>
      </c>
      <c r="I30" s="14">
        <v>6.6317626527050616E-2</v>
      </c>
      <c r="J30" s="14">
        <v>3.1413612565445025E-2</v>
      </c>
      <c r="K30" s="15">
        <v>0</v>
      </c>
      <c r="L30" s="14">
        <v>0</v>
      </c>
      <c r="M30" s="14">
        <v>0</v>
      </c>
      <c r="N30" s="14">
        <v>0</v>
      </c>
      <c r="O30" s="14">
        <v>0</v>
      </c>
      <c r="P30" s="14">
        <v>0.19022687609075042</v>
      </c>
      <c r="Q30" s="14">
        <v>0.20069808027923211</v>
      </c>
      <c r="R30" s="14">
        <v>8.7260034904013961E-2</v>
      </c>
      <c r="S30" s="14">
        <v>1.5706806282722512E-2</v>
      </c>
      <c r="T30" s="14">
        <v>0</v>
      </c>
      <c r="U30" s="14">
        <v>0</v>
      </c>
      <c r="V30" s="14">
        <v>0</v>
      </c>
      <c r="W30" s="14">
        <v>3.3158813263525308E-2</v>
      </c>
      <c r="X30" s="14">
        <v>3.6649214659685861E-2</v>
      </c>
      <c r="Y30" s="14">
        <v>1.9197207678883072E-2</v>
      </c>
      <c r="Z30" s="21">
        <v>0.23734729493891799</v>
      </c>
    </row>
    <row r="31" spans="1:26" x14ac:dyDescent="0.25">
      <c r="A31" s="4">
        <v>2003</v>
      </c>
      <c r="B31" s="8">
        <v>543</v>
      </c>
      <c r="C31" s="8" t="s">
        <v>43</v>
      </c>
      <c r="D31" s="15">
        <v>5.3406998158379376E-2</v>
      </c>
      <c r="E31" s="14">
        <v>0</v>
      </c>
      <c r="F31" s="14">
        <v>0</v>
      </c>
      <c r="G31" s="14">
        <v>1.289134438305709E-2</v>
      </c>
      <c r="H31" s="14">
        <v>0</v>
      </c>
      <c r="I31" s="14">
        <v>9.5764272559852676E-2</v>
      </c>
      <c r="J31" s="14">
        <v>2.2099447513812154E-2</v>
      </c>
      <c r="K31" s="15">
        <v>0</v>
      </c>
      <c r="L31" s="14">
        <v>1.6574585635359115E-2</v>
      </c>
      <c r="M31" s="14">
        <v>0</v>
      </c>
      <c r="N31" s="14">
        <v>0</v>
      </c>
      <c r="O31" s="14">
        <v>0</v>
      </c>
      <c r="P31" s="14">
        <v>9.5764272559852676E-2</v>
      </c>
      <c r="Q31" s="14">
        <v>6.8139963167587483E-2</v>
      </c>
      <c r="R31" s="14">
        <v>9.2081031307550645E-2</v>
      </c>
      <c r="S31" s="14">
        <v>0</v>
      </c>
      <c r="T31" s="14">
        <v>0</v>
      </c>
      <c r="U31" s="14">
        <v>0</v>
      </c>
      <c r="V31" s="14">
        <v>0</v>
      </c>
      <c r="W31" s="14">
        <v>8.6556169429097607E-2</v>
      </c>
      <c r="X31" s="14">
        <v>4.9723756906077346E-2</v>
      </c>
      <c r="Y31" s="14">
        <v>3.6832412523020261E-2</v>
      </c>
      <c r="Z31" s="21">
        <v>0.37016574585635359</v>
      </c>
    </row>
    <row r="32" spans="1:26" x14ac:dyDescent="0.25">
      <c r="A32" s="4">
        <v>2004</v>
      </c>
      <c r="B32" s="8">
        <v>215</v>
      </c>
      <c r="C32" s="8" t="s">
        <v>43</v>
      </c>
      <c r="D32" s="15">
        <v>4.6511627906976744E-2</v>
      </c>
      <c r="E32" s="14">
        <v>0</v>
      </c>
      <c r="F32" s="14">
        <v>0</v>
      </c>
      <c r="G32" s="14">
        <v>9.3023255813953487E-3</v>
      </c>
      <c r="H32" s="14">
        <v>0</v>
      </c>
      <c r="I32" s="14">
        <v>6.0465116279069767E-2</v>
      </c>
      <c r="J32" s="14">
        <v>0</v>
      </c>
      <c r="K32" s="15">
        <v>0</v>
      </c>
      <c r="L32" s="14">
        <v>0</v>
      </c>
      <c r="M32" s="14">
        <v>0</v>
      </c>
      <c r="N32" s="14">
        <v>0</v>
      </c>
      <c r="O32" s="14">
        <v>0</v>
      </c>
      <c r="P32" s="14">
        <v>0.10232558139534884</v>
      </c>
      <c r="Q32" s="14">
        <v>9.7674418604651161E-2</v>
      </c>
      <c r="R32" s="14">
        <v>9.3023255813953487E-2</v>
      </c>
      <c r="S32" s="14">
        <v>0</v>
      </c>
      <c r="T32" s="14">
        <v>0</v>
      </c>
      <c r="U32" s="14">
        <v>1.8604651162790697E-2</v>
      </c>
      <c r="V32" s="14">
        <v>0</v>
      </c>
      <c r="W32" s="14">
        <v>8.8372093023255813E-2</v>
      </c>
      <c r="X32" s="14">
        <v>2.3255813953488372E-2</v>
      </c>
      <c r="Y32" s="14">
        <v>6.5116279069767441E-2</v>
      </c>
      <c r="Z32" s="21">
        <v>0.39534883720930231</v>
      </c>
    </row>
    <row r="33" spans="1:26" x14ac:dyDescent="0.25">
      <c r="A33" s="4">
        <v>2005</v>
      </c>
      <c r="B33" s="8">
        <v>235</v>
      </c>
      <c r="C33" s="8" t="s">
        <v>43</v>
      </c>
      <c r="D33" s="15">
        <v>2.553191489361702E-2</v>
      </c>
      <c r="E33" s="14">
        <v>8.085106382978724E-2</v>
      </c>
      <c r="F33" s="14">
        <v>0</v>
      </c>
      <c r="G33" s="14">
        <v>2.553191489361702E-2</v>
      </c>
      <c r="H33" s="14">
        <v>0</v>
      </c>
      <c r="I33" s="14">
        <v>4.2553191489361701E-2</v>
      </c>
      <c r="J33" s="14">
        <v>3.4042553191489362E-2</v>
      </c>
      <c r="K33" s="15">
        <v>0</v>
      </c>
      <c r="L33" s="14">
        <v>0</v>
      </c>
      <c r="M33" s="14">
        <v>0</v>
      </c>
      <c r="N33" s="14">
        <v>0</v>
      </c>
      <c r="O33" s="14">
        <v>0</v>
      </c>
      <c r="P33" s="14">
        <v>4.6808510638297871E-2</v>
      </c>
      <c r="Q33" s="14">
        <v>5.106382978723404E-2</v>
      </c>
      <c r="R33" s="14">
        <v>3.4042553191489362E-2</v>
      </c>
      <c r="S33" s="14">
        <v>0</v>
      </c>
      <c r="T33" s="14">
        <v>0</v>
      </c>
      <c r="U33" s="14">
        <v>0</v>
      </c>
      <c r="V33" s="14">
        <v>0</v>
      </c>
      <c r="W33" s="14">
        <v>3.4042553191489362E-2</v>
      </c>
      <c r="X33" s="14">
        <v>3.8297872340425532E-2</v>
      </c>
      <c r="Y33" s="14">
        <v>1.276595744680851E-2</v>
      </c>
      <c r="Z33" s="21">
        <v>0.57446808510638303</v>
      </c>
    </row>
    <row r="34" spans="1:26" x14ac:dyDescent="0.25">
      <c r="A34" s="4">
        <v>2006</v>
      </c>
      <c r="B34" s="8">
        <v>142</v>
      </c>
      <c r="C34" s="8" t="s">
        <v>43</v>
      </c>
      <c r="D34" s="15">
        <v>5.6338028169014086E-2</v>
      </c>
      <c r="E34" s="14">
        <v>0</v>
      </c>
      <c r="F34" s="14">
        <v>0</v>
      </c>
      <c r="G34" s="14">
        <v>2.8169014084507043E-2</v>
      </c>
      <c r="H34" s="14">
        <v>0</v>
      </c>
      <c r="I34" s="14">
        <v>4.9295774647887328E-2</v>
      </c>
      <c r="J34" s="14">
        <v>0</v>
      </c>
      <c r="K34" s="15">
        <v>0</v>
      </c>
      <c r="L34" s="14">
        <v>0</v>
      </c>
      <c r="M34" s="14">
        <v>0</v>
      </c>
      <c r="N34" s="14">
        <v>0</v>
      </c>
      <c r="O34" s="14">
        <v>0</v>
      </c>
      <c r="P34" s="14">
        <v>6.3380281690140844E-2</v>
      </c>
      <c r="Q34" s="14">
        <v>2.1126760563380281E-2</v>
      </c>
      <c r="R34" s="14">
        <v>1.4084507042253521E-2</v>
      </c>
      <c r="S34" s="14">
        <v>0</v>
      </c>
      <c r="T34" s="14">
        <v>0</v>
      </c>
      <c r="U34" s="14">
        <v>0</v>
      </c>
      <c r="V34" s="14">
        <v>0</v>
      </c>
      <c r="W34" s="14">
        <v>2.1126760563380281E-2</v>
      </c>
      <c r="X34" s="14">
        <v>0.11971830985915492</v>
      </c>
      <c r="Y34" s="14">
        <v>0</v>
      </c>
      <c r="Z34" s="21">
        <v>0.62676056338028174</v>
      </c>
    </row>
    <row r="35" spans="1:26" x14ac:dyDescent="0.25">
      <c r="A35" s="4">
        <v>2007</v>
      </c>
      <c r="B35" s="8">
        <v>146</v>
      </c>
      <c r="C35" s="8" t="s">
        <v>43</v>
      </c>
      <c r="D35" s="15">
        <v>3.4246575342465752E-2</v>
      </c>
      <c r="E35" s="14">
        <v>2.7397260273972601E-2</v>
      </c>
      <c r="F35" s="14">
        <v>0</v>
      </c>
      <c r="G35" s="14">
        <v>5.4794520547945202E-2</v>
      </c>
      <c r="H35" s="14">
        <v>0</v>
      </c>
      <c r="I35" s="14">
        <v>0.1095890410958904</v>
      </c>
      <c r="J35" s="14">
        <v>3.4246575342465752E-2</v>
      </c>
      <c r="K35" s="15">
        <v>0</v>
      </c>
      <c r="L35" s="14">
        <v>0</v>
      </c>
      <c r="M35" s="14">
        <v>0</v>
      </c>
      <c r="N35" s="14">
        <v>0</v>
      </c>
      <c r="O35" s="14">
        <v>0</v>
      </c>
      <c r="P35" s="14">
        <v>0.14383561643835616</v>
      </c>
      <c r="Q35" s="14">
        <v>2.7397260273972601E-2</v>
      </c>
      <c r="R35" s="14">
        <v>0</v>
      </c>
      <c r="S35" s="14">
        <v>1.3698630136986301E-2</v>
      </c>
      <c r="T35" s="14">
        <v>0</v>
      </c>
      <c r="U35" s="14">
        <v>0</v>
      </c>
      <c r="V35" s="14">
        <v>0</v>
      </c>
      <c r="W35" s="14">
        <v>0</v>
      </c>
      <c r="X35" s="14">
        <v>0</v>
      </c>
      <c r="Y35" s="14">
        <v>0</v>
      </c>
      <c r="Z35" s="21">
        <v>0.5547945205479452</v>
      </c>
    </row>
    <row r="36" spans="1:26" x14ac:dyDescent="0.25">
      <c r="A36" s="4">
        <v>2008</v>
      </c>
      <c r="B36" s="8">
        <v>203</v>
      </c>
      <c r="C36" s="8" t="s">
        <v>43</v>
      </c>
      <c r="D36" s="15">
        <v>0</v>
      </c>
      <c r="E36" s="14">
        <v>0</v>
      </c>
      <c r="F36" s="14">
        <v>0</v>
      </c>
      <c r="G36" s="14">
        <v>0</v>
      </c>
      <c r="H36" s="14">
        <v>0</v>
      </c>
      <c r="I36" s="14">
        <v>9.3596059113300489E-2</v>
      </c>
      <c r="J36" s="14">
        <v>0</v>
      </c>
      <c r="K36" s="15">
        <v>0</v>
      </c>
      <c r="L36" s="14">
        <v>0</v>
      </c>
      <c r="M36" s="14">
        <v>0</v>
      </c>
      <c r="N36" s="14">
        <v>0</v>
      </c>
      <c r="O36" s="14">
        <v>0</v>
      </c>
      <c r="P36" s="14">
        <v>2.9556650246305417E-2</v>
      </c>
      <c r="Q36" s="14">
        <v>5.9113300492610835E-2</v>
      </c>
      <c r="R36" s="14">
        <v>0</v>
      </c>
      <c r="S36" s="14">
        <v>0</v>
      </c>
      <c r="T36" s="14">
        <v>0</v>
      </c>
      <c r="U36" s="14">
        <v>2.4630541871921183E-2</v>
      </c>
      <c r="V36" s="14">
        <v>0</v>
      </c>
      <c r="W36" s="14">
        <v>2.9556650246305417E-2</v>
      </c>
      <c r="X36" s="14">
        <v>0.11330049261083744</v>
      </c>
      <c r="Y36" s="14">
        <v>1.4778325123152709E-2</v>
      </c>
      <c r="Z36" s="21">
        <v>0.6354679802955665</v>
      </c>
    </row>
    <row r="37" spans="1:26" x14ac:dyDescent="0.25">
      <c r="A37" s="4">
        <v>2009</v>
      </c>
      <c r="B37" s="8">
        <v>473</v>
      </c>
      <c r="C37" s="8" t="s">
        <v>43</v>
      </c>
      <c r="D37" s="15">
        <v>2.5369978858350951E-2</v>
      </c>
      <c r="E37" s="14">
        <v>0</v>
      </c>
      <c r="F37" s="14">
        <v>2.1141649048625793E-2</v>
      </c>
      <c r="G37" s="14">
        <v>0</v>
      </c>
      <c r="H37" s="14">
        <v>1.0570824524312896E-2</v>
      </c>
      <c r="I37" s="14">
        <v>1.4799154334038056E-2</v>
      </c>
      <c r="J37" s="14">
        <v>1.6913319238900635E-2</v>
      </c>
      <c r="K37" s="15">
        <v>0</v>
      </c>
      <c r="L37" s="14">
        <v>4.6511627906976744E-2</v>
      </c>
      <c r="M37" s="14">
        <v>0</v>
      </c>
      <c r="N37" s="14">
        <v>0</v>
      </c>
      <c r="O37" s="14">
        <v>0</v>
      </c>
      <c r="P37" s="14">
        <v>6.13107822410148E-2</v>
      </c>
      <c r="Q37" s="14">
        <v>3.8054968287526428E-2</v>
      </c>
      <c r="R37" s="14">
        <v>0</v>
      </c>
      <c r="S37" s="14">
        <v>0</v>
      </c>
      <c r="T37" s="14">
        <v>0</v>
      </c>
      <c r="U37" s="14">
        <v>2.5369978858350951E-2</v>
      </c>
      <c r="V37" s="14">
        <v>0</v>
      </c>
      <c r="W37" s="14">
        <v>1.4799154334038054E-2</v>
      </c>
      <c r="X37" s="14">
        <v>7.6109936575052856E-2</v>
      </c>
      <c r="Y37" s="14">
        <v>3.8054968287526428E-2</v>
      </c>
      <c r="Z37" s="21">
        <v>0.61099365750528545</v>
      </c>
    </row>
    <row r="38" spans="1:26" x14ac:dyDescent="0.25">
      <c r="A38" s="4">
        <v>2010</v>
      </c>
      <c r="B38" s="8">
        <v>633</v>
      </c>
      <c r="C38" s="8" t="s">
        <v>43</v>
      </c>
      <c r="D38" s="15">
        <v>3.4755134281200632E-2</v>
      </c>
      <c r="E38" s="14">
        <v>4.7393364928909956E-3</v>
      </c>
      <c r="F38" s="14">
        <v>0</v>
      </c>
      <c r="G38" s="14">
        <v>1.1058451816745656E-2</v>
      </c>
      <c r="H38" s="14">
        <v>3.1595576619273301E-3</v>
      </c>
      <c r="I38" s="14">
        <v>3.15955766192733E-2</v>
      </c>
      <c r="J38" s="14">
        <v>1.4218009478672985E-2</v>
      </c>
      <c r="K38" s="15">
        <v>0</v>
      </c>
      <c r="L38" s="14">
        <v>0</v>
      </c>
      <c r="M38" s="14">
        <v>0</v>
      </c>
      <c r="N38" s="14">
        <v>0</v>
      </c>
      <c r="O38" s="14">
        <v>0</v>
      </c>
      <c r="P38" s="14">
        <v>9.9526066350710901E-2</v>
      </c>
      <c r="Q38" s="14">
        <v>0.10268562401263823</v>
      </c>
      <c r="R38" s="14">
        <v>1.7377567140600316E-2</v>
      </c>
      <c r="S38" s="14">
        <v>4.7393364928909956E-3</v>
      </c>
      <c r="T38" s="14">
        <v>0</v>
      </c>
      <c r="U38" s="14">
        <v>0</v>
      </c>
      <c r="V38" s="14">
        <v>0</v>
      </c>
      <c r="W38" s="14">
        <v>1.7377567140600316E-2</v>
      </c>
      <c r="X38" s="14">
        <v>1.2638230647709321E-2</v>
      </c>
      <c r="Y38" s="14">
        <v>3.0015797788309637E-2</v>
      </c>
      <c r="Z38" s="21">
        <v>0.61611374407582942</v>
      </c>
    </row>
    <row r="39" spans="1:26" x14ac:dyDescent="0.25">
      <c r="A39" s="4">
        <v>2011</v>
      </c>
      <c r="B39" s="8">
        <v>1376</v>
      </c>
      <c r="C39" s="8" t="s">
        <v>43</v>
      </c>
      <c r="D39" s="15">
        <v>1.1627906976744184E-2</v>
      </c>
      <c r="E39" s="14">
        <v>7.2674418604651162E-4</v>
      </c>
      <c r="F39" s="14">
        <v>7.2674418604651162E-4</v>
      </c>
      <c r="G39" s="14">
        <v>2.9069767441860465E-3</v>
      </c>
      <c r="H39" s="14">
        <v>3.6337209302325581E-3</v>
      </c>
      <c r="I39" s="14">
        <v>1.2354651162790697E-2</v>
      </c>
      <c r="J39" s="14">
        <v>4.3604651162790697E-3</v>
      </c>
      <c r="K39" s="15">
        <v>0</v>
      </c>
      <c r="L39" s="14">
        <v>0</v>
      </c>
      <c r="M39" s="14">
        <v>0</v>
      </c>
      <c r="N39" s="14">
        <v>0</v>
      </c>
      <c r="O39" s="14">
        <v>2.9069767441860465E-3</v>
      </c>
      <c r="P39" s="14">
        <v>1.4534883720930232E-2</v>
      </c>
      <c r="Q39" s="14">
        <v>2.3982558139534885E-2</v>
      </c>
      <c r="R39" s="14">
        <v>2.1802325581395349E-3</v>
      </c>
      <c r="S39" s="14">
        <v>2.1802325581395349E-3</v>
      </c>
      <c r="T39" s="14">
        <v>0</v>
      </c>
      <c r="U39" s="14">
        <v>0</v>
      </c>
      <c r="V39" s="14">
        <v>0</v>
      </c>
      <c r="W39" s="14">
        <v>4.3604651162790697E-3</v>
      </c>
      <c r="X39" s="14">
        <v>7.2674418604651162E-3</v>
      </c>
      <c r="Y39" s="14">
        <v>4.3604651162790697E-3</v>
      </c>
      <c r="Z39" s="21">
        <v>0.90188953488372092</v>
      </c>
    </row>
    <row r="40" spans="1:26" x14ac:dyDescent="0.25">
      <c r="A40" s="4">
        <v>2012</v>
      </c>
      <c r="B40" s="8">
        <v>592</v>
      </c>
      <c r="C40" s="8" t="s">
        <v>43</v>
      </c>
      <c r="D40" s="15">
        <v>0</v>
      </c>
      <c r="E40" s="14">
        <v>0</v>
      </c>
      <c r="F40" s="14">
        <v>0</v>
      </c>
      <c r="G40" s="14">
        <v>1.3513513513513514E-2</v>
      </c>
      <c r="H40" s="14">
        <v>3.3783783783783786E-3</v>
      </c>
      <c r="I40" s="14">
        <v>2.5337837837837839E-2</v>
      </c>
      <c r="J40" s="14">
        <v>0</v>
      </c>
      <c r="K40" s="15">
        <v>0</v>
      </c>
      <c r="L40" s="14">
        <v>6.7567567567567571E-3</v>
      </c>
      <c r="M40" s="14">
        <v>0</v>
      </c>
      <c r="N40" s="14">
        <v>0</v>
      </c>
      <c r="O40" s="14">
        <v>0</v>
      </c>
      <c r="P40" s="14">
        <v>3.885135135135135E-2</v>
      </c>
      <c r="Q40" s="14">
        <v>6.0810810810810814E-2</v>
      </c>
      <c r="R40" s="14">
        <v>1.0135135135135136E-2</v>
      </c>
      <c r="S40" s="14">
        <v>5.0675675675675678E-3</v>
      </c>
      <c r="T40" s="14">
        <v>0</v>
      </c>
      <c r="U40" s="14">
        <v>0</v>
      </c>
      <c r="V40" s="14">
        <v>0</v>
      </c>
      <c r="W40" s="14">
        <v>2.364864864864865E-2</v>
      </c>
      <c r="X40" s="14">
        <v>6.4189189189189186E-2</v>
      </c>
      <c r="Y40" s="14">
        <v>1.6891891891891893E-3</v>
      </c>
      <c r="Z40" s="21">
        <v>0.7466216216216216</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501</v>
      </c>
      <c r="C42" s="9"/>
      <c r="D42" s="16">
        <v>3.878037107219777E-2</v>
      </c>
      <c r="E42" s="1">
        <v>6.7342161885178093E-3</v>
      </c>
      <c r="F42" s="1">
        <v>5.5542937880749283E-3</v>
      </c>
      <c r="G42" s="1">
        <v>2.2487287193189806E-2</v>
      </c>
      <c r="H42" s="1">
        <v>2.7315358800474318E-3</v>
      </c>
      <c r="I42" s="1">
        <v>8.6052015136638044E-2</v>
      </c>
      <c r="J42" s="1">
        <v>1.2809705728817351E-2</v>
      </c>
      <c r="K42" s="16">
        <v>0</v>
      </c>
      <c r="L42" s="1">
        <v>7.1025534340977067E-3</v>
      </c>
      <c r="M42" s="1">
        <v>4.8781102548052947E-3</v>
      </c>
      <c r="N42" s="1">
        <v>7.8412987529162311E-3</v>
      </c>
      <c r="O42" s="1">
        <v>2.891298252862708E-4</v>
      </c>
      <c r="P42" s="1">
        <v>6.4110043074065787E-2</v>
      </c>
      <c r="Q42" s="1">
        <v>5.5745830251497291E-2</v>
      </c>
      <c r="R42" s="1">
        <v>4.5122531769865866E-2</v>
      </c>
      <c r="S42" s="1">
        <v>2.3365563860265224E-3</v>
      </c>
      <c r="T42" s="1">
        <v>1.6946978993519451E-3</v>
      </c>
      <c r="U42" s="1">
        <v>4.0677036197632891E-3</v>
      </c>
      <c r="V42" s="1">
        <v>0</v>
      </c>
      <c r="W42" s="1">
        <v>6.0185946381090816E-2</v>
      </c>
      <c r="X42" s="1">
        <v>4.6323787491617648E-2</v>
      </c>
      <c r="Y42" s="1">
        <v>2.3798769983116672E-2</v>
      </c>
      <c r="Z42" s="22">
        <v>0.5013536158890155</v>
      </c>
    </row>
    <row r="43" spans="1:26" x14ac:dyDescent="0.25">
      <c r="A43" s="5" t="s">
        <v>33</v>
      </c>
      <c r="B43" s="9">
        <v>579</v>
      </c>
      <c r="C43" s="9"/>
      <c r="D43" s="16">
        <v>4.7887879253852697E-2</v>
      </c>
      <c r="E43" s="1">
        <v>0</v>
      </c>
      <c r="F43" s="1">
        <v>1.004016064257028E-3</v>
      </c>
      <c r="G43" s="1">
        <v>4.5553291807058999E-2</v>
      </c>
      <c r="H43" s="1">
        <v>0</v>
      </c>
      <c r="I43" s="1">
        <v>0.19382603604888826</v>
      </c>
      <c r="J43" s="1">
        <v>2.5100401606425703E-3</v>
      </c>
      <c r="K43" s="16">
        <v>0</v>
      </c>
      <c r="L43" s="1">
        <v>1.6830750105117472E-2</v>
      </c>
      <c r="M43" s="1">
        <v>1.6470773523709795E-2</v>
      </c>
      <c r="N43" s="1">
        <v>2.4186150465352843E-2</v>
      </c>
      <c r="O43" s="1">
        <v>1.5862944162436548E-3</v>
      </c>
      <c r="P43" s="1">
        <v>8.3312805349869484E-2</v>
      </c>
      <c r="Q43" s="1">
        <v>0.10393682729475263</v>
      </c>
      <c r="R43" s="1">
        <v>3.0962869498387838E-2</v>
      </c>
      <c r="S43" s="1">
        <v>8.1300813008130081E-4</v>
      </c>
      <c r="T43" s="1">
        <v>9.1687482624693943E-3</v>
      </c>
      <c r="U43" s="1">
        <v>0</v>
      </c>
      <c r="V43" s="1">
        <v>0</v>
      </c>
      <c r="W43" s="1">
        <v>0.10219535890645459</v>
      </c>
      <c r="X43" s="1">
        <v>1.470381961173902E-2</v>
      </c>
      <c r="Y43" s="1">
        <v>3.0579574003308779E-2</v>
      </c>
      <c r="Z43" s="22">
        <v>0.27447175709781368</v>
      </c>
    </row>
    <row r="44" spans="1:26" x14ac:dyDescent="0.25">
      <c r="A44" s="5" t="s">
        <v>34</v>
      </c>
      <c r="B44" s="9">
        <v>666</v>
      </c>
      <c r="C44" s="9"/>
      <c r="D44" s="16">
        <v>3.9466780088984937E-2</v>
      </c>
      <c r="E44" s="1">
        <v>9.252773931806596E-3</v>
      </c>
      <c r="F44" s="1">
        <v>5.9907143926913285E-4</v>
      </c>
      <c r="G44" s="1">
        <v>2.7570663415464058E-2</v>
      </c>
      <c r="H44" s="1">
        <v>0</v>
      </c>
      <c r="I44" s="1">
        <v>0.10682787774106428</v>
      </c>
      <c r="J44" s="1">
        <v>6.0027861434491566E-3</v>
      </c>
      <c r="K44" s="16">
        <v>0</v>
      </c>
      <c r="L44" s="1">
        <v>2.7052056136886212E-3</v>
      </c>
      <c r="M44" s="1">
        <v>8.2014940053572963E-3</v>
      </c>
      <c r="N44" s="1">
        <v>1.401608711199164E-2</v>
      </c>
      <c r="O44" s="1">
        <v>0</v>
      </c>
      <c r="P44" s="1">
        <v>6.3046251226571981E-2</v>
      </c>
      <c r="Q44" s="1">
        <v>4.0937378545461998E-2</v>
      </c>
      <c r="R44" s="1">
        <v>4.7261687887541731E-2</v>
      </c>
      <c r="S44" s="1">
        <v>2.3582816705278692E-3</v>
      </c>
      <c r="T44" s="1">
        <v>1.5959399753986063E-3</v>
      </c>
      <c r="U44" s="1">
        <v>5.5964858126693103E-3</v>
      </c>
      <c r="V44" s="1">
        <v>0</v>
      </c>
      <c r="W44" s="1">
        <v>9.8277062861229586E-2</v>
      </c>
      <c r="X44" s="1">
        <v>5.604828252218727E-2</v>
      </c>
      <c r="Y44" s="1">
        <v>2.8166313212051198E-2</v>
      </c>
      <c r="Z44" s="22">
        <v>0.44206957679528469</v>
      </c>
    </row>
    <row r="45" spans="1:26" x14ac:dyDescent="0.25">
      <c r="A45" s="5" t="s">
        <v>35</v>
      </c>
      <c r="B45" s="9">
        <v>175</v>
      </c>
      <c r="C45" s="9"/>
      <c r="D45" s="16">
        <v>4.7957492855839806E-2</v>
      </c>
      <c r="E45" s="1">
        <v>0</v>
      </c>
      <c r="F45" s="1">
        <v>3.5087719298245612E-2</v>
      </c>
      <c r="G45" s="1">
        <v>2.1821153210094878E-2</v>
      </c>
      <c r="H45" s="1">
        <v>0</v>
      </c>
      <c r="I45" s="1">
        <v>2.1899916256746962E-2</v>
      </c>
      <c r="J45" s="1">
        <v>0</v>
      </c>
      <c r="K45" s="16">
        <v>0</v>
      </c>
      <c r="L45" s="1">
        <v>2.0119492473663098E-2</v>
      </c>
      <c r="M45" s="1">
        <v>0</v>
      </c>
      <c r="N45" s="1">
        <v>0</v>
      </c>
      <c r="O45" s="1">
        <v>0</v>
      </c>
      <c r="P45" s="1">
        <v>1.4852382893424124E-2</v>
      </c>
      <c r="Q45" s="1">
        <v>8.5470085470085461E-3</v>
      </c>
      <c r="R45" s="1">
        <v>5.7336791328811088E-2</v>
      </c>
      <c r="S45" s="1">
        <v>0</v>
      </c>
      <c r="T45" s="1">
        <v>0</v>
      </c>
      <c r="U45" s="1">
        <v>0</v>
      </c>
      <c r="V45" s="1">
        <v>0</v>
      </c>
      <c r="W45" s="1">
        <v>3.6101083032490972E-3</v>
      </c>
      <c r="X45" s="1">
        <v>1.5932329821746503E-2</v>
      </c>
      <c r="Y45" s="1">
        <v>2.5641025641025644E-2</v>
      </c>
      <c r="Z45" s="22">
        <v>0.72719457937014464</v>
      </c>
    </row>
    <row r="46" spans="1:26" ht="15.75" thickBot="1" x14ac:dyDescent="0.3">
      <c r="A46" s="6" t="s">
        <v>36</v>
      </c>
      <c r="B46" s="11">
        <v>419</v>
      </c>
      <c r="C46" s="11"/>
      <c r="D46" s="17">
        <v>3.3672378410611714E-2</v>
      </c>
      <c r="E46" s="18">
        <v>8.1224574844783824E-3</v>
      </c>
      <c r="F46" s="18">
        <v>4.4191709453337358E-3</v>
      </c>
      <c r="G46" s="18">
        <v>1.2045661839532044E-2</v>
      </c>
      <c r="H46" s="18">
        <v>6.2435105829655585E-3</v>
      </c>
      <c r="I46" s="18">
        <v>5.2682424018208315E-2</v>
      </c>
      <c r="J46" s="18">
        <v>2.3845698221546023E-2</v>
      </c>
      <c r="K46" s="17">
        <v>0</v>
      </c>
      <c r="L46" s="18">
        <v>4.9887835927923301E-3</v>
      </c>
      <c r="M46" s="18">
        <v>0</v>
      </c>
      <c r="N46" s="18">
        <v>0</v>
      </c>
      <c r="O46" s="18">
        <v>2.0764119601328904E-4</v>
      </c>
      <c r="P46" s="18">
        <v>7.0014588914147385E-2</v>
      </c>
      <c r="Q46" s="18">
        <v>6.3726219230556783E-2</v>
      </c>
      <c r="R46" s="18">
        <v>4.4870042706626E-2</v>
      </c>
      <c r="S46" s="18">
        <v>3.2554766754797826E-3</v>
      </c>
      <c r="T46" s="18">
        <v>0</v>
      </c>
      <c r="U46" s="18">
        <v>4.9003694209330591E-3</v>
      </c>
      <c r="V46" s="18">
        <v>0</v>
      </c>
      <c r="W46" s="18">
        <v>3.0377916584701112E-2</v>
      </c>
      <c r="X46" s="18">
        <v>5.4229844576822075E-2</v>
      </c>
      <c r="Y46" s="18">
        <v>1.8034987227918443E-2</v>
      </c>
      <c r="Z46" s="23">
        <v>0.564362828371334</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64</v>
      </c>
    </row>
    <row r="2" spans="1:26" x14ac:dyDescent="0.25">
      <c r="A2" t="s">
        <v>65</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3</v>
      </c>
      <c r="C7" s="8">
        <v>2</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241</v>
      </c>
      <c r="C8" s="8" t="s">
        <v>41</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379</v>
      </c>
      <c r="C9" s="8" t="s">
        <v>42</v>
      </c>
      <c r="D9" s="15">
        <v>5.5408970976253288E-2</v>
      </c>
      <c r="E9" s="14">
        <v>0</v>
      </c>
      <c r="F9" s="14">
        <v>0</v>
      </c>
      <c r="G9" s="14">
        <v>2.3746701846965697E-2</v>
      </c>
      <c r="H9" s="14">
        <v>0</v>
      </c>
      <c r="I9" s="14">
        <v>0.16358839050131926</v>
      </c>
      <c r="J9" s="14">
        <v>0</v>
      </c>
      <c r="K9" s="15">
        <v>0</v>
      </c>
      <c r="L9" s="14">
        <v>6.3324538258575203E-2</v>
      </c>
      <c r="M9" s="14">
        <v>0</v>
      </c>
      <c r="N9" s="14">
        <v>3.6939313984168866E-2</v>
      </c>
      <c r="O9" s="14">
        <v>0</v>
      </c>
      <c r="P9" s="14">
        <v>6.860158311345646E-2</v>
      </c>
      <c r="Q9" s="14">
        <v>0.12664907651715041</v>
      </c>
      <c r="R9" s="14">
        <v>3.9577836411609502E-2</v>
      </c>
      <c r="S9" s="14">
        <v>0</v>
      </c>
      <c r="T9" s="14">
        <v>0</v>
      </c>
      <c r="U9" s="14">
        <v>0</v>
      </c>
      <c r="V9" s="14">
        <v>0</v>
      </c>
      <c r="W9" s="14">
        <v>0.14775725593667546</v>
      </c>
      <c r="X9" s="14">
        <v>0</v>
      </c>
      <c r="Y9" s="14">
        <v>4.7493403693931395E-2</v>
      </c>
      <c r="Z9" s="21">
        <v>0.22691292875989447</v>
      </c>
    </row>
    <row r="10" spans="1:26" x14ac:dyDescent="0.25">
      <c r="A10" s="4">
        <v>1982</v>
      </c>
      <c r="B10" s="8">
        <v>432</v>
      </c>
      <c r="C10" s="8" t="s">
        <v>43</v>
      </c>
      <c r="D10" s="15">
        <v>3.7037037037037035E-2</v>
      </c>
      <c r="E10" s="14">
        <v>0</v>
      </c>
      <c r="F10" s="14">
        <v>2.3148148148148147E-3</v>
      </c>
      <c r="G10" s="14">
        <v>1.3888888888888888E-2</v>
      </c>
      <c r="H10" s="14">
        <v>0</v>
      </c>
      <c r="I10" s="14">
        <v>0.14814814814814814</v>
      </c>
      <c r="J10" s="14">
        <v>9.2592592592592587E-3</v>
      </c>
      <c r="K10" s="15">
        <v>0</v>
      </c>
      <c r="L10" s="14">
        <v>0</v>
      </c>
      <c r="M10" s="14">
        <v>4.6296296296296294E-3</v>
      </c>
      <c r="N10" s="14">
        <v>3.2407407407407406E-2</v>
      </c>
      <c r="O10" s="14">
        <v>0</v>
      </c>
      <c r="P10" s="14">
        <v>0.14351851851851852</v>
      </c>
      <c r="Q10" s="14">
        <v>0.10879629629629629</v>
      </c>
      <c r="R10" s="14">
        <v>4.1666666666666664E-2</v>
      </c>
      <c r="S10" s="14">
        <v>0</v>
      </c>
      <c r="T10" s="14">
        <v>2.0833333333333332E-2</v>
      </c>
      <c r="U10" s="14">
        <v>0</v>
      </c>
      <c r="V10" s="14">
        <v>0</v>
      </c>
      <c r="W10" s="14">
        <v>7.6388888888888895E-2</v>
      </c>
      <c r="X10" s="14">
        <v>1.8518518518518517E-2</v>
      </c>
      <c r="Y10" s="14">
        <v>2.5462962962962962E-2</v>
      </c>
      <c r="Z10" s="21">
        <v>0.31712962962962965</v>
      </c>
    </row>
    <row r="11" spans="1:26" x14ac:dyDescent="0.25">
      <c r="A11" s="4">
        <v>1983</v>
      </c>
      <c r="B11" s="8">
        <v>564</v>
      </c>
      <c r="C11" s="8" t="s">
        <v>43</v>
      </c>
      <c r="D11" s="15">
        <v>3.5460992907801421E-2</v>
      </c>
      <c r="E11" s="14">
        <v>0</v>
      </c>
      <c r="F11" s="14">
        <v>0</v>
      </c>
      <c r="G11" s="14">
        <v>6.7375886524822695E-2</v>
      </c>
      <c r="H11" s="14">
        <v>0</v>
      </c>
      <c r="I11" s="14">
        <v>0.17907801418439714</v>
      </c>
      <c r="J11" s="14">
        <v>0</v>
      </c>
      <c r="K11" s="15">
        <v>0</v>
      </c>
      <c r="L11" s="14">
        <v>3.5460992907801418E-3</v>
      </c>
      <c r="M11" s="14">
        <v>3.7234042553191488E-2</v>
      </c>
      <c r="N11" s="14">
        <v>1.0638297872340425E-2</v>
      </c>
      <c r="O11" s="14">
        <v>0</v>
      </c>
      <c r="P11" s="14">
        <v>6.5602836879432622E-2</v>
      </c>
      <c r="Q11" s="14">
        <v>0.17198581560283688</v>
      </c>
      <c r="R11" s="14">
        <v>3.5460992907801418E-3</v>
      </c>
      <c r="S11" s="14">
        <v>3.5460992907801418E-3</v>
      </c>
      <c r="T11" s="14">
        <v>5.3191489361702126E-3</v>
      </c>
      <c r="U11" s="14">
        <v>0</v>
      </c>
      <c r="V11" s="14">
        <v>0</v>
      </c>
      <c r="W11" s="14">
        <v>4.4326241134751775E-2</v>
      </c>
      <c r="X11" s="14">
        <v>1.0638297872340425E-2</v>
      </c>
      <c r="Y11" s="14">
        <v>5.4964539007092202E-2</v>
      </c>
      <c r="Z11" s="21">
        <v>0.3067375886524823</v>
      </c>
    </row>
    <row r="12" spans="1:26" x14ac:dyDescent="0.25">
      <c r="A12" s="4">
        <v>1984</v>
      </c>
      <c r="B12" s="8">
        <v>745</v>
      </c>
      <c r="C12" s="8" t="s">
        <v>43</v>
      </c>
      <c r="D12" s="15">
        <v>4.2953020134228186E-2</v>
      </c>
      <c r="E12" s="14">
        <v>0</v>
      </c>
      <c r="F12" s="14">
        <v>0</v>
      </c>
      <c r="G12" s="14">
        <v>7.2483221476510068E-2</v>
      </c>
      <c r="H12" s="14">
        <v>0</v>
      </c>
      <c r="I12" s="14">
        <v>0.24429530201342281</v>
      </c>
      <c r="J12" s="14">
        <v>0</v>
      </c>
      <c r="K12" s="15">
        <v>0</v>
      </c>
      <c r="L12" s="14">
        <v>1.3422818791946308E-3</v>
      </c>
      <c r="M12" s="14">
        <v>2.1476510067114093E-2</v>
      </c>
      <c r="N12" s="14">
        <v>1.8791946308724834E-2</v>
      </c>
      <c r="O12" s="14">
        <v>6.7114093959731542E-3</v>
      </c>
      <c r="P12" s="14">
        <v>1.6107382550335572E-2</v>
      </c>
      <c r="Q12" s="14">
        <v>1.3422818791946308E-3</v>
      </c>
      <c r="R12" s="14">
        <v>2.9530201342281879E-2</v>
      </c>
      <c r="S12" s="14">
        <v>0</v>
      </c>
      <c r="T12" s="14">
        <v>1.3422818791946308E-3</v>
      </c>
      <c r="U12" s="14">
        <v>0</v>
      </c>
      <c r="V12" s="14">
        <v>0</v>
      </c>
      <c r="W12" s="14">
        <v>0.14899328859060404</v>
      </c>
      <c r="X12" s="14">
        <v>3.4899328859060399E-2</v>
      </c>
      <c r="Y12" s="14">
        <v>6.7114093959731542E-3</v>
      </c>
      <c r="Z12" s="21">
        <v>0.3530201342281879</v>
      </c>
    </row>
    <row r="13" spans="1:26" x14ac:dyDescent="0.25">
      <c r="A13" s="4">
        <v>1985</v>
      </c>
      <c r="B13" s="8">
        <v>675</v>
      </c>
      <c r="C13" s="8" t="s">
        <v>43</v>
      </c>
      <c r="D13" s="15">
        <v>3.7037037037037035E-2</v>
      </c>
      <c r="E13" s="14">
        <v>2.9629629629629628E-3</v>
      </c>
      <c r="F13" s="14">
        <v>0</v>
      </c>
      <c r="G13" s="14">
        <v>0.04</v>
      </c>
      <c r="H13" s="14">
        <v>0</v>
      </c>
      <c r="I13" s="14">
        <v>0.11259259259259258</v>
      </c>
      <c r="J13" s="14">
        <v>0</v>
      </c>
      <c r="K13" s="15">
        <v>0</v>
      </c>
      <c r="L13" s="14">
        <v>4.4444444444444444E-3</v>
      </c>
      <c r="M13" s="14">
        <v>0</v>
      </c>
      <c r="N13" s="14">
        <v>5.4814814814814816E-2</v>
      </c>
      <c r="O13" s="14">
        <v>0</v>
      </c>
      <c r="P13" s="14">
        <v>2.9629629629629631E-2</v>
      </c>
      <c r="Q13" s="14">
        <v>4.296296296296296E-2</v>
      </c>
      <c r="R13" s="14">
        <v>1.4814814814814815E-2</v>
      </c>
      <c r="S13" s="14">
        <v>8.8888888888888889E-3</v>
      </c>
      <c r="T13" s="14">
        <v>4.4444444444444444E-3</v>
      </c>
      <c r="U13" s="14">
        <v>4.4444444444444444E-3</v>
      </c>
      <c r="V13" s="14">
        <v>0</v>
      </c>
      <c r="W13" s="14">
        <v>6.0740740740740741E-2</v>
      </c>
      <c r="X13" s="14">
        <v>8.1481481481481488E-2</v>
      </c>
      <c r="Y13" s="14">
        <v>8.8888888888888889E-3</v>
      </c>
      <c r="Z13" s="21">
        <v>0.49185185185185187</v>
      </c>
    </row>
    <row r="14" spans="1:26" x14ac:dyDescent="0.25">
      <c r="A14" s="4">
        <v>1986</v>
      </c>
      <c r="B14" s="8">
        <v>1393</v>
      </c>
      <c r="C14" s="8" t="s">
        <v>43</v>
      </c>
      <c r="D14" s="15">
        <v>4.3072505384063172E-3</v>
      </c>
      <c r="E14" s="14">
        <v>7.1787508973438624E-4</v>
      </c>
      <c r="F14" s="14">
        <v>0</v>
      </c>
      <c r="G14" s="14">
        <v>2.1536252692031586E-3</v>
      </c>
      <c r="H14" s="14">
        <v>0</v>
      </c>
      <c r="I14" s="14">
        <v>0.12634601579325197</v>
      </c>
      <c r="J14" s="14">
        <v>0</v>
      </c>
      <c r="K14" s="15">
        <v>0</v>
      </c>
      <c r="L14" s="14">
        <v>3.5893754486719309E-3</v>
      </c>
      <c r="M14" s="14">
        <v>6.4608758076094763E-3</v>
      </c>
      <c r="N14" s="14">
        <v>1.8664752333094042E-2</v>
      </c>
      <c r="O14" s="14">
        <v>0</v>
      </c>
      <c r="P14" s="14">
        <v>5.8147882268485281E-2</v>
      </c>
      <c r="Q14" s="14">
        <v>4.8097631012203879E-2</v>
      </c>
      <c r="R14" s="14">
        <v>7.1069633883704242E-2</v>
      </c>
      <c r="S14" s="14">
        <v>5.0251256281407036E-3</v>
      </c>
      <c r="T14" s="14">
        <v>0</v>
      </c>
      <c r="U14" s="14">
        <v>3.5893754486719309E-3</v>
      </c>
      <c r="V14" s="14">
        <v>0</v>
      </c>
      <c r="W14" s="14">
        <v>0.31012203876525485</v>
      </c>
      <c r="X14" s="14">
        <v>6.8198133524766696E-2</v>
      </c>
      <c r="Y14" s="14">
        <v>2.9432878679109833E-2</v>
      </c>
      <c r="Z14" s="21">
        <v>0.2440775305096913</v>
      </c>
    </row>
    <row r="15" spans="1:26" x14ac:dyDescent="0.25">
      <c r="A15" s="4">
        <v>1987</v>
      </c>
      <c r="B15" s="8">
        <v>1314</v>
      </c>
      <c r="C15" s="8" t="s">
        <v>43</v>
      </c>
      <c r="D15" s="15">
        <v>3.7290715372907152E-2</v>
      </c>
      <c r="E15" s="14">
        <v>3.0441400304414001E-3</v>
      </c>
      <c r="F15" s="14">
        <v>0</v>
      </c>
      <c r="G15" s="14">
        <v>3.8051750380517502E-2</v>
      </c>
      <c r="H15" s="14">
        <v>0</v>
      </c>
      <c r="I15" s="14">
        <v>9.7412480974124804E-2</v>
      </c>
      <c r="J15" s="14">
        <v>9.8934550989345504E-3</v>
      </c>
      <c r="K15" s="15">
        <v>0</v>
      </c>
      <c r="L15" s="14">
        <v>0</v>
      </c>
      <c r="M15" s="14">
        <v>1.2176560121765601E-2</v>
      </c>
      <c r="N15" s="14">
        <v>7.6103500761035003E-3</v>
      </c>
      <c r="O15" s="14">
        <v>0</v>
      </c>
      <c r="P15" s="14">
        <v>4.4140030441400302E-2</v>
      </c>
      <c r="Q15" s="14">
        <v>6.7732115677321153E-2</v>
      </c>
      <c r="R15" s="14">
        <v>6.9254185692541853E-2</v>
      </c>
      <c r="S15" s="14">
        <v>5.3272450532724502E-3</v>
      </c>
      <c r="T15" s="14">
        <v>7.6103500761035003E-4</v>
      </c>
      <c r="U15" s="14">
        <v>5.3272450532724502E-3</v>
      </c>
      <c r="V15" s="14">
        <v>0</v>
      </c>
      <c r="W15" s="14">
        <v>0.22831050228310501</v>
      </c>
      <c r="X15" s="14">
        <v>8.3713850837138504E-2</v>
      </c>
      <c r="Y15" s="14">
        <v>8.3713850837138504E-3</v>
      </c>
      <c r="Z15" s="21">
        <v>0.28158295281582951</v>
      </c>
    </row>
    <row r="16" spans="1:26" x14ac:dyDescent="0.25">
      <c r="A16" s="4">
        <v>1988</v>
      </c>
      <c r="B16" s="8">
        <v>1447</v>
      </c>
      <c r="C16" s="8" t="s">
        <v>43</v>
      </c>
      <c r="D16" s="15">
        <v>1.6586040082930201E-2</v>
      </c>
      <c r="E16" s="14">
        <v>2.7643400138217E-3</v>
      </c>
      <c r="F16" s="14">
        <v>0</v>
      </c>
      <c r="G16" s="14">
        <v>1.9350380096751902E-2</v>
      </c>
      <c r="H16" s="14">
        <v>0</v>
      </c>
      <c r="I16" s="14">
        <v>0.15894955079474776</v>
      </c>
      <c r="J16" s="14">
        <v>0</v>
      </c>
      <c r="K16" s="15">
        <v>0</v>
      </c>
      <c r="L16" s="14">
        <v>0</v>
      </c>
      <c r="M16" s="14">
        <v>0</v>
      </c>
      <c r="N16" s="14">
        <v>7.6019350380096759E-3</v>
      </c>
      <c r="O16" s="14">
        <v>0</v>
      </c>
      <c r="P16" s="14">
        <v>8.8458880442294399E-2</v>
      </c>
      <c r="Q16" s="14">
        <v>1.5894955079474776E-2</v>
      </c>
      <c r="R16" s="14">
        <v>6.3579820317899105E-2</v>
      </c>
      <c r="S16" s="14">
        <v>4.1465100207325502E-3</v>
      </c>
      <c r="T16" s="14">
        <v>0</v>
      </c>
      <c r="U16" s="14">
        <v>0</v>
      </c>
      <c r="V16" s="14">
        <v>0</v>
      </c>
      <c r="W16" s="14">
        <v>0.24187975120939875</v>
      </c>
      <c r="X16" s="14">
        <v>0.10366275051831375</v>
      </c>
      <c r="Y16" s="14">
        <v>1.1748445058742226E-2</v>
      </c>
      <c r="Z16" s="21">
        <v>0.26537664132688321</v>
      </c>
    </row>
    <row r="17" spans="1:26" x14ac:dyDescent="0.25">
      <c r="A17" s="4">
        <v>1989</v>
      </c>
      <c r="B17" s="8">
        <v>578</v>
      </c>
      <c r="C17" s="8" t="s">
        <v>43</v>
      </c>
      <c r="D17" s="15">
        <v>3.2871972318339097E-2</v>
      </c>
      <c r="E17" s="14">
        <v>0</v>
      </c>
      <c r="F17" s="14">
        <v>6.920415224913495E-3</v>
      </c>
      <c r="G17" s="14">
        <v>4.4982698961937718E-2</v>
      </c>
      <c r="H17" s="14">
        <v>0</v>
      </c>
      <c r="I17" s="14">
        <v>6.5743944636678195E-2</v>
      </c>
      <c r="J17" s="14">
        <v>0</v>
      </c>
      <c r="K17" s="15">
        <v>0</v>
      </c>
      <c r="L17" s="14">
        <v>0</v>
      </c>
      <c r="M17" s="14">
        <v>0</v>
      </c>
      <c r="N17" s="14">
        <v>1.384083044982699E-2</v>
      </c>
      <c r="O17" s="14">
        <v>0</v>
      </c>
      <c r="P17" s="14">
        <v>8.3044982698961933E-2</v>
      </c>
      <c r="Q17" s="14">
        <v>3.1141868512110725E-2</v>
      </c>
      <c r="R17" s="14">
        <v>9.5155709342560554E-2</v>
      </c>
      <c r="S17" s="14">
        <v>0</v>
      </c>
      <c r="T17" s="14">
        <v>0</v>
      </c>
      <c r="U17" s="14">
        <v>3.4602076124567475E-3</v>
      </c>
      <c r="V17" s="14">
        <v>0</v>
      </c>
      <c r="W17" s="14">
        <v>7.0934256055363326E-2</v>
      </c>
      <c r="X17" s="14">
        <v>7.0934256055363326E-2</v>
      </c>
      <c r="Y17" s="14">
        <v>1.9031141868512111E-2</v>
      </c>
      <c r="Z17" s="21">
        <v>0.46193771626297581</v>
      </c>
    </row>
    <row r="18" spans="1:26" x14ac:dyDescent="0.25">
      <c r="A18" s="4">
        <v>1990</v>
      </c>
      <c r="B18" s="8">
        <v>273</v>
      </c>
      <c r="C18" s="8" t="s">
        <v>43</v>
      </c>
      <c r="D18" s="15">
        <v>4.3956043956043953E-2</v>
      </c>
      <c r="E18" s="14">
        <v>0</v>
      </c>
      <c r="F18" s="14">
        <v>0</v>
      </c>
      <c r="G18" s="14">
        <v>1.8315018315018316E-2</v>
      </c>
      <c r="H18" s="14">
        <v>0</v>
      </c>
      <c r="I18" s="14">
        <v>0.14285714285714285</v>
      </c>
      <c r="J18" s="14">
        <v>0</v>
      </c>
      <c r="K18" s="15">
        <v>0</v>
      </c>
      <c r="L18" s="14">
        <v>0</v>
      </c>
      <c r="M18" s="14">
        <v>2.9304029304029304E-2</v>
      </c>
      <c r="N18" s="14">
        <v>3.2967032967032968E-2</v>
      </c>
      <c r="O18" s="14">
        <v>0</v>
      </c>
      <c r="P18" s="14">
        <v>6.95970695970696E-2</v>
      </c>
      <c r="Q18" s="14">
        <v>7.6923076923076927E-2</v>
      </c>
      <c r="R18" s="14">
        <v>2.197802197802198E-2</v>
      </c>
      <c r="S18" s="14">
        <v>0</v>
      </c>
      <c r="T18" s="14">
        <v>0</v>
      </c>
      <c r="U18" s="14">
        <v>3.2967032967032968E-2</v>
      </c>
      <c r="V18" s="14">
        <v>0</v>
      </c>
      <c r="W18" s="14">
        <v>0</v>
      </c>
      <c r="X18" s="14">
        <v>1.098901098901099E-2</v>
      </c>
      <c r="Y18" s="14">
        <v>7.3260073260073263E-2</v>
      </c>
      <c r="Z18" s="21">
        <v>0.44688644688644691</v>
      </c>
    </row>
    <row r="19" spans="1:26" x14ac:dyDescent="0.25">
      <c r="A19" s="4">
        <v>1991</v>
      </c>
      <c r="B19" s="8">
        <v>131</v>
      </c>
      <c r="C19" s="8" t="s">
        <v>43</v>
      </c>
      <c r="D19" s="15">
        <v>9.1603053435114504E-2</v>
      </c>
      <c r="E19" s="14">
        <v>3.8167938931297711E-2</v>
      </c>
      <c r="F19" s="14">
        <v>0</v>
      </c>
      <c r="G19" s="14">
        <v>3.0534351145038167E-2</v>
      </c>
      <c r="H19" s="14">
        <v>0</v>
      </c>
      <c r="I19" s="14">
        <v>5.3435114503816793E-2</v>
      </c>
      <c r="J19" s="14">
        <v>3.8167938931297711E-2</v>
      </c>
      <c r="K19" s="15">
        <v>0</v>
      </c>
      <c r="L19" s="14">
        <v>0</v>
      </c>
      <c r="M19" s="14">
        <v>1.5267175572519083E-2</v>
      </c>
      <c r="N19" s="14">
        <v>0</v>
      </c>
      <c r="O19" s="14">
        <v>0</v>
      </c>
      <c r="P19" s="14">
        <v>3.0534351145038167E-2</v>
      </c>
      <c r="Q19" s="14">
        <v>3.8167938931297711E-2</v>
      </c>
      <c r="R19" s="14">
        <v>7.6335877862595422E-2</v>
      </c>
      <c r="S19" s="14">
        <v>0</v>
      </c>
      <c r="T19" s="14">
        <v>0</v>
      </c>
      <c r="U19" s="14">
        <v>0</v>
      </c>
      <c r="V19" s="14">
        <v>0</v>
      </c>
      <c r="W19" s="14">
        <v>0.10687022900763359</v>
      </c>
      <c r="X19" s="14">
        <v>5.3435114503816793E-2</v>
      </c>
      <c r="Y19" s="14">
        <v>7.6335877862595417E-3</v>
      </c>
      <c r="Z19" s="21">
        <v>0.41984732824427479</v>
      </c>
    </row>
    <row r="20" spans="1:26" x14ac:dyDescent="0.25">
      <c r="A20" s="4">
        <v>1992</v>
      </c>
      <c r="B20" s="8">
        <v>186</v>
      </c>
      <c r="C20" s="8" t="s">
        <v>43</v>
      </c>
      <c r="D20" s="15">
        <v>2.1505376344086023E-2</v>
      </c>
      <c r="E20" s="14">
        <v>0</v>
      </c>
      <c r="F20" s="14">
        <v>0</v>
      </c>
      <c r="G20" s="14">
        <v>0</v>
      </c>
      <c r="H20" s="14">
        <v>0</v>
      </c>
      <c r="I20" s="14">
        <v>0.17741935483870969</v>
      </c>
      <c r="J20" s="14">
        <v>0</v>
      </c>
      <c r="K20" s="15">
        <v>0</v>
      </c>
      <c r="L20" s="14">
        <v>1.0752688172043012E-2</v>
      </c>
      <c r="M20" s="14">
        <v>2.1505376344086023E-2</v>
      </c>
      <c r="N20" s="14">
        <v>0</v>
      </c>
      <c r="O20" s="14">
        <v>0</v>
      </c>
      <c r="P20" s="14">
        <v>7.5268817204301078E-2</v>
      </c>
      <c r="Q20" s="14">
        <v>4.8387096774193547E-2</v>
      </c>
      <c r="R20" s="14">
        <v>0</v>
      </c>
      <c r="S20" s="14">
        <v>0</v>
      </c>
      <c r="T20" s="14">
        <v>0</v>
      </c>
      <c r="U20" s="14">
        <v>0</v>
      </c>
      <c r="V20" s="14">
        <v>0</v>
      </c>
      <c r="W20" s="14">
        <v>5.3763440860215055E-2</v>
      </c>
      <c r="X20" s="14">
        <v>0</v>
      </c>
      <c r="Y20" s="14">
        <v>4.8387096774193547E-2</v>
      </c>
      <c r="Z20" s="21">
        <v>0.543010752688172</v>
      </c>
    </row>
    <row r="21" spans="1:26" x14ac:dyDescent="0.25">
      <c r="A21" s="4">
        <v>1993</v>
      </c>
      <c r="B21" s="8">
        <v>327</v>
      </c>
      <c r="C21" s="8" t="s">
        <v>43</v>
      </c>
      <c r="D21" s="15">
        <v>3.3639143730886847E-2</v>
      </c>
      <c r="E21" s="14">
        <v>0</v>
      </c>
      <c r="F21" s="14">
        <v>0</v>
      </c>
      <c r="G21" s="14">
        <v>2.4464831804281346E-2</v>
      </c>
      <c r="H21" s="14">
        <v>0</v>
      </c>
      <c r="I21" s="14">
        <v>6.7278287461773695E-2</v>
      </c>
      <c r="J21" s="14">
        <v>0</v>
      </c>
      <c r="K21" s="15">
        <v>0</v>
      </c>
      <c r="L21" s="14">
        <v>0</v>
      </c>
      <c r="M21" s="14">
        <v>0</v>
      </c>
      <c r="N21" s="14">
        <v>9.1743119266055051E-3</v>
      </c>
      <c r="O21" s="14">
        <v>0</v>
      </c>
      <c r="P21" s="14">
        <v>0.13149847094801223</v>
      </c>
      <c r="Q21" s="14">
        <v>7.3394495412844041E-2</v>
      </c>
      <c r="R21" s="14">
        <v>4.2813455657492352E-2</v>
      </c>
      <c r="S21" s="14">
        <v>3.0581039755351682E-3</v>
      </c>
      <c r="T21" s="14">
        <v>0</v>
      </c>
      <c r="U21" s="14">
        <v>0</v>
      </c>
      <c r="V21" s="14">
        <v>0</v>
      </c>
      <c r="W21" s="14">
        <v>3.0581039755351681E-2</v>
      </c>
      <c r="X21" s="14">
        <v>0.14984709480122324</v>
      </c>
      <c r="Y21" s="14">
        <v>3.0581039755351681E-2</v>
      </c>
      <c r="Z21" s="21">
        <v>0.40366972477064222</v>
      </c>
    </row>
    <row r="22" spans="1:26" x14ac:dyDescent="0.25">
      <c r="A22" s="4">
        <v>1994</v>
      </c>
      <c r="B22" s="8">
        <v>213</v>
      </c>
      <c r="C22" s="8" t="s">
        <v>43</v>
      </c>
      <c r="D22" s="15">
        <v>4.2253521126760563E-2</v>
      </c>
      <c r="E22" s="14">
        <v>0</v>
      </c>
      <c r="F22" s="14">
        <v>0</v>
      </c>
      <c r="G22" s="14">
        <v>1.8779342723004695E-2</v>
      </c>
      <c r="H22" s="14">
        <v>0</v>
      </c>
      <c r="I22" s="14">
        <v>1.8779342723004695E-2</v>
      </c>
      <c r="J22" s="14">
        <v>0</v>
      </c>
      <c r="K22" s="15">
        <v>0</v>
      </c>
      <c r="L22" s="14">
        <v>0</v>
      </c>
      <c r="M22" s="14">
        <v>0</v>
      </c>
      <c r="N22" s="14">
        <v>0</v>
      </c>
      <c r="O22" s="14">
        <v>0</v>
      </c>
      <c r="P22" s="14">
        <v>1.4084507042253521E-2</v>
      </c>
      <c r="Q22" s="14">
        <v>0</v>
      </c>
      <c r="R22" s="14">
        <v>1.8779342723004695E-2</v>
      </c>
      <c r="S22" s="14">
        <v>0</v>
      </c>
      <c r="T22" s="14">
        <v>0</v>
      </c>
      <c r="U22" s="14">
        <v>0</v>
      </c>
      <c r="V22" s="14">
        <v>0</v>
      </c>
      <c r="W22" s="14">
        <v>0</v>
      </c>
      <c r="X22" s="14">
        <v>0</v>
      </c>
      <c r="Y22" s="14">
        <v>7.5117370892018781E-2</v>
      </c>
      <c r="Z22" s="21">
        <v>0.81220657276995301</v>
      </c>
    </row>
    <row r="23" spans="1:26" x14ac:dyDescent="0.25">
      <c r="A23" s="4">
        <v>1995</v>
      </c>
      <c r="B23" s="8">
        <v>169</v>
      </c>
      <c r="C23" s="8" t="s">
        <v>43</v>
      </c>
      <c r="D23" s="15">
        <v>5.9171597633136093E-3</v>
      </c>
      <c r="E23" s="14">
        <v>0</v>
      </c>
      <c r="F23" s="14">
        <v>0</v>
      </c>
      <c r="G23" s="14">
        <v>1.7751479289940829E-2</v>
      </c>
      <c r="H23" s="14">
        <v>0</v>
      </c>
      <c r="I23" s="14">
        <v>1.7751479289940829E-2</v>
      </c>
      <c r="J23" s="14">
        <v>2.3668639053254437E-2</v>
      </c>
      <c r="K23" s="15">
        <v>0</v>
      </c>
      <c r="L23" s="14">
        <v>0</v>
      </c>
      <c r="M23" s="14">
        <v>0</v>
      </c>
      <c r="N23" s="14">
        <v>1.1834319526627219E-2</v>
      </c>
      <c r="O23" s="14">
        <v>0</v>
      </c>
      <c r="P23" s="14">
        <v>2.9585798816568046E-2</v>
      </c>
      <c r="Q23" s="14">
        <v>0</v>
      </c>
      <c r="R23" s="14">
        <v>1.7751479289940829E-2</v>
      </c>
      <c r="S23" s="14">
        <v>0</v>
      </c>
      <c r="T23" s="14">
        <v>1.1834319526627219E-2</v>
      </c>
      <c r="U23" s="14">
        <v>0</v>
      </c>
      <c r="V23" s="14">
        <v>0</v>
      </c>
      <c r="W23" s="14">
        <v>0</v>
      </c>
      <c r="X23" s="14">
        <v>1.7751479289940829E-2</v>
      </c>
      <c r="Y23" s="14">
        <v>1.7751479289940829E-2</v>
      </c>
      <c r="Z23" s="21">
        <v>0.82840236686390534</v>
      </c>
    </row>
    <row r="24" spans="1:26" x14ac:dyDescent="0.25">
      <c r="A24" s="4">
        <v>1996</v>
      </c>
      <c r="B24" s="8">
        <v>270</v>
      </c>
      <c r="C24" s="8" t="s">
        <v>43</v>
      </c>
      <c r="D24" s="15">
        <v>4.0740740740740744E-2</v>
      </c>
      <c r="E24" s="14">
        <v>0</v>
      </c>
      <c r="F24" s="14">
        <v>0</v>
      </c>
      <c r="G24" s="14">
        <v>0</v>
      </c>
      <c r="H24" s="14">
        <v>0</v>
      </c>
      <c r="I24" s="14">
        <v>0</v>
      </c>
      <c r="J24" s="14">
        <v>0</v>
      </c>
      <c r="K24" s="15">
        <v>0</v>
      </c>
      <c r="L24" s="14">
        <v>2.2222222222222223E-2</v>
      </c>
      <c r="M24" s="14">
        <v>0</v>
      </c>
      <c r="N24" s="14">
        <v>0</v>
      </c>
      <c r="O24" s="14">
        <v>0</v>
      </c>
      <c r="P24" s="14">
        <v>7.4074074074074077E-3</v>
      </c>
      <c r="Q24" s="14">
        <v>0</v>
      </c>
      <c r="R24" s="14">
        <v>5.5555555555555552E-2</v>
      </c>
      <c r="S24" s="14">
        <v>0</v>
      </c>
      <c r="T24" s="14">
        <v>0</v>
      </c>
      <c r="U24" s="14">
        <v>0</v>
      </c>
      <c r="V24" s="14">
        <v>0</v>
      </c>
      <c r="W24" s="14">
        <v>1.1111111111111112E-2</v>
      </c>
      <c r="X24" s="14">
        <v>3.3333333333333333E-2</v>
      </c>
      <c r="Y24" s="14">
        <v>0</v>
      </c>
      <c r="Z24" s="21">
        <v>0.82962962962962961</v>
      </c>
    </row>
    <row r="25" spans="1:26" x14ac:dyDescent="0.25">
      <c r="A25" s="4">
        <v>1997</v>
      </c>
      <c r="B25" s="8">
        <v>165</v>
      </c>
      <c r="C25" s="8" t="s">
        <v>43</v>
      </c>
      <c r="D25" s="15">
        <v>5.4545454545454543E-2</v>
      </c>
      <c r="E25" s="14">
        <v>0</v>
      </c>
      <c r="F25" s="14">
        <v>9.696969696969697E-2</v>
      </c>
      <c r="G25" s="14">
        <v>2.4242424242424242E-2</v>
      </c>
      <c r="H25" s="14">
        <v>0</v>
      </c>
      <c r="I25" s="14">
        <v>5.4545454545454543E-2</v>
      </c>
      <c r="J25" s="14">
        <v>0</v>
      </c>
      <c r="K25" s="15">
        <v>0</v>
      </c>
      <c r="L25" s="14">
        <v>2.4242424242424242E-2</v>
      </c>
      <c r="M25" s="14">
        <v>0</v>
      </c>
      <c r="N25" s="14">
        <v>0</v>
      </c>
      <c r="O25" s="14">
        <v>0</v>
      </c>
      <c r="P25" s="14">
        <v>1.2121212121212121E-2</v>
      </c>
      <c r="Q25" s="14">
        <v>0</v>
      </c>
      <c r="R25" s="14">
        <v>4.2424242424242427E-2</v>
      </c>
      <c r="S25" s="14">
        <v>0</v>
      </c>
      <c r="T25" s="14">
        <v>0</v>
      </c>
      <c r="U25" s="14">
        <v>0</v>
      </c>
      <c r="V25" s="14">
        <v>0</v>
      </c>
      <c r="W25" s="14">
        <v>0</v>
      </c>
      <c r="X25" s="14">
        <v>1.2121212121212121E-2</v>
      </c>
      <c r="Y25" s="14">
        <v>0</v>
      </c>
      <c r="Z25" s="21">
        <v>0.67878787878787883</v>
      </c>
    </row>
    <row r="26" spans="1:26" x14ac:dyDescent="0.25">
      <c r="A26" s="4">
        <v>1998</v>
      </c>
      <c r="B26" s="8">
        <v>78</v>
      </c>
      <c r="C26" s="8" t="s">
        <v>43</v>
      </c>
      <c r="D26" s="15">
        <v>3.8461538461538464E-2</v>
      </c>
      <c r="E26" s="14">
        <v>0</v>
      </c>
      <c r="F26" s="14">
        <v>0</v>
      </c>
      <c r="G26" s="14">
        <v>3.8461538461538464E-2</v>
      </c>
      <c r="H26" s="14">
        <v>0</v>
      </c>
      <c r="I26" s="14">
        <v>0</v>
      </c>
      <c r="J26" s="14">
        <v>0</v>
      </c>
      <c r="K26" s="15">
        <v>0</v>
      </c>
      <c r="L26" s="14">
        <v>0</v>
      </c>
      <c r="M26" s="14">
        <v>0</v>
      </c>
      <c r="N26" s="14">
        <v>0</v>
      </c>
      <c r="O26" s="14">
        <v>0</v>
      </c>
      <c r="P26" s="14">
        <v>2.564102564102564E-2</v>
      </c>
      <c r="Q26" s="14">
        <v>2.564102564102564E-2</v>
      </c>
      <c r="R26" s="14">
        <v>7.6923076923076927E-2</v>
      </c>
      <c r="S26" s="14">
        <v>0</v>
      </c>
      <c r="T26" s="14">
        <v>0</v>
      </c>
      <c r="U26" s="14">
        <v>0</v>
      </c>
      <c r="V26" s="14">
        <v>0</v>
      </c>
      <c r="W26" s="14">
        <v>0</v>
      </c>
      <c r="X26" s="14">
        <v>0</v>
      </c>
      <c r="Y26" s="14">
        <v>7.6923076923076927E-2</v>
      </c>
      <c r="Z26" s="21">
        <v>0.71794871794871795</v>
      </c>
    </row>
    <row r="27" spans="1:26" x14ac:dyDescent="0.25">
      <c r="A27" s="4">
        <v>1999</v>
      </c>
      <c r="B27" s="8">
        <v>140</v>
      </c>
      <c r="C27" s="8" t="s">
        <v>43</v>
      </c>
      <c r="D27" s="15">
        <v>4.2857142857142858E-2</v>
      </c>
      <c r="E27" s="14">
        <v>0</v>
      </c>
      <c r="F27" s="14">
        <v>3.5714285714285712E-2</v>
      </c>
      <c r="G27" s="14">
        <v>0</v>
      </c>
      <c r="H27" s="14">
        <v>5.7142857142857141E-2</v>
      </c>
      <c r="I27" s="14">
        <v>4.2857142857142858E-2</v>
      </c>
      <c r="J27" s="14">
        <v>0</v>
      </c>
      <c r="K27" s="15">
        <v>0</v>
      </c>
      <c r="L27" s="14">
        <v>0</v>
      </c>
      <c r="M27" s="14">
        <v>0</v>
      </c>
      <c r="N27" s="14">
        <v>0</v>
      </c>
      <c r="O27" s="14">
        <v>0</v>
      </c>
      <c r="P27" s="14">
        <v>4.2857142857142858E-2</v>
      </c>
      <c r="Q27" s="14">
        <v>2.8571428571428571E-2</v>
      </c>
      <c r="R27" s="14">
        <v>0.05</v>
      </c>
      <c r="S27" s="14">
        <v>0</v>
      </c>
      <c r="T27" s="14">
        <v>0</v>
      </c>
      <c r="U27" s="14">
        <v>0</v>
      </c>
      <c r="V27" s="14">
        <v>0</v>
      </c>
      <c r="W27" s="14">
        <v>0</v>
      </c>
      <c r="X27" s="14">
        <v>0.14285714285714285</v>
      </c>
      <c r="Y27" s="14">
        <v>7.1428571428571426E-3</v>
      </c>
      <c r="Z27" s="21">
        <v>0.55000000000000004</v>
      </c>
    </row>
    <row r="28" spans="1:26" x14ac:dyDescent="0.25">
      <c r="A28" s="4">
        <v>2000</v>
      </c>
      <c r="B28" s="8">
        <v>98</v>
      </c>
      <c r="C28" s="8" t="s">
        <v>43</v>
      </c>
      <c r="D28" s="15">
        <v>3.0612244897959183E-2</v>
      </c>
      <c r="E28" s="14">
        <v>0</v>
      </c>
      <c r="F28" s="14">
        <v>0</v>
      </c>
      <c r="G28" s="14">
        <v>0</v>
      </c>
      <c r="H28" s="14">
        <v>0</v>
      </c>
      <c r="I28" s="14">
        <v>8.1632653061224483E-2</v>
      </c>
      <c r="J28" s="14">
        <v>0.12244897959183673</v>
      </c>
      <c r="K28" s="15">
        <v>0</v>
      </c>
      <c r="L28" s="14">
        <v>0</v>
      </c>
      <c r="M28" s="14">
        <v>0</v>
      </c>
      <c r="N28" s="14">
        <v>0</v>
      </c>
      <c r="O28" s="14">
        <v>0</v>
      </c>
      <c r="P28" s="14">
        <v>2.0408163265306121E-2</v>
      </c>
      <c r="Q28" s="14">
        <v>2.0408163265306121E-2</v>
      </c>
      <c r="R28" s="14">
        <v>0.11224489795918367</v>
      </c>
      <c r="S28" s="14">
        <v>0</v>
      </c>
      <c r="T28" s="14">
        <v>0</v>
      </c>
      <c r="U28" s="14">
        <v>0</v>
      </c>
      <c r="V28" s="14">
        <v>0</v>
      </c>
      <c r="W28" s="14">
        <v>5.1020408163265307E-2</v>
      </c>
      <c r="X28" s="14">
        <v>5.1020408163265307E-2</v>
      </c>
      <c r="Y28" s="14">
        <v>0</v>
      </c>
      <c r="Z28" s="21">
        <v>0.51020408163265307</v>
      </c>
    </row>
    <row r="29" spans="1:26" x14ac:dyDescent="0.25">
      <c r="A29" s="4">
        <v>2001</v>
      </c>
      <c r="B29" s="8">
        <v>459</v>
      </c>
      <c r="C29" s="8" t="s">
        <v>43</v>
      </c>
      <c r="D29" s="15">
        <v>8.7145969498910684E-3</v>
      </c>
      <c r="E29" s="14">
        <v>0</v>
      </c>
      <c r="F29" s="14">
        <v>0</v>
      </c>
      <c r="G29" s="14">
        <v>0</v>
      </c>
      <c r="H29" s="14">
        <v>0</v>
      </c>
      <c r="I29" s="14">
        <v>1.3071895424836602E-2</v>
      </c>
      <c r="J29" s="14">
        <v>3.2679738562091505E-2</v>
      </c>
      <c r="K29" s="15">
        <v>0</v>
      </c>
      <c r="L29" s="14">
        <v>0</v>
      </c>
      <c r="M29" s="14">
        <v>0</v>
      </c>
      <c r="N29" s="14">
        <v>0</v>
      </c>
      <c r="O29" s="14">
        <v>0</v>
      </c>
      <c r="P29" s="14">
        <v>3.0501089324618737E-2</v>
      </c>
      <c r="Q29" s="14">
        <v>9.1503267973856203E-2</v>
      </c>
      <c r="R29" s="14">
        <v>7.407407407407407E-2</v>
      </c>
      <c r="S29" s="14">
        <v>4.3572984749455342E-3</v>
      </c>
      <c r="T29" s="14">
        <v>0</v>
      </c>
      <c r="U29" s="14">
        <v>0</v>
      </c>
      <c r="V29" s="14">
        <v>0</v>
      </c>
      <c r="W29" s="14">
        <v>1.5250544662309368E-2</v>
      </c>
      <c r="X29" s="14">
        <v>2.3965141612200435E-2</v>
      </c>
      <c r="Y29" s="14">
        <v>2.3965141612200435E-2</v>
      </c>
      <c r="Z29" s="21">
        <v>0.68191721132897598</v>
      </c>
    </row>
    <row r="30" spans="1:26" x14ac:dyDescent="0.25">
      <c r="A30" s="4">
        <v>2002</v>
      </c>
      <c r="B30" s="8">
        <v>525</v>
      </c>
      <c r="C30" s="8" t="s">
        <v>43</v>
      </c>
      <c r="D30" s="15">
        <v>6.2857142857142861E-2</v>
      </c>
      <c r="E30" s="14">
        <v>0</v>
      </c>
      <c r="F30" s="14">
        <v>0</v>
      </c>
      <c r="G30" s="14">
        <v>9.5238095238095247E-3</v>
      </c>
      <c r="H30" s="14">
        <v>0</v>
      </c>
      <c r="I30" s="14">
        <v>7.047619047619047E-2</v>
      </c>
      <c r="J30" s="14">
        <v>3.0476190476190476E-2</v>
      </c>
      <c r="K30" s="15">
        <v>0</v>
      </c>
      <c r="L30" s="14">
        <v>0</v>
      </c>
      <c r="M30" s="14">
        <v>0</v>
      </c>
      <c r="N30" s="14">
        <v>0</v>
      </c>
      <c r="O30" s="14">
        <v>0</v>
      </c>
      <c r="P30" s="14">
        <v>0.18095238095238095</v>
      </c>
      <c r="Q30" s="14">
        <v>0.2</v>
      </c>
      <c r="R30" s="14">
        <v>7.8095238095238093E-2</v>
      </c>
      <c r="S30" s="14">
        <v>1.5238095238095238E-2</v>
      </c>
      <c r="T30" s="14">
        <v>0</v>
      </c>
      <c r="U30" s="14">
        <v>0</v>
      </c>
      <c r="V30" s="14">
        <v>0</v>
      </c>
      <c r="W30" s="14">
        <v>3.4285714285714287E-2</v>
      </c>
      <c r="X30" s="14">
        <v>3.8095238095238099E-2</v>
      </c>
      <c r="Y30" s="14">
        <v>2.0952380952380951E-2</v>
      </c>
      <c r="Z30" s="21">
        <v>0.25904761904761903</v>
      </c>
    </row>
    <row r="31" spans="1:26" x14ac:dyDescent="0.25">
      <c r="A31" s="4">
        <v>2003</v>
      </c>
      <c r="B31" s="8">
        <v>518</v>
      </c>
      <c r="C31" s="8" t="s">
        <v>43</v>
      </c>
      <c r="D31" s="15">
        <v>5.019305019305019E-2</v>
      </c>
      <c r="E31" s="14">
        <v>0</v>
      </c>
      <c r="F31" s="14">
        <v>0</v>
      </c>
      <c r="G31" s="14">
        <v>1.3513513513513514E-2</v>
      </c>
      <c r="H31" s="14">
        <v>0</v>
      </c>
      <c r="I31" s="14">
        <v>9.6525096525096526E-2</v>
      </c>
      <c r="J31" s="14">
        <v>1.9305019305019305E-2</v>
      </c>
      <c r="K31" s="15">
        <v>0</v>
      </c>
      <c r="L31" s="14">
        <v>1.3513513513513514E-2</v>
      </c>
      <c r="M31" s="14">
        <v>0</v>
      </c>
      <c r="N31" s="14">
        <v>0</v>
      </c>
      <c r="O31" s="14">
        <v>0</v>
      </c>
      <c r="P31" s="14">
        <v>8.8803088803088806E-2</v>
      </c>
      <c r="Q31" s="14">
        <v>6.5637065637065631E-2</v>
      </c>
      <c r="R31" s="14">
        <v>8.6872586872586879E-2</v>
      </c>
      <c r="S31" s="14">
        <v>0</v>
      </c>
      <c r="T31" s="14">
        <v>0</v>
      </c>
      <c r="U31" s="14">
        <v>0</v>
      </c>
      <c r="V31" s="14">
        <v>0</v>
      </c>
      <c r="W31" s="14">
        <v>8.8803088803088806E-2</v>
      </c>
      <c r="X31" s="14">
        <v>5.019305019305019E-2</v>
      </c>
      <c r="Y31" s="14">
        <v>3.8610038610038609E-2</v>
      </c>
      <c r="Z31" s="21">
        <v>0.38803088803088803</v>
      </c>
    </row>
    <row r="32" spans="1:26" x14ac:dyDescent="0.25">
      <c r="A32" s="4">
        <v>2004</v>
      </c>
      <c r="B32" s="8">
        <v>206</v>
      </c>
      <c r="C32" s="8" t="s">
        <v>43</v>
      </c>
      <c r="D32" s="15">
        <v>4.3689320388349509E-2</v>
      </c>
      <c r="E32" s="14">
        <v>0</v>
      </c>
      <c r="F32" s="14">
        <v>0</v>
      </c>
      <c r="G32" s="14">
        <v>9.7087378640776691E-3</v>
      </c>
      <c r="H32" s="14">
        <v>0</v>
      </c>
      <c r="I32" s="14">
        <v>6.3106796116504854E-2</v>
      </c>
      <c r="J32" s="14">
        <v>0</v>
      </c>
      <c r="K32" s="15">
        <v>0</v>
      </c>
      <c r="L32" s="14">
        <v>0</v>
      </c>
      <c r="M32" s="14">
        <v>0</v>
      </c>
      <c r="N32" s="14">
        <v>0</v>
      </c>
      <c r="O32" s="14">
        <v>0</v>
      </c>
      <c r="P32" s="14">
        <v>9.2233009708737865E-2</v>
      </c>
      <c r="Q32" s="14">
        <v>9.2233009708737865E-2</v>
      </c>
      <c r="R32" s="14">
        <v>8.7378640776699032E-2</v>
      </c>
      <c r="S32" s="14">
        <v>0</v>
      </c>
      <c r="T32" s="14">
        <v>0</v>
      </c>
      <c r="U32" s="14">
        <v>1.4563106796116505E-2</v>
      </c>
      <c r="V32" s="14">
        <v>0</v>
      </c>
      <c r="W32" s="14">
        <v>9.2233009708737865E-2</v>
      </c>
      <c r="X32" s="14">
        <v>2.4271844660194174E-2</v>
      </c>
      <c r="Y32" s="14">
        <v>6.7961165048543687E-2</v>
      </c>
      <c r="Z32" s="21">
        <v>0.41262135922330095</v>
      </c>
    </row>
    <row r="33" spans="1:26" x14ac:dyDescent="0.25">
      <c r="A33" s="4">
        <v>2005</v>
      </c>
      <c r="B33" s="8">
        <v>229</v>
      </c>
      <c r="C33" s="8" t="s">
        <v>43</v>
      </c>
      <c r="D33" s="15">
        <v>2.6200873362445413E-2</v>
      </c>
      <c r="E33" s="14">
        <v>6.5502183406113537E-2</v>
      </c>
      <c r="F33" s="14">
        <v>0</v>
      </c>
      <c r="G33" s="14">
        <v>2.6200873362445413E-2</v>
      </c>
      <c r="H33" s="14">
        <v>0</v>
      </c>
      <c r="I33" s="14">
        <v>4.3668122270742356E-2</v>
      </c>
      <c r="J33" s="14">
        <v>3.0567685589519649E-2</v>
      </c>
      <c r="K33" s="15">
        <v>0</v>
      </c>
      <c r="L33" s="14">
        <v>0</v>
      </c>
      <c r="M33" s="14">
        <v>0</v>
      </c>
      <c r="N33" s="14">
        <v>0</v>
      </c>
      <c r="O33" s="14">
        <v>0</v>
      </c>
      <c r="P33" s="14">
        <v>4.3668122270742356E-2</v>
      </c>
      <c r="Q33" s="14">
        <v>5.2401746724890827E-2</v>
      </c>
      <c r="R33" s="14">
        <v>3.4934497816593885E-2</v>
      </c>
      <c r="S33" s="14">
        <v>0</v>
      </c>
      <c r="T33" s="14">
        <v>0</v>
      </c>
      <c r="U33" s="14">
        <v>0</v>
      </c>
      <c r="V33" s="14">
        <v>0</v>
      </c>
      <c r="W33" s="14">
        <v>3.4934497816593885E-2</v>
      </c>
      <c r="X33" s="14">
        <v>3.9301310043668124E-2</v>
      </c>
      <c r="Y33" s="14">
        <v>1.3100436681222707E-2</v>
      </c>
      <c r="Z33" s="21">
        <v>0.58951965065502188</v>
      </c>
    </row>
    <row r="34" spans="1:26" x14ac:dyDescent="0.25">
      <c r="A34" s="4">
        <v>2006</v>
      </c>
      <c r="B34" s="8">
        <v>138</v>
      </c>
      <c r="C34" s="8" t="s">
        <v>43</v>
      </c>
      <c r="D34" s="15">
        <v>5.7971014492753624E-2</v>
      </c>
      <c r="E34" s="14">
        <v>0</v>
      </c>
      <c r="F34" s="14">
        <v>0</v>
      </c>
      <c r="G34" s="14">
        <v>2.8985507246376812E-2</v>
      </c>
      <c r="H34" s="14">
        <v>0</v>
      </c>
      <c r="I34" s="14">
        <v>5.0724637681159424E-2</v>
      </c>
      <c r="J34" s="14">
        <v>0</v>
      </c>
      <c r="K34" s="15">
        <v>0</v>
      </c>
      <c r="L34" s="14">
        <v>0</v>
      </c>
      <c r="M34" s="14">
        <v>0</v>
      </c>
      <c r="N34" s="14">
        <v>0</v>
      </c>
      <c r="O34" s="14">
        <v>0</v>
      </c>
      <c r="P34" s="14">
        <v>5.0724637681159424E-2</v>
      </c>
      <c r="Q34" s="14">
        <v>2.1739130434782608E-2</v>
      </c>
      <c r="R34" s="14">
        <v>1.4492753623188406E-2</v>
      </c>
      <c r="S34" s="14">
        <v>0</v>
      </c>
      <c r="T34" s="14">
        <v>0</v>
      </c>
      <c r="U34" s="14">
        <v>0</v>
      </c>
      <c r="V34" s="14">
        <v>0</v>
      </c>
      <c r="W34" s="14">
        <v>2.1739130434782608E-2</v>
      </c>
      <c r="X34" s="14">
        <v>0.10869565217391304</v>
      </c>
      <c r="Y34" s="14">
        <v>0</v>
      </c>
      <c r="Z34" s="21">
        <v>0.64492753623188404</v>
      </c>
    </row>
    <row r="35" spans="1:26" x14ac:dyDescent="0.25">
      <c r="A35" s="4">
        <v>2007</v>
      </c>
      <c r="B35" s="8">
        <v>136</v>
      </c>
      <c r="C35" s="8" t="s">
        <v>43</v>
      </c>
      <c r="D35" s="15">
        <v>2.2058823529411766E-2</v>
      </c>
      <c r="E35" s="14">
        <v>1.4705882352941176E-2</v>
      </c>
      <c r="F35" s="14">
        <v>0</v>
      </c>
      <c r="G35" s="14">
        <v>5.1470588235294115E-2</v>
      </c>
      <c r="H35" s="14">
        <v>0</v>
      </c>
      <c r="I35" s="14">
        <v>0.10294117647058823</v>
      </c>
      <c r="J35" s="14">
        <v>3.6764705882352942E-2</v>
      </c>
      <c r="K35" s="15">
        <v>0</v>
      </c>
      <c r="L35" s="14">
        <v>0</v>
      </c>
      <c r="M35" s="14">
        <v>0</v>
      </c>
      <c r="N35" s="14">
        <v>0</v>
      </c>
      <c r="O35" s="14">
        <v>0</v>
      </c>
      <c r="P35" s="14">
        <v>0.13235294117647059</v>
      </c>
      <c r="Q35" s="14">
        <v>2.9411764705882353E-2</v>
      </c>
      <c r="R35" s="14">
        <v>0</v>
      </c>
      <c r="S35" s="14">
        <v>1.4705882352941176E-2</v>
      </c>
      <c r="T35" s="14">
        <v>0</v>
      </c>
      <c r="U35" s="14">
        <v>0</v>
      </c>
      <c r="V35" s="14">
        <v>0</v>
      </c>
      <c r="W35" s="14">
        <v>0</v>
      </c>
      <c r="X35" s="14">
        <v>0</v>
      </c>
      <c r="Y35" s="14">
        <v>0</v>
      </c>
      <c r="Z35" s="21">
        <v>0.59558823529411764</v>
      </c>
    </row>
    <row r="36" spans="1:26" x14ac:dyDescent="0.25">
      <c r="A36" s="4">
        <v>2008</v>
      </c>
      <c r="B36" s="8">
        <v>189</v>
      </c>
      <c r="C36" s="8" t="s">
        <v>43</v>
      </c>
      <c r="D36" s="15">
        <v>0</v>
      </c>
      <c r="E36" s="14">
        <v>0</v>
      </c>
      <c r="F36" s="14">
        <v>0</v>
      </c>
      <c r="G36" s="14">
        <v>0</v>
      </c>
      <c r="H36" s="14">
        <v>0</v>
      </c>
      <c r="I36" s="14">
        <v>8.4656084656084651E-2</v>
      </c>
      <c r="J36" s="14">
        <v>0</v>
      </c>
      <c r="K36" s="15">
        <v>0</v>
      </c>
      <c r="L36" s="14">
        <v>0</v>
      </c>
      <c r="M36" s="14">
        <v>0</v>
      </c>
      <c r="N36" s="14">
        <v>0</v>
      </c>
      <c r="O36" s="14">
        <v>0</v>
      </c>
      <c r="P36" s="14">
        <v>2.1164021164021163E-2</v>
      </c>
      <c r="Q36" s="14">
        <v>5.2910052910052907E-2</v>
      </c>
      <c r="R36" s="14">
        <v>0</v>
      </c>
      <c r="S36" s="14">
        <v>0</v>
      </c>
      <c r="T36" s="14">
        <v>0</v>
      </c>
      <c r="U36" s="14">
        <v>1.5873015873015872E-2</v>
      </c>
      <c r="V36" s="14">
        <v>0</v>
      </c>
      <c r="W36" s="14">
        <v>2.6455026455026454E-2</v>
      </c>
      <c r="X36" s="14">
        <v>0.10052910052910052</v>
      </c>
      <c r="Y36" s="14">
        <v>1.5873015873015872E-2</v>
      </c>
      <c r="Z36" s="21">
        <v>0.68253968253968256</v>
      </c>
    </row>
    <row r="37" spans="1:26" x14ac:dyDescent="0.25">
      <c r="A37" s="4">
        <v>2009</v>
      </c>
      <c r="B37" s="8">
        <v>428</v>
      </c>
      <c r="C37" s="8" t="s">
        <v>43</v>
      </c>
      <c r="D37" s="15">
        <v>2.1028037383177569E-2</v>
      </c>
      <c r="E37" s="14">
        <v>0</v>
      </c>
      <c r="F37" s="14">
        <v>1.1682242990654205E-2</v>
      </c>
      <c r="G37" s="14">
        <v>0</v>
      </c>
      <c r="H37" s="14">
        <v>7.0093457943925233E-3</v>
      </c>
      <c r="I37" s="14">
        <v>1.4018691588785047E-2</v>
      </c>
      <c r="J37" s="14">
        <v>1.4018691588785047E-2</v>
      </c>
      <c r="K37" s="15">
        <v>0</v>
      </c>
      <c r="L37" s="14">
        <v>2.5700934579439252E-2</v>
      </c>
      <c r="M37" s="14">
        <v>0</v>
      </c>
      <c r="N37" s="14">
        <v>0</v>
      </c>
      <c r="O37" s="14">
        <v>0</v>
      </c>
      <c r="P37" s="14">
        <v>5.6074766355140186E-2</v>
      </c>
      <c r="Q37" s="14">
        <v>3.5046728971962614E-2</v>
      </c>
      <c r="R37" s="14">
        <v>0</v>
      </c>
      <c r="S37" s="14">
        <v>0</v>
      </c>
      <c r="T37" s="14">
        <v>0</v>
      </c>
      <c r="U37" s="14">
        <v>1.1682242990654205E-2</v>
      </c>
      <c r="V37" s="14">
        <v>0</v>
      </c>
      <c r="W37" s="14">
        <v>1.4018691588785047E-2</v>
      </c>
      <c r="X37" s="14">
        <v>7.2429906542056069E-2</v>
      </c>
      <c r="Y37" s="14">
        <v>4.2056074766355138E-2</v>
      </c>
      <c r="Z37" s="21">
        <v>0.67523364485981308</v>
      </c>
    </row>
    <row r="38" spans="1:26" x14ac:dyDescent="0.25">
      <c r="A38" s="4">
        <v>2010</v>
      </c>
      <c r="B38" s="8">
        <v>597</v>
      </c>
      <c r="C38" s="8" t="s">
        <v>43</v>
      </c>
      <c r="D38" s="15">
        <v>2.5125628140703519E-2</v>
      </c>
      <c r="E38" s="14">
        <v>3.3500837520938024E-3</v>
      </c>
      <c r="F38" s="14">
        <v>0</v>
      </c>
      <c r="G38" s="14">
        <v>1.0050251256281407E-2</v>
      </c>
      <c r="H38" s="14">
        <v>3.3500837520938024E-3</v>
      </c>
      <c r="I38" s="14">
        <v>3.1825795644891124E-2</v>
      </c>
      <c r="J38" s="14">
        <v>1.1725293132328308E-2</v>
      </c>
      <c r="K38" s="15">
        <v>0</v>
      </c>
      <c r="L38" s="14">
        <v>0</v>
      </c>
      <c r="M38" s="14">
        <v>0</v>
      </c>
      <c r="N38" s="14">
        <v>0</v>
      </c>
      <c r="O38" s="14">
        <v>0</v>
      </c>
      <c r="P38" s="14">
        <v>8.5427135678391955E-2</v>
      </c>
      <c r="Q38" s="14">
        <v>9.7152428810720268E-2</v>
      </c>
      <c r="R38" s="14">
        <v>1.340033500837521E-2</v>
      </c>
      <c r="S38" s="14">
        <v>3.3500837520938024E-3</v>
      </c>
      <c r="T38" s="14">
        <v>0</v>
      </c>
      <c r="U38" s="14">
        <v>0</v>
      </c>
      <c r="V38" s="14">
        <v>0</v>
      </c>
      <c r="W38" s="14">
        <v>1.675041876046901E-2</v>
      </c>
      <c r="X38" s="14">
        <v>1.340033500837521E-2</v>
      </c>
      <c r="Y38" s="14">
        <v>3.1825795644891124E-2</v>
      </c>
      <c r="Z38" s="21">
        <v>0.65326633165829151</v>
      </c>
    </row>
    <row r="39" spans="1:26" x14ac:dyDescent="0.25">
      <c r="A39" s="4">
        <v>2011</v>
      </c>
      <c r="B39" s="8">
        <v>1367</v>
      </c>
      <c r="C39" s="8" t="s">
        <v>43</v>
      </c>
      <c r="D39" s="15">
        <v>1.0241404535479151E-2</v>
      </c>
      <c r="E39" s="14">
        <v>7.3152889539136799E-4</v>
      </c>
      <c r="F39" s="14">
        <v>7.3152889539136799E-4</v>
      </c>
      <c r="G39" s="14">
        <v>2.926115581565472E-3</v>
      </c>
      <c r="H39" s="14">
        <v>3.6576444769568397E-3</v>
      </c>
      <c r="I39" s="14">
        <v>1.2435991221653255E-2</v>
      </c>
      <c r="J39" s="14">
        <v>3.6576444769568397E-3</v>
      </c>
      <c r="K39" s="15">
        <v>0</v>
      </c>
      <c r="L39" s="14">
        <v>0</v>
      </c>
      <c r="M39" s="14">
        <v>0</v>
      </c>
      <c r="N39" s="14">
        <v>0</v>
      </c>
      <c r="O39" s="14">
        <v>2.926115581565472E-3</v>
      </c>
      <c r="P39" s="14">
        <v>1.2435991221653255E-2</v>
      </c>
      <c r="Q39" s="14">
        <v>2.1945866861741038E-2</v>
      </c>
      <c r="R39" s="14">
        <v>2.1945866861741038E-3</v>
      </c>
      <c r="S39" s="14">
        <v>2.1945866861741038E-3</v>
      </c>
      <c r="T39" s="14">
        <v>0</v>
      </c>
      <c r="U39" s="14">
        <v>0</v>
      </c>
      <c r="V39" s="14">
        <v>0</v>
      </c>
      <c r="W39" s="14">
        <v>4.3891733723482075E-3</v>
      </c>
      <c r="X39" s="14">
        <v>7.3152889539136795E-3</v>
      </c>
      <c r="Y39" s="14">
        <v>4.3891733723482075E-3</v>
      </c>
      <c r="Z39" s="21">
        <v>0.90782735918068769</v>
      </c>
    </row>
    <row r="40" spans="1:26" x14ac:dyDescent="0.25">
      <c r="A40" s="4">
        <v>2012</v>
      </c>
      <c r="B40" s="8">
        <v>576</v>
      </c>
      <c r="C40" s="8" t="s">
        <v>43</v>
      </c>
      <c r="D40" s="15">
        <v>0</v>
      </c>
      <c r="E40" s="14">
        <v>0</v>
      </c>
      <c r="F40" s="14">
        <v>0</v>
      </c>
      <c r="G40" s="14">
        <v>1.0416666666666666E-2</v>
      </c>
      <c r="H40" s="14">
        <v>3.472222222222222E-3</v>
      </c>
      <c r="I40" s="14">
        <v>2.6041666666666664E-2</v>
      </c>
      <c r="J40" s="14">
        <v>0</v>
      </c>
      <c r="K40" s="15">
        <v>0</v>
      </c>
      <c r="L40" s="14">
        <v>5.208333333333333E-3</v>
      </c>
      <c r="M40" s="14">
        <v>0</v>
      </c>
      <c r="N40" s="14">
        <v>0</v>
      </c>
      <c r="O40" s="14">
        <v>0</v>
      </c>
      <c r="P40" s="14">
        <v>3.2986111111111112E-2</v>
      </c>
      <c r="Q40" s="14">
        <v>5.3819444444444448E-2</v>
      </c>
      <c r="R40" s="14">
        <v>1.0416666666666666E-2</v>
      </c>
      <c r="S40" s="14">
        <v>5.208333333333333E-3</v>
      </c>
      <c r="T40" s="14">
        <v>0</v>
      </c>
      <c r="U40" s="14">
        <v>0</v>
      </c>
      <c r="V40" s="14">
        <v>0</v>
      </c>
      <c r="W40" s="14">
        <v>2.2569444444444448E-2</v>
      </c>
      <c r="X40" s="14">
        <v>6.0763888888888888E-2</v>
      </c>
      <c r="Y40" s="14">
        <v>1.736111111111111E-3</v>
      </c>
      <c r="Z40" s="21">
        <v>0.76736111111111116</v>
      </c>
    </row>
    <row r="41" spans="1:26" x14ac:dyDescent="0.25">
      <c r="A41" s="4">
        <v>2013</v>
      </c>
      <c r="B41" s="8" t="s">
        <v>40</v>
      </c>
      <c r="C41" s="8"/>
      <c r="D41" s="15" t="s">
        <v>28</v>
      </c>
      <c r="E41" s="14" t="s">
        <v>28</v>
      </c>
      <c r="F41" s="14" t="s">
        <v>28</v>
      </c>
      <c r="G41" s="14" t="s">
        <v>28</v>
      </c>
      <c r="H41" s="14" t="s">
        <v>28</v>
      </c>
      <c r="I41" s="14" t="s">
        <v>28</v>
      </c>
      <c r="J41" s="14" t="s">
        <v>28</v>
      </c>
      <c r="K41" s="15" t="s">
        <v>28</v>
      </c>
      <c r="L41" s="14" t="s">
        <v>28</v>
      </c>
      <c r="M41" s="14" t="s">
        <v>28</v>
      </c>
      <c r="N41" s="14" t="s">
        <v>28</v>
      </c>
      <c r="O41" s="14" t="s">
        <v>28</v>
      </c>
      <c r="P41" s="14" t="s">
        <v>28</v>
      </c>
      <c r="Q41" s="14" t="s">
        <v>28</v>
      </c>
      <c r="R41" s="14" t="s">
        <v>28</v>
      </c>
      <c r="S41" s="14" t="s">
        <v>28</v>
      </c>
      <c r="T41" s="14" t="s">
        <v>28</v>
      </c>
      <c r="U41" s="14" t="s">
        <v>28</v>
      </c>
      <c r="V41" s="14" t="s">
        <v>28</v>
      </c>
      <c r="W41" s="14" t="s">
        <v>28</v>
      </c>
      <c r="X41" s="14" t="s">
        <v>28</v>
      </c>
      <c r="Y41" s="14" t="s">
        <v>28</v>
      </c>
      <c r="Z41" s="21" t="s">
        <v>28</v>
      </c>
    </row>
    <row r="42" spans="1:26" x14ac:dyDescent="0.25">
      <c r="A42" s="5" t="s">
        <v>32</v>
      </c>
      <c r="B42" s="9">
        <v>467</v>
      </c>
      <c r="C42" s="9"/>
      <c r="D42" s="16">
        <v>3.3535135878012053E-2</v>
      </c>
      <c r="E42" s="1">
        <v>4.1233417323374398E-3</v>
      </c>
      <c r="F42" s="1">
        <v>4.8229057690548933E-3</v>
      </c>
      <c r="G42" s="1">
        <v>2.0543068833652318E-2</v>
      </c>
      <c r="H42" s="1">
        <v>2.3322547933913289E-3</v>
      </c>
      <c r="I42" s="1">
        <v>8.0068829891252885E-2</v>
      </c>
      <c r="J42" s="1">
        <v>1.1957288779619586E-2</v>
      </c>
      <c r="K42" s="16">
        <v>0</v>
      </c>
      <c r="L42" s="1">
        <v>5.5589642307700606E-3</v>
      </c>
      <c r="M42" s="1">
        <v>4.6266937312482714E-3</v>
      </c>
      <c r="N42" s="1">
        <v>7.9776660220236325E-3</v>
      </c>
      <c r="O42" s="1">
        <v>3.0117265554808207E-4</v>
      </c>
      <c r="P42" s="1">
        <v>5.8861843376105255E-2</v>
      </c>
      <c r="Q42" s="1">
        <v>5.43717730075894E-2</v>
      </c>
      <c r="R42" s="1">
        <v>4.2026884304861539E-2</v>
      </c>
      <c r="S42" s="1">
        <v>2.3451953967166591E-3</v>
      </c>
      <c r="T42" s="1">
        <v>1.3917050977306309E-3</v>
      </c>
      <c r="U42" s="1">
        <v>2.8720834745520349E-3</v>
      </c>
      <c r="V42" s="1">
        <v>0</v>
      </c>
      <c r="W42" s="1">
        <v>6.1069622901083115E-2</v>
      </c>
      <c r="X42" s="1">
        <v>4.6323817825828964E-2</v>
      </c>
      <c r="Y42" s="1">
        <v>2.5292842816712697E-2</v>
      </c>
      <c r="Z42" s="22">
        <v>0.52959690948190929</v>
      </c>
    </row>
    <row r="43" spans="1:26" x14ac:dyDescent="0.25">
      <c r="A43" s="5" t="s">
        <v>33</v>
      </c>
      <c r="B43" s="9">
        <v>530</v>
      </c>
      <c r="C43" s="9"/>
      <c r="D43" s="16">
        <v>4.2715005263829986E-2</v>
      </c>
      <c r="E43" s="1">
        <v>0</v>
      </c>
      <c r="F43" s="1">
        <v>5.7870370370370367E-4</v>
      </c>
      <c r="G43" s="1">
        <v>4.4373674684296836E-2</v>
      </c>
      <c r="H43" s="1">
        <v>0</v>
      </c>
      <c r="I43" s="1">
        <v>0.18377746371182185</v>
      </c>
      <c r="J43" s="1">
        <v>2.3148148148148147E-3</v>
      </c>
      <c r="K43" s="16">
        <v>0</v>
      </c>
      <c r="L43" s="1">
        <v>1.7053229857137496E-2</v>
      </c>
      <c r="M43" s="1">
        <v>1.5835045562483802E-2</v>
      </c>
      <c r="N43" s="1">
        <v>2.4694241393160381E-2</v>
      </c>
      <c r="O43" s="1">
        <v>1.6778523489932886E-3</v>
      </c>
      <c r="P43" s="1">
        <v>7.3457580265435793E-2</v>
      </c>
      <c r="Q43" s="1">
        <v>0.10219336757386954</v>
      </c>
      <c r="R43" s="1">
        <v>2.8580200927834545E-2</v>
      </c>
      <c r="S43" s="1">
        <v>8.8652482269503544E-4</v>
      </c>
      <c r="T43" s="1">
        <v>6.8736910371745442E-3</v>
      </c>
      <c r="U43" s="1">
        <v>0</v>
      </c>
      <c r="V43" s="1">
        <v>0</v>
      </c>
      <c r="W43" s="1">
        <v>0.10436641863773005</v>
      </c>
      <c r="X43" s="1">
        <v>1.6014036312479836E-2</v>
      </c>
      <c r="Y43" s="1">
        <v>3.3658078764989927E-2</v>
      </c>
      <c r="Z43" s="22">
        <v>0.30095007031754861</v>
      </c>
    </row>
    <row r="44" spans="1:26" x14ac:dyDescent="0.25">
      <c r="A44" s="5" t="s">
        <v>34</v>
      </c>
      <c r="B44" s="9">
        <v>610</v>
      </c>
      <c r="C44" s="9"/>
      <c r="D44" s="16">
        <v>3.3360664882347756E-2</v>
      </c>
      <c r="E44" s="1">
        <v>4.3324779116598331E-3</v>
      </c>
      <c r="F44" s="1">
        <v>6.2912865681031768E-4</v>
      </c>
      <c r="G44" s="1">
        <v>2.3125770725972147E-2</v>
      </c>
      <c r="H44" s="1">
        <v>0</v>
      </c>
      <c r="I44" s="1">
        <v>9.4415027860525802E-2</v>
      </c>
      <c r="J44" s="1">
        <v>6.520912098498791E-3</v>
      </c>
      <c r="K44" s="16">
        <v>0</v>
      </c>
      <c r="L44" s="1">
        <v>1.7078643695599442E-3</v>
      </c>
      <c r="M44" s="1">
        <v>7.7012742863644982E-3</v>
      </c>
      <c r="N44" s="1">
        <v>1.4228031557464972E-2</v>
      </c>
      <c r="O44" s="1">
        <v>0</v>
      </c>
      <c r="P44" s="1">
        <v>5.9453674566728565E-2</v>
      </c>
      <c r="Q44" s="1">
        <v>4.0245649207771433E-2</v>
      </c>
      <c r="R44" s="1">
        <v>4.4684758323870526E-2</v>
      </c>
      <c r="S44" s="1">
        <v>2.4041703242336145E-3</v>
      </c>
      <c r="T44" s="1">
        <v>1.5490726344256375E-3</v>
      </c>
      <c r="U44" s="1">
        <v>4.5262095932616852E-3</v>
      </c>
      <c r="V44" s="1">
        <v>0</v>
      </c>
      <c r="W44" s="1">
        <v>0.10029109078882391</v>
      </c>
      <c r="X44" s="1">
        <v>5.8183015636459598E-2</v>
      </c>
      <c r="Y44" s="1">
        <v>3.0018489757891322E-2</v>
      </c>
      <c r="Z44" s="22">
        <v>0.47262271681732959</v>
      </c>
    </row>
    <row r="45" spans="1:26" x14ac:dyDescent="0.25">
      <c r="A45" s="5" t="s">
        <v>35</v>
      </c>
      <c r="B45" s="9">
        <v>171</v>
      </c>
      <c r="C45" s="9"/>
      <c r="D45" s="16">
        <v>4.4582577915911248E-2</v>
      </c>
      <c r="E45" s="1">
        <v>0</v>
      </c>
      <c r="F45" s="1">
        <v>3.2323232323232323E-2</v>
      </c>
      <c r="G45" s="1">
        <v>2.0901320901320904E-2</v>
      </c>
      <c r="H45" s="1">
        <v>0</v>
      </c>
      <c r="I45" s="1">
        <v>1.8181818181818181E-2</v>
      </c>
      <c r="J45" s="1">
        <v>0</v>
      </c>
      <c r="K45" s="16">
        <v>0</v>
      </c>
      <c r="L45" s="1">
        <v>1.5488215488215488E-2</v>
      </c>
      <c r="M45" s="1">
        <v>0</v>
      </c>
      <c r="N45" s="1">
        <v>0</v>
      </c>
      <c r="O45" s="1">
        <v>0</v>
      </c>
      <c r="P45" s="1">
        <v>1.5056548389881722E-2</v>
      </c>
      <c r="Q45" s="1">
        <v>8.5470085470085461E-3</v>
      </c>
      <c r="R45" s="1">
        <v>5.83009583009583E-2</v>
      </c>
      <c r="S45" s="1">
        <v>0</v>
      </c>
      <c r="T45" s="1">
        <v>0</v>
      </c>
      <c r="U45" s="1">
        <v>0</v>
      </c>
      <c r="V45" s="1">
        <v>0</v>
      </c>
      <c r="W45" s="1">
        <v>3.7037037037037038E-3</v>
      </c>
      <c r="X45" s="1">
        <v>1.5151515151515152E-2</v>
      </c>
      <c r="Y45" s="1">
        <v>2.5641025641025644E-2</v>
      </c>
      <c r="Z45" s="22">
        <v>0.74212207545540876</v>
      </c>
    </row>
    <row r="46" spans="1:26" ht="15.75" thickBot="1" x14ac:dyDescent="0.3">
      <c r="A46" s="6" t="s">
        <v>36</v>
      </c>
      <c r="B46" s="11">
        <v>400</v>
      </c>
      <c r="C46" s="11"/>
      <c r="D46" s="17">
        <v>2.8682091399107622E-2</v>
      </c>
      <c r="E46" s="18">
        <v>6.0206913147528495E-3</v>
      </c>
      <c r="F46" s="18">
        <v>3.4377184000236633E-3</v>
      </c>
      <c r="G46" s="18">
        <v>1.162829023214504E-2</v>
      </c>
      <c r="H46" s="18">
        <v>5.3308680991801805E-3</v>
      </c>
      <c r="I46" s="18">
        <v>5.2427281475826183E-2</v>
      </c>
      <c r="J46" s="18">
        <v>2.1545996328934336E-2</v>
      </c>
      <c r="K46" s="17">
        <v>0</v>
      </c>
      <c r="L46" s="18">
        <v>3.1730558161632929E-3</v>
      </c>
      <c r="M46" s="18">
        <v>0</v>
      </c>
      <c r="N46" s="18">
        <v>0</v>
      </c>
      <c r="O46" s="18">
        <v>2.0900825582610515E-4</v>
      </c>
      <c r="P46" s="18">
        <v>6.3613471540711813E-2</v>
      </c>
      <c r="Q46" s="18">
        <v>6.1627149930062242E-2</v>
      </c>
      <c r="R46" s="18">
        <v>4.0293162684198573E-2</v>
      </c>
      <c r="S46" s="18">
        <v>3.2181628455416563E-3</v>
      </c>
      <c r="T46" s="18">
        <v>0</v>
      </c>
      <c r="U46" s="18">
        <v>3.0084546899847562E-3</v>
      </c>
      <c r="V46" s="18">
        <v>0</v>
      </c>
      <c r="W46" s="18">
        <v>3.0174939178254662E-2</v>
      </c>
      <c r="X46" s="18">
        <v>5.2345593408643316E-2</v>
      </c>
      <c r="Y46" s="18">
        <v>1.9115156486783216E-2</v>
      </c>
      <c r="Z46" s="23">
        <v>0.59414890791386055</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58</v>
      </c>
    </row>
    <row r="2" spans="1:26" x14ac:dyDescent="0.25">
      <c r="A2" t="s">
        <v>63</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126</v>
      </c>
      <c r="C15" s="8">
        <v>2</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311</v>
      </c>
      <c r="C16" s="8">
        <v>3</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628</v>
      </c>
      <c r="C17" s="8" t="s">
        <v>60</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2085</v>
      </c>
      <c r="C18" s="8" t="s">
        <v>61</v>
      </c>
      <c r="D18" s="15">
        <v>0</v>
      </c>
      <c r="E18" s="14">
        <v>0</v>
      </c>
      <c r="F18" s="14">
        <v>0</v>
      </c>
      <c r="G18" s="14">
        <v>9.5923261390887292E-4</v>
      </c>
      <c r="H18" s="14">
        <v>0</v>
      </c>
      <c r="I18" s="14">
        <v>2.1582733812949641E-2</v>
      </c>
      <c r="J18" s="14">
        <v>4.7961630695443646E-4</v>
      </c>
      <c r="K18" s="15">
        <v>0.12901678657074339</v>
      </c>
      <c r="L18" s="14">
        <v>0.56642685851318941</v>
      </c>
      <c r="M18" s="14">
        <v>1.1031175059952039E-2</v>
      </c>
      <c r="N18" s="14">
        <v>9.8321342925659472E-2</v>
      </c>
      <c r="O18" s="14">
        <v>4.7961630695443646E-4</v>
      </c>
      <c r="P18" s="14">
        <v>6.2350119904076738E-3</v>
      </c>
      <c r="Q18" s="14">
        <v>1.9184652278177458E-3</v>
      </c>
      <c r="R18" s="14">
        <v>0</v>
      </c>
      <c r="S18" s="14">
        <v>0</v>
      </c>
      <c r="T18" s="14">
        <v>3.501199040767386E-2</v>
      </c>
      <c r="U18" s="14">
        <v>1.9184652278177457E-2</v>
      </c>
      <c r="V18" s="14">
        <v>0</v>
      </c>
      <c r="W18" s="14">
        <v>6.7146282973621109E-3</v>
      </c>
      <c r="X18" s="14">
        <v>0</v>
      </c>
      <c r="Y18" s="14">
        <v>3.357314148681055E-3</v>
      </c>
      <c r="Z18" s="21">
        <v>9.9280575539568344E-2</v>
      </c>
    </row>
    <row r="19" spans="1:26" x14ac:dyDescent="0.25">
      <c r="A19" s="4">
        <v>1991</v>
      </c>
      <c r="B19" s="8">
        <v>4254</v>
      </c>
      <c r="C19" s="8" t="s">
        <v>42</v>
      </c>
      <c r="D19" s="15">
        <v>7.0521861777150916E-4</v>
      </c>
      <c r="E19" s="14">
        <v>0</v>
      </c>
      <c r="F19" s="14">
        <v>0</v>
      </c>
      <c r="G19" s="14">
        <v>1.8805829807240243E-3</v>
      </c>
      <c r="H19" s="14">
        <v>0</v>
      </c>
      <c r="I19" s="14">
        <v>3.8316878232251994E-2</v>
      </c>
      <c r="J19" s="14">
        <v>7.052186177715092E-3</v>
      </c>
      <c r="K19" s="15">
        <v>8.9562764456981664E-2</v>
      </c>
      <c r="L19" s="14">
        <v>0.61542078044193693</v>
      </c>
      <c r="M19" s="14">
        <v>3.526093088857546E-3</v>
      </c>
      <c r="N19" s="14">
        <v>4.1372825575928543E-2</v>
      </c>
      <c r="O19" s="14">
        <v>1.6455101081335214E-3</v>
      </c>
      <c r="P19" s="14">
        <v>7.2872590503055947E-3</v>
      </c>
      <c r="Q19" s="14">
        <v>0</v>
      </c>
      <c r="R19" s="14">
        <v>0</v>
      </c>
      <c r="S19" s="14">
        <v>0</v>
      </c>
      <c r="T19" s="14">
        <v>3.2440056417489427E-2</v>
      </c>
      <c r="U19" s="14">
        <v>8.6976962858486134E-3</v>
      </c>
      <c r="V19" s="14">
        <v>0</v>
      </c>
      <c r="W19" s="14">
        <v>3.7611659614480491E-3</v>
      </c>
      <c r="X19" s="14">
        <v>0</v>
      </c>
      <c r="Y19" s="14">
        <v>3.526093088857546E-3</v>
      </c>
      <c r="Z19" s="21">
        <v>0.14480488951574988</v>
      </c>
    </row>
    <row r="20" spans="1:26" x14ac:dyDescent="0.25">
      <c r="A20" s="4">
        <v>1992</v>
      </c>
      <c r="B20" s="8">
        <v>4616</v>
      </c>
      <c r="C20" s="8" t="s">
        <v>43</v>
      </c>
      <c r="D20" s="15">
        <v>4.3327556325823221E-4</v>
      </c>
      <c r="E20" s="14">
        <v>1.2998266897746968E-3</v>
      </c>
      <c r="F20" s="14">
        <v>0</v>
      </c>
      <c r="G20" s="14">
        <v>3.6828422876949742E-3</v>
      </c>
      <c r="H20" s="14">
        <v>0</v>
      </c>
      <c r="I20" s="14">
        <v>8.6005199306759095E-2</v>
      </c>
      <c r="J20" s="14">
        <v>1.061525129982669E-2</v>
      </c>
      <c r="K20" s="15">
        <v>0.1774263431542461</v>
      </c>
      <c r="L20" s="14">
        <v>0.52859618717504331</v>
      </c>
      <c r="M20" s="14">
        <v>9.7487001733102246E-3</v>
      </c>
      <c r="N20" s="14">
        <v>3.9861351819757362E-2</v>
      </c>
      <c r="O20" s="14">
        <v>6.499133448873484E-4</v>
      </c>
      <c r="P20" s="14">
        <v>2.3830155979202771E-3</v>
      </c>
      <c r="Q20" s="14">
        <v>0</v>
      </c>
      <c r="R20" s="14">
        <v>0</v>
      </c>
      <c r="S20" s="14">
        <v>0</v>
      </c>
      <c r="T20" s="14">
        <v>1.2781629116117851E-2</v>
      </c>
      <c r="U20" s="14">
        <v>1.2781629116117851E-2</v>
      </c>
      <c r="V20" s="14">
        <v>0</v>
      </c>
      <c r="W20" s="14">
        <v>8.6655112651646445E-3</v>
      </c>
      <c r="X20" s="14">
        <v>0</v>
      </c>
      <c r="Y20" s="14">
        <v>3.8994800693240902E-3</v>
      </c>
      <c r="Z20" s="21">
        <v>0.10116984402079723</v>
      </c>
    </row>
    <row r="21" spans="1:26" x14ac:dyDescent="0.25">
      <c r="A21" s="4">
        <v>1993</v>
      </c>
      <c r="B21" s="8">
        <v>4145</v>
      </c>
      <c r="C21" s="8" t="s">
        <v>43</v>
      </c>
      <c r="D21" s="15">
        <v>2.6537997587454763E-3</v>
      </c>
      <c r="E21" s="14">
        <v>0</v>
      </c>
      <c r="F21" s="14">
        <v>0</v>
      </c>
      <c r="G21" s="14">
        <v>7.2376357056694817E-4</v>
      </c>
      <c r="H21" s="14">
        <v>0</v>
      </c>
      <c r="I21" s="14">
        <v>7.840772014475271E-2</v>
      </c>
      <c r="J21" s="14">
        <v>1.3510253317249699E-2</v>
      </c>
      <c r="K21" s="15">
        <v>0.11893848009650181</v>
      </c>
      <c r="L21" s="14">
        <v>0.54523522316043427</v>
      </c>
      <c r="M21" s="14">
        <v>5.066344993968637E-3</v>
      </c>
      <c r="N21" s="14">
        <v>3.3293124246079615E-2</v>
      </c>
      <c r="O21" s="14">
        <v>0</v>
      </c>
      <c r="P21" s="14">
        <v>5.5488540410132689E-3</v>
      </c>
      <c r="Q21" s="14">
        <v>0</v>
      </c>
      <c r="R21" s="14">
        <v>0</v>
      </c>
      <c r="S21" s="14">
        <v>0</v>
      </c>
      <c r="T21" s="14">
        <v>8.6851628468033772E-3</v>
      </c>
      <c r="U21" s="14">
        <v>4.583835946924005E-3</v>
      </c>
      <c r="V21" s="14">
        <v>0</v>
      </c>
      <c r="W21" s="14">
        <v>1.0373944511459589E-2</v>
      </c>
      <c r="X21" s="14">
        <v>0</v>
      </c>
      <c r="Y21" s="14">
        <v>1.9300361881785283E-3</v>
      </c>
      <c r="Z21" s="21">
        <v>0.17104945717732206</v>
      </c>
    </row>
    <row r="22" spans="1:26" x14ac:dyDescent="0.25">
      <c r="A22" s="4">
        <v>1994</v>
      </c>
      <c r="B22" s="8">
        <v>1346</v>
      </c>
      <c r="C22" s="8" t="s">
        <v>43</v>
      </c>
      <c r="D22" s="15">
        <v>5.2005943536404158E-3</v>
      </c>
      <c r="E22" s="14">
        <v>0</v>
      </c>
      <c r="F22" s="14">
        <v>0</v>
      </c>
      <c r="G22" s="14">
        <v>3.714710252600297E-3</v>
      </c>
      <c r="H22" s="14">
        <v>0</v>
      </c>
      <c r="I22" s="14">
        <v>3.8632986627043092E-2</v>
      </c>
      <c r="J22" s="14">
        <v>7.429420505200594E-3</v>
      </c>
      <c r="K22" s="15">
        <v>4.8291233283803865E-2</v>
      </c>
      <c r="L22" s="14">
        <v>0.43016344725111438</v>
      </c>
      <c r="M22" s="14">
        <v>1.4858841010401188E-3</v>
      </c>
      <c r="N22" s="14">
        <v>7.5037147102526E-2</v>
      </c>
      <c r="O22" s="14">
        <v>0</v>
      </c>
      <c r="P22" s="14">
        <v>2.9717682020802376E-3</v>
      </c>
      <c r="Q22" s="14">
        <v>0</v>
      </c>
      <c r="R22" s="14">
        <v>0</v>
      </c>
      <c r="S22" s="14">
        <v>0</v>
      </c>
      <c r="T22" s="14">
        <v>4.0861812778603269E-2</v>
      </c>
      <c r="U22" s="14">
        <v>6.6864784546805346E-3</v>
      </c>
      <c r="V22" s="14">
        <v>0</v>
      </c>
      <c r="W22" s="14">
        <v>4.0861812778603269E-2</v>
      </c>
      <c r="X22" s="14">
        <v>2.2288261515601782E-3</v>
      </c>
      <c r="Y22" s="14">
        <v>5.9435364041604752E-3</v>
      </c>
      <c r="Z22" s="21">
        <v>0.29049034175334326</v>
      </c>
    </row>
    <row r="23" spans="1:26" x14ac:dyDescent="0.25">
      <c r="A23" s="4">
        <v>1995</v>
      </c>
      <c r="B23" s="8">
        <v>1702</v>
      </c>
      <c r="C23" s="8" t="s">
        <v>43</v>
      </c>
      <c r="D23" s="15">
        <v>1.7626321974148062E-3</v>
      </c>
      <c r="E23" s="14">
        <v>0</v>
      </c>
      <c r="F23" s="14">
        <v>0</v>
      </c>
      <c r="G23" s="14">
        <v>0</v>
      </c>
      <c r="H23" s="14">
        <v>0</v>
      </c>
      <c r="I23" s="14">
        <v>5.3466509988249117E-2</v>
      </c>
      <c r="J23" s="14">
        <v>6.4629847238542888E-3</v>
      </c>
      <c r="K23" s="15">
        <v>0</v>
      </c>
      <c r="L23" s="14">
        <v>0.41010575793184489</v>
      </c>
      <c r="M23" s="14">
        <v>0</v>
      </c>
      <c r="N23" s="14">
        <v>2.7614571092831965E-2</v>
      </c>
      <c r="O23" s="14">
        <v>0</v>
      </c>
      <c r="P23" s="14">
        <v>0</v>
      </c>
      <c r="Q23" s="14">
        <v>0</v>
      </c>
      <c r="R23" s="14">
        <v>0</v>
      </c>
      <c r="S23" s="14">
        <v>0</v>
      </c>
      <c r="T23" s="14">
        <v>2.4676850763807288E-2</v>
      </c>
      <c r="U23" s="14">
        <v>9.9882491186839006E-3</v>
      </c>
      <c r="V23" s="14">
        <v>0</v>
      </c>
      <c r="W23" s="14">
        <v>2.0564042303172738E-2</v>
      </c>
      <c r="X23" s="14">
        <v>0</v>
      </c>
      <c r="Y23" s="14">
        <v>1.4101057579318449E-2</v>
      </c>
      <c r="Z23" s="21">
        <v>0.43125734430082258</v>
      </c>
    </row>
    <row r="24" spans="1:26" x14ac:dyDescent="0.25">
      <c r="A24" s="4">
        <v>1996</v>
      </c>
      <c r="B24" s="8">
        <v>1369</v>
      </c>
      <c r="C24" s="8" t="s">
        <v>43</v>
      </c>
      <c r="D24" s="15">
        <v>2.1913805697589481E-3</v>
      </c>
      <c r="E24" s="14">
        <v>0</v>
      </c>
      <c r="F24" s="14">
        <v>0</v>
      </c>
      <c r="G24" s="14">
        <v>0</v>
      </c>
      <c r="H24" s="14">
        <v>0</v>
      </c>
      <c r="I24" s="14">
        <v>2.9218407596785976E-3</v>
      </c>
      <c r="J24" s="14">
        <v>9.4959824689554422E-3</v>
      </c>
      <c r="K24" s="15">
        <v>0</v>
      </c>
      <c r="L24" s="14">
        <v>0.52154857560262968</v>
      </c>
      <c r="M24" s="14">
        <v>0</v>
      </c>
      <c r="N24" s="14">
        <v>8.0350620891161441E-3</v>
      </c>
      <c r="O24" s="14">
        <v>0</v>
      </c>
      <c r="P24" s="14">
        <v>0</v>
      </c>
      <c r="Q24" s="14">
        <v>0</v>
      </c>
      <c r="R24" s="14">
        <v>0</v>
      </c>
      <c r="S24" s="14">
        <v>0</v>
      </c>
      <c r="T24" s="14">
        <v>9.4959824689554422E-3</v>
      </c>
      <c r="U24" s="14">
        <v>4.7479912344777213E-2</v>
      </c>
      <c r="V24" s="14">
        <v>0</v>
      </c>
      <c r="W24" s="14">
        <v>4.5288531775018265E-2</v>
      </c>
      <c r="X24" s="14">
        <v>0</v>
      </c>
      <c r="Y24" s="14">
        <v>1.3148283418553688E-2</v>
      </c>
      <c r="Z24" s="21">
        <v>0.34039444850255662</v>
      </c>
    </row>
    <row r="25" spans="1:26" x14ac:dyDescent="0.25">
      <c r="A25" s="4">
        <v>1997</v>
      </c>
      <c r="B25" s="8">
        <v>940</v>
      </c>
      <c r="C25" s="8" t="s">
        <v>43</v>
      </c>
      <c r="D25" s="15">
        <v>9.5744680851063829E-3</v>
      </c>
      <c r="E25" s="14">
        <v>0</v>
      </c>
      <c r="F25" s="14">
        <v>0</v>
      </c>
      <c r="G25" s="14">
        <v>0</v>
      </c>
      <c r="H25" s="14">
        <v>0</v>
      </c>
      <c r="I25" s="14">
        <v>3.1914893617021274E-2</v>
      </c>
      <c r="J25" s="14">
        <v>8.5106382978723406E-3</v>
      </c>
      <c r="K25" s="15">
        <v>0</v>
      </c>
      <c r="L25" s="14">
        <v>0.28617021276595744</v>
      </c>
      <c r="M25" s="14">
        <v>0</v>
      </c>
      <c r="N25" s="14">
        <v>1.3829787234042552E-2</v>
      </c>
      <c r="O25" s="14">
        <v>4.2553191489361703E-3</v>
      </c>
      <c r="P25" s="14">
        <v>0</v>
      </c>
      <c r="Q25" s="14">
        <v>0</v>
      </c>
      <c r="R25" s="14">
        <v>0</v>
      </c>
      <c r="S25" s="14">
        <v>0</v>
      </c>
      <c r="T25" s="14">
        <v>3.5106382978723406E-2</v>
      </c>
      <c r="U25" s="14">
        <v>3.4042553191489362E-2</v>
      </c>
      <c r="V25" s="14">
        <v>0</v>
      </c>
      <c r="W25" s="14">
        <v>3.1914893617021275E-3</v>
      </c>
      <c r="X25" s="14">
        <v>0</v>
      </c>
      <c r="Y25" s="14">
        <v>7.4468085106382982E-3</v>
      </c>
      <c r="Z25" s="21">
        <v>0.56595744680851068</v>
      </c>
    </row>
    <row r="26" spans="1:26" x14ac:dyDescent="0.25">
      <c r="A26" s="4">
        <v>1998</v>
      </c>
      <c r="B26" s="8">
        <v>493</v>
      </c>
      <c r="C26" s="8" t="s">
        <v>43</v>
      </c>
      <c r="D26" s="15">
        <v>3.8539553752535496E-2</v>
      </c>
      <c r="E26" s="14">
        <v>0</v>
      </c>
      <c r="F26" s="14">
        <v>0</v>
      </c>
      <c r="G26" s="14">
        <v>0</v>
      </c>
      <c r="H26" s="14">
        <v>0</v>
      </c>
      <c r="I26" s="14">
        <v>4.0567951318458417E-3</v>
      </c>
      <c r="J26" s="14">
        <v>1.6227180527383367E-2</v>
      </c>
      <c r="K26" s="15">
        <v>0</v>
      </c>
      <c r="L26" s="14">
        <v>0.34279918864097364</v>
      </c>
      <c r="M26" s="14">
        <v>0</v>
      </c>
      <c r="N26" s="14">
        <v>4.0567951318458417E-3</v>
      </c>
      <c r="O26" s="14">
        <v>8.1135902636916835E-3</v>
      </c>
      <c r="P26" s="14">
        <v>0</v>
      </c>
      <c r="Q26" s="14">
        <v>0</v>
      </c>
      <c r="R26" s="14">
        <v>0</v>
      </c>
      <c r="S26" s="14">
        <v>0</v>
      </c>
      <c r="T26" s="14">
        <v>3.4482758620689655E-2</v>
      </c>
      <c r="U26" s="14">
        <v>0</v>
      </c>
      <c r="V26" s="14">
        <v>0</v>
      </c>
      <c r="W26" s="14">
        <v>8.3164300202839755E-2</v>
      </c>
      <c r="X26" s="14">
        <v>0</v>
      </c>
      <c r="Y26" s="14">
        <v>3.6511156186612576E-2</v>
      </c>
      <c r="Z26" s="21">
        <v>0.43204868154158216</v>
      </c>
    </row>
    <row r="27" spans="1:26" x14ac:dyDescent="0.25">
      <c r="A27" s="4">
        <v>1999</v>
      </c>
      <c r="B27" s="8">
        <v>595</v>
      </c>
      <c r="C27" s="8" t="s">
        <v>43</v>
      </c>
      <c r="D27" s="15">
        <v>0</v>
      </c>
      <c r="E27" s="14">
        <v>0</v>
      </c>
      <c r="F27" s="14">
        <v>0</v>
      </c>
      <c r="G27" s="14">
        <v>0</v>
      </c>
      <c r="H27" s="14">
        <v>0</v>
      </c>
      <c r="I27" s="14">
        <v>0</v>
      </c>
      <c r="J27" s="14">
        <v>3.3613445378151259E-2</v>
      </c>
      <c r="K27" s="15">
        <v>0</v>
      </c>
      <c r="L27" s="14">
        <v>0.51260504201680679</v>
      </c>
      <c r="M27" s="14">
        <v>0</v>
      </c>
      <c r="N27" s="14">
        <v>0</v>
      </c>
      <c r="O27" s="14">
        <v>5.0420168067226894E-3</v>
      </c>
      <c r="P27" s="14">
        <v>8.4033613445378148E-3</v>
      </c>
      <c r="Q27" s="14">
        <v>5.0420168067226894E-3</v>
      </c>
      <c r="R27" s="14">
        <v>0</v>
      </c>
      <c r="S27" s="14">
        <v>0</v>
      </c>
      <c r="T27" s="14">
        <v>7.3949579831932774E-2</v>
      </c>
      <c r="U27" s="14">
        <v>0</v>
      </c>
      <c r="V27" s="14">
        <v>0</v>
      </c>
      <c r="W27" s="14">
        <v>1.1764705882352941E-2</v>
      </c>
      <c r="X27" s="14">
        <v>0</v>
      </c>
      <c r="Y27" s="14">
        <v>4.2016806722689079E-2</v>
      </c>
      <c r="Z27" s="21">
        <v>0.30756302521008405</v>
      </c>
    </row>
    <row r="28" spans="1:26" x14ac:dyDescent="0.25">
      <c r="A28" s="4">
        <v>2000</v>
      </c>
      <c r="B28" s="8">
        <v>806</v>
      </c>
      <c r="C28" s="8" t="s">
        <v>43</v>
      </c>
      <c r="D28" s="15">
        <v>8.6848635235732014E-3</v>
      </c>
      <c r="E28" s="14">
        <v>3.7220843672456576E-3</v>
      </c>
      <c r="F28" s="14">
        <v>0</v>
      </c>
      <c r="G28" s="14">
        <v>0</v>
      </c>
      <c r="H28" s="14">
        <v>0</v>
      </c>
      <c r="I28" s="14">
        <v>1.2406947890818858E-2</v>
      </c>
      <c r="J28" s="14">
        <v>4.7146401985111663E-2</v>
      </c>
      <c r="K28" s="15">
        <v>0</v>
      </c>
      <c r="L28" s="14">
        <v>0.25806451612903225</v>
      </c>
      <c r="M28" s="14">
        <v>0</v>
      </c>
      <c r="N28" s="14">
        <v>0</v>
      </c>
      <c r="O28" s="14">
        <v>0</v>
      </c>
      <c r="P28" s="14">
        <v>0</v>
      </c>
      <c r="Q28" s="14">
        <v>0</v>
      </c>
      <c r="R28" s="14">
        <v>0</v>
      </c>
      <c r="S28" s="14">
        <v>0</v>
      </c>
      <c r="T28" s="14">
        <v>4.9627791563275438E-2</v>
      </c>
      <c r="U28" s="14">
        <v>2.2332506203473945E-2</v>
      </c>
      <c r="V28" s="14">
        <v>0</v>
      </c>
      <c r="W28" s="14">
        <v>4.9627791563275434E-3</v>
      </c>
      <c r="X28" s="14">
        <v>0</v>
      </c>
      <c r="Y28" s="14">
        <v>1.2406947890818859E-2</v>
      </c>
      <c r="Z28" s="21">
        <v>0.58064516129032262</v>
      </c>
    </row>
    <row r="29" spans="1:26" x14ac:dyDescent="0.25">
      <c r="A29" s="4">
        <v>2001</v>
      </c>
      <c r="B29" s="8">
        <v>801</v>
      </c>
      <c r="C29" s="8" t="s">
        <v>43</v>
      </c>
      <c r="D29" s="15">
        <v>2.4968789013732834E-3</v>
      </c>
      <c r="E29" s="14">
        <v>0</v>
      </c>
      <c r="F29" s="14">
        <v>0</v>
      </c>
      <c r="G29" s="14">
        <v>0</v>
      </c>
      <c r="H29" s="14">
        <v>0</v>
      </c>
      <c r="I29" s="14">
        <v>9.2384519350811489E-2</v>
      </c>
      <c r="J29" s="14">
        <v>0</v>
      </c>
      <c r="K29" s="15">
        <v>0</v>
      </c>
      <c r="L29" s="14">
        <v>0.32958801498127338</v>
      </c>
      <c r="M29" s="14">
        <v>0</v>
      </c>
      <c r="N29" s="14">
        <v>0</v>
      </c>
      <c r="O29" s="14">
        <v>0</v>
      </c>
      <c r="P29" s="14">
        <v>1.2484394506866417E-3</v>
      </c>
      <c r="Q29" s="14">
        <v>0</v>
      </c>
      <c r="R29" s="14">
        <v>0</v>
      </c>
      <c r="S29" s="14">
        <v>0</v>
      </c>
      <c r="T29" s="14">
        <v>0.12484394506866417</v>
      </c>
      <c r="U29" s="14">
        <v>2.7465667915106119E-2</v>
      </c>
      <c r="V29" s="14">
        <v>0</v>
      </c>
      <c r="W29" s="14">
        <v>6.2421972534332085E-2</v>
      </c>
      <c r="X29" s="14">
        <v>0</v>
      </c>
      <c r="Y29" s="14">
        <v>4.3695380774032462E-2</v>
      </c>
      <c r="Z29" s="21">
        <v>0.31585518102372034</v>
      </c>
    </row>
    <row r="30" spans="1:26" x14ac:dyDescent="0.25">
      <c r="A30" s="4">
        <v>2002</v>
      </c>
      <c r="B30" s="8">
        <v>721</v>
      </c>
      <c r="C30" s="8" t="s">
        <v>43</v>
      </c>
      <c r="D30" s="15">
        <v>1.5256588072122053E-2</v>
      </c>
      <c r="E30" s="14">
        <v>0</v>
      </c>
      <c r="F30" s="14">
        <v>0</v>
      </c>
      <c r="G30" s="14">
        <v>0</v>
      </c>
      <c r="H30" s="14">
        <v>0</v>
      </c>
      <c r="I30" s="14">
        <v>3.4674063800277391E-2</v>
      </c>
      <c r="J30" s="14">
        <v>3.1900138696255201E-2</v>
      </c>
      <c r="K30" s="15">
        <v>0</v>
      </c>
      <c r="L30" s="14">
        <v>0.36199722607489593</v>
      </c>
      <c r="M30" s="14">
        <v>0</v>
      </c>
      <c r="N30" s="14">
        <v>0</v>
      </c>
      <c r="O30" s="14">
        <v>9.7087378640776691E-3</v>
      </c>
      <c r="P30" s="14">
        <v>2.7739251040221915E-3</v>
      </c>
      <c r="Q30" s="14">
        <v>0</v>
      </c>
      <c r="R30" s="14">
        <v>2.7739251040221915E-3</v>
      </c>
      <c r="S30" s="14">
        <v>0</v>
      </c>
      <c r="T30" s="14">
        <v>4.4382801664355064E-2</v>
      </c>
      <c r="U30" s="14">
        <v>6.2413314840499307E-2</v>
      </c>
      <c r="V30" s="14">
        <v>0</v>
      </c>
      <c r="W30" s="14">
        <v>7.7669902912621352E-2</v>
      </c>
      <c r="X30" s="14">
        <v>2.3578363384188627E-2</v>
      </c>
      <c r="Y30" s="14">
        <v>2.7739251040221912E-2</v>
      </c>
      <c r="Z30" s="21">
        <v>0.30513176144244103</v>
      </c>
    </row>
    <row r="31" spans="1:26" x14ac:dyDescent="0.25">
      <c r="A31" s="4">
        <v>2003</v>
      </c>
      <c r="B31" s="8">
        <v>399</v>
      </c>
      <c r="C31" s="8" t="s">
        <v>43</v>
      </c>
      <c r="D31" s="15">
        <v>2.0050125313283207E-2</v>
      </c>
      <c r="E31" s="14">
        <v>2.5062656641604009E-3</v>
      </c>
      <c r="F31" s="14">
        <v>0</v>
      </c>
      <c r="G31" s="14">
        <v>2.5062656641604009E-2</v>
      </c>
      <c r="H31" s="14">
        <v>0</v>
      </c>
      <c r="I31" s="14">
        <v>9.0225563909774431E-2</v>
      </c>
      <c r="J31" s="14">
        <v>3.007518796992481E-2</v>
      </c>
      <c r="K31" s="15">
        <v>0</v>
      </c>
      <c r="L31" s="14">
        <v>0.39348370927318294</v>
      </c>
      <c r="M31" s="14">
        <v>2.5062656641604009E-3</v>
      </c>
      <c r="N31" s="14">
        <v>0</v>
      </c>
      <c r="O31" s="14">
        <v>0</v>
      </c>
      <c r="P31" s="14">
        <v>5.0125313283208017E-3</v>
      </c>
      <c r="Q31" s="14">
        <v>0</v>
      </c>
      <c r="R31" s="14">
        <v>0</v>
      </c>
      <c r="S31" s="14">
        <v>0</v>
      </c>
      <c r="T31" s="14">
        <v>7.7694235588972427E-2</v>
      </c>
      <c r="U31" s="14">
        <v>3.7593984962406013E-2</v>
      </c>
      <c r="V31" s="14">
        <v>0</v>
      </c>
      <c r="W31" s="14">
        <v>4.5112781954887216E-2</v>
      </c>
      <c r="X31" s="14">
        <v>1.5037593984962405E-2</v>
      </c>
      <c r="Y31" s="14">
        <v>2.2556390977443608E-2</v>
      </c>
      <c r="Z31" s="21">
        <v>0.23308270676691728</v>
      </c>
    </row>
    <row r="32" spans="1:26" x14ac:dyDescent="0.25">
      <c r="A32" s="4">
        <v>2004</v>
      </c>
      <c r="B32" s="8">
        <v>394</v>
      </c>
      <c r="C32" s="8" t="s">
        <v>43</v>
      </c>
      <c r="D32" s="15">
        <v>0</v>
      </c>
      <c r="E32" s="14">
        <v>2.5380710659898475E-3</v>
      </c>
      <c r="F32" s="14">
        <v>0</v>
      </c>
      <c r="G32" s="14">
        <v>7.6142131979695434E-3</v>
      </c>
      <c r="H32" s="14">
        <v>0</v>
      </c>
      <c r="I32" s="14">
        <v>0.15228426395939085</v>
      </c>
      <c r="J32" s="14">
        <v>0.11421319796954314</v>
      </c>
      <c r="K32" s="15">
        <v>0</v>
      </c>
      <c r="L32" s="14">
        <v>0.27664974619289345</v>
      </c>
      <c r="M32" s="14">
        <v>0</v>
      </c>
      <c r="N32" s="14">
        <v>0</v>
      </c>
      <c r="O32" s="14">
        <v>2.030456852791878E-2</v>
      </c>
      <c r="P32" s="14">
        <v>2.5380710659898477E-2</v>
      </c>
      <c r="Q32" s="14">
        <v>0</v>
      </c>
      <c r="R32" s="14">
        <v>0</v>
      </c>
      <c r="S32" s="14">
        <v>0</v>
      </c>
      <c r="T32" s="14">
        <v>6.8527918781725886E-2</v>
      </c>
      <c r="U32" s="14">
        <v>2.030456852791878E-2</v>
      </c>
      <c r="V32" s="14">
        <v>0</v>
      </c>
      <c r="W32" s="14">
        <v>1.5228426395939087E-2</v>
      </c>
      <c r="X32" s="14">
        <v>0</v>
      </c>
      <c r="Y32" s="14">
        <v>8.6294416243654831E-2</v>
      </c>
      <c r="Z32" s="21">
        <v>0.21065989847715735</v>
      </c>
    </row>
    <row r="33" spans="1:26" x14ac:dyDescent="0.25">
      <c r="A33" s="4">
        <v>2005</v>
      </c>
      <c r="B33" s="8">
        <v>385</v>
      </c>
      <c r="C33" s="8" t="s">
        <v>43</v>
      </c>
      <c r="D33" s="15">
        <v>0</v>
      </c>
      <c r="E33" s="14">
        <v>2.5974025974025974E-3</v>
      </c>
      <c r="F33" s="14">
        <v>0</v>
      </c>
      <c r="G33" s="14">
        <v>1.2987012987012988E-2</v>
      </c>
      <c r="H33" s="14">
        <v>4.6753246753246755E-2</v>
      </c>
      <c r="I33" s="14">
        <v>0.22077922077922074</v>
      </c>
      <c r="J33" s="14">
        <v>2.0779220779220779E-2</v>
      </c>
      <c r="K33" s="15">
        <v>0</v>
      </c>
      <c r="L33" s="14">
        <v>9.0909090909090912E-2</v>
      </c>
      <c r="M33" s="14">
        <v>0</v>
      </c>
      <c r="N33" s="14">
        <v>1.2987012987012988E-2</v>
      </c>
      <c r="O33" s="14">
        <v>0</v>
      </c>
      <c r="P33" s="14">
        <v>2.5974025974025974E-3</v>
      </c>
      <c r="Q33" s="14">
        <v>7.7922077922077922E-3</v>
      </c>
      <c r="R33" s="14">
        <v>0</v>
      </c>
      <c r="S33" s="14">
        <v>0</v>
      </c>
      <c r="T33" s="14">
        <v>0.17142857142857143</v>
      </c>
      <c r="U33" s="14">
        <v>1.5584415584415584E-2</v>
      </c>
      <c r="V33" s="14">
        <v>0</v>
      </c>
      <c r="W33" s="14">
        <v>6.7532467532467527E-2</v>
      </c>
      <c r="X33" s="14">
        <v>0</v>
      </c>
      <c r="Y33" s="14">
        <v>9.6103896103896108E-2</v>
      </c>
      <c r="Z33" s="21">
        <v>0.23116883116883116</v>
      </c>
    </row>
    <row r="34" spans="1:26" x14ac:dyDescent="0.25">
      <c r="A34" s="4">
        <v>2006</v>
      </c>
      <c r="B34" s="8">
        <v>291</v>
      </c>
      <c r="C34" s="8" t="s">
        <v>30</v>
      </c>
      <c r="D34" s="15">
        <v>1.0309278350515464E-2</v>
      </c>
      <c r="E34" s="14">
        <v>0</v>
      </c>
      <c r="F34" s="14">
        <v>0</v>
      </c>
      <c r="G34" s="14">
        <v>6.8728522336769758E-3</v>
      </c>
      <c r="H34" s="14">
        <v>0</v>
      </c>
      <c r="I34" s="14">
        <v>0.20618556701030927</v>
      </c>
      <c r="J34" s="14">
        <v>0.10996563573883161</v>
      </c>
      <c r="K34" s="15">
        <v>0</v>
      </c>
      <c r="L34" s="14">
        <v>0.15120274914089349</v>
      </c>
      <c r="M34" s="14">
        <v>0</v>
      </c>
      <c r="N34" s="14">
        <v>0</v>
      </c>
      <c r="O34" s="14">
        <v>0</v>
      </c>
      <c r="P34" s="14">
        <v>2.7491408934707903E-2</v>
      </c>
      <c r="Q34" s="14">
        <v>6.8728522336769758E-3</v>
      </c>
      <c r="R34" s="14">
        <v>0</v>
      </c>
      <c r="S34" s="14">
        <v>0</v>
      </c>
      <c r="T34" s="14">
        <v>4.8109965635738834E-2</v>
      </c>
      <c r="U34" s="14">
        <v>5.1546391752577317E-2</v>
      </c>
      <c r="V34" s="14">
        <v>0</v>
      </c>
      <c r="W34" s="14">
        <v>6.1855670103092786E-2</v>
      </c>
      <c r="X34" s="14">
        <v>0</v>
      </c>
      <c r="Y34" s="14">
        <v>4.8109965635738834E-2</v>
      </c>
      <c r="Z34" s="21">
        <v>0.27147766323024053</v>
      </c>
    </row>
    <row r="35" spans="1:26" x14ac:dyDescent="0.25">
      <c r="A35" s="4">
        <v>2007</v>
      </c>
      <c r="B35" s="8">
        <v>261</v>
      </c>
      <c r="C35" s="8" t="s">
        <v>62</v>
      </c>
      <c r="D35" s="15">
        <v>0</v>
      </c>
      <c r="E35" s="14">
        <v>0</v>
      </c>
      <c r="F35" s="14">
        <v>7.6628352490421452E-3</v>
      </c>
      <c r="G35" s="14">
        <v>0</v>
      </c>
      <c r="H35" s="14">
        <v>0</v>
      </c>
      <c r="I35" s="14">
        <v>8.4291187739463605E-2</v>
      </c>
      <c r="J35" s="14">
        <v>2.2988505747126436E-2</v>
      </c>
      <c r="K35" s="15">
        <v>0</v>
      </c>
      <c r="L35" s="14">
        <v>0.17624521072796934</v>
      </c>
      <c r="M35" s="14">
        <v>0</v>
      </c>
      <c r="N35" s="14">
        <v>1.532567049808429E-2</v>
      </c>
      <c r="O35" s="14">
        <v>0</v>
      </c>
      <c r="P35" s="14">
        <v>3.8314176245210726E-3</v>
      </c>
      <c r="Q35" s="14">
        <v>7.6628352490421452E-3</v>
      </c>
      <c r="R35" s="14">
        <v>0</v>
      </c>
      <c r="S35" s="14">
        <v>0</v>
      </c>
      <c r="T35" s="14">
        <v>9.5785440613026823E-2</v>
      </c>
      <c r="U35" s="14">
        <v>0</v>
      </c>
      <c r="V35" s="14">
        <v>0</v>
      </c>
      <c r="W35" s="14">
        <v>5.7471264367816091E-2</v>
      </c>
      <c r="X35" s="14">
        <v>0</v>
      </c>
      <c r="Y35" s="14">
        <v>2.2988505747126436E-2</v>
      </c>
      <c r="Z35" s="21">
        <v>0.50574712643678166</v>
      </c>
    </row>
    <row r="36" spans="1:26" x14ac:dyDescent="0.25">
      <c r="A36" s="4">
        <v>2008</v>
      </c>
      <c r="B36" s="8">
        <v>292</v>
      </c>
      <c r="C36" s="8" t="s">
        <v>61</v>
      </c>
      <c r="D36" s="15">
        <v>0</v>
      </c>
      <c r="E36" s="14">
        <v>0</v>
      </c>
      <c r="F36" s="14">
        <v>3.4246575342465752E-3</v>
      </c>
      <c r="G36" s="14">
        <v>0</v>
      </c>
      <c r="H36" s="14">
        <v>0</v>
      </c>
      <c r="I36" s="14">
        <v>0.11301369863013698</v>
      </c>
      <c r="J36" s="14">
        <v>0.11643835616438356</v>
      </c>
      <c r="K36" s="15">
        <v>0</v>
      </c>
      <c r="L36" s="14">
        <v>0.33904109589041098</v>
      </c>
      <c r="M36" s="14">
        <v>0</v>
      </c>
      <c r="N36" s="14">
        <v>0</v>
      </c>
      <c r="O36" s="14">
        <v>0</v>
      </c>
      <c r="P36" s="14">
        <v>1.0273972602739725E-2</v>
      </c>
      <c r="Q36" s="14">
        <v>0</v>
      </c>
      <c r="R36" s="14">
        <v>0</v>
      </c>
      <c r="S36" s="14">
        <v>0</v>
      </c>
      <c r="T36" s="14">
        <v>5.1369863013698627E-2</v>
      </c>
      <c r="U36" s="14">
        <v>6.8493150684931503E-3</v>
      </c>
      <c r="V36" s="14">
        <v>0</v>
      </c>
      <c r="W36" s="14">
        <v>5.4794520547945202E-2</v>
      </c>
      <c r="X36" s="14">
        <v>0</v>
      </c>
      <c r="Y36" s="14">
        <v>4.1095890410958902E-2</v>
      </c>
      <c r="Z36" s="21">
        <v>0.2636986301369863</v>
      </c>
    </row>
    <row r="37" spans="1:26" x14ac:dyDescent="0.25">
      <c r="A37" s="4">
        <v>2009</v>
      </c>
      <c r="B37" s="8">
        <v>679</v>
      </c>
      <c r="C37" s="8" t="s">
        <v>42</v>
      </c>
      <c r="D37" s="15">
        <v>0</v>
      </c>
      <c r="E37" s="14">
        <v>0</v>
      </c>
      <c r="F37" s="14">
        <v>4.418262150220913E-3</v>
      </c>
      <c r="G37" s="14">
        <v>0</v>
      </c>
      <c r="H37" s="14">
        <v>0</v>
      </c>
      <c r="I37" s="14">
        <v>5.1546391752577317E-2</v>
      </c>
      <c r="J37" s="14">
        <v>7.2164948453608241E-2</v>
      </c>
      <c r="K37" s="15">
        <v>0</v>
      </c>
      <c r="L37" s="14">
        <v>0.44477172312223856</v>
      </c>
      <c r="M37" s="14">
        <v>0</v>
      </c>
      <c r="N37" s="14">
        <v>0</v>
      </c>
      <c r="O37" s="14">
        <v>1.4727540500736377E-3</v>
      </c>
      <c r="P37" s="14">
        <v>5.8910162002945507E-3</v>
      </c>
      <c r="Q37" s="14">
        <v>0</v>
      </c>
      <c r="R37" s="14">
        <v>0</v>
      </c>
      <c r="S37" s="14">
        <v>0</v>
      </c>
      <c r="T37" s="14">
        <v>6.3328424153166418E-2</v>
      </c>
      <c r="U37" s="14">
        <v>5.0073637702503684E-2</v>
      </c>
      <c r="V37" s="14">
        <v>0</v>
      </c>
      <c r="W37" s="14">
        <v>4.8600883652430045E-2</v>
      </c>
      <c r="X37" s="14">
        <v>0</v>
      </c>
      <c r="Y37" s="14">
        <v>0.10014727540500737</v>
      </c>
      <c r="Z37" s="21">
        <v>0.15758468335787923</v>
      </c>
    </row>
    <row r="38" spans="1:26" x14ac:dyDescent="0.25">
      <c r="A38" s="4">
        <v>2010</v>
      </c>
      <c r="B38" s="8">
        <v>1310</v>
      </c>
      <c r="C38" s="8" t="s">
        <v>43</v>
      </c>
      <c r="D38" s="15">
        <v>2.2900763358778627E-3</v>
      </c>
      <c r="E38" s="14">
        <v>7.6335877862595419E-4</v>
      </c>
      <c r="F38" s="14">
        <v>0</v>
      </c>
      <c r="G38" s="14">
        <v>0</v>
      </c>
      <c r="H38" s="14">
        <v>0</v>
      </c>
      <c r="I38" s="14">
        <v>7.8625954198473291E-2</v>
      </c>
      <c r="J38" s="14">
        <v>2.366412213740458E-2</v>
      </c>
      <c r="K38" s="15">
        <v>0</v>
      </c>
      <c r="L38" s="14">
        <v>0.41526717557251908</v>
      </c>
      <c r="M38" s="14">
        <v>0</v>
      </c>
      <c r="N38" s="14">
        <v>0</v>
      </c>
      <c r="O38" s="14">
        <v>3.0534351145038168E-3</v>
      </c>
      <c r="P38" s="14">
        <v>1.1450381679389313E-2</v>
      </c>
      <c r="Q38" s="14">
        <v>0</v>
      </c>
      <c r="R38" s="14">
        <v>0</v>
      </c>
      <c r="S38" s="14">
        <v>0</v>
      </c>
      <c r="T38" s="14">
        <v>7.3282442748091606E-2</v>
      </c>
      <c r="U38" s="14">
        <v>3.8167938931297711E-2</v>
      </c>
      <c r="V38" s="14">
        <v>0</v>
      </c>
      <c r="W38" s="14">
        <v>1.3740458015267175E-2</v>
      </c>
      <c r="X38" s="14">
        <v>0</v>
      </c>
      <c r="Y38" s="14">
        <v>2.366412213740458E-2</v>
      </c>
      <c r="Z38" s="21">
        <v>0.31603053435114503</v>
      </c>
    </row>
    <row r="39" spans="1:26" x14ac:dyDescent="0.25">
      <c r="A39" s="4">
        <v>2011</v>
      </c>
      <c r="B39" s="8">
        <v>1962</v>
      </c>
      <c r="C39" s="8" t="s">
        <v>43</v>
      </c>
      <c r="D39" s="15">
        <v>7.1355759429153924E-3</v>
      </c>
      <c r="E39" s="14">
        <v>2.0387359836901123E-3</v>
      </c>
      <c r="F39" s="14">
        <v>0</v>
      </c>
      <c r="G39" s="14">
        <v>2.0387359836901123E-3</v>
      </c>
      <c r="H39" s="14">
        <v>1.5290519877675841E-3</v>
      </c>
      <c r="I39" s="14">
        <v>5.2497451580020393E-2</v>
      </c>
      <c r="J39" s="14">
        <v>5.3007135575942915E-2</v>
      </c>
      <c r="K39" s="15">
        <v>0</v>
      </c>
      <c r="L39" s="14">
        <v>0.20489296636085627</v>
      </c>
      <c r="M39" s="14">
        <v>0</v>
      </c>
      <c r="N39" s="14">
        <v>0</v>
      </c>
      <c r="O39" s="14">
        <v>1.2232415902140673E-2</v>
      </c>
      <c r="P39" s="14">
        <v>1.3251783893985729E-2</v>
      </c>
      <c r="Q39" s="14">
        <v>2.5484199796126403E-3</v>
      </c>
      <c r="R39" s="14">
        <v>0</v>
      </c>
      <c r="S39" s="14">
        <v>0</v>
      </c>
      <c r="T39" s="14">
        <v>4.0265035677879715E-2</v>
      </c>
      <c r="U39" s="14">
        <v>5.657492354740061E-2</v>
      </c>
      <c r="V39" s="14">
        <v>0</v>
      </c>
      <c r="W39" s="14">
        <v>2.7522935779816515E-2</v>
      </c>
      <c r="X39" s="14">
        <v>0</v>
      </c>
      <c r="Y39" s="14">
        <v>3.109072375127421E-2</v>
      </c>
      <c r="Z39" s="21">
        <v>0.49337410805300713</v>
      </c>
    </row>
    <row r="40" spans="1:26" x14ac:dyDescent="0.25">
      <c r="A40" s="4">
        <v>2012</v>
      </c>
      <c r="B40" s="8">
        <v>3498</v>
      </c>
      <c r="C40" s="8" t="s">
        <v>43</v>
      </c>
      <c r="D40" s="15">
        <v>6.0034305317324191E-3</v>
      </c>
      <c r="E40" s="14">
        <v>8.576329331046312E-4</v>
      </c>
      <c r="F40" s="14">
        <v>1.1435105774728416E-3</v>
      </c>
      <c r="G40" s="14">
        <v>4.8599199542595766E-3</v>
      </c>
      <c r="H40" s="14">
        <v>2.858776443682104E-4</v>
      </c>
      <c r="I40" s="14">
        <v>3.2304173813607777E-2</v>
      </c>
      <c r="J40" s="14">
        <v>3.0588907947398512E-2</v>
      </c>
      <c r="K40" s="15">
        <v>0</v>
      </c>
      <c r="L40" s="14">
        <v>0.23527730131503716</v>
      </c>
      <c r="M40" s="14">
        <v>0</v>
      </c>
      <c r="N40" s="14">
        <v>1.1435105774728416E-3</v>
      </c>
      <c r="O40" s="14">
        <v>3.1446540880503146E-3</v>
      </c>
      <c r="P40" s="14">
        <v>2.4299599771297885E-2</v>
      </c>
      <c r="Q40" s="14">
        <v>3.4305317324185248E-3</v>
      </c>
      <c r="R40" s="14">
        <v>0</v>
      </c>
      <c r="S40" s="14">
        <v>0</v>
      </c>
      <c r="T40" s="14">
        <v>3.8593481989708404E-2</v>
      </c>
      <c r="U40" s="14">
        <v>8.5191538021726701E-2</v>
      </c>
      <c r="V40" s="14">
        <v>0</v>
      </c>
      <c r="W40" s="14">
        <v>0.15980560320182963</v>
      </c>
      <c r="X40" s="14">
        <v>0</v>
      </c>
      <c r="Y40" s="14">
        <v>1.7724413950829045E-2</v>
      </c>
      <c r="Z40" s="21">
        <v>0.35534591194968551</v>
      </c>
    </row>
    <row r="41" spans="1:26" x14ac:dyDescent="0.25">
      <c r="A41" s="4">
        <v>2013</v>
      </c>
      <c r="B41" s="8">
        <v>3209</v>
      </c>
      <c r="C41" s="8" t="s">
        <v>43</v>
      </c>
      <c r="D41" s="15">
        <v>3.4278591461514487E-3</v>
      </c>
      <c r="E41" s="14">
        <v>1.5581177937052041E-3</v>
      </c>
      <c r="F41" s="14">
        <v>0</v>
      </c>
      <c r="G41" s="14">
        <v>0</v>
      </c>
      <c r="H41" s="14">
        <v>6.2324711748208163E-4</v>
      </c>
      <c r="I41" s="14">
        <v>2.4306637581801186E-2</v>
      </c>
      <c r="J41" s="14">
        <v>3.8952944842630101E-2</v>
      </c>
      <c r="K41" s="15">
        <v>0</v>
      </c>
      <c r="L41" s="14">
        <v>0.31754440635712061</v>
      </c>
      <c r="M41" s="14">
        <v>0</v>
      </c>
      <c r="N41" s="14">
        <v>0</v>
      </c>
      <c r="O41" s="14">
        <v>4.6743533811156122E-3</v>
      </c>
      <c r="P41" s="14">
        <v>3.9887815518853224E-2</v>
      </c>
      <c r="Q41" s="14">
        <v>3.1162355874104083E-3</v>
      </c>
      <c r="R41" s="14">
        <v>0</v>
      </c>
      <c r="S41" s="14">
        <v>0</v>
      </c>
      <c r="T41" s="14">
        <v>2.5241508258024306E-2</v>
      </c>
      <c r="U41" s="14">
        <v>2.5241508258024306E-2</v>
      </c>
      <c r="V41" s="14">
        <v>0</v>
      </c>
      <c r="W41" s="14">
        <v>2.2748519788095979E-2</v>
      </c>
      <c r="X41" s="14">
        <v>0</v>
      </c>
      <c r="Y41" s="14">
        <v>4.0199439077594268E-2</v>
      </c>
      <c r="Z41" s="21">
        <v>0.45247740729199126</v>
      </c>
    </row>
    <row r="42" spans="1:26" x14ac:dyDescent="0.25">
      <c r="A42" s="5" t="s">
        <v>32</v>
      </c>
      <c r="B42" s="9">
        <v>1523</v>
      </c>
      <c r="C42" s="9"/>
      <c r="D42" s="16">
        <v>5.6964832923239832E-3</v>
      </c>
      <c r="E42" s="1">
        <v>7.4506232807079601E-4</v>
      </c>
      <c r="F42" s="1">
        <v>6.9371939629093646E-4</v>
      </c>
      <c r="G42" s="1">
        <v>2.9331884459878471E-3</v>
      </c>
      <c r="H42" s="1">
        <v>2.0496426459526928E-3</v>
      </c>
      <c r="I42" s="1">
        <v>6.6701299984051457E-2</v>
      </c>
      <c r="J42" s="1">
        <v>3.4386735958772702E-2</v>
      </c>
      <c r="K42" s="16">
        <v>2.346815031509487E-2</v>
      </c>
      <c r="L42" s="1">
        <v>0.36475025856447274</v>
      </c>
      <c r="M42" s="1">
        <v>1.3901859617203736E-3</v>
      </c>
      <c r="N42" s="1">
        <v>1.5453258386681566E-2</v>
      </c>
      <c r="O42" s="1">
        <v>3.1157035378002649E-3</v>
      </c>
      <c r="P42" s="1">
        <v>8.592486483016042E-3</v>
      </c>
      <c r="Q42" s="1">
        <v>1.5993151920378715E-3</v>
      </c>
      <c r="R42" s="1">
        <v>1.1558021266759132E-4</v>
      </c>
      <c r="S42" s="1">
        <v>0</v>
      </c>
      <c r="T42" s="1">
        <v>5.333223468398731E-2</v>
      </c>
      <c r="U42" s="1">
        <v>2.678269658552259E-2</v>
      </c>
      <c r="V42" s="1">
        <v>0</v>
      </c>
      <c r="W42" s="1">
        <v>3.9742429928416319E-2</v>
      </c>
      <c r="X42" s="1">
        <v>1.7018659800296335E-3</v>
      </c>
      <c r="Y42" s="1">
        <v>3.1070716310958965E-2</v>
      </c>
      <c r="Z42" s="22">
        <v>0.31567898580614345</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3025</v>
      </c>
      <c r="C44" s="9"/>
      <c r="D44" s="16">
        <v>1.79258674847174E-3</v>
      </c>
      <c r="E44" s="1">
        <v>2.1663778162911613E-4</v>
      </c>
      <c r="F44" s="1">
        <v>0</v>
      </c>
      <c r="G44" s="1">
        <v>1.8268552842491861E-3</v>
      </c>
      <c r="H44" s="1">
        <v>0</v>
      </c>
      <c r="I44" s="1">
        <v>5.2735338018667595E-2</v>
      </c>
      <c r="J44" s="1">
        <v>7.5916187218001323E-3</v>
      </c>
      <c r="K44" s="16">
        <v>9.3872601260379482E-2</v>
      </c>
      <c r="L44" s="1">
        <v>0.51599137574559384</v>
      </c>
      <c r="M44" s="1">
        <v>5.1430329028547611E-3</v>
      </c>
      <c r="N44" s="1">
        <v>5.2583393793797159E-2</v>
      </c>
      <c r="O44" s="1">
        <v>4.6250662666255107E-4</v>
      </c>
      <c r="P44" s="1">
        <v>4.0709848136211754E-3</v>
      </c>
      <c r="Q44" s="1">
        <v>3.1974420463629099E-4</v>
      </c>
      <c r="R44" s="1">
        <v>0</v>
      </c>
      <c r="S44" s="1">
        <v>0</v>
      </c>
      <c r="T44" s="1">
        <v>2.5742917055082512E-2</v>
      </c>
      <c r="U44" s="1">
        <v>1.0320423533405393E-2</v>
      </c>
      <c r="V44" s="1">
        <v>0</v>
      </c>
      <c r="W44" s="1">
        <v>1.5156850852868399E-2</v>
      </c>
      <c r="X44" s="1">
        <v>3.714710252600297E-4</v>
      </c>
      <c r="Y44" s="1">
        <v>5.4595862464200239E-3</v>
      </c>
      <c r="Z44" s="22">
        <v>0.20634207538460056</v>
      </c>
    </row>
    <row r="45" spans="1:26" x14ac:dyDescent="0.25">
      <c r="A45" s="5" t="s">
        <v>35</v>
      </c>
      <c r="B45" s="9">
        <v>934</v>
      </c>
      <c r="C45" s="9"/>
      <c r="D45" s="16">
        <v>1.6768467469133609E-2</v>
      </c>
      <c r="E45" s="1">
        <v>0</v>
      </c>
      <c r="F45" s="1">
        <v>0</v>
      </c>
      <c r="G45" s="1">
        <v>0</v>
      </c>
      <c r="H45" s="1">
        <v>0</v>
      </c>
      <c r="I45" s="1">
        <v>1.2964509836181906E-2</v>
      </c>
      <c r="J45" s="1">
        <v>1.1411267098070383E-2</v>
      </c>
      <c r="K45" s="16">
        <v>0</v>
      </c>
      <c r="L45" s="1">
        <v>0.38350599233652022</v>
      </c>
      <c r="M45" s="1">
        <v>0</v>
      </c>
      <c r="N45" s="1">
        <v>8.6405481516681811E-3</v>
      </c>
      <c r="O45" s="1">
        <v>4.122969804209284E-3</v>
      </c>
      <c r="P45" s="1">
        <v>0</v>
      </c>
      <c r="Q45" s="1">
        <v>0</v>
      </c>
      <c r="R45" s="1">
        <v>0</v>
      </c>
      <c r="S45" s="1">
        <v>0</v>
      </c>
      <c r="T45" s="1">
        <v>2.6361708022789504E-2</v>
      </c>
      <c r="U45" s="1">
        <v>2.7174155178755523E-2</v>
      </c>
      <c r="V45" s="1">
        <v>0</v>
      </c>
      <c r="W45" s="1">
        <v>4.3881440446520044E-2</v>
      </c>
      <c r="X45" s="1">
        <v>0</v>
      </c>
      <c r="Y45" s="1">
        <v>1.9035416038601521E-2</v>
      </c>
      <c r="Z45" s="22">
        <v>0.44613352561754982</v>
      </c>
    </row>
    <row r="46" spans="1:26" ht="15.75" thickBot="1" x14ac:dyDescent="0.3">
      <c r="A46" s="6" t="s">
        <v>36</v>
      </c>
      <c r="B46" s="11">
        <v>1040</v>
      </c>
      <c r="C46" s="11"/>
      <c r="D46" s="17">
        <v>5.0436450745029553E-3</v>
      </c>
      <c r="E46" s="18">
        <v>1.1054446122616272E-3</v>
      </c>
      <c r="F46" s="18">
        <v>1.1099510340654983E-3</v>
      </c>
      <c r="G46" s="18">
        <v>3.9623593998808805E-3</v>
      </c>
      <c r="H46" s="18">
        <v>3.2794282335243089E-3</v>
      </c>
      <c r="I46" s="18">
        <v>8.3035042799778913E-2</v>
      </c>
      <c r="J46" s="18">
        <v>4.9699876625702188E-2</v>
      </c>
      <c r="K46" s="17">
        <v>0</v>
      </c>
      <c r="L46" s="18">
        <v>0.30050266493761468</v>
      </c>
      <c r="M46" s="18">
        <v>1.6708437761069338E-4</v>
      </c>
      <c r="N46" s="18">
        <v>1.963746270838008E-3</v>
      </c>
      <c r="O46" s="18">
        <v>3.9755290489735459E-3</v>
      </c>
      <c r="P46" s="18">
        <v>1.2119584447377197E-2</v>
      </c>
      <c r="Q46" s="18">
        <v>2.4310066254060784E-3</v>
      </c>
      <c r="R46" s="18">
        <v>1.849283402681461E-4</v>
      </c>
      <c r="S46" s="18">
        <v>0</v>
      </c>
      <c r="T46" s="18">
        <v>6.9762067067788813E-2</v>
      </c>
      <c r="U46" s="18">
        <v>3.3289314087722885E-2</v>
      </c>
      <c r="V46" s="18">
        <v>0</v>
      </c>
      <c r="W46" s="18">
        <v>4.874885945501474E-2</v>
      </c>
      <c r="X46" s="18">
        <v>2.5743971579434023E-3</v>
      </c>
      <c r="Y46" s="18">
        <v>4.3722228391246037E-2</v>
      </c>
      <c r="Z46" s="23">
        <v>0.3333228420124793</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58</v>
      </c>
    </row>
    <row r="2" spans="1:26" x14ac:dyDescent="0.25">
      <c r="A2" t="s">
        <v>59</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v>76</v>
      </c>
      <c r="C15" s="8">
        <v>2</v>
      </c>
      <c r="D15" s="15" t="s">
        <v>26</v>
      </c>
      <c r="E15" s="14" t="s">
        <v>27</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268</v>
      </c>
      <c r="C16" s="8">
        <v>3</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345</v>
      </c>
      <c r="C17" s="8" t="s">
        <v>60</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1077</v>
      </c>
      <c r="C18" s="8" t="s">
        <v>61</v>
      </c>
      <c r="D18" s="15">
        <v>0</v>
      </c>
      <c r="E18" s="14">
        <v>0</v>
      </c>
      <c r="F18" s="14">
        <v>0</v>
      </c>
      <c r="G18" s="14">
        <v>0</v>
      </c>
      <c r="H18" s="14">
        <v>0</v>
      </c>
      <c r="I18" s="14">
        <v>1.2999071494893221E-2</v>
      </c>
      <c r="J18" s="14">
        <v>0</v>
      </c>
      <c r="K18" s="15">
        <v>0.18662952646239556</v>
      </c>
      <c r="L18" s="14">
        <v>0.34447539461467042</v>
      </c>
      <c r="M18" s="14">
        <v>1.3927576601671309E-2</v>
      </c>
      <c r="N18" s="14">
        <v>0.16991643454038999</v>
      </c>
      <c r="O18" s="14">
        <v>0</v>
      </c>
      <c r="P18" s="14">
        <v>7.4280408542246983E-3</v>
      </c>
      <c r="Q18" s="14">
        <v>2.7855153203342618E-3</v>
      </c>
      <c r="R18" s="14">
        <v>0</v>
      </c>
      <c r="S18" s="14">
        <v>0</v>
      </c>
      <c r="T18" s="14">
        <v>3.0640668523676879E-2</v>
      </c>
      <c r="U18" s="14">
        <v>2.0427112349117919E-2</v>
      </c>
      <c r="V18" s="14">
        <v>0</v>
      </c>
      <c r="W18" s="14">
        <v>1.2070566388115135E-2</v>
      </c>
      <c r="X18" s="14">
        <v>0</v>
      </c>
      <c r="Y18" s="14">
        <v>6.4995357474466105E-3</v>
      </c>
      <c r="Z18" s="21">
        <v>0.19220055710306408</v>
      </c>
    </row>
    <row r="19" spans="1:26" x14ac:dyDescent="0.25">
      <c r="A19" s="4">
        <v>1991</v>
      </c>
      <c r="B19" s="8">
        <v>2870</v>
      </c>
      <c r="C19" s="8" t="s">
        <v>42</v>
      </c>
      <c r="D19" s="15">
        <v>6.9686411149825784E-4</v>
      </c>
      <c r="E19" s="14">
        <v>0</v>
      </c>
      <c r="F19" s="14">
        <v>0</v>
      </c>
      <c r="G19" s="14">
        <v>1.7421602787456446E-3</v>
      </c>
      <c r="H19" s="14">
        <v>0</v>
      </c>
      <c r="I19" s="14">
        <v>3.37979094076655E-2</v>
      </c>
      <c r="J19" s="14">
        <v>8.7108013937282226E-3</v>
      </c>
      <c r="K19" s="15">
        <v>7.3170731707317069E-2</v>
      </c>
      <c r="L19" s="14">
        <v>0.54181184668989546</v>
      </c>
      <c r="M19" s="14">
        <v>2.4390243902439024E-3</v>
      </c>
      <c r="N19" s="14">
        <v>5.5400696864111497E-2</v>
      </c>
      <c r="O19" s="14">
        <v>2.4390243902439024E-3</v>
      </c>
      <c r="P19" s="14">
        <v>9.0592334494773528E-3</v>
      </c>
      <c r="Q19" s="14">
        <v>0</v>
      </c>
      <c r="R19" s="14">
        <v>0</v>
      </c>
      <c r="S19" s="14">
        <v>0</v>
      </c>
      <c r="T19" s="14">
        <v>3.7282229965156795E-2</v>
      </c>
      <c r="U19" s="14">
        <v>8.7108013937282226E-3</v>
      </c>
      <c r="V19" s="14">
        <v>0</v>
      </c>
      <c r="W19" s="14">
        <v>4.8780487804878049E-3</v>
      </c>
      <c r="X19" s="14">
        <v>0</v>
      </c>
      <c r="Y19" s="14">
        <v>5.2264808362369342E-3</v>
      </c>
      <c r="Z19" s="21">
        <v>0.21463414634146341</v>
      </c>
    </row>
    <row r="20" spans="1:26" x14ac:dyDescent="0.25">
      <c r="A20" s="4">
        <v>1992</v>
      </c>
      <c r="B20" s="8">
        <v>3243</v>
      </c>
      <c r="C20" s="8" t="s">
        <v>43</v>
      </c>
      <c r="D20" s="15">
        <v>6.167129201356768E-4</v>
      </c>
      <c r="E20" s="14">
        <v>3.083564600678384E-4</v>
      </c>
      <c r="F20" s="14">
        <v>0</v>
      </c>
      <c r="G20" s="14">
        <v>3.7002775208140612E-3</v>
      </c>
      <c r="H20" s="14">
        <v>0</v>
      </c>
      <c r="I20" s="14">
        <v>9.5898859081097743E-2</v>
      </c>
      <c r="J20" s="14">
        <v>1.3567684242984891E-2</v>
      </c>
      <c r="K20" s="15">
        <v>0.17082947887758249</v>
      </c>
      <c r="L20" s="14">
        <v>0.46191797718162192</v>
      </c>
      <c r="M20" s="14">
        <v>1.0484119642306507E-2</v>
      </c>
      <c r="N20" s="14">
        <v>5.1803885291396845E-2</v>
      </c>
      <c r="O20" s="14">
        <v>6.167129201356768E-4</v>
      </c>
      <c r="P20" s="14">
        <v>2.7752081406105457E-3</v>
      </c>
      <c r="Q20" s="14">
        <v>0</v>
      </c>
      <c r="R20" s="14">
        <v>0</v>
      </c>
      <c r="S20" s="14">
        <v>0</v>
      </c>
      <c r="T20" s="14">
        <v>1.3567684242984891E-2</v>
      </c>
      <c r="U20" s="14">
        <v>1.2642614862781376E-2</v>
      </c>
      <c r="V20" s="14">
        <v>0</v>
      </c>
      <c r="W20" s="14">
        <v>1.1717545482577859E-2</v>
      </c>
      <c r="X20" s="14">
        <v>0</v>
      </c>
      <c r="Y20" s="14">
        <v>5.5504162812210923E-3</v>
      </c>
      <c r="Z20" s="21">
        <v>0.14400246685168056</v>
      </c>
    </row>
    <row r="21" spans="1:26" x14ac:dyDescent="0.25">
      <c r="A21" s="4">
        <v>1993</v>
      </c>
      <c r="B21" s="8">
        <v>3293</v>
      </c>
      <c r="C21" s="8" t="s">
        <v>43</v>
      </c>
      <c r="D21" s="15">
        <v>2.4293956878226543E-3</v>
      </c>
      <c r="E21" s="14">
        <v>0</v>
      </c>
      <c r="F21" s="14">
        <v>0</v>
      </c>
      <c r="G21" s="14">
        <v>9.1102338293349531E-4</v>
      </c>
      <c r="H21" s="14">
        <v>0</v>
      </c>
      <c r="I21" s="14">
        <v>7.7740662010324937E-2</v>
      </c>
      <c r="J21" s="14">
        <v>1.5487397509869419E-2</v>
      </c>
      <c r="K21" s="15">
        <v>0.10081992104464015</v>
      </c>
      <c r="L21" s="14">
        <v>0.50774369875493475</v>
      </c>
      <c r="M21" s="14">
        <v>4.8587913756453086E-3</v>
      </c>
      <c r="N21" s="14">
        <v>3.9781354388095963E-2</v>
      </c>
      <c r="O21" s="14">
        <v>0</v>
      </c>
      <c r="P21" s="14">
        <v>5.7698147585788038E-3</v>
      </c>
      <c r="Q21" s="14">
        <v>0</v>
      </c>
      <c r="R21" s="14">
        <v>0</v>
      </c>
      <c r="S21" s="14">
        <v>0</v>
      </c>
      <c r="T21" s="14">
        <v>9.1102338293349537E-3</v>
      </c>
      <c r="U21" s="14">
        <v>4.8587913756453086E-3</v>
      </c>
      <c r="V21" s="14">
        <v>0</v>
      </c>
      <c r="W21" s="14">
        <v>1.2754327361068934E-2</v>
      </c>
      <c r="X21" s="14">
        <v>0</v>
      </c>
      <c r="Y21" s="14">
        <v>2.4293956878226543E-3</v>
      </c>
      <c r="Z21" s="21">
        <v>0.21530519283328273</v>
      </c>
    </row>
    <row r="22" spans="1:26" x14ac:dyDescent="0.25">
      <c r="A22" s="4">
        <v>1994</v>
      </c>
      <c r="B22" s="8">
        <v>1027</v>
      </c>
      <c r="C22" s="8" t="s">
        <v>43</v>
      </c>
      <c r="D22" s="15">
        <v>5.8422590068159686E-3</v>
      </c>
      <c r="E22" s="14">
        <v>0</v>
      </c>
      <c r="F22" s="14">
        <v>0</v>
      </c>
      <c r="G22" s="14">
        <v>3.8948393378773127E-3</v>
      </c>
      <c r="H22" s="14">
        <v>0</v>
      </c>
      <c r="I22" s="14">
        <v>3.9922103213242452E-2</v>
      </c>
      <c r="J22" s="14">
        <v>8.7633885102239538E-3</v>
      </c>
      <c r="K22" s="15">
        <v>4.5764362220058426E-2</v>
      </c>
      <c r="L22" s="14">
        <v>0.32424537487828625</v>
      </c>
      <c r="M22" s="14">
        <v>1.9474196689386564E-3</v>
      </c>
      <c r="N22" s="14">
        <v>8.2765335929892894E-2</v>
      </c>
      <c r="O22" s="14">
        <v>0</v>
      </c>
      <c r="P22" s="14">
        <v>3.8948393378773127E-3</v>
      </c>
      <c r="Q22" s="14">
        <v>0</v>
      </c>
      <c r="R22" s="14">
        <v>0</v>
      </c>
      <c r="S22" s="14">
        <v>0</v>
      </c>
      <c r="T22" s="14">
        <v>3.7000973709834468E-2</v>
      </c>
      <c r="U22" s="14">
        <v>4.8685491723466411E-3</v>
      </c>
      <c r="V22" s="14">
        <v>0</v>
      </c>
      <c r="W22" s="14">
        <v>4.9659201557935732E-2</v>
      </c>
      <c r="X22" s="14">
        <v>2.9211295034079843E-3</v>
      </c>
      <c r="Y22" s="14">
        <v>7.7896786757546254E-3</v>
      </c>
      <c r="Z22" s="21">
        <v>0.38072054527750732</v>
      </c>
    </row>
    <row r="23" spans="1:26" x14ac:dyDescent="0.25">
      <c r="A23" s="4">
        <v>1995</v>
      </c>
      <c r="B23" s="8">
        <v>1376</v>
      </c>
      <c r="C23" s="8" t="s">
        <v>43</v>
      </c>
      <c r="D23" s="15">
        <v>1.4534883720930232E-3</v>
      </c>
      <c r="E23" s="14">
        <v>0</v>
      </c>
      <c r="F23" s="14">
        <v>0</v>
      </c>
      <c r="G23" s="14">
        <v>0</v>
      </c>
      <c r="H23" s="14">
        <v>0</v>
      </c>
      <c r="I23" s="14">
        <v>3.9970930232558141E-2</v>
      </c>
      <c r="J23" s="14">
        <v>6.540697674418605E-3</v>
      </c>
      <c r="K23" s="15">
        <v>0</v>
      </c>
      <c r="L23" s="14">
        <v>0.33139534883720934</v>
      </c>
      <c r="M23" s="14">
        <v>0</v>
      </c>
      <c r="N23" s="14">
        <v>1.6715116279069769E-2</v>
      </c>
      <c r="O23" s="14">
        <v>0</v>
      </c>
      <c r="P23" s="14">
        <v>0</v>
      </c>
      <c r="Q23" s="14">
        <v>0</v>
      </c>
      <c r="R23" s="14">
        <v>0</v>
      </c>
      <c r="S23" s="14">
        <v>0</v>
      </c>
      <c r="T23" s="14">
        <v>2.1802325581395349E-2</v>
      </c>
      <c r="U23" s="14">
        <v>7.267441860465117E-3</v>
      </c>
      <c r="V23" s="14">
        <v>0</v>
      </c>
      <c r="W23" s="14">
        <v>2.3982558139534885E-2</v>
      </c>
      <c r="X23" s="14">
        <v>0</v>
      </c>
      <c r="Y23" s="14">
        <v>1.7441860465116279E-2</v>
      </c>
      <c r="Z23" s="21">
        <v>0.53343023255813948</v>
      </c>
    </row>
    <row r="24" spans="1:26" x14ac:dyDescent="0.25">
      <c r="A24" s="4">
        <v>1996</v>
      </c>
      <c r="B24" s="8">
        <v>1039</v>
      </c>
      <c r="C24" s="8" t="s">
        <v>43</v>
      </c>
      <c r="D24" s="15">
        <v>2.8873917228103944E-3</v>
      </c>
      <c r="E24" s="14">
        <v>0</v>
      </c>
      <c r="F24" s="14">
        <v>0</v>
      </c>
      <c r="G24" s="14">
        <v>0</v>
      </c>
      <c r="H24" s="14">
        <v>0</v>
      </c>
      <c r="I24" s="14">
        <v>0</v>
      </c>
      <c r="J24" s="14">
        <v>1.0587102983638113E-2</v>
      </c>
      <c r="K24" s="15">
        <v>0</v>
      </c>
      <c r="L24" s="14">
        <v>0.41482194417709334</v>
      </c>
      <c r="M24" s="14">
        <v>0</v>
      </c>
      <c r="N24" s="14">
        <v>6.7372473532242546E-3</v>
      </c>
      <c r="O24" s="14">
        <v>0</v>
      </c>
      <c r="P24" s="14">
        <v>0</v>
      </c>
      <c r="Q24" s="14">
        <v>0</v>
      </c>
      <c r="R24" s="14">
        <v>0</v>
      </c>
      <c r="S24" s="14">
        <v>0</v>
      </c>
      <c r="T24" s="14">
        <v>8.6621751684311833E-3</v>
      </c>
      <c r="U24" s="14">
        <v>3.4648700673724733E-2</v>
      </c>
      <c r="V24" s="14">
        <v>0</v>
      </c>
      <c r="W24" s="14">
        <v>5.5822906641000959E-2</v>
      </c>
      <c r="X24" s="14">
        <v>0</v>
      </c>
      <c r="Y24" s="14">
        <v>1.732435033686237E-2</v>
      </c>
      <c r="Z24" s="21">
        <v>0.44850818094321465</v>
      </c>
    </row>
    <row r="25" spans="1:26" x14ac:dyDescent="0.25">
      <c r="A25" s="4">
        <v>1997</v>
      </c>
      <c r="B25" s="8">
        <v>794</v>
      </c>
      <c r="C25" s="8" t="s">
        <v>43</v>
      </c>
      <c r="D25" s="15">
        <v>8.8161209068010078E-3</v>
      </c>
      <c r="E25" s="14">
        <v>0</v>
      </c>
      <c r="F25" s="14">
        <v>0</v>
      </c>
      <c r="G25" s="14">
        <v>0</v>
      </c>
      <c r="H25" s="14">
        <v>0</v>
      </c>
      <c r="I25" s="14">
        <v>2.6448362720403022E-2</v>
      </c>
      <c r="J25" s="14">
        <v>8.8161209068010078E-3</v>
      </c>
      <c r="K25" s="15">
        <v>0</v>
      </c>
      <c r="L25" s="14">
        <v>0.20906801007556675</v>
      </c>
      <c r="M25" s="14">
        <v>0</v>
      </c>
      <c r="N25" s="14">
        <v>5.0377833753148613E-3</v>
      </c>
      <c r="O25" s="14">
        <v>5.0377833753148613E-3</v>
      </c>
      <c r="P25" s="14">
        <v>0</v>
      </c>
      <c r="Q25" s="14">
        <v>0</v>
      </c>
      <c r="R25" s="14">
        <v>0</v>
      </c>
      <c r="S25" s="14">
        <v>0</v>
      </c>
      <c r="T25" s="14">
        <v>3.0226700251889168E-2</v>
      </c>
      <c r="U25" s="14">
        <v>2.3929471032745592E-2</v>
      </c>
      <c r="V25" s="14">
        <v>0</v>
      </c>
      <c r="W25" s="14">
        <v>3.778337531486146E-3</v>
      </c>
      <c r="X25" s="14">
        <v>0</v>
      </c>
      <c r="Y25" s="14">
        <v>8.8161209068010078E-3</v>
      </c>
      <c r="Z25" s="21">
        <v>0.67002518891687657</v>
      </c>
    </row>
    <row r="26" spans="1:26" x14ac:dyDescent="0.25">
      <c r="A26" s="4">
        <v>1998</v>
      </c>
      <c r="B26" s="8">
        <v>417</v>
      </c>
      <c r="C26" s="8" t="s">
        <v>43</v>
      </c>
      <c r="D26" s="15">
        <v>3.8369304556354913E-2</v>
      </c>
      <c r="E26" s="14">
        <v>0</v>
      </c>
      <c r="F26" s="14">
        <v>0</v>
      </c>
      <c r="G26" s="14">
        <v>0</v>
      </c>
      <c r="H26" s="14">
        <v>0</v>
      </c>
      <c r="I26" s="14">
        <v>4.7961630695443642E-3</v>
      </c>
      <c r="J26" s="14">
        <v>1.6786570743405275E-2</v>
      </c>
      <c r="K26" s="15">
        <v>0</v>
      </c>
      <c r="L26" s="14">
        <v>0.25659472422062352</v>
      </c>
      <c r="M26" s="14">
        <v>0</v>
      </c>
      <c r="N26" s="14">
        <v>2.3980815347721821E-3</v>
      </c>
      <c r="O26" s="14">
        <v>7.1942446043165471E-3</v>
      </c>
      <c r="P26" s="14">
        <v>0</v>
      </c>
      <c r="Q26" s="14">
        <v>0</v>
      </c>
      <c r="R26" s="14">
        <v>0</v>
      </c>
      <c r="S26" s="14">
        <v>0</v>
      </c>
      <c r="T26" s="14">
        <v>2.8776978417266189E-2</v>
      </c>
      <c r="U26" s="14">
        <v>0</v>
      </c>
      <c r="V26" s="14">
        <v>0</v>
      </c>
      <c r="W26" s="14">
        <v>9.1127098321342928E-2</v>
      </c>
      <c r="X26" s="14">
        <v>0</v>
      </c>
      <c r="Y26" s="14">
        <v>4.3165467625899283E-2</v>
      </c>
      <c r="Z26" s="21">
        <v>0.51079136690647486</v>
      </c>
    </row>
    <row r="27" spans="1:26" x14ac:dyDescent="0.25">
      <c r="A27" s="4">
        <v>1999</v>
      </c>
      <c r="B27" s="8">
        <v>433</v>
      </c>
      <c r="C27" s="8" t="s">
        <v>43</v>
      </c>
      <c r="D27" s="15">
        <v>0</v>
      </c>
      <c r="E27" s="14">
        <v>0</v>
      </c>
      <c r="F27" s="14">
        <v>0</v>
      </c>
      <c r="G27" s="14">
        <v>0</v>
      </c>
      <c r="H27" s="14">
        <v>0</v>
      </c>
      <c r="I27" s="14">
        <v>0</v>
      </c>
      <c r="J27" s="14">
        <v>3.9260969976905313E-2</v>
      </c>
      <c r="K27" s="15">
        <v>0</v>
      </c>
      <c r="L27" s="14">
        <v>0.37875288683602776</v>
      </c>
      <c r="M27" s="14">
        <v>0</v>
      </c>
      <c r="N27" s="14">
        <v>0</v>
      </c>
      <c r="O27" s="14">
        <v>4.6189376443418013E-3</v>
      </c>
      <c r="P27" s="14">
        <v>9.2378752886836026E-3</v>
      </c>
      <c r="Q27" s="14">
        <v>6.9284064665127024E-3</v>
      </c>
      <c r="R27" s="14">
        <v>0</v>
      </c>
      <c r="S27" s="14">
        <v>0</v>
      </c>
      <c r="T27" s="14">
        <v>6.4665127020785224E-2</v>
      </c>
      <c r="U27" s="14">
        <v>0</v>
      </c>
      <c r="V27" s="14">
        <v>0</v>
      </c>
      <c r="W27" s="14">
        <v>1.6166281755196306E-2</v>
      </c>
      <c r="X27" s="14">
        <v>0</v>
      </c>
      <c r="Y27" s="14">
        <v>5.7736720554272522E-2</v>
      </c>
      <c r="Z27" s="21">
        <v>0.42263279445727481</v>
      </c>
    </row>
    <row r="28" spans="1:26" x14ac:dyDescent="0.25">
      <c r="A28" s="4">
        <v>2000</v>
      </c>
      <c r="B28" s="8">
        <v>694</v>
      </c>
      <c r="C28" s="8" t="s">
        <v>43</v>
      </c>
      <c r="D28" s="15">
        <v>4.3227665706051877E-3</v>
      </c>
      <c r="E28" s="14">
        <v>1.440922190201729E-3</v>
      </c>
      <c r="F28" s="14">
        <v>0</v>
      </c>
      <c r="G28" s="14">
        <v>0</v>
      </c>
      <c r="H28" s="14">
        <v>0</v>
      </c>
      <c r="I28" s="14">
        <v>1.296829971181556E-2</v>
      </c>
      <c r="J28" s="14">
        <v>4.7550432276657062E-2</v>
      </c>
      <c r="K28" s="15">
        <v>0</v>
      </c>
      <c r="L28" s="14">
        <v>0.18587896253602307</v>
      </c>
      <c r="M28" s="14">
        <v>0</v>
      </c>
      <c r="N28" s="14">
        <v>0</v>
      </c>
      <c r="O28" s="14">
        <v>0</v>
      </c>
      <c r="P28" s="14">
        <v>0</v>
      </c>
      <c r="Q28" s="14">
        <v>0</v>
      </c>
      <c r="R28" s="14">
        <v>0</v>
      </c>
      <c r="S28" s="14">
        <v>0</v>
      </c>
      <c r="T28" s="14">
        <v>4.0345821325648415E-2</v>
      </c>
      <c r="U28" s="14">
        <v>1.2968299711815564E-2</v>
      </c>
      <c r="V28" s="14">
        <v>0</v>
      </c>
      <c r="W28" s="14">
        <v>5.763688760806916E-3</v>
      </c>
      <c r="X28" s="14">
        <v>0</v>
      </c>
      <c r="Y28" s="14">
        <v>1.4409221902017291E-2</v>
      </c>
      <c r="Z28" s="21">
        <v>0.67435158501440917</v>
      </c>
    </row>
    <row r="29" spans="1:26" x14ac:dyDescent="0.25">
      <c r="A29" s="4">
        <v>2001</v>
      </c>
      <c r="B29" s="8">
        <v>650</v>
      </c>
      <c r="C29" s="8" t="s">
        <v>43</v>
      </c>
      <c r="D29" s="15">
        <v>3.0769230769230769E-3</v>
      </c>
      <c r="E29" s="14">
        <v>0</v>
      </c>
      <c r="F29" s="14">
        <v>0</v>
      </c>
      <c r="G29" s="14">
        <v>0</v>
      </c>
      <c r="H29" s="14">
        <v>0</v>
      </c>
      <c r="I29" s="14">
        <v>0.10307692307692308</v>
      </c>
      <c r="J29" s="14">
        <v>0</v>
      </c>
      <c r="K29" s="15">
        <v>0</v>
      </c>
      <c r="L29" s="14">
        <v>0.25384615384615383</v>
      </c>
      <c r="M29" s="14">
        <v>0</v>
      </c>
      <c r="N29" s="14">
        <v>0</v>
      </c>
      <c r="O29" s="14">
        <v>0</v>
      </c>
      <c r="P29" s="14">
        <v>1.5384615384615385E-3</v>
      </c>
      <c r="Q29" s="14">
        <v>0</v>
      </c>
      <c r="R29" s="14">
        <v>0</v>
      </c>
      <c r="S29" s="14">
        <v>0</v>
      </c>
      <c r="T29" s="14">
        <v>0.11230769230769232</v>
      </c>
      <c r="U29" s="14">
        <v>9.2307692307692316E-3</v>
      </c>
      <c r="V29" s="14">
        <v>0</v>
      </c>
      <c r="W29" s="14">
        <v>7.3846153846153853E-2</v>
      </c>
      <c r="X29" s="14">
        <v>0</v>
      </c>
      <c r="Y29" s="14">
        <v>5.3846153846153842E-2</v>
      </c>
      <c r="Z29" s="21">
        <v>0.38923076923076921</v>
      </c>
    </row>
    <row r="30" spans="1:26" x14ac:dyDescent="0.25">
      <c r="A30" s="4">
        <v>2002</v>
      </c>
      <c r="B30" s="8">
        <v>617</v>
      </c>
      <c r="C30" s="8" t="s">
        <v>43</v>
      </c>
      <c r="D30" s="15">
        <v>1.2965964343598056E-2</v>
      </c>
      <c r="E30" s="14">
        <v>0</v>
      </c>
      <c r="F30" s="14">
        <v>0</v>
      </c>
      <c r="G30" s="14">
        <v>0</v>
      </c>
      <c r="H30" s="14">
        <v>0</v>
      </c>
      <c r="I30" s="14">
        <v>3.8897893030794162E-2</v>
      </c>
      <c r="J30" s="14">
        <v>3.2414910858995137E-2</v>
      </c>
      <c r="K30" s="15">
        <v>0</v>
      </c>
      <c r="L30" s="14">
        <v>0.3144246353322529</v>
      </c>
      <c r="M30" s="14">
        <v>0</v>
      </c>
      <c r="N30" s="14">
        <v>0</v>
      </c>
      <c r="O30" s="14">
        <v>1.1345218800648298E-2</v>
      </c>
      <c r="P30" s="14">
        <v>3.2414910858995136E-3</v>
      </c>
      <c r="Q30" s="14">
        <v>0</v>
      </c>
      <c r="R30" s="14">
        <v>3.2414910858995136E-3</v>
      </c>
      <c r="S30" s="14">
        <v>0</v>
      </c>
      <c r="T30" s="14">
        <v>3.8897893030794169E-2</v>
      </c>
      <c r="U30" s="14">
        <v>4.2139384116693678E-2</v>
      </c>
      <c r="V30" s="14">
        <v>0</v>
      </c>
      <c r="W30" s="14">
        <v>8.7520259319286878E-2</v>
      </c>
      <c r="X30" s="14">
        <v>2.5931928687196109E-2</v>
      </c>
      <c r="Y30" s="14">
        <v>3.2414910858995137E-2</v>
      </c>
      <c r="Z30" s="21">
        <v>0.3565640194489465</v>
      </c>
    </row>
    <row r="31" spans="1:26" x14ac:dyDescent="0.25">
      <c r="A31" s="4">
        <v>2003</v>
      </c>
      <c r="B31" s="8">
        <v>322</v>
      </c>
      <c r="C31" s="8" t="s">
        <v>43</v>
      </c>
      <c r="D31" s="15">
        <v>2.1739130434782608E-2</v>
      </c>
      <c r="E31" s="14">
        <v>3.105590062111801E-3</v>
      </c>
      <c r="F31" s="14">
        <v>0</v>
      </c>
      <c r="G31" s="14">
        <v>2.4844720496894408E-2</v>
      </c>
      <c r="H31" s="14">
        <v>0</v>
      </c>
      <c r="I31" s="14">
        <v>0.10248447204968944</v>
      </c>
      <c r="J31" s="14">
        <v>2.7950310559006212E-2</v>
      </c>
      <c r="K31" s="15">
        <v>0</v>
      </c>
      <c r="L31" s="14">
        <v>0.32919254658385094</v>
      </c>
      <c r="M31" s="14">
        <v>3.105590062111801E-3</v>
      </c>
      <c r="N31" s="14">
        <v>0</v>
      </c>
      <c r="O31" s="14">
        <v>0</v>
      </c>
      <c r="P31" s="14">
        <v>6.2111801242236021E-3</v>
      </c>
      <c r="Q31" s="14">
        <v>0</v>
      </c>
      <c r="R31" s="14">
        <v>0</v>
      </c>
      <c r="S31" s="14">
        <v>0</v>
      </c>
      <c r="T31" s="14">
        <v>6.5217391304347824E-2</v>
      </c>
      <c r="U31" s="14">
        <v>2.7950310559006212E-2</v>
      </c>
      <c r="V31" s="14">
        <v>0</v>
      </c>
      <c r="W31" s="14">
        <v>5.2795031055900624E-2</v>
      </c>
      <c r="X31" s="14">
        <v>1.8633540372670808E-2</v>
      </c>
      <c r="Y31" s="14">
        <v>2.7950310559006212E-2</v>
      </c>
      <c r="Z31" s="21">
        <v>0.28881987577639751</v>
      </c>
    </row>
    <row r="32" spans="1:26" x14ac:dyDescent="0.25">
      <c r="A32" s="4">
        <v>2004</v>
      </c>
      <c r="B32" s="8">
        <v>340</v>
      </c>
      <c r="C32" s="8" t="s">
        <v>43</v>
      </c>
      <c r="D32" s="15">
        <v>0</v>
      </c>
      <c r="E32" s="14">
        <v>2.9411764705882353E-3</v>
      </c>
      <c r="F32" s="14">
        <v>0</v>
      </c>
      <c r="G32" s="14">
        <v>8.8235294117647058E-3</v>
      </c>
      <c r="H32" s="14">
        <v>0</v>
      </c>
      <c r="I32" s="14">
        <v>0.1676470588235294</v>
      </c>
      <c r="J32" s="14">
        <v>0.11176470588235295</v>
      </c>
      <c r="K32" s="15">
        <v>0</v>
      </c>
      <c r="L32" s="14">
        <v>0.22647058823529409</v>
      </c>
      <c r="M32" s="14">
        <v>0</v>
      </c>
      <c r="N32" s="14">
        <v>0</v>
      </c>
      <c r="O32" s="14">
        <v>2.0588235294117647E-2</v>
      </c>
      <c r="P32" s="14">
        <v>2.3529411764705882E-2</v>
      </c>
      <c r="Q32" s="14">
        <v>0</v>
      </c>
      <c r="R32" s="14">
        <v>0</v>
      </c>
      <c r="S32" s="14">
        <v>0</v>
      </c>
      <c r="T32" s="14">
        <v>5.8823529411764705E-2</v>
      </c>
      <c r="U32" s="14">
        <v>1.7647058823529412E-2</v>
      </c>
      <c r="V32" s="14">
        <v>0</v>
      </c>
      <c r="W32" s="14">
        <v>1.7647058823529412E-2</v>
      </c>
      <c r="X32" s="14">
        <v>0</v>
      </c>
      <c r="Y32" s="14">
        <v>0.1</v>
      </c>
      <c r="Z32" s="21">
        <v>0.24411764705882352</v>
      </c>
    </row>
    <row r="33" spans="1:26" x14ac:dyDescent="0.25">
      <c r="A33" s="4">
        <v>2005</v>
      </c>
      <c r="B33" s="8">
        <v>326</v>
      </c>
      <c r="C33" s="8" t="s">
        <v>43</v>
      </c>
      <c r="D33" s="15">
        <v>0</v>
      </c>
      <c r="E33" s="14">
        <v>3.0674846625766872E-3</v>
      </c>
      <c r="F33" s="14">
        <v>0</v>
      </c>
      <c r="G33" s="14">
        <v>1.2269938650306749E-2</v>
      </c>
      <c r="H33" s="14">
        <v>3.9877300613496931E-2</v>
      </c>
      <c r="I33" s="14">
        <v>0.23006134969325154</v>
      </c>
      <c r="J33" s="14">
        <v>1.8404907975460124E-2</v>
      </c>
      <c r="K33" s="15">
        <v>0</v>
      </c>
      <c r="L33" s="14">
        <v>7.0552147239263799E-2</v>
      </c>
      <c r="M33" s="14">
        <v>0</v>
      </c>
      <c r="N33" s="14">
        <v>9.202453987730062E-3</v>
      </c>
      <c r="O33" s="14">
        <v>0</v>
      </c>
      <c r="P33" s="14">
        <v>3.0674846625766872E-3</v>
      </c>
      <c r="Q33" s="14">
        <v>9.202453987730062E-3</v>
      </c>
      <c r="R33" s="14">
        <v>0</v>
      </c>
      <c r="S33" s="14">
        <v>0</v>
      </c>
      <c r="T33" s="14">
        <v>0.13190184049079756</v>
      </c>
      <c r="U33" s="14">
        <v>9.202453987730062E-3</v>
      </c>
      <c r="V33" s="14">
        <v>0</v>
      </c>
      <c r="W33" s="14">
        <v>7.6687116564417179E-2</v>
      </c>
      <c r="X33" s="14">
        <v>0</v>
      </c>
      <c r="Y33" s="14">
        <v>0.11349693251533742</v>
      </c>
      <c r="Z33" s="21">
        <v>0.27300613496932513</v>
      </c>
    </row>
    <row r="34" spans="1:26" x14ac:dyDescent="0.25">
      <c r="A34" s="4">
        <v>2006</v>
      </c>
      <c r="B34" s="8">
        <v>274</v>
      </c>
      <c r="C34" s="8" t="s">
        <v>30</v>
      </c>
      <c r="D34" s="15">
        <v>1.0948905109489052E-2</v>
      </c>
      <c r="E34" s="14">
        <v>0</v>
      </c>
      <c r="F34" s="14">
        <v>0</v>
      </c>
      <c r="G34" s="14">
        <v>7.2992700729927005E-3</v>
      </c>
      <c r="H34" s="14">
        <v>0</v>
      </c>
      <c r="I34" s="14">
        <v>0.21897810218978103</v>
      </c>
      <c r="J34" s="14">
        <v>0.10583941605839416</v>
      </c>
      <c r="K34" s="15">
        <v>0</v>
      </c>
      <c r="L34" s="14">
        <v>0.12773722627737227</v>
      </c>
      <c r="M34" s="14">
        <v>0</v>
      </c>
      <c r="N34" s="14">
        <v>0</v>
      </c>
      <c r="O34" s="14">
        <v>0</v>
      </c>
      <c r="P34" s="14">
        <v>2.5547445255474453E-2</v>
      </c>
      <c r="Q34" s="14">
        <v>7.2992700729927005E-3</v>
      </c>
      <c r="R34" s="14">
        <v>0</v>
      </c>
      <c r="S34" s="14">
        <v>0</v>
      </c>
      <c r="T34" s="14">
        <v>4.7445255474452552E-2</v>
      </c>
      <c r="U34" s="14">
        <v>4.3795620437956206E-2</v>
      </c>
      <c r="V34" s="14">
        <v>0</v>
      </c>
      <c r="W34" s="14">
        <v>6.569343065693431E-2</v>
      </c>
      <c r="X34" s="14">
        <v>0</v>
      </c>
      <c r="Y34" s="14">
        <v>5.1094890510948905E-2</v>
      </c>
      <c r="Z34" s="21">
        <v>0.28832116788321166</v>
      </c>
    </row>
    <row r="35" spans="1:26" x14ac:dyDescent="0.25">
      <c r="A35" s="4">
        <v>2007</v>
      </c>
      <c r="B35" s="8">
        <v>202</v>
      </c>
      <c r="C35" s="8" t="s">
        <v>62</v>
      </c>
      <c r="D35" s="15">
        <v>0</v>
      </c>
      <c r="E35" s="14">
        <v>0</v>
      </c>
      <c r="F35" s="14">
        <v>0</v>
      </c>
      <c r="G35" s="14">
        <v>0</v>
      </c>
      <c r="H35" s="14">
        <v>0</v>
      </c>
      <c r="I35" s="14">
        <v>8.9108910891089105E-2</v>
      </c>
      <c r="J35" s="14">
        <v>1.4851485148514851E-2</v>
      </c>
      <c r="K35" s="15">
        <v>0</v>
      </c>
      <c r="L35" s="14">
        <v>4.9504950495049507E-2</v>
      </c>
      <c r="M35" s="14">
        <v>0</v>
      </c>
      <c r="N35" s="14">
        <v>9.9009900990099011E-3</v>
      </c>
      <c r="O35" s="14">
        <v>0</v>
      </c>
      <c r="P35" s="14">
        <v>0</v>
      </c>
      <c r="Q35" s="14">
        <v>4.9504950495049506E-3</v>
      </c>
      <c r="R35" s="14">
        <v>0</v>
      </c>
      <c r="S35" s="14">
        <v>0</v>
      </c>
      <c r="T35" s="14">
        <v>8.4158415841584164E-2</v>
      </c>
      <c r="U35" s="14">
        <v>0</v>
      </c>
      <c r="V35" s="14">
        <v>0</v>
      </c>
      <c r="W35" s="14">
        <v>6.4356435643564358E-2</v>
      </c>
      <c r="X35" s="14">
        <v>0</v>
      </c>
      <c r="Y35" s="14">
        <v>2.9702970297029702E-2</v>
      </c>
      <c r="Z35" s="21">
        <v>0.65346534653465349</v>
      </c>
    </row>
    <row r="36" spans="1:26" x14ac:dyDescent="0.25">
      <c r="A36" s="4">
        <v>2008</v>
      </c>
      <c r="B36" s="8">
        <v>226</v>
      </c>
      <c r="C36" s="8" t="s">
        <v>61</v>
      </c>
      <c r="D36" s="15">
        <v>0</v>
      </c>
      <c r="E36" s="14">
        <v>0</v>
      </c>
      <c r="F36" s="14">
        <v>0</v>
      </c>
      <c r="G36" s="14">
        <v>0</v>
      </c>
      <c r="H36" s="14">
        <v>0</v>
      </c>
      <c r="I36" s="14">
        <v>0.13716814159292035</v>
      </c>
      <c r="J36" s="14">
        <v>0.12389380530973451</v>
      </c>
      <c r="K36" s="15">
        <v>0</v>
      </c>
      <c r="L36" s="14">
        <v>0.2168141592920354</v>
      </c>
      <c r="M36" s="14">
        <v>0</v>
      </c>
      <c r="N36" s="14">
        <v>0</v>
      </c>
      <c r="O36" s="14">
        <v>0</v>
      </c>
      <c r="P36" s="14">
        <v>1.3274336283185841E-2</v>
      </c>
      <c r="Q36" s="14">
        <v>0</v>
      </c>
      <c r="R36" s="14">
        <v>0</v>
      </c>
      <c r="S36" s="14">
        <v>0</v>
      </c>
      <c r="T36" s="14">
        <v>4.8672566371681415E-2</v>
      </c>
      <c r="U36" s="14">
        <v>0</v>
      </c>
      <c r="V36" s="14">
        <v>0</v>
      </c>
      <c r="W36" s="14">
        <v>6.637168141592921E-2</v>
      </c>
      <c r="X36" s="14">
        <v>0</v>
      </c>
      <c r="Y36" s="14">
        <v>5.3097345132743362E-2</v>
      </c>
      <c r="Z36" s="21">
        <v>0.34070796460176989</v>
      </c>
    </row>
    <row r="37" spans="1:26" x14ac:dyDescent="0.25">
      <c r="A37" s="4">
        <v>2009</v>
      </c>
      <c r="B37" s="8">
        <v>425</v>
      </c>
      <c r="C37" s="8" t="s">
        <v>42</v>
      </c>
      <c r="D37" s="15">
        <v>0</v>
      </c>
      <c r="E37" s="14">
        <v>0</v>
      </c>
      <c r="F37" s="14">
        <v>7.058823529411765E-3</v>
      </c>
      <c r="G37" s="14">
        <v>0</v>
      </c>
      <c r="H37" s="14">
        <v>0</v>
      </c>
      <c r="I37" s="14">
        <v>5.4117647058823527E-2</v>
      </c>
      <c r="J37" s="14">
        <v>9.1764705882352943E-2</v>
      </c>
      <c r="K37" s="15">
        <v>0</v>
      </c>
      <c r="L37" s="14">
        <v>0.28235294117647058</v>
      </c>
      <c r="M37" s="14">
        <v>0</v>
      </c>
      <c r="N37" s="14">
        <v>0</v>
      </c>
      <c r="O37" s="14">
        <v>0</v>
      </c>
      <c r="P37" s="14">
        <v>4.7058823529411761E-3</v>
      </c>
      <c r="Q37" s="14">
        <v>0</v>
      </c>
      <c r="R37" s="14">
        <v>0</v>
      </c>
      <c r="S37" s="14">
        <v>0</v>
      </c>
      <c r="T37" s="14">
        <v>4.2352941176470586E-2</v>
      </c>
      <c r="U37" s="14">
        <v>3.0588235294117649E-2</v>
      </c>
      <c r="V37" s="14">
        <v>0</v>
      </c>
      <c r="W37" s="14">
        <v>7.5294117647058817E-2</v>
      </c>
      <c r="X37" s="14">
        <v>0</v>
      </c>
      <c r="Y37" s="14">
        <v>0.15999999999999998</v>
      </c>
      <c r="Z37" s="21">
        <v>0.25176470588235295</v>
      </c>
    </row>
    <row r="38" spans="1:26" x14ac:dyDescent="0.25">
      <c r="A38" s="4">
        <v>2010</v>
      </c>
      <c r="B38" s="8">
        <v>879</v>
      </c>
      <c r="C38" s="8" t="s">
        <v>43</v>
      </c>
      <c r="D38" s="15">
        <v>2.2753128555176336E-3</v>
      </c>
      <c r="E38" s="14">
        <v>1.1376564277588168E-3</v>
      </c>
      <c r="F38" s="14">
        <v>0</v>
      </c>
      <c r="G38" s="14">
        <v>0</v>
      </c>
      <c r="H38" s="14">
        <v>0</v>
      </c>
      <c r="I38" s="14">
        <v>9.7838452787258237E-2</v>
      </c>
      <c r="J38" s="14">
        <v>2.6166097838452786E-2</v>
      </c>
      <c r="K38" s="15">
        <v>0</v>
      </c>
      <c r="L38" s="14">
        <v>0.2434584755403868</v>
      </c>
      <c r="M38" s="14">
        <v>0</v>
      </c>
      <c r="N38" s="14">
        <v>0</v>
      </c>
      <c r="O38" s="14">
        <v>3.4129692832764505E-3</v>
      </c>
      <c r="P38" s="14">
        <v>1.2514220705346985E-2</v>
      </c>
      <c r="Q38" s="14">
        <v>0</v>
      </c>
      <c r="R38" s="14">
        <v>0</v>
      </c>
      <c r="S38" s="14">
        <v>0</v>
      </c>
      <c r="T38" s="14">
        <v>6.4846416382252553E-2</v>
      </c>
      <c r="U38" s="14">
        <v>2.2753128555176336E-2</v>
      </c>
      <c r="V38" s="14">
        <v>0</v>
      </c>
      <c r="W38" s="14">
        <v>1.9340159271899884E-2</v>
      </c>
      <c r="X38" s="14">
        <v>0</v>
      </c>
      <c r="Y38" s="14">
        <v>3.5267349260523322E-2</v>
      </c>
      <c r="Z38" s="21">
        <v>0.47098976109215018</v>
      </c>
    </row>
    <row r="39" spans="1:26" x14ac:dyDescent="0.25">
      <c r="A39" s="4">
        <v>2011</v>
      </c>
      <c r="B39" s="8">
        <v>1659</v>
      </c>
      <c r="C39" s="8" t="s">
        <v>43</v>
      </c>
      <c r="D39" s="15">
        <v>5.4249547920433997E-3</v>
      </c>
      <c r="E39" s="14">
        <v>1.8083182640144665E-3</v>
      </c>
      <c r="F39" s="14">
        <v>0</v>
      </c>
      <c r="G39" s="14">
        <v>1.8083182640144665E-3</v>
      </c>
      <c r="H39" s="14">
        <v>1.8083182640144665E-3</v>
      </c>
      <c r="I39" s="14">
        <v>5.6057866184448454E-2</v>
      </c>
      <c r="J39" s="14">
        <v>5.2441229656419529E-2</v>
      </c>
      <c r="K39" s="15">
        <v>0</v>
      </c>
      <c r="L39" s="14">
        <v>0.13622664255575648</v>
      </c>
      <c r="M39" s="14">
        <v>0</v>
      </c>
      <c r="N39" s="14">
        <v>0</v>
      </c>
      <c r="O39" s="14">
        <v>1.2055455093429777E-2</v>
      </c>
      <c r="P39" s="14">
        <v>1.3261000602772756E-2</v>
      </c>
      <c r="Q39" s="14">
        <v>2.4110910186859553E-3</v>
      </c>
      <c r="R39" s="14">
        <v>0</v>
      </c>
      <c r="S39" s="14">
        <v>0</v>
      </c>
      <c r="T39" s="14">
        <v>3.3755274261603373E-2</v>
      </c>
      <c r="U39" s="14">
        <v>3.25497287522604E-2</v>
      </c>
      <c r="V39" s="14">
        <v>0</v>
      </c>
      <c r="W39" s="14">
        <v>3.0138637733574444E-2</v>
      </c>
      <c r="X39" s="14">
        <v>0</v>
      </c>
      <c r="Y39" s="14">
        <v>3.6769138034960819E-2</v>
      </c>
      <c r="Z39" s="21">
        <v>0.58348402652200115</v>
      </c>
    </row>
    <row r="40" spans="1:26" x14ac:dyDescent="0.25">
      <c r="A40" s="4">
        <v>2012</v>
      </c>
      <c r="B40" s="8">
        <v>2885</v>
      </c>
      <c r="C40" s="8" t="s">
        <v>43</v>
      </c>
      <c r="D40" s="15">
        <v>5.8925476603119585E-3</v>
      </c>
      <c r="E40" s="14">
        <v>3.466204506065858E-4</v>
      </c>
      <c r="F40" s="14">
        <v>1.0398613518197574E-3</v>
      </c>
      <c r="G40" s="14">
        <v>5.1993067590987872E-3</v>
      </c>
      <c r="H40" s="14">
        <v>3.466204506065858E-4</v>
      </c>
      <c r="I40" s="14">
        <v>3.5701906412478335E-2</v>
      </c>
      <c r="J40" s="14">
        <v>3.0155979202772965E-2</v>
      </c>
      <c r="K40" s="15">
        <v>0</v>
      </c>
      <c r="L40" s="14">
        <v>0.16776429809358751</v>
      </c>
      <c r="M40" s="14">
        <v>0</v>
      </c>
      <c r="N40" s="14">
        <v>1.3864818024263432E-3</v>
      </c>
      <c r="O40" s="14">
        <v>3.4662045060658577E-3</v>
      </c>
      <c r="P40" s="14">
        <v>2.4263431542461005E-2</v>
      </c>
      <c r="Q40" s="14">
        <v>3.4662045060658577E-3</v>
      </c>
      <c r="R40" s="14">
        <v>0</v>
      </c>
      <c r="S40" s="14">
        <v>0</v>
      </c>
      <c r="T40" s="14">
        <v>3.3622183708838821E-2</v>
      </c>
      <c r="U40" s="14">
        <v>5.1993067590987867E-2</v>
      </c>
      <c r="V40" s="14">
        <v>0</v>
      </c>
      <c r="W40" s="14">
        <v>0.1830155979202773</v>
      </c>
      <c r="X40" s="14">
        <v>0</v>
      </c>
      <c r="Y40" s="14">
        <v>2.149046793760832E-2</v>
      </c>
      <c r="Z40" s="21">
        <v>0.43084922010398613</v>
      </c>
    </row>
    <row r="41" spans="1:26" x14ac:dyDescent="0.25">
      <c r="A41" s="4">
        <v>2013</v>
      </c>
      <c r="B41" s="8">
        <v>2636</v>
      </c>
      <c r="C41" s="8" t="s">
        <v>43</v>
      </c>
      <c r="D41" s="15">
        <v>3.0349013657056147E-3</v>
      </c>
      <c r="E41" s="14">
        <v>7.5872534142640367E-4</v>
      </c>
      <c r="F41" s="14">
        <v>0</v>
      </c>
      <c r="G41" s="14">
        <v>0</v>
      </c>
      <c r="H41" s="14">
        <v>7.5872534142640367E-4</v>
      </c>
      <c r="I41" s="14">
        <v>2.6555386949924126E-2</v>
      </c>
      <c r="J41" s="14">
        <v>3.7936267071320182E-2</v>
      </c>
      <c r="K41" s="15">
        <v>0</v>
      </c>
      <c r="L41" s="14">
        <v>0.22230652503793627</v>
      </c>
      <c r="M41" s="14">
        <v>0</v>
      </c>
      <c r="N41" s="14">
        <v>0</v>
      </c>
      <c r="O41" s="14">
        <v>4.9317147192716234E-3</v>
      </c>
      <c r="P41" s="14">
        <v>3.7936267071320182E-2</v>
      </c>
      <c r="Q41" s="14">
        <v>3.4142640364188165E-3</v>
      </c>
      <c r="R41" s="14">
        <v>0</v>
      </c>
      <c r="S41" s="14">
        <v>0</v>
      </c>
      <c r="T41" s="14">
        <v>2.1244309559939303E-2</v>
      </c>
      <c r="U41" s="14">
        <v>1.5933232169954476E-2</v>
      </c>
      <c r="V41" s="14">
        <v>0</v>
      </c>
      <c r="W41" s="14">
        <v>2.5417298937784522E-2</v>
      </c>
      <c r="X41" s="14">
        <v>0</v>
      </c>
      <c r="Y41" s="14">
        <v>4.8937784522003036E-2</v>
      </c>
      <c r="Z41" s="21">
        <v>0.5508345978755691</v>
      </c>
    </row>
    <row r="42" spans="1:26" x14ac:dyDescent="0.25">
      <c r="A42" s="5" t="s">
        <v>32</v>
      </c>
      <c r="B42" s="9">
        <v>1154</v>
      </c>
      <c r="C42" s="9"/>
      <c r="D42" s="16">
        <v>5.4497059788878536E-3</v>
      </c>
      <c r="E42" s="1">
        <v>6.2145209705635675E-4</v>
      </c>
      <c r="F42" s="1">
        <v>3.3744520338464676E-4</v>
      </c>
      <c r="G42" s="1">
        <v>2.9372243406434306E-3</v>
      </c>
      <c r="H42" s="1">
        <v>1.782956861231016E-3</v>
      </c>
      <c r="I42" s="1">
        <v>7.092651965343566E-2</v>
      </c>
      <c r="J42" s="1">
        <v>3.5402291152600344E-2</v>
      </c>
      <c r="K42" s="16">
        <v>2.4050584179666403E-2</v>
      </c>
      <c r="L42" s="1">
        <v>0.27488989410447345</v>
      </c>
      <c r="M42" s="1">
        <v>1.5317717392048949E-3</v>
      </c>
      <c r="N42" s="1">
        <v>1.879357756022644E-2</v>
      </c>
      <c r="O42" s="1">
        <v>3.1544375262984353E-3</v>
      </c>
      <c r="P42" s="1">
        <v>8.6356510341175797E-3</v>
      </c>
      <c r="Q42" s="1">
        <v>1.6857375190935545E-3</v>
      </c>
      <c r="R42" s="1">
        <v>1.3506212857914641E-4</v>
      </c>
      <c r="S42" s="1">
        <v>0</v>
      </c>
      <c r="T42" s="1">
        <v>4.6055276139942612E-2</v>
      </c>
      <c r="U42" s="1">
        <v>1.8087698831273001E-2</v>
      </c>
      <c r="V42" s="1">
        <v>0</v>
      </c>
      <c r="W42" s="1">
        <v>4.6910147481494351E-2</v>
      </c>
      <c r="X42" s="1">
        <v>1.9786082734697878E-3</v>
      </c>
      <c r="Y42" s="1">
        <v>3.9602395937281695E-2</v>
      </c>
      <c r="Z42" s="22">
        <v>0.39703156225763941</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2148</v>
      </c>
      <c r="C44" s="9"/>
      <c r="D44" s="16">
        <v>1.83978668306093E-3</v>
      </c>
      <c r="E44" s="1">
        <v>5.1392743344639733E-5</v>
      </c>
      <c r="F44" s="1">
        <v>0</v>
      </c>
      <c r="G44" s="1">
        <v>1.708050086728419E-3</v>
      </c>
      <c r="H44" s="1">
        <v>0</v>
      </c>
      <c r="I44" s="1">
        <v>5.0054922573297009E-2</v>
      </c>
      <c r="J44" s="1">
        <v>8.8449948885375145E-3</v>
      </c>
      <c r="K44" s="16">
        <v>9.6202336718665613E-2</v>
      </c>
      <c r="L44" s="1">
        <v>0.41859827349276973</v>
      </c>
      <c r="M44" s="1">
        <v>5.6094886131342796E-3</v>
      </c>
      <c r="N44" s="1">
        <v>6.939713721549283E-2</v>
      </c>
      <c r="O44" s="1">
        <v>5.0928955172992998E-4</v>
      </c>
      <c r="P44" s="1">
        <v>4.8211894234614526E-3</v>
      </c>
      <c r="Q44" s="1">
        <v>4.6425255338904364E-4</v>
      </c>
      <c r="R44" s="1">
        <v>0</v>
      </c>
      <c r="S44" s="1">
        <v>0</v>
      </c>
      <c r="T44" s="1">
        <v>2.490068597539722E-2</v>
      </c>
      <c r="U44" s="1">
        <v>9.7958851690140986E-3</v>
      </c>
      <c r="V44" s="1">
        <v>0</v>
      </c>
      <c r="W44" s="1">
        <v>1.9177041284953393E-2</v>
      </c>
      <c r="X44" s="1">
        <v>4.8685491723466403E-4</v>
      </c>
      <c r="Y44" s="1">
        <v>7.489561282266367E-3</v>
      </c>
      <c r="Z44" s="22">
        <v>0.28004885682752295</v>
      </c>
    </row>
    <row r="45" spans="1:26" x14ac:dyDescent="0.25">
      <c r="A45" s="5" t="s">
        <v>35</v>
      </c>
      <c r="B45" s="9">
        <v>750</v>
      </c>
      <c r="C45" s="9"/>
      <c r="D45" s="16">
        <v>1.669093906198877E-2</v>
      </c>
      <c r="E45" s="1">
        <v>0</v>
      </c>
      <c r="F45" s="1">
        <v>0</v>
      </c>
      <c r="G45" s="1">
        <v>0</v>
      </c>
      <c r="H45" s="1">
        <v>0</v>
      </c>
      <c r="I45" s="1">
        <v>1.0414841929982462E-2</v>
      </c>
      <c r="J45" s="1">
        <v>1.2063264877948133E-2</v>
      </c>
      <c r="K45" s="16">
        <v>0</v>
      </c>
      <c r="L45" s="1">
        <v>0.29349489282442787</v>
      </c>
      <c r="M45" s="1">
        <v>0</v>
      </c>
      <c r="N45" s="1">
        <v>4.724370754437099E-3</v>
      </c>
      <c r="O45" s="1">
        <v>4.0773426598771359E-3</v>
      </c>
      <c r="P45" s="1">
        <v>0</v>
      </c>
      <c r="Q45" s="1">
        <v>0</v>
      </c>
      <c r="R45" s="1">
        <v>0</v>
      </c>
      <c r="S45" s="1">
        <v>0</v>
      </c>
      <c r="T45" s="1">
        <v>2.2555284612528845E-2</v>
      </c>
      <c r="U45" s="1">
        <v>1.9526057235490106E-2</v>
      </c>
      <c r="V45" s="1">
        <v>0</v>
      </c>
      <c r="W45" s="1">
        <v>5.024278083127668E-2</v>
      </c>
      <c r="X45" s="1">
        <v>0</v>
      </c>
      <c r="Y45" s="1">
        <v>2.3101979623187552E-2</v>
      </c>
      <c r="Z45" s="22">
        <v>0.54310824558885529</v>
      </c>
    </row>
    <row r="46" spans="1:26" ht="15.75" thickBot="1" x14ac:dyDescent="0.3">
      <c r="A46" s="6" t="s">
        <v>36</v>
      </c>
      <c r="B46" s="11">
        <v>838</v>
      </c>
      <c r="C46" s="11"/>
      <c r="D46" s="17">
        <v>4.6454270805984382E-3</v>
      </c>
      <c r="E46" s="18">
        <v>9.7376625795231504E-4</v>
      </c>
      <c r="F46" s="18">
        <v>5.3991232541543476E-4</v>
      </c>
      <c r="G46" s="18">
        <v>4.0163389103381212E-3</v>
      </c>
      <c r="H46" s="18">
        <v>2.8527309779696258E-3</v>
      </c>
      <c r="I46" s="18">
        <v>9.1377494030181777E-2</v>
      </c>
      <c r="J46" s="18">
        <v>5.069301491315592E-2</v>
      </c>
      <c r="K46" s="17">
        <v>0</v>
      </c>
      <c r="L46" s="18">
        <v>0.21368554260516404</v>
      </c>
      <c r="M46" s="18">
        <v>2.0703933747412008E-4</v>
      </c>
      <c r="N46" s="18">
        <v>1.3659950592777536E-3</v>
      </c>
      <c r="O46" s="18">
        <v>4.0279156894100976E-3</v>
      </c>
      <c r="P46" s="18">
        <v>1.1888565885203546E-2</v>
      </c>
      <c r="Q46" s="18">
        <v>2.51147900919407E-3</v>
      </c>
      <c r="R46" s="18">
        <v>2.1609940572663423E-4</v>
      </c>
      <c r="S46" s="18">
        <v>0</v>
      </c>
      <c r="T46" s="18">
        <v>5.921711051124353E-2</v>
      </c>
      <c r="U46" s="18">
        <v>2.1116752615333138E-2</v>
      </c>
      <c r="V46" s="18">
        <v>0</v>
      </c>
      <c r="W46" s="18">
        <v>5.733686329015427E-2</v>
      </c>
      <c r="X46" s="18">
        <v>2.9710312706577942E-3</v>
      </c>
      <c r="Y46" s="18">
        <v>5.5747613062106655E-2</v>
      </c>
      <c r="Z46" s="23">
        <v>0.41460930776344268</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55</v>
      </c>
    </row>
    <row r="2" spans="1:26" x14ac:dyDescent="0.25">
      <c r="A2" t="s">
        <v>57</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t="s">
        <v>40</v>
      </c>
      <c r="C24" s="8"/>
      <c r="D24" s="15" t="s">
        <v>28</v>
      </c>
      <c r="E24" s="14" t="s">
        <v>28</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t="s">
        <v>40</v>
      </c>
      <c r="C25" s="8"/>
      <c r="D25" s="15" t="s">
        <v>28</v>
      </c>
      <c r="E25" s="14" t="s">
        <v>28</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t="s">
        <v>40</v>
      </c>
      <c r="C26" s="8"/>
      <c r="D26" s="15" t="s">
        <v>28</v>
      </c>
      <c r="E26" s="14" t="s">
        <v>28</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t="s">
        <v>40</v>
      </c>
      <c r="C27" s="8"/>
      <c r="D27" s="15" t="s">
        <v>28</v>
      </c>
      <c r="E27" s="14" t="s">
        <v>28</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t="s">
        <v>40</v>
      </c>
      <c r="C28" s="8"/>
      <c r="D28" s="15" t="s">
        <v>28</v>
      </c>
      <c r="E28" s="14" t="s">
        <v>28</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t="s">
        <v>40</v>
      </c>
      <c r="C29" s="8"/>
      <c r="D29" s="15" t="s">
        <v>28</v>
      </c>
      <c r="E29" s="14" t="s">
        <v>28</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v>63</v>
      </c>
      <c r="C30" s="8">
        <v>3</v>
      </c>
      <c r="D30" s="15" t="s">
        <v>26</v>
      </c>
      <c r="E30" s="14" t="s">
        <v>27</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v>309</v>
      </c>
      <c r="C31" s="8" t="s">
        <v>29</v>
      </c>
      <c r="D31" s="15" t="s">
        <v>26</v>
      </c>
      <c r="E31" s="14" t="s">
        <v>27</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v>520</v>
      </c>
      <c r="C32" s="8" t="s">
        <v>30</v>
      </c>
      <c r="D32" s="15">
        <v>5.7692307692307696E-2</v>
      </c>
      <c r="E32" s="14">
        <v>8.8461538461538466E-2</v>
      </c>
      <c r="F32" s="14">
        <v>6.3461538461538458E-2</v>
      </c>
      <c r="G32" s="14">
        <v>0</v>
      </c>
      <c r="H32" s="14">
        <v>0</v>
      </c>
      <c r="I32" s="14">
        <v>0</v>
      </c>
      <c r="J32" s="14">
        <v>0</v>
      </c>
      <c r="K32" s="15">
        <v>0</v>
      </c>
      <c r="L32" s="14">
        <v>0</v>
      </c>
      <c r="M32" s="14">
        <v>0</v>
      </c>
      <c r="N32" s="14">
        <v>0</v>
      </c>
      <c r="O32" s="14">
        <v>0</v>
      </c>
      <c r="P32" s="14">
        <v>0</v>
      </c>
      <c r="Q32" s="14">
        <v>0</v>
      </c>
      <c r="R32" s="14">
        <v>0</v>
      </c>
      <c r="S32" s="14">
        <v>0</v>
      </c>
      <c r="T32" s="14">
        <v>0</v>
      </c>
      <c r="U32" s="14">
        <v>0</v>
      </c>
      <c r="V32" s="14">
        <v>0</v>
      </c>
      <c r="W32" s="14">
        <v>0</v>
      </c>
      <c r="X32" s="14">
        <v>0</v>
      </c>
      <c r="Y32" s="14">
        <v>1.9230769230769232E-3</v>
      </c>
      <c r="Z32" s="21">
        <v>0.78846153846153844</v>
      </c>
    </row>
    <row r="33" spans="1:26" x14ac:dyDescent="0.25">
      <c r="A33" s="4">
        <v>2005</v>
      </c>
      <c r="B33" s="8">
        <v>561</v>
      </c>
      <c r="C33" s="8" t="s">
        <v>31</v>
      </c>
      <c r="D33" s="15">
        <v>5.1693404634581108E-2</v>
      </c>
      <c r="E33" s="14">
        <v>4.8128342245989303E-2</v>
      </c>
      <c r="F33" s="14">
        <v>3.9215686274509803E-2</v>
      </c>
      <c r="G33" s="14">
        <v>0</v>
      </c>
      <c r="H33" s="14">
        <v>0</v>
      </c>
      <c r="I33" s="14">
        <v>0</v>
      </c>
      <c r="J33" s="14">
        <v>0</v>
      </c>
      <c r="K33" s="15">
        <v>0</v>
      </c>
      <c r="L33" s="14">
        <v>0</v>
      </c>
      <c r="M33" s="14">
        <v>0</v>
      </c>
      <c r="N33" s="14">
        <v>0</v>
      </c>
      <c r="O33" s="14">
        <v>0</v>
      </c>
      <c r="P33" s="14">
        <v>0</v>
      </c>
      <c r="Q33" s="14">
        <v>0</v>
      </c>
      <c r="R33" s="14">
        <v>0</v>
      </c>
      <c r="S33" s="14">
        <v>0</v>
      </c>
      <c r="T33" s="14">
        <v>0</v>
      </c>
      <c r="U33" s="14">
        <v>0</v>
      </c>
      <c r="V33" s="14">
        <v>0</v>
      </c>
      <c r="W33" s="14">
        <v>0</v>
      </c>
      <c r="X33" s="14">
        <v>0</v>
      </c>
      <c r="Y33" s="14">
        <v>0</v>
      </c>
      <c r="Z33" s="21">
        <v>0.86096256684491979</v>
      </c>
    </row>
    <row r="34" spans="1:26" x14ac:dyDescent="0.25">
      <c r="A34" s="4">
        <v>2006</v>
      </c>
      <c r="B34" s="8">
        <v>317</v>
      </c>
      <c r="C34" s="8" t="s">
        <v>31</v>
      </c>
      <c r="D34" s="15">
        <v>3.4700315457413249E-2</v>
      </c>
      <c r="E34" s="14">
        <v>1.2618296529968454E-2</v>
      </c>
      <c r="F34" s="14">
        <v>3.4700315457413249E-2</v>
      </c>
      <c r="G34" s="14">
        <v>0</v>
      </c>
      <c r="H34" s="14">
        <v>0</v>
      </c>
      <c r="I34" s="14">
        <v>0</v>
      </c>
      <c r="J34" s="14">
        <v>0</v>
      </c>
      <c r="K34" s="15">
        <v>0</v>
      </c>
      <c r="L34" s="14">
        <v>0</v>
      </c>
      <c r="M34" s="14">
        <v>0</v>
      </c>
      <c r="N34" s="14">
        <v>0</v>
      </c>
      <c r="O34" s="14">
        <v>0</v>
      </c>
      <c r="P34" s="14">
        <v>0</v>
      </c>
      <c r="Q34" s="14">
        <v>0</v>
      </c>
      <c r="R34" s="14">
        <v>0</v>
      </c>
      <c r="S34" s="14">
        <v>0</v>
      </c>
      <c r="T34" s="14">
        <v>0</v>
      </c>
      <c r="U34" s="14">
        <v>0</v>
      </c>
      <c r="V34" s="14">
        <v>0</v>
      </c>
      <c r="W34" s="14">
        <v>0</v>
      </c>
      <c r="X34" s="14">
        <v>0</v>
      </c>
      <c r="Y34" s="14">
        <v>6.3091482649842269E-3</v>
      </c>
      <c r="Z34" s="21">
        <v>0.91167192429022081</v>
      </c>
    </row>
    <row r="35" spans="1:26" x14ac:dyDescent="0.25">
      <c r="A35" s="4">
        <v>2007</v>
      </c>
      <c r="B35" s="8">
        <v>296</v>
      </c>
      <c r="C35" s="8" t="s">
        <v>31</v>
      </c>
      <c r="D35" s="15">
        <v>6.41891891891892E-2</v>
      </c>
      <c r="E35" s="14">
        <v>9.7972972972972971E-2</v>
      </c>
      <c r="F35" s="14">
        <v>9.45945945945946E-2</v>
      </c>
      <c r="G35" s="14">
        <v>0</v>
      </c>
      <c r="H35" s="14">
        <v>0</v>
      </c>
      <c r="I35" s="14">
        <v>0</v>
      </c>
      <c r="J35" s="14">
        <v>0</v>
      </c>
      <c r="K35" s="15">
        <v>0</v>
      </c>
      <c r="L35" s="14">
        <v>0</v>
      </c>
      <c r="M35" s="14">
        <v>0</v>
      </c>
      <c r="N35" s="14">
        <v>0</v>
      </c>
      <c r="O35" s="14">
        <v>0</v>
      </c>
      <c r="P35" s="14">
        <v>0</v>
      </c>
      <c r="Q35" s="14">
        <v>0</v>
      </c>
      <c r="R35" s="14">
        <v>0</v>
      </c>
      <c r="S35" s="14">
        <v>0</v>
      </c>
      <c r="T35" s="14">
        <v>0</v>
      </c>
      <c r="U35" s="14">
        <v>0</v>
      </c>
      <c r="V35" s="14">
        <v>0</v>
      </c>
      <c r="W35" s="14">
        <v>0</v>
      </c>
      <c r="X35" s="14">
        <v>0</v>
      </c>
      <c r="Y35" s="14">
        <v>0</v>
      </c>
      <c r="Z35" s="21">
        <v>0.7432432432432432</v>
      </c>
    </row>
    <row r="36" spans="1:26" x14ac:dyDescent="0.25">
      <c r="A36" s="4">
        <v>2008</v>
      </c>
      <c r="B36" s="8">
        <v>435</v>
      </c>
      <c r="C36" s="8" t="s">
        <v>31</v>
      </c>
      <c r="D36" s="15">
        <v>3.6781609195402298E-2</v>
      </c>
      <c r="E36" s="14">
        <v>5.9770114942528735E-2</v>
      </c>
      <c r="F36" s="14">
        <v>9.1954022988505746E-3</v>
      </c>
      <c r="G36" s="14">
        <v>0</v>
      </c>
      <c r="H36" s="14">
        <v>0</v>
      </c>
      <c r="I36" s="14">
        <v>0</v>
      </c>
      <c r="J36" s="14">
        <v>0</v>
      </c>
      <c r="K36" s="15">
        <v>0</v>
      </c>
      <c r="L36" s="14">
        <v>0</v>
      </c>
      <c r="M36" s="14">
        <v>0</v>
      </c>
      <c r="N36" s="14">
        <v>0</v>
      </c>
      <c r="O36" s="14">
        <v>0</v>
      </c>
      <c r="P36" s="14">
        <v>0</v>
      </c>
      <c r="Q36" s="14">
        <v>0</v>
      </c>
      <c r="R36" s="14">
        <v>0</v>
      </c>
      <c r="S36" s="14">
        <v>0</v>
      </c>
      <c r="T36" s="14">
        <v>0</v>
      </c>
      <c r="U36" s="14">
        <v>0</v>
      </c>
      <c r="V36" s="14">
        <v>0</v>
      </c>
      <c r="W36" s="14">
        <v>0</v>
      </c>
      <c r="X36" s="14">
        <v>0</v>
      </c>
      <c r="Y36" s="14">
        <v>0</v>
      </c>
      <c r="Z36" s="21">
        <v>0.89425287356321836</v>
      </c>
    </row>
    <row r="37" spans="1:26" x14ac:dyDescent="0.25">
      <c r="A37" s="4">
        <v>2009</v>
      </c>
      <c r="B37" s="8">
        <v>593</v>
      </c>
      <c r="C37" s="8" t="s">
        <v>31</v>
      </c>
      <c r="D37" s="15">
        <v>3.5413153456998317E-2</v>
      </c>
      <c r="E37" s="14">
        <v>1.8549747048903879E-2</v>
      </c>
      <c r="F37" s="14">
        <v>3.87858347386172E-2</v>
      </c>
      <c r="G37" s="14">
        <v>0</v>
      </c>
      <c r="H37" s="14">
        <v>0</v>
      </c>
      <c r="I37" s="14">
        <v>0</v>
      </c>
      <c r="J37" s="14">
        <v>0</v>
      </c>
      <c r="K37" s="15">
        <v>0</v>
      </c>
      <c r="L37" s="14">
        <v>0</v>
      </c>
      <c r="M37" s="14">
        <v>0</v>
      </c>
      <c r="N37" s="14">
        <v>0</v>
      </c>
      <c r="O37" s="14">
        <v>0</v>
      </c>
      <c r="P37" s="14">
        <v>0</v>
      </c>
      <c r="Q37" s="14">
        <v>0</v>
      </c>
      <c r="R37" s="14">
        <v>0</v>
      </c>
      <c r="S37" s="14">
        <v>0</v>
      </c>
      <c r="T37" s="14">
        <v>0</v>
      </c>
      <c r="U37" s="14">
        <v>0</v>
      </c>
      <c r="V37" s="14">
        <v>0</v>
      </c>
      <c r="W37" s="14">
        <v>0</v>
      </c>
      <c r="X37" s="14">
        <v>0</v>
      </c>
      <c r="Y37" s="14">
        <v>0</v>
      </c>
      <c r="Z37" s="21">
        <v>0.90725126475548057</v>
      </c>
    </row>
    <row r="38" spans="1:26" x14ac:dyDescent="0.25">
      <c r="A38" s="4">
        <v>2010</v>
      </c>
      <c r="B38" s="8">
        <v>303</v>
      </c>
      <c r="C38" s="8" t="s">
        <v>31</v>
      </c>
      <c r="D38" s="15">
        <v>4.6204620462046202E-2</v>
      </c>
      <c r="E38" s="14">
        <v>0.10561056105610561</v>
      </c>
      <c r="F38" s="14">
        <v>8.2508250825082508E-2</v>
      </c>
      <c r="G38" s="14">
        <v>0</v>
      </c>
      <c r="H38" s="14">
        <v>0</v>
      </c>
      <c r="I38" s="14">
        <v>0</v>
      </c>
      <c r="J38" s="14">
        <v>0</v>
      </c>
      <c r="K38" s="15">
        <v>0</v>
      </c>
      <c r="L38" s="14">
        <v>0</v>
      </c>
      <c r="M38" s="14">
        <v>0</v>
      </c>
      <c r="N38" s="14">
        <v>0</v>
      </c>
      <c r="O38" s="14">
        <v>0</v>
      </c>
      <c r="P38" s="14">
        <v>0</v>
      </c>
      <c r="Q38" s="14">
        <v>0</v>
      </c>
      <c r="R38" s="14">
        <v>0</v>
      </c>
      <c r="S38" s="14">
        <v>0</v>
      </c>
      <c r="T38" s="14">
        <v>0</v>
      </c>
      <c r="U38" s="14">
        <v>0</v>
      </c>
      <c r="V38" s="14">
        <v>0</v>
      </c>
      <c r="W38" s="14">
        <v>0</v>
      </c>
      <c r="X38" s="14">
        <v>0</v>
      </c>
      <c r="Y38" s="14">
        <v>6.6006600660066007E-3</v>
      </c>
      <c r="Z38" s="21">
        <v>0.75907590759075905</v>
      </c>
    </row>
    <row r="39" spans="1:26" x14ac:dyDescent="0.25">
      <c r="A39" s="4">
        <v>2011</v>
      </c>
      <c r="B39" s="8">
        <v>356</v>
      </c>
      <c r="C39" s="8" t="s">
        <v>31</v>
      </c>
      <c r="D39" s="15">
        <v>7.3033707865168537E-2</v>
      </c>
      <c r="E39" s="14">
        <v>7.02247191011236E-2</v>
      </c>
      <c r="F39" s="14">
        <v>6.1797752808988762E-2</v>
      </c>
      <c r="G39" s="14">
        <v>0</v>
      </c>
      <c r="H39" s="14">
        <v>0</v>
      </c>
      <c r="I39" s="14">
        <v>0</v>
      </c>
      <c r="J39" s="14">
        <v>0</v>
      </c>
      <c r="K39" s="15">
        <v>0</v>
      </c>
      <c r="L39" s="14">
        <v>0</v>
      </c>
      <c r="M39" s="14">
        <v>0</v>
      </c>
      <c r="N39" s="14">
        <v>0</v>
      </c>
      <c r="O39" s="14">
        <v>0</v>
      </c>
      <c r="P39" s="14">
        <v>0</v>
      </c>
      <c r="Q39" s="14">
        <v>0</v>
      </c>
      <c r="R39" s="14">
        <v>0</v>
      </c>
      <c r="S39" s="14">
        <v>0</v>
      </c>
      <c r="T39" s="14">
        <v>0</v>
      </c>
      <c r="U39" s="14">
        <v>0</v>
      </c>
      <c r="V39" s="14">
        <v>0</v>
      </c>
      <c r="W39" s="14">
        <v>0</v>
      </c>
      <c r="X39" s="14">
        <v>0</v>
      </c>
      <c r="Y39" s="14">
        <v>2.8089887640449437E-3</v>
      </c>
      <c r="Z39" s="21">
        <v>0.7921348314606742</v>
      </c>
    </row>
    <row r="40" spans="1:26" x14ac:dyDescent="0.25">
      <c r="A40" s="4">
        <v>2012</v>
      </c>
      <c r="B40" s="8">
        <v>231</v>
      </c>
      <c r="C40" s="8" t="s">
        <v>31</v>
      </c>
      <c r="D40" s="15">
        <v>7.792207792207792E-2</v>
      </c>
      <c r="E40" s="14">
        <v>9.9567099567099568E-2</v>
      </c>
      <c r="F40" s="14">
        <v>8.6580086580086577E-2</v>
      </c>
      <c r="G40" s="14">
        <v>0</v>
      </c>
      <c r="H40" s="14">
        <v>0</v>
      </c>
      <c r="I40" s="14">
        <v>0</v>
      </c>
      <c r="J40" s="14">
        <v>0</v>
      </c>
      <c r="K40" s="15">
        <v>0</v>
      </c>
      <c r="L40" s="14">
        <v>0</v>
      </c>
      <c r="M40" s="14">
        <v>0</v>
      </c>
      <c r="N40" s="14">
        <v>0</v>
      </c>
      <c r="O40" s="14">
        <v>0</v>
      </c>
      <c r="P40" s="14">
        <v>0</v>
      </c>
      <c r="Q40" s="14">
        <v>0</v>
      </c>
      <c r="R40" s="14">
        <v>0</v>
      </c>
      <c r="S40" s="14">
        <v>0</v>
      </c>
      <c r="T40" s="14">
        <v>0</v>
      </c>
      <c r="U40" s="14">
        <v>0</v>
      </c>
      <c r="V40" s="14">
        <v>0</v>
      </c>
      <c r="W40" s="14">
        <v>0</v>
      </c>
      <c r="X40" s="14">
        <v>0</v>
      </c>
      <c r="Y40" s="14">
        <v>1.2987012987012988E-2</v>
      </c>
      <c r="Z40" s="21">
        <v>0.72294372294372289</v>
      </c>
    </row>
    <row r="41" spans="1:26" x14ac:dyDescent="0.25">
      <c r="A41" s="4">
        <v>2013</v>
      </c>
      <c r="B41" s="8">
        <v>262</v>
      </c>
      <c r="C41" s="8" t="s">
        <v>31</v>
      </c>
      <c r="D41" s="15">
        <v>1.9083969465648856E-2</v>
      </c>
      <c r="E41" s="14">
        <v>0.16793893129770993</v>
      </c>
      <c r="F41" s="14">
        <v>0</v>
      </c>
      <c r="G41" s="14">
        <v>0</v>
      </c>
      <c r="H41" s="14">
        <v>0</v>
      </c>
      <c r="I41" s="14">
        <v>0</v>
      </c>
      <c r="J41" s="14">
        <v>0</v>
      </c>
      <c r="K41" s="15">
        <v>0</v>
      </c>
      <c r="L41" s="14">
        <v>0</v>
      </c>
      <c r="M41" s="14">
        <v>0</v>
      </c>
      <c r="N41" s="14">
        <v>0</v>
      </c>
      <c r="O41" s="14">
        <v>0</v>
      </c>
      <c r="P41" s="14">
        <v>0</v>
      </c>
      <c r="Q41" s="14">
        <v>0</v>
      </c>
      <c r="R41" s="14">
        <v>0</v>
      </c>
      <c r="S41" s="14">
        <v>0</v>
      </c>
      <c r="T41" s="14">
        <v>0</v>
      </c>
      <c r="U41" s="14">
        <v>0</v>
      </c>
      <c r="V41" s="14">
        <v>0</v>
      </c>
      <c r="W41" s="14">
        <v>0</v>
      </c>
      <c r="X41" s="14">
        <v>0</v>
      </c>
      <c r="Y41" s="14">
        <v>0</v>
      </c>
      <c r="Z41" s="21">
        <v>0.81297709923664119</v>
      </c>
    </row>
    <row r="42" spans="1:26" x14ac:dyDescent="0.25">
      <c r="A42" s="5" t="s">
        <v>32</v>
      </c>
      <c r="B42" s="9">
        <v>387</v>
      </c>
      <c r="C42" s="9"/>
      <c r="D42" s="16">
        <v>4.967143553408334E-2</v>
      </c>
      <c r="E42" s="1">
        <v>7.6884232322394053E-2</v>
      </c>
      <c r="F42" s="1">
        <v>5.1083946203968167E-2</v>
      </c>
      <c r="G42" s="1">
        <v>0</v>
      </c>
      <c r="H42" s="1">
        <v>0</v>
      </c>
      <c r="I42" s="1">
        <v>0</v>
      </c>
      <c r="J42" s="1">
        <v>0</v>
      </c>
      <c r="K42" s="16">
        <v>0</v>
      </c>
      <c r="L42" s="1">
        <v>0</v>
      </c>
      <c r="M42" s="1">
        <v>0</v>
      </c>
      <c r="N42" s="1">
        <v>0</v>
      </c>
      <c r="O42" s="1">
        <v>0</v>
      </c>
      <c r="P42" s="1">
        <v>0</v>
      </c>
      <c r="Q42" s="1">
        <v>0</v>
      </c>
      <c r="R42" s="1">
        <v>0</v>
      </c>
      <c r="S42" s="1">
        <v>0</v>
      </c>
      <c r="T42" s="1">
        <v>0</v>
      </c>
      <c r="U42" s="1">
        <v>0</v>
      </c>
      <c r="V42" s="1">
        <v>0</v>
      </c>
      <c r="W42" s="1">
        <v>0</v>
      </c>
      <c r="X42" s="1">
        <v>0</v>
      </c>
      <c r="Y42" s="1">
        <v>3.0628887005125682E-3</v>
      </c>
      <c r="Z42" s="22">
        <v>0.81929749723904166</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0</v>
      </c>
      <c r="C45" s="9"/>
      <c r="D45" s="16">
        <v>0</v>
      </c>
      <c r="E45" s="1">
        <v>0</v>
      </c>
      <c r="F45" s="1">
        <v>0</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0</v>
      </c>
      <c r="Z45" s="22">
        <v>0</v>
      </c>
    </row>
    <row r="46" spans="1:26" ht="15.75" thickBot="1" x14ac:dyDescent="0.3">
      <c r="A46" s="6" t="s">
        <v>36</v>
      </c>
      <c r="B46" s="11">
        <v>387</v>
      </c>
      <c r="C46" s="11"/>
      <c r="D46" s="17">
        <v>4.967143553408334E-2</v>
      </c>
      <c r="E46" s="18">
        <v>7.6884232322394053E-2</v>
      </c>
      <c r="F46" s="18">
        <v>5.1083946203968167E-2</v>
      </c>
      <c r="G46" s="18">
        <v>0</v>
      </c>
      <c r="H46" s="18">
        <v>0</v>
      </c>
      <c r="I46" s="18">
        <v>0</v>
      </c>
      <c r="J46" s="18">
        <v>0</v>
      </c>
      <c r="K46" s="17">
        <v>0</v>
      </c>
      <c r="L46" s="18">
        <v>0</v>
      </c>
      <c r="M46" s="18">
        <v>0</v>
      </c>
      <c r="N46" s="18">
        <v>0</v>
      </c>
      <c r="O46" s="18">
        <v>0</v>
      </c>
      <c r="P46" s="18">
        <v>0</v>
      </c>
      <c r="Q46" s="18">
        <v>0</v>
      </c>
      <c r="R46" s="18">
        <v>0</v>
      </c>
      <c r="S46" s="18">
        <v>0</v>
      </c>
      <c r="T46" s="18">
        <v>0</v>
      </c>
      <c r="U46" s="18">
        <v>0</v>
      </c>
      <c r="V46" s="18">
        <v>0</v>
      </c>
      <c r="W46" s="18">
        <v>0</v>
      </c>
      <c r="X46" s="18">
        <v>0</v>
      </c>
      <c r="Y46" s="18">
        <v>3.0628887005125682E-3</v>
      </c>
      <c r="Z46" s="23">
        <v>0.81929749723904166</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55</v>
      </c>
    </row>
    <row r="2" spans="1:26" x14ac:dyDescent="0.25">
      <c r="A2" t="s">
        <v>56</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t="s">
        <v>40</v>
      </c>
      <c r="C16" s="8"/>
      <c r="D16" s="15" t="s">
        <v>28</v>
      </c>
      <c r="E16" s="14" t="s">
        <v>28</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t="s">
        <v>40</v>
      </c>
      <c r="C17" s="8"/>
      <c r="D17" s="15" t="s">
        <v>28</v>
      </c>
      <c r="E17" s="14" t="s">
        <v>28</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t="s">
        <v>40</v>
      </c>
      <c r="C18" s="8"/>
      <c r="D18" s="15" t="s">
        <v>28</v>
      </c>
      <c r="E18" s="14" t="s">
        <v>28</v>
      </c>
      <c r="F18" s="14" t="s">
        <v>28</v>
      </c>
      <c r="G18" s="14" t="s">
        <v>28</v>
      </c>
      <c r="H18" s="14" t="s">
        <v>28</v>
      </c>
      <c r="I18" s="14" t="s">
        <v>28</v>
      </c>
      <c r="J18" s="14" t="s">
        <v>28</v>
      </c>
      <c r="K18" s="15" t="s">
        <v>28</v>
      </c>
      <c r="L18" s="14" t="s">
        <v>28</v>
      </c>
      <c r="M18" s="14" t="s">
        <v>28</v>
      </c>
      <c r="N18" s="14" t="s">
        <v>28</v>
      </c>
      <c r="O18" s="14" t="s">
        <v>28</v>
      </c>
      <c r="P18" s="14" t="s">
        <v>28</v>
      </c>
      <c r="Q18" s="14" t="s">
        <v>28</v>
      </c>
      <c r="R18" s="14" t="s">
        <v>28</v>
      </c>
      <c r="S18" s="14" t="s">
        <v>28</v>
      </c>
      <c r="T18" s="14" t="s">
        <v>28</v>
      </c>
      <c r="U18" s="14" t="s">
        <v>28</v>
      </c>
      <c r="V18" s="14" t="s">
        <v>28</v>
      </c>
      <c r="W18" s="14" t="s">
        <v>28</v>
      </c>
      <c r="X18" s="14" t="s">
        <v>28</v>
      </c>
      <c r="Y18" s="14" t="s">
        <v>28</v>
      </c>
      <c r="Z18" s="21" t="s">
        <v>28</v>
      </c>
    </row>
    <row r="19" spans="1:26" x14ac:dyDescent="0.25">
      <c r="A19" s="4">
        <v>1991</v>
      </c>
      <c r="B19" s="8" t="s">
        <v>40</v>
      </c>
      <c r="C19" s="8"/>
      <c r="D19" s="15" t="s">
        <v>28</v>
      </c>
      <c r="E19" s="14" t="s">
        <v>28</v>
      </c>
      <c r="F19" s="14" t="s">
        <v>28</v>
      </c>
      <c r="G19" s="14" t="s">
        <v>28</v>
      </c>
      <c r="H19" s="14" t="s">
        <v>28</v>
      </c>
      <c r="I19" s="14" t="s">
        <v>28</v>
      </c>
      <c r="J19" s="14" t="s">
        <v>28</v>
      </c>
      <c r="K19" s="15" t="s">
        <v>28</v>
      </c>
      <c r="L19" s="14" t="s">
        <v>28</v>
      </c>
      <c r="M19" s="14" t="s">
        <v>28</v>
      </c>
      <c r="N19" s="14" t="s">
        <v>28</v>
      </c>
      <c r="O19" s="14" t="s">
        <v>28</v>
      </c>
      <c r="P19" s="14" t="s">
        <v>28</v>
      </c>
      <c r="Q19" s="14" t="s">
        <v>28</v>
      </c>
      <c r="R19" s="14" t="s">
        <v>28</v>
      </c>
      <c r="S19" s="14" t="s">
        <v>28</v>
      </c>
      <c r="T19" s="14" t="s">
        <v>28</v>
      </c>
      <c r="U19" s="14" t="s">
        <v>28</v>
      </c>
      <c r="V19" s="14" t="s">
        <v>28</v>
      </c>
      <c r="W19" s="14" t="s">
        <v>28</v>
      </c>
      <c r="X19" s="14" t="s">
        <v>28</v>
      </c>
      <c r="Y19" s="14" t="s">
        <v>28</v>
      </c>
      <c r="Z19" s="21" t="s">
        <v>28</v>
      </c>
    </row>
    <row r="20" spans="1:26" x14ac:dyDescent="0.25">
      <c r="A20" s="4">
        <v>1992</v>
      </c>
      <c r="B20" s="8" t="s">
        <v>40</v>
      </c>
      <c r="C20" s="8"/>
      <c r="D20" s="15" t="s">
        <v>28</v>
      </c>
      <c r="E20" s="14" t="s">
        <v>28</v>
      </c>
      <c r="F20" s="14" t="s">
        <v>28</v>
      </c>
      <c r="G20" s="14" t="s">
        <v>28</v>
      </c>
      <c r="H20" s="14" t="s">
        <v>28</v>
      </c>
      <c r="I20" s="14" t="s">
        <v>28</v>
      </c>
      <c r="J20" s="14" t="s">
        <v>28</v>
      </c>
      <c r="K20" s="15" t="s">
        <v>28</v>
      </c>
      <c r="L20" s="14" t="s">
        <v>28</v>
      </c>
      <c r="M20" s="14" t="s">
        <v>28</v>
      </c>
      <c r="N20" s="14" t="s">
        <v>28</v>
      </c>
      <c r="O20" s="14" t="s">
        <v>28</v>
      </c>
      <c r="P20" s="14" t="s">
        <v>28</v>
      </c>
      <c r="Q20" s="14" t="s">
        <v>28</v>
      </c>
      <c r="R20" s="14" t="s">
        <v>28</v>
      </c>
      <c r="S20" s="14" t="s">
        <v>28</v>
      </c>
      <c r="T20" s="14" t="s">
        <v>28</v>
      </c>
      <c r="U20" s="14" t="s">
        <v>28</v>
      </c>
      <c r="V20" s="14" t="s">
        <v>28</v>
      </c>
      <c r="W20" s="14" t="s">
        <v>28</v>
      </c>
      <c r="X20" s="14" t="s">
        <v>28</v>
      </c>
      <c r="Y20" s="14" t="s">
        <v>28</v>
      </c>
      <c r="Z20" s="21" t="s">
        <v>28</v>
      </c>
    </row>
    <row r="21" spans="1:26" x14ac:dyDescent="0.25">
      <c r="A21" s="4">
        <v>1993</v>
      </c>
      <c r="B21" s="8" t="s">
        <v>40</v>
      </c>
      <c r="C21" s="8"/>
      <c r="D21" s="15" t="s">
        <v>28</v>
      </c>
      <c r="E21" s="14" t="s">
        <v>28</v>
      </c>
      <c r="F21" s="14" t="s">
        <v>28</v>
      </c>
      <c r="G21" s="14" t="s">
        <v>28</v>
      </c>
      <c r="H21" s="14" t="s">
        <v>28</v>
      </c>
      <c r="I21" s="14" t="s">
        <v>28</v>
      </c>
      <c r="J21" s="14" t="s">
        <v>28</v>
      </c>
      <c r="K21" s="15" t="s">
        <v>28</v>
      </c>
      <c r="L21" s="14" t="s">
        <v>28</v>
      </c>
      <c r="M21" s="14" t="s">
        <v>28</v>
      </c>
      <c r="N21" s="14" t="s">
        <v>28</v>
      </c>
      <c r="O21" s="14" t="s">
        <v>28</v>
      </c>
      <c r="P21" s="14" t="s">
        <v>28</v>
      </c>
      <c r="Q21" s="14" t="s">
        <v>28</v>
      </c>
      <c r="R21" s="14" t="s">
        <v>28</v>
      </c>
      <c r="S21" s="14" t="s">
        <v>28</v>
      </c>
      <c r="T21" s="14" t="s">
        <v>28</v>
      </c>
      <c r="U21" s="14" t="s">
        <v>28</v>
      </c>
      <c r="V21" s="14" t="s">
        <v>28</v>
      </c>
      <c r="W21" s="14" t="s">
        <v>28</v>
      </c>
      <c r="X21" s="14" t="s">
        <v>28</v>
      </c>
      <c r="Y21" s="14" t="s">
        <v>28</v>
      </c>
      <c r="Z21" s="21" t="s">
        <v>28</v>
      </c>
    </row>
    <row r="22" spans="1:26" x14ac:dyDescent="0.25">
      <c r="A22" s="4">
        <v>1994</v>
      </c>
      <c r="B22" s="8" t="s">
        <v>40</v>
      </c>
      <c r="C22" s="8"/>
      <c r="D22" s="15" t="s">
        <v>28</v>
      </c>
      <c r="E22" s="14" t="s">
        <v>28</v>
      </c>
      <c r="F22" s="14" t="s">
        <v>28</v>
      </c>
      <c r="G22" s="14" t="s">
        <v>28</v>
      </c>
      <c r="H22" s="14" t="s">
        <v>28</v>
      </c>
      <c r="I22" s="14" t="s">
        <v>28</v>
      </c>
      <c r="J22" s="14" t="s">
        <v>28</v>
      </c>
      <c r="K22" s="15" t="s">
        <v>28</v>
      </c>
      <c r="L22" s="14" t="s">
        <v>28</v>
      </c>
      <c r="M22" s="14" t="s">
        <v>28</v>
      </c>
      <c r="N22" s="14" t="s">
        <v>28</v>
      </c>
      <c r="O22" s="14" t="s">
        <v>28</v>
      </c>
      <c r="P22" s="14" t="s">
        <v>28</v>
      </c>
      <c r="Q22" s="14" t="s">
        <v>28</v>
      </c>
      <c r="R22" s="14" t="s">
        <v>28</v>
      </c>
      <c r="S22" s="14" t="s">
        <v>28</v>
      </c>
      <c r="T22" s="14" t="s">
        <v>28</v>
      </c>
      <c r="U22" s="14" t="s">
        <v>28</v>
      </c>
      <c r="V22" s="14" t="s">
        <v>28</v>
      </c>
      <c r="W22" s="14" t="s">
        <v>28</v>
      </c>
      <c r="X22" s="14" t="s">
        <v>28</v>
      </c>
      <c r="Y22" s="14" t="s">
        <v>28</v>
      </c>
      <c r="Z22" s="21" t="s">
        <v>28</v>
      </c>
    </row>
    <row r="23" spans="1:26" x14ac:dyDescent="0.25">
      <c r="A23" s="4">
        <v>1995</v>
      </c>
      <c r="B23" s="8" t="s">
        <v>40</v>
      </c>
      <c r="C23" s="8"/>
      <c r="D23" s="15" t="s">
        <v>28</v>
      </c>
      <c r="E23" s="14" t="s">
        <v>28</v>
      </c>
      <c r="F23" s="14" t="s">
        <v>28</v>
      </c>
      <c r="G23" s="14" t="s">
        <v>28</v>
      </c>
      <c r="H23" s="14" t="s">
        <v>28</v>
      </c>
      <c r="I23" s="14" t="s">
        <v>28</v>
      </c>
      <c r="J23" s="14" t="s">
        <v>28</v>
      </c>
      <c r="K23" s="15" t="s">
        <v>28</v>
      </c>
      <c r="L23" s="14" t="s">
        <v>28</v>
      </c>
      <c r="M23" s="14" t="s">
        <v>28</v>
      </c>
      <c r="N23" s="14" t="s">
        <v>28</v>
      </c>
      <c r="O23" s="14" t="s">
        <v>28</v>
      </c>
      <c r="P23" s="14" t="s">
        <v>28</v>
      </c>
      <c r="Q23" s="14" t="s">
        <v>28</v>
      </c>
      <c r="R23" s="14" t="s">
        <v>28</v>
      </c>
      <c r="S23" s="14" t="s">
        <v>28</v>
      </c>
      <c r="T23" s="14" t="s">
        <v>28</v>
      </c>
      <c r="U23" s="14" t="s">
        <v>28</v>
      </c>
      <c r="V23" s="14" t="s">
        <v>28</v>
      </c>
      <c r="W23" s="14" t="s">
        <v>28</v>
      </c>
      <c r="X23" s="14" t="s">
        <v>28</v>
      </c>
      <c r="Y23" s="14" t="s">
        <v>28</v>
      </c>
      <c r="Z23" s="21" t="s">
        <v>28</v>
      </c>
    </row>
    <row r="24" spans="1:26" x14ac:dyDescent="0.25">
      <c r="A24" s="4">
        <v>1996</v>
      </c>
      <c r="B24" s="8" t="s">
        <v>40</v>
      </c>
      <c r="C24" s="8"/>
      <c r="D24" s="15" t="s">
        <v>28</v>
      </c>
      <c r="E24" s="14" t="s">
        <v>28</v>
      </c>
      <c r="F24" s="14" t="s">
        <v>28</v>
      </c>
      <c r="G24" s="14" t="s">
        <v>28</v>
      </c>
      <c r="H24" s="14" t="s">
        <v>28</v>
      </c>
      <c r="I24" s="14" t="s">
        <v>28</v>
      </c>
      <c r="J24" s="14" t="s">
        <v>28</v>
      </c>
      <c r="K24" s="15" t="s">
        <v>28</v>
      </c>
      <c r="L24" s="14" t="s">
        <v>28</v>
      </c>
      <c r="M24" s="14" t="s">
        <v>28</v>
      </c>
      <c r="N24" s="14" t="s">
        <v>28</v>
      </c>
      <c r="O24" s="14" t="s">
        <v>28</v>
      </c>
      <c r="P24" s="14" t="s">
        <v>28</v>
      </c>
      <c r="Q24" s="14" t="s">
        <v>28</v>
      </c>
      <c r="R24" s="14" t="s">
        <v>28</v>
      </c>
      <c r="S24" s="14" t="s">
        <v>28</v>
      </c>
      <c r="T24" s="14" t="s">
        <v>28</v>
      </c>
      <c r="U24" s="14" t="s">
        <v>28</v>
      </c>
      <c r="V24" s="14" t="s">
        <v>28</v>
      </c>
      <c r="W24" s="14" t="s">
        <v>28</v>
      </c>
      <c r="X24" s="14" t="s">
        <v>28</v>
      </c>
      <c r="Y24" s="14" t="s">
        <v>28</v>
      </c>
      <c r="Z24" s="21" t="s">
        <v>28</v>
      </c>
    </row>
    <row r="25" spans="1:26" x14ac:dyDescent="0.25">
      <c r="A25" s="4">
        <v>1997</v>
      </c>
      <c r="B25" s="8" t="s">
        <v>40</v>
      </c>
      <c r="C25" s="8"/>
      <c r="D25" s="15" t="s">
        <v>28</v>
      </c>
      <c r="E25" s="14" t="s">
        <v>28</v>
      </c>
      <c r="F25" s="14" t="s">
        <v>28</v>
      </c>
      <c r="G25" s="14" t="s">
        <v>28</v>
      </c>
      <c r="H25" s="14" t="s">
        <v>28</v>
      </c>
      <c r="I25" s="14" t="s">
        <v>28</v>
      </c>
      <c r="J25" s="14" t="s">
        <v>28</v>
      </c>
      <c r="K25" s="15" t="s">
        <v>28</v>
      </c>
      <c r="L25" s="14" t="s">
        <v>28</v>
      </c>
      <c r="M25" s="14" t="s">
        <v>28</v>
      </c>
      <c r="N25" s="14" t="s">
        <v>28</v>
      </c>
      <c r="O25" s="14" t="s">
        <v>28</v>
      </c>
      <c r="P25" s="14" t="s">
        <v>28</v>
      </c>
      <c r="Q25" s="14" t="s">
        <v>28</v>
      </c>
      <c r="R25" s="14" t="s">
        <v>28</v>
      </c>
      <c r="S25" s="14" t="s">
        <v>28</v>
      </c>
      <c r="T25" s="14" t="s">
        <v>28</v>
      </c>
      <c r="U25" s="14" t="s">
        <v>28</v>
      </c>
      <c r="V25" s="14" t="s">
        <v>28</v>
      </c>
      <c r="W25" s="14" t="s">
        <v>28</v>
      </c>
      <c r="X25" s="14" t="s">
        <v>28</v>
      </c>
      <c r="Y25" s="14" t="s">
        <v>28</v>
      </c>
      <c r="Z25" s="21" t="s">
        <v>28</v>
      </c>
    </row>
    <row r="26" spans="1:26" x14ac:dyDescent="0.25">
      <c r="A26" s="4">
        <v>1998</v>
      </c>
      <c r="B26" s="8" t="s">
        <v>40</v>
      </c>
      <c r="C26" s="8"/>
      <c r="D26" s="15" t="s">
        <v>28</v>
      </c>
      <c r="E26" s="14" t="s">
        <v>28</v>
      </c>
      <c r="F26" s="14" t="s">
        <v>28</v>
      </c>
      <c r="G26" s="14" t="s">
        <v>28</v>
      </c>
      <c r="H26" s="14" t="s">
        <v>28</v>
      </c>
      <c r="I26" s="14" t="s">
        <v>28</v>
      </c>
      <c r="J26" s="14" t="s">
        <v>28</v>
      </c>
      <c r="K26" s="15" t="s">
        <v>28</v>
      </c>
      <c r="L26" s="14" t="s">
        <v>28</v>
      </c>
      <c r="M26" s="14" t="s">
        <v>28</v>
      </c>
      <c r="N26" s="14" t="s">
        <v>28</v>
      </c>
      <c r="O26" s="14" t="s">
        <v>28</v>
      </c>
      <c r="P26" s="14" t="s">
        <v>28</v>
      </c>
      <c r="Q26" s="14" t="s">
        <v>28</v>
      </c>
      <c r="R26" s="14" t="s">
        <v>28</v>
      </c>
      <c r="S26" s="14" t="s">
        <v>28</v>
      </c>
      <c r="T26" s="14" t="s">
        <v>28</v>
      </c>
      <c r="U26" s="14" t="s">
        <v>28</v>
      </c>
      <c r="V26" s="14" t="s">
        <v>28</v>
      </c>
      <c r="W26" s="14" t="s">
        <v>28</v>
      </c>
      <c r="X26" s="14" t="s">
        <v>28</v>
      </c>
      <c r="Y26" s="14" t="s">
        <v>28</v>
      </c>
      <c r="Z26" s="21" t="s">
        <v>28</v>
      </c>
    </row>
    <row r="27" spans="1:26" x14ac:dyDescent="0.25">
      <c r="A27" s="4">
        <v>1999</v>
      </c>
      <c r="B27" s="8" t="s">
        <v>40</v>
      </c>
      <c r="C27" s="8"/>
      <c r="D27" s="15" t="s">
        <v>28</v>
      </c>
      <c r="E27" s="14" t="s">
        <v>28</v>
      </c>
      <c r="F27" s="14" t="s">
        <v>28</v>
      </c>
      <c r="G27" s="14" t="s">
        <v>28</v>
      </c>
      <c r="H27" s="14" t="s">
        <v>28</v>
      </c>
      <c r="I27" s="14" t="s">
        <v>28</v>
      </c>
      <c r="J27" s="14" t="s">
        <v>28</v>
      </c>
      <c r="K27" s="15" t="s">
        <v>28</v>
      </c>
      <c r="L27" s="14" t="s">
        <v>28</v>
      </c>
      <c r="M27" s="14" t="s">
        <v>28</v>
      </c>
      <c r="N27" s="14" t="s">
        <v>28</v>
      </c>
      <c r="O27" s="14" t="s">
        <v>28</v>
      </c>
      <c r="P27" s="14" t="s">
        <v>28</v>
      </c>
      <c r="Q27" s="14" t="s">
        <v>28</v>
      </c>
      <c r="R27" s="14" t="s">
        <v>28</v>
      </c>
      <c r="S27" s="14" t="s">
        <v>28</v>
      </c>
      <c r="T27" s="14" t="s">
        <v>28</v>
      </c>
      <c r="U27" s="14" t="s">
        <v>28</v>
      </c>
      <c r="V27" s="14" t="s">
        <v>28</v>
      </c>
      <c r="W27" s="14" t="s">
        <v>28</v>
      </c>
      <c r="X27" s="14" t="s">
        <v>28</v>
      </c>
      <c r="Y27" s="14" t="s">
        <v>28</v>
      </c>
      <c r="Z27" s="21" t="s">
        <v>28</v>
      </c>
    </row>
    <row r="28" spans="1:26" x14ac:dyDescent="0.25">
      <c r="A28" s="4">
        <v>2000</v>
      </c>
      <c r="B28" s="8" t="s">
        <v>40</v>
      </c>
      <c r="C28" s="8"/>
      <c r="D28" s="15" t="s">
        <v>28</v>
      </c>
      <c r="E28" s="14" t="s">
        <v>28</v>
      </c>
      <c r="F28" s="14" t="s">
        <v>28</v>
      </c>
      <c r="G28" s="14" t="s">
        <v>28</v>
      </c>
      <c r="H28" s="14" t="s">
        <v>28</v>
      </c>
      <c r="I28" s="14" t="s">
        <v>28</v>
      </c>
      <c r="J28" s="14" t="s">
        <v>28</v>
      </c>
      <c r="K28" s="15" t="s">
        <v>28</v>
      </c>
      <c r="L28" s="14" t="s">
        <v>28</v>
      </c>
      <c r="M28" s="14" t="s">
        <v>28</v>
      </c>
      <c r="N28" s="14" t="s">
        <v>28</v>
      </c>
      <c r="O28" s="14" t="s">
        <v>28</v>
      </c>
      <c r="P28" s="14" t="s">
        <v>28</v>
      </c>
      <c r="Q28" s="14" t="s">
        <v>28</v>
      </c>
      <c r="R28" s="14" t="s">
        <v>28</v>
      </c>
      <c r="S28" s="14" t="s">
        <v>28</v>
      </c>
      <c r="T28" s="14" t="s">
        <v>28</v>
      </c>
      <c r="U28" s="14" t="s">
        <v>28</v>
      </c>
      <c r="V28" s="14" t="s">
        <v>28</v>
      </c>
      <c r="W28" s="14" t="s">
        <v>28</v>
      </c>
      <c r="X28" s="14" t="s">
        <v>28</v>
      </c>
      <c r="Y28" s="14" t="s">
        <v>28</v>
      </c>
      <c r="Z28" s="21" t="s">
        <v>28</v>
      </c>
    </row>
    <row r="29" spans="1:26" x14ac:dyDescent="0.25">
      <c r="A29" s="4">
        <v>2001</v>
      </c>
      <c r="B29" s="8" t="s">
        <v>40</v>
      </c>
      <c r="C29" s="8"/>
      <c r="D29" s="15" t="s">
        <v>28</v>
      </c>
      <c r="E29" s="14" t="s">
        <v>28</v>
      </c>
      <c r="F29" s="14" t="s">
        <v>28</v>
      </c>
      <c r="G29" s="14" t="s">
        <v>28</v>
      </c>
      <c r="H29" s="14" t="s">
        <v>28</v>
      </c>
      <c r="I29" s="14" t="s">
        <v>28</v>
      </c>
      <c r="J29" s="14" t="s">
        <v>28</v>
      </c>
      <c r="K29" s="15" t="s">
        <v>28</v>
      </c>
      <c r="L29" s="14" t="s">
        <v>28</v>
      </c>
      <c r="M29" s="14" t="s">
        <v>28</v>
      </c>
      <c r="N29" s="14" t="s">
        <v>28</v>
      </c>
      <c r="O29" s="14" t="s">
        <v>28</v>
      </c>
      <c r="P29" s="14" t="s">
        <v>28</v>
      </c>
      <c r="Q29" s="14" t="s">
        <v>28</v>
      </c>
      <c r="R29" s="14" t="s">
        <v>28</v>
      </c>
      <c r="S29" s="14" t="s">
        <v>28</v>
      </c>
      <c r="T29" s="14" t="s">
        <v>28</v>
      </c>
      <c r="U29" s="14" t="s">
        <v>28</v>
      </c>
      <c r="V29" s="14" t="s">
        <v>28</v>
      </c>
      <c r="W29" s="14" t="s">
        <v>28</v>
      </c>
      <c r="X29" s="14" t="s">
        <v>28</v>
      </c>
      <c r="Y29" s="14" t="s">
        <v>28</v>
      </c>
      <c r="Z29" s="21" t="s">
        <v>28</v>
      </c>
    </row>
    <row r="30" spans="1:26" x14ac:dyDescent="0.25">
      <c r="A30" s="4">
        <v>2002</v>
      </c>
      <c r="B30" s="8">
        <v>50</v>
      </c>
      <c r="C30" s="8">
        <v>3</v>
      </c>
      <c r="D30" s="15" t="s">
        <v>26</v>
      </c>
      <c r="E30" s="14" t="s">
        <v>27</v>
      </c>
      <c r="F30" s="14" t="s">
        <v>28</v>
      </c>
      <c r="G30" s="14" t="s">
        <v>28</v>
      </c>
      <c r="H30" s="14" t="s">
        <v>28</v>
      </c>
      <c r="I30" s="14" t="s">
        <v>28</v>
      </c>
      <c r="J30" s="14" t="s">
        <v>28</v>
      </c>
      <c r="K30" s="15" t="s">
        <v>28</v>
      </c>
      <c r="L30" s="14" t="s">
        <v>28</v>
      </c>
      <c r="M30" s="14" t="s">
        <v>28</v>
      </c>
      <c r="N30" s="14" t="s">
        <v>28</v>
      </c>
      <c r="O30" s="14" t="s">
        <v>28</v>
      </c>
      <c r="P30" s="14" t="s">
        <v>28</v>
      </c>
      <c r="Q30" s="14" t="s">
        <v>28</v>
      </c>
      <c r="R30" s="14" t="s">
        <v>28</v>
      </c>
      <c r="S30" s="14" t="s">
        <v>28</v>
      </c>
      <c r="T30" s="14" t="s">
        <v>28</v>
      </c>
      <c r="U30" s="14" t="s">
        <v>28</v>
      </c>
      <c r="V30" s="14" t="s">
        <v>28</v>
      </c>
      <c r="W30" s="14" t="s">
        <v>28</v>
      </c>
      <c r="X30" s="14" t="s">
        <v>28</v>
      </c>
      <c r="Y30" s="14" t="s">
        <v>28</v>
      </c>
      <c r="Z30" s="21" t="s">
        <v>28</v>
      </c>
    </row>
    <row r="31" spans="1:26" x14ac:dyDescent="0.25">
      <c r="A31" s="4">
        <v>2003</v>
      </c>
      <c r="B31" s="8">
        <v>287</v>
      </c>
      <c r="C31" s="8" t="s">
        <v>29</v>
      </c>
      <c r="D31" s="15" t="s">
        <v>26</v>
      </c>
      <c r="E31" s="14" t="s">
        <v>27</v>
      </c>
      <c r="F31" s="14" t="s">
        <v>28</v>
      </c>
      <c r="G31" s="14" t="s">
        <v>28</v>
      </c>
      <c r="H31" s="14" t="s">
        <v>28</v>
      </c>
      <c r="I31" s="14" t="s">
        <v>28</v>
      </c>
      <c r="J31" s="14" t="s">
        <v>28</v>
      </c>
      <c r="K31" s="15" t="s">
        <v>28</v>
      </c>
      <c r="L31" s="14" t="s">
        <v>28</v>
      </c>
      <c r="M31" s="14" t="s">
        <v>28</v>
      </c>
      <c r="N31" s="14" t="s">
        <v>28</v>
      </c>
      <c r="O31" s="14" t="s">
        <v>28</v>
      </c>
      <c r="P31" s="14" t="s">
        <v>28</v>
      </c>
      <c r="Q31" s="14" t="s">
        <v>28</v>
      </c>
      <c r="R31" s="14" t="s">
        <v>28</v>
      </c>
      <c r="S31" s="14" t="s">
        <v>28</v>
      </c>
      <c r="T31" s="14" t="s">
        <v>28</v>
      </c>
      <c r="U31" s="14" t="s">
        <v>28</v>
      </c>
      <c r="V31" s="14" t="s">
        <v>28</v>
      </c>
      <c r="W31" s="14" t="s">
        <v>28</v>
      </c>
      <c r="X31" s="14" t="s">
        <v>28</v>
      </c>
      <c r="Y31" s="14" t="s">
        <v>28</v>
      </c>
      <c r="Z31" s="21" t="s">
        <v>28</v>
      </c>
    </row>
    <row r="32" spans="1:26" x14ac:dyDescent="0.25">
      <c r="A32" s="4">
        <v>2004</v>
      </c>
      <c r="B32" s="8">
        <v>497</v>
      </c>
      <c r="C32" s="8" t="s">
        <v>30</v>
      </c>
      <c r="D32" s="15">
        <v>4.8289738430583498E-2</v>
      </c>
      <c r="E32" s="14">
        <v>6.8410462776659964E-2</v>
      </c>
      <c r="F32" s="14">
        <v>5.6338028169014086E-2</v>
      </c>
      <c r="G32" s="14">
        <v>0</v>
      </c>
      <c r="H32" s="14">
        <v>0</v>
      </c>
      <c r="I32" s="14">
        <v>0</v>
      </c>
      <c r="J32" s="14">
        <v>0</v>
      </c>
      <c r="K32" s="15">
        <v>0</v>
      </c>
      <c r="L32" s="14">
        <v>0</v>
      </c>
      <c r="M32" s="14">
        <v>0</v>
      </c>
      <c r="N32" s="14">
        <v>0</v>
      </c>
      <c r="O32" s="14">
        <v>0</v>
      </c>
      <c r="P32" s="14">
        <v>0</v>
      </c>
      <c r="Q32" s="14">
        <v>0</v>
      </c>
      <c r="R32" s="14">
        <v>0</v>
      </c>
      <c r="S32" s="14">
        <v>0</v>
      </c>
      <c r="T32" s="14">
        <v>0</v>
      </c>
      <c r="U32" s="14">
        <v>0</v>
      </c>
      <c r="V32" s="14">
        <v>0</v>
      </c>
      <c r="W32" s="14">
        <v>0</v>
      </c>
      <c r="X32" s="14">
        <v>0</v>
      </c>
      <c r="Y32" s="14">
        <v>2.012072434607646E-3</v>
      </c>
      <c r="Z32" s="21">
        <v>0.82494969818913477</v>
      </c>
    </row>
    <row r="33" spans="1:26" x14ac:dyDescent="0.25">
      <c r="A33" s="4">
        <v>2005</v>
      </c>
      <c r="B33" s="8">
        <v>548</v>
      </c>
      <c r="C33" s="8" t="s">
        <v>31</v>
      </c>
      <c r="D33" s="15">
        <v>4.5620437956204379E-2</v>
      </c>
      <c r="E33" s="14">
        <v>3.6496350364963501E-2</v>
      </c>
      <c r="F33" s="14">
        <v>3.6496350364963501E-2</v>
      </c>
      <c r="G33" s="14">
        <v>0</v>
      </c>
      <c r="H33" s="14">
        <v>0</v>
      </c>
      <c r="I33" s="14">
        <v>0</v>
      </c>
      <c r="J33" s="14">
        <v>0</v>
      </c>
      <c r="K33" s="15">
        <v>0</v>
      </c>
      <c r="L33" s="14">
        <v>0</v>
      </c>
      <c r="M33" s="14">
        <v>0</v>
      </c>
      <c r="N33" s="14">
        <v>0</v>
      </c>
      <c r="O33" s="14">
        <v>0</v>
      </c>
      <c r="P33" s="14">
        <v>0</v>
      </c>
      <c r="Q33" s="14">
        <v>0</v>
      </c>
      <c r="R33" s="14">
        <v>0</v>
      </c>
      <c r="S33" s="14">
        <v>0</v>
      </c>
      <c r="T33" s="14">
        <v>0</v>
      </c>
      <c r="U33" s="14">
        <v>0</v>
      </c>
      <c r="V33" s="14">
        <v>0</v>
      </c>
      <c r="W33" s="14">
        <v>0</v>
      </c>
      <c r="X33" s="14">
        <v>0</v>
      </c>
      <c r="Y33" s="14">
        <v>0</v>
      </c>
      <c r="Z33" s="21">
        <v>0.88138686131386856</v>
      </c>
    </row>
    <row r="34" spans="1:26" x14ac:dyDescent="0.25">
      <c r="A34" s="4">
        <v>2006</v>
      </c>
      <c r="B34" s="8">
        <v>313</v>
      </c>
      <c r="C34" s="8" t="s">
        <v>31</v>
      </c>
      <c r="D34" s="15">
        <v>2.8753993610223641E-2</v>
      </c>
      <c r="E34" s="14">
        <v>1.2779552715654952E-2</v>
      </c>
      <c r="F34" s="14">
        <v>2.8753993610223641E-2</v>
      </c>
      <c r="G34" s="14">
        <v>0</v>
      </c>
      <c r="H34" s="14">
        <v>0</v>
      </c>
      <c r="I34" s="14">
        <v>0</v>
      </c>
      <c r="J34" s="14">
        <v>0</v>
      </c>
      <c r="K34" s="15">
        <v>0</v>
      </c>
      <c r="L34" s="14">
        <v>0</v>
      </c>
      <c r="M34" s="14">
        <v>0</v>
      </c>
      <c r="N34" s="14">
        <v>0</v>
      </c>
      <c r="O34" s="14">
        <v>0</v>
      </c>
      <c r="P34" s="14">
        <v>0</v>
      </c>
      <c r="Q34" s="14">
        <v>0</v>
      </c>
      <c r="R34" s="14">
        <v>0</v>
      </c>
      <c r="S34" s="14">
        <v>0</v>
      </c>
      <c r="T34" s="14">
        <v>0</v>
      </c>
      <c r="U34" s="14">
        <v>0</v>
      </c>
      <c r="V34" s="14">
        <v>0</v>
      </c>
      <c r="W34" s="14">
        <v>0</v>
      </c>
      <c r="X34" s="14">
        <v>0</v>
      </c>
      <c r="Y34" s="14">
        <v>6.3897763578274758E-3</v>
      </c>
      <c r="Z34" s="21">
        <v>0.92332268370607029</v>
      </c>
    </row>
    <row r="35" spans="1:26" x14ac:dyDescent="0.25">
      <c r="A35" s="4">
        <v>2007</v>
      </c>
      <c r="B35" s="8">
        <v>266</v>
      </c>
      <c r="C35" s="8" t="s">
        <v>31</v>
      </c>
      <c r="D35" s="15">
        <v>5.2631578947368418E-2</v>
      </c>
      <c r="E35" s="14">
        <v>4.5112781954887216E-2</v>
      </c>
      <c r="F35" s="14">
        <v>7.5187969924812026E-2</v>
      </c>
      <c r="G35" s="14">
        <v>0</v>
      </c>
      <c r="H35" s="14">
        <v>0</v>
      </c>
      <c r="I35" s="14">
        <v>0</v>
      </c>
      <c r="J35" s="14">
        <v>0</v>
      </c>
      <c r="K35" s="15">
        <v>0</v>
      </c>
      <c r="L35" s="14">
        <v>0</v>
      </c>
      <c r="M35" s="14">
        <v>0</v>
      </c>
      <c r="N35" s="14">
        <v>0</v>
      </c>
      <c r="O35" s="14">
        <v>0</v>
      </c>
      <c r="P35" s="14">
        <v>0</v>
      </c>
      <c r="Q35" s="14">
        <v>0</v>
      </c>
      <c r="R35" s="14">
        <v>0</v>
      </c>
      <c r="S35" s="14">
        <v>0</v>
      </c>
      <c r="T35" s="14">
        <v>0</v>
      </c>
      <c r="U35" s="14">
        <v>0</v>
      </c>
      <c r="V35" s="14">
        <v>0</v>
      </c>
      <c r="W35" s="14">
        <v>0</v>
      </c>
      <c r="X35" s="14">
        <v>0</v>
      </c>
      <c r="Y35" s="14">
        <v>0</v>
      </c>
      <c r="Z35" s="21">
        <v>0.82706766917293228</v>
      </c>
    </row>
    <row r="36" spans="1:26" x14ac:dyDescent="0.25">
      <c r="A36" s="4">
        <v>2008</v>
      </c>
      <c r="B36" s="8">
        <v>429</v>
      </c>
      <c r="C36" s="8" t="s">
        <v>31</v>
      </c>
      <c r="D36" s="15">
        <v>3.7296037296037296E-2</v>
      </c>
      <c r="E36" s="14">
        <v>4.6620046620046623E-2</v>
      </c>
      <c r="F36" s="14">
        <v>9.324009324009324E-3</v>
      </c>
      <c r="G36" s="14">
        <v>0</v>
      </c>
      <c r="H36" s="14">
        <v>0</v>
      </c>
      <c r="I36" s="14">
        <v>0</v>
      </c>
      <c r="J36" s="14">
        <v>0</v>
      </c>
      <c r="K36" s="15">
        <v>0</v>
      </c>
      <c r="L36" s="14">
        <v>0</v>
      </c>
      <c r="M36" s="14">
        <v>0</v>
      </c>
      <c r="N36" s="14">
        <v>0</v>
      </c>
      <c r="O36" s="14">
        <v>0</v>
      </c>
      <c r="P36" s="14">
        <v>0</v>
      </c>
      <c r="Q36" s="14">
        <v>0</v>
      </c>
      <c r="R36" s="14">
        <v>0</v>
      </c>
      <c r="S36" s="14">
        <v>0</v>
      </c>
      <c r="T36" s="14">
        <v>0</v>
      </c>
      <c r="U36" s="14">
        <v>0</v>
      </c>
      <c r="V36" s="14">
        <v>0</v>
      </c>
      <c r="W36" s="14">
        <v>0</v>
      </c>
      <c r="X36" s="14">
        <v>0</v>
      </c>
      <c r="Y36" s="14">
        <v>0</v>
      </c>
      <c r="Z36" s="21">
        <v>0.90675990675990681</v>
      </c>
    </row>
    <row r="37" spans="1:26" x14ac:dyDescent="0.25">
      <c r="A37" s="4">
        <v>2009</v>
      </c>
      <c r="B37" s="8">
        <v>584</v>
      </c>
      <c r="C37" s="8" t="s">
        <v>31</v>
      </c>
      <c r="D37" s="15">
        <v>3.2534246575342464E-2</v>
      </c>
      <c r="E37" s="14">
        <v>1.1986301369863013E-2</v>
      </c>
      <c r="F37" s="14">
        <v>3.4246575342465752E-2</v>
      </c>
      <c r="G37" s="14">
        <v>0</v>
      </c>
      <c r="H37" s="14">
        <v>0</v>
      </c>
      <c r="I37" s="14">
        <v>0</v>
      </c>
      <c r="J37" s="14">
        <v>0</v>
      </c>
      <c r="K37" s="15">
        <v>0</v>
      </c>
      <c r="L37" s="14">
        <v>0</v>
      </c>
      <c r="M37" s="14">
        <v>0</v>
      </c>
      <c r="N37" s="14">
        <v>0</v>
      </c>
      <c r="O37" s="14">
        <v>0</v>
      </c>
      <c r="P37" s="14">
        <v>0</v>
      </c>
      <c r="Q37" s="14">
        <v>0</v>
      </c>
      <c r="R37" s="14">
        <v>0</v>
      </c>
      <c r="S37" s="14">
        <v>0</v>
      </c>
      <c r="T37" s="14">
        <v>0</v>
      </c>
      <c r="U37" s="14">
        <v>0</v>
      </c>
      <c r="V37" s="14">
        <v>0</v>
      </c>
      <c r="W37" s="14">
        <v>0</v>
      </c>
      <c r="X37" s="14">
        <v>0</v>
      </c>
      <c r="Y37" s="14">
        <v>0</v>
      </c>
      <c r="Z37" s="21">
        <v>0.92123287671232879</v>
      </c>
    </row>
    <row r="38" spans="1:26" x14ac:dyDescent="0.25">
      <c r="A38" s="4">
        <v>2010</v>
      </c>
      <c r="B38" s="8">
        <v>288</v>
      </c>
      <c r="C38" s="8" t="s">
        <v>31</v>
      </c>
      <c r="D38" s="15">
        <v>3.8194444444444448E-2</v>
      </c>
      <c r="E38" s="14">
        <v>8.6805555555555552E-2</v>
      </c>
      <c r="F38" s="14">
        <v>6.9444444444444448E-2</v>
      </c>
      <c r="G38" s="14">
        <v>0</v>
      </c>
      <c r="H38" s="14">
        <v>0</v>
      </c>
      <c r="I38" s="14">
        <v>0</v>
      </c>
      <c r="J38" s="14">
        <v>0</v>
      </c>
      <c r="K38" s="15">
        <v>0</v>
      </c>
      <c r="L38" s="14">
        <v>0</v>
      </c>
      <c r="M38" s="14">
        <v>0</v>
      </c>
      <c r="N38" s="14">
        <v>0</v>
      </c>
      <c r="O38" s="14">
        <v>0</v>
      </c>
      <c r="P38" s="14">
        <v>0</v>
      </c>
      <c r="Q38" s="14">
        <v>0</v>
      </c>
      <c r="R38" s="14">
        <v>0</v>
      </c>
      <c r="S38" s="14">
        <v>0</v>
      </c>
      <c r="T38" s="14">
        <v>0</v>
      </c>
      <c r="U38" s="14">
        <v>0</v>
      </c>
      <c r="V38" s="14">
        <v>0</v>
      </c>
      <c r="W38" s="14">
        <v>0</v>
      </c>
      <c r="X38" s="14">
        <v>0</v>
      </c>
      <c r="Y38" s="14">
        <v>6.9444444444444441E-3</v>
      </c>
      <c r="Z38" s="21">
        <v>0.79861111111111116</v>
      </c>
    </row>
    <row r="39" spans="1:26" x14ac:dyDescent="0.25">
      <c r="A39" s="4">
        <v>2011</v>
      </c>
      <c r="B39" s="8">
        <v>342</v>
      </c>
      <c r="C39" s="8" t="s">
        <v>31</v>
      </c>
      <c r="D39" s="15">
        <v>6.725146198830409E-2</v>
      </c>
      <c r="E39" s="14">
        <v>4.9707602339181284E-2</v>
      </c>
      <c r="F39" s="14">
        <v>5.5555555555555552E-2</v>
      </c>
      <c r="G39" s="14">
        <v>0</v>
      </c>
      <c r="H39" s="14">
        <v>0</v>
      </c>
      <c r="I39" s="14">
        <v>0</v>
      </c>
      <c r="J39" s="14">
        <v>0</v>
      </c>
      <c r="K39" s="15">
        <v>0</v>
      </c>
      <c r="L39" s="14">
        <v>0</v>
      </c>
      <c r="M39" s="14">
        <v>0</v>
      </c>
      <c r="N39" s="14">
        <v>0</v>
      </c>
      <c r="O39" s="14">
        <v>0</v>
      </c>
      <c r="P39" s="14">
        <v>0</v>
      </c>
      <c r="Q39" s="14">
        <v>0</v>
      </c>
      <c r="R39" s="14">
        <v>0</v>
      </c>
      <c r="S39" s="14">
        <v>0</v>
      </c>
      <c r="T39" s="14">
        <v>0</v>
      </c>
      <c r="U39" s="14">
        <v>0</v>
      </c>
      <c r="V39" s="14">
        <v>0</v>
      </c>
      <c r="W39" s="14">
        <v>0</v>
      </c>
      <c r="X39" s="14">
        <v>0</v>
      </c>
      <c r="Y39" s="14">
        <v>2.9239766081871343E-3</v>
      </c>
      <c r="Z39" s="21">
        <v>0.82456140350877194</v>
      </c>
    </row>
    <row r="40" spans="1:26" x14ac:dyDescent="0.25">
      <c r="A40" s="4">
        <v>2012</v>
      </c>
      <c r="B40" s="8">
        <v>213</v>
      </c>
      <c r="C40" s="8" t="s">
        <v>31</v>
      </c>
      <c r="D40" s="15">
        <v>7.5117370892018781E-2</v>
      </c>
      <c r="E40" s="14">
        <v>5.1643192488262914E-2</v>
      </c>
      <c r="F40" s="14">
        <v>7.5117370892018781E-2</v>
      </c>
      <c r="G40" s="14">
        <v>0</v>
      </c>
      <c r="H40" s="14">
        <v>0</v>
      </c>
      <c r="I40" s="14">
        <v>0</v>
      </c>
      <c r="J40" s="14">
        <v>0</v>
      </c>
      <c r="K40" s="15">
        <v>0</v>
      </c>
      <c r="L40" s="14">
        <v>0</v>
      </c>
      <c r="M40" s="14">
        <v>0</v>
      </c>
      <c r="N40" s="14">
        <v>0</v>
      </c>
      <c r="O40" s="14">
        <v>0</v>
      </c>
      <c r="P40" s="14">
        <v>0</v>
      </c>
      <c r="Q40" s="14">
        <v>0</v>
      </c>
      <c r="R40" s="14">
        <v>0</v>
      </c>
      <c r="S40" s="14">
        <v>0</v>
      </c>
      <c r="T40" s="14">
        <v>0</v>
      </c>
      <c r="U40" s="14">
        <v>0</v>
      </c>
      <c r="V40" s="14">
        <v>0</v>
      </c>
      <c r="W40" s="14">
        <v>0</v>
      </c>
      <c r="X40" s="14">
        <v>0</v>
      </c>
      <c r="Y40" s="14">
        <v>1.4084507042253521E-2</v>
      </c>
      <c r="Z40" s="21">
        <v>0.784037558685446</v>
      </c>
    </row>
    <row r="41" spans="1:26" x14ac:dyDescent="0.25">
      <c r="A41" s="4">
        <v>2013</v>
      </c>
      <c r="B41" s="8">
        <v>230</v>
      </c>
      <c r="C41" s="8" t="s">
        <v>31</v>
      </c>
      <c r="D41" s="15">
        <v>1.7391304347826087E-2</v>
      </c>
      <c r="E41" s="14">
        <v>5.6521739130434782E-2</v>
      </c>
      <c r="F41" s="14">
        <v>0</v>
      </c>
      <c r="G41" s="14">
        <v>0</v>
      </c>
      <c r="H41" s="14">
        <v>0</v>
      </c>
      <c r="I41" s="14">
        <v>0</v>
      </c>
      <c r="J41" s="14">
        <v>0</v>
      </c>
      <c r="K41" s="15">
        <v>0</v>
      </c>
      <c r="L41" s="14">
        <v>0</v>
      </c>
      <c r="M41" s="14">
        <v>0</v>
      </c>
      <c r="N41" s="14">
        <v>0</v>
      </c>
      <c r="O41" s="14">
        <v>0</v>
      </c>
      <c r="P41" s="14">
        <v>0</v>
      </c>
      <c r="Q41" s="14">
        <v>0</v>
      </c>
      <c r="R41" s="14">
        <v>0</v>
      </c>
      <c r="S41" s="14">
        <v>0</v>
      </c>
      <c r="T41" s="14">
        <v>0</v>
      </c>
      <c r="U41" s="14">
        <v>0</v>
      </c>
      <c r="V41" s="14">
        <v>0</v>
      </c>
      <c r="W41" s="14">
        <v>0</v>
      </c>
      <c r="X41" s="14">
        <v>0</v>
      </c>
      <c r="Y41" s="14">
        <v>0</v>
      </c>
      <c r="Z41" s="21">
        <v>0.92608695652173911</v>
      </c>
    </row>
    <row r="42" spans="1:26" x14ac:dyDescent="0.25">
      <c r="A42" s="5" t="s">
        <v>32</v>
      </c>
      <c r="B42" s="9">
        <v>371</v>
      </c>
      <c r="C42" s="9"/>
      <c r="D42" s="16">
        <v>4.4308061448835312E-2</v>
      </c>
      <c r="E42" s="1">
        <v>4.6608358531550979E-2</v>
      </c>
      <c r="F42" s="1">
        <v>4.4046429762750708E-2</v>
      </c>
      <c r="G42" s="1">
        <v>0</v>
      </c>
      <c r="H42" s="1">
        <v>0</v>
      </c>
      <c r="I42" s="1">
        <v>0</v>
      </c>
      <c r="J42" s="1">
        <v>0</v>
      </c>
      <c r="K42" s="16">
        <v>0</v>
      </c>
      <c r="L42" s="1">
        <v>0</v>
      </c>
      <c r="M42" s="1">
        <v>0</v>
      </c>
      <c r="N42" s="1">
        <v>0</v>
      </c>
      <c r="O42" s="1">
        <v>0</v>
      </c>
      <c r="P42" s="1">
        <v>0</v>
      </c>
      <c r="Q42" s="1">
        <v>0</v>
      </c>
      <c r="R42" s="1">
        <v>0</v>
      </c>
      <c r="S42" s="1">
        <v>0</v>
      </c>
      <c r="T42" s="1">
        <v>0</v>
      </c>
      <c r="U42" s="1">
        <v>0</v>
      </c>
      <c r="V42" s="1">
        <v>0</v>
      </c>
      <c r="W42" s="1">
        <v>0</v>
      </c>
      <c r="X42" s="1">
        <v>0</v>
      </c>
      <c r="Y42" s="1">
        <v>3.235477688732022E-3</v>
      </c>
      <c r="Z42" s="22">
        <v>0.86180167256813101</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0</v>
      </c>
      <c r="C44" s="9"/>
      <c r="D44" s="16">
        <v>0</v>
      </c>
      <c r="E44" s="1">
        <v>0</v>
      </c>
      <c r="F44" s="1">
        <v>0</v>
      </c>
      <c r="G44" s="1">
        <v>0</v>
      </c>
      <c r="H44" s="1">
        <v>0</v>
      </c>
      <c r="I44" s="1">
        <v>0</v>
      </c>
      <c r="J44" s="1">
        <v>0</v>
      </c>
      <c r="K44" s="16">
        <v>0</v>
      </c>
      <c r="L44" s="1">
        <v>0</v>
      </c>
      <c r="M44" s="1">
        <v>0</v>
      </c>
      <c r="N44" s="1">
        <v>0</v>
      </c>
      <c r="O44" s="1">
        <v>0</v>
      </c>
      <c r="P44" s="1">
        <v>0</v>
      </c>
      <c r="Q44" s="1">
        <v>0</v>
      </c>
      <c r="R44" s="1">
        <v>0</v>
      </c>
      <c r="S44" s="1">
        <v>0</v>
      </c>
      <c r="T44" s="1">
        <v>0</v>
      </c>
      <c r="U44" s="1">
        <v>0</v>
      </c>
      <c r="V44" s="1">
        <v>0</v>
      </c>
      <c r="W44" s="1">
        <v>0</v>
      </c>
      <c r="X44" s="1">
        <v>0</v>
      </c>
      <c r="Y44" s="1">
        <v>0</v>
      </c>
      <c r="Z44" s="22">
        <v>0</v>
      </c>
    </row>
    <row r="45" spans="1:26" x14ac:dyDescent="0.25">
      <c r="A45" s="5" t="s">
        <v>35</v>
      </c>
      <c r="B45" s="9">
        <v>0</v>
      </c>
      <c r="C45" s="9"/>
      <c r="D45" s="16">
        <v>0</v>
      </c>
      <c r="E45" s="1">
        <v>0</v>
      </c>
      <c r="F45" s="1">
        <v>0</v>
      </c>
      <c r="G45" s="1">
        <v>0</v>
      </c>
      <c r="H45" s="1">
        <v>0</v>
      </c>
      <c r="I45" s="1">
        <v>0</v>
      </c>
      <c r="J45" s="1">
        <v>0</v>
      </c>
      <c r="K45" s="16">
        <v>0</v>
      </c>
      <c r="L45" s="1">
        <v>0</v>
      </c>
      <c r="M45" s="1">
        <v>0</v>
      </c>
      <c r="N45" s="1">
        <v>0</v>
      </c>
      <c r="O45" s="1">
        <v>0</v>
      </c>
      <c r="P45" s="1">
        <v>0</v>
      </c>
      <c r="Q45" s="1">
        <v>0</v>
      </c>
      <c r="R45" s="1">
        <v>0</v>
      </c>
      <c r="S45" s="1">
        <v>0</v>
      </c>
      <c r="T45" s="1">
        <v>0</v>
      </c>
      <c r="U45" s="1">
        <v>0</v>
      </c>
      <c r="V45" s="1">
        <v>0</v>
      </c>
      <c r="W45" s="1">
        <v>0</v>
      </c>
      <c r="X45" s="1">
        <v>0</v>
      </c>
      <c r="Y45" s="1">
        <v>0</v>
      </c>
      <c r="Z45" s="22">
        <v>0</v>
      </c>
    </row>
    <row r="46" spans="1:26" ht="15.75" thickBot="1" x14ac:dyDescent="0.3">
      <c r="A46" s="6" t="s">
        <v>36</v>
      </c>
      <c r="B46" s="11">
        <v>371</v>
      </c>
      <c r="C46" s="11"/>
      <c r="D46" s="17">
        <v>4.4308061448835312E-2</v>
      </c>
      <c r="E46" s="18">
        <v>4.6608358531550979E-2</v>
      </c>
      <c r="F46" s="18">
        <v>4.4046429762750708E-2</v>
      </c>
      <c r="G46" s="18">
        <v>0</v>
      </c>
      <c r="H46" s="18">
        <v>0</v>
      </c>
      <c r="I46" s="18">
        <v>0</v>
      </c>
      <c r="J46" s="18">
        <v>0</v>
      </c>
      <c r="K46" s="17">
        <v>0</v>
      </c>
      <c r="L46" s="18">
        <v>0</v>
      </c>
      <c r="M46" s="18">
        <v>0</v>
      </c>
      <c r="N46" s="18">
        <v>0</v>
      </c>
      <c r="O46" s="18">
        <v>0</v>
      </c>
      <c r="P46" s="18">
        <v>0</v>
      </c>
      <c r="Q46" s="18">
        <v>0</v>
      </c>
      <c r="R46" s="18">
        <v>0</v>
      </c>
      <c r="S46" s="18">
        <v>0</v>
      </c>
      <c r="T46" s="18">
        <v>0</v>
      </c>
      <c r="U46" s="18">
        <v>0</v>
      </c>
      <c r="V46" s="18">
        <v>0</v>
      </c>
      <c r="W46" s="18">
        <v>0</v>
      </c>
      <c r="X46" s="18">
        <v>0</v>
      </c>
      <c r="Y46" s="18">
        <v>3.235477688732022E-3</v>
      </c>
      <c r="Z46" s="23">
        <v>0.86180167256813101</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52</v>
      </c>
    </row>
    <row r="2" spans="1:26" x14ac:dyDescent="0.25">
      <c r="A2" t="s">
        <v>54</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3148</v>
      </c>
      <c r="C11" s="8">
        <v>2</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4649</v>
      </c>
      <c r="C12" s="8" t="s">
        <v>41</v>
      </c>
      <c r="D12" s="15" t="s">
        <v>26</v>
      </c>
      <c r="E12" s="14" t="s">
        <v>27</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2376</v>
      </c>
      <c r="C13" s="8" t="s">
        <v>42</v>
      </c>
      <c r="D13" s="15">
        <v>1.01010101010101E-2</v>
      </c>
      <c r="E13" s="14">
        <v>8.4175084175084171E-4</v>
      </c>
      <c r="F13" s="14">
        <v>0</v>
      </c>
      <c r="G13" s="14">
        <v>3.3670033670033669E-3</v>
      </c>
      <c r="H13" s="14">
        <v>0</v>
      </c>
      <c r="I13" s="14">
        <v>0.32365319865319864</v>
      </c>
      <c r="J13" s="14">
        <v>0</v>
      </c>
      <c r="K13" s="15">
        <v>5.9764309764309763E-2</v>
      </c>
      <c r="L13" s="14">
        <v>0.21254208754208753</v>
      </c>
      <c r="M13" s="14">
        <v>2.1464646464646464E-2</v>
      </c>
      <c r="N13" s="14">
        <v>4.2508417508417509E-2</v>
      </c>
      <c r="O13" s="14">
        <v>0</v>
      </c>
      <c r="P13" s="14">
        <v>3.6195286195286197E-2</v>
      </c>
      <c r="Q13" s="14">
        <v>3.787878787878788E-3</v>
      </c>
      <c r="R13" s="14">
        <v>1.2626262626262627E-3</v>
      </c>
      <c r="S13" s="14">
        <v>0</v>
      </c>
      <c r="T13" s="14">
        <v>3.7457912457912454E-2</v>
      </c>
      <c r="U13" s="14">
        <v>4.1666666666666664E-2</v>
      </c>
      <c r="V13" s="14">
        <v>0</v>
      </c>
      <c r="W13" s="14">
        <v>2.4831649831649833E-2</v>
      </c>
      <c r="X13" s="14">
        <v>1.0101010101010102E-2</v>
      </c>
      <c r="Y13" s="14">
        <v>4.7138047138047139E-2</v>
      </c>
      <c r="Z13" s="21">
        <v>0.12331649831649831</v>
      </c>
    </row>
    <row r="14" spans="1:26" x14ac:dyDescent="0.25">
      <c r="A14" s="4">
        <v>1986</v>
      </c>
      <c r="B14" s="8">
        <v>2177</v>
      </c>
      <c r="C14" s="8" t="s">
        <v>43</v>
      </c>
      <c r="D14" s="15">
        <v>0</v>
      </c>
      <c r="E14" s="14">
        <v>0</v>
      </c>
      <c r="F14" s="14">
        <v>0</v>
      </c>
      <c r="G14" s="14">
        <v>7.8089113458888375E-3</v>
      </c>
      <c r="H14" s="14">
        <v>0</v>
      </c>
      <c r="I14" s="14">
        <v>0.20027560863573723</v>
      </c>
      <c r="J14" s="14">
        <v>0</v>
      </c>
      <c r="K14" s="15">
        <v>9.2788240698208541E-2</v>
      </c>
      <c r="L14" s="14">
        <v>0.18190169958658706</v>
      </c>
      <c r="M14" s="14">
        <v>2.5723472668810289E-2</v>
      </c>
      <c r="N14" s="14">
        <v>6.2471290767110707E-2</v>
      </c>
      <c r="O14" s="14">
        <v>2.2967386311437757E-3</v>
      </c>
      <c r="P14" s="14">
        <v>2.7101515847496555E-2</v>
      </c>
      <c r="Q14" s="14">
        <v>1.8373909049150207E-3</v>
      </c>
      <c r="R14" s="14">
        <v>0</v>
      </c>
      <c r="S14" s="14">
        <v>0</v>
      </c>
      <c r="T14" s="14">
        <v>3.4451079467156635E-2</v>
      </c>
      <c r="U14" s="14">
        <v>7.5792374827744605E-2</v>
      </c>
      <c r="V14" s="14">
        <v>0</v>
      </c>
      <c r="W14" s="14">
        <v>7.9007808911345886E-2</v>
      </c>
      <c r="X14" s="14">
        <v>1.240238860817639E-2</v>
      </c>
      <c r="Y14" s="14">
        <v>1.1024345429490124E-2</v>
      </c>
      <c r="Z14" s="21">
        <v>0.18511713367018834</v>
      </c>
    </row>
    <row r="15" spans="1:26" x14ac:dyDescent="0.25">
      <c r="A15" s="4">
        <v>1987</v>
      </c>
      <c r="B15" s="8">
        <v>2707</v>
      </c>
      <c r="C15" s="8" t="s">
        <v>43</v>
      </c>
      <c r="D15" s="15">
        <v>3.6941263391207979E-4</v>
      </c>
      <c r="E15" s="14">
        <v>0</v>
      </c>
      <c r="F15" s="14">
        <v>0</v>
      </c>
      <c r="G15" s="14">
        <v>8.4964905799778355E-3</v>
      </c>
      <c r="H15" s="14">
        <v>0</v>
      </c>
      <c r="I15" s="14">
        <v>0.1865533801256003</v>
      </c>
      <c r="J15" s="14">
        <v>5.1717768747691168E-3</v>
      </c>
      <c r="K15" s="15">
        <v>0.15663095677872182</v>
      </c>
      <c r="L15" s="14">
        <v>0.18692279275951237</v>
      </c>
      <c r="M15" s="14">
        <v>4.0635389730328776E-3</v>
      </c>
      <c r="N15" s="14">
        <v>1.2190616919098632E-2</v>
      </c>
      <c r="O15" s="14">
        <v>0</v>
      </c>
      <c r="P15" s="14">
        <v>3.7680088659032142E-2</v>
      </c>
      <c r="Q15" s="14">
        <v>1.4776505356483192E-3</v>
      </c>
      <c r="R15" s="14">
        <v>1.8470631695603991E-3</v>
      </c>
      <c r="S15" s="14">
        <v>0</v>
      </c>
      <c r="T15" s="14">
        <v>3.2138899150350946E-2</v>
      </c>
      <c r="U15" s="14">
        <v>2.7336534909493906E-2</v>
      </c>
      <c r="V15" s="14">
        <v>0</v>
      </c>
      <c r="W15" s="14">
        <v>1.5145917990395271E-2</v>
      </c>
      <c r="X15" s="14">
        <v>1.1821204285186553E-2</v>
      </c>
      <c r="Y15" s="14">
        <v>1.920945696342815E-2</v>
      </c>
      <c r="Z15" s="21">
        <v>0.29294421869227927</v>
      </c>
    </row>
    <row r="16" spans="1:26" x14ac:dyDescent="0.25">
      <c r="A16" s="4">
        <v>1988</v>
      </c>
      <c r="B16" s="8">
        <v>2444</v>
      </c>
      <c r="C16" s="8" t="s">
        <v>43</v>
      </c>
      <c r="D16" s="15">
        <v>3.6824877250409165E-3</v>
      </c>
      <c r="E16" s="14">
        <v>1.2274959083469722E-3</v>
      </c>
      <c r="F16" s="14">
        <v>0</v>
      </c>
      <c r="G16" s="14">
        <v>1.6366612111292963E-3</v>
      </c>
      <c r="H16" s="14">
        <v>0</v>
      </c>
      <c r="I16" s="14">
        <v>0.176759410801964</v>
      </c>
      <c r="J16" s="14">
        <v>0</v>
      </c>
      <c r="K16" s="15">
        <v>6.3011456628477902E-2</v>
      </c>
      <c r="L16" s="14">
        <v>0.12929623567921442</v>
      </c>
      <c r="M16" s="14">
        <v>0</v>
      </c>
      <c r="N16" s="14">
        <v>7.3649754500818331E-3</v>
      </c>
      <c r="O16" s="14">
        <v>0</v>
      </c>
      <c r="P16" s="14">
        <v>4.0507364975450079E-2</v>
      </c>
      <c r="Q16" s="14">
        <v>8.1833060556464816E-4</v>
      </c>
      <c r="R16" s="14">
        <v>8.1833060556464816E-4</v>
      </c>
      <c r="S16" s="14">
        <v>0</v>
      </c>
      <c r="T16" s="14">
        <v>3.8870703764320787E-2</v>
      </c>
      <c r="U16" s="14">
        <v>2.7414075286415714E-2</v>
      </c>
      <c r="V16" s="14">
        <v>0</v>
      </c>
      <c r="W16" s="14">
        <v>1.4729950900163666E-2</v>
      </c>
      <c r="X16" s="14">
        <v>2.4959083469721768E-2</v>
      </c>
      <c r="Y16" s="14">
        <v>2.2913256955810146E-2</v>
      </c>
      <c r="Z16" s="21">
        <v>0.44599018003273322</v>
      </c>
    </row>
    <row r="17" spans="1:26" x14ac:dyDescent="0.25">
      <c r="A17" s="4">
        <v>1989</v>
      </c>
      <c r="B17" s="8">
        <v>1313</v>
      </c>
      <c r="C17" s="8" t="s">
        <v>43</v>
      </c>
      <c r="D17" s="15">
        <v>2.284843869002285E-3</v>
      </c>
      <c r="E17" s="14">
        <v>0</v>
      </c>
      <c r="F17" s="14">
        <v>0</v>
      </c>
      <c r="G17" s="14">
        <v>0</v>
      </c>
      <c r="H17" s="14">
        <v>0</v>
      </c>
      <c r="I17" s="14">
        <v>0.22924600152322924</v>
      </c>
      <c r="J17" s="14">
        <v>0</v>
      </c>
      <c r="K17" s="15">
        <v>1.6755521706016754E-2</v>
      </c>
      <c r="L17" s="14">
        <v>0.20487433358720489</v>
      </c>
      <c r="M17" s="14">
        <v>0</v>
      </c>
      <c r="N17" s="14">
        <v>2.4371667936024372E-2</v>
      </c>
      <c r="O17" s="14">
        <v>0</v>
      </c>
      <c r="P17" s="14">
        <v>4.3412033511043412E-2</v>
      </c>
      <c r="Q17" s="14">
        <v>1.5232292460015233E-3</v>
      </c>
      <c r="R17" s="14">
        <v>1.2947448591012947E-2</v>
      </c>
      <c r="S17" s="14">
        <v>0</v>
      </c>
      <c r="T17" s="14">
        <v>3.3511043412033509E-2</v>
      </c>
      <c r="U17" s="14">
        <v>1.2947448591012947E-2</v>
      </c>
      <c r="V17" s="14">
        <v>0</v>
      </c>
      <c r="W17" s="14">
        <v>1.0662604722010662E-2</v>
      </c>
      <c r="X17" s="14">
        <v>6.0929169840060931E-3</v>
      </c>
      <c r="Y17" s="14">
        <v>2.0563594821020565E-2</v>
      </c>
      <c r="Z17" s="21">
        <v>0.38080731150038083</v>
      </c>
    </row>
    <row r="18" spans="1:26" x14ac:dyDescent="0.25">
      <c r="A18" s="4">
        <v>1990</v>
      </c>
      <c r="B18" s="8">
        <v>1857</v>
      </c>
      <c r="C18" s="8" t="s">
        <v>43</v>
      </c>
      <c r="D18" s="15">
        <v>8.6160473882606354E-3</v>
      </c>
      <c r="E18" s="14">
        <v>0</v>
      </c>
      <c r="F18" s="14">
        <v>0</v>
      </c>
      <c r="G18" s="14">
        <v>0</v>
      </c>
      <c r="H18" s="14">
        <v>0</v>
      </c>
      <c r="I18" s="14">
        <v>0.10070005385029618</v>
      </c>
      <c r="J18" s="14">
        <v>1.9386106623586429E-2</v>
      </c>
      <c r="K18" s="15">
        <v>3.3387183629509959E-2</v>
      </c>
      <c r="L18" s="14">
        <v>0.16316639741518579</v>
      </c>
      <c r="M18" s="14">
        <v>1.0770059235325794E-3</v>
      </c>
      <c r="N18" s="14">
        <v>2.9617662897145933E-2</v>
      </c>
      <c r="O18" s="14">
        <v>0</v>
      </c>
      <c r="P18" s="14">
        <v>5.9235325794291867E-2</v>
      </c>
      <c r="Q18" s="14">
        <v>4.8465266558966073E-3</v>
      </c>
      <c r="R18" s="14">
        <v>0</v>
      </c>
      <c r="S18" s="14">
        <v>0</v>
      </c>
      <c r="T18" s="14">
        <v>0.14916532040926225</v>
      </c>
      <c r="U18" s="14">
        <v>7.1620893914916536E-2</v>
      </c>
      <c r="V18" s="14">
        <v>0</v>
      </c>
      <c r="W18" s="14">
        <v>1.7770597738287562E-2</v>
      </c>
      <c r="X18" s="14">
        <v>1.0231556273559504E-2</v>
      </c>
      <c r="Y18" s="14">
        <v>3.9310716208939146E-2</v>
      </c>
      <c r="Z18" s="21">
        <v>0.29186860527732905</v>
      </c>
    </row>
    <row r="19" spans="1:26" x14ac:dyDescent="0.25">
      <c r="A19" s="4">
        <v>1991</v>
      </c>
      <c r="B19" s="8">
        <v>3164</v>
      </c>
      <c r="C19" s="8" t="s">
        <v>43</v>
      </c>
      <c r="D19" s="15">
        <v>1.8963337547408345E-3</v>
      </c>
      <c r="E19" s="14">
        <v>1.2642225031605564E-3</v>
      </c>
      <c r="F19" s="14">
        <v>0</v>
      </c>
      <c r="G19" s="14">
        <v>3.7926675094816687E-3</v>
      </c>
      <c r="H19" s="14">
        <v>0</v>
      </c>
      <c r="I19" s="14">
        <v>0.18994943109987356</v>
      </c>
      <c r="J19" s="14">
        <v>6.321112515802781E-3</v>
      </c>
      <c r="K19" s="15">
        <v>8.9127686472819212E-2</v>
      </c>
      <c r="L19" s="14">
        <v>0.15834386852085966</v>
      </c>
      <c r="M19" s="14">
        <v>2.2123893805309734E-3</v>
      </c>
      <c r="N19" s="14">
        <v>2.5916561314791402E-2</v>
      </c>
      <c r="O19" s="14">
        <v>0</v>
      </c>
      <c r="P19" s="14">
        <v>0.12705436156763592</v>
      </c>
      <c r="Q19" s="14">
        <v>1.8963337547408343E-3</v>
      </c>
      <c r="R19" s="14">
        <v>3.7926675094816687E-3</v>
      </c>
      <c r="S19" s="14">
        <v>0</v>
      </c>
      <c r="T19" s="14">
        <v>5.7206068268015164E-2</v>
      </c>
      <c r="U19" s="14">
        <v>5.120101137800253E-2</v>
      </c>
      <c r="V19" s="14">
        <v>0</v>
      </c>
      <c r="W19" s="14">
        <v>2.5284450063211124E-2</v>
      </c>
      <c r="X19" s="14">
        <v>1.4538558786346398E-2</v>
      </c>
      <c r="Y19" s="14">
        <v>9.4816687737041723E-3</v>
      </c>
      <c r="Z19" s="21">
        <v>0.23072060682680151</v>
      </c>
    </row>
    <row r="20" spans="1:26" x14ac:dyDescent="0.25">
      <c r="A20" s="4">
        <v>1992</v>
      </c>
      <c r="B20" s="8">
        <v>4231</v>
      </c>
      <c r="C20" s="8" t="s">
        <v>43</v>
      </c>
      <c r="D20" s="15">
        <v>3.0725596785629878E-3</v>
      </c>
      <c r="E20" s="14">
        <v>0</v>
      </c>
      <c r="F20" s="14">
        <v>0</v>
      </c>
      <c r="G20" s="14">
        <v>9.4540297801938079E-4</v>
      </c>
      <c r="H20" s="14">
        <v>0</v>
      </c>
      <c r="I20" s="14">
        <v>0.19735287166154575</v>
      </c>
      <c r="J20" s="14">
        <v>1.181753722524226E-3</v>
      </c>
      <c r="K20" s="15">
        <v>6.4996454738832421E-2</v>
      </c>
      <c r="L20" s="14">
        <v>0.10753958874970457</v>
      </c>
      <c r="M20" s="14">
        <v>6.8541715906405105E-3</v>
      </c>
      <c r="N20" s="14">
        <v>1.0635783502718033E-2</v>
      </c>
      <c r="O20" s="14">
        <v>0</v>
      </c>
      <c r="P20" s="14">
        <v>8.6031670999763651E-2</v>
      </c>
      <c r="Q20" s="14">
        <v>1.181753722524226E-3</v>
      </c>
      <c r="R20" s="14">
        <v>0</v>
      </c>
      <c r="S20" s="14">
        <v>0</v>
      </c>
      <c r="T20" s="14">
        <v>9.2176790356889617E-3</v>
      </c>
      <c r="U20" s="14">
        <v>3.4979910186717089E-2</v>
      </c>
      <c r="V20" s="14">
        <v>0</v>
      </c>
      <c r="W20" s="14">
        <v>4.9633656346017487E-3</v>
      </c>
      <c r="X20" s="14">
        <v>1.1344835736232569E-2</v>
      </c>
      <c r="Y20" s="14">
        <v>1.4890096903805246E-2</v>
      </c>
      <c r="Z20" s="21">
        <v>0.44481210115811864</v>
      </c>
    </row>
    <row r="21" spans="1:26" x14ac:dyDescent="0.25">
      <c r="A21" s="4">
        <v>1993</v>
      </c>
      <c r="B21" s="8">
        <v>2028</v>
      </c>
      <c r="C21" s="8" t="s">
        <v>43</v>
      </c>
      <c r="D21" s="15">
        <v>1.9723865877712033E-3</v>
      </c>
      <c r="E21" s="14">
        <v>0</v>
      </c>
      <c r="F21" s="14">
        <v>0</v>
      </c>
      <c r="G21" s="14">
        <v>0</v>
      </c>
      <c r="H21" s="14">
        <v>0</v>
      </c>
      <c r="I21" s="14">
        <v>0.13067061143984221</v>
      </c>
      <c r="J21" s="14">
        <v>3.4516765285996054E-3</v>
      </c>
      <c r="K21" s="15">
        <v>7.9881656804733733E-2</v>
      </c>
      <c r="L21" s="14">
        <v>7.1992110453648908E-2</v>
      </c>
      <c r="M21" s="14">
        <v>0</v>
      </c>
      <c r="N21" s="14">
        <v>9.8619329388560163E-4</v>
      </c>
      <c r="O21" s="14">
        <v>0</v>
      </c>
      <c r="P21" s="14">
        <v>7.1499013806706119E-2</v>
      </c>
      <c r="Q21" s="14">
        <v>0</v>
      </c>
      <c r="R21" s="14">
        <v>2.465483234714004E-3</v>
      </c>
      <c r="S21" s="14">
        <v>0</v>
      </c>
      <c r="T21" s="14">
        <v>0</v>
      </c>
      <c r="U21" s="14">
        <v>1.0848126232741617E-2</v>
      </c>
      <c r="V21" s="14">
        <v>0</v>
      </c>
      <c r="W21" s="14">
        <v>1.282051282051282E-2</v>
      </c>
      <c r="X21" s="14">
        <v>1.7258382642998029E-2</v>
      </c>
      <c r="Y21" s="14">
        <v>2.2682445759368838E-2</v>
      </c>
      <c r="Z21" s="21">
        <v>0.5734714003944773</v>
      </c>
    </row>
    <row r="22" spans="1:26" x14ac:dyDescent="0.25">
      <c r="A22" s="4">
        <v>1994</v>
      </c>
      <c r="B22" s="8">
        <v>739</v>
      </c>
      <c r="C22" s="8" t="s">
        <v>43</v>
      </c>
      <c r="D22" s="15">
        <v>4.0595399188092015E-3</v>
      </c>
      <c r="E22" s="14">
        <v>2.7063599458728013E-3</v>
      </c>
      <c r="F22" s="14">
        <v>0</v>
      </c>
      <c r="G22" s="14">
        <v>8.119079837618403E-3</v>
      </c>
      <c r="H22" s="14">
        <v>0</v>
      </c>
      <c r="I22" s="14">
        <v>8.2543978349120431E-2</v>
      </c>
      <c r="J22" s="14">
        <v>2.571041948579161E-2</v>
      </c>
      <c r="K22" s="15">
        <v>3.2476319350473612E-2</v>
      </c>
      <c r="L22" s="14">
        <v>7.7131258457374841E-2</v>
      </c>
      <c r="M22" s="14">
        <v>4.0595399188092015E-3</v>
      </c>
      <c r="N22" s="14">
        <v>5.6833558863328824E-2</v>
      </c>
      <c r="O22" s="14">
        <v>0</v>
      </c>
      <c r="P22" s="14">
        <v>1.4884979702300407E-2</v>
      </c>
      <c r="Q22" s="14">
        <v>0</v>
      </c>
      <c r="R22" s="14">
        <v>0</v>
      </c>
      <c r="S22" s="14">
        <v>0</v>
      </c>
      <c r="T22" s="14">
        <v>5.142083897158322E-2</v>
      </c>
      <c r="U22" s="14">
        <v>5.953991880920162E-2</v>
      </c>
      <c r="V22" s="14">
        <v>0</v>
      </c>
      <c r="W22" s="14">
        <v>1.6238159675236806E-2</v>
      </c>
      <c r="X22" s="14">
        <v>5.8186738836265225E-2</v>
      </c>
      <c r="Y22" s="14">
        <v>0</v>
      </c>
      <c r="Z22" s="21">
        <v>0.50608930987821377</v>
      </c>
    </row>
    <row r="23" spans="1:26" x14ac:dyDescent="0.25">
      <c r="A23" s="4">
        <v>1995</v>
      </c>
      <c r="B23" s="8">
        <v>2223</v>
      </c>
      <c r="C23" s="8" t="s">
        <v>43</v>
      </c>
      <c r="D23" s="15">
        <v>0</v>
      </c>
      <c r="E23" s="14">
        <v>0</v>
      </c>
      <c r="F23" s="14">
        <v>0</v>
      </c>
      <c r="G23" s="14">
        <v>0</v>
      </c>
      <c r="H23" s="14">
        <v>0</v>
      </c>
      <c r="I23" s="14">
        <v>0.12685560053981107</v>
      </c>
      <c r="J23" s="14">
        <v>4.49842555105713E-3</v>
      </c>
      <c r="K23" s="15">
        <v>0</v>
      </c>
      <c r="L23" s="14">
        <v>8.0521817363922624E-2</v>
      </c>
      <c r="M23" s="14">
        <v>0</v>
      </c>
      <c r="N23" s="14">
        <v>1.1695906432748537E-2</v>
      </c>
      <c r="O23" s="14">
        <v>0</v>
      </c>
      <c r="P23" s="14">
        <v>1.0796221322537112E-2</v>
      </c>
      <c r="Q23" s="14">
        <v>0</v>
      </c>
      <c r="R23" s="14">
        <v>0</v>
      </c>
      <c r="S23" s="14">
        <v>0</v>
      </c>
      <c r="T23" s="14">
        <v>1.3945119208277103E-2</v>
      </c>
      <c r="U23" s="14">
        <v>2.4741340530814216E-2</v>
      </c>
      <c r="V23" s="14">
        <v>0</v>
      </c>
      <c r="W23" s="14">
        <v>1.9343229869545658E-2</v>
      </c>
      <c r="X23" s="14">
        <v>8.5470085470085479E-3</v>
      </c>
      <c r="Y23" s="14">
        <v>1.7993702204228521E-3</v>
      </c>
      <c r="Z23" s="21">
        <v>0.69725596041385518</v>
      </c>
    </row>
    <row r="24" spans="1:26" x14ac:dyDescent="0.25">
      <c r="A24" s="4">
        <v>1996</v>
      </c>
      <c r="B24" s="8">
        <v>1792</v>
      </c>
      <c r="C24" s="8" t="s">
        <v>43</v>
      </c>
      <c r="D24" s="15">
        <v>2.232142857142857E-3</v>
      </c>
      <c r="E24" s="14">
        <v>0</v>
      </c>
      <c r="F24" s="14">
        <v>0</v>
      </c>
      <c r="G24" s="14">
        <v>0</v>
      </c>
      <c r="H24" s="14">
        <v>0</v>
      </c>
      <c r="I24" s="14">
        <v>2.0089285714285716E-2</v>
      </c>
      <c r="J24" s="14">
        <v>3.90625E-3</v>
      </c>
      <c r="K24" s="15">
        <v>0</v>
      </c>
      <c r="L24" s="14">
        <v>0.2271205357142857</v>
      </c>
      <c r="M24" s="14">
        <v>0</v>
      </c>
      <c r="N24" s="14">
        <v>1.2834821428571428E-2</v>
      </c>
      <c r="O24" s="14">
        <v>0</v>
      </c>
      <c r="P24" s="14">
        <v>2.8459821428571428E-2</v>
      </c>
      <c r="Q24" s="14">
        <v>0</v>
      </c>
      <c r="R24" s="14">
        <v>1.1160714285714286E-2</v>
      </c>
      <c r="S24" s="14">
        <v>0</v>
      </c>
      <c r="T24" s="14">
        <v>1.1160714285714286E-2</v>
      </c>
      <c r="U24" s="14">
        <v>4.3526785714285712E-2</v>
      </c>
      <c r="V24" s="14">
        <v>0</v>
      </c>
      <c r="W24" s="14">
        <v>8.9285714285714281E-3</v>
      </c>
      <c r="X24" s="14">
        <v>2.511160714285714E-2</v>
      </c>
      <c r="Y24" s="14">
        <v>5.5803571428571425E-4</v>
      </c>
      <c r="Z24" s="21">
        <v>0.6049107142857143</v>
      </c>
    </row>
    <row r="25" spans="1:26" x14ac:dyDescent="0.25">
      <c r="A25" s="4">
        <v>1997</v>
      </c>
      <c r="B25" s="8">
        <v>2413</v>
      </c>
      <c r="C25" s="8" t="s">
        <v>43</v>
      </c>
      <c r="D25" s="15">
        <v>6.2163282221301287E-3</v>
      </c>
      <c r="E25" s="14">
        <v>0</v>
      </c>
      <c r="F25" s="14">
        <v>0</v>
      </c>
      <c r="G25" s="14">
        <v>1.2432656444260257E-3</v>
      </c>
      <c r="H25" s="14">
        <v>0</v>
      </c>
      <c r="I25" s="14">
        <v>0.12722751761292997</v>
      </c>
      <c r="J25" s="14">
        <v>1.9063406547865726E-2</v>
      </c>
      <c r="K25" s="15">
        <v>0</v>
      </c>
      <c r="L25" s="14">
        <v>0.15167840861997511</v>
      </c>
      <c r="M25" s="14">
        <v>2.9009531703273932E-3</v>
      </c>
      <c r="N25" s="14">
        <v>1.2018234562784913E-2</v>
      </c>
      <c r="O25" s="14">
        <v>0</v>
      </c>
      <c r="P25" s="14">
        <v>3.3153750518027353E-2</v>
      </c>
      <c r="Q25" s="14">
        <v>8.2884376295068376E-4</v>
      </c>
      <c r="R25" s="14">
        <v>1.2432656444260257E-2</v>
      </c>
      <c r="S25" s="14">
        <v>8.2884376295068376E-4</v>
      </c>
      <c r="T25" s="14">
        <v>2.4865312888520515E-2</v>
      </c>
      <c r="U25" s="14">
        <v>3.937007874015748E-2</v>
      </c>
      <c r="V25" s="14">
        <v>0</v>
      </c>
      <c r="W25" s="14">
        <v>2.652300041442188E-2</v>
      </c>
      <c r="X25" s="14">
        <v>2.5279734769995857E-2</v>
      </c>
      <c r="Y25" s="14">
        <v>0</v>
      </c>
      <c r="Z25" s="21">
        <v>0.51636966431827602</v>
      </c>
    </row>
    <row r="26" spans="1:26" x14ac:dyDescent="0.25">
      <c r="A26" s="4">
        <v>1998</v>
      </c>
      <c r="B26" s="8">
        <v>3196</v>
      </c>
      <c r="C26" s="8" t="s">
        <v>43</v>
      </c>
      <c r="D26" s="15">
        <v>5.0062578222778466E-3</v>
      </c>
      <c r="E26" s="14">
        <v>0</v>
      </c>
      <c r="F26" s="14">
        <v>0</v>
      </c>
      <c r="G26" s="14">
        <v>0</v>
      </c>
      <c r="H26" s="14">
        <v>0</v>
      </c>
      <c r="I26" s="14">
        <v>2.1902377972465581E-3</v>
      </c>
      <c r="J26" s="14">
        <v>3.1289111389236545E-3</v>
      </c>
      <c r="K26" s="15">
        <v>0</v>
      </c>
      <c r="L26" s="14">
        <v>4.0050062578222773E-2</v>
      </c>
      <c r="M26" s="14">
        <v>0</v>
      </c>
      <c r="N26" s="14">
        <v>3.1289111389236547E-4</v>
      </c>
      <c r="O26" s="14">
        <v>2.5031289111389237E-3</v>
      </c>
      <c r="P26" s="14">
        <v>2.0963704630788487E-2</v>
      </c>
      <c r="Q26" s="14">
        <v>0</v>
      </c>
      <c r="R26" s="14">
        <v>1.0638297872340425E-2</v>
      </c>
      <c r="S26" s="14">
        <v>0</v>
      </c>
      <c r="T26" s="14">
        <v>3.4418022528160197E-3</v>
      </c>
      <c r="U26" s="14">
        <v>8.7609511889862324E-3</v>
      </c>
      <c r="V26" s="14">
        <v>0</v>
      </c>
      <c r="W26" s="14">
        <v>1.8773466833541927E-3</v>
      </c>
      <c r="X26" s="14">
        <v>1.2515644555694618E-2</v>
      </c>
      <c r="Y26" s="14">
        <v>4.6933667083854822E-3</v>
      </c>
      <c r="Z26" s="21">
        <v>0.88391739674593239</v>
      </c>
    </row>
    <row r="27" spans="1:26" x14ac:dyDescent="0.25">
      <c r="A27" s="4">
        <v>1999</v>
      </c>
      <c r="B27" s="8">
        <v>3392</v>
      </c>
      <c r="C27" s="8" t="s">
        <v>43</v>
      </c>
      <c r="D27" s="15">
        <v>1.1792452830188679E-3</v>
      </c>
      <c r="E27" s="14">
        <v>0</v>
      </c>
      <c r="F27" s="14">
        <v>0</v>
      </c>
      <c r="G27" s="14">
        <v>1.7688679245283019E-3</v>
      </c>
      <c r="H27" s="14">
        <v>0</v>
      </c>
      <c r="I27" s="14">
        <v>3.2429245283018869E-3</v>
      </c>
      <c r="J27" s="14">
        <v>1.8867924528301886E-2</v>
      </c>
      <c r="K27" s="15">
        <v>0</v>
      </c>
      <c r="L27" s="14">
        <v>0.11143867924528301</v>
      </c>
      <c r="M27" s="14">
        <v>0</v>
      </c>
      <c r="N27" s="14">
        <v>0</v>
      </c>
      <c r="O27" s="14">
        <v>0</v>
      </c>
      <c r="P27" s="14">
        <v>0.12942216981132076</v>
      </c>
      <c r="Q27" s="14">
        <v>5.0117924528301884E-3</v>
      </c>
      <c r="R27" s="14">
        <v>5.3066037735849053E-3</v>
      </c>
      <c r="S27" s="14">
        <v>0</v>
      </c>
      <c r="T27" s="14">
        <v>7.0754716981132077E-3</v>
      </c>
      <c r="U27" s="14">
        <v>5.3066037735849053E-3</v>
      </c>
      <c r="V27" s="14">
        <v>0</v>
      </c>
      <c r="W27" s="14">
        <v>4.4221698113207546E-3</v>
      </c>
      <c r="X27" s="14">
        <v>1.5625E-2</v>
      </c>
      <c r="Y27" s="14">
        <v>2.94811320754717E-3</v>
      </c>
      <c r="Z27" s="21">
        <v>0.68838443396226412</v>
      </c>
    </row>
    <row r="28" spans="1:26" x14ac:dyDescent="0.25">
      <c r="A28" s="4">
        <v>2000</v>
      </c>
      <c r="B28" s="8">
        <v>2717</v>
      </c>
      <c r="C28" s="8" t="s">
        <v>43</v>
      </c>
      <c r="D28" s="15">
        <v>1.1041589988958411E-3</v>
      </c>
      <c r="E28" s="14">
        <v>0</v>
      </c>
      <c r="F28" s="14">
        <v>0</v>
      </c>
      <c r="G28" s="14">
        <v>0</v>
      </c>
      <c r="H28" s="14">
        <v>0</v>
      </c>
      <c r="I28" s="14">
        <v>5.8520426941479575E-2</v>
      </c>
      <c r="J28" s="14">
        <v>2.686786897313213E-2</v>
      </c>
      <c r="K28" s="15">
        <v>0</v>
      </c>
      <c r="L28" s="14">
        <v>5.1527419948472583E-2</v>
      </c>
      <c r="M28" s="14">
        <v>0</v>
      </c>
      <c r="N28" s="14">
        <v>0</v>
      </c>
      <c r="O28" s="14">
        <v>4.048582995951417E-3</v>
      </c>
      <c r="P28" s="14">
        <v>4.4166359955833637E-2</v>
      </c>
      <c r="Q28" s="14">
        <v>7.3610599926389399E-4</v>
      </c>
      <c r="R28" s="14">
        <v>0</v>
      </c>
      <c r="S28" s="14">
        <v>0</v>
      </c>
      <c r="T28" s="14">
        <v>7.7291129922708868E-3</v>
      </c>
      <c r="U28" s="14">
        <v>1.0305483989694516E-2</v>
      </c>
      <c r="V28" s="14">
        <v>0</v>
      </c>
      <c r="W28" s="14">
        <v>0</v>
      </c>
      <c r="X28" s="14">
        <v>2.465955097534045E-2</v>
      </c>
      <c r="Y28" s="14">
        <v>3.6805299963194699E-4</v>
      </c>
      <c r="Z28" s="21">
        <v>0.76996687523003315</v>
      </c>
    </row>
    <row r="29" spans="1:26" x14ac:dyDescent="0.25">
      <c r="A29" s="4">
        <v>2001</v>
      </c>
      <c r="B29" s="8">
        <v>4265</v>
      </c>
      <c r="C29" s="8" t="s">
        <v>43</v>
      </c>
      <c r="D29" s="15">
        <v>4.6893317702227433E-4</v>
      </c>
      <c r="E29" s="14">
        <v>4.6893317702227433E-4</v>
      </c>
      <c r="F29" s="14">
        <v>0</v>
      </c>
      <c r="G29" s="14">
        <v>0</v>
      </c>
      <c r="H29" s="14">
        <v>0</v>
      </c>
      <c r="I29" s="14">
        <v>3.6342321219226259E-2</v>
      </c>
      <c r="J29" s="14">
        <v>1.5709261430246192E-2</v>
      </c>
      <c r="K29" s="15">
        <v>0</v>
      </c>
      <c r="L29" s="14">
        <v>9.1910902696365773E-2</v>
      </c>
      <c r="M29" s="14">
        <v>0</v>
      </c>
      <c r="N29" s="14">
        <v>0</v>
      </c>
      <c r="O29" s="14">
        <v>1.6412661195779601E-3</v>
      </c>
      <c r="P29" s="14">
        <v>5.5803048065650646E-2</v>
      </c>
      <c r="Q29" s="14">
        <v>3.5169988276670576E-3</v>
      </c>
      <c r="R29" s="14">
        <v>6.330597889800703E-3</v>
      </c>
      <c r="S29" s="14">
        <v>0</v>
      </c>
      <c r="T29" s="14">
        <v>1.0550996483001174E-2</v>
      </c>
      <c r="U29" s="14">
        <v>4.8065650644783117E-2</v>
      </c>
      <c r="V29" s="14">
        <v>0</v>
      </c>
      <c r="W29" s="14">
        <v>1.8757327080890973E-3</v>
      </c>
      <c r="X29" s="14">
        <v>0.12895662368112543</v>
      </c>
      <c r="Y29" s="14">
        <v>2.3446658851113716E-4</v>
      </c>
      <c r="Z29" s="21">
        <v>0.59812426729191093</v>
      </c>
    </row>
    <row r="30" spans="1:26" x14ac:dyDescent="0.25">
      <c r="A30" s="4">
        <v>2002</v>
      </c>
      <c r="B30" s="8">
        <v>5147</v>
      </c>
      <c r="C30" s="8" t="s">
        <v>43</v>
      </c>
      <c r="D30" s="15">
        <v>2.7200310860695551E-3</v>
      </c>
      <c r="E30" s="14">
        <v>0</v>
      </c>
      <c r="F30" s="14">
        <v>0</v>
      </c>
      <c r="G30" s="14">
        <v>1.3600155430347775E-3</v>
      </c>
      <c r="H30" s="14">
        <v>0</v>
      </c>
      <c r="I30" s="14">
        <v>8.1600932582086644E-2</v>
      </c>
      <c r="J30" s="14">
        <v>4.8766271614532737E-2</v>
      </c>
      <c r="K30" s="15">
        <v>0</v>
      </c>
      <c r="L30" s="14">
        <v>4.2937633572955124E-2</v>
      </c>
      <c r="M30" s="14">
        <v>0</v>
      </c>
      <c r="N30" s="14">
        <v>1.1657276083155237E-3</v>
      </c>
      <c r="O30" s="14">
        <v>2.3314552166310474E-3</v>
      </c>
      <c r="P30" s="14">
        <v>7.3829415193316497E-2</v>
      </c>
      <c r="Q30" s="14">
        <v>1.2045851952593743E-2</v>
      </c>
      <c r="R30" s="14">
        <v>6.0229259762968716E-3</v>
      </c>
      <c r="S30" s="14">
        <v>0</v>
      </c>
      <c r="T30" s="14">
        <v>3.4971828249465708E-3</v>
      </c>
      <c r="U30" s="14">
        <v>1.9623081406644649E-2</v>
      </c>
      <c r="V30" s="14">
        <v>0</v>
      </c>
      <c r="W30" s="14">
        <v>6.0229259762968716E-3</v>
      </c>
      <c r="X30" s="14">
        <v>5.2652030308917817E-2</v>
      </c>
      <c r="Y30" s="14">
        <v>0</v>
      </c>
      <c r="Z30" s="21">
        <v>0.64542451913736154</v>
      </c>
    </row>
    <row r="31" spans="1:26" x14ac:dyDescent="0.25">
      <c r="A31" s="4">
        <v>2003</v>
      </c>
      <c r="B31" s="8">
        <v>4956</v>
      </c>
      <c r="C31" s="8" t="s">
        <v>43</v>
      </c>
      <c r="D31" s="15">
        <v>1.4124293785310734E-3</v>
      </c>
      <c r="E31" s="14">
        <v>0</v>
      </c>
      <c r="F31" s="14">
        <v>0</v>
      </c>
      <c r="G31" s="14">
        <v>0</v>
      </c>
      <c r="H31" s="14">
        <v>0</v>
      </c>
      <c r="I31" s="14">
        <v>5.3470540758676355E-2</v>
      </c>
      <c r="J31" s="14">
        <v>2.6432606941081516E-2</v>
      </c>
      <c r="K31" s="15">
        <v>0</v>
      </c>
      <c r="L31" s="14">
        <v>3.1275221953188055E-2</v>
      </c>
      <c r="M31" s="14">
        <v>0</v>
      </c>
      <c r="N31" s="14">
        <v>0</v>
      </c>
      <c r="O31" s="14">
        <v>1.6142050040355124E-3</v>
      </c>
      <c r="P31" s="14">
        <v>7.5665859564164648E-2</v>
      </c>
      <c r="Q31" s="14">
        <v>4.4390637610976598E-3</v>
      </c>
      <c r="R31" s="14">
        <v>4.8426150121065378E-3</v>
      </c>
      <c r="S31" s="14">
        <v>0</v>
      </c>
      <c r="T31" s="14">
        <v>3.2284100080710249E-3</v>
      </c>
      <c r="U31" s="14">
        <v>1.1904761904761904E-2</v>
      </c>
      <c r="V31" s="14">
        <v>0</v>
      </c>
      <c r="W31" s="14">
        <v>2.8248587570621469E-3</v>
      </c>
      <c r="X31" s="14">
        <v>6.0936238902340595E-2</v>
      </c>
      <c r="Y31" s="14">
        <v>5.6295399515738496E-2</v>
      </c>
      <c r="Z31" s="21">
        <v>0.66565778853914448</v>
      </c>
    </row>
    <row r="32" spans="1:26" x14ac:dyDescent="0.25">
      <c r="A32" s="4">
        <v>2004</v>
      </c>
      <c r="B32" s="8">
        <v>6792</v>
      </c>
      <c r="C32" s="8" t="s">
        <v>43</v>
      </c>
      <c r="D32" s="15">
        <v>1.3250883392226147E-3</v>
      </c>
      <c r="E32" s="14">
        <v>0</v>
      </c>
      <c r="F32" s="14">
        <v>0</v>
      </c>
      <c r="G32" s="14">
        <v>1.6195524146054182E-3</v>
      </c>
      <c r="H32" s="14">
        <v>0</v>
      </c>
      <c r="I32" s="14">
        <v>5.2561837455830394E-2</v>
      </c>
      <c r="J32" s="14">
        <v>2.3557126030624265E-2</v>
      </c>
      <c r="K32" s="15">
        <v>0</v>
      </c>
      <c r="L32" s="14">
        <v>8.097762073027091E-3</v>
      </c>
      <c r="M32" s="14">
        <v>0</v>
      </c>
      <c r="N32" s="14">
        <v>0</v>
      </c>
      <c r="O32" s="14">
        <v>0</v>
      </c>
      <c r="P32" s="14">
        <v>6.7432273262661949E-2</v>
      </c>
      <c r="Q32" s="14">
        <v>2.061248527679623E-3</v>
      </c>
      <c r="R32" s="14">
        <v>7.3616018845700827E-4</v>
      </c>
      <c r="S32" s="14">
        <v>0</v>
      </c>
      <c r="T32" s="14">
        <v>1.0306242638398115E-3</v>
      </c>
      <c r="U32" s="14">
        <v>1.074793875147232E-2</v>
      </c>
      <c r="V32" s="14">
        <v>0</v>
      </c>
      <c r="W32" s="14">
        <v>6.9199057714958772E-3</v>
      </c>
      <c r="X32" s="14">
        <v>4.7850412249705536E-2</v>
      </c>
      <c r="Y32" s="14">
        <v>3.6808009422850414E-3</v>
      </c>
      <c r="Z32" s="21">
        <v>0.7723792697290931</v>
      </c>
    </row>
    <row r="33" spans="1:26" x14ac:dyDescent="0.25">
      <c r="A33" s="4">
        <v>2005</v>
      </c>
      <c r="B33" s="8">
        <v>4057</v>
      </c>
      <c r="C33" s="8" t="s">
        <v>43</v>
      </c>
      <c r="D33" s="15">
        <v>2.4648755237860487E-4</v>
      </c>
      <c r="E33" s="14">
        <v>0</v>
      </c>
      <c r="F33" s="14">
        <v>0</v>
      </c>
      <c r="G33" s="14">
        <v>9.8595020951441946E-4</v>
      </c>
      <c r="H33" s="14">
        <v>0</v>
      </c>
      <c r="I33" s="14">
        <v>7.4685728370717269E-2</v>
      </c>
      <c r="J33" s="14">
        <v>4.2395859009120039E-2</v>
      </c>
      <c r="K33" s="15">
        <v>0</v>
      </c>
      <c r="L33" s="14">
        <v>3.7219620409169332E-2</v>
      </c>
      <c r="M33" s="14">
        <v>0</v>
      </c>
      <c r="N33" s="14">
        <v>1.2324377618930244E-3</v>
      </c>
      <c r="O33" s="14">
        <v>1.9719004190288389E-3</v>
      </c>
      <c r="P33" s="14">
        <v>3.7466107961547944E-2</v>
      </c>
      <c r="Q33" s="14">
        <v>8.62706433325117E-3</v>
      </c>
      <c r="R33" s="14">
        <v>0</v>
      </c>
      <c r="S33" s="14">
        <v>0</v>
      </c>
      <c r="T33" s="14">
        <v>8.8735518856297747E-3</v>
      </c>
      <c r="U33" s="14">
        <v>9.8595020951441955E-3</v>
      </c>
      <c r="V33" s="14">
        <v>0</v>
      </c>
      <c r="W33" s="14">
        <v>3.4754744885383292E-2</v>
      </c>
      <c r="X33" s="14">
        <v>5.9649987675622379E-2</v>
      </c>
      <c r="Y33" s="14">
        <v>0</v>
      </c>
      <c r="Z33" s="21">
        <v>0.68203105743159975</v>
      </c>
    </row>
    <row r="34" spans="1:26" x14ac:dyDescent="0.25">
      <c r="A34" s="4">
        <v>2006</v>
      </c>
      <c r="B34" s="8">
        <v>3037</v>
      </c>
      <c r="C34" s="8" t="s">
        <v>43</v>
      </c>
      <c r="D34" s="15">
        <v>0</v>
      </c>
      <c r="E34" s="14">
        <v>0</v>
      </c>
      <c r="F34" s="14">
        <v>0</v>
      </c>
      <c r="G34" s="14">
        <v>4.6098123147843267E-3</v>
      </c>
      <c r="H34" s="14">
        <v>0</v>
      </c>
      <c r="I34" s="14">
        <v>7.3427724728350338E-2</v>
      </c>
      <c r="J34" s="14">
        <v>2.1402700032927231E-2</v>
      </c>
      <c r="K34" s="15">
        <v>0</v>
      </c>
      <c r="L34" s="14">
        <v>2.3378333882120513E-2</v>
      </c>
      <c r="M34" s="14">
        <v>0</v>
      </c>
      <c r="N34" s="14">
        <v>0</v>
      </c>
      <c r="O34" s="14">
        <v>0</v>
      </c>
      <c r="P34" s="14">
        <v>2.7329601580507078E-2</v>
      </c>
      <c r="Q34" s="14">
        <v>2.9634507737899243E-3</v>
      </c>
      <c r="R34" s="14">
        <v>6.5854461639776091E-4</v>
      </c>
      <c r="S34" s="14">
        <v>0</v>
      </c>
      <c r="T34" s="14">
        <v>2.6341784655910441E-3</v>
      </c>
      <c r="U34" s="14">
        <v>1.6792887718142906E-2</v>
      </c>
      <c r="V34" s="14">
        <v>0</v>
      </c>
      <c r="W34" s="14">
        <v>5.9269015475798487E-3</v>
      </c>
      <c r="X34" s="14">
        <v>4.4451761606848862E-2</v>
      </c>
      <c r="Y34" s="14">
        <v>8.8903523213697735E-3</v>
      </c>
      <c r="Z34" s="21">
        <v>0.76753375041159033</v>
      </c>
    </row>
    <row r="35" spans="1:26" x14ac:dyDescent="0.25">
      <c r="A35" s="4">
        <v>2007</v>
      </c>
      <c r="B35" s="8">
        <v>1826</v>
      </c>
      <c r="C35" s="8" t="s">
        <v>43</v>
      </c>
      <c r="D35" s="15">
        <v>0</v>
      </c>
      <c r="E35" s="14">
        <v>0</v>
      </c>
      <c r="F35" s="14">
        <v>0</v>
      </c>
      <c r="G35" s="14">
        <v>2.7382256297918948E-3</v>
      </c>
      <c r="H35" s="14">
        <v>0</v>
      </c>
      <c r="I35" s="14">
        <v>8.3242059145673605E-2</v>
      </c>
      <c r="J35" s="14">
        <v>3.2311062431544357E-2</v>
      </c>
      <c r="K35" s="15">
        <v>0</v>
      </c>
      <c r="L35" s="14">
        <v>2.3001095290251915E-2</v>
      </c>
      <c r="M35" s="14">
        <v>0</v>
      </c>
      <c r="N35" s="14">
        <v>0</v>
      </c>
      <c r="O35" s="14">
        <v>0</v>
      </c>
      <c r="P35" s="14">
        <v>2.6834611171960569E-2</v>
      </c>
      <c r="Q35" s="14">
        <v>1.6429353778751369E-3</v>
      </c>
      <c r="R35" s="14">
        <v>0</v>
      </c>
      <c r="S35" s="14">
        <v>0</v>
      </c>
      <c r="T35" s="14">
        <v>7.119386637458926E-3</v>
      </c>
      <c r="U35" s="14">
        <v>1.8072289156626509E-2</v>
      </c>
      <c r="V35" s="14">
        <v>0</v>
      </c>
      <c r="W35" s="14">
        <v>3.1763417305585982E-2</v>
      </c>
      <c r="X35" s="14">
        <v>6.6812705366922229E-2</v>
      </c>
      <c r="Y35" s="14">
        <v>2.1905805038335158E-3</v>
      </c>
      <c r="Z35" s="21">
        <v>0.70427163198247533</v>
      </c>
    </row>
    <row r="36" spans="1:26" x14ac:dyDescent="0.25">
      <c r="A36" s="4">
        <v>2008</v>
      </c>
      <c r="B36" s="8">
        <v>2867</v>
      </c>
      <c r="C36" s="8" t="s">
        <v>43</v>
      </c>
      <c r="D36" s="15">
        <v>3.1391698639693056E-3</v>
      </c>
      <c r="E36" s="14">
        <v>0</v>
      </c>
      <c r="F36" s="14">
        <v>0</v>
      </c>
      <c r="G36" s="14">
        <v>0</v>
      </c>
      <c r="H36" s="14">
        <v>0</v>
      </c>
      <c r="I36" s="14">
        <v>0.10882455528426926</v>
      </c>
      <c r="J36" s="14">
        <v>4.848273456574817E-2</v>
      </c>
      <c r="K36" s="15">
        <v>0</v>
      </c>
      <c r="L36" s="14">
        <v>2.0927799093128707E-2</v>
      </c>
      <c r="M36" s="14">
        <v>0</v>
      </c>
      <c r="N36" s="14">
        <v>6.9759330310429019E-4</v>
      </c>
      <c r="O36" s="14">
        <v>0</v>
      </c>
      <c r="P36" s="14">
        <v>4.6738751307987443E-2</v>
      </c>
      <c r="Q36" s="14">
        <v>1.6393442622950821E-2</v>
      </c>
      <c r="R36" s="14">
        <v>0</v>
      </c>
      <c r="S36" s="14">
        <v>6.9759330310429019E-4</v>
      </c>
      <c r="T36" s="14">
        <v>8.719916288803628E-3</v>
      </c>
      <c r="U36" s="14">
        <v>2.0230205790024415E-2</v>
      </c>
      <c r="V36" s="14">
        <v>0</v>
      </c>
      <c r="W36" s="14">
        <v>9.7663062434600635E-3</v>
      </c>
      <c r="X36" s="14">
        <v>9.7314265783048484E-2</v>
      </c>
      <c r="Y36" s="14">
        <v>5.9295430763864664E-3</v>
      </c>
      <c r="Z36" s="21">
        <v>0.61213812347401464</v>
      </c>
    </row>
    <row r="37" spans="1:26" x14ac:dyDescent="0.25">
      <c r="A37" s="4">
        <v>2009</v>
      </c>
      <c r="B37" s="8">
        <v>3048</v>
      </c>
      <c r="C37" s="8" t="s">
        <v>43</v>
      </c>
      <c r="D37" s="15">
        <v>0</v>
      </c>
      <c r="E37" s="14">
        <v>0</v>
      </c>
      <c r="F37" s="14">
        <v>0</v>
      </c>
      <c r="G37" s="14">
        <v>0</v>
      </c>
      <c r="H37" s="14">
        <v>0</v>
      </c>
      <c r="I37" s="14">
        <v>1.6404199475065617E-2</v>
      </c>
      <c r="J37" s="14">
        <v>3.1824146981627298E-2</v>
      </c>
      <c r="K37" s="15">
        <v>0</v>
      </c>
      <c r="L37" s="14">
        <v>4.625984251968504E-2</v>
      </c>
      <c r="M37" s="14">
        <v>0</v>
      </c>
      <c r="N37" s="14">
        <v>0</v>
      </c>
      <c r="O37" s="14">
        <v>0</v>
      </c>
      <c r="P37" s="14">
        <v>6.2335958005249343E-3</v>
      </c>
      <c r="Q37" s="14">
        <v>3.2808398950131233E-3</v>
      </c>
      <c r="R37" s="14">
        <v>0</v>
      </c>
      <c r="S37" s="14">
        <v>0</v>
      </c>
      <c r="T37" s="14">
        <v>1.2467191601049869E-2</v>
      </c>
      <c r="U37" s="14">
        <v>3.0183727034120734E-2</v>
      </c>
      <c r="V37" s="14">
        <v>0</v>
      </c>
      <c r="W37" s="14">
        <v>3.7401574803149609E-2</v>
      </c>
      <c r="X37" s="14">
        <v>0.14304461942257218</v>
      </c>
      <c r="Y37" s="14">
        <v>1.2467191601049869E-2</v>
      </c>
      <c r="Z37" s="21">
        <v>0.66043307086614178</v>
      </c>
    </row>
    <row r="38" spans="1:26" x14ac:dyDescent="0.25">
      <c r="A38" s="4">
        <v>2010</v>
      </c>
      <c r="B38" s="8">
        <v>5386</v>
      </c>
      <c r="C38" s="8" t="s">
        <v>43</v>
      </c>
      <c r="D38" s="15">
        <v>2.9706646862235424E-3</v>
      </c>
      <c r="E38" s="14">
        <v>0</v>
      </c>
      <c r="F38" s="14">
        <v>0</v>
      </c>
      <c r="G38" s="14">
        <v>5.5699962866691418E-4</v>
      </c>
      <c r="H38" s="14">
        <v>0</v>
      </c>
      <c r="I38" s="14">
        <v>3.137764574823617E-2</v>
      </c>
      <c r="J38" s="14">
        <v>3.0820646119569254E-2</v>
      </c>
      <c r="K38" s="15">
        <v>0</v>
      </c>
      <c r="L38" s="14">
        <v>7.575194949870033E-2</v>
      </c>
      <c r="M38" s="14">
        <v>0</v>
      </c>
      <c r="N38" s="14">
        <v>0</v>
      </c>
      <c r="O38" s="14">
        <v>0</v>
      </c>
      <c r="P38" s="14">
        <v>3.676197549201634E-2</v>
      </c>
      <c r="Q38" s="14">
        <v>1.1325659116227255E-2</v>
      </c>
      <c r="R38" s="14">
        <v>4.2703304864463425E-3</v>
      </c>
      <c r="S38" s="14">
        <v>0</v>
      </c>
      <c r="T38" s="14">
        <v>1.058299294467137E-2</v>
      </c>
      <c r="U38" s="14">
        <v>1.7266988488674341E-2</v>
      </c>
      <c r="V38" s="14">
        <v>0</v>
      </c>
      <c r="W38" s="14">
        <v>1.8937987374675083E-2</v>
      </c>
      <c r="X38" s="14">
        <v>7.018195321203119E-2</v>
      </c>
      <c r="Y38" s="14">
        <v>7.0553286297809137E-3</v>
      </c>
      <c r="Z38" s="21">
        <v>0.68213887857408095</v>
      </c>
    </row>
    <row r="39" spans="1:26" x14ac:dyDescent="0.25">
      <c r="A39" s="4">
        <v>2011</v>
      </c>
      <c r="B39" s="8">
        <v>5001</v>
      </c>
      <c r="C39" s="8" t="s">
        <v>43</v>
      </c>
      <c r="D39" s="15">
        <v>0</v>
      </c>
      <c r="E39" s="14">
        <v>0</v>
      </c>
      <c r="F39" s="14">
        <v>0</v>
      </c>
      <c r="G39" s="14">
        <v>9.9980003999200159E-4</v>
      </c>
      <c r="H39" s="14">
        <v>0</v>
      </c>
      <c r="I39" s="14">
        <v>4.3991201759648067E-2</v>
      </c>
      <c r="J39" s="14">
        <v>3.4993001399720058E-2</v>
      </c>
      <c r="K39" s="15">
        <v>0</v>
      </c>
      <c r="L39" s="14">
        <v>4.1791641671665672E-2</v>
      </c>
      <c r="M39" s="14">
        <v>0</v>
      </c>
      <c r="N39" s="14">
        <v>0</v>
      </c>
      <c r="O39" s="14">
        <v>1.7996400719856029E-3</v>
      </c>
      <c r="P39" s="14">
        <v>1.4797040591881624E-2</v>
      </c>
      <c r="Q39" s="14">
        <v>6.5986802639472104E-3</v>
      </c>
      <c r="R39" s="14">
        <v>1.9996000799840031E-4</v>
      </c>
      <c r="S39" s="14">
        <v>0</v>
      </c>
      <c r="T39" s="14">
        <v>1.3597280543891222E-2</v>
      </c>
      <c r="U39" s="14">
        <v>3.2793441311737656E-2</v>
      </c>
      <c r="V39" s="14">
        <v>0</v>
      </c>
      <c r="W39" s="14">
        <v>1.9796040791841631E-2</v>
      </c>
      <c r="X39" s="14">
        <v>3.5992801439712056E-2</v>
      </c>
      <c r="Y39" s="14">
        <v>0</v>
      </c>
      <c r="Z39" s="21">
        <v>0.75264947010597882</v>
      </c>
    </row>
    <row r="40" spans="1:26" x14ac:dyDescent="0.25">
      <c r="A40" s="4">
        <v>2012</v>
      </c>
      <c r="B40" s="8">
        <v>5600</v>
      </c>
      <c r="C40" s="8" t="s">
        <v>43</v>
      </c>
      <c r="D40" s="15">
        <v>0</v>
      </c>
      <c r="E40" s="14">
        <v>0</v>
      </c>
      <c r="F40" s="14">
        <v>0</v>
      </c>
      <c r="G40" s="14">
        <v>0</v>
      </c>
      <c r="H40" s="14">
        <v>0</v>
      </c>
      <c r="I40" s="14">
        <v>1.0535714285714285E-2</v>
      </c>
      <c r="J40" s="14">
        <v>1.607142857142857E-2</v>
      </c>
      <c r="K40" s="15">
        <v>0</v>
      </c>
      <c r="L40" s="14">
        <v>0.12553571428571428</v>
      </c>
      <c r="M40" s="14">
        <v>0</v>
      </c>
      <c r="N40" s="14">
        <v>0</v>
      </c>
      <c r="O40" s="14">
        <v>3.5714285714285714E-4</v>
      </c>
      <c r="P40" s="14">
        <v>5.1428571428571428E-2</v>
      </c>
      <c r="Q40" s="14">
        <v>7.1428571428571426E-3</v>
      </c>
      <c r="R40" s="14">
        <v>1.0714285714285715E-3</v>
      </c>
      <c r="S40" s="14">
        <v>5.3571428571428574E-4</v>
      </c>
      <c r="T40" s="14">
        <v>7.1428571428571426E-3</v>
      </c>
      <c r="U40" s="14">
        <v>7.7499999999999999E-2</v>
      </c>
      <c r="V40" s="14">
        <v>0</v>
      </c>
      <c r="W40" s="14">
        <v>5.0000000000000001E-3</v>
      </c>
      <c r="X40" s="14">
        <v>6.5178571428571433E-2</v>
      </c>
      <c r="Y40" s="14">
        <v>0</v>
      </c>
      <c r="Z40" s="21">
        <v>0.63249999999999995</v>
      </c>
    </row>
    <row r="41" spans="1:26" x14ac:dyDescent="0.25">
      <c r="A41" s="4">
        <v>2013</v>
      </c>
      <c r="B41" s="8">
        <v>13451</v>
      </c>
      <c r="C41" s="8" t="s">
        <v>43</v>
      </c>
      <c r="D41" s="15">
        <v>2.2303174485168388E-4</v>
      </c>
      <c r="E41" s="14">
        <v>2.2303174485168388E-4</v>
      </c>
      <c r="F41" s="14">
        <v>0</v>
      </c>
      <c r="G41" s="14">
        <v>9.6647089435729686E-4</v>
      </c>
      <c r="H41" s="14">
        <v>7.4343914950561295E-5</v>
      </c>
      <c r="I41" s="14">
        <v>2.2749237974871755E-2</v>
      </c>
      <c r="J41" s="14">
        <v>2.1559735335662775E-2</v>
      </c>
      <c r="K41" s="15">
        <v>0</v>
      </c>
      <c r="L41" s="14">
        <v>8.6461973087502794E-2</v>
      </c>
      <c r="M41" s="14">
        <v>0</v>
      </c>
      <c r="N41" s="14">
        <v>3.717195747528065E-4</v>
      </c>
      <c r="O41" s="14">
        <v>7.43439149505613E-4</v>
      </c>
      <c r="P41" s="14">
        <v>8.7651475726711767E-2</v>
      </c>
      <c r="Q41" s="14">
        <v>9.8133967734740906E-3</v>
      </c>
      <c r="R41" s="14">
        <v>8.9212697940673554E-4</v>
      </c>
      <c r="S41" s="14">
        <v>0</v>
      </c>
      <c r="T41" s="14">
        <v>7.5830793249572516E-3</v>
      </c>
      <c r="U41" s="14">
        <v>2.8845439000817784E-2</v>
      </c>
      <c r="V41" s="14">
        <v>0</v>
      </c>
      <c r="W41" s="14">
        <v>2.8845439000817784E-2</v>
      </c>
      <c r="X41" s="14">
        <v>5.7096126682031074E-2</v>
      </c>
      <c r="Y41" s="14">
        <v>2.6763809382202067E-3</v>
      </c>
      <c r="Z41" s="21">
        <v>0.64322355215225635</v>
      </c>
    </row>
    <row r="42" spans="1:26" x14ac:dyDescent="0.25">
      <c r="A42" s="5" t="s">
        <v>32</v>
      </c>
      <c r="B42" s="9">
        <v>3593</v>
      </c>
      <c r="C42" s="9"/>
      <c r="D42" s="16">
        <v>2.2171927816842913E-3</v>
      </c>
      <c r="E42" s="1">
        <v>2.3213083175879757E-4</v>
      </c>
      <c r="F42" s="1">
        <v>0</v>
      </c>
      <c r="G42" s="1">
        <v>1.7591440369937987E-3</v>
      </c>
      <c r="H42" s="1">
        <v>2.563583274157286E-6</v>
      </c>
      <c r="I42" s="1">
        <v>9.8104973726304431E-2</v>
      </c>
      <c r="J42" s="1">
        <v>1.8340765963937477E-2</v>
      </c>
      <c r="K42" s="16">
        <v>2.3752406433520813E-2</v>
      </c>
      <c r="L42" s="1">
        <v>9.6917130560517803E-2</v>
      </c>
      <c r="M42" s="1">
        <v>2.3570937272527682E-3</v>
      </c>
      <c r="N42" s="1">
        <v>1.080089862891951E-2</v>
      </c>
      <c r="O42" s="1">
        <v>6.6577584055660507E-4</v>
      </c>
      <c r="P42" s="1">
        <v>4.8915034340468552E-2</v>
      </c>
      <c r="Q42" s="1">
        <v>3.924045717125472E-3</v>
      </c>
      <c r="R42" s="1">
        <v>3.0240200509378877E-3</v>
      </c>
      <c r="S42" s="1">
        <v>7.1108667302388257E-5</v>
      </c>
      <c r="T42" s="1">
        <v>2.0989128506096716E-2</v>
      </c>
      <c r="U42" s="1">
        <v>3.0594624760116779E-2</v>
      </c>
      <c r="V42" s="1">
        <v>0</v>
      </c>
      <c r="W42" s="1">
        <v>1.6978799022760917E-2</v>
      </c>
      <c r="X42" s="1">
        <v>4.2027355843925807E-2</v>
      </c>
      <c r="Y42" s="1">
        <v>1.0931055583484901E-2</v>
      </c>
      <c r="Z42" s="22">
        <v>0.56739475139306017</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2296</v>
      </c>
      <c r="C44" s="9"/>
      <c r="D44" s="16">
        <v>3.2776928779191137E-3</v>
      </c>
      <c r="E44" s="1">
        <v>5.4907538173919743E-4</v>
      </c>
      <c r="F44" s="1">
        <v>0</v>
      </c>
      <c r="G44" s="1">
        <v>3.1060197117380715E-3</v>
      </c>
      <c r="H44" s="1">
        <v>0</v>
      </c>
      <c r="I44" s="1">
        <v>0.17677819515274715</v>
      </c>
      <c r="J44" s="1">
        <v>5.9746610274664458E-3</v>
      </c>
      <c r="K44" s="16">
        <v>6.2619980597463973E-2</v>
      </c>
      <c r="L44" s="1">
        <v>0.14311201728320935</v>
      </c>
      <c r="M44" s="1">
        <v>5.9504331745457171E-3</v>
      </c>
      <c r="N44" s="1">
        <v>2.5872057716850125E-2</v>
      </c>
      <c r="O44" s="1">
        <v>2.0879442101307051E-4</v>
      </c>
      <c r="P44" s="1">
        <v>5.0399805671049402E-2</v>
      </c>
      <c r="Q44" s="1">
        <v>1.5790085648336337E-3</v>
      </c>
      <c r="R44" s="1">
        <v>2.1030563066327208E-3</v>
      </c>
      <c r="S44" s="1">
        <v>0</v>
      </c>
      <c r="T44" s="1">
        <v>4.1580424013145545E-2</v>
      </c>
      <c r="U44" s="1">
        <v>3.9826209212157029E-2</v>
      </c>
      <c r="V44" s="1">
        <v>0</v>
      </c>
      <c r="W44" s="1">
        <v>2.1890749832451005E-2</v>
      </c>
      <c r="X44" s="1">
        <v>1.6862153115501016E-2</v>
      </c>
      <c r="Y44" s="1">
        <v>1.9001181743094217E-2</v>
      </c>
      <c r="Z44" s="22">
        <v>0.37930848419644325</v>
      </c>
    </row>
    <row r="45" spans="1:26" x14ac:dyDescent="0.25">
      <c r="A45" s="5" t="s">
        <v>35</v>
      </c>
      <c r="B45" s="9">
        <v>2467</v>
      </c>
      <c r="C45" s="9"/>
      <c r="D45" s="16">
        <v>4.4849096338502774E-3</v>
      </c>
      <c r="E45" s="1">
        <v>0</v>
      </c>
      <c r="F45" s="1">
        <v>0</v>
      </c>
      <c r="G45" s="1">
        <v>4.1442188147534188E-4</v>
      </c>
      <c r="H45" s="1">
        <v>0</v>
      </c>
      <c r="I45" s="1">
        <v>4.9835680374820751E-2</v>
      </c>
      <c r="J45" s="1">
        <v>8.6995225622631279E-3</v>
      </c>
      <c r="K45" s="16">
        <v>0</v>
      </c>
      <c r="L45" s="1">
        <v>0.13961633563749454</v>
      </c>
      <c r="M45" s="1">
        <v>9.6698439010913103E-4</v>
      </c>
      <c r="N45" s="1">
        <v>8.3886490350829034E-3</v>
      </c>
      <c r="O45" s="1">
        <v>8.3437630371297454E-4</v>
      </c>
      <c r="P45" s="1">
        <v>2.7525758859129088E-2</v>
      </c>
      <c r="Q45" s="1">
        <v>2.762812543168946E-4</v>
      </c>
      <c r="R45" s="1">
        <v>1.1410556200771657E-2</v>
      </c>
      <c r="S45" s="1">
        <v>2.762812543168946E-4</v>
      </c>
      <c r="T45" s="1">
        <v>1.3155943142350274E-2</v>
      </c>
      <c r="U45" s="1">
        <v>3.0552605214476475E-2</v>
      </c>
      <c r="V45" s="1">
        <v>0</v>
      </c>
      <c r="W45" s="1">
        <v>1.2442972842115834E-2</v>
      </c>
      <c r="X45" s="1">
        <v>2.0968995489515873E-2</v>
      </c>
      <c r="Y45" s="1">
        <v>1.750467474223732E-3</v>
      </c>
      <c r="Z45" s="22">
        <v>0.66839925844997428</v>
      </c>
    </row>
    <row r="46" spans="1:26" ht="15.75" thickBot="1" x14ac:dyDescent="0.3">
      <c r="A46" s="6" t="s">
        <v>36</v>
      </c>
      <c r="B46" s="11">
        <v>4769</v>
      </c>
      <c r="C46" s="11"/>
      <c r="D46" s="17">
        <v>9.8594934067889098E-4</v>
      </c>
      <c r="E46" s="18">
        <v>4.6130994791597215E-5</v>
      </c>
      <c r="F46" s="18">
        <v>0</v>
      </c>
      <c r="G46" s="18">
        <v>1.0403796399516901E-3</v>
      </c>
      <c r="H46" s="18">
        <v>4.9562609967040867E-6</v>
      </c>
      <c r="I46" s="18">
        <v>5.00651366838765E-2</v>
      </c>
      <c r="J46" s="18">
        <v>2.933749159768443E-2</v>
      </c>
      <c r="K46" s="17">
        <v>0</v>
      </c>
      <c r="L46" s="18">
        <v>5.4501039281815343E-2</v>
      </c>
      <c r="M46" s="18">
        <v>0</v>
      </c>
      <c r="N46" s="18">
        <v>2.3116521653770967E-4</v>
      </c>
      <c r="O46" s="18">
        <v>9.6717545559058991E-4</v>
      </c>
      <c r="P46" s="18">
        <v>5.2104057127643807E-2</v>
      </c>
      <c r="Q46" s="18">
        <v>6.3732925213678699E-3</v>
      </c>
      <c r="R46" s="18">
        <v>2.0220862334615888E-3</v>
      </c>
      <c r="S46" s="18">
        <v>8.2220505921238384E-5</v>
      </c>
      <c r="T46" s="18">
        <v>7.455482207010194E-3</v>
      </c>
      <c r="U46" s="18">
        <v>2.3833200071081997E-2</v>
      </c>
      <c r="V46" s="18">
        <v>0</v>
      </c>
      <c r="W46" s="18">
        <v>1.4283866998450535E-2</v>
      </c>
      <c r="X46" s="18">
        <v>6.4693509915652661E-2</v>
      </c>
      <c r="Y46" s="18">
        <v>6.8490806882903002E-3</v>
      </c>
      <c r="Z46" s="23">
        <v>0.68512377925919643</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52</v>
      </c>
    </row>
    <row r="2" spans="1:26" x14ac:dyDescent="0.25">
      <c r="A2" t="s">
        <v>53</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v>2419</v>
      </c>
      <c r="C11" s="8">
        <v>2</v>
      </c>
      <c r="D11" s="15" t="s">
        <v>26</v>
      </c>
      <c r="E11" s="14" t="s">
        <v>27</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v>4276</v>
      </c>
      <c r="C12" s="8" t="s">
        <v>41</v>
      </c>
      <c r="D12" s="15" t="s">
        <v>26</v>
      </c>
      <c r="E12" s="14" t="s">
        <v>27</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v>2126</v>
      </c>
      <c r="C13" s="8" t="s">
        <v>42</v>
      </c>
      <c r="D13" s="15">
        <v>5.1740357478833486E-3</v>
      </c>
      <c r="E13" s="14">
        <v>4.7036688617121356E-4</v>
      </c>
      <c r="F13" s="14">
        <v>0</v>
      </c>
      <c r="G13" s="14">
        <v>2.8222013170272815E-3</v>
      </c>
      <c r="H13" s="14">
        <v>0</v>
      </c>
      <c r="I13" s="14">
        <v>0.32643461900282222</v>
      </c>
      <c r="J13" s="14">
        <v>0</v>
      </c>
      <c r="K13" s="15">
        <v>5.0799623706491062E-2</v>
      </c>
      <c r="L13" s="14">
        <v>0.21401693320790216</v>
      </c>
      <c r="M13" s="14">
        <v>2.2107243650047036E-2</v>
      </c>
      <c r="N13" s="14">
        <v>4.4214487300094071E-2</v>
      </c>
      <c r="O13" s="14">
        <v>0</v>
      </c>
      <c r="P13" s="14">
        <v>3.6218250235183443E-2</v>
      </c>
      <c r="Q13" s="14">
        <v>4.2333019755409216E-3</v>
      </c>
      <c r="R13" s="14">
        <v>9.4073377234242712E-4</v>
      </c>
      <c r="S13" s="14">
        <v>0</v>
      </c>
      <c r="T13" s="14">
        <v>3.3866415804327372E-2</v>
      </c>
      <c r="U13" s="14">
        <v>3.1044214487300093E-2</v>
      </c>
      <c r="V13" s="14">
        <v>0</v>
      </c>
      <c r="W13" s="14">
        <v>2.6810912511759172E-2</v>
      </c>
      <c r="X13" s="14">
        <v>1.0348071495766699E-2</v>
      </c>
      <c r="Y13" s="14">
        <v>5.268109125117592E-2</v>
      </c>
      <c r="Z13" s="21">
        <v>0.13781749764816556</v>
      </c>
    </row>
    <row r="14" spans="1:26" x14ac:dyDescent="0.25">
      <c r="A14" s="4">
        <v>1986</v>
      </c>
      <c r="B14" s="8">
        <v>1853</v>
      </c>
      <c r="C14" s="8" t="s">
        <v>43</v>
      </c>
      <c r="D14" s="15">
        <v>0</v>
      </c>
      <c r="E14" s="14">
        <v>0</v>
      </c>
      <c r="F14" s="14">
        <v>0</v>
      </c>
      <c r="G14" s="14">
        <v>7.5553157042633568E-3</v>
      </c>
      <c r="H14" s="14">
        <v>0</v>
      </c>
      <c r="I14" s="14">
        <v>0.1921208850512682</v>
      </c>
      <c r="J14" s="14">
        <v>0</v>
      </c>
      <c r="K14" s="15">
        <v>7.6632487857528339E-2</v>
      </c>
      <c r="L14" s="14">
        <v>0.18726389638424176</v>
      </c>
      <c r="M14" s="14">
        <v>2.48246087425796E-2</v>
      </c>
      <c r="N14" s="14">
        <v>6.6378845116028068E-2</v>
      </c>
      <c r="O14" s="14">
        <v>1.6189962223421479E-3</v>
      </c>
      <c r="P14" s="14">
        <v>2.5903939557474366E-2</v>
      </c>
      <c r="Q14" s="14">
        <v>2.1586616297895305E-3</v>
      </c>
      <c r="R14" s="14">
        <v>0</v>
      </c>
      <c r="S14" s="14">
        <v>0</v>
      </c>
      <c r="T14" s="14">
        <v>2.8602266594711281E-2</v>
      </c>
      <c r="U14" s="14">
        <v>5.6125202374527797E-2</v>
      </c>
      <c r="V14" s="14">
        <v>0</v>
      </c>
      <c r="W14" s="14">
        <v>8.6886130599028596E-2</v>
      </c>
      <c r="X14" s="14">
        <v>1.3491635186184566E-2</v>
      </c>
      <c r="Y14" s="14">
        <v>1.2951969778737183E-2</v>
      </c>
      <c r="Z14" s="21">
        <v>0.21748515920129519</v>
      </c>
    </row>
    <row r="15" spans="1:26" x14ac:dyDescent="0.25">
      <c r="A15" s="4">
        <v>1987</v>
      </c>
      <c r="B15" s="8">
        <v>2420</v>
      </c>
      <c r="C15" s="8" t="s">
        <v>43</v>
      </c>
      <c r="D15" s="15">
        <v>4.1322314049586776E-4</v>
      </c>
      <c r="E15" s="14">
        <v>0</v>
      </c>
      <c r="F15" s="14">
        <v>0</v>
      </c>
      <c r="G15" s="14">
        <v>7.0247933884297524E-3</v>
      </c>
      <c r="H15" s="14">
        <v>0</v>
      </c>
      <c r="I15" s="14">
        <v>0.15909090909090909</v>
      </c>
      <c r="J15" s="14">
        <v>5.371900826446281E-3</v>
      </c>
      <c r="K15" s="15">
        <v>0.14256198347107438</v>
      </c>
      <c r="L15" s="14">
        <v>0.19380165289256199</v>
      </c>
      <c r="M15" s="14">
        <v>3.7190082644628099E-3</v>
      </c>
      <c r="N15" s="14">
        <v>1.3636363636363637E-2</v>
      </c>
      <c r="O15" s="14">
        <v>0</v>
      </c>
      <c r="P15" s="14">
        <v>3.5950413223140493E-2</v>
      </c>
      <c r="Q15" s="14">
        <v>1.652892561983471E-3</v>
      </c>
      <c r="R15" s="14">
        <v>1.652892561983471E-3</v>
      </c>
      <c r="S15" s="14">
        <v>0</v>
      </c>
      <c r="T15" s="14">
        <v>3.2231404958677684E-2</v>
      </c>
      <c r="U15" s="14">
        <v>2.4793388429752067E-2</v>
      </c>
      <c r="V15" s="14">
        <v>0</v>
      </c>
      <c r="W15" s="14">
        <v>1.6528925619834711E-2</v>
      </c>
      <c r="X15" s="14">
        <v>1.2396694214876033E-2</v>
      </c>
      <c r="Y15" s="14">
        <v>2.1487603305785124E-2</v>
      </c>
      <c r="Z15" s="21">
        <v>0.32768595041322313</v>
      </c>
    </row>
    <row r="16" spans="1:26" x14ac:dyDescent="0.25">
      <c r="A16" s="4">
        <v>1988</v>
      </c>
      <c r="B16" s="8">
        <v>2228</v>
      </c>
      <c r="C16" s="8" t="s">
        <v>43</v>
      </c>
      <c r="D16" s="15">
        <v>4.039497307001795E-3</v>
      </c>
      <c r="E16" s="14">
        <v>8.9766606822262122E-4</v>
      </c>
      <c r="F16" s="14">
        <v>0</v>
      </c>
      <c r="G16" s="14">
        <v>1.7953321364452424E-3</v>
      </c>
      <c r="H16" s="14">
        <v>0</v>
      </c>
      <c r="I16" s="14">
        <v>0.17369838420107719</v>
      </c>
      <c r="J16" s="14">
        <v>0</v>
      </c>
      <c r="K16" s="15">
        <v>6.3734290843806107E-2</v>
      </c>
      <c r="L16" s="14">
        <v>0.1059245960502693</v>
      </c>
      <c r="M16" s="14">
        <v>0</v>
      </c>
      <c r="N16" s="14">
        <v>7.1813285457809697E-3</v>
      </c>
      <c r="O16" s="14">
        <v>0</v>
      </c>
      <c r="P16" s="14">
        <v>4.039497307001795E-2</v>
      </c>
      <c r="Q16" s="14">
        <v>8.9766606822262122E-4</v>
      </c>
      <c r="R16" s="14">
        <v>8.9766606822262122E-4</v>
      </c>
      <c r="S16" s="14">
        <v>0</v>
      </c>
      <c r="T16" s="14">
        <v>2.8725314183123875E-2</v>
      </c>
      <c r="U16" s="14">
        <v>1.6606822262118494E-2</v>
      </c>
      <c r="V16" s="14">
        <v>0</v>
      </c>
      <c r="W16" s="14">
        <v>1.570915619389587E-2</v>
      </c>
      <c r="X16" s="14">
        <v>2.5134649910233394E-2</v>
      </c>
      <c r="Y16" s="14">
        <v>2.5134649910233394E-2</v>
      </c>
      <c r="Z16" s="21">
        <v>0.48922800718132853</v>
      </c>
    </row>
    <row r="17" spans="1:26" x14ac:dyDescent="0.25">
      <c r="A17" s="4">
        <v>1989</v>
      </c>
      <c r="B17" s="8">
        <v>1059</v>
      </c>
      <c r="C17" s="8" t="s">
        <v>43</v>
      </c>
      <c r="D17" s="15">
        <v>2.8328611898016999E-3</v>
      </c>
      <c r="E17" s="14">
        <v>0</v>
      </c>
      <c r="F17" s="14">
        <v>0</v>
      </c>
      <c r="G17" s="14">
        <v>0</v>
      </c>
      <c r="H17" s="14">
        <v>0</v>
      </c>
      <c r="I17" s="14">
        <v>0.18980169971671387</v>
      </c>
      <c r="J17" s="14">
        <v>0</v>
      </c>
      <c r="K17" s="15">
        <v>1.4164305949008499E-2</v>
      </c>
      <c r="L17" s="14">
        <v>0.14825306893295562</v>
      </c>
      <c r="M17" s="14">
        <v>0</v>
      </c>
      <c r="N17" s="14">
        <v>2.8328611898016998E-2</v>
      </c>
      <c r="O17" s="14">
        <v>0</v>
      </c>
      <c r="P17" s="14">
        <v>3.9660056657223795E-2</v>
      </c>
      <c r="Q17" s="14">
        <v>1.8885741265344666E-3</v>
      </c>
      <c r="R17" s="14">
        <v>1.1331444759206799E-2</v>
      </c>
      <c r="S17" s="14">
        <v>0</v>
      </c>
      <c r="T17" s="14">
        <v>3.4938621340887627E-2</v>
      </c>
      <c r="U17" s="14">
        <v>1.1331444759206798E-2</v>
      </c>
      <c r="V17" s="14">
        <v>0</v>
      </c>
      <c r="W17" s="14">
        <v>1.3220018885741265E-2</v>
      </c>
      <c r="X17" s="14">
        <v>6.6100094428706326E-3</v>
      </c>
      <c r="Y17" s="14">
        <v>2.5495750708215296E-2</v>
      </c>
      <c r="Z17" s="21">
        <v>0.47214353163361661</v>
      </c>
    </row>
    <row r="18" spans="1:26" x14ac:dyDescent="0.25">
      <c r="A18" s="4">
        <v>1990</v>
      </c>
      <c r="B18" s="8">
        <v>1374</v>
      </c>
      <c r="C18" s="8" t="s">
        <v>43</v>
      </c>
      <c r="D18" s="15">
        <v>8.0058224163027658E-3</v>
      </c>
      <c r="E18" s="14">
        <v>0</v>
      </c>
      <c r="F18" s="14">
        <v>0</v>
      </c>
      <c r="G18" s="14">
        <v>0</v>
      </c>
      <c r="H18" s="14">
        <v>0</v>
      </c>
      <c r="I18" s="14">
        <v>8.8791848617176122E-2</v>
      </c>
      <c r="J18" s="14">
        <v>2.2561863173216887E-2</v>
      </c>
      <c r="K18" s="15">
        <v>3.4206695778748179E-2</v>
      </c>
      <c r="L18" s="14">
        <v>0.10262008733624453</v>
      </c>
      <c r="M18" s="14">
        <v>1.455604075691412E-3</v>
      </c>
      <c r="N18" s="14">
        <v>3.4934497816593885E-2</v>
      </c>
      <c r="O18" s="14">
        <v>0</v>
      </c>
      <c r="P18" s="14">
        <v>5.8951965065502182E-2</v>
      </c>
      <c r="Q18" s="14">
        <v>5.0946142649199418E-3</v>
      </c>
      <c r="R18" s="14">
        <v>0</v>
      </c>
      <c r="S18" s="14">
        <v>0</v>
      </c>
      <c r="T18" s="14">
        <v>0.11353711790393013</v>
      </c>
      <c r="U18" s="14">
        <v>4.6579330422125184E-2</v>
      </c>
      <c r="V18" s="14">
        <v>0</v>
      </c>
      <c r="W18" s="14">
        <v>2.2561863173216887E-2</v>
      </c>
      <c r="X18" s="14">
        <v>1.3100436681222707E-2</v>
      </c>
      <c r="Y18" s="14">
        <v>5.3129548762736532E-2</v>
      </c>
      <c r="Z18" s="21">
        <v>0.39446870451237265</v>
      </c>
    </row>
    <row r="19" spans="1:26" x14ac:dyDescent="0.25">
      <c r="A19" s="4">
        <v>1991</v>
      </c>
      <c r="B19" s="8">
        <v>2531</v>
      </c>
      <c r="C19" s="8" t="s">
        <v>43</v>
      </c>
      <c r="D19" s="15">
        <v>2.3706045041485577E-3</v>
      </c>
      <c r="E19" s="14">
        <v>7.9020150138285259E-4</v>
      </c>
      <c r="F19" s="14">
        <v>0</v>
      </c>
      <c r="G19" s="14">
        <v>3.5559067562228367E-3</v>
      </c>
      <c r="H19" s="14">
        <v>0</v>
      </c>
      <c r="I19" s="14">
        <v>0.17937574081390756</v>
      </c>
      <c r="J19" s="14">
        <v>7.1118135124456734E-3</v>
      </c>
      <c r="K19" s="15">
        <v>7.5859344132753859E-2</v>
      </c>
      <c r="L19" s="14">
        <v>0.12327143421572501</v>
      </c>
      <c r="M19" s="14">
        <v>1.9755037534571317E-3</v>
      </c>
      <c r="N19" s="14">
        <v>3.0422757803239827E-2</v>
      </c>
      <c r="O19" s="14">
        <v>0</v>
      </c>
      <c r="P19" s="14">
        <v>0.12682734097194784</v>
      </c>
      <c r="Q19" s="14">
        <v>2.3706045041485581E-3</v>
      </c>
      <c r="R19" s="14">
        <v>3.9510075069142635E-3</v>
      </c>
      <c r="S19" s="14">
        <v>0</v>
      </c>
      <c r="T19" s="14">
        <v>5.0572896088502572E-2</v>
      </c>
      <c r="U19" s="14">
        <v>4.4646384828131172E-2</v>
      </c>
      <c r="V19" s="14">
        <v>0</v>
      </c>
      <c r="W19" s="14">
        <v>2.9632556301856974E-2</v>
      </c>
      <c r="X19" s="14">
        <v>1.6989332279731331E-2</v>
      </c>
      <c r="Y19" s="14">
        <v>1.1853022520742789E-2</v>
      </c>
      <c r="Z19" s="21">
        <v>0.28842354800474118</v>
      </c>
    </row>
    <row r="20" spans="1:26" x14ac:dyDescent="0.25">
      <c r="A20" s="4">
        <v>1992</v>
      </c>
      <c r="B20" s="8">
        <v>3794</v>
      </c>
      <c r="C20" s="8" t="s">
        <v>43</v>
      </c>
      <c r="D20" s="15">
        <v>3.1628887717448603E-3</v>
      </c>
      <c r="E20" s="14">
        <v>0</v>
      </c>
      <c r="F20" s="14">
        <v>0</v>
      </c>
      <c r="G20" s="14">
        <v>7.9072219293621507E-4</v>
      </c>
      <c r="H20" s="14">
        <v>0</v>
      </c>
      <c r="I20" s="14">
        <v>0.17685819715340012</v>
      </c>
      <c r="J20" s="14">
        <v>1.3178703215603585E-3</v>
      </c>
      <c r="K20" s="15">
        <v>5.2187664733790197E-2</v>
      </c>
      <c r="L20" s="14">
        <v>9.5413811280969957E-2</v>
      </c>
      <c r="M20" s="14">
        <v>6.0622034791776493E-3</v>
      </c>
      <c r="N20" s="14">
        <v>1.107011070110701E-2</v>
      </c>
      <c r="O20" s="14">
        <v>0</v>
      </c>
      <c r="P20" s="14">
        <v>8.1180811808118078E-2</v>
      </c>
      <c r="Q20" s="14">
        <v>1.3178703215603585E-3</v>
      </c>
      <c r="R20" s="14">
        <v>0</v>
      </c>
      <c r="S20" s="14">
        <v>0</v>
      </c>
      <c r="T20" s="14">
        <v>8.6979441222983667E-3</v>
      </c>
      <c r="U20" s="14">
        <v>3.1892461781760674E-2</v>
      </c>
      <c r="V20" s="14">
        <v>0</v>
      </c>
      <c r="W20" s="14">
        <v>5.5350553505535052E-3</v>
      </c>
      <c r="X20" s="14">
        <v>1.1860832894043227E-2</v>
      </c>
      <c r="Y20" s="14">
        <v>1.6605166051660517E-2</v>
      </c>
      <c r="Z20" s="21">
        <v>0.49604638903531895</v>
      </c>
    </row>
    <row r="21" spans="1:26" x14ac:dyDescent="0.25">
      <c r="A21" s="4">
        <v>1993</v>
      </c>
      <c r="B21" s="8">
        <v>1890</v>
      </c>
      <c r="C21" s="8" t="s">
        <v>43</v>
      </c>
      <c r="D21" s="15">
        <v>1.5873015873015873E-3</v>
      </c>
      <c r="E21" s="14">
        <v>0</v>
      </c>
      <c r="F21" s="14">
        <v>0</v>
      </c>
      <c r="G21" s="14">
        <v>0</v>
      </c>
      <c r="H21" s="14">
        <v>0</v>
      </c>
      <c r="I21" s="14">
        <v>0.1164021164021164</v>
      </c>
      <c r="J21" s="14">
        <v>3.7037037037037038E-3</v>
      </c>
      <c r="K21" s="15">
        <v>6.402116402116402E-2</v>
      </c>
      <c r="L21" s="14">
        <v>6.4550264550264538E-2</v>
      </c>
      <c r="M21" s="14">
        <v>0</v>
      </c>
      <c r="N21" s="14">
        <v>1.0582010582010583E-3</v>
      </c>
      <c r="O21" s="14">
        <v>0</v>
      </c>
      <c r="P21" s="14">
        <v>6.6666666666666666E-2</v>
      </c>
      <c r="Q21" s="14">
        <v>0</v>
      </c>
      <c r="R21" s="14">
        <v>2.1164021164021165E-3</v>
      </c>
      <c r="S21" s="14">
        <v>0</v>
      </c>
      <c r="T21" s="14">
        <v>0</v>
      </c>
      <c r="U21" s="14">
        <v>8.9947089947089946E-3</v>
      </c>
      <c r="V21" s="14">
        <v>0</v>
      </c>
      <c r="W21" s="14">
        <v>1.3756613756613757E-2</v>
      </c>
      <c r="X21" s="14">
        <v>1.7460317460317461E-2</v>
      </c>
      <c r="Y21" s="14">
        <v>2.433862433862434E-2</v>
      </c>
      <c r="Z21" s="21">
        <v>0.6153439153439153</v>
      </c>
    </row>
    <row r="22" spans="1:26" x14ac:dyDescent="0.25">
      <c r="A22" s="4">
        <v>1994</v>
      </c>
      <c r="B22" s="8">
        <v>621</v>
      </c>
      <c r="C22" s="8" t="s">
        <v>43</v>
      </c>
      <c r="D22" s="15">
        <v>3.2206119162640902E-3</v>
      </c>
      <c r="E22" s="14">
        <v>1.6103059581320451E-3</v>
      </c>
      <c r="F22" s="14">
        <v>0</v>
      </c>
      <c r="G22" s="14">
        <v>6.4412238325281803E-3</v>
      </c>
      <c r="H22" s="14">
        <v>0</v>
      </c>
      <c r="I22" s="14">
        <v>6.7632850241545889E-2</v>
      </c>
      <c r="J22" s="14">
        <v>2.4154589371980676E-2</v>
      </c>
      <c r="K22" s="15">
        <v>2.7375201288244767E-2</v>
      </c>
      <c r="L22" s="14">
        <v>4.3478260869565216E-2</v>
      </c>
      <c r="M22" s="14">
        <v>3.2206119162640902E-3</v>
      </c>
      <c r="N22" s="14">
        <v>5.1529790660225443E-2</v>
      </c>
      <c r="O22" s="14">
        <v>0</v>
      </c>
      <c r="P22" s="14">
        <v>1.610305958132045E-2</v>
      </c>
      <c r="Q22" s="14">
        <v>0</v>
      </c>
      <c r="R22" s="14">
        <v>0</v>
      </c>
      <c r="S22" s="14">
        <v>0</v>
      </c>
      <c r="T22" s="14">
        <v>3.542673107890499E-2</v>
      </c>
      <c r="U22" s="14">
        <v>3.7037037037037035E-2</v>
      </c>
      <c r="V22" s="14">
        <v>0</v>
      </c>
      <c r="W22" s="14">
        <v>1.7713365539452495E-2</v>
      </c>
      <c r="X22" s="14">
        <v>6.280193236714976E-2</v>
      </c>
      <c r="Y22" s="14">
        <v>0</v>
      </c>
      <c r="Z22" s="21">
        <v>0.60225442834138487</v>
      </c>
    </row>
    <row r="23" spans="1:26" x14ac:dyDescent="0.25">
      <c r="A23" s="4">
        <v>1995</v>
      </c>
      <c r="B23" s="8">
        <v>1995</v>
      </c>
      <c r="C23" s="8" t="s">
        <v>43</v>
      </c>
      <c r="D23" s="15">
        <v>0</v>
      </c>
      <c r="E23" s="14">
        <v>0</v>
      </c>
      <c r="F23" s="14">
        <v>0</v>
      </c>
      <c r="G23" s="14">
        <v>0</v>
      </c>
      <c r="H23" s="14">
        <v>0</v>
      </c>
      <c r="I23" s="14">
        <v>8.6716791979949873E-2</v>
      </c>
      <c r="J23" s="14">
        <v>4.0100250626566416E-3</v>
      </c>
      <c r="K23" s="15">
        <v>0</v>
      </c>
      <c r="L23" s="14">
        <v>5.4636591478696747E-2</v>
      </c>
      <c r="M23" s="14">
        <v>0</v>
      </c>
      <c r="N23" s="14">
        <v>7.0175438596491229E-3</v>
      </c>
      <c r="O23" s="14">
        <v>0</v>
      </c>
      <c r="P23" s="14">
        <v>1.1528822055137845E-2</v>
      </c>
      <c r="Q23" s="14">
        <v>0</v>
      </c>
      <c r="R23" s="14">
        <v>0</v>
      </c>
      <c r="S23" s="14">
        <v>0</v>
      </c>
      <c r="T23" s="14">
        <v>1.1027568922305764E-2</v>
      </c>
      <c r="U23" s="14">
        <v>1.6541353383458648E-2</v>
      </c>
      <c r="V23" s="14">
        <v>0</v>
      </c>
      <c r="W23" s="14">
        <v>2.0551378446115289E-2</v>
      </c>
      <c r="X23" s="14">
        <v>9.0225563909774441E-3</v>
      </c>
      <c r="Y23" s="14">
        <v>2.0050125313283208E-3</v>
      </c>
      <c r="Z23" s="21">
        <v>0.77694235588972427</v>
      </c>
    </row>
    <row r="24" spans="1:26" x14ac:dyDescent="0.25">
      <c r="A24" s="4">
        <v>1996</v>
      </c>
      <c r="B24" s="8">
        <v>1478</v>
      </c>
      <c r="C24" s="8" t="s">
        <v>43</v>
      </c>
      <c r="D24" s="15">
        <v>2.0297699594046007E-3</v>
      </c>
      <c r="E24" s="14">
        <v>0</v>
      </c>
      <c r="F24" s="14">
        <v>0</v>
      </c>
      <c r="G24" s="14">
        <v>0</v>
      </c>
      <c r="H24" s="14">
        <v>0</v>
      </c>
      <c r="I24" s="14">
        <v>0</v>
      </c>
      <c r="J24" s="14">
        <v>4.0595399188092015E-3</v>
      </c>
      <c r="K24" s="15">
        <v>0</v>
      </c>
      <c r="L24" s="14">
        <v>0.13396481732070364</v>
      </c>
      <c r="M24" s="14">
        <v>0</v>
      </c>
      <c r="N24" s="14">
        <v>1.0148849797023005E-2</v>
      </c>
      <c r="O24" s="14">
        <v>0</v>
      </c>
      <c r="P24" s="14">
        <v>3.1799729364005415E-2</v>
      </c>
      <c r="Q24" s="14">
        <v>0</v>
      </c>
      <c r="R24" s="14">
        <v>1.2178619756427604E-2</v>
      </c>
      <c r="S24" s="14">
        <v>0</v>
      </c>
      <c r="T24" s="14">
        <v>9.4722598105548041E-3</v>
      </c>
      <c r="U24" s="14">
        <v>2.7740189445196212E-2</v>
      </c>
      <c r="V24" s="14">
        <v>0</v>
      </c>
      <c r="W24" s="14">
        <v>1.0148849797023005E-2</v>
      </c>
      <c r="X24" s="14">
        <v>2.4357239512855212E-2</v>
      </c>
      <c r="Y24" s="14">
        <v>6.7658998646820032E-4</v>
      </c>
      <c r="Z24" s="21">
        <v>0.73342354533152909</v>
      </c>
    </row>
    <row r="25" spans="1:26" x14ac:dyDescent="0.25">
      <c r="A25" s="4">
        <v>1997</v>
      </c>
      <c r="B25" s="8">
        <v>2153</v>
      </c>
      <c r="C25" s="8" t="s">
        <v>43</v>
      </c>
      <c r="D25" s="15">
        <v>5.1091500232234091E-3</v>
      </c>
      <c r="E25" s="14">
        <v>0</v>
      </c>
      <c r="F25" s="14">
        <v>0</v>
      </c>
      <c r="G25" s="14">
        <v>1.3934045517882026E-3</v>
      </c>
      <c r="H25" s="14">
        <v>0</v>
      </c>
      <c r="I25" s="14">
        <v>0.10171853228053879</v>
      </c>
      <c r="J25" s="14">
        <v>1.9507663725034836E-2</v>
      </c>
      <c r="K25" s="15">
        <v>0</v>
      </c>
      <c r="L25" s="14">
        <v>0.12261960055736182</v>
      </c>
      <c r="M25" s="14">
        <v>2.7868091035764052E-3</v>
      </c>
      <c r="N25" s="14">
        <v>8.3604273107292151E-3</v>
      </c>
      <c r="O25" s="14">
        <v>0</v>
      </c>
      <c r="P25" s="14">
        <v>3.5299581978634462E-2</v>
      </c>
      <c r="Q25" s="14">
        <v>9.2893636785880169E-4</v>
      </c>
      <c r="R25" s="14">
        <v>1.3005109150023224E-2</v>
      </c>
      <c r="S25" s="14">
        <v>9.2893636785880169E-4</v>
      </c>
      <c r="T25" s="14">
        <v>2.3223409196470042E-2</v>
      </c>
      <c r="U25" s="14">
        <v>3.1119368323269857E-2</v>
      </c>
      <c r="V25" s="14">
        <v>0</v>
      </c>
      <c r="W25" s="14">
        <v>2.8797027403622853E-2</v>
      </c>
      <c r="X25" s="14">
        <v>2.6474686483975846E-2</v>
      </c>
      <c r="Y25" s="14">
        <v>0</v>
      </c>
      <c r="Z25" s="21">
        <v>0.57872735717603341</v>
      </c>
    </row>
    <row r="26" spans="1:26" x14ac:dyDescent="0.25">
      <c r="A26" s="4">
        <v>1998</v>
      </c>
      <c r="B26" s="8">
        <v>3118</v>
      </c>
      <c r="C26" s="8" t="s">
        <v>43</v>
      </c>
      <c r="D26" s="15">
        <v>4.490057729313662E-3</v>
      </c>
      <c r="E26" s="14">
        <v>0</v>
      </c>
      <c r="F26" s="14">
        <v>0</v>
      </c>
      <c r="G26" s="14">
        <v>0</v>
      </c>
      <c r="H26" s="14">
        <v>0</v>
      </c>
      <c r="I26" s="14">
        <v>2.2450288646568314E-3</v>
      </c>
      <c r="J26" s="14">
        <v>2.5657472738935213E-3</v>
      </c>
      <c r="K26" s="15">
        <v>0</v>
      </c>
      <c r="L26" s="14">
        <v>2.7261064785118666E-2</v>
      </c>
      <c r="M26" s="14">
        <v>0</v>
      </c>
      <c r="N26" s="14">
        <v>0</v>
      </c>
      <c r="O26" s="14">
        <v>1.9243104554201411E-3</v>
      </c>
      <c r="P26" s="14">
        <v>2.0205259781911483E-2</v>
      </c>
      <c r="Q26" s="14">
        <v>0</v>
      </c>
      <c r="R26" s="14">
        <v>1.0262989095574085E-2</v>
      </c>
      <c r="S26" s="14">
        <v>0</v>
      </c>
      <c r="T26" s="14">
        <v>2.5657472738935217E-3</v>
      </c>
      <c r="U26" s="14">
        <v>4.1693393200769721E-3</v>
      </c>
      <c r="V26" s="14">
        <v>0</v>
      </c>
      <c r="W26" s="14">
        <v>1.603592046183451E-3</v>
      </c>
      <c r="X26" s="14">
        <v>1.1866581141757537E-2</v>
      </c>
      <c r="Y26" s="14">
        <v>4.8107761385503527E-3</v>
      </c>
      <c r="Z26" s="21">
        <v>0.90602950609364974</v>
      </c>
    </row>
    <row r="27" spans="1:26" x14ac:dyDescent="0.25">
      <c r="A27" s="4">
        <v>1999</v>
      </c>
      <c r="B27" s="8">
        <v>3181</v>
      </c>
      <c r="C27" s="8" t="s">
        <v>43</v>
      </c>
      <c r="D27" s="15">
        <v>9.430996541967935E-4</v>
      </c>
      <c r="E27" s="14">
        <v>0</v>
      </c>
      <c r="F27" s="14">
        <v>0</v>
      </c>
      <c r="G27" s="14">
        <v>1.5718327569946558E-3</v>
      </c>
      <c r="H27" s="14">
        <v>0</v>
      </c>
      <c r="I27" s="14">
        <v>3.4580320653882428E-3</v>
      </c>
      <c r="J27" s="14">
        <v>1.8547626532536939E-2</v>
      </c>
      <c r="K27" s="15">
        <v>0</v>
      </c>
      <c r="L27" s="14">
        <v>8.7393901288902856E-2</v>
      </c>
      <c r="M27" s="14">
        <v>0</v>
      </c>
      <c r="N27" s="14">
        <v>0</v>
      </c>
      <c r="O27" s="14">
        <v>0</v>
      </c>
      <c r="P27" s="14">
        <v>0.11128575919522163</v>
      </c>
      <c r="Q27" s="14">
        <v>4.7154982709839673E-3</v>
      </c>
      <c r="R27" s="14">
        <v>4.4011317195850365E-3</v>
      </c>
      <c r="S27" s="14">
        <v>0</v>
      </c>
      <c r="T27" s="14">
        <v>6.6016975793775539E-3</v>
      </c>
      <c r="U27" s="14">
        <v>3.772398616787174E-3</v>
      </c>
      <c r="V27" s="14">
        <v>0</v>
      </c>
      <c r="W27" s="14">
        <v>4.4011317195850365E-3</v>
      </c>
      <c r="X27" s="14">
        <v>1.5718327569946559E-2</v>
      </c>
      <c r="Y27" s="14">
        <v>3.1436655139893115E-3</v>
      </c>
      <c r="Z27" s="21">
        <v>0.73404589751650429</v>
      </c>
    </row>
    <row r="28" spans="1:26" x14ac:dyDescent="0.25">
      <c r="A28" s="4">
        <v>2000</v>
      </c>
      <c r="B28" s="8">
        <v>2573</v>
      </c>
      <c r="C28" s="8" t="s">
        <v>43</v>
      </c>
      <c r="D28" s="15">
        <v>1.1659541391371938E-3</v>
      </c>
      <c r="E28" s="14">
        <v>0</v>
      </c>
      <c r="F28" s="14">
        <v>0</v>
      </c>
      <c r="G28" s="14">
        <v>0</v>
      </c>
      <c r="H28" s="14">
        <v>0</v>
      </c>
      <c r="I28" s="14">
        <v>5.4411193159735721E-2</v>
      </c>
      <c r="J28" s="14">
        <v>2.4096385542168676E-2</v>
      </c>
      <c r="K28" s="15">
        <v>0</v>
      </c>
      <c r="L28" s="14">
        <v>3.2258064516129031E-2</v>
      </c>
      <c r="M28" s="14">
        <v>0</v>
      </c>
      <c r="N28" s="14">
        <v>0</v>
      </c>
      <c r="O28" s="14">
        <v>3.4978624174115819E-3</v>
      </c>
      <c r="P28" s="14">
        <v>3.7699183832102606E-2</v>
      </c>
      <c r="Q28" s="14">
        <v>3.8865137971239797E-4</v>
      </c>
      <c r="R28" s="14">
        <v>0</v>
      </c>
      <c r="S28" s="14">
        <v>0</v>
      </c>
      <c r="T28" s="14">
        <v>5.4411193159735714E-3</v>
      </c>
      <c r="U28" s="14">
        <v>3.88651379712398E-3</v>
      </c>
      <c r="V28" s="14">
        <v>0</v>
      </c>
      <c r="W28" s="14">
        <v>0</v>
      </c>
      <c r="X28" s="14">
        <v>2.3707734162456275E-2</v>
      </c>
      <c r="Y28" s="14">
        <v>3.8865137971239797E-4</v>
      </c>
      <c r="Z28" s="21">
        <v>0.81305868635833656</v>
      </c>
    </row>
    <row r="29" spans="1:26" x14ac:dyDescent="0.25">
      <c r="A29" s="4">
        <v>2001</v>
      </c>
      <c r="B29" s="8">
        <v>3821</v>
      </c>
      <c r="C29" s="8" t="s">
        <v>43</v>
      </c>
      <c r="D29" s="15">
        <v>5.2342318764721273E-4</v>
      </c>
      <c r="E29" s="14">
        <v>5.2342318764721273E-4</v>
      </c>
      <c r="F29" s="14">
        <v>0</v>
      </c>
      <c r="G29" s="14">
        <v>0</v>
      </c>
      <c r="H29" s="14">
        <v>0</v>
      </c>
      <c r="I29" s="14">
        <v>3.6377911541481289E-2</v>
      </c>
      <c r="J29" s="14">
        <v>1.4394137660298352E-2</v>
      </c>
      <c r="K29" s="15">
        <v>0</v>
      </c>
      <c r="L29" s="14">
        <v>5.5482857890604552E-2</v>
      </c>
      <c r="M29" s="14">
        <v>0</v>
      </c>
      <c r="N29" s="14">
        <v>0</v>
      </c>
      <c r="O29" s="14">
        <v>1.3085579691180318E-3</v>
      </c>
      <c r="P29" s="14">
        <v>4.9986914420308823E-2</v>
      </c>
      <c r="Q29" s="14">
        <v>3.6639623135304895E-3</v>
      </c>
      <c r="R29" s="14">
        <v>5.7576550641193405E-3</v>
      </c>
      <c r="S29" s="14">
        <v>0</v>
      </c>
      <c r="T29" s="14">
        <v>8.3747710023554037E-3</v>
      </c>
      <c r="U29" s="14">
        <v>2.1460350693535721E-2</v>
      </c>
      <c r="V29" s="14">
        <v>0</v>
      </c>
      <c r="W29" s="14">
        <v>2.0936927505888509E-3</v>
      </c>
      <c r="X29" s="14">
        <v>0.13216435488092124</v>
      </c>
      <c r="Y29" s="14">
        <v>2.6171159382360636E-4</v>
      </c>
      <c r="Z29" s="21">
        <v>0.6676262758440199</v>
      </c>
    </row>
    <row r="30" spans="1:26" x14ac:dyDescent="0.25">
      <c r="A30" s="4">
        <v>2002</v>
      </c>
      <c r="B30" s="8">
        <v>4837</v>
      </c>
      <c r="C30" s="8" t="s">
        <v>43</v>
      </c>
      <c r="D30" s="15">
        <v>2.4808765763903243E-3</v>
      </c>
      <c r="E30" s="14">
        <v>0</v>
      </c>
      <c r="F30" s="14">
        <v>0</v>
      </c>
      <c r="G30" s="14">
        <v>1.0336985734959686E-3</v>
      </c>
      <c r="H30" s="14">
        <v>0</v>
      </c>
      <c r="I30" s="14">
        <v>8.0008269588587977E-2</v>
      </c>
      <c r="J30" s="14">
        <v>4.3208600372131485E-2</v>
      </c>
      <c r="K30" s="15">
        <v>0</v>
      </c>
      <c r="L30" s="14">
        <v>3.0390738060781474E-2</v>
      </c>
      <c r="M30" s="14">
        <v>0</v>
      </c>
      <c r="N30" s="14">
        <v>6.2021914409758118E-4</v>
      </c>
      <c r="O30" s="14">
        <v>2.0673971469919372E-3</v>
      </c>
      <c r="P30" s="14">
        <v>6.4089311556750045E-2</v>
      </c>
      <c r="Q30" s="14">
        <v>1.1370684308455654E-2</v>
      </c>
      <c r="R30" s="14">
        <v>5.1684928674798425E-3</v>
      </c>
      <c r="S30" s="14">
        <v>0</v>
      </c>
      <c r="T30" s="14">
        <v>2.8943560057887118E-3</v>
      </c>
      <c r="U30" s="14">
        <v>1.1990903452553235E-2</v>
      </c>
      <c r="V30" s="14">
        <v>0</v>
      </c>
      <c r="W30" s="14">
        <v>5.9954517262766176E-3</v>
      </c>
      <c r="X30" s="14">
        <v>5.1891668389497624E-2</v>
      </c>
      <c r="Y30" s="14">
        <v>0</v>
      </c>
      <c r="Z30" s="21">
        <v>0.68678933223072147</v>
      </c>
    </row>
    <row r="31" spans="1:26" x14ac:dyDescent="0.25">
      <c r="A31" s="4">
        <v>2003</v>
      </c>
      <c r="B31" s="8">
        <v>4756</v>
      </c>
      <c r="C31" s="8" t="s">
        <v>43</v>
      </c>
      <c r="D31" s="15">
        <v>1.4718250630782171E-3</v>
      </c>
      <c r="E31" s="14">
        <v>0</v>
      </c>
      <c r="F31" s="14">
        <v>0</v>
      </c>
      <c r="G31" s="14">
        <v>0</v>
      </c>
      <c r="H31" s="14">
        <v>0</v>
      </c>
      <c r="I31" s="14">
        <v>5.1934398654331367E-2</v>
      </c>
      <c r="J31" s="14">
        <v>2.1656854499579478E-2</v>
      </c>
      <c r="K31" s="15">
        <v>0</v>
      </c>
      <c r="L31" s="14">
        <v>2.4179983179142137E-2</v>
      </c>
      <c r="M31" s="14">
        <v>0</v>
      </c>
      <c r="N31" s="14">
        <v>0</v>
      </c>
      <c r="O31" s="14">
        <v>1.4718250630782171E-3</v>
      </c>
      <c r="P31" s="14">
        <v>6.6442388561816654E-2</v>
      </c>
      <c r="Q31" s="14">
        <v>4.2052144659377629E-3</v>
      </c>
      <c r="R31" s="14">
        <v>4.2052144659377629E-3</v>
      </c>
      <c r="S31" s="14">
        <v>0</v>
      </c>
      <c r="T31" s="14">
        <v>2.5231286795626578E-3</v>
      </c>
      <c r="U31" s="14">
        <v>7.7796467619848609E-3</v>
      </c>
      <c r="V31" s="14">
        <v>0</v>
      </c>
      <c r="W31" s="14">
        <v>2.9436501261564342E-3</v>
      </c>
      <c r="X31" s="14">
        <v>5.887300252312868E-2</v>
      </c>
      <c r="Y31" s="14">
        <v>5.8662741799831788E-2</v>
      </c>
      <c r="Z31" s="21">
        <v>0.69365012615643395</v>
      </c>
    </row>
    <row r="32" spans="1:26" x14ac:dyDescent="0.25">
      <c r="A32" s="4">
        <v>2004</v>
      </c>
      <c r="B32" s="8">
        <v>6610</v>
      </c>
      <c r="C32" s="8" t="s">
        <v>43</v>
      </c>
      <c r="D32" s="15">
        <v>1.361573373676248E-3</v>
      </c>
      <c r="E32" s="14">
        <v>0</v>
      </c>
      <c r="F32" s="14">
        <v>0</v>
      </c>
      <c r="G32" s="14">
        <v>1.3615733736762482E-3</v>
      </c>
      <c r="H32" s="14">
        <v>0</v>
      </c>
      <c r="I32" s="14">
        <v>5.08320726172466E-2</v>
      </c>
      <c r="J32" s="14">
        <v>2.042360060514372E-2</v>
      </c>
      <c r="K32" s="15">
        <v>0</v>
      </c>
      <c r="L32" s="14">
        <v>6.5052950075642968E-3</v>
      </c>
      <c r="M32" s="14">
        <v>0</v>
      </c>
      <c r="N32" s="14">
        <v>0</v>
      </c>
      <c r="O32" s="14">
        <v>0</v>
      </c>
      <c r="P32" s="14">
        <v>5.8698940998487138E-2</v>
      </c>
      <c r="Q32" s="14">
        <v>1.9667170953101363E-3</v>
      </c>
      <c r="R32" s="14">
        <v>7.5642965204236008E-4</v>
      </c>
      <c r="S32" s="14">
        <v>0</v>
      </c>
      <c r="T32" s="14">
        <v>9.0771558245083205E-4</v>
      </c>
      <c r="U32" s="14">
        <v>7.2617246596066564E-3</v>
      </c>
      <c r="V32" s="14">
        <v>0</v>
      </c>
      <c r="W32" s="14">
        <v>6.8078668683812403E-3</v>
      </c>
      <c r="X32" s="14">
        <v>4.568835098335855E-2</v>
      </c>
      <c r="Y32" s="14">
        <v>3.7821482602118004E-3</v>
      </c>
      <c r="Z32" s="21">
        <v>0.79364599092284416</v>
      </c>
    </row>
    <row r="33" spans="1:26" x14ac:dyDescent="0.25">
      <c r="A33" s="4">
        <v>2005</v>
      </c>
      <c r="B33" s="8">
        <v>3916</v>
      </c>
      <c r="C33" s="8" t="s">
        <v>43</v>
      </c>
      <c r="D33" s="15">
        <v>2.5536261491317672E-4</v>
      </c>
      <c r="E33" s="14">
        <v>0</v>
      </c>
      <c r="F33" s="14">
        <v>0</v>
      </c>
      <c r="G33" s="14">
        <v>1.0214504596527069E-3</v>
      </c>
      <c r="H33" s="14">
        <v>0</v>
      </c>
      <c r="I33" s="14">
        <v>7.3799795709908078E-2</v>
      </c>
      <c r="J33" s="14">
        <v>3.7538304392236974E-2</v>
      </c>
      <c r="K33" s="15">
        <v>0</v>
      </c>
      <c r="L33" s="14">
        <v>3.0388151174668025E-2</v>
      </c>
      <c r="M33" s="14">
        <v>0</v>
      </c>
      <c r="N33" s="14">
        <v>7.660878447395301E-4</v>
      </c>
      <c r="O33" s="14">
        <v>2.0429009193054137E-3</v>
      </c>
      <c r="P33" s="14">
        <v>3.3963227783452503E-2</v>
      </c>
      <c r="Q33" s="14">
        <v>7.9162410623084788E-3</v>
      </c>
      <c r="R33" s="14">
        <v>0</v>
      </c>
      <c r="S33" s="14">
        <v>0</v>
      </c>
      <c r="T33" s="14">
        <v>7.9162410623084788E-3</v>
      </c>
      <c r="U33" s="14">
        <v>5.3626149131767113E-3</v>
      </c>
      <c r="V33" s="14">
        <v>0</v>
      </c>
      <c r="W33" s="14">
        <v>3.4984678243105208E-2</v>
      </c>
      <c r="X33" s="14">
        <v>5.7456588355464758E-2</v>
      </c>
      <c r="Y33" s="14">
        <v>0</v>
      </c>
      <c r="Z33" s="21">
        <v>0.70658835546475995</v>
      </c>
    </row>
    <row r="34" spans="1:26" x14ac:dyDescent="0.25">
      <c r="A34" s="4">
        <v>2006</v>
      </c>
      <c r="B34" s="8">
        <v>2949</v>
      </c>
      <c r="C34" s="8" t="s">
        <v>43</v>
      </c>
      <c r="D34" s="15">
        <v>0</v>
      </c>
      <c r="E34" s="14">
        <v>0</v>
      </c>
      <c r="F34" s="14">
        <v>0</v>
      </c>
      <c r="G34" s="14">
        <v>4.0691759918616479E-3</v>
      </c>
      <c r="H34" s="14">
        <v>0</v>
      </c>
      <c r="I34" s="14">
        <v>7.0871481858257049E-2</v>
      </c>
      <c r="J34" s="14">
        <v>1.8989487962021025E-2</v>
      </c>
      <c r="K34" s="15">
        <v>0</v>
      </c>
      <c r="L34" s="14">
        <v>1.9328585961342827E-2</v>
      </c>
      <c r="M34" s="14">
        <v>0</v>
      </c>
      <c r="N34" s="14">
        <v>0</v>
      </c>
      <c r="O34" s="14">
        <v>0</v>
      </c>
      <c r="P34" s="14">
        <v>2.2380467955239063E-2</v>
      </c>
      <c r="Q34" s="14">
        <v>3.0518819938962359E-3</v>
      </c>
      <c r="R34" s="14">
        <v>6.7819599864360806E-4</v>
      </c>
      <c r="S34" s="14">
        <v>0</v>
      </c>
      <c r="T34" s="14">
        <v>2.3736859952526281E-3</v>
      </c>
      <c r="U34" s="14">
        <v>1.0512037978975925E-2</v>
      </c>
      <c r="V34" s="14">
        <v>0</v>
      </c>
      <c r="W34" s="14">
        <v>5.7646659884706677E-3</v>
      </c>
      <c r="X34" s="14">
        <v>4.2387249915225501E-2</v>
      </c>
      <c r="Y34" s="14">
        <v>9.1556459816887082E-3</v>
      </c>
      <c r="Z34" s="21">
        <v>0.79043743641912512</v>
      </c>
    </row>
    <row r="35" spans="1:26" x14ac:dyDescent="0.25">
      <c r="A35" s="4">
        <v>2007</v>
      </c>
      <c r="B35" s="8">
        <v>1695</v>
      </c>
      <c r="C35" s="8" t="s">
        <v>43</v>
      </c>
      <c r="D35" s="15">
        <v>0</v>
      </c>
      <c r="E35" s="14">
        <v>0</v>
      </c>
      <c r="F35" s="14">
        <v>0</v>
      </c>
      <c r="G35" s="14">
        <v>2.359882005899705E-3</v>
      </c>
      <c r="H35" s="14">
        <v>0</v>
      </c>
      <c r="I35" s="14">
        <v>7.3156342182890854E-2</v>
      </c>
      <c r="J35" s="14">
        <v>2.7138643067846607E-2</v>
      </c>
      <c r="K35" s="15">
        <v>0</v>
      </c>
      <c r="L35" s="14">
        <v>8.2595870206489674E-3</v>
      </c>
      <c r="M35" s="14">
        <v>0</v>
      </c>
      <c r="N35" s="14">
        <v>0</v>
      </c>
      <c r="O35" s="14">
        <v>0</v>
      </c>
      <c r="P35" s="14">
        <v>2.3008849557522124E-2</v>
      </c>
      <c r="Q35" s="14">
        <v>1.1799410029498525E-3</v>
      </c>
      <c r="R35" s="14">
        <v>0</v>
      </c>
      <c r="S35" s="14">
        <v>0</v>
      </c>
      <c r="T35" s="14">
        <v>4.71976401179941E-3</v>
      </c>
      <c r="U35" s="14">
        <v>5.3097345132743362E-3</v>
      </c>
      <c r="V35" s="14">
        <v>0</v>
      </c>
      <c r="W35" s="14">
        <v>2.8908554572271386E-2</v>
      </c>
      <c r="X35" s="14">
        <v>6.4896755162241887E-2</v>
      </c>
      <c r="Y35" s="14">
        <v>2.359882005899705E-3</v>
      </c>
      <c r="Z35" s="21">
        <v>0.75870206489675518</v>
      </c>
    </row>
    <row r="36" spans="1:26" x14ac:dyDescent="0.25">
      <c r="A36" s="4">
        <v>2008</v>
      </c>
      <c r="B36" s="8">
        <v>2743</v>
      </c>
      <c r="C36" s="8" t="s">
        <v>43</v>
      </c>
      <c r="D36" s="15">
        <v>2.1873860736419978E-3</v>
      </c>
      <c r="E36" s="14">
        <v>0</v>
      </c>
      <c r="F36" s="14">
        <v>0</v>
      </c>
      <c r="G36" s="14">
        <v>0</v>
      </c>
      <c r="H36" s="14">
        <v>0</v>
      </c>
      <c r="I36" s="14">
        <v>0.10864017499088589</v>
      </c>
      <c r="J36" s="14">
        <v>4.4476850164053956E-2</v>
      </c>
      <c r="K36" s="15">
        <v>0</v>
      </c>
      <c r="L36" s="14">
        <v>1.5311702515493984E-2</v>
      </c>
      <c r="M36" s="14">
        <v>0</v>
      </c>
      <c r="N36" s="14">
        <v>7.2912869121399923E-4</v>
      </c>
      <c r="O36" s="14">
        <v>0</v>
      </c>
      <c r="P36" s="14">
        <v>3.8643820634341963E-2</v>
      </c>
      <c r="Q36" s="14">
        <v>1.5311702515493984E-2</v>
      </c>
      <c r="R36" s="14">
        <v>0</v>
      </c>
      <c r="S36" s="14">
        <v>7.2912869121399923E-4</v>
      </c>
      <c r="T36" s="14">
        <v>8.0204156033539913E-3</v>
      </c>
      <c r="U36" s="14">
        <v>1.5311702515493984E-2</v>
      </c>
      <c r="V36" s="14">
        <v>0</v>
      </c>
      <c r="W36" s="14">
        <v>9.8432373313889904E-3</v>
      </c>
      <c r="X36" s="14">
        <v>9.4786729857819899E-2</v>
      </c>
      <c r="Y36" s="14">
        <v>6.1975938753189939E-3</v>
      </c>
      <c r="Z36" s="21">
        <v>0.6398104265402843</v>
      </c>
    </row>
    <row r="37" spans="1:26" x14ac:dyDescent="0.25">
      <c r="A37" s="4">
        <v>2009</v>
      </c>
      <c r="B37" s="8">
        <v>2791</v>
      </c>
      <c r="C37" s="8" t="s">
        <v>43</v>
      </c>
      <c r="D37" s="15">
        <v>0</v>
      </c>
      <c r="E37" s="14">
        <v>0</v>
      </c>
      <c r="F37" s="14">
        <v>0</v>
      </c>
      <c r="G37" s="14">
        <v>0</v>
      </c>
      <c r="H37" s="14">
        <v>0</v>
      </c>
      <c r="I37" s="14">
        <v>1.5048369759942672E-2</v>
      </c>
      <c r="J37" s="14">
        <v>2.7230383375134361E-2</v>
      </c>
      <c r="K37" s="15">
        <v>0</v>
      </c>
      <c r="L37" s="14">
        <v>2.042278753135077E-2</v>
      </c>
      <c r="M37" s="14">
        <v>0</v>
      </c>
      <c r="N37" s="14">
        <v>0</v>
      </c>
      <c r="O37" s="14">
        <v>0</v>
      </c>
      <c r="P37" s="14">
        <v>5.7327122895019702E-3</v>
      </c>
      <c r="Q37" s="14">
        <v>2.8663561447509851E-3</v>
      </c>
      <c r="R37" s="14">
        <v>0</v>
      </c>
      <c r="S37" s="14">
        <v>0</v>
      </c>
      <c r="T37" s="14">
        <v>8.2407739161590825E-3</v>
      </c>
      <c r="U37" s="14">
        <v>1.0390541024722321E-2</v>
      </c>
      <c r="V37" s="14">
        <v>0</v>
      </c>
      <c r="W37" s="14">
        <v>3.5471157291293444E-2</v>
      </c>
      <c r="X37" s="14">
        <v>0.13973486205661054</v>
      </c>
      <c r="Y37" s="14">
        <v>1.3615191687567181E-2</v>
      </c>
      <c r="Z37" s="21">
        <v>0.72124686492296664</v>
      </c>
    </row>
    <row r="38" spans="1:26" x14ac:dyDescent="0.25">
      <c r="A38" s="4">
        <v>2010</v>
      </c>
      <c r="B38" s="8">
        <v>5061</v>
      </c>
      <c r="C38" s="8" t="s">
        <v>43</v>
      </c>
      <c r="D38" s="15">
        <v>1.9758940920766646E-3</v>
      </c>
      <c r="E38" s="14">
        <v>0</v>
      </c>
      <c r="F38" s="14">
        <v>0</v>
      </c>
      <c r="G38" s="14">
        <v>5.9276822762299936E-4</v>
      </c>
      <c r="H38" s="14">
        <v>0</v>
      </c>
      <c r="I38" s="14">
        <v>3.0823947836395971E-2</v>
      </c>
      <c r="J38" s="14">
        <v>2.6279391424619641E-2</v>
      </c>
      <c r="K38" s="15">
        <v>0</v>
      </c>
      <c r="L38" s="14">
        <v>5.3349140486069944E-2</v>
      </c>
      <c r="M38" s="14">
        <v>0</v>
      </c>
      <c r="N38" s="14">
        <v>0</v>
      </c>
      <c r="O38" s="14">
        <v>0</v>
      </c>
      <c r="P38" s="14">
        <v>3.1021537245603636E-2</v>
      </c>
      <c r="Q38" s="14">
        <v>1.066982809721399E-2</v>
      </c>
      <c r="R38" s="14">
        <v>3.5566093657379964E-3</v>
      </c>
      <c r="S38" s="14">
        <v>0</v>
      </c>
      <c r="T38" s="14">
        <v>8.6939340051373232E-3</v>
      </c>
      <c r="U38" s="14">
        <v>1.1855364552459988E-2</v>
      </c>
      <c r="V38" s="14">
        <v>0</v>
      </c>
      <c r="W38" s="14">
        <v>1.8573404465520648E-2</v>
      </c>
      <c r="X38" s="14">
        <v>6.9156293222683268E-2</v>
      </c>
      <c r="Y38" s="14">
        <v>7.5083975498913252E-3</v>
      </c>
      <c r="Z38" s="21">
        <v>0.72594348942896658</v>
      </c>
    </row>
    <row r="39" spans="1:26" x14ac:dyDescent="0.25">
      <c r="A39" s="4">
        <v>2011</v>
      </c>
      <c r="B39" s="8">
        <v>4740</v>
      </c>
      <c r="C39" s="8" t="s">
        <v>43</v>
      </c>
      <c r="D39" s="15">
        <v>0</v>
      </c>
      <c r="E39" s="14">
        <v>0</v>
      </c>
      <c r="F39" s="14">
        <v>0</v>
      </c>
      <c r="G39" s="14">
        <v>8.438818565400844E-4</v>
      </c>
      <c r="H39" s="14">
        <v>0</v>
      </c>
      <c r="I39" s="14">
        <v>4.1772151898734178E-2</v>
      </c>
      <c r="J39" s="14">
        <v>3.059071729957806E-2</v>
      </c>
      <c r="K39" s="15">
        <v>0</v>
      </c>
      <c r="L39" s="14">
        <v>3.0168776371308017E-2</v>
      </c>
      <c r="M39" s="14">
        <v>0</v>
      </c>
      <c r="N39" s="14">
        <v>0</v>
      </c>
      <c r="O39" s="14">
        <v>1.6877637130801688E-3</v>
      </c>
      <c r="P39" s="14">
        <v>1.2447257383966244E-2</v>
      </c>
      <c r="Q39" s="14">
        <v>5.9071729957805904E-3</v>
      </c>
      <c r="R39" s="14">
        <v>2.109704641350211E-4</v>
      </c>
      <c r="S39" s="14">
        <v>0</v>
      </c>
      <c r="T39" s="14">
        <v>1.0337552742616034E-2</v>
      </c>
      <c r="U39" s="14">
        <v>2.1097046413502109E-2</v>
      </c>
      <c r="V39" s="14">
        <v>0</v>
      </c>
      <c r="W39" s="14">
        <v>1.5822784810126583E-2</v>
      </c>
      <c r="X39" s="14">
        <v>3.5021097046413499E-2</v>
      </c>
      <c r="Y39" s="14">
        <v>0</v>
      </c>
      <c r="Z39" s="21">
        <v>0.79409282700421946</v>
      </c>
    </row>
    <row r="40" spans="1:26" x14ac:dyDescent="0.25">
      <c r="A40" s="4">
        <v>2012</v>
      </c>
      <c r="B40" s="8">
        <v>4703</v>
      </c>
      <c r="C40" s="8" t="s">
        <v>43</v>
      </c>
      <c r="D40" s="15">
        <v>0</v>
      </c>
      <c r="E40" s="14">
        <v>0</v>
      </c>
      <c r="F40" s="14">
        <v>0</v>
      </c>
      <c r="G40" s="14">
        <v>0</v>
      </c>
      <c r="H40" s="14">
        <v>0</v>
      </c>
      <c r="I40" s="14">
        <v>1.0418881564958538E-2</v>
      </c>
      <c r="J40" s="14">
        <v>1.4458856049330214E-2</v>
      </c>
      <c r="K40" s="15">
        <v>0</v>
      </c>
      <c r="L40" s="14">
        <v>5.4220710184988308E-2</v>
      </c>
      <c r="M40" s="14">
        <v>0</v>
      </c>
      <c r="N40" s="14">
        <v>0</v>
      </c>
      <c r="O40" s="14">
        <v>2.1263023601956197E-4</v>
      </c>
      <c r="P40" s="14">
        <v>4.7416542632362321E-2</v>
      </c>
      <c r="Q40" s="14">
        <v>7.2294280246651072E-3</v>
      </c>
      <c r="R40" s="14">
        <v>8.5052094407824788E-4</v>
      </c>
      <c r="S40" s="14">
        <v>6.3789070805868591E-4</v>
      </c>
      <c r="T40" s="14">
        <v>4.8904954284499256E-3</v>
      </c>
      <c r="U40" s="14">
        <v>3.1894535402934299E-2</v>
      </c>
      <c r="V40" s="14">
        <v>0</v>
      </c>
      <c r="W40" s="14">
        <v>5.3157559004890498E-3</v>
      </c>
      <c r="X40" s="14">
        <v>6.9317456942377204E-2</v>
      </c>
      <c r="Y40" s="14">
        <v>0</v>
      </c>
      <c r="Z40" s="21">
        <v>0.75313629598128851</v>
      </c>
    </row>
    <row r="41" spans="1:26" x14ac:dyDescent="0.25">
      <c r="A41" s="4">
        <v>2013</v>
      </c>
      <c r="B41" s="8">
        <v>12319</v>
      </c>
      <c r="C41" s="8" t="s">
        <v>43</v>
      </c>
      <c r="D41" s="15">
        <v>1.6235084016559786E-4</v>
      </c>
      <c r="E41" s="14">
        <v>8.1175420082798931E-5</v>
      </c>
      <c r="F41" s="14">
        <v>0</v>
      </c>
      <c r="G41" s="14">
        <v>7.3057878074519035E-4</v>
      </c>
      <c r="H41" s="14">
        <v>8.1175420082798931E-5</v>
      </c>
      <c r="I41" s="14">
        <v>2.329734556376329E-2</v>
      </c>
      <c r="J41" s="14">
        <v>1.9563276239954543E-2</v>
      </c>
      <c r="K41" s="15">
        <v>0</v>
      </c>
      <c r="L41" s="14">
        <v>6.6320318207646722E-2</v>
      </c>
      <c r="M41" s="14">
        <v>0</v>
      </c>
      <c r="N41" s="14">
        <v>2.4352626024839679E-4</v>
      </c>
      <c r="O41" s="14">
        <v>6.4940336066239145E-4</v>
      </c>
      <c r="P41" s="14">
        <v>7.6629596558162191E-2</v>
      </c>
      <c r="Q41" s="14">
        <v>9.4975241496874745E-3</v>
      </c>
      <c r="R41" s="14">
        <v>7.3057878074519035E-4</v>
      </c>
      <c r="S41" s="14">
        <v>0</v>
      </c>
      <c r="T41" s="14">
        <v>6.6563844467895121E-3</v>
      </c>
      <c r="U41" s="14">
        <v>2.0293855020699733E-2</v>
      </c>
      <c r="V41" s="14">
        <v>0</v>
      </c>
      <c r="W41" s="14">
        <v>1.2176313012419839E-2</v>
      </c>
      <c r="X41" s="14">
        <v>5.7634548258787242E-2</v>
      </c>
      <c r="Y41" s="14">
        <v>2.9223151229807614E-3</v>
      </c>
      <c r="Z41" s="21">
        <v>0.70232973455637637</v>
      </c>
    </row>
    <row r="42" spans="1:26" x14ac:dyDescent="0.25">
      <c r="A42" s="5" t="s">
        <v>32</v>
      </c>
      <c r="B42" s="9">
        <v>3287</v>
      </c>
      <c r="C42" s="9"/>
      <c r="D42" s="16">
        <v>1.8952955140624024E-3</v>
      </c>
      <c r="E42" s="1">
        <v>1.507978972978877E-4</v>
      </c>
      <c r="F42" s="1">
        <v>0</v>
      </c>
      <c r="G42" s="1">
        <v>1.5504738588320785E-3</v>
      </c>
      <c r="H42" s="1">
        <v>2.799152416648239E-6</v>
      </c>
      <c r="I42" s="1">
        <v>8.9163378358916884E-2</v>
      </c>
      <c r="J42" s="1">
        <v>1.6653718347461439E-2</v>
      </c>
      <c r="K42" s="16">
        <v>2.0742853854572738E-2</v>
      </c>
      <c r="L42" s="1">
        <v>7.4174368250318035E-2</v>
      </c>
      <c r="M42" s="1">
        <v>2.2810894132846938E-3</v>
      </c>
      <c r="N42" s="1">
        <v>1.0918647498046614E-2</v>
      </c>
      <c r="O42" s="1">
        <v>5.6833267253205495E-4</v>
      </c>
      <c r="P42" s="1">
        <v>4.5039220021418039E-2</v>
      </c>
      <c r="Q42" s="1">
        <v>3.8097905393529581E-3</v>
      </c>
      <c r="R42" s="1">
        <v>2.8500918658483105E-3</v>
      </c>
      <c r="S42" s="1">
        <v>7.9170888521775418E-5</v>
      </c>
      <c r="T42" s="1">
        <v>1.729240457434356E-2</v>
      </c>
      <c r="U42" s="1">
        <v>1.9889662626396583E-2</v>
      </c>
      <c r="V42" s="1">
        <v>0</v>
      </c>
      <c r="W42" s="1">
        <v>1.7191647945895581E-2</v>
      </c>
      <c r="X42" s="1">
        <v>4.2081034303065333E-2</v>
      </c>
      <c r="Y42" s="1">
        <v>1.2385094829488743E-2</v>
      </c>
      <c r="Z42" s="22">
        <v>0.62128012758792761</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1990</v>
      </c>
      <c r="C44" s="9"/>
      <c r="D44" s="16">
        <v>2.8006224164495068E-3</v>
      </c>
      <c r="E44" s="1">
        <v>3.4259458308261208E-4</v>
      </c>
      <c r="F44" s="1">
        <v>0</v>
      </c>
      <c r="G44" s="1">
        <v>2.7259541207138968E-3</v>
      </c>
      <c r="H44" s="1">
        <v>0</v>
      </c>
      <c r="I44" s="1">
        <v>0.15972036747917151</v>
      </c>
      <c r="J44" s="1">
        <v>6.2028878156372928E-3</v>
      </c>
      <c r="K44" s="16">
        <v>5.4685705616600848E-2</v>
      </c>
      <c r="L44" s="1">
        <v>0.12120278156358151</v>
      </c>
      <c r="M44" s="1">
        <v>5.7604348983345205E-3</v>
      </c>
      <c r="N44" s="1">
        <v>2.6888412581390915E-2</v>
      </c>
      <c r="O44" s="1">
        <v>1.4718147475837709E-4</v>
      </c>
      <c r="P44" s="1">
        <v>4.9035118081066642E-2</v>
      </c>
      <c r="Q44" s="1">
        <v>1.7831077684272605E-3</v>
      </c>
      <c r="R44" s="1">
        <v>1.8991042531883362E-3</v>
      </c>
      <c r="S44" s="1">
        <v>0</v>
      </c>
      <c r="T44" s="1">
        <v>3.432966190887906E-2</v>
      </c>
      <c r="U44" s="1">
        <v>2.959930443273881E-2</v>
      </c>
      <c r="V44" s="1">
        <v>0</v>
      </c>
      <c r="W44" s="1">
        <v>2.4445997852551683E-2</v>
      </c>
      <c r="X44" s="1">
        <v>1.8110588029397568E-2</v>
      </c>
      <c r="Y44" s="1">
        <v>2.2334767196294496E-2</v>
      </c>
      <c r="Z44" s="22">
        <v>0.43798540792773505</v>
      </c>
    </row>
    <row r="45" spans="1:26" x14ac:dyDescent="0.25">
      <c r="A45" s="5" t="s">
        <v>35</v>
      </c>
      <c r="B45" s="9">
        <v>2250</v>
      </c>
      <c r="C45" s="9"/>
      <c r="D45" s="16">
        <v>3.8763259039805574E-3</v>
      </c>
      <c r="E45" s="1">
        <v>0</v>
      </c>
      <c r="F45" s="1">
        <v>0</v>
      </c>
      <c r="G45" s="1">
        <v>4.6446818392940084E-4</v>
      </c>
      <c r="H45" s="1">
        <v>0</v>
      </c>
      <c r="I45" s="1">
        <v>3.4654520381731869E-2</v>
      </c>
      <c r="J45" s="1">
        <v>8.7109836392458527E-3</v>
      </c>
      <c r="K45" s="16">
        <v>0</v>
      </c>
      <c r="L45" s="1">
        <v>9.4615160887728048E-2</v>
      </c>
      <c r="M45" s="1">
        <v>9.2893636785880169E-4</v>
      </c>
      <c r="N45" s="1">
        <v>6.1697590359174066E-3</v>
      </c>
      <c r="O45" s="1">
        <v>6.4143681847338033E-4</v>
      </c>
      <c r="P45" s="1">
        <v>2.910152370818379E-2</v>
      </c>
      <c r="Q45" s="1">
        <v>3.0964545595293388E-4</v>
      </c>
      <c r="R45" s="1">
        <v>1.1815572667341637E-2</v>
      </c>
      <c r="S45" s="1">
        <v>3.0964545595293388E-4</v>
      </c>
      <c r="T45" s="1">
        <v>1.1753805426972788E-2</v>
      </c>
      <c r="U45" s="1">
        <v>2.1009632362847679E-2</v>
      </c>
      <c r="V45" s="1">
        <v>0</v>
      </c>
      <c r="W45" s="1">
        <v>1.3516489748943103E-2</v>
      </c>
      <c r="X45" s="1">
        <v>2.0899502379529533E-2</v>
      </c>
      <c r="Y45" s="1">
        <v>1.829122041672851E-3</v>
      </c>
      <c r="Z45" s="22">
        <v>0.73939346953373741</v>
      </c>
    </row>
    <row r="46" spans="1:26" ht="15.75" thickBot="1" x14ac:dyDescent="0.3">
      <c r="A46" s="6" t="s">
        <v>36</v>
      </c>
      <c r="B46" s="11">
        <v>4446</v>
      </c>
      <c r="C46" s="11"/>
      <c r="D46" s="17">
        <v>8.3518304099489506E-4</v>
      </c>
      <c r="E46" s="18">
        <v>4.030657384866744E-5</v>
      </c>
      <c r="F46" s="18">
        <v>0</v>
      </c>
      <c r="G46" s="18">
        <v>9.0565613509928041E-4</v>
      </c>
      <c r="H46" s="18">
        <v>5.4116946721865958E-6</v>
      </c>
      <c r="I46" s="18">
        <v>4.8323357932833849E-2</v>
      </c>
      <c r="J46" s="18">
        <v>2.5906207679108936E-2</v>
      </c>
      <c r="K46" s="17">
        <v>0</v>
      </c>
      <c r="L46" s="18">
        <v>3.5598706626442794E-2</v>
      </c>
      <c r="M46" s="18">
        <v>0</v>
      </c>
      <c r="N46" s="18">
        <v>1.5726412935330048E-4</v>
      </c>
      <c r="O46" s="18">
        <v>8.6255605504448687E-4</v>
      </c>
      <c r="P46" s="18">
        <v>4.5296434040322596E-2</v>
      </c>
      <c r="Q46" s="18">
        <v>5.9960535880451407E-3</v>
      </c>
      <c r="R46" s="18">
        <v>1.7543866215002936E-3</v>
      </c>
      <c r="S46" s="18">
        <v>9.1134626618179015E-5</v>
      </c>
      <c r="T46" s="18">
        <v>5.9061356918250069E-3</v>
      </c>
      <c r="U46" s="18">
        <v>1.2545264687788736E-2</v>
      </c>
      <c r="V46" s="18">
        <v>0</v>
      </c>
      <c r="W46" s="18">
        <v>1.2606822987071598E-2</v>
      </c>
      <c r="X46" s="18">
        <v>6.3895667955128854E-2</v>
      </c>
      <c r="Y46" s="18">
        <v>7.1998629847277043E-3</v>
      </c>
      <c r="Z46" s="23">
        <v>0.73207358694957347</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49</v>
      </c>
    </row>
    <row r="2" spans="1:26" x14ac:dyDescent="0.25">
      <c r="A2" t="s">
        <v>51</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5090</v>
      </c>
      <c r="C7" s="8" t="s">
        <v>43</v>
      </c>
      <c r="D7" s="15">
        <v>4.4007858546168954E-2</v>
      </c>
      <c r="E7" s="14">
        <v>7.4656188605108052E-3</v>
      </c>
      <c r="F7" s="14">
        <v>4.3222003929273087E-3</v>
      </c>
      <c r="G7" s="14">
        <v>1.905697445972495E-2</v>
      </c>
      <c r="H7" s="14">
        <v>0</v>
      </c>
      <c r="I7" s="14">
        <v>2.475442043222004E-2</v>
      </c>
      <c r="J7" s="14">
        <v>7.8585461689587423E-4</v>
      </c>
      <c r="K7" s="15">
        <v>0.20943025540275048</v>
      </c>
      <c r="L7" s="14">
        <v>0.18231827111984283</v>
      </c>
      <c r="M7" s="14">
        <v>0.10530451866404715</v>
      </c>
      <c r="N7" s="14">
        <v>0.11905697445972495</v>
      </c>
      <c r="O7" s="14">
        <v>1.37524557956778E-3</v>
      </c>
      <c r="P7" s="14">
        <v>0</v>
      </c>
      <c r="Q7" s="14">
        <v>7.8585461689587423E-4</v>
      </c>
      <c r="R7" s="14">
        <v>0</v>
      </c>
      <c r="S7" s="14">
        <v>0</v>
      </c>
      <c r="T7" s="14">
        <v>1.37524557956778E-3</v>
      </c>
      <c r="U7" s="14">
        <v>0</v>
      </c>
      <c r="V7" s="14">
        <v>0</v>
      </c>
      <c r="W7" s="14">
        <v>1.37524557956778E-3</v>
      </c>
      <c r="X7" s="14">
        <v>0</v>
      </c>
      <c r="Y7" s="14">
        <v>0</v>
      </c>
      <c r="Z7" s="21">
        <v>0.27858546168958742</v>
      </c>
    </row>
    <row r="8" spans="1:26" x14ac:dyDescent="0.25">
      <c r="A8" s="4">
        <v>1980</v>
      </c>
      <c r="B8" s="8">
        <v>2925</v>
      </c>
      <c r="C8" s="8" t="s">
        <v>43</v>
      </c>
      <c r="D8" s="15">
        <v>1.5726495726495728E-2</v>
      </c>
      <c r="E8" s="14">
        <v>1.7777777777777778E-2</v>
      </c>
      <c r="F8" s="14">
        <v>3.7606837606837607E-3</v>
      </c>
      <c r="G8" s="14">
        <v>4.6495726495726496E-2</v>
      </c>
      <c r="H8" s="14">
        <v>0</v>
      </c>
      <c r="I8" s="14">
        <v>4.6495726495726489E-2</v>
      </c>
      <c r="J8" s="14">
        <v>0</v>
      </c>
      <c r="K8" s="15">
        <v>0.15179487179487181</v>
      </c>
      <c r="L8" s="14">
        <v>0.24888888888888888</v>
      </c>
      <c r="M8" s="14">
        <v>7.1452991452991457E-2</v>
      </c>
      <c r="N8" s="14">
        <v>0.12820512820512822</v>
      </c>
      <c r="O8" s="14">
        <v>3.0769230769230769E-3</v>
      </c>
      <c r="P8" s="14">
        <v>1.3675213675213675E-3</v>
      </c>
      <c r="Q8" s="14">
        <v>0</v>
      </c>
      <c r="R8" s="14">
        <v>0</v>
      </c>
      <c r="S8" s="14">
        <v>0</v>
      </c>
      <c r="T8" s="14">
        <v>3.0769230769230769E-3</v>
      </c>
      <c r="U8" s="14">
        <v>2.3931623931623932E-3</v>
      </c>
      <c r="V8" s="14">
        <v>0</v>
      </c>
      <c r="W8" s="14">
        <v>6.8376068376068376E-4</v>
      </c>
      <c r="X8" s="14">
        <v>0</v>
      </c>
      <c r="Y8" s="14">
        <v>0</v>
      </c>
      <c r="Z8" s="21">
        <v>0.25880341880341878</v>
      </c>
    </row>
    <row r="9" spans="1:26" x14ac:dyDescent="0.25">
      <c r="A9" s="4">
        <v>1981</v>
      </c>
      <c r="B9" s="8">
        <v>1539</v>
      </c>
      <c r="C9" s="8" t="s">
        <v>43</v>
      </c>
      <c r="D9" s="15">
        <v>2.3391812865497075E-2</v>
      </c>
      <c r="E9" s="14">
        <v>1.2995451591942819E-3</v>
      </c>
      <c r="F9" s="14">
        <v>4.5484080571799868E-3</v>
      </c>
      <c r="G9" s="14">
        <v>1.4294996751137101E-2</v>
      </c>
      <c r="H9" s="14">
        <v>0</v>
      </c>
      <c r="I9" s="14">
        <v>1.6244314489928524E-2</v>
      </c>
      <c r="J9" s="14">
        <v>2.5990903183885639E-3</v>
      </c>
      <c r="K9" s="15">
        <v>0.17478882391163092</v>
      </c>
      <c r="L9" s="14">
        <v>0.37946718648473032</v>
      </c>
      <c r="M9" s="14">
        <v>0.12345679012345678</v>
      </c>
      <c r="N9" s="14">
        <v>0.13970110461338531</v>
      </c>
      <c r="O9" s="14">
        <v>0</v>
      </c>
      <c r="P9" s="14">
        <v>0</v>
      </c>
      <c r="Q9" s="14">
        <v>0</v>
      </c>
      <c r="R9" s="14">
        <v>0</v>
      </c>
      <c r="S9" s="14">
        <v>0</v>
      </c>
      <c r="T9" s="14">
        <v>1.2995451591942819E-3</v>
      </c>
      <c r="U9" s="14">
        <v>6.4977257959714096E-3</v>
      </c>
      <c r="V9" s="14">
        <v>0</v>
      </c>
      <c r="W9" s="14">
        <v>0</v>
      </c>
      <c r="X9" s="14">
        <v>0</v>
      </c>
      <c r="Y9" s="14">
        <v>0</v>
      </c>
      <c r="Z9" s="21">
        <v>0.11241065627030539</v>
      </c>
    </row>
    <row r="10" spans="1:26" x14ac:dyDescent="0.25">
      <c r="A10" s="4">
        <v>1982</v>
      </c>
      <c r="B10" s="8">
        <v>791</v>
      </c>
      <c r="C10" s="8" t="s">
        <v>43</v>
      </c>
      <c r="D10" s="15">
        <v>5.5625790139064477E-2</v>
      </c>
      <c r="E10" s="14">
        <v>7.5853350189633373E-3</v>
      </c>
      <c r="F10" s="14">
        <v>1.2642225031605562E-2</v>
      </c>
      <c r="G10" s="14">
        <v>4.6776232616940583E-2</v>
      </c>
      <c r="H10" s="14">
        <v>0</v>
      </c>
      <c r="I10" s="14">
        <v>4.5512010113780026E-2</v>
      </c>
      <c r="J10" s="14">
        <v>0</v>
      </c>
      <c r="K10" s="15">
        <v>0.12515802781289506</v>
      </c>
      <c r="L10" s="14">
        <v>0.13147914032869784</v>
      </c>
      <c r="M10" s="14">
        <v>6.0682680151706699E-2</v>
      </c>
      <c r="N10" s="14">
        <v>0.20353982300884954</v>
      </c>
      <c r="O10" s="14">
        <v>2.5284450063211127E-3</v>
      </c>
      <c r="P10" s="14">
        <v>0</v>
      </c>
      <c r="Q10" s="14">
        <v>0</v>
      </c>
      <c r="R10" s="14">
        <v>0</v>
      </c>
      <c r="S10" s="14">
        <v>0</v>
      </c>
      <c r="T10" s="14">
        <v>1.1378002528445006E-2</v>
      </c>
      <c r="U10" s="14">
        <v>7.5853350189633373E-3</v>
      </c>
      <c r="V10" s="14">
        <v>0</v>
      </c>
      <c r="W10" s="14">
        <v>0</v>
      </c>
      <c r="X10" s="14">
        <v>0</v>
      </c>
      <c r="Y10" s="14">
        <v>1.2642225031605564E-3</v>
      </c>
      <c r="Z10" s="21">
        <v>0.28824273072060685</v>
      </c>
    </row>
    <row r="11" spans="1:26" x14ac:dyDescent="0.25">
      <c r="A11" s="4">
        <v>1983</v>
      </c>
      <c r="B11" s="8">
        <v>696</v>
      </c>
      <c r="C11" s="8" t="s">
        <v>43</v>
      </c>
      <c r="D11" s="15">
        <v>5.459770114942529E-2</v>
      </c>
      <c r="E11" s="14">
        <v>2.8735632183908046E-3</v>
      </c>
      <c r="F11" s="14">
        <v>8.6206896551724137E-3</v>
      </c>
      <c r="G11" s="14">
        <v>5.0287356321839081E-2</v>
      </c>
      <c r="H11" s="14">
        <v>0</v>
      </c>
      <c r="I11" s="14">
        <v>1.1494252873563218E-2</v>
      </c>
      <c r="J11" s="14">
        <v>0</v>
      </c>
      <c r="K11" s="15">
        <v>0.14511494252873564</v>
      </c>
      <c r="L11" s="14">
        <v>0.2413793103448276</v>
      </c>
      <c r="M11" s="14">
        <v>7.183908045977011E-2</v>
      </c>
      <c r="N11" s="14">
        <v>0.18678160919540229</v>
      </c>
      <c r="O11" s="14">
        <v>2.8735632183908046E-3</v>
      </c>
      <c r="P11" s="14">
        <v>0</v>
      </c>
      <c r="Q11" s="14">
        <v>0</v>
      </c>
      <c r="R11" s="14">
        <v>0</v>
      </c>
      <c r="S11" s="14">
        <v>0</v>
      </c>
      <c r="T11" s="14">
        <v>0</v>
      </c>
      <c r="U11" s="14">
        <v>1.0057471264367816E-2</v>
      </c>
      <c r="V11" s="14">
        <v>0</v>
      </c>
      <c r="W11" s="14">
        <v>0</v>
      </c>
      <c r="X11" s="14">
        <v>0</v>
      </c>
      <c r="Y11" s="14">
        <v>0</v>
      </c>
      <c r="Z11" s="21">
        <v>0.21408045977011494</v>
      </c>
    </row>
    <row r="12" spans="1:26" x14ac:dyDescent="0.25">
      <c r="A12" s="4">
        <v>1984</v>
      </c>
      <c r="B12" s="8">
        <v>556</v>
      </c>
      <c r="C12" s="8" t="s">
        <v>43</v>
      </c>
      <c r="D12" s="15">
        <v>2.1582733812949638E-2</v>
      </c>
      <c r="E12" s="14">
        <v>3.5971223021582736E-3</v>
      </c>
      <c r="F12" s="14">
        <v>0</v>
      </c>
      <c r="G12" s="14">
        <v>1.4388489208633094E-2</v>
      </c>
      <c r="H12" s="14">
        <v>0</v>
      </c>
      <c r="I12" s="14">
        <v>1.618705035971223E-2</v>
      </c>
      <c r="J12" s="14">
        <v>0</v>
      </c>
      <c r="K12" s="15">
        <v>8.9928057553956831E-2</v>
      </c>
      <c r="L12" s="14">
        <v>0.48920863309352514</v>
      </c>
      <c r="M12" s="14">
        <v>7.0143884892086325E-2</v>
      </c>
      <c r="N12" s="14">
        <v>9.8920863309352527E-2</v>
      </c>
      <c r="O12" s="14">
        <v>1.0791366906474821E-2</v>
      </c>
      <c r="P12" s="14">
        <v>0</v>
      </c>
      <c r="Q12" s="14">
        <v>0</v>
      </c>
      <c r="R12" s="14">
        <v>0</v>
      </c>
      <c r="S12" s="14">
        <v>0</v>
      </c>
      <c r="T12" s="14">
        <v>0</v>
      </c>
      <c r="U12" s="14">
        <v>0</v>
      </c>
      <c r="V12" s="14">
        <v>0</v>
      </c>
      <c r="W12" s="14">
        <v>0</v>
      </c>
      <c r="X12" s="14">
        <v>0</v>
      </c>
      <c r="Y12" s="14">
        <v>0</v>
      </c>
      <c r="Z12" s="21">
        <v>0.18525179856115107</v>
      </c>
    </row>
    <row r="13" spans="1:26" x14ac:dyDescent="0.25">
      <c r="A13" s="4">
        <v>1985</v>
      </c>
      <c r="B13" s="8">
        <v>821</v>
      </c>
      <c r="C13" s="8" t="s">
        <v>43</v>
      </c>
      <c r="D13" s="15">
        <v>6.6991473812423874E-2</v>
      </c>
      <c r="E13" s="14">
        <v>1.3398294762484775E-2</v>
      </c>
      <c r="F13" s="14">
        <v>0</v>
      </c>
      <c r="G13" s="14">
        <v>2.0706455542021926E-2</v>
      </c>
      <c r="H13" s="14">
        <v>0</v>
      </c>
      <c r="I13" s="14">
        <v>1.5834348355663823E-2</v>
      </c>
      <c r="J13" s="14">
        <v>0</v>
      </c>
      <c r="K13" s="15">
        <v>2.3142509135200974E-2</v>
      </c>
      <c r="L13" s="14">
        <v>0.34470158343483559</v>
      </c>
      <c r="M13" s="14">
        <v>4.2630937880633372E-2</v>
      </c>
      <c r="N13" s="14">
        <v>0.18026796589524971</v>
      </c>
      <c r="O13" s="14">
        <v>6.0901339829476245E-3</v>
      </c>
      <c r="P13" s="14">
        <v>0</v>
      </c>
      <c r="Q13" s="14">
        <v>0</v>
      </c>
      <c r="R13" s="14">
        <v>0</v>
      </c>
      <c r="S13" s="14">
        <v>0</v>
      </c>
      <c r="T13" s="14">
        <v>3.0450669914738125E-2</v>
      </c>
      <c r="U13" s="14">
        <v>0</v>
      </c>
      <c r="V13" s="14">
        <v>0</v>
      </c>
      <c r="W13" s="14">
        <v>6.0901339829476245E-3</v>
      </c>
      <c r="X13" s="14">
        <v>0</v>
      </c>
      <c r="Y13" s="14">
        <v>2.4360535931790498E-3</v>
      </c>
      <c r="Z13" s="21">
        <v>0.24725943970767356</v>
      </c>
    </row>
    <row r="14" spans="1:26" x14ac:dyDescent="0.25">
      <c r="A14" s="4">
        <v>1986</v>
      </c>
      <c r="B14" s="8">
        <v>1346</v>
      </c>
      <c r="C14" s="8" t="s">
        <v>43</v>
      </c>
      <c r="D14" s="15">
        <v>2.9717682020802376E-2</v>
      </c>
      <c r="E14" s="14">
        <v>4.4576523031203564E-3</v>
      </c>
      <c r="F14" s="14">
        <v>0</v>
      </c>
      <c r="G14" s="14">
        <v>7.429420505200594E-3</v>
      </c>
      <c r="H14" s="14">
        <v>0</v>
      </c>
      <c r="I14" s="14">
        <v>1.4115898959881129E-2</v>
      </c>
      <c r="J14" s="14">
        <v>0</v>
      </c>
      <c r="K14" s="15">
        <v>9.9554234769687958E-2</v>
      </c>
      <c r="L14" s="14">
        <v>0.36701337295690933</v>
      </c>
      <c r="M14" s="14">
        <v>0.13595839524517087</v>
      </c>
      <c r="N14" s="14">
        <v>0.14710252600297177</v>
      </c>
      <c r="O14" s="14">
        <v>8.1723625557206542E-3</v>
      </c>
      <c r="P14" s="14">
        <v>0</v>
      </c>
      <c r="Q14" s="14">
        <v>0</v>
      </c>
      <c r="R14" s="14">
        <v>0</v>
      </c>
      <c r="S14" s="14">
        <v>0</v>
      </c>
      <c r="T14" s="14">
        <v>0</v>
      </c>
      <c r="U14" s="14">
        <v>0</v>
      </c>
      <c r="V14" s="14">
        <v>0</v>
      </c>
      <c r="W14" s="14">
        <v>0</v>
      </c>
      <c r="X14" s="14">
        <v>0</v>
      </c>
      <c r="Y14" s="14">
        <v>6.6864784546805346E-3</v>
      </c>
      <c r="Z14" s="21">
        <v>0.17979197622585438</v>
      </c>
    </row>
    <row r="15" spans="1:26" x14ac:dyDescent="0.25">
      <c r="A15" s="4">
        <v>1987</v>
      </c>
      <c r="B15" s="8">
        <v>797</v>
      </c>
      <c r="C15" s="8" t="s">
        <v>43</v>
      </c>
      <c r="D15" s="15">
        <v>0.10037641154328734</v>
      </c>
      <c r="E15" s="14">
        <v>0</v>
      </c>
      <c r="F15" s="14">
        <v>8.7829360100376407E-3</v>
      </c>
      <c r="G15" s="14">
        <v>4.2659974905897118E-2</v>
      </c>
      <c r="H15" s="14">
        <v>0</v>
      </c>
      <c r="I15" s="14">
        <v>4.6424090338770388E-2</v>
      </c>
      <c r="J15" s="14">
        <v>0</v>
      </c>
      <c r="K15" s="15">
        <v>2.1329987452948559E-2</v>
      </c>
      <c r="L15" s="14">
        <v>0.32371392722710163</v>
      </c>
      <c r="M15" s="14">
        <v>2.7603513174404015E-2</v>
      </c>
      <c r="N15" s="14">
        <v>7.5282308657465491E-2</v>
      </c>
      <c r="O15" s="14">
        <v>0</v>
      </c>
      <c r="P15" s="14">
        <v>7.5282308657465494E-3</v>
      </c>
      <c r="Q15" s="14">
        <v>0</v>
      </c>
      <c r="R15" s="14">
        <v>0</v>
      </c>
      <c r="S15" s="14">
        <v>0</v>
      </c>
      <c r="T15" s="14">
        <v>7.5282308657465494E-3</v>
      </c>
      <c r="U15" s="14">
        <v>0</v>
      </c>
      <c r="V15" s="14">
        <v>0</v>
      </c>
      <c r="W15" s="14">
        <v>0</v>
      </c>
      <c r="X15" s="14">
        <v>0</v>
      </c>
      <c r="Y15" s="14">
        <v>0</v>
      </c>
      <c r="Z15" s="21">
        <v>0.33877038895859474</v>
      </c>
    </row>
    <row r="16" spans="1:26" x14ac:dyDescent="0.25">
      <c r="A16" s="4">
        <v>1988</v>
      </c>
      <c r="B16" s="8">
        <v>551</v>
      </c>
      <c r="C16" s="8" t="s">
        <v>43</v>
      </c>
      <c r="D16" s="15">
        <v>2.3593466424682394E-2</v>
      </c>
      <c r="E16" s="14">
        <v>1.8148820326678767E-2</v>
      </c>
      <c r="F16" s="14">
        <v>0</v>
      </c>
      <c r="G16" s="14">
        <v>2.1778584392014518E-2</v>
      </c>
      <c r="H16" s="14">
        <v>0</v>
      </c>
      <c r="I16" s="14">
        <v>2.7223230490018149E-2</v>
      </c>
      <c r="J16" s="14">
        <v>1.6333938294010888E-2</v>
      </c>
      <c r="K16" s="15">
        <v>1.6333938294010888E-2</v>
      </c>
      <c r="L16" s="14">
        <v>0.44827586206896552</v>
      </c>
      <c r="M16" s="14">
        <v>1.0889292196007259E-2</v>
      </c>
      <c r="N16" s="14">
        <v>0.12159709618874771</v>
      </c>
      <c r="O16" s="14">
        <v>0</v>
      </c>
      <c r="P16" s="14">
        <v>0</v>
      </c>
      <c r="Q16" s="14">
        <v>0</v>
      </c>
      <c r="R16" s="14">
        <v>0</v>
      </c>
      <c r="S16" s="14">
        <v>0</v>
      </c>
      <c r="T16" s="14">
        <v>1.2704174228675136E-2</v>
      </c>
      <c r="U16" s="14">
        <v>0</v>
      </c>
      <c r="V16" s="14">
        <v>0</v>
      </c>
      <c r="W16" s="14">
        <v>0</v>
      </c>
      <c r="X16" s="14">
        <v>0</v>
      </c>
      <c r="Y16" s="14">
        <v>3.629764065335753E-3</v>
      </c>
      <c r="Z16" s="21">
        <v>0.27949183303085301</v>
      </c>
    </row>
    <row r="17" spans="1:26" x14ac:dyDescent="0.25">
      <c r="A17" s="4">
        <v>1989</v>
      </c>
      <c r="B17" s="8">
        <v>631</v>
      </c>
      <c r="C17" s="8" t="s">
        <v>43</v>
      </c>
      <c r="D17" s="15">
        <v>3.6450079239302699E-2</v>
      </c>
      <c r="E17" s="14">
        <v>4.9128367670364499E-2</v>
      </c>
      <c r="F17" s="14">
        <v>7.9239302694136295E-3</v>
      </c>
      <c r="G17" s="14">
        <v>3.486529318541997E-2</v>
      </c>
      <c r="H17" s="14">
        <v>0</v>
      </c>
      <c r="I17" s="14">
        <v>4.9128367670364499E-2</v>
      </c>
      <c r="J17" s="14">
        <v>0</v>
      </c>
      <c r="K17" s="15">
        <v>1.9017432646592711E-2</v>
      </c>
      <c r="L17" s="14">
        <v>0.42313787638668782</v>
      </c>
      <c r="M17" s="14">
        <v>4.7543581616481777E-3</v>
      </c>
      <c r="N17" s="14">
        <v>7.7654516640253565E-2</v>
      </c>
      <c r="O17" s="14">
        <v>0</v>
      </c>
      <c r="P17" s="14">
        <v>3.1695721077654518E-3</v>
      </c>
      <c r="Q17" s="14">
        <v>0</v>
      </c>
      <c r="R17" s="14">
        <v>0</v>
      </c>
      <c r="S17" s="14">
        <v>0</v>
      </c>
      <c r="T17" s="14">
        <v>0</v>
      </c>
      <c r="U17" s="14">
        <v>1.1093502377179081E-2</v>
      </c>
      <c r="V17" s="14">
        <v>0</v>
      </c>
      <c r="W17" s="14">
        <v>0</v>
      </c>
      <c r="X17" s="14">
        <v>0</v>
      </c>
      <c r="Y17" s="14">
        <v>1.5847860538827259E-2</v>
      </c>
      <c r="Z17" s="21">
        <v>0.26782884310618066</v>
      </c>
    </row>
    <row r="18" spans="1:26" x14ac:dyDescent="0.25">
      <c r="A18" s="4">
        <v>1990</v>
      </c>
      <c r="B18" s="8">
        <v>781</v>
      </c>
      <c r="C18" s="8" t="s">
        <v>43</v>
      </c>
      <c r="D18" s="15">
        <v>4.4814340588988477E-2</v>
      </c>
      <c r="E18" s="14">
        <v>4.353393085787452E-2</v>
      </c>
      <c r="F18" s="14">
        <v>0</v>
      </c>
      <c r="G18" s="14">
        <v>6.530089628681178E-2</v>
      </c>
      <c r="H18" s="14">
        <v>1.6645326504481434E-2</v>
      </c>
      <c r="I18" s="14">
        <v>2.9449423815621E-2</v>
      </c>
      <c r="J18" s="14">
        <v>0</v>
      </c>
      <c r="K18" s="15">
        <v>3.5851472471190783E-2</v>
      </c>
      <c r="L18" s="14">
        <v>0.24839948783610757</v>
      </c>
      <c r="M18" s="14">
        <v>1.5364916773367477E-2</v>
      </c>
      <c r="N18" s="14">
        <v>0.15877080665813059</v>
      </c>
      <c r="O18" s="14">
        <v>0</v>
      </c>
      <c r="P18" s="14">
        <v>1.2804097311139564E-3</v>
      </c>
      <c r="Q18" s="14">
        <v>0</v>
      </c>
      <c r="R18" s="14">
        <v>0</v>
      </c>
      <c r="S18" s="14">
        <v>0</v>
      </c>
      <c r="T18" s="14">
        <v>0</v>
      </c>
      <c r="U18" s="14">
        <v>2.5608194622279128E-2</v>
      </c>
      <c r="V18" s="14">
        <v>0</v>
      </c>
      <c r="W18" s="14">
        <v>3.8412291933418692E-3</v>
      </c>
      <c r="X18" s="14">
        <v>0</v>
      </c>
      <c r="Y18" s="14">
        <v>5.1216389244558257E-3</v>
      </c>
      <c r="Z18" s="21">
        <v>0.3060179257362356</v>
      </c>
    </row>
    <row r="19" spans="1:26" x14ac:dyDescent="0.25">
      <c r="A19" s="4">
        <v>1991</v>
      </c>
      <c r="B19" s="8">
        <v>799</v>
      </c>
      <c r="C19" s="8" t="s">
        <v>43</v>
      </c>
      <c r="D19" s="15">
        <v>2.7534418022528158E-2</v>
      </c>
      <c r="E19" s="14">
        <v>3.3792240300375469E-2</v>
      </c>
      <c r="F19" s="14">
        <v>0</v>
      </c>
      <c r="G19" s="14">
        <v>2.2528160200250311E-2</v>
      </c>
      <c r="H19" s="14">
        <v>0</v>
      </c>
      <c r="I19" s="14">
        <v>1.8773466833541929E-2</v>
      </c>
      <c r="J19" s="14">
        <v>0</v>
      </c>
      <c r="K19" s="15">
        <v>5.8823529411764705E-2</v>
      </c>
      <c r="L19" s="14">
        <v>0.44806007509386736</v>
      </c>
      <c r="M19" s="14">
        <v>1.2515644555694618E-2</v>
      </c>
      <c r="N19" s="14">
        <v>7.1339173967459313E-2</v>
      </c>
      <c r="O19" s="14">
        <v>6.2578222778473091E-3</v>
      </c>
      <c r="P19" s="14">
        <v>5.0062578222778474E-3</v>
      </c>
      <c r="Q19" s="14">
        <v>0</v>
      </c>
      <c r="R19" s="14">
        <v>0</v>
      </c>
      <c r="S19" s="14">
        <v>0</v>
      </c>
      <c r="T19" s="14">
        <v>5.0062578222778474E-3</v>
      </c>
      <c r="U19" s="14">
        <v>0</v>
      </c>
      <c r="V19" s="14">
        <v>0</v>
      </c>
      <c r="W19" s="14">
        <v>0</v>
      </c>
      <c r="X19" s="14">
        <v>0</v>
      </c>
      <c r="Y19" s="14">
        <v>1.3767209011264081E-2</v>
      </c>
      <c r="Z19" s="21">
        <v>0.27659574468085107</v>
      </c>
    </row>
    <row r="20" spans="1:26" x14ac:dyDescent="0.25">
      <c r="A20" s="4">
        <v>1992</v>
      </c>
      <c r="B20" s="8">
        <v>770</v>
      </c>
      <c r="C20" s="8" t="s">
        <v>43</v>
      </c>
      <c r="D20" s="15">
        <v>3.1168831168831172E-2</v>
      </c>
      <c r="E20" s="14">
        <v>5.1948051948051951E-2</v>
      </c>
      <c r="F20" s="14">
        <v>2.3376623376623377E-2</v>
      </c>
      <c r="G20" s="14">
        <v>5.3246753246753244E-2</v>
      </c>
      <c r="H20" s="14">
        <v>0</v>
      </c>
      <c r="I20" s="14">
        <v>3.1168831168831169E-2</v>
      </c>
      <c r="J20" s="14">
        <v>0</v>
      </c>
      <c r="K20" s="15">
        <v>9.6103896103896108E-2</v>
      </c>
      <c r="L20" s="14">
        <v>0.40389610389610386</v>
      </c>
      <c r="M20" s="14">
        <v>5.4545454545454543E-2</v>
      </c>
      <c r="N20" s="14">
        <v>4.2857142857142858E-2</v>
      </c>
      <c r="O20" s="14">
        <v>1.1688311688311689E-2</v>
      </c>
      <c r="P20" s="14">
        <v>0</v>
      </c>
      <c r="Q20" s="14">
        <v>0</v>
      </c>
      <c r="R20" s="14">
        <v>0</v>
      </c>
      <c r="S20" s="14">
        <v>0</v>
      </c>
      <c r="T20" s="14">
        <v>3.8961038961038961E-3</v>
      </c>
      <c r="U20" s="14">
        <v>0</v>
      </c>
      <c r="V20" s="14">
        <v>0</v>
      </c>
      <c r="W20" s="14">
        <v>0</v>
      </c>
      <c r="X20" s="14">
        <v>0</v>
      </c>
      <c r="Y20" s="14">
        <v>1.038961038961039E-2</v>
      </c>
      <c r="Z20" s="21">
        <v>0.18571428571428572</v>
      </c>
    </row>
    <row r="21" spans="1:26" x14ac:dyDescent="0.25">
      <c r="A21" s="4">
        <v>1993</v>
      </c>
      <c r="B21" s="8">
        <v>523</v>
      </c>
      <c r="C21" s="8" t="s">
        <v>43</v>
      </c>
      <c r="D21" s="15">
        <v>1.3384321223709368E-2</v>
      </c>
      <c r="E21" s="14">
        <v>2.2944550669216062E-2</v>
      </c>
      <c r="F21" s="14">
        <v>0</v>
      </c>
      <c r="G21" s="14">
        <v>1.7208413001912046E-2</v>
      </c>
      <c r="H21" s="14">
        <v>0</v>
      </c>
      <c r="I21" s="14">
        <v>1.7208413001912046E-2</v>
      </c>
      <c r="J21" s="14">
        <v>0</v>
      </c>
      <c r="K21" s="15">
        <v>4.2065009560229447E-2</v>
      </c>
      <c r="L21" s="14">
        <v>0.5047801147227533</v>
      </c>
      <c r="M21" s="14">
        <v>4.2065009560229447E-2</v>
      </c>
      <c r="N21" s="14">
        <v>8.0305927342256209E-2</v>
      </c>
      <c r="O21" s="14">
        <v>0</v>
      </c>
      <c r="P21" s="14">
        <v>0</v>
      </c>
      <c r="Q21" s="14">
        <v>0</v>
      </c>
      <c r="R21" s="14">
        <v>0</v>
      </c>
      <c r="S21" s="14">
        <v>0</v>
      </c>
      <c r="T21" s="14">
        <v>0</v>
      </c>
      <c r="U21" s="14">
        <v>1.1472275334608031E-2</v>
      </c>
      <c r="V21" s="14">
        <v>0</v>
      </c>
      <c r="W21" s="14">
        <v>0</v>
      </c>
      <c r="X21" s="14">
        <v>0</v>
      </c>
      <c r="Y21" s="14">
        <v>1.9120458891013384E-3</v>
      </c>
      <c r="Z21" s="21">
        <v>0.24665391969407266</v>
      </c>
    </row>
    <row r="22" spans="1:26" x14ac:dyDescent="0.25">
      <c r="A22" s="4">
        <v>1994</v>
      </c>
      <c r="B22" s="8">
        <v>279</v>
      </c>
      <c r="C22" s="8" t="s">
        <v>43</v>
      </c>
      <c r="D22" s="15">
        <v>5.0179211469534052E-2</v>
      </c>
      <c r="E22" s="14">
        <v>0</v>
      </c>
      <c r="F22" s="14">
        <v>0</v>
      </c>
      <c r="G22" s="14">
        <v>1.4336917562724014E-2</v>
      </c>
      <c r="H22" s="14">
        <v>1.7921146953405017E-2</v>
      </c>
      <c r="I22" s="14">
        <v>2.8673835125448029E-2</v>
      </c>
      <c r="J22" s="14">
        <v>0</v>
      </c>
      <c r="K22" s="15">
        <v>5.0179211469534052E-2</v>
      </c>
      <c r="L22" s="14">
        <v>0.32616487455197135</v>
      </c>
      <c r="M22" s="14">
        <v>1.4336917562724014E-2</v>
      </c>
      <c r="N22" s="14">
        <v>4.6594982078853042E-2</v>
      </c>
      <c r="O22" s="14">
        <v>0</v>
      </c>
      <c r="P22" s="14">
        <v>0</v>
      </c>
      <c r="Q22" s="14">
        <v>0</v>
      </c>
      <c r="R22" s="14">
        <v>0</v>
      </c>
      <c r="S22" s="14">
        <v>0</v>
      </c>
      <c r="T22" s="14">
        <v>2.8673835125448029E-2</v>
      </c>
      <c r="U22" s="14">
        <v>0</v>
      </c>
      <c r="V22" s="14">
        <v>0</v>
      </c>
      <c r="W22" s="14">
        <v>1.0752688172043012E-2</v>
      </c>
      <c r="X22" s="14">
        <v>0</v>
      </c>
      <c r="Y22" s="14">
        <v>3.5842293906810036E-3</v>
      </c>
      <c r="Z22" s="21">
        <v>0.40860215053763443</v>
      </c>
    </row>
    <row r="23" spans="1:26" x14ac:dyDescent="0.25">
      <c r="A23" s="4">
        <v>1995</v>
      </c>
      <c r="B23" s="8">
        <v>248</v>
      </c>
      <c r="C23" s="8" t="s">
        <v>43</v>
      </c>
      <c r="D23" s="15">
        <v>6.8548387096774188E-2</v>
      </c>
      <c r="E23" s="14">
        <v>0</v>
      </c>
      <c r="F23" s="14">
        <v>0</v>
      </c>
      <c r="G23" s="14">
        <v>1.6129032258064516E-2</v>
      </c>
      <c r="H23" s="14">
        <v>0</v>
      </c>
      <c r="I23" s="14">
        <v>0</v>
      </c>
      <c r="J23" s="14">
        <v>0</v>
      </c>
      <c r="K23" s="15">
        <v>0</v>
      </c>
      <c r="L23" s="14">
        <v>0.31048387096774194</v>
      </c>
      <c r="M23" s="14">
        <v>0</v>
      </c>
      <c r="N23" s="14">
        <v>0.10887096774193548</v>
      </c>
      <c r="O23" s="14">
        <v>0</v>
      </c>
      <c r="P23" s="14">
        <v>0</v>
      </c>
      <c r="Q23" s="14">
        <v>0</v>
      </c>
      <c r="R23" s="14">
        <v>0</v>
      </c>
      <c r="S23" s="14">
        <v>0</v>
      </c>
      <c r="T23" s="14">
        <v>0</v>
      </c>
      <c r="U23" s="14">
        <v>0</v>
      </c>
      <c r="V23" s="14">
        <v>0</v>
      </c>
      <c r="W23" s="14">
        <v>0</v>
      </c>
      <c r="X23" s="14">
        <v>0</v>
      </c>
      <c r="Y23" s="14">
        <v>4.0322580645161289E-3</v>
      </c>
      <c r="Z23" s="21">
        <v>0.49193548387096775</v>
      </c>
    </row>
    <row r="24" spans="1:26" x14ac:dyDescent="0.25">
      <c r="A24" s="4">
        <v>1996</v>
      </c>
      <c r="B24" s="8">
        <v>375</v>
      </c>
      <c r="C24" s="8" t="s">
        <v>43</v>
      </c>
      <c r="D24" s="15">
        <v>3.2000000000000001E-2</v>
      </c>
      <c r="E24" s="14">
        <v>0</v>
      </c>
      <c r="F24" s="14">
        <v>0</v>
      </c>
      <c r="G24" s="14">
        <v>5.3333333333333332E-3</v>
      </c>
      <c r="H24" s="14">
        <v>0</v>
      </c>
      <c r="I24" s="14">
        <v>2.6666666666666666E-3</v>
      </c>
      <c r="J24" s="14">
        <v>0</v>
      </c>
      <c r="K24" s="15">
        <v>0</v>
      </c>
      <c r="L24" s="14">
        <v>0.57066666666666654</v>
      </c>
      <c r="M24" s="14">
        <v>0</v>
      </c>
      <c r="N24" s="14">
        <v>1.0666666666666666E-2</v>
      </c>
      <c r="O24" s="14">
        <v>8.0000000000000002E-3</v>
      </c>
      <c r="P24" s="14">
        <v>0</v>
      </c>
      <c r="Q24" s="14">
        <v>0</v>
      </c>
      <c r="R24" s="14">
        <v>0</v>
      </c>
      <c r="S24" s="14">
        <v>0</v>
      </c>
      <c r="T24" s="14">
        <v>0</v>
      </c>
      <c r="U24" s="14">
        <v>1.0666666666666666E-2</v>
      </c>
      <c r="V24" s="14">
        <v>0</v>
      </c>
      <c r="W24" s="14">
        <v>0</v>
      </c>
      <c r="X24" s="14">
        <v>0</v>
      </c>
      <c r="Y24" s="14">
        <v>2.6666666666666666E-3</v>
      </c>
      <c r="Z24" s="21">
        <v>0.35733333333333334</v>
      </c>
    </row>
    <row r="25" spans="1:26" x14ac:dyDescent="0.25">
      <c r="A25" s="4">
        <v>1997</v>
      </c>
      <c r="B25" s="8">
        <v>234</v>
      </c>
      <c r="C25" s="8" t="s">
        <v>43</v>
      </c>
      <c r="D25" s="15">
        <v>4.2735042735042736E-2</v>
      </c>
      <c r="E25" s="14">
        <v>0</v>
      </c>
      <c r="F25" s="14">
        <v>0</v>
      </c>
      <c r="G25" s="14">
        <v>3.4188034188034191E-2</v>
      </c>
      <c r="H25" s="14">
        <v>0</v>
      </c>
      <c r="I25" s="14">
        <v>0</v>
      </c>
      <c r="J25" s="14">
        <v>4.2735042735042736E-2</v>
      </c>
      <c r="K25" s="15">
        <v>8.5470085470085479E-3</v>
      </c>
      <c r="L25" s="14">
        <v>0.3247863247863248</v>
      </c>
      <c r="M25" s="14">
        <v>3.4188034188034191E-2</v>
      </c>
      <c r="N25" s="14">
        <v>4.7008547008547008E-2</v>
      </c>
      <c r="O25" s="14">
        <v>1.7094017094017096E-2</v>
      </c>
      <c r="P25" s="14">
        <v>0</v>
      </c>
      <c r="Q25" s="14">
        <v>0</v>
      </c>
      <c r="R25" s="14">
        <v>0</v>
      </c>
      <c r="S25" s="14">
        <v>0</v>
      </c>
      <c r="T25" s="14">
        <v>0</v>
      </c>
      <c r="U25" s="14">
        <v>0</v>
      </c>
      <c r="V25" s="14">
        <v>0</v>
      </c>
      <c r="W25" s="14">
        <v>0</v>
      </c>
      <c r="X25" s="14">
        <v>0</v>
      </c>
      <c r="Y25" s="14">
        <v>4.2735042735042739E-3</v>
      </c>
      <c r="Z25" s="21">
        <v>0.44444444444444442</v>
      </c>
    </row>
    <row r="26" spans="1:26" x14ac:dyDescent="0.25">
      <c r="A26" s="4">
        <v>1998</v>
      </c>
      <c r="B26" s="8">
        <v>209</v>
      </c>
      <c r="C26" s="8" t="s">
        <v>43</v>
      </c>
      <c r="D26" s="15">
        <v>7.1770334928229665E-2</v>
      </c>
      <c r="E26" s="14">
        <v>4.7846889952153108E-3</v>
      </c>
      <c r="F26" s="14">
        <v>0</v>
      </c>
      <c r="G26" s="14">
        <v>0</v>
      </c>
      <c r="H26" s="14">
        <v>0</v>
      </c>
      <c r="I26" s="14">
        <v>0</v>
      </c>
      <c r="J26" s="14">
        <v>0</v>
      </c>
      <c r="K26" s="15">
        <v>0</v>
      </c>
      <c r="L26" s="14">
        <v>0.28708133971291866</v>
      </c>
      <c r="M26" s="14">
        <v>0</v>
      </c>
      <c r="N26" s="14">
        <v>0</v>
      </c>
      <c r="O26" s="14">
        <v>1.9138755980861243E-2</v>
      </c>
      <c r="P26" s="14">
        <v>0</v>
      </c>
      <c r="Q26" s="14">
        <v>0</v>
      </c>
      <c r="R26" s="14">
        <v>0</v>
      </c>
      <c r="S26" s="14">
        <v>0</v>
      </c>
      <c r="T26" s="14">
        <v>0</v>
      </c>
      <c r="U26" s="14">
        <v>0</v>
      </c>
      <c r="V26" s="14">
        <v>0</v>
      </c>
      <c r="W26" s="14">
        <v>0</v>
      </c>
      <c r="X26" s="14">
        <v>0</v>
      </c>
      <c r="Y26" s="14">
        <v>2.3923444976076555E-2</v>
      </c>
      <c r="Z26" s="21">
        <v>0.59330143540669855</v>
      </c>
    </row>
    <row r="27" spans="1:26" x14ac:dyDescent="0.25">
      <c r="A27" s="4">
        <v>1999</v>
      </c>
      <c r="B27" s="8">
        <v>298</v>
      </c>
      <c r="C27" s="8" t="s">
        <v>43</v>
      </c>
      <c r="D27" s="15">
        <v>6.0402684563758385E-2</v>
      </c>
      <c r="E27" s="14">
        <v>2.0134228187919462E-2</v>
      </c>
      <c r="F27" s="14">
        <v>0</v>
      </c>
      <c r="G27" s="14">
        <v>3.6912751677852351E-2</v>
      </c>
      <c r="H27" s="14">
        <v>2.3489932885906041E-2</v>
      </c>
      <c r="I27" s="14">
        <v>0</v>
      </c>
      <c r="J27" s="14">
        <v>3.6912751677852351E-2</v>
      </c>
      <c r="K27" s="15">
        <v>0</v>
      </c>
      <c r="L27" s="14">
        <v>0.17114093959731544</v>
      </c>
      <c r="M27" s="14">
        <v>3.6912751677852351E-2</v>
      </c>
      <c r="N27" s="14">
        <v>0</v>
      </c>
      <c r="O27" s="14">
        <v>0</v>
      </c>
      <c r="P27" s="14">
        <v>0</v>
      </c>
      <c r="Q27" s="14">
        <v>0</v>
      </c>
      <c r="R27" s="14">
        <v>0</v>
      </c>
      <c r="S27" s="14">
        <v>0</v>
      </c>
      <c r="T27" s="14">
        <v>1.0067114093959731E-2</v>
      </c>
      <c r="U27" s="14">
        <v>0</v>
      </c>
      <c r="V27" s="14">
        <v>0</v>
      </c>
      <c r="W27" s="14">
        <v>0</v>
      </c>
      <c r="X27" s="14">
        <v>0</v>
      </c>
      <c r="Y27" s="14">
        <v>1.6778523489932886E-2</v>
      </c>
      <c r="Z27" s="21">
        <v>0.58724832214765099</v>
      </c>
    </row>
    <row r="28" spans="1:26" x14ac:dyDescent="0.25">
      <c r="A28" s="4">
        <v>2000</v>
      </c>
      <c r="B28" s="8">
        <v>249</v>
      </c>
      <c r="C28" s="8" t="s">
        <v>43</v>
      </c>
      <c r="D28" s="15">
        <v>0.1646586345381526</v>
      </c>
      <c r="E28" s="14">
        <v>1.6064257028112448E-2</v>
      </c>
      <c r="F28" s="14">
        <v>0</v>
      </c>
      <c r="G28" s="14">
        <v>0</v>
      </c>
      <c r="H28" s="14">
        <v>0</v>
      </c>
      <c r="I28" s="14">
        <v>0</v>
      </c>
      <c r="J28" s="14">
        <v>0</v>
      </c>
      <c r="K28" s="15">
        <v>0</v>
      </c>
      <c r="L28" s="14">
        <v>0.17269076305220882</v>
      </c>
      <c r="M28" s="14">
        <v>0</v>
      </c>
      <c r="N28" s="14">
        <v>4.0160642570281121E-3</v>
      </c>
      <c r="O28" s="14">
        <v>0</v>
      </c>
      <c r="P28" s="14">
        <v>0</v>
      </c>
      <c r="Q28" s="14">
        <v>0</v>
      </c>
      <c r="R28" s="14">
        <v>0</v>
      </c>
      <c r="S28" s="14">
        <v>0</v>
      </c>
      <c r="T28" s="14">
        <v>3.614457831325301E-2</v>
      </c>
      <c r="U28" s="14">
        <v>0</v>
      </c>
      <c r="V28" s="14">
        <v>0</v>
      </c>
      <c r="W28" s="14">
        <v>0</v>
      </c>
      <c r="X28" s="14">
        <v>0</v>
      </c>
      <c r="Y28" s="14">
        <v>0</v>
      </c>
      <c r="Z28" s="21">
        <v>0.60642570281124497</v>
      </c>
    </row>
    <row r="29" spans="1:26" x14ac:dyDescent="0.25">
      <c r="A29" s="4">
        <v>2001</v>
      </c>
      <c r="B29" s="8">
        <v>534</v>
      </c>
      <c r="C29" s="8" t="s">
        <v>43</v>
      </c>
      <c r="D29" s="15">
        <v>5.2434456928838954E-2</v>
      </c>
      <c r="E29" s="14">
        <v>0.10486891385767791</v>
      </c>
      <c r="F29" s="14">
        <v>0</v>
      </c>
      <c r="G29" s="14">
        <v>0</v>
      </c>
      <c r="H29" s="14">
        <v>9.1760299625468167E-2</v>
      </c>
      <c r="I29" s="14">
        <v>5.6179775280898875E-3</v>
      </c>
      <c r="J29" s="14">
        <v>0</v>
      </c>
      <c r="K29" s="15">
        <v>0</v>
      </c>
      <c r="L29" s="14">
        <v>0.12546816479400749</v>
      </c>
      <c r="M29" s="14">
        <v>0</v>
      </c>
      <c r="N29" s="14">
        <v>0</v>
      </c>
      <c r="O29" s="14">
        <v>9.3632958801498131E-3</v>
      </c>
      <c r="P29" s="14">
        <v>0</v>
      </c>
      <c r="Q29" s="14">
        <v>0</v>
      </c>
      <c r="R29" s="14">
        <v>0</v>
      </c>
      <c r="S29" s="14">
        <v>0</v>
      </c>
      <c r="T29" s="14">
        <v>1.8726591760299626E-2</v>
      </c>
      <c r="U29" s="14">
        <v>0</v>
      </c>
      <c r="V29" s="14">
        <v>0</v>
      </c>
      <c r="W29" s="14">
        <v>0</v>
      </c>
      <c r="X29" s="14">
        <v>0</v>
      </c>
      <c r="Y29" s="14">
        <v>1.6853932584269662E-2</v>
      </c>
      <c r="Z29" s="21">
        <v>0.57490636704119846</v>
      </c>
    </row>
    <row r="30" spans="1:26" x14ac:dyDescent="0.25">
      <c r="A30" s="4">
        <v>2002</v>
      </c>
      <c r="B30" s="8">
        <v>342</v>
      </c>
      <c r="C30" s="8" t="s">
        <v>43</v>
      </c>
      <c r="D30" s="15">
        <v>0.10526315789473684</v>
      </c>
      <c r="E30" s="14">
        <v>0</v>
      </c>
      <c r="F30" s="14">
        <v>3.2163742690058478E-2</v>
      </c>
      <c r="G30" s="14">
        <v>3.5087719298245612E-2</v>
      </c>
      <c r="H30" s="14">
        <v>0</v>
      </c>
      <c r="I30" s="14">
        <v>1.7543859649122806E-2</v>
      </c>
      <c r="J30" s="14">
        <v>3.2163742690058478E-2</v>
      </c>
      <c r="K30" s="15">
        <v>0</v>
      </c>
      <c r="L30" s="14">
        <v>0.12865497076023391</v>
      </c>
      <c r="M30" s="14">
        <v>0</v>
      </c>
      <c r="N30" s="14">
        <v>4.9707602339181284E-2</v>
      </c>
      <c r="O30" s="14">
        <v>3.2163742690058478E-2</v>
      </c>
      <c r="P30" s="14">
        <v>0</v>
      </c>
      <c r="Q30" s="14">
        <v>8.771929824561403E-3</v>
      </c>
      <c r="R30" s="14">
        <v>0</v>
      </c>
      <c r="S30" s="14">
        <v>0</v>
      </c>
      <c r="T30" s="14">
        <v>2.046783625730994E-2</v>
      </c>
      <c r="U30" s="14">
        <v>0</v>
      </c>
      <c r="V30" s="14">
        <v>0</v>
      </c>
      <c r="W30" s="14">
        <v>0</v>
      </c>
      <c r="X30" s="14">
        <v>0</v>
      </c>
      <c r="Y30" s="14">
        <v>2.3391812865497075E-2</v>
      </c>
      <c r="Z30" s="21">
        <v>0.51461988304093564</v>
      </c>
    </row>
    <row r="31" spans="1:26" x14ac:dyDescent="0.25">
      <c r="A31" s="4">
        <v>2003</v>
      </c>
      <c r="B31" s="8">
        <v>262</v>
      </c>
      <c r="C31" s="8" t="s">
        <v>43</v>
      </c>
      <c r="D31" s="15">
        <v>8.3969465648854963E-2</v>
      </c>
      <c r="E31" s="14">
        <v>3.8167938931297708E-3</v>
      </c>
      <c r="F31" s="14">
        <v>1.9083969465648856E-2</v>
      </c>
      <c r="G31" s="14">
        <v>0</v>
      </c>
      <c r="H31" s="14">
        <v>0</v>
      </c>
      <c r="I31" s="14">
        <v>3.4351145038167941E-2</v>
      </c>
      <c r="J31" s="14">
        <v>0</v>
      </c>
      <c r="K31" s="15">
        <v>0</v>
      </c>
      <c r="L31" s="14">
        <v>0.18320610687022901</v>
      </c>
      <c r="M31" s="14">
        <v>0</v>
      </c>
      <c r="N31" s="14">
        <v>0</v>
      </c>
      <c r="O31" s="14">
        <v>9.9236641221374045E-2</v>
      </c>
      <c r="P31" s="14">
        <v>0</v>
      </c>
      <c r="Q31" s="14">
        <v>0</v>
      </c>
      <c r="R31" s="14">
        <v>0</v>
      </c>
      <c r="S31" s="14">
        <v>0</v>
      </c>
      <c r="T31" s="14">
        <v>0</v>
      </c>
      <c r="U31" s="14">
        <v>0</v>
      </c>
      <c r="V31" s="14">
        <v>0</v>
      </c>
      <c r="W31" s="14">
        <v>0</v>
      </c>
      <c r="X31" s="14">
        <v>0</v>
      </c>
      <c r="Y31" s="14">
        <v>2.2900763358778626E-2</v>
      </c>
      <c r="Z31" s="21">
        <v>0.55343511450381677</v>
      </c>
    </row>
    <row r="32" spans="1:26" x14ac:dyDescent="0.25">
      <c r="A32" s="4">
        <v>2004</v>
      </c>
      <c r="B32" s="8">
        <v>395</v>
      </c>
      <c r="C32" s="8" t="s">
        <v>43</v>
      </c>
      <c r="D32" s="15">
        <v>8.8607594936708861E-2</v>
      </c>
      <c r="E32" s="14">
        <v>0</v>
      </c>
      <c r="F32" s="14">
        <v>2.5316455696202532E-3</v>
      </c>
      <c r="G32" s="14">
        <v>5.5696202531645568E-2</v>
      </c>
      <c r="H32" s="14">
        <v>0</v>
      </c>
      <c r="I32" s="14">
        <v>1.5189873417721518E-2</v>
      </c>
      <c r="J32" s="14">
        <v>0</v>
      </c>
      <c r="K32" s="15">
        <v>0</v>
      </c>
      <c r="L32" s="14">
        <v>0.1240506329113924</v>
      </c>
      <c r="M32" s="14">
        <v>0</v>
      </c>
      <c r="N32" s="14">
        <v>0</v>
      </c>
      <c r="O32" s="14">
        <v>0</v>
      </c>
      <c r="P32" s="14">
        <v>5.0632911392405064E-3</v>
      </c>
      <c r="Q32" s="14">
        <v>0</v>
      </c>
      <c r="R32" s="14">
        <v>0</v>
      </c>
      <c r="S32" s="14">
        <v>0</v>
      </c>
      <c r="T32" s="14">
        <v>1.5189873417721518E-2</v>
      </c>
      <c r="U32" s="14">
        <v>0</v>
      </c>
      <c r="V32" s="14">
        <v>0</v>
      </c>
      <c r="W32" s="14">
        <v>0</v>
      </c>
      <c r="X32" s="14">
        <v>0</v>
      </c>
      <c r="Y32" s="14">
        <v>2.0253164556962026E-2</v>
      </c>
      <c r="Z32" s="21">
        <v>0.67341772151898738</v>
      </c>
    </row>
    <row r="33" spans="1:26" x14ac:dyDescent="0.25">
      <c r="A33" s="4">
        <v>2005</v>
      </c>
      <c r="B33" s="8">
        <v>609</v>
      </c>
      <c r="C33" s="8" t="s">
        <v>43</v>
      </c>
      <c r="D33" s="15">
        <v>9.5238095238095233E-2</v>
      </c>
      <c r="E33" s="14">
        <v>3.2840722495894909E-3</v>
      </c>
      <c r="F33" s="14">
        <v>0</v>
      </c>
      <c r="G33" s="14">
        <v>1.9704433497536946E-2</v>
      </c>
      <c r="H33" s="14">
        <v>0</v>
      </c>
      <c r="I33" s="14">
        <v>5.2545155993431854E-2</v>
      </c>
      <c r="J33" s="14">
        <v>2.7914614121510674E-2</v>
      </c>
      <c r="K33" s="15">
        <v>0</v>
      </c>
      <c r="L33" s="14">
        <v>0.22331691297208539</v>
      </c>
      <c r="M33" s="14">
        <v>0</v>
      </c>
      <c r="N33" s="14">
        <v>9.852216748768473E-3</v>
      </c>
      <c r="O33" s="14">
        <v>2.6272577996715927E-2</v>
      </c>
      <c r="P33" s="14">
        <v>4.9261083743842365E-3</v>
      </c>
      <c r="Q33" s="14">
        <v>6.5681444991789817E-3</v>
      </c>
      <c r="R33" s="14">
        <v>0</v>
      </c>
      <c r="S33" s="14">
        <v>0</v>
      </c>
      <c r="T33" s="14">
        <v>3.4482758620689655E-2</v>
      </c>
      <c r="U33" s="14">
        <v>0</v>
      </c>
      <c r="V33" s="14">
        <v>0</v>
      </c>
      <c r="W33" s="14">
        <v>0</v>
      </c>
      <c r="X33" s="14">
        <v>0</v>
      </c>
      <c r="Y33" s="14">
        <v>1.1494252873563218E-2</v>
      </c>
      <c r="Z33" s="21">
        <v>0.48440065681444994</v>
      </c>
    </row>
    <row r="34" spans="1:26" x14ac:dyDescent="0.25">
      <c r="A34" s="4">
        <v>2006</v>
      </c>
      <c r="B34" s="8">
        <v>624</v>
      </c>
      <c r="C34" s="8" t="s">
        <v>43</v>
      </c>
      <c r="D34" s="15">
        <v>5.2884615384615377E-2</v>
      </c>
      <c r="E34" s="14">
        <v>3.8461538461538464E-2</v>
      </c>
      <c r="F34" s="14">
        <v>9.6153846153846159E-3</v>
      </c>
      <c r="G34" s="14">
        <v>1.6025641025641024E-2</v>
      </c>
      <c r="H34" s="14">
        <v>0</v>
      </c>
      <c r="I34" s="14">
        <v>6.41025641025641E-3</v>
      </c>
      <c r="J34" s="14">
        <v>0</v>
      </c>
      <c r="K34" s="15">
        <v>0</v>
      </c>
      <c r="L34" s="14">
        <v>9.6153846153846145E-2</v>
      </c>
      <c r="M34" s="14">
        <v>0</v>
      </c>
      <c r="N34" s="14">
        <v>0</v>
      </c>
      <c r="O34" s="14">
        <v>2.8846153846153848E-2</v>
      </c>
      <c r="P34" s="14">
        <v>0</v>
      </c>
      <c r="Q34" s="14">
        <v>4.807692307692308E-3</v>
      </c>
      <c r="R34" s="14">
        <v>0</v>
      </c>
      <c r="S34" s="14">
        <v>0</v>
      </c>
      <c r="T34" s="14">
        <v>1.6025641025641025E-3</v>
      </c>
      <c r="U34" s="14">
        <v>0</v>
      </c>
      <c r="V34" s="14">
        <v>0</v>
      </c>
      <c r="W34" s="14">
        <v>0</v>
      </c>
      <c r="X34" s="14">
        <v>0</v>
      </c>
      <c r="Y34" s="14">
        <v>4.807692307692308E-3</v>
      </c>
      <c r="Z34" s="21">
        <v>0.74038461538461542</v>
      </c>
    </row>
    <row r="35" spans="1:26" x14ac:dyDescent="0.25">
      <c r="A35" s="4">
        <v>2007</v>
      </c>
      <c r="B35" s="8">
        <v>624</v>
      </c>
      <c r="C35" s="8" t="s">
        <v>43</v>
      </c>
      <c r="D35" s="15">
        <v>0.1233974358974359</v>
      </c>
      <c r="E35" s="14">
        <v>6.41025641025641E-3</v>
      </c>
      <c r="F35" s="14">
        <v>3.205128205128205E-3</v>
      </c>
      <c r="G35" s="14">
        <v>5.2884615384615384E-2</v>
      </c>
      <c r="H35" s="14">
        <v>3.2051282051282048E-2</v>
      </c>
      <c r="I35" s="14">
        <v>6.41025641025641E-3</v>
      </c>
      <c r="J35" s="14">
        <v>2.2435897435897436E-2</v>
      </c>
      <c r="K35" s="15">
        <v>0</v>
      </c>
      <c r="L35" s="14">
        <v>0.15865384615384615</v>
      </c>
      <c r="M35" s="14">
        <v>0</v>
      </c>
      <c r="N35" s="14">
        <v>9.6153846153846159E-3</v>
      </c>
      <c r="O35" s="14">
        <v>1.282051282051282E-2</v>
      </c>
      <c r="P35" s="14">
        <v>0</v>
      </c>
      <c r="Q35" s="14">
        <v>0</v>
      </c>
      <c r="R35" s="14">
        <v>0</v>
      </c>
      <c r="S35" s="14">
        <v>0</v>
      </c>
      <c r="T35" s="14">
        <v>1.4423076923076924E-2</v>
      </c>
      <c r="U35" s="14">
        <v>0</v>
      </c>
      <c r="V35" s="14">
        <v>0</v>
      </c>
      <c r="W35" s="14">
        <v>0</v>
      </c>
      <c r="X35" s="14">
        <v>0</v>
      </c>
      <c r="Y35" s="14">
        <v>4.807692307692308E-3</v>
      </c>
      <c r="Z35" s="21">
        <v>0.55288461538461542</v>
      </c>
    </row>
    <row r="36" spans="1:26" x14ac:dyDescent="0.25">
      <c r="A36" s="4">
        <v>2008</v>
      </c>
      <c r="B36" s="8">
        <v>439</v>
      </c>
      <c r="C36" s="8" t="s">
        <v>43</v>
      </c>
      <c r="D36" s="15">
        <v>5.2391799544419138E-2</v>
      </c>
      <c r="E36" s="14">
        <v>9.1116173120728925E-3</v>
      </c>
      <c r="F36" s="14">
        <v>2.2779043280182231E-3</v>
      </c>
      <c r="G36" s="14">
        <v>1.8223234624145785E-2</v>
      </c>
      <c r="H36" s="14">
        <v>0</v>
      </c>
      <c r="I36" s="14">
        <v>9.1116173120728925E-3</v>
      </c>
      <c r="J36" s="14">
        <v>7.0615034168564919E-2</v>
      </c>
      <c r="K36" s="15">
        <v>0</v>
      </c>
      <c r="L36" s="14">
        <v>0.15261958997722097</v>
      </c>
      <c r="M36" s="14">
        <v>0</v>
      </c>
      <c r="N36" s="14">
        <v>4.5558086560364463E-3</v>
      </c>
      <c r="O36" s="14">
        <v>4.1002277904328019E-2</v>
      </c>
      <c r="P36" s="14">
        <v>0</v>
      </c>
      <c r="Q36" s="14">
        <v>0</v>
      </c>
      <c r="R36" s="14">
        <v>0</v>
      </c>
      <c r="S36" s="14">
        <v>0</v>
      </c>
      <c r="T36" s="14">
        <v>2.0501138952164009E-2</v>
      </c>
      <c r="U36" s="14">
        <v>4.7835990888382689E-2</v>
      </c>
      <c r="V36" s="14">
        <v>0</v>
      </c>
      <c r="W36" s="14">
        <v>0</v>
      </c>
      <c r="X36" s="14">
        <v>0</v>
      </c>
      <c r="Y36" s="14">
        <v>2.2779043280182231E-3</v>
      </c>
      <c r="Z36" s="21">
        <v>0.56947608200455579</v>
      </c>
    </row>
    <row r="37" spans="1:26" x14ac:dyDescent="0.25">
      <c r="A37" s="4">
        <v>2009</v>
      </c>
      <c r="B37" s="8">
        <v>558</v>
      </c>
      <c r="C37" s="8" t="s">
        <v>43</v>
      </c>
      <c r="D37" s="15">
        <v>4.6594982078853042E-2</v>
      </c>
      <c r="E37" s="14">
        <v>5.5555555555555552E-2</v>
      </c>
      <c r="F37" s="14">
        <v>0</v>
      </c>
      <c r="G37" s="14">
        <v>1.9713261648745518E-2</v>
      </c>
      <c r="H37" s="14">
        <v>0</v>
      </c>
      <c r="I37" s="14">
        <v>1.4336917562724014E-2</v>
      </c>
      <c r="J37" s="14">
        <v>4.8387096774193547E-2</v>
      </c>
      <c r="K37" s="15">
        <v>0</v>
      </c>
      <c r="L37" s="14">
        <v>0.13799283154121864</v>
      </c>
      <c r="M37" s="14">
        <v>0</v>
      </c>
      <c r="N37" s="14">
        <v>0</v>
      </c>
      <c r="O37" s="14">
        <v>1.6129032258064516E-2</v>
      </c>
      <c r="P37" s="14">
        <v>5.3763440860215058E-3</v>
      </c>
      <c r="Q37" s="14">
        <v>0</v>
      </c>
      <c r="R37" s="14">
        <v>0</v>
      </c>
      <c r="S37" s="14">
        <v>0</v>
      </c>
      <c r="T37" s="14">
        <v>1.0752688172043012E-2</v>
      </c>
      <c r="U37" s="14">
        <v>7.1684587813620072E-3</v>
      </c>
      <c r="V37" s="14">
        <v>0</v>
      </c>
      <c r="W37" s="14">
        <v>0</v>
      </c>
      <c r="X37" s="14">
        <v>0</v>
      </c>
      <c r="Y37" s="14">
        <v>1.6129032258064516E-2</v>
      </c>
      <c r="Z37" s="21">
        <v>0.62186379928315416</v>
      </c>
    </row>
    <row r="38" spans="1:26" x14ac:dyDescent="0.25">
      <c r="A38" s="4">
        <v>2010</v>
      </c>
      <c r="B38" s="8">
        <v>477</v>
      </c>
      <c r="C38" s="8" t="s">
        <v>43</v>
      </c>
      <c r="D38" s="15">
        <v>6.2893081761006289E-2</v>
      </c>
      <c r="E38" s="14">
        <v>2.0964360587002098E-3</v>
      </c>
      <c r="F38" s="14">
        <v>1.4675052410901468E-2</v>
      </c>
      <c r="G38" s="14">
        <v>1.6771488469601678E-2</v>
      </c>
      <c r="H38" s="14">
        <v>0</v>
      </c>
      <c r="I38" s="14">
        <v>1.0482180293501049E-2</v>
      </c>
      <c r="J38" s="14">
        <v>3.7735849056603772E-2</v>
      </c>
      <c r="K38" s="15">
        <v>0</v>
      </c>
      <c r="L38" s="14">
        <v>0.20335429769392033</v>
      </c>
      <c r="M38" s="14">
        <v>0</v>
      </c>
      <c r="N38" s="14">
        <v>0</v>
      </c>
      <c r="O38" s="14">
        <v>1.4675052410901468E-2</v>
      </c>
      <c r="P38" s="14">
        <v>1.8867924528301886E-2</v>
      </c>
      <c r="Q38" s="14">
        <v>0</v>
      </c>
      <c r="R38" s="14">
        <v>0</v>
      </c>
      <c r="S38" s="14">
        <v>0</v>
      </c>
      <c r="T38" s="14">
        <v>1.8867924528301886E-2</v>
      </c>
      <c r="U38" s="14">
        <v>0</v>
      </c>
      <c r="V38" s="14">
        <v>0</v>
      </c>
      <c r="W38" s="14">
        <v>0</v>
      </c>
      <c r="X38" s="14">
        <v>0</v>
      </c>
      <c r="Y38" s="14">
        <v>8.385744234800839E-3</v>
      </c>
      <c r="Z38" s="21">
        <v>0.5911949685534591</v>
      </c>
    </row>
    <row r="39" spans="1:26" x14ac:dyDescent="0.25">
      <c r="A39" s="4">
        <v>2011</v>
      </c>
      <c r="B39" s="8">
        <v>528</v>
      </c>
      <c r="C39" s="8" t="s">
        <v>43</v>
      </c>
      <c r="D39" s="15">
        <v>7.9545454545454558E-2</v>
      </c>
      <c r="E39" s="14">
        <v>1.7045454545454544E-2</v>
      </c>
      <c r="F39" s="14">
        <v>1.3257575757575758E-2</v>
      </c>
      <c r="G39" s="14">
        <v>0</v>
      </c>
      <c r="H39" s="14">
        <v>1.3257575757575758E-2</v>
      </c>
      <c r="I39" s="14">
        <v>1.1363636363636364E-2</v>
      </c>
      <c r="J39" s="14">
        <v>1.3257575757575758E-2</v>
      </c>
      <c r="K39" s="15">
        <v>0</v>
      </c>
      <c r="L39" s="14">
        <v>0.12310606060606061</v>
      </c>
      <c r="M39" s="14">
        <v>0</v>
      </c>
      <c r="N39" s="14">
        <v>0</v>
      </c>
      <c r="O39" s="14">
        <v>3.787878787878788E-2</v>
      </c>
      <c r="P39" s="14">
        <v>0</v>
      </c>
      <c r="Q39" s="14">
        <v>0</v>
      </c>
      <c r="R39" s="14">
        <v>0</v>
      </c>
      <c r="S39" s="14">
        <v>0</v>
      </c>
      <c r="T39" s="14">
        <v>1.7045454545454544E-2</v>
      </c>
      <c r="U39" s="14">
        <v>0</v>
      </c>
      <c r="V39" s="14">
        <v>0</v>
      </c>
      <c r="W39" s="14">
        <v>0</v>
      </c>
      <c r="X39" s="14">
        <v>0</v>
      </c>
      <c r="Y39" s="14">
        <v>2.462121212121212E-2</v>
      </c>
      <c r="Z39" s="21">
        <v>0.64962121212121215</v>
      </c>
    </row>
    <row r="40" spans="1:26" x14ac:dyDescent="0.25">
      <c r="A40" s="4">
        <v>2012</v>
      </c>
      <c r="B40" s="8">
        <v>554</v>
      </c>
      <c r="C40" s="8" t="s">
        <v>43</v>
      </c>
      <c r="D40" s="15">
        <v>7.5812274368231042E-2</v>
      </c>
      <c r="E40" s="14">
        <v>1.8050541516245487E-2</v>
      </c>
      <c r="F40" s="14">
        <v>0</v>
      </c>
      <c r="G40" s="14">
        <v>3.2490974729241874E-2</v>
      </c>
      <c r="H40" s="14">
        <v>1.444043321299639E-2</v>
      </c>
      <c r="I40" s="14">
        <v>2.8880866425992781E-2</v>
      </c>
      <c r="J40" s="14">
        <v>0</v>
      </c>
      <c r="K40" s="15">
        <v>0</v>
      </c>
      <c r="L40" s="14">
        <v>0.27256317689530685</v>
      </c>
      <c r="M40" s="14">
        <v>0</v>
      </c>
      <c r="N40" s="14">
        <v>0</v>
      </c>
      <c r="O40" s="14">
        <v>4.1516245487364621E-2</v>
      </c>
      <c r="P40" s="14">
        <v>5.415162454873646E-3</v>
      </c>
      <c r="Q40" s="14">
        <v>0</v>
      </c>
      <c r="R40" s="14">
        <v>0</v>
      </c>
      <c r="S40" s="14">
        <v>0</v>
      </c>
      <c r="T40" s="14">
        <v>0</v>
      </c>
      <c r="U40" s="14">
        <v>1.263537906137184E-2</v>
      </c>
      <c r="V40" s="14">
        <v>0</v>
      </c>
      <c r="W40" s="14">
        <v>0</v>
      </c>
      <c r="X40" s="14">
        <v>0</v>
      </c>
      <c r="Y40" s="14">
        <v>7.2202166064981952E-3</v>
      </c>
      <c r="Z40" s="21">
        <v>0.49097472924187724</v>
      </c>
    </row>
    <row r="41" spans="1:26" x14ac:dyDescent="0.25">
      <c r="A41" s="4">
        <v>2013</v>
      </c>
      <c r="B41" s="8">
        <v>950</v>
      </c>
      <c r="C41" s="8" t="s">
        <v>43</v>
      </c>
      <c r="D41" s="15">
        <v>1.7894736842105262E-2</v>
      </c>
      <c r="E41" s="14">
        <v>1.5789473684210527E-2</v>
      </c>
      <c r="F41" s="14">
        <v>0</v>
      </c>
      <c r="G41" s="14">
        <v>1.2631578947368421E-2</v>
      </c>
      <c r="H41" s="14">
        <v>5.263157894736842E-3</v>
      </c>
      <c r="I41" s="14">
        <v>4.2105263157894736E-3</v>
      </c>
      <c r="J41" s="14">
        <v>1.8947368421052633E-2</v>
      </c>
      <c r="K41" s="15">
        <v>0</v>
      </c>
      <c r="L41" s="14">
        <v>0.28210526315789469</v>
      </c>
      <c r="M41" s="14">
        <v>0</v>
      </c>
      <c r="N41" s="14">
        <v>0</v>
      </c>
      <c r="O41" s="14">
        <v>1.7894736842105262E-2</v>
      </c>
      <c r="P41" s="14">
        <v>2.1052631578947368E-3</v>
      </c>
      <c r="Q41" s="14">
        <v>0</v>
      </c>
      <c r="R41" s="14">
        <v>0</v>
      </c>
      <c r="S41" s="14">
        <v>0</v>
      </c>
      <c r="T41" s="14">
        <v>1.4736842105263158E-2</v>
      </c>
      <c r="U41" s="14">
        <v>2.8421052631578948E-2</v>
      </c>
      <c r="V41" s="14">
        <v>0</v>
      </c>
      <c r="W41" s="14">
        <v>0</v>
      </c>
      <c r="X41" s="14">
        <v>0</v>
      </c>
      <c r="Y41" s="14">
        <v>2.1052631578947368E-3</v>
      </c>
      <c r="Z41" s="21">
        <v>0.57789473684210524</v>
      </c>
    </row>
    <row r="42" spans="1:26" x14ac:dyDescent="0.25">
      <c r="A42" s="5" t="s">
        <v>32</v>
      </c>
      <c r="B42" s="9">
        <v>783</v>
      </c>
      <c r="C42" s="9"/>
      <c r="D42" s="16">
        <v>5.7605281791000114E-2</v>
      </c>
      <c r="E42" s="1">
        <v>1.6954991398024012E-2</v>
      </c>
      <c r="F42" s="1">
        <v>4.8796599884565577E-3</v>
      </c>
      <c r="G42" s="1">
        <v>2.4661512751345118E-2</v>
      </c>
      <c r="H42" s="1">
        <v>6.1379758538814772E-3</v>
      </c>
      <c r="I42" s="1">
        <v>1.8794531883211792E-2</v>
      </c>
      <c r="J42" s="1">
        <v>1.0594967316218503E-2</v>
      </c>
      <c r="K42" s="16">
        <v>3.9061805967625866E-2</v>
      </c>
      <c r="L42" s="1">
        <v>0.27311372324875022</v>
      </c>
      <c r="M42" s="1">
        <v>2.6704147750436533E-2</v>
      </c>
      <c r="N42" s="1">
        <v>6.06363202032549E-2</v>
      </c>
      <c r="O42" s="1">
        <v>1.3568171560111423E-2</v>
      </c>
      <c r="P42" s="1">
        <v>1.7173167324326195E-3</v>
      </c>
      <c r="Q42" s="1">
        <v>5.9810346423795906E-4</v>
      </c>
      <c r="R42" s="1">
        <v>0</v>
      </c>
      <c r="S42" s="1">
        <v>0</v>
      </c>
      <c r="T42" s="1">
        <v>9.6684979996920217E-3</v>
      </c>
      <c r="U42" s="1">
        <v>5.1838632810255253E-3</v>
      </c>
      <c r="V42" s="1">
        <v>0</v>
      </c>
      <c r="W42" s="1">
        <v>6.4980164604745618E-4</v>
      </c>
      <c r="X42" s="1">
        <v>0</v>
      </c>
      <c r="Y42" s="1">
        <v>8.0446341083410342E-3</v>
      </c>
      <c r="Z42" s="22">
        <v>0.42142469305590696</v>
      </c>
    </row>
    <row r="43" spans="1:26" x14ac:dyDescent="0.25">
      <c r="A43" s="5" t="s">
        <v>33</v>
      </c>
      <c r="B43" s="9">
        <v>1933</v>
      </c>
      <c r="C43" s="9"/>
      <c r="D43" s="16">
        <v>3.5822065373266862E-2</v>
      </c>
      <c r="E43" s="1">
        <v>6.7664937228325457E-3</v>
      </c>
      <c r="F43" s="1">
        <v>5.6490344829281712E-3</v>
      </c>
      <c r="G43" s="1">
        <v>3.1883295975666887E-2</v>
      </c>
      <c r="H43" s="1">
        <v>0</v>
      </c>
      <c r="I43" s="1">
        <v>2.6781295794155092E-2</v>
      </c>
      <c r="J43" s="1">
        <v>5.6415748921407303E-4</v>
      </c>
      <c r="K43" s="16">
        <v>0.14936916316747345</v>
      </c>
      <c r="L43" s="1">
        <v>0.2787902383767521</v>
      </c>
      <c r="M43" s="1">
        <v>8.3813324290676408E-2</v>
      </c>
      <c r="N43" s="1">
        <v>0.1460342504653071</v>
      </c>
      <c r="O43" s="1">
        <v>3.4409239646129323E-3</v>
      </c>
      <c r="P43" s="1">
        <v>2.2792022792022791E-4</v>
      </c>
      <c r="Q43" s="1">
        <v>1.309757694826457E-4</v>
      </c>
      <c r="R43" s="1">
        <v>0</v>
      </c>
      <c r="S43" s="1">
        <v>0</v>
      </c>
      <c r="T43" s="1">
        <v>2.8549527240216907E-3</v>
      </c>
      <c r="U43" s="1">
        <v>4.4222824120774924E-3</v>
      </c>
      <c r="V43" s="1">
        <v>0</v>
      </c>
      <c r="W43" s="1">
        <v>3.4316771055474397E-4</v>
      </c>
      <c r="X43" s="1">
        <v>0</v>
      </c>
      <c r="Y43" s="1">
        <v>2.1070375052675939E-4</v>
      </c>
      <c r="Z43" s="22">
        <v>0.22289575430253072</v>
      </c>
    </row>
    <row r="44" spans="1:26" x14ac:dyDescent="0.25">
      <c r="A44" s="5" t="s">
        <v>34</v>
      </c>
      <c r="B44" s="9">
        <v>686</v>
      </c>
      <c r="C44" s="9"/>
      <c r="D44" s="16">
        <v>4.4796238419169465E-2</v>
      </c>
      <c r="E44" s="1">
        <v>2.1577446258015127E-2</v>
      </c>
      <c r="F44" s="1">
        <v>3.6439536050976952E-3</v>
      </c>
      <c r="G44" s="1">
        <v>2.8744536462460914E-2</v>
      </c>
      <c r="H44" s="1">
        <v>3.1424066779896774E-3</v>
      </c>
      <c r="I44" s="1">
        <v>2.5272718705459288E-2</v>
      </c>
      <c r="J44" s="1">
        <v>1.4849034812737172E-3</v>
      </c>
      <c r="K44" s="16">
        <v>4.2036474665005104E-2</v>
      </c>
      <c r="L44" s="1">
        <v>0.37714792264936775</v>
      </c>
      <c r="M44" s="1">
        <v>3.2787676332303076E-2</v>
      </c>
      <c r="N44" s="1">
        <v>0.1009675830936787</v>
      </c>
      <c r="O44" s="1">
        <v>2.9280573186206619E-3</v>
      </c>
      <c r="P44" s="1">
        <v>1.5440427751730731E-3</v>
      </c>
      <c r="Q44" s="1">
        <v>0</v>
      </c>
      <c r="R44" s="1">
        <v>0</v>
      </c>
      <c r="S44" s="1">
        <v>0</v>
      </c>
      <c r="T44" s="1">
        <v>8.023570168453599E-3</v>
      </c>
      <c r="U44" s="1">
        <v>4.379452030369658E-3</v>
      </c>
      <c r="V44" s="1">
        <v>0</v>
      </c>
      <c r="W44" s="1">
        <v>1.8803683043938639E-3</v>
      </c>
      <c r="X44" s="1">
        <v>0</v>
      </c>
      <c r="Y44" s="1">
        <v>6.1279225746955776E-3</v>
      </c>
      <c r="Z44" s="22">
        <v>0.29351472647847304</v>
      </c>
    </row>
    <row r="45" spans="1:26" x14ac:dyDescent="0.25">
      <c r="A45" s="5" t="s">
        <v>35</v>
      </c>
      <c r="B45" s="9">
        <v>273</v>
      </c>
      <c r="C45" s="9"/>
      <c r="D45" s="16">
        <v>4.8835125887757465E-2</v>
      </c>
      <c r="E45" s="1">
        <v>1.594896331738437E-3</v>
      </c>
      <c r="F45" s="1">
        <v>0</v>
      </c>
      <c r="G45" s="1">
        <v>1.3173789173789176E-2</v>
      </c>
      <c r="H45" s="1">
        <v>0</v>
      </c>
      <c r="I45" s="1">
        <v>8.8888888888888882E-4</v>
      </c>
      <c r="J45" s="1">
        <v>1.4245014245014245E-2</v>
      </c>
      <c r="K45" s="16">
        <v>2.8490028490028491E-3</v>
      </c>
      <c r="L45" s="1">
        <v>0.3941781103886367</v>
      </c>
      <c r="M45" s="1">
        <v>1.1396011396011397E-2</v>
      </c>
      <c r="N45" s="1">
        <v>1.9225071225071229E-2</v>
      </c>
      <c r="O45" s="1">
        <v>1.4744257691626114E-2</v>
      </c>
      <c r="P45" s="1">
        <v>0</v>
      </c>
      <c r="Q45" s="1">
        <v>0</v>
      </c>
      <c r="R45" s="1">
        <v>0</v>
      </c>
      <c r="S45" s="1">
        <v>0</v>
      </c>
      <c r="T45" s="1">
        <v>0</v>
      </c>
      <c r="U45" s="1">
        <v>3.5555555555555553E-3</v>
      </c>
      <c r="V45" s="1">
        <v>0</v>
      </c>
      <c r="W45" s="1">
        <v>0</v>
      </c>
      <c r="X45" s="1">
        <v>0</v>
      </c>
      <c r="Y45" s="1">
        <v>1.0287871972082498E-2</v>
      </c>
      <c r="Z45" s="22">
        <v>0.4650264043948254</v>
      </c>
    </row>
    <row r="46" spans="1:26" ht="15.75" thickBot="1" x14ac:dyDescent="0.3">
      <c r="A46" s="6" t="s">
        <v>36</v>
      </c>
      <c r="B46" s="11">
        <v>496</v>
      </c>
      <c r="C46" s="11"/>
      <c r="D46" s="17">
        <v>7.7465898011417761E-2</v>
      </c>
      <c r="E46" s="18">
        <v>2.0712609250697542E-2</v>
      </c>
      <c r="F46" s="18">
        <v>6.4540268694890579E-3</v>
      </c>
      <c r="G46" s="18">
        <v>2.1076126788976017E-2</v>
      </c>
      <c r="H46" s="18">
        <v>1.2017512095197682E-2</v>
      </c>
      <c r="I46" s="18">
        <v>1.4430284581384225E-2</v>
      </c>
      <c r="J46" s="18">
        <v>2.0557995340220639E-2</v>
      </c>
      <c r="K46" s="17">
        <v>0</v>
      </c>
      <c r="L46" s="18">
        <v>0.17033849354245248</v>
      </c>
      <c r="M46" s="18">
        <v>2.4608501118568234E-3</v>
      </c>
      <c r="N46" s="18">
        <v>5.1831384410932621E-3</v>
      </c>
      <c r="O46" s="18">
        <v>2.5186603815767778E-2</v>
      </c>
      <c r="P46" s="18">
        <v>2.7836062493811009E-3</v>
      </c>
      <c r="Q46" s="18">
        <v>1.3431844420955128E-3</v>
      </c>
      <c r="R46" s="18">
        <v>0</v>
      </c>
      <c r="S46" s="18">
        <v>0</v>
      </c>
      <c r="T46" s="18">
        <v>1.5533896119473407E-2</v>
      </c>
      <c r="U46" s="18">
        <v>6.4040587575130321E-3</v>
      </c>
      <c r="V46" s="18">
        <v>0</v>
      </c>
      <c r="W46" s="18">
        <v>0</v>
      </c>
      <c r="X46" s="18">
        <v>0</v>
      </c>
      <c r="Y46" s="18">
        <v>1.2135147136725116E-2</v>
      </c>
      <c r="Z46" s="23">
        <v>0.58591656844625861</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49</v>
      </c>
    </row>
    <row r="2" spans="1:26" x14ac:dyDescent="0.25">
      <c r="A2" t="s">
        <v>50</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4740</v>
      </c>
      <c r="C7" s="8" t="s">
        <v>43</v>
      </c>
      <c r="D7" s="15">
        <v>3.3966244725738393E-2</v>
      </c>
      <c r="E7" s="14">
        <v>7.3839662447257384E-3</v>
      </c>
      <c r="F7" s="14">
        <v>3.3755274261603376E-3</v>
      </c>
      <c r="G7" s="14">
        <v>1.708860759493671E-2</v>
      </c>
      <c r="H7" s="14">
        <v>0</v>
      </c>
      <c r="I7" s="14">
        <v>2.2151898734177215E-2</v>
      </c>
      <c r="J7" s="14">
        <v>6.329113924050633E-4</v>
      </c>
      <c r="K7" s="15">
        <v>0.21244725738396625</v>
      </c>
      <c r="L7" s="14">
        <v>0.18333333333333332</v>
      </c>
      <c r="M7" s="14">
        <v>9.4303797468354433E-2</v>
      </c>
      <c r="N7" s="14">
        <v>0.12130801687763712</v>
      </c>
      <c r="O7" s="14">
        <v>1.4767932489451476E-3</v>
      </c>
      <c r="P7" s="14">
        <v>0</v>
      </c>
      <c r="Q7" s="14">
        <v>6.329113924050633E-4</v>
      </c>
      <c r="R7" s="14">
        <v>0</v>
      </c>
      <c r="S7" s="14">
        <v>0</v>
      </c>
      <c r="T7" s="14">
        <v>1.2658227848101266E-3</v>
      </c>
      <c r="U7" s="14">
        <v>0</v>
      </c>
      <c r="V7" s="14">
        <v>0</v>
      </c>
      <c r="W7" s="14">
        <v>1.4767932489451476E-3</v>
      </c>
      <c r="X7" s="14">
        <v>0</v>
      </c>
      <c r="Y7" s="14">
        <v>0</v>
      </c>
      <c r="Z7" s="21">
        <v>0.29915611814345994</v>
      </c>
    </row>
    <row r="8" spans="1:26" x14ac:dyDescent="0.25">
      <c r="A8" s="4">
        <v>1980</v>
      </c>
      <c r="B8" s="8">
        <v>2735</v>
      </c>
      <c r="C8" s="8" t="s">
        <v>43</v>
      </c>
      <c r="D8" s="15">
        <v>1.3162705667276051E-2</v>
      </c>
      <c r="E8" s="14">
        <v>1.7184643510054845E-2</v>
      </c>
      <c r="F8" s="14">
        <v>3.2906764168190127E-3</v>
      </c>
      <c r="G8" s="14">
        <v>4.3144424131627057E-2</v>
      </c>
      <c r="H8" s="14">
        <v>0</v>
      </c>
      <c r="I8" s="14">
        <v>4.2413162705667272E-2</v>
      </c>
      <c r="J8" s="14">
        <v>0</v>
      </c>
      <c r="K8" s="15">
        <v>0.15210237659963438</v>
      </c>
      <c r="L8" s="14">
        <v>0.24862888482632542</v>
      </c>
      <c r="M8" s="14">
        <v>6.6179159049360142E-2</v>
      </c>
      <c r="N8" s="14">
        <v>0.12760511882998171</v>
      </c>
      <c r="O8" s="14">
        <v>2.5594149908592322E-3</v>
      </c>
      <c r="P8" s="14">
        <v>1.4625228519195613E-3</v>
      </c>
      <c r="Q8" s="14">
        <v>0</v>
      </c>
      <c r="R8" s="14">
        <v>0</v>
      </c>
      <c r="S8" s="14">
        <v>0</v>
      </c>
      <c r="T8" s="14">
        <v>2.9250457038391227E-3</v>
      </c>
      <c r="U8" s="14">
        <v>1.8281535648994515E-3</v>
      </c>
      <c r="V8" s="14">
        <v>0</v>
      </c>
      <c r="W8" s="14">
        <v>7.3126142595978066E-4</v>
      </c>
      <c r="X8" s="14">
        <v>0</v>
      </c>
      <c r="Y8" s="14">
        <v>0</v>
      </c>
      <c r="Z8" s="21">
        <v>0.27678244972577698</v>
      </c>
    </row>
    <row r="9" spans="1:26" x14ac:dyDescent="0.25">
      <c r="A9" s="4">
        <v>1981</v>
      </c>
      <c r="B9" s="8">
        <v>1423</v>
      </c>
      <c r="C9" s="8" t="s">
        <v>43</v>
      </c>
      <c r="D9" s="15">
        <v>1.8973998594518621E-2</v>
      </c>
      <c r="E9" s="14">
        <v>1.4054813773717498E-3</v>
      </c>
      <c r="F9" s="14">
        <v>3.5137034434293743E-3</v>
      </c>
      <c r="G9" s="14">
        <v>1.3352073085031623E-2</v>
      </c>
      <c r="H9" s="14">
        <v>0</v>
      </c>
      <c r="I9" s="14">
        <v>1.5460295151089248E-2</v>
      </c>
      <c r="J9" s="14">
        <v>2.8109627547434997E-3</v>
      </c>
      <c r="K9" s="15">
        <v>0.17779339423752635</v>
      </c>
      <c r="L9" s="14">
        <v>0.38229093464511599</v>
      </c>
      <c r="M9" s="14">
        <v>0.11384399156711174</v>
      </c>
      <c r="N9" s="14">
        <v>0.14195361911454674</v>
      </c>
      <c r="O9" s="14">
        <v>0</v>
      </c>
      <c r="P9" s="14">
        <v>0</v>
      </c>
      <c r="Q9" s="14">
        <v>0</v>
      </c>
      <c r="R9" s="14">
        <v>0</v>
      </c>
      <c r="S9" s="14">
        <v>0</v>
      </c>
      <c r="T9" s="14">
        <v>1.4054813773717498E-3</v>
      </c>
      <c r="U9" s="14">
        <v>5.6219255094869993E-3</v>
      </c>
      <c r="V9" s="14">
        <v>0</v>
      </c>
      <c r="W9" s="14">
        <v>0</v>
      </c>
      <c r="X9" s="14">
        <v>0</v>
      </c>
      <c r="Y9" s="14">
        <v>0</v>
      </c>
      <c r="Z9" s="21">
        <v>0.12157413914265636</v>
      </c>
    </row>
    <row r="10" spans="1:26" x14ac:dyDescent="0.25">
      <c r="A10" s="4">
        <v>1982</v>
      </c>
      <c r="B10" s="8">
        <v>740</v>
      </c>
      <c r="C10" s="8" t="s">
        <v>43</v>
      </c>
      <c r="D10" s="15">
        <v>4.4594594594594597E-2</v>
      </c>
      <c r="E10" s="14">
        <v>6.7567567567567571E-3</v>
      </c>
      <c r="F10" s="14">
        <v>1.0810810810810811E-2</v>
      </c>
      <c r="G10" s="14">
        <v>4.4594594594594597E-2</v>
      </c>
      <c r="H10" s="14">
        <v>0</v>
      </c>
      <c r="I10" s="14">
        <v>4.3243243243243246E-2</v>
      </c>
      <c r="J10" s="14">
        <v>0</v>
      </c>
      <c r="K10" s="15">
        <v>0.12702702702702703</v>
      </c>
      <c r="L10" s="14">
        <v>0.13108108108108107</v>
      </c>
      <c r="M10" s="14">
        <v>5.8108108108108111E-2</v>
      </c>
      <c r="N10" s="14">
        <v>0.20540540540540542</v>
      </c>
      <c r="O10" s="14">
        <v>1.3513513513513514E-3</v>
      </c>
      <c r="P10" s="14">
        <v>0</v>
      </c>
      <c r="Q10" s="14">
        <v>0</v>
      </c>
      <c r="R10" s="14">
        <v>0</v>
      </c>
      <c r="S10" s="14">
        <v>0</v>
      </c>
      <c r="T10" s="14">
        <v>1.0810810810810811E-2</v>
      </c>
      <c r="U10" s="14">
        <v>6.7567567567567571E-3</v>
      </c>
      <c r="V10" s="14">
        <v>0</v>
      </c>
      <c r="W10" s="14">
        <v>0</v>
      </c>
      <c r="X10" s="14">
        <v>0</v>
      </c>
      <c r="Y10" s="14">
        <v>1.3513513513513514E-3</v>
      </c>
      <c r="Z10" s="21">
        <v>0.30810810810810813</v>
      </c>
    </row>
    <row r="11" spans="1:26" x14ac:dyDescent="0.25">
      <c r="A11" s="4">
        <v>1983</v>
      </c>
      <c r="B11" s="8">
        <v>629</v>
      </c>
      <c r="C11" s="8" t="s">
        <v>43</v>
      </c>
      <c r="D11" s="15">
        <v>5.4054054054054057E-2</v>
      </c>
      <c r="E11" s="14">
        <v>3.1796502384737681E-3</v>
      </c>
      <c r="F11" s="14">
        <v>3.1796502384737681E-3</v>
      </c>
      <c r="G11" s="14">
        <v>4.9284578696343402E-2</v>
      </c>
      <c r="H11" s="14">
        <v>0</v>
      </c>
      <c r="I11" s="14">
        <v>1.1128775834658187E-2</v>
      </c>
      <c r="J11" s="14">
        <v>0</v>
      </c>
      <c r="K11" s="15">
        <v>0.13513513513513514</v>
      </c>
      <c r="L11" s="14">
        <v>0.23847376788553257</v>
      </c>
      <c r="M11" s="14">
        <v>6.8362480127186015E-2</v>
      </c>
      <c r="N11" s="14">
        <v>0.19077901430842606</v>
      </c>
      <c r="O11" s="14">
        <v>3.1796502384737681E-3</v>
      </c>
      <c r="P11" s="14">
        <v>0</v>
      </c>
      <c r="Q11" s="14">
        <v>0</v>
      </c>
      <c r="R11" s="14">
        <v>0</v>
      </c>
      <c r="S11" s="14">
        <v>0</v>
      </c>
      <c r="T11" s="14">
        <v>0</v>
      </c>
      <c r="U11" s="14">
        <v>6.3593004769475362E-3</v>
      </c>
      <c r="V11" s="14">
        <v>0</v>
      </c>
      <c r="W11" s="14">
        <v>0</v>
      </c>
      <c r="X11" s="14">
        <v>0</v>
      </c>
      <c r="Y11" s="14">
        <v>0</v>
      </c>
      <c r="Z11" s="21">
        <v>0.23688394276629571</v>
      </c>
    </row>
    <row r="12" spans="1:26" x14ac:dyDescent="0.25">
      <c r="A12" s="4">
        <v>1984</v>
      </c>
      <c r="B12" s="8">
        <v>496</v>
      </c>
      <c r="C12" s="8" t="s">
        <v>43</v>
      </c>
      <c r="D12" s="15">
        <v>1.4112903225806451E-2</v>
      </c>
      <c r="E12" s="14">
        <v>4.0322580645161289E-3</v>
      </c>
      <c r="F12" s="14">
        <v>0</v>
      </c>
      <c r="G12" s="14">
        <v>1.4112903225806451E-2</v>
      </c>
      <c r="H12" s="14">
        <v>0</v>
      </c>
      <c r="I12" s="14">
        <v>1.4112903225806451E-2</v>
      </c>
      <c r="J12" s="14">
        <v>0</v>
      </c>
      <c r="K12" s="15">
        <v>8.8709677419354843E-2</v>
      </c>
      <c r="L12" s="14">
        <v>0.48185483870967744</v>
      </c>
      <c r="M12" s="14">
        <v>6.6532258064516125E-2</v>
      </c>
      <c r="N12" s="14">
        <v>9.8790322580645157E-2</v>
      </c>
      <c r="O12" s="14">
        <v>1.0080645161290322E-2</v>
      </c>
      <c r="P12" s="14">
        <v>0</v>
      </c>
      <c r="Q12" s="14">
        <v>0</v>
      </c>
      <c r="R12" s="14">
        <v>0</v>
      </c>
      <c r="S12" s="14">
        <v>0</v>
      </c>
      <c r="T12" s="14">
        <v>0</v>
      </c>
      <c r="U12" s="14">
        <v>0</v>
      </c>
      <c r="V12" s="14">
        <v>0</v>
      </c>
      <c r="W12" s="14">
        <v>0</v>
      </c>
      <c r="X12" s="14">
        <v>0</v>
      </c>
      <c r="Y12" s="14">
        <v>0</v>
      </c>
      <c r="Z12" s="21">
        <v>0.20766129032258066</v>
      </c>
    </row>
    <row r="13" spans="1:26" x14ac:dyDescent="0.25">
      <c r="A13" s="4">
        <v>1985</v>
      </c>
      <c r="B13" s="8">
        <v>692</v>
      </c>
      <c r="C13" s="8" t="s">
        <v>43</v>
      </c>
      <c r="D13" s="15">
        <v>3.9017341040462422E-2</v>
      </c>
      <c r="E13" s="14">
        <v>4.335260115606936E-3</v>
      </c>
      <c r="F13" s="14">
        <v>0</v>
      </c>
      <c r="G13" s="14">
        <v>1.7341040462427744E-2</v>
      </c>
      <c r="H13" s="14">
        <v>0</v>
      </c>
      <c r="I13" s="14">
        <v>1.4450867052023121E-2</v>
      </c>
      <c r="J13" s="14">
        <v>0</v>
      </c>
      <c r="K13" s="15">
        <v>1.7341040462427744E-2</v>
      </c>
      <c r="L13" s="14">
        <v>0.3497109826589595</v>
      </c>
      <c r="M13" s="14">
        <v>3.7572254335260118E-2</v>
      </c>
      <c r="N13" s="14">
        <v>0.18786127167630057</v>
      </c>
      <c r="O13" s="14">
        <v>5.7803468208092483E-3</v>
      </c>
      <c r="P13" s="14">
        <v>0</v>
      </c>
      <c r="Q13" s="14">
        <v>0</v>
      </c>
      <c r="R13" s="14">
        <v>0</v>
      </c>
      <c r="S13" s="14">
        <v>0</v>
      </c>
      <c r="T13" s="14">
        <v>2.4566473988439304E-2</v>
      </c>
      <c r="U13" s="14">
        <v>0</v>
      </c>
      <c r="V13" s="14">
        <v>0</v>
      </c>
      <c r="W13" s="14">
        <v>5.7803468208092483E-3</v>
      </c>
      <c r="X13" s="14">
        <v>0</v>
      </c>
      <c r="Y13" s="14">
        <v>2.8901734104046241E-3</v>
      </c>
      <c r="Z13" s="21">
        <v>0.29335260115606937</v>
      </c>
    </row>
    <row r="14" spans="1:26" x14ac:dyDescent="0.25">
      <c r="A14" s="4">
        <v>1986</v>
      </c>
      <c r="B14" s="8">
        <v>1204</v>
      </c>
      <c r="C14" s="8" t="s">
        <v>43</v>
      </c>
      <c r="D14" s="15">
        <v>1.9933554817275746E-2</v>
      </c>
      <c r="E14" s="14">
        <v>8.3056478405315617E-4</v>
      </c>
      <c r="F14" s="14">
        <v>0</v>
      </c>
      <c r="G14" s="14">
        <v>7.4750830564784057E-3</v>
      </c>
      <c r="H14" s="14">
        <v>0</v>
      </c>
      <c r="I14" s="14">
        <v>1.4119601328903655E-2</v>
      </c>
      <c r="J14" s="14">
        <v>0</v>
      </c>
      <c r="K14" s="15">
        <v>8.1395348837209308E-2</v>
      </c>
      <c r="L14" s="14">
        <v>0.37790697674418605</v>
      </c>
      <c r="M14" s="14">
        <v>0.12707641196013289</v>
      </c>
      <c r="N14" s="14">
        <v>0.15448504983388703</v>
      </c>
      <c r="O14" s="14">
        <v>8.3056478405315621E-3</v>
      </c>
      <c r="P14" s="14">
        <v>0</v>
      </c>
      <c r="Q14" s="14">
        <v>0</v>
      </c>
      <c r="R14" s="14">
        <v>0</v>
      </c>
      <c r="S14" s="14">
        <v>0</v>
      </c>
      <c r="T14" s="14">
        <v>0</v>
      </c>
      <c r="U14" s="14">
        <v>0</v>
      </c>
      <c r="V14" s="14">
        <v>0</v>
      </c>
      <c r="W14" s="14">
        <v>0</v>
      </c>
      <c r="X14" s="14">
        <v>0</v>
      </c>
      <c r="Y14" s="14">
        <v>7.4750830564784057E-3</v>
      </c>
      <c r="Z14" s="21">
        <v>0.2009966777408638</v>
      </c>
    </row>
    <row r="15" spans="1:26" x14ac:dyDescent="0.25">
      <c r="A15" s="4">
        <v>1987</v>
      </c>
      <c r="B15" s="8">
        <v>740</v>
      </c>
      <c r="C15" s="8" t="s">
        <v>43</v>
      </c>
      <c r="D15" s="15">
        <v>8.6486486486486491E-2</v>
      </c>
      <c r="E15" s="14">
        <v>0</v>
      </c>
      <c r="F15" s="14">
        <v>9.45945945945946E-3</v>
      </c>
      <c r="G15" s="14">
        <v>3.9189189189189191E-2</v>
      </c>
      <c r="H15" s="14">
        <v>0</v>
      </c>
      <c r="I15" s="14">
        <v>4.1891891891891894E-2</v>
      </c>
      <c r="J15" s="14">
        <v>0</v>
      </c>
      <c r="K15" s="15">
        <v>2.0270270270270271E-2</v>
      </c>
      <c r="L15" s="14">
        <v>0.31891891891891894</v>
      </c>
      <c r="M15" s="14">
        <v>2.4324324324324326E-2</v>
      </c>
      <c r="N15" s="14">
        <v>7.9729729729729734E-2</v>
      </c>
      <c r="O15" s="14">
        <v>0</v>
      </c>
      <c r="P15" s="14">
        <v>8.1081081081081086E-3</v>
      </c>
      <c r="Q15" s="14">
        <v>0</v>
      </c>
      <c r="R15" s="14">
        <v>0</v>
      </c>
      <c r="S15" s="14">
        <v>0</v>
      </c>
      <c r="T15" s="14">
        <v>6.7567567567567571E-3</v>
      </c>
      <c r="U15" s="14">
        <v>0</v>
      </c>
      <c r="V15" s="14">
        <v>0</v>
      </c>
      <c r="W15" s="14">
        <v>0</v>
      </c>
      <c r="X15" s="14">
        <v>0</v>
      </c>
      <c r="Y15" s="14">
        <v>0</v>
      </c>
      <c r="Z15" s="21">
        <v>0.36486486486486486</v>
      </c>
    </row>
    <row r="16" spans="1:26" x14ac:dyDescent="0.25">
      <c r="A16" s="4">
        <v>1988</v>
      </c>
      <c r="B16" s="8">
        <v>399</v>
      </c>
      <c r="C16" s="8" t="s">
        <v>43</v>
      </c>
      <c r="D16" s="15">
        <v>2.7568922305764409E-2</v>
      </c>
      <c r="E16" s="14">
        <v>1.0025062656641603E-2</v>
      </c>
      <c r="F16" s="14">
        <v>0</v>
      </c>
      <c r="G16" s="14">
        <v>2.2556390977443608E-2</v>
      </c>
      <c r="H16" s="14">
        <v>0</v>
      </c>
      <c r="I16" s="14">
        <v>2.7568922305764409E-2</v>
      </c>
      <c r="J16" s="14">
        <v>2.0050125313283207E-2</v>
      </c>
      <c r="K16" s="15">
        <v>1.7543859649122806E-2</v>
      </c>
      <c r="L16" s="14">
        <v>0.31578947368421051</v>
      </c>
      <c r="M16" s="14">
        <v>1.2531328320802004E-2</v>
      </c>
      <c r="N16" s="14">
        <v>0.14536340852130325</v>
      </c>
      <c r="O16" s="14">
        <v>0</v>
      </c>
      <c r="P16" s="14">
        <v>0</v>
      </c>
      <c r="Q16" s="14">
        <v>0</v>
      </c>
      <c r="R16" s="14">
        <v>0</v>
      </c>
      <c r="S16" s="14">
        <v>0</v>
      </c>
      <c r="T16" s="14">
        <v>1.0025062656641603E-2</v>
      </c>
      <c r="U16" s="14">
        <v>0</v>
      </c>
      <c r="V16" s="14">
        <v>0</v>
      </c>
      <c r="W16" s="14">
        <v>0</v>
      </c>
      <c r="X16" s="14">
        <v>0</v>
      </c>
      <c r="Y16" s="14">
        <v>5.0125313283208017E-3</v>
      </c>
      <c r="Z16" s="21">
        <v>0.38596491228070173</v>
      </c>
    </row>
    <row r="17" spans="1:26" x14ac:dyDescent="0.25">
      <c r="A17" s="4">
        <v>1989</v>
      </c>
      <c r="B17" s="8">
        <v>510</v>
      </c>
      <c r="C17" s="8" t="s">
        <v>43</v>
      </c>
      <c r="D17" s="15">
        <v>3.5294117647058823E-2</v>
      </c>
      <c r="E17" s="14">
        <v>1.5686274509803921E-2</v>
      </c>
      <c r="F17" s="14">
        <v>5.8823529411764705E-3</v>
      </c>
      <c r="G17" s="14">
        <v>3.1372549019607843E-2</v>
      </c>
      <c r="H17" s="14">
        <v>0</v>
      </c>
      <c r="I17" s="14">
        <v>4.7058823529411764E-2</v>
      </c>
      <c r="J17" s="14">
        <v>0</v>
      </c>
      <c r="K17" s="15">
        <v>1.7647058823529412E-2</v>
      </c>
      <c r="L17" s="14">
        <v>0.3843137254901961</v>
      </c>
      <c r="M17" s="14">
        <v>5.8823529411764705E-3</v>
      </c>
      <c r="N17" s="14">
        <v>9.2156862745098045E-2</v>
      </c>
      <c r="O17" s="14">
        <v>0</v>
      </c>
      <c r="P17" s="14">
        <v>3.9215686274509803E-3</v>
      </c>
      <c r="Q17" s="14">
        <v>0</v>
      </c>
      <c r="R17" s="14">
        <v>0</v>
      </c>
      <c r="S17" s="14">
        <v>0</v>
      </c>
      <c r="T17" s="14">
        <v>0</v>
      </c>
      <c r="U17" s="14">
        <v>9.8039215686274508E-3</v>
      </c>
      <c r="V17" s="14">
        <v>0</v>
      </c>
      <c r="W17" s="14">
        <v>0</v>
      </c>
      <c r="X17" s="14">
        <v>0</v>
      </c>
      <c r="Y17" s="14">
        <v>1.9607843137254902E-2</v>
      </c>
      <c r="Z17" s="21">
        <v>0.33137254901960783</v>
      </c>
    </row>
    <row r="18" spans="1:26" x14ac:dyDescent="0.25">
      <c r="A18" s="4">
        <v>1990</v>
      </c>
      <c r="B18" s="8">
        <v>636</v>
      </c>
      <c r="C18" s="8" t="s">
        <v>43</v>
      </c>
      <c r="D18" s="15">
        <v>4.716981132075472E-2</v>
      </c>
      <c r="E18" s="14">
        <v>2.0440251572327043E-2</v>
      </c>
      <c r="F18" s="14">
        <v>0</v>
      </c>
      <c r="G18" s="14">
        <v>5.9748427672955975E-2</v>
      </c>
      <c r="H18" s="14">
        <v>1.5723270440251572E-2</v>
      </c>
      <c r="I18" s="14">
        <v>2.9874213836477988E-2</v>
      </c>
      <c r="J18" s="14">
        <v>0</v>
      </c>
      <c r="K18" s="15">
        <v>3.4591194968553458E-2</v>
      </c>
      <c r="L18" s="14">
        <v>0.1981132075471698</v>
      </c>
      <c r="M18" s="14">
        <v>1.5723270440251572E-2</v>
      </c>
      <c r="N18" s="14">
        <v>0.17138364779874213</v>
      </c>
      <c r="O18" s="14">
        <v>0</v>
      </c>
      <c r="P18" s="14">
        <v>1.5723270440251573E-3</v>
      </c>
      <c r="Q18" s="14">
        <v>0</v>
      </c>
      <c r="R18" s="14">
        <v>0</v>
      </c>
      <c r="S18" s="14">
        <v>0</v>
      </c>
      <c r="T18" s="14">
        <v>0</v>
      </c>
      <c r="U18" s="14">
        <v>1.8867924528301886E-2</v>
      </c>
      <c r="V18" s="14">
        <v>0</v>
      </c>
      <c r="W18" s="14">
        <v>4.7169811320754715E-3</v>
      </c>
      <c r="X18" s="14">
        <v>0</v>
      </c>
      <c r="Y18" s="14">
        <v>6.2893081761006293E-3</v>
      </c>
      <c r="Z18" s="21">
        <v>0.37578616352201261</v>
      </c>
    </row>
    <row r="19" spans="1:26" x14ac:dyDescent="0.25">
      <c r="A19" s="4">
        <v>1991</v>
      </c>
      <c r="B19" s="8">
        <v>635</v>
      </c>
      <c r="C19" s="8" t="s">
        <v>43</v>
      </c>
      <c r="D19" s="15">
        <v>2.3622047244094488E-2</v>
      </c>
      <c r="E19" s="14">
        <v>1.5748031496062992E-2</v>
      </c>
      <c r="F19" s="14">
        <v>0</v>
      </c>
      <c r="G19" s="14">
        <v>2.0472440944881889E-2</v>
      </c>
      <c r="H19" s="14">
        <v>0</v>
      </c>
      <c r="I19" s="14">
        <v>1.889763779527559E-2</v>
      </c>
      <c r="J19" s="14">
        <v>0</v>
      </c>
      <c r="K19" s="15">
        <v>5.1968503937007873E-2</v>
      </c>
      <c r="L19" s="14">
        <v>0.39370078740157477</v>
      </c>
      <c r="M19" s="14">
        <v>1.1023622047244094E-2</v>
      </c>
      <c r="N19" s="14">
        <v>8.1889763779527558E-2</v>
      </c>
      <c r="O19" s="14">
        <v>6.2992125984251968E-3</v>
      </c>
      <c r="P19" s="14">
        <v>6.2992125984251968E-3</v>
      </c>
      <c r="Q19" s="14">
        <v>0</v>
      </c>
      <c r="R19" s="14">
        <v>0</v>
      </c>
      <c r="S19" s="14">
        <v>0</v>
      </c>
      <c r="T19" s="14">
        <v>4.7244094488188976E-3</v>
      </c>
      <c r="U19" s="14">
        <v>0</v>
      </c>
      <c r="V19" s="14">
        <v>0</v>
      </c>
      <c r="W19" s="14">
        <v>0</v>
      </c>
      <c r="X19" s="14">
        <v>0</v>
      </c>
      <c r="Y19" s="14">
        <v>1.7322834645669291E-2</v>
      </c>
      <c r="Z19" s="21">
        <v>0.34803149606299211</v>
      </c>
    </row>
    <row r="20" spans="1:26" x14ac:dyDescent="0.25">
      <c r="A20" s="4">
        <v>1992</v>
      </c>
      <c r="B20" s="8">
        <v>571</v>
      </c>
      <c r="C20" s="8" t="s">
        <v>43</v>
      </c>
      <c r="D20" s="15">
        <v>2.276707530647986E-2</v>
      </c>
      <c r="E20" s="14">
        <v>7.0052539404553416E-3</v>
      </c>
      <c r="F20" s="14">
        <v>2.4518388791593695E-2</v>
      </c>
      <c r="G20" s="14">
        <v>5.4290718038528897E-2</v>
      </c>
      <c r="H20" s="14">
        <v>0</v>
      </c>
      <c r="I20" s="14">
        <v>3.3274956217162872E-2</v>
      </c>
      <c r="J20" s="14">
        <v>0</v>
      </c>
      <c r="K20" s="15">
        <v>8.7565674255691769E-2</v>
      </c>
      <c r="L20" s="14">
        <v>0.37478108581436076</v>
      </c>
      <c r="M20" s="14">
        <v>5.7793345008756568E-2</v>
      </c>
      <c r="N20" s="14">
        <v>5.6042031523642732E-2</v>
      </c>
      <c r="O20" s="14">
        <v>1.4010507880910683E-2</v>
      </c>
      <c r="P20" s="14">
        <v>0</v>
      </c>
      <c r="Q20" s="14">
        <v>0</v>
      </c>
      <c r="R20" s="14">
        <v>0</v>
      </c>
      <c r="S20" s="14">
        <v>0</v>
      </c>
      <c r="T20" s="14">
        <v>3.5026269702276708E-3</v>
      </c>
      <c r="U20" s="14">
        <v>0</v>
      </c>
      <c r="V20" s="14">
        <v>0</v>
      </c>
      <c r="W20" s="14">
        <v>0</v>
      </c>
      <c r="X20" s="14">
        <v>0</v>
      </c>
      <c r="Y20" s="14">
        <v>1.4010507880910683E-2</v>
      </c>
      <c r="Z20" s="21">
        <v>0.25043782837127848</v>
      </c>
    </row>
    <row r="21" spans="1:26" x14ac:dyDescent="0.25">
      <c r="A21" s="4">
        <v>1993</v>
      </c>
      <c r="B21" s="8">
        <v>408</v>
      </c>
      <c r="C21" s="8" t="s">
        <v>43</v>
      </c>
      <c r="D21" s="15">
        <v>1.2254901960784314E-2</v>
      </c>
      <c r="E21" s="14">
        <v>1.2254901960784314E-2</v>
      </c>
      <c r="F21" s="14">
        <v>0</v>
      </c>
      <c r="G21" s="14">
        <v>1.4705882352941176E-2</v>
      </c>
      <c r="H21" s="14">
        <v>0</v>
      </c>
      <c r="I21" s="14">
        <v>1.7156862745098041E-2</v>
      </c>
      <c r="J21" s="14">
        <v>0</v>
      </c>
      <c r="K21" s="15">
        <v>3.4313725490196081E-2</v>
      </c>
      <c r="L21" s="14">
        <v>0.44362745098039219</v>
      </c>
      <c r="M21" s="14">
        <v>3.9215686274509803E-2</v>
      </c>
      <c r="N21" s="14">
        <v>9.8039215686274508E-2</v>
      </c>
      <c r="O21" s="14">
        <v>0</v>
      </c>
      <c r="P21" s="14">
        <v>0</v>
      </c>
      <c r="Q21" s="14">
        <v>0</v>
      </c>
      <c r="R21" s="14">
        <v>0</v>
      </c>
      <c r="S21" s="14">
        <v>0</v>
      </c>
      <c r="T21" s="14">
        <v>0</v>
      </c>
      <c r="U21" s="14">
        <v>9.8039215686274508E-3</v>
      </c>
      <c r="V21" s="14">
        <v>0</v>
      </c>
      <c r="W21" s="14">
        <v>0</v>
      </c>
      <c r="X21" s="14">
        <v>0</v>
      </c>
      <c r="Y21" s="14">
        <v>2.4509803921568627E-3</v>
      </c>
      <c r="Z21" s="21">
        <v>0.31617647058823528</v>
      </c>
    </row>
    <row r="22" spans="1:26" x14ac:dyDescent="0.25">
      <c r="A22" s="4">
        <v>1994</v>
      </c>
      <c r="B22" s="8">
        <v>253</v>
      </c>
      <c r="C22" s="8" t="s">
        <v>43</v>
      </c>
      <c r="D22" s="15">
        <v>4.3478260869565216E-2</v>
      </c>
      <c r="E22" s="14">
        <v>0</v>
      </c>
      <c r="F22" s="14">
        <v>0</v>
      </c>
      <c r="G22" s="14">
        <v>1.5810276679841896E-2</v>
      </c>
      <c r="H22" s="14">
        <v>1.9762845849802372E-2</v>
      </c>
      <c r="I22" s="14">
        <v>2.766798418972332E-2</v>
      </c>
      <c r="J22" s="14">
        <v>0</v>
      </c>
      <c r="K22" s="15">
        <v>4.3478260869565216E-2</v>
      </c>
      <c r="L22" s="14">
        <v>0.28853754940711462</v>
      </c>
      <c r="M22" s="14">
        <v>1.5810276679841896E-2</v>
      </c>
      <c r="N22" s="14">
        <v>5.1383399209486168E-2</v>
      </c>
      <c r="O22" s="14">
        <v>0</v>
      </c>
      <c r="P22" s="14">
        <v>0</v>
      </c>
      <c r="Q22" s="14">
        <v>0</v>
      </c>
      <c r="R22" s="14">
        <v>0</v>
      </c>
      <c r="S22" s="14">
        <v>0</v>
      </c>
      <c r="T22" s="14">
        <v>2.766798418972332E-2</v>
      </c>
      <c r="U22" s="14">
        <v>0</v>
      </c>
      <c r="V22" s="14">
        <v>0</v>
      </c>
      <c r="W22" s="14">
        <v>1.1857707509881422E-2</v>
      </c>
      <c r="X22" s="14">
        <v>0</v>
      </c>
      <c r="Y22" s="14">
        <v>3.952569169960474E-3</v>
      </c>
      <c r="Z22" s="21">
        <v>0.45059288537549408</v>
      </c>
    </row>
    <row r="23" spans="1:26" x14ac:dyDescent="0.25">
      <c r="A23" s="4">
        <v>1995</v>
      </c>
      <c r="B23" s="8">
        <v>201</v>
      </c>
      <c r="C23" s="8" t="s">
        <v>43</v>
      </c>
      <c r="D23" s="15">
        <v>6.965174129353234E-2</v>
      </c>
      <c r="E23" s="14">
        <v>0</v>
      </c>
      <c r="F23" s="14">
        <v>0</v>
      </c>
      <c r="G23" s="14">
        <v>1.4925373134328358E-2</v>
      </c>
      <c r="H23" s="14">
        <v>0</v>
      </c>
      <c r="I23" s="14">
        <v>0</v>
      </c>
      <c r="J23" s="14">
        <v>0</v>
      </c>
      <c r="K23" s="15">
        <v>0</v>
      </c>
      <c r="L23" s="14">
        <v>0.22885572139303484</v>
      </c>
      <c r="M23" s="14">
        <v>0</v>
      </c>
      <c r="N23" s="14">
        <v>7.4626865671641798E-2</v>
      </c>
      <c r="O23" s="14">
        <v>0</v>
      </c>
      <c r="P23" s="14">
        <v>0</v>
      </c>
      <c r="Q23" s="14">
        <v>0</v>
      </c>
      <c r="R23" s="14">
        <v>0</v>
      </c>
      <c r="S23" s="14">
        <v>0</v>
      </c>
      <c r="T23" s="14">
        <v>0</v>
      </c>
      <c r="U23" s="14">
        <v>0</v>
      </c>
      <c r="V23" s="14">
        <v>0</v>
      </c>
      <c r="W23" s="14">
        <v>0</v>
      </c>
      <c r="X23" s="14">
        <v>0</v>
      </c>
      <c r="Y23" s="14">
        <v>4.9751243781094526E-3</v>
      </c>
      <c r="Z23" s="21">
        <v>0.60696517412935325</v>
      </c>
    </row>
    <row r="24" spans="1:26" x14ac:dyDescent="0.25">
      <c r="A24" s="4">
        <v>1996</v>
      </c>
      <c r="B24" s="8">
        <v>283</v>
      </c>
      <c r="C24" s="8" t="s">
        <v>43</v>
      </c>
      <c r="D24" s="15">
        <v>2.8268551236749116E-2</v>
      </c>
      <c r="E24" s="14">
        <v>0</v>
      </c>
      <c r="F24" s="14">
        <v>0</v>
      </c>
      <c r="G24" s="14">
        <v>0</v>
      </c>
      <c r="H24" s="14">
        <v>0</v>
      </c>
      <c r="I24" s="14">
        <v>0</v>
      </c>
      <c r="J24" s="14">
        <v>0</v>
      </c>
      <c r="K24" s="15">
        <v>0</v>
      </c>
      <c r="L24" s="14">
        <v>0.46643109540636041</v>
      </c>
      <c r="M24" s="14">
        <v>0</v>
      </c>
      <c r="N24" s="14">
        <v>7.0671378091872791E-3</v>
      </c>
      <c r="O24" s="14">
        <v>1.0600706713780919E-2</v>
      </c>
      <c r="P24" s="14">
        <v>0</v>
      </c>
      <c r="Q24" s="14">
        <v>0</v>
      </c>
      <c r="R24" s="14">
        <v>0</v>
      </c>
      <c r="S24" s="14">
        <v>0</v>
      </c>
      <c r="T24" s="14">
        <v>0</v>
      </c>
      <c r="U24" s="14">
        <v>1.0600706713780919E-2</v>
      </c>
      <c r="V24" s="14">
        <v>0</v>
      </c>
      <c r="W24" s="14">
        <v>0</v>
      </c>
      <c r="X24" s="14">
        <v>0</v>
      </c>
      <c r="Y24" s="14">
        <v>3.5335689045936395E-3</v>
      </c>
      <c r="Z24" s="21">
        <v>0.47349823321554768</v>
      </c>
    </row>
    <row r="25" spans="1:26" x14ac:dyDescent="0.25">
      <c r="A25" s="4">
        <v>1997</v>
      </c>
      <c r="B25" s="8">
        <v>201</v>
      </c>
      <c r="C25" s="8" t="s">
        <v>43</v>
      </c>
      <c r="D25" s="15">
        <v>3.482587064676617E-2</v>
      </c>
      <c r="E25" s="14">
        <v>0</v>
      </c>
      <c r="F25" s="14">
        <v>0</v>
      </c>
      <c r="G25" s="14">
        <v>2.9850746268656716E-2</v>
      </c>
      <c r="H25" s="14">
        <v>0</v>
      </c>
      <c r="I25" s="14">
        <v>0</v>
      </c>
      <c r="J25" s="14">
        <v>4.4776119402985072E-2</v>
      </c>
      <c r="K25" s="15">
        <v>9.9502487562189053E-3</v>
      </c>
      <c r="L25" s="14">
        <v>0.29353233830845771</v>
      </c>
      <c r="M25" s="14">
        <v>2.9850746268656716E-2</v>
      </c>
      <c r="N25" s="14">
        <v>1.9900497512437811E-2</v>
      </c>
      <c r="O25" s="14">
        <v>1.4925373134328358E-2</v>
      </c>
      <c r="P25" s="14">
        <v>0</v>
      </c>
      <c r="Q25" s="14">
        <v>0</v>
      </c>
      <c r="R25" s="14">
        <v>0</v>
      </c>
      <c r="S25" s="14">
        <v>0</v>
      </c>
      <c r="T25" s="14">
        <v>0</v>
      </c>
      <c r="U25" s="14">
        <v>0</v>
      </c>
      <c r="V25" s="14">
        <v>0</v>
      </c>
      <c r="W25" s="14">
        <v>0</v>
      </c>
      <c r="X25" s="14">
        <v>0</v>
      </c>
      <c r="Y25" s="14">
        <v>4.9751243781094526E-3</v>
      </c>
      <c r="Z25" s="21">
        <v>0.51741293532338306</v>
      </c>
    </row>
    <row r="26" spans="1:26" x14ac:dyDescent="0.25">
      <c r="A26" s="4">
        <v>1998</v>
      </c>
      <c r="B26" s="8">
        <v>189</v>
      </c>
      <c r="C26" s="8" t="s">
        <v>43</v>
      </c>
      <c r="D26" s="15">
        <v>6.8783068783068779E-2</v>
      </c>
      <c r="E26" s="14">
        <v>5.2910052910052907E-3</v>
      </c>
      <c r="F26" s="14">
        <v>0</v>
      </c>
      <c r="G26" s="14">
        <v>0</v>
      </c>
      <c r="H26" s="14">
        <v>0</v>
      </c>
      <c r="I26" s="14">
        <v>0</v>
      </c>
      <c r="J26" s="14">
        <v>0</v>
      </c>
      <c r="K26" s="15">
        <v>0</v>
      </c>
      <c r="L26" s="14">
        <v>0.2275132275132275</v>
      </c>
      <c r="M26" s="14">
        <v>0</v>
      </c>
      <c r="N26" s="14">
        <v>0</v>
      </c>
      <c r="O26" s="14">
        <v>1.5873015873015872E-2</v>
      </c>
      <c r="P26" s="14">
        <v>0</v>
      </c>
      <c r="Q26" s="14">
        <v>0</v>
      </c>
      <c r="R26" s="14">
        <v>0</v>
      </c>
      <c r="S26" s="14">
        <v>0</v>
      </c>
      <c r="T26" s="14">
        <v>0</v>
      </c>
      <c r="U26" s="14">
        <v>0</v>
      </c>
      <c r="V26" s="14">
        <v>0</v>
      </c>
      <c r="W26" s="14">
        <v>0</v>
      </c>
      <c r="X26" s="14">
        <v>0</v>
      </c>
      <c r="Y26" s="14">
        <v>2.6455026455026454E-2</v>
      </c>
      <c r="Z26" s="21">
        <v>0.65608465608465605</v>
      </c>
    </row>
    <row r="27" spans="1:26" x14ac:dyDescent="0.25">
      <c r="A27" s="4">
        <v>1999</v>
      </c>
      <c r="B27" s="8">
        <v>266</v>
      </c>
      <c r="C27" s="8" t="s">
        <v>43</v>
      </c>
      <c r="D27" s="15">
        <v>5.2631578947368418E-2</v>
      </c>
      <c r="E27" s="14">
        <v>1.5037593984962405E-2</v>
      </c>
      <c r="F27" s="14">
        <v>0</v>
      </c>
      <c r="G27" s="14">
        <v>3.3834586466165412E-2</v>
      </c>
      <c r="H27" s="14">
        <v>1.8796992481203006E-2</v>
      </c>
      <c r="I27" s="14">
        <v>0</v>
      </c>
      <c r="J27" s="14">
        <v>3.3834586466165412E-2</v>
      </c>
      <c r="K27" s="15">
        <v>0</v>
      </c>
      <c r="L27" s="14">
        <v>0.12781954887218044</v>
      </c>
      <c r="M27" s="14">
        <v>3.3834586466165412E-2</v>
      </c>
      <c r="N27" s="14">
        <v>0</v>
      </c>
      <c r="O27" s="14">
        <v>0</v>
      </c>
      <c r="P27" s="14">
        <v>0</v>
      </c>
      <c r="Q27" s="14">
        <v>0</v>
      </c>
      <c r="R27" s="14">
        <v>0</v>
      </c>
      <c r="S27" s="14">
        <v>0</v>
      </c>
      <c r="T27" s="14">
        <v>7.5187969924812026E-3</v>
      </c>
      <c r="U27" s="14">
        <v>0</v>
      </c>
      <c r="V27" s="14">
        <v>0</v>
      </c>
      <c r="W27" s="14">
        <v>0</v>
      </c>
      <c r="X27" s="14">
        <v>0</v>
      </c>
      <c r="Y27" s="14">
        <v>1.8796992481203006E-2</v>
      </c>
      <c r="Z27" s="21">
        <v>0.65789473684210531</v>
      </c>
    </row>
    <row r="28" spans="1:26" x14ac:dyDescent="0.25">
      <c r="A28" s="4">
        <v>2000</v>
      </c>
      <c r="B28" s="8">
        <v>223</v>
      </c>
      <c r="C28" s="8" t="s">
        <v>43</v>
      </c>
      <c r="D28" s="15">
        <v>0.14798206278026907</v>
      </c>
      <c r="E28" s="14">
        <v>8.9686098654708519E-3</v>
      </c>
      <c r="F28" s="14">
        <v>0</v>
      </c>
      <c r="G28" s="14">
        <v>0</v>
      </c>
      <c r="H28" s="14">
        <v>0</v>
      </c>
      <c r="I28" s="14">
        <v>0</v>
      </c>
      <c r="J28" s="14">
        <v>0</v>
      </c>
      <c r="K28" s="15">
        <v>0</v>
      </c>
      <c r="L28" s="14">
        <v>0.13452914798206278</v>
      </c>
      <c r="M28" s="14">
        <v>0</v>
      </c>
      <c r="N28" s="14">
        <v>4.4843049327354259E-3</v>
      </c>
      <c r="O28" s="14">
        <v>0</v>
      </c>
      <c r="P28" s="14">
        <v>0</v>
      </c>
      <c r="Q28" s="14">
        <v>0</v>
      </c>
      <c r="R28" s="14">
        <v>0</v>
      </c>
      <c r="S28" s="14">
        <v>0</v>
      </c>
      <c r="T28" s="14">
        <v>2.6905829596412557E-2</v>
      </c>
      <c r="U28" s="14">
        <v>0</v>
      </c>
      <c r="V28" s="14">
        <v>0</v>
      </c>
      <c r="W28" s="14">
        <v>0</v>
      </c>
      <c r="X28" s="14">
        <v>0</v>
      </c>
      <c r="Y28" s="14">
        <v>0</v>
      </c>
      <c r="Z28" s="21">
        <v>0.67713004484304928</v>
      </c>
    </row>
    <row r="29" spans="1:26" x14ac:dyDescent="0.25">
      <c r="A29" s="4">
        <v>2001</v>
      </c>
      <c r="B29" s="8">
        <v>475</v>
      </c>
      <c r="C29" s="8" t="s">
        <v>43</v>
      </c>
      <c r="D29" s="15">
        <v>4.6315789473684213E-2</v>
      </c>
      <c r="E29" s="14">
        <v>6.7368421052631577E-2</v>
      </c>
      <c r="F29" s="14">
        <v>0</v>
      </c>
      <c r="G29" s="14">
        <v>0</v>
      </c>
      <c r="H29" s="14">
        <v>7.7894736842105267E-2</v>
      </c>
      <c r="I29" s="14">
        <v>6.3157894736842104E-3</v>
      </c>
      <c r="J29" s="14">
        <v>0</v>
      </c>
      <c r="K29" s="15">
        <v>0</v>
      </c>
      <c r="L29" s="14">
        <v>0.10947368421052631</v>
      </c>
      <c r="M29" s="14">
        <v>0</v>
      </c>
      <c r="N29" s="14">
        <v>0</v>
      </c>
      <c r="O29" s="14">
        <v>1.0526315789473684E-2</v>
      </c>
      <c r="P29" s="14">
        <v>0</v>
      </c>
      <c r="Q29" s="14">
        <v>0</v>
      </c>
      <c r="R29" s="14">
        <v>0</v>
      </c>
      <c r="S29" s="14">
        <v>0</v>
      </c>
      <c r="T29" s="14">
        <v>1.6842105263157894E-2</v>
      </c>
      <c r="U29" s="14">
        <v>0</v>
      </c>
      <c r="V29" s="14">
        <v>0</v>
      </c>
      <c r="W29" s="14">
        <v>0</v>
      </c>
      <c r="X29" s="14">
        <v>0</v>
      </c>
      <c r="Y29" s="14">
        <v>1.8947368421052633E-2</v>
      </c>
      <c r="Z29" s="21">
        <v>0.64631578947368418</v>
      </c>
    </row>
    <row r="30" spans="1:26" x14ac:dyDescent="0.25">
      <c r="A30" s="4">
        <v>2002</v>
      </c>
      <c r="B30" s="8">
        <v>302</v>
      </c>
      <c r="C30" s="8" t="s">
        <v>43</v>
      </c>
      <c r="D30" s="15">
        <v>9.9337748344370869E-2</v>
      </c>
      <c r="E30" s="14">
        <v>0</v>
      </c>
      <c r="F30" s="14">
        <v>2.9801324503311258E-2</v>
      </c>
      <c r="G30" s="14">
        <v>3.3112582781456956E-2</v>
      </c>
      <c r="H30" s="14">
        <v>0</v>
      </c>
      <c r="I30" s="14">
        <v>1.9867549668874173E-2</v>
      </c>
      <c r="J30" s="14">
        <v>2.9801324503311258E-2</v>
      </c>
      <c r="K30" s="15">
        <v>0</v>
      </c>
      <c r="L30" s="14">
        <v>0.11258278145695366</v>
      </c>
      <c r="M30" s="14">
        <v>0</v>
      </c>
      <c r="N30" s="14">
        <v>3.3112582781456954E-3</v>
      </c>
      <c r="O30" s="14">
        <v>3.3112582781456956E-2</v>
      </c>
      <c r="P30" s="14">
        <v>0</v>
      </c>
      <c r="Q30" s="14">
        <v>9.9337748344370865E-3</v>
      </c>
      <c r="R30" s="14">
        <v>0</v>
      </c>
      <c r="S30" s="14">
        <v>0</v>
      </c>
      <c r="T30" s="14">
        <v>1.9867549668874173E-2</v>
      </c>
      <c r="U30" s="14">
        <v>0</v>
      </c>
      <c r="V30" s="14">
        <v>0</v>
      </c>
      <c r="W30" s="14">
        <v>0</v>
      </c>
      <c r="X30" s="14">
        <v>0</v>
      </c>
      <c r="Y30" s="14">
        <v>2.6490066225165563E-2</v>
      </c>
      <c r="Z30" s="21">
        <v>0.58278145695364236</v>
      </c>
    </row>
    <row r="31" spans="1:26" x14ac:dyDescent="0.25">
      <c r="A31" s="4">
        <v>2003</v>
      </c>
      <c r="B31" s="8">
        <v>232</v>
      </c>
      <c r="C31" s="8" t="s">
        <v>43</v>
      </c>
      <c r="D31" s="15">
        <v>8.1896551724137928E-2</v>
      </c>
      <c r="E31" s="14">
        <v>4.3103448275862068E-3</v>
      </c>
      <c r="F31" s="14">
        <v>1.7241379310344827E-2</v>
      </c>
      <c r="G31" s="14">
        <v>0</v>
      </c>
      <c r="H31" s="14">
        <v>0</v>
      </c>
      <c r="I31" s="14">
        <v>3.4482758620689655E-2</v>
      </c>
      <c r="J31" s="14">
        <v>0</v>
      </c>
      <c r="K31" s="15">
        <v>0</v>
      </c>
      <c r="L31" s="14">
        <v>0.12931034482758622</v>
      </c>
      <c r="M31" s="14">
        <v>0</v>
      </c>
      <c r="N31" s="14">
        <v>0</v>
      </c>
      <c r="O31" s="14">
        <v>8.1896551724137928E-2</v>
      </c>
      <c r="P31" s="14">
        <v>0</v>
      </c>
      <c r="Q31" s="14">
        <v>0</v>
      </c>
      <c r="R31" s="14">
        <v>0</v>
      </c>
      <c r="S31" s="14">
        <v>0</v>
      </c>
      <c r="T31" s="14">
        <v>0</v>
      </c>
      <c r="U31" s="14">
        <v>0</v>
      </c>
      <c r="V31" s="14">
        <v>0</v>
      </c>
      <c r="W31" s="14">
        <v>0</v>
      </c>
      <c r="X31" s="14">
        <v>0</v>
      </c>
      <c r="Y31" s="14">
        <v>2.5862068965517241E-2</v>
      </c>
      <c r="Z31" s="21">
        <v>0.625</v>
      </c>
    </row>
    <row r="32" spans="1:26" x14ac:dyDescent="0.25">
      <c r="A32" s="4">
        <v>2004</v>
      </c>
      <c r="B32" s="8">
        <v>366</v>
      </c>
      <c r="C32" s="8" t="s">
        <v>43</v>
      </c>
      <c r="D32" s="15">
        <v>7.3770491803278687E-2</v>
      </c>
      <c r="E32" s="14">
        <v>0</v>
      </c>
      <c r="F32" s="14">
        <v>2.7322404371584699E-3</v>
      </c>
      <c r="G32" s="14">
        <v>4.9180327868852458E-2</v>
      </c>
      <c r="H32" s="14">
        <v>0</v>
      </c>
      <c r="I32" s="14">
        <v>1.6393442622950821E-2</v>
      </c>
      <c r="J32" s="14">
        <v>0</v>
      </c>
      <c r="K32" s="15">
        <v>0</v>
      </c>
      <c r="L32" s="14">
        <v>9.0163934426229511E-2</v>
      </c>
      <c r="M32" s="14">
        <v>0</v>
      </c>
      <c r="N32" s="14">
        <v>0</v>
      </c>
      <c r="O32" s="14">
        <v>0</v>
      </c>
      <c r="P32" s="14">
        <v>5.4644808743169399E-3</v>
      </c>
      <c r="Q32" s="14">
        <v>0</v>
      </c>
      <c r="R32" s="14">
        <v>0</v>
      </c>
      <c r="S32" s="14">
        <v>0</v>
      </c>
      <c r="T32" s="14">
        <v>1.3661202185792349E-2</v>
      </c>
      <c r="U32" s="14">
        <v>0</v>
      </c>
      <c r="V32" s="14">
        <v>0</v>
      </c>
      <c r="W32" s="14">
        <v>0</v>
      </c>
      <c r="X32" s="14">
        <v>0</v>
      </c>
      <c r="Y32" s="14">
        <v>2.185792349726776E-2</v>
      </c>
      <c r="Z32" s="21">
        <v>0.72677595628415304</v>
      </c>
    </row>
    <row r="33" spans="1:26" x14ac:dyDescent="0.25">
      <c r="A33" s="4">
        <v>2005</v>
      </c>
      <c r="B33" s="8">
        <v>525</v>
      </c>
      <c r="C33" s="8" t="s">
        <v>43</v>
      </c>
      <c r="D33" s="15">
        <v>8.7619047619047624E-2</v>
      </c>
      <c r="E33" s="14">
        <v>3.8095238095238095E-3</v>
      </c>
      <c r="F33" s="14">
        <v>0</v>
      </c>
      <c r="G33" s="14">
        <v>1.9047619047619049E-2</v>
      </c>
      <c r="H33" s="14">
        <v>0</v>
      </c>
      <c r="I33" s="14">
        <v>5.1428571428571428E-2</v>
      </c>
      <c r="J33" s="14">
        <v>2.6666666666666668E-2</v>
      </c>
      <c r="K33" s="15">
        <v>0</v>
      </c>
      <c r="L33" s="14">
        <v>0.16380952380952382</v>
      </c>
      <c r="M33" s="14">
        <v>0</v>
      </c>
      <c r="N33" s="14">
        <v>7.619047619047619E-3</v>
      </c>
      <c r="O33" s="14">
        <v>2.4761904761904763E-2</v>
      </c>
      <c r="P33" s="14">
        <v>5.7142857142857143E-3</v>
      </c>
      <c r="Q33" s="14">
        <v>5.7142857142857143E-3</v>
      </c>
      <c r="R33" s="14">
        <v>0</v>
      </c>
      <c r="S33" s="14">
        <v>0</v>
      </c>
      <c r="T33" s="14">
        <v>2.8571428571428571E-2</v>
      </c>
      <c r="U33" s="14">
        <v>0</v>
      </c>
      <c r="V33" s="14">
        <v>0</v>
      </c>
      <c r="W33" s="14">
        <v>0</v>
      </c>
      <c r="X33" s="14">
        <v>0</v>
      </c>
      <c r="Y33" s="14">
        <v>1.3333333333333334E-2</v>
      </c>
      <c r="Z33" s="21">
        <v>0.56190476190476191</v>
      </c>
    </row>
    <row r="34" spans="1:26" x14ac:dyDescent="0.25">
      <c r="A34" s="4">
        <v>2006</v>
      </c>
      <c r="B34" s="8">
        <v>585</v>
      </c>
      <c r="C34" s="8" t="s">
        <v>43</v>
      </c>
      <c r="D34" s="15">
        <v>4.1025641025641026E-2</v>
      </c>
      <c r="E34" s="14">
        <v>2.0512820512820513E-2</v>
      </c>
      <c r="F34" s="14">
        <v>8.5470085470085479E-3</v>
      </c>
      <c r="G34" s="14">
        <v>1.3675213675213675E-2</v>
      </c>
      <c r="H34" s="14">
        <v>0</v>
      </c>
      <c r="I34" s="14">
        <v>5.1282051282051282E-3</v>
      </c>
      <c r="J34" s="14">
        <v>0</v>
      </c>
      <c r="K34" s="15">
        <v>0</v>
      </c>
      <c r="L34" s="14">
        <v>8.0341880341880362E-2</v>
      </c>
      <c r="M34" s="14">
        <v>0</v>
      </c>
      <c r="N34" s="14">
        <v>0</v>
      </c>
      <c r="O34" s="14">
        <v>2.9059829059829061E-2</v>
      </c>
      <c r="P34" s="14">
        <v>0</v>
      </c>
      <c r="Q34" s="14">
        <v>5.1282051282051282E-3</v>
      </c>
      <c r="R34" s="14">
        <v>0</v>
      </c>
      <c r="S34" s="14">
        <v>0</v>
      </c>
      <c r="T34" s="14">
        <v>1.7094017094017094E-3</v>
      </c>
      <c r="U34" s="14">
        <v>0</v>
      </c>
      <c r="V34" s="14">
        <v>0</v>
      </c>
      <c r="W34" s="14">
        <v>0</v>
      </c>
      <c r="X34" s="14">
        <v>0</v>
      </c>
      <c r="Y34" s="14">
        <v>5.1282051282051282E-3</v>
      </c>
      <c r="Z34" s="21">
        <v>0.78974358974358971</v>
      </c>
    </row>
    <row r="35" spans="1:26" x14ac:dyDescent="0.25">
      <c r="A35" s="4">
        <v>2007</v>
      </c>
      <c r="B35" s="8">
        <v>559</v>
      </c>
      <c r="C35" s="8" t="s">
        <v>43</v>
      </c>
      <c r="D35" s="15">
        <v>0.10554561717352415</v>
      </c>
      <c r="E35" s="14">
        <v>1.7889087656529517E-3</v>
      </c>
      <c r="F35" s="14">
        <v>3.5778175313059034E-3</v>
      </c>
      <c r="G35" s="14">
        <v>5.008944543828265E-2</v>
      </c>
      <c r="H35" s="14">
        <v>2.6833631484794274E-2</v>
      </c>
      <c r="I35" s="14">
        <v>7.1556350626118068E-3</v>
      </c>
      <c r="J35" s="14">
        <v>2.1466905187835419E-2</v>
      </c>
      <c r="K35" s="15">
        <v>0</v>
      </c>
      <c r="L35" s="14">
        <v>0.1323792486583184</v>
      </c>
      <c r="M35" s="14">
        <v>0</v>
      </c>
      <c r="N35" s="14">
        <v>5.3667262969588547E-3</v>
      </c>
      <c r="O35" s="14">
        <v>1.2522361359570662E-2</v>
      </c>
      <c r="P35" s="14">
        <v>0</v>
      </c>
      <c r="Q35" s="14">
        <v>0</v>
      </c>
      <c r="R35" s="14">
        <v>0</v>
      </c>
      <c r="S35" s="14">
        <v>0</v>
      </c>
      <c r="T35" s="14">
        <v>1.0733452593917709E-2</v>
      </c>
      <c r="U35" s="14">
        <v>0</v>
      </c>
      <c r="V35" s="14">
        <v>0</v>
      </c>
      <c r="W35" s="14">
        <v>0</v>
      </c>
      <c r="X35" s="14">
        <v>0</v>
      </c>
      <c r="Y35" s="14">
        <v>5.3667262969588547E-3</v>
      </c>
      <c r="Z35" s="21">
        <v>0.61717352415026838</v>
      </c>
    </row>
    <row r="36" spans="1:26" x14ac:dyDescent="0.25">
      <c r="A36" s="4">
        <v>2008</v>
      </c>
      <c r="B36" s="8">
        <v>388</v>
      </c>
      <c r="C36" s="8" t="s">
        <v>43</v>
      </c>
      <c r="D36" s="15">
        <v>4.3814432989690719E-2</v>
      </c>
      <c r="E36" s="14">
        <v>7.7319587628865982E-3</v>
      </c>
      <c r="F36" s="14">
        <v>2.5773195876288659E-3</v>
      </c>
      <c r="G36" s="14">
        <v>1.5463917525773196E-2</v>
      </c>
      <c r="H36" s="14">
        <v>0</v>
      </c>
      <c r="I36" s="14">
        <v>1.0309278350515464E-2</v>
      </c>
      <c r="J36" s="14">
        <v>6.7010309278350513E-2</v>
      </c>
      <c r="K36" s="15">
        <v>0</v>
      </c>
      <c r="L36" s="14">
        <v>0.11082474226804123</v>
      </c>
      <c r="M36" s="14">
        <v>0</v>
      </c>
      <c r="N36" s="14">
        <v>5.1546391752577319E-3</v>
      </c>
      <c r="O36" s="14">
        <v>4.1237113402061855E-2</v>
      </c>
      <c r="P36" s="14">
        <v>0</v>
      </c>
      <c r="Q36" s="14">
        <v>0</v>
      </c>
      <c r="R36" s="14">
        <v>0</v>
      </c>
      <c r="S36" s="14">
        <v>0</v>
      </c>
      <c r="T36" s="14">
        <v>1.804123711340206E-2</v>
      </c>
      <c r="U36" s="14">
        <v>3.0927835051546393E-2</v>
      </c>
      <c r="V36" s="14">
        <v>0</v>
      </c>
      <c r="W36" s="14">
        <v>0</v>
      </c>
      <c r="X36" s="14">
        <v>0</v>
      </c>
      <c r="Y36" s="14">
        <v>2.5773195876288659E-3</v>
      </c>
      <c r="Z36" s="21">
        <v>0.64432989690721654</v>
      </c>
    </row>
    <row r="37" spans="1:26" x14ac:dyDescent="0.25">
      <c r="A37" s="4">
        <v>2009</v>
      </c>
      <c r="B37" s="8">
        <v>511</v>
      </c>
      <c r="C37" s="8" t="s">
        <v>43</v>
      </c>
      <c r="D37" s="15">
        <v>3.7181996086105673E-2</v>
      </c>
      <c r="E37" s="14">
        <v>4.3052837573385516E-2</v>
      </c>
      <c r="F37" s="14">
        <v>0</v>
      </c>
      <c r="G37" s="14">
        <v>1.7612524461839529E-2</v>
      </c>
      <c r="H37" s="14">
        <v>0</v>
      </c>
      <c r="I37" s="14">
        <v>1.5655577299412915E-2</v>
      </c>
      <c r="J37" s="14">
        <v>4.6966731898238745E-2</v>
      </c>
      <c r="K37" s="15">
        <v>0</v>
      </c>
      <c r="L37" s="14">
        <v>0.10763209393346379</v>
      </c>
      <c r="M37" s="14">
        <v>0</v>
      </c>
      <c r="N37" s="14">
        <v>0</v>
      </c>
      <c r="O37" s="14">
        <v>1.5655577299412915E-2</v>
      </c>
      <c r="P37" s="14">
        <v>5.8708414872798431E-3</v>
      </c>
      <c r="Q37" s="14">
        <v>0</v>
      </c>
      <c r="R37" s="14">
        <v>0</v>
      </c>
      <c r="S37" s="14">
        <v>0</v>
      </c>
      <c r="T37" s="14">
        <v>7.8277886497064575E-3</v>
      </c>
      <c r="U37" s="14">
        <v>5.8708414872798431E-3</v>
      </c>
      <c r="V37" s="14">
        <v>0</v>
      </c>
      <c r="W37" s="14">
        <v>0</v>
      </c>
      <c r="X37" s="14">
        <v>0</v>
      </c>
      <c r="Y37" s="14">
        <v>1.7612524461839529E-2</v>
      </c>
      <c r="Z37" s="21">
        <v>0.67906066536203524</v>
      </c>
    </row>
    <row r="38" spans="1:26" x14ac:dyDescent="0.25">
      <c r="A38" s="4">
        <v>2010</v>
      </c>
      <c r="B38" s="8">
        <v>431</v>
      </c>
      <c r="C38" s="8" t="s">
        <v>43</v>
      </c>
      <c r="D38" s="15">
        <v>6.0324825986078884E-2</v>
      </c>
      <c r="E38" s="14">
        <v>2.3201856148491878E-3</v>
      </c>
      <c r="F38" s="14">
        <v>1.1600928074245939E-2</v>
      </c>
      <c r="G38" s="14">
        <v>1.3921113689095127E-2</v>
      </c>
      <c r="H38" s="14">
        <v>0</v>
      </c>
      <c r="I38" s="14">
        <v>1.1600928074245939E-2</v>
      </c>
      <c r="J38" s="14">
        <v>3.248259860788863E-2</v>
      </c>
      <c r="K38" s="15">
        <v>0</v>
      </c>
      <c r="L38" s="14">
        <v>0.16009280742459397</v>
      </c>
      <c r="M38" s="14">
        <v>0</v>
      </c>
      <c r="N38" s="14">
        <v>0</v>
      </c>
      <c r="O38" s="14">
        <v>1.3921113689095127E-2</v>
      </c>
      <c r="P38" s="14">
        <v>1.6241299303944315E-2</v>
      </c>
      <c r="Q38" s="14">
        <v>0</v>
      </c>
      <c r="R38" s="14">
        <v>0</v>
      </c>
      <c r="S38" s="14">
        <v>0</v>
      </c>
      <c r="T38" s="14">
        <v>1.3921113689095127E-2</v>
      </c>
      <c r="U38" s="14">
        <v>0</v>
      </c>
      <c r="V38" s="14">
        <v>0</v>
      </c>
      <c r="W38" s="14">
        <v>0</v>
      </c>
      <c r="X38" s="14">
        <v>0</v>
      </c>
      <c r="Y38" s="14">
        <v>9.2807424593967514E-3</v>
      </c>
      <c r="Z38" s="21">
        <v>0.654292343387471</v>
      </c>
    </row>
    <row r="39" spans="1:26" x14ac:dyDescent="0.25">
      <c r="A39" s="4">
        <v>2011</v>
      </c>
      <c r="B39" s="8">
        <v>472</v>
      </c>
      <c r="C39" s="8" t="s">
        <v>43</v>
      </c>
      <c r="D39" s="15">
        <v>6.1440677966101691E-2</v>
      </c>
      <c r="E39" s="14">
        <v>1.059322033898305E-2</v>
      </c>
      <c r="F39" s="14">
        <v>8.4745762711864406E-3</v>
      </c>
      <c r="G39" s="14">
        <v>0</v>
      </c>
      <c r="H39" s="14">
        <v>1.059322033898305E-2</v>
      </c>
      <c r="I39" s="14">
        <v>8.4745762711864406E-3</v>
      </c>
      <c r="J39" s="14">
        <v>1.059322033898305E-2</v>
      </c>
      <c r="K39" s="15">
        <v>0</v>
      </c>
      <c r="L39" s="14">
        <v>9.110169491525423E-2</v>
      </c>
      <c r="M39" s="14">
        <v>0</v>
      </c>
      <c r="N39" s="14">
        <v>0</v>
      </c>
      <c r="O39" s="14">
        <v>3.1779661016949151E-2</v>
      </c>
      <c r="P39" s="14">
        <v>0</v>
      </c>
      <c r="Q39" s="14">
        <v>0</v>
      </c>
      <c r="R39" s="14">
        <v>0</v>
      </c>
      <c r="S39" s="14">
        <v>0</v>
      </c>
      <c r="T39" s="14">
        <v>1.2711864406779662E-2</v>
      </c>
      <c r="U39" s="14">
        <v>0</v>
      </c>
      <c r="V39" s="14">
        <v>0</v>
      </c>
      <c r="W39" s="14">
        <v>0</v>
      </c>
      <c r="X39" s="14">
        <v>0</v>
      </c>
      <c r="Y39" s="14">
        <v>2.7542372881355935E-2</v>
      </c>
      <c r="Z39" s="21">
        <v>0.72669491525423724</v>
      </c>
    </row>
    <row r="40" spans="1:26" x14ac:dyDescent="0.25">
      <c r="A40" s="4">
        <v>2012</v>
      </c>
      <c r="B40" s="8">
        <v>476</v>
      </c>
      <c r="C40" s="8" t="s">
        <v>43</v>
      </c>
      <c r="D40" s="15">
        <v>6.3025210084033612E-2</v>
      </c>
      <c r="E40" s="14">
        <v>6.3025210084033615E-3</v>
      </c>
      <c r="F40" s="14">
        <v>0</v>
      </c>
      <c r="G40" s="14">
        <v>2.7310924369747899E-2</v>
      </c>
      <c r="H40" s="14">
        <v>1.2605042016806723E-2</v>
      </c>
      <c r="I40" s="14">
        <v>2.9411764705882353E-2</v>
      </c>
      <c r="J40" s="14">
        <v>0</v>
      </c>
      <c r="K40" s="15">
        <v>0</v>
      </c>
      <c r="L40" s="14">
        <v>0.22689075630252101</v>
      </c>
      <c r="M40" s="14">
        <v>0</v>
      </c>
      <c r="N40" s="14">
        <v>0</v>
      </c>
      <c r="O40" s="14">
        <v>3.9915966386554619E-2</v>
      </c>
      <c r="P40" s="14">
        <v>6.3025210084033615E-3</v>
      </c>
      <c r="Q40" s="14">
        <v>0</v>
      </c>
      <c r="R40" s="14">
        <v>0</v>
      </c>
      <c r="S40" s="14">
        <v>0</v>
      </c>
      <c r="T40" s="14">
        <v>0</v>
      </c>
      <c r="U40" s="14">
        <v>8.4033613445378148E-3</v>
      </c>
      <c r="V40" s="14">
        <v>0</v>
      </c>
      <c r="W40" s="14">
        <v>0</v>
      </c>
      <c r="X40" s="14">
        <v>0</v>
      </c>
      <c r="Y40" s="14">
        <v>8.4033613445378148E-3</v>
      </c>
      <c r="Z40" s="21">
        <v>0.5714285714285714</v>
      </c>
    </row>
    <row r="41" spans="1:26" x14ac:dyDescent="0.25">
      <c r="A41" s="4">
        <v>2013</v>
      </c>
      <c r="B41" s="8">
        <v>749</v>
      </c>
      <c r="C41" s="8" t="s">
        <v>43</v>
      </c>
      <c r="D41" s="15">
        <v>1.8691588785046731E-2</v>
      </c>
      <c r="E41" s="14">
        <v>9.3457943925233638E-3</v>
      </c>
      <c r="F41" s="14">
        <v>0</v>
      </c>
      <c r="G41" s="14">
        <v>1.2016021361815754E-2</v>
      </c>
      <c r="H41" s="14">
        <v>4.0053404539385851E-3</v>
      </c>
      <c r="I41" s="14">
        <v>5.3404539385847796E-3</v>
      </c>
      <c r="J41" s="14">
        <v>1.8691588785046728E-2</v>
      </c>
      <c r="K41" s="15">
        <v>0</v>
      </c>
      <c r="L41" s="14">
        <v>0.15487316421895861</v>
      </c>
      <c r="M41" s="14">
        <v>0</v>
      </c>
      <c r="N41" s="14">
        <v>0</v>
      </c>
      <c r="O41" s="14">
        <v>1.602136181575434E-2</v>
      </c>
      <c r="P41" s="14">
        <v>2.6702269692923898E-3</v>
      </c>
      <c r="Q41" s="14">
        <v>0</v>
      </c>
      <c r="R41" s="14">
        <v>0</v>
      </c>
      <c r="S41" s="14">
        <v>0</v>
      </c>
      <c r="T41" s="14">
        <v>1.2016021361815754E-2</v>
      </c>
      <c r="U41" s="14">
        <v>1.0680907877169559E-2</v>
      </c>
      <c r="V41" s="14">
        <v>0</v>
      </c>
      <c r="W41" s="14">
        <v>0</v>
      </c>
      <c r="X41" s="14">
        <v>0</v>
      </c>
      <c r="Y41" s="14">
        <v>2.6702269692923898E-3</v>
      </c>
      <c r="Z41" s="21">
        <v>0.73297730307076103</v>
      </c>
    </row>
    <row r="42" spans="1:26" x14ac:dyDescent="0.25">
      <c r="A42" s="5" t="s">
        <v>32</v>
      </c>
      <c r="B42" s="9">
        <v>693</v>
      </c>
      <c r="C42" s="9"/>
      <c r="D42" s="16">
        <v>5.0245414645977426E-2</v>
      </c>
      <c r="E42" s="1">
        <v>9.5057743722376867E-3</v>
      </c>
      <c r="F42" s="1">
        <v>4.2452332511460911E-3</v>
      </c>
      <c r="G42" s="1">
        <v>2.2702273594613808E-2</v>
      </c>
      <c r="H42" s="1">
        <v>5.3204308545109959E-3</v>
      </c>
      <c r="I42" s="1">
        <v>1.8343902012336842E-2</v>
      </c>
      <c r="J42" s="1">
        <v>1.0165258588454379E-2</v>
      </c>
      <c r="K42" s="16">
        <v>3.7408001546355346E-2</v>
      </c>
      <c r="L42" s="1">
        <v>0.23597773529706648</v>
      </c>
      <c r="M42" s="1">
        <v>2.5084799984335951E-2</v>
      </c>
      <c r="N42" s="1">
        <v>6.0905895854744187E-2</v>
      </c>
      <c r="O42" s="1">
        <v>1.2710085855397794E-2</v>
      </c>
      <c r="P42" s="1">
        <v>1.8179255596414733E-3</v>
      </c>
      <c r="Q42" s="1">
        <v>6.1169077340951408E-4</v>
      </c>
      <c r="R42" s="1">
        <v>0</v>
      </c>
      <c r="S42" s="1">
        <v>0</v>
      </c>
      <c r="T42" s="1">
        <v>8.1136647568487014E-3</v>
      </c>
      <c r="U42" s="1">
        <v>3.5864444699417733E-3</v>
      </c>
      <c r="V42" s="1">
        <v>0</v>
      </c>
      <c r="W42" s="1">
        <v>7.0180257536203055E-4</v>
      </c>
      <c r="X42" s="1">
        <v>0</v>
      </c>
      <c r="Y42" s="1">
        <v>9.2620359633486232E-3</v>
      </c>
      <c r="Z42" s="22">
        <v>0.48329163004427095</v>
      </c>
    </row>
    <row r="43" spans="1:26" x14ac:dyDescent="0.25">
      <c r="A43" s="5" t="s">
        <v>33</v>
      </c>
      <c r="B43" s="9">
        <v>1794</v>
      </c>
      <c r="C43" s="9"/>
      <c r="D43" s="16">
        <v>2.9810750143664695E-2</v>
      </c>
      <c r="E43" s="1">
        <v>6.6571260319831654E-3</v>
      </c>
      <c r="F43" s="1">
        <v>4.028394722615551E-3</v>
      </c>
      <c r="G43" s="1">
        <v>3.0262863554723306E-2</v>
      </c>
      <c r="H43" s="1">
        <v>0</v>
      </c>
      <c r="I43" s="1">
        <v>2.4751713149106937E-2</v>
      </c>
      <c r="J43" s="1">
        <v>5.7397902452476044E-4</v>
      </c>
      <c r="K43" s="16">
        <v>0.14886914463377401</v>
      </c>
      <c r="L43" s="1">
        <v>0.27761047341351097</v>
      </c>
      <c r="M43" s="1">
        <v>7.7888299064106103E-2</v>
      </c>
      <c r="N43" s="1">
        <v>0.14764024951944041</v>
      </c>
      <c r="O43" s="1">
        <v>3.1079758318199703E-3</v>
      </c>
      <c r="P43" s="1">
        <v>2.4375380865326022E-4</v>
      </c>
      <c r="Q43" s="1">
        <v>1.0548523206751055E-4</v>
      </c>
      <c r="R43" s="1">
        <v>0</v>
      </c>
      <c r="S43" s="1">
        <v>0</v>
      </c>
      <c r="T43" s="1">
        <v>2.7345267794719685E-3</v>
      </c>
      <c r="U43" s="1">
        <v>3.4276893846817906E-3</v>
      </c>
      <c r="V43" s="1">
        <v>0</v>
      </c>
      <c r="W43" s="1">
        <v>3.6800911248415473E-4</v>
      </c>
      <c r="X43" s="1">
        <v>0</v>
      </c>
      <c r="Y43" s="1">
        <v>2.2522522522522523E-4</v>
      </c>
      <c r="Z43" s="22">
        <v>0.2416943413681463</v>
      </c>
    </row>
    <row r="44" spans="1:26" x14ac:dyDescent="0.25">
      <c r="A44" s="5" t="s">
        <v>34</v>
      </c>
      <c r="B44" s="9">
        <v>568</v>
      </c>
      <c r="C44" s="9"/>
      <c r="D44" s="16">
        <v>3.8840387299296258E-2</v>
      </c>
      <c r="E44" s="1">
        <v>7.8477819123395735E-3</v>
      </c>
      <c r="F44" s="1">
        <v>3.6236546538390567E-3</v>
      </c>
      <c r="G44" s="1">
        <v>2.7080670138965909E-2</v>
      </c>
      <c r="H44" s="1">
        <v>3.2260105718230859E-3</v>
      </c>
      <c r="I44" s="1">
        <v>2.4723796444702968E-2</v>
      </c>
      <c r="J44" s="1">
        <v>1.8227386648439279E-3</v>
      </c>
      <c r="K44" s="16">
        <v>3.6919539778506712E-2</v>
      </c>
      <c r="L44" s="1">
        <v>0.33402326182182895</v>
      </c>
      <c r="M44" s="1">
        <v>3.154117021202725E-2</v>
      </c>
      <c r="N44" s="1">
        <v>0.10845102237960305</v>
      </c>
      <c r="O44" s="1">
        <v>3.1268831946069716E-3</v>
      </c>
      <c r="P44" s="1">
        <v>1.8092014889099493E-3</v>
      </c>
      <c r="Q44" s="1">
        <v>0</v>
      </c>
      <c r="R44" s="1">
        <v>0</v>
      </c>
      <c r="S44" s="1">
        <v>0</v>
      </c>
      <c r="T44" s="1">
        <v>7.0221194555097777E-3</v>
      </c>
      <c r="U44" s="1">
        <v>3.4977970605051621E-3</v>
      </c>
      <c r="V44" s="1">
        <v>0</v>
      </c>
      <c r="W44" s="1">
        <v>2.0322759511605584E-3</v>
      </c>
      <c r="X44" s="1">
        <v>0</v>
      </c>
      <c r="Y44" s="1">
        <v>7.6351777795787392E-3</v>
      </c>
      <c r="Z44" s="22">
        <v>0.35677651119195208</v>
      </c>
    </row>
    <row r="45" spans="1:26" x14ac:dyDescent="0.25">
      <c r="A45" s="5" t="s">
        <v>35</v>
      </c>
      <c r="B45" s="9">
        <v>224</v>
      </c>
      <c r="C45" s="9"/>
      <c r="D45" s="16">
        <v>4.3959163555528022E-2</v>
      </c>
      <c r="E45" s="1">
        <v>1.7636684303350969E-3</v>
      </c>
      <c r="F45" s="1">
        <v>0</v>
      </c>
      <c r="G45" s="1">
        <v>9.9502487562189053E-3</v>
      </c>
      <c r="H45" s="1">
        <v>0</v>
      </c>
      <c r="I45" s="1">
        <v>0</v>
      </c>
      <c r="J45" s="1">
        <v>1.4925373134328358E-2</v>
      </c>
      <c r="K45" s="16">
        <v>3.3167495854063019E-3</v>
      </c>
      <c r="L45" s="1">
        <v>0.32915888707601521</v>
      </c>
      <c r="M45" s="1">
        <v>9.9502487562189053E-3</v>
      </c>
      <c r="N45" s="1">
        <v>8.9892117738750287E-3</v>
      </c>
      <c r="O45" s="1">
        <v>1.3799698573708384E-2</v>
      </c>
      <c r="P45" s="1">
        <v>0</v>
      </c>
      <c r="Q45" s="1">
        <v>0</v>
      </c>
      <c r="R45" s="1">
        <v>0</v>
      </c>
      <c r="S45" s="1">
        <v>0</v>
      </c>
      <c r="T45" s="1">
        <v>0</v>
      </c>
      <c r="U45" s="1">
        <v>3.53356890459364E-3</v>
      </c>
      <c r="V45" s="1">
        <v>0</v>
      </c>
      <c r="W45" s="1">
        <v>0</v>
      </c>
      <c r="X45" s="1">
        <v>0</v>
      </c>
      <c r="Y45" s="1">
        <v>1.1654573245909849E-2</v>
      </c>
      <c r="Z45" s="22">
        <v>0.54899860820786228</v>
      </c>
    </row>
    <row r="46" spans="1:26" ht="15.75" thickBot="1" x14ac:dyDescent="0.3">
      <c r="A46" s="6" t="s">
        <v>36</v>
      </c>
      <c r="B46" s="11">
        <v>437</v>
      </c>
      <c r="C46" s="11"/>
      <c r="D46" s="17">
        <v>6.8040217385891943E-2</v>
      </c>
      <c r="E46" s="18">
        <v>1.3409516033978627E-2</v>
      </c>
      <c r="F46" s="18">
        <v>5.6368396174793509E-3</v>
      </c>
      <c r="G46" s="18">
        <v>1.9017618445724114E-2</v>
      </c>
      <c r="H46" s="18">
        <v>1.004859757452206E-2</v>
      </c>
      <c r="I46" s="18">
        <v>1.477096870969434E-2</v>
      </c>
      <c r="J46" s="18">
        <v>1.9167595448832429E-2</v>
      </c>
      <c r="K46" s="17">
        <v>0</v>
      </c>
      <c r="L46" s="18">
        <v>0.12878835690987298</v>
      </c>
      <c r="M46" s="18">
        <v>2.2556390977443606E-3</v>
      </c>
      <c r="N46" s="18">
        <v>1.7290650868096885E-3</v>
      </c>
      <c r="O46" s="18">
        <v>2.3360689272413405E-2</v>
      </c>
      <c r="P46" s="18">
        <v>2.8175770238348372E-3</v>
      </c>
      <c r="Q46" s="18">
        <v>1.3850843784618619E-3</v>
      </c>
      <c r="R46" s="18">
        <v>0</v>
      </c>
      <c r="S46" s="18">
        <v>0</v>
      </c>
      <c r="T46" s="18">
        <v>1.2688519453484346E-2</v>
      </c>
      <c r="U46" s="18">
        <v>3.7255297173689073E-3</v>
      </c>
      <c r="V46" s="18">
        <v>0</v>
      </c>
      <c r="W46" s="18">
        <v>0</v>
      </c>
      <c r="X46" s="18">
        <v>0</v>
      </c>
      <c r="Y46" s="18">
        <v>1.3591282136850321E-2</v>
      </c>
      <c r="Z46" s="23">
        <v>0.65956690370703652</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Z46"/>
  <sheetViews>
    <sheetView workbookViewId="0">
      <selection activeCell="A7" sqref="A7:Z41"/>
    </sheetView>
  </sheetViews>
  <sheetFormatPr defaultRowHeight="15" x14ac:dyDescent="0.25"/>
  <cols>
    <col min="2" max="2" width="9.85546875" bestFit="1" customWidth="1"/>
    <col min="3" max="3" width="8.28515625" customWidth="1"/>
    <col min="4" max="26" width="7.42578125" customWidth="1"/>
  </cols>
  <sheetData>
    <row r="1" spans="1:26" x14ac:dyDescent="0.25">
      <c r="A1" t="s">
        <v>38</v>
      </c>
    </row>
    <row r="2" spans="1:26" x14ac:dyDescent="0.25">
      <c r="A2" t="s">
        <v>48</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5</v>
      </c>
      <c r="C16" s="8">
        <v>2</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36</v>
      </c>
      <c r="C17" s="8" t="s">
        <v>41</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145</v>
      </c>
      <c r="C18" s="8" t="s">
        <v>42</v>
      </c>
      <c r="D18" s="15">
        <v>0.20689655172413793</v>
      </c>
      <c r="E18" s="14">
        <v>3.4482758620689655E-2</v>
      </c>
      <c r="F18" s="14">
        <v>0</v>
      </c>
      <c r="G18" s="14">
        <v>2.0689655172413793E-2</v>
      </c>
      <c r="H18" s="14">
        <v>6.8965517241379309E-3</v>
      </c>
      <c r="I18" s="14">
        <v>6.8965517241379309E-3</v>
      </c>
      <c r="J18" s="14">
        <v>0</v>
      </c>
      <c r="K18" s="15">
        <v>0</v>
      </c>
      <c r="L18" s="14">
        <v>0</v>
      </c>
      <c r="M18" s="14">
        <v>4.8275862068965517E-2</v>
      </c>
      <c r="N18" s="14">
        <v>0</v>
      </c>
      <c r="O18" s="14">
        <v>0</v>
      </c>
      <c r="P18" s="14">
        <v>0</v>
      </c>
      <c r="Q18" s="14">
        <v>0</v>
      </c>
      <c r="R18" s="14">
        <v>0</v>
      </c>
      <c r="S18" s="14">
        <v>0</v>
      </c>
      <c r="T18" s="14">
        <v>0</v>
      </c>
      <c r="U18" s="14">
        <v>0</v>
      </c>
      <c r="V18" s="14">
        <v>0</v>
      </c>
      <c r="W18" s="14">
        <v>0.17241379310344829</v>
      </c>
      <c r="X18" s="14">
        <v>0</v>
      </c>
      <c r="Y18" s="14">
        <v>0</v>
      </c>
      <c r="Z18" s="21">
        <v>0.50344827586206897</v>
      </c>
    </row>
    <row r="19" spans="1:26" x14ac:dyDescent="0.25">
      <c r="A19" s="4">
        <v>1991</v>
      </c>
      <c r="B19" s="8">
        <v>772</v>
      </c>
      <c r="C19" s="8" t="s">
        <v>43</v>
      </c>
      <c r="D19" s="15">
        <v>7.512953367875648E-2</v>
      </c>
      <c r="E19" s="14">
        <v>1.2953367875647669E-3</v>
      </c>
      <c r="F19" s="14">
        <v>0</v>
      </c>
      <c r="G19" s="14">
        <v>1.683937823834197E-2</v>
      </c>
      <c r="H19" s="14">
        <v>1.2953367875647668E-2</v>
      </c>
      <c r="I19" s="14">
        <v>5.1813471502590676E-3</v>
      </c>
      <c r="J19" s="14">
        <v>0</v>
      </c>
      <c r="K19" s="15">
        <v>0</v>
      </c>
      <c r="L19" s="14">
        <v>0</v>
      </c>
      <c r="M19" s="14">
        <v>1.0362694300518135E-2</v>
      </c>
      <c r="N19" s="14">
        <v>2.5906735751295338E-3</v>
      </c>
      <c r="O19" s="14">
        <v>6.4766839378238338E-3</v>
      </c>
      <c r="P19" s="14">
        <v>0</v>
      </c>
      <c r="Q19" s="14">
        <v>0</v>
      </c>
      <c r="R19" s="14">
        <v>0</v>
      </c>
      <c r="S19" s="14">
        <v>0</v>
      </c>
      <c r="T19" s="14">
        <v>0</v>
      </c>
      <c r="U19" s="14">
        <v>0</v>
      </c>
      <c r="V19" s="14">
        <v>0</v>
      </c>
      <c r="W19" s="14">
        <v>0.23056994818652848</v>
      </c>
      <c r="X19" s="14">
        <v>3.4974093264248704E-2</v>
      </c>
      <c r="Y19" s="14">
        <v>0</v>
      </c>
      <c r="Z19" s="21">
        <v>0.60362694300518138</v>
      </c>
    </row>
    <row r="20" spans="1:26" x14ac:dyDescent="0.25">
      <c r="A20" s="4">
        <v>1992</v>
      </c>
      <c r="B20" s="8">
        <v>984</v>
      </c>
      <c r="C20" s="8" t="s">
        <v>44</v>
      </c>
      <c r="D20" s="15">
        <v>8.943089430894309E-2</v>
      </c>
      <c r="E20" s="14">
        <v>0</v>
      </c>
      <c r="F20" s="14">
        <v>0</v>
      </c>
      <c r="G20" s="14">
        <v>1.8292682926829267E-2</v>
      </c>
      <c r="H20" s="14">
        <v>1.8292682926829267E-2</v>
      </c>
      <c r="I20" s="14">
        <v>3.0487804878048782E-3</v>
      </c>
      <c r="J20" s="14">
        <v>0</v>
      </c>
      <c r="K20" s="15">
        <v>0</v>
      </c>
      <c r="L20" s="14">
        <v>0</v>
      </c>
      <c r="M20" s="14">
        <v>5.2845528455284556E-2</v>
      </c>
      <c r="N20" s="14">
        <v>0</v>
      </c>
      <c r="O20" s="14">
        <v>1.3211382113821137E-2</v>
      </c>
      <c r="P20" s="14">
        <v>0</v>
      </c>
      <c r="Q20" s="14">
        <v>0</v>
      </c>
      <c r="R20" s="14">
        <v>0</v>
      </c>
      <c r="S20" s="14">
        <v>2.0325203252032522E-3</v>
      </c>
      <c r="T20" s="14">
        <v>0</v>
      </c>
      <c r="U20" s="14">
        <v>0</v>
      </c>
      <c r="V20" s="14">
        <v>0</v>
      </c>
      <c r="W20" s="14">
        <v>0.2184959349593496</v>
      </c>
      <c r="X20" s="14">
        <v>2.2357723577235773E-2</v>
      </c>
      <c r="Y20" s="14">
        <v>0</v>
      </c>
      <c r="Z20" s="21">
        <v>0.56199186991869921</v>
      </c>
    </row>
    <row r="21" spans="1:26" x14ac:dyDescent="0.25">
      <c r="A21" s="4">
        <v>1993</v>
      </c>
      <c r="B21" s="8">
        <v>1357</v>
      </c>
      <c r="C21" s="8" t="s">
        <v>44</v>
      </c>
      <c r="D21" s="15">
        <v>0.10390567428150331</v>
      </c>
      <c r="E21" s="14">
        <v>4.4215180545320561E-3</v>
      </c>
      <c r="F21" s="14">
        <v>5.8953574060427415E-3</v>
      </c>
      <c r="G21" s="14">
        <v>4.4952100221075902E-2</v>
      </c>
      <c r="H21" s="14">
        <v>2.0633750921149593E-2</v>
      </c>
      <c r="I21" s="14">
        <v>4.4215180545320561E-3</v>
      </c>
      <c r="J21" s="14">
        <v>0</v>
      </c>
      <c r="K21" s="15">
        <v>0</v>
      </c>
      <c r="L21" s="14">
        <v>0</v>
      </c>
      <c r="M21" s="14">
        <v>1.1790714812085483E-2</v>
      </c>
      <c r="N21" s="14">
        <v>1.4738393515106854E-3</v>
      </c>
      <c r="O21" s="14">
        <v>1.105379513633014E-2</v>
      </c>
      <c r="P21" s="14">
        <v>0</v>
      </c>
      <c r="Q21" s="14">
        <v>0</v>
      </c>
      <c r="R21" s="14">
        <v>0</v>
      </c>
      <c r="S21" s="14">
        <v>0</v>
      </c>
      <c r="T21" s="14">
        <v>0</v>
      </c>
      <c r="U21" s="14">
        <v>0</v>
      </c>
      <c r="V21" s="14">
        <v>0</v>
      </c>
      <c r="W21" s="14">
        <v>0.15106853352984526</v>
      </c>
      <c r="X21" s="14">
        <v>2.5792188651436992E-2</v>
      </c>
      <c r="Y21" s="14">
        <v>2.9476787030213707E-3</v>
      </c>
      <c r="Z21" s="21">
        <v>0.61164333087693445</v>
      </c>
    </row>
    <row r="22" spans="1:26" x14ac:dyDescent="0.25">
      <c r="A22" s="4">
        <v>1994</v>
      </c>
      <c r="B22" s="8">
        <v>1701</v>
      </c>
      <c r="C22" s="8" t="s">
        <v>44</v>
      </c>
      <c r="D22" s="15">
        <v>7.7601410934744264E-2</v>
      </c>
      <c r="E22" s="14">
        <v>1.7636684303350969E-3</v>
      </c>
      <c r="F22" s="14">
        <v>2.3515579071134627E-3</v>
      </c>
      <c r="G22" s="14">
        <v>1.5285126396237508E-2</v>
      </c>
      <c r="H22" s="14">
        <v>1.8224573780129337E-2</v>
      </c>
      <c r="I22" s="14">
        <v>0</v>
      </c>
      <c r="J22" s="14">
        <v>0</v>
      </c>
      <c r="K22" s="15">
        <v>0</v>
      </c>
      <c r="L22" s="14">
        <v>0</v>
      </c>
      <c r="M22" s="14">
        <v>2.5279247501469725E-2</v>
      </c>
      <c r="N22" s="14">
        <v>1.1757789535567313E-3</v>
      </c>
      <c r="O22" s="14">
        <v>4.7031158142269254E-3</v>
      </c>
      <c r="P22" s="14">
        <v>0</v>
      </c>
      <c r="Q22" s="14">
        <v>0</v>
      </c>
      <c r="R22" s="14">
        <v>0</v>
      </c>
      <c r="S22" s="14">
        <v>0</v>
      </c>
      <c r="T22" s="14">
        <v>0</v>
      </c>
      <c r="U22" s="14">
        <v>0</v>
      </c>
      <c r="V22" s="14">
        <v>0</v>
      </c>
      <c r="W22" s="14">
        <v>0.2004703115814227</v>
      </c>
      <c r="X22" s="14">
        <v>8.23045267489712E-3</v>
      </c>
      <c r="Y22" s="14">
        <v>0</v>
      </c>
      <c r="Z22" s="21">
        <v>0.64491475602586712</v>
      </c>
    </row>
    <row r="23" spans="1:26" x14ac:dyDescent="0.25">
      <c r="A23" s="4">
        <v>1995</v>
      </c>
      <c r="B23" s="8">
        <v>2340</v>
      </c>
      <c r="C23" s="8" t="s">
        <v>44</v>
      </c>
      <c r="D23" s="15">
        <v>4.5726495726495731E-2</v>
      </c>
      <c r="E23" s="14">
        <v>8.547008547008547E-4</v>
      </c>
      <c r="F23" s="14">
        <v>1.1538461538461539E-2</v>
      </c>
      <c r="G23" s="14">
        <v>1.1111111111111112E-2</v>
      </c>
      <c r="H23" s="14">
        <v>2.735042735042735E-2</v>
      </c>
      <c r="I23" s="14">
        <v>0</v>
      </c>
      <c r="J23" s="14">
        <v>0</v>
      </c>
      <c r="K23" s="15">
        <v>0</v>
      </c>
      <c r="L23" s="14">
        <v>0</v>
      </c>
      <c r="M23" s="14">
        <v>3.4188034188034188E-3</v>
      </c>
      <c r="N23" s="14">
        <v>2.5641025641025641E-3</v>
      </c>
      <c r="O23" s="14">
        <v>6.8376068376068376E-3</v>
      </c>
      <c r="P23" s="14">
        <v>0</v>
      </c>
      <c r="Q23" s="14">
        <v>0</v>
      </c>
      <c r="R23" s="14">
        <v>0</v>
      </c>
      <c r="S23" s="14">
        <v>0</v>
      </c>
      <c r="T23" s="14">
        <v>0</v>
      </c>
      <c r="U23" s="14">
        <v>0</v>
      </c>
      <c r="V23" s="14">
        <v>0</v>
      </c>
      <c r="W23" s="14">
        <v>0.20128205128205129</v>
      </c>
      <c r="X23" s="14">
        <v>3.5470085470085469E-2</v>
      </c>
      <c r="Y23" s="14">
        <v>0</v>
      </c>
      <c r="Z23" s="21">
        <v>0.65384615384615385</v>
      </c>
    </row>
    <row r="24" spans="1:26" x14ac:dyDescent="0.25">
      <c r="A24" s="4">
        <v>1996</v>
      </c>
      <c r="B24" s="8">
        <v>2057</v>
      </c>
      <c r="C24" s="8" t="s">
        <v>44</v>
      </c>
      <c r="D24" s="15">
        <v>2.5765678172095283E-2</v>
      </c>
      <c r="E24" s="14">
        <v>0</v>
      </c>
      <c r="F24" s="14">
        <v>5.3475935828877002E-3</v>
      </c>
      <c r="G24" s="14">
        <v>2.4307243558580457E-3</v>
      </c>
      <c r="H24" s="14">
        <v>5.8337384540593099E-3</v>
      </c>
      <c r="I24" s="14">
        <v>0</v>
      </c>
      <c r="J24" s="14">
        <v>0</v>
      </c>
      <c r="K24" s="15">
        <v>0</v>
      </c>
      <c r="L24" s="14">
        <v>0</v>
      </c>
      <c r="M24" s="14">
        <v>0</v>
      </c>
      <c r="N24" s="14">
        <v>0</v>
      </c>
      <c r="O24" s="14">
        <v>1.2153621779290228E-2</v>
      </c>
      <c r="P24" s="14">
        <v>0</v>
      </c>
      <c r="Q24" s="14">
        <v>0</v>
      </c>
      <c r="R24" s="14">
        <v>0</v>
      </c>
      <c r="S24" s="14">
        <v>0</v>
      </c>
      <c r="T24" s="14">
        <v>0</v>
      </c>
      <c r="U24" s="14">
        <v>0</v>
      </c>
      <c r="V24" s="14">
        <v>0</v>
      </c>
      <c r="W24" s="14">
        <v>0.16771998055420514</v>
      </c>
      <c r="X24" s="14">
        <v>5.7851239669421489E-2</v>
      </c>
      <c r="Y24" s="14">
        <v>0</v>
      </c>
      <c r="Z24" s="21">
        <v>0.72289742343218277</v>
      </c>
    </row>
    <row r="25" spans="1:26" x14ac:dyDescent="0.25">
      <c r="A25" s="4">
        <v>1997</v>
      </c>
      <c r="B25" s="8">
        <v>1170</v>
      </c>
      <c r="C25" s="8" t="s">
        <v>44</v>
      </c>
      <c r="D25" s="15">
        <v>4.5299145299145298E-2</v>
      </c>
      <c r="E25" s="14">
        <v>0</v>
      </c>
      <c r="F25" s="14">
        <v>1.5384615384615385E-2</v>
      </c>
      <c r="G25" s="14">
        <v>1.7094017094017094E-3</v>
      </c>
      <c r="H25" s="14">
        <v>3.0769230769230771E-2</v>
      </c>
      <c r="I25" s="14">
        <v>0</v>
      </c>
      <c r="J25" s="14">
        <v>0</v>
      </c>
      <c r="K25" s="15">
        <v>0</v>
      </c>
      <c r="L25" s="14">
        <v>0</v>
      </c>
      <c r="M25" s="14">
        <v>4.2735042735042739E-3</v>
      </c>
      <c r="N25" s="14">
        <v>9.4017094017094013E-3</v>
      </c>
      <c r="O25" s="14">
        <v>6.8376068376068376E-3</v>
      </c>
      <c r="P25" s="14">
        <v>0</v>
      </c>
      <c r="Q25" s="14">
        <v>0</v>
      </c>
      <c r="R25" s="14">
        <v>0</v>
      </c>
      <c r="S25" s="14">
        <v>0</v>
      </c>
      <c r="T25" s="14">
        <v>0</v>
      </c>
      <c r="U25" s="14">
        <v>0</v>
      </c>
      <c r="V25" s="14">
        <v>0</v>
      </c>
      <c r="W25" s="14">
        <v>0.16752136752136751</v>
      </c>
      <c r="X25" s="14">
        <v>4.3589743589743588E-2</v>
      </c>
      <c r="Y25" s="14">
        <v>0</v>
      </c>
      <c r="Z25" s="21">
        <v>0.67521367521367526</v>
      </c>
    </row>
    <row r="26" spans="1:26" x14ac:dyDescent="0.25">
      <c r="A26" s="4">
        <v>1998</v>
      </c>
      <c r="B26" s="8">
        <v>1061</v>
      </c>
      <c r="C26" s="8" t="s">
        <v>44</v>
      </c>
      <c r="D26" s="15">
        <v>7.4458058435438276E-2</v>
      </c>
      <c r="E26" s="14">
        <v>0</v>
      </c>
      <c r="F26" s="14">
        <v>3.770028275212064E-3</v>
      </c>
      <c r="G26" s="14">
        <v>0</v>
      </c>
      <c r="H26" s="14">
        <v>4.9010367577756835E-2</v>
      </c>
      <c r="I26" s="14">
        <v>0</v>
      </c>
      <c r="J26" s="14">
        <v>0</v>
      </c>
      <c r="K26" s="15">
        <v>0</v>
      </c>
      <c r="L26" s="14">
        <v>1.885014137606032E-3</v>
      </c>
      <c r="M26" s="14">
        <v>0</v>
      </c>
      <c r="N26" s="14">
        <v>0</v>
      </c>
      <c r="O26" s="14">
        <v>1.1310084825636193E-2</v>
      </c>
      <c r="P26" s="14">
        <v>0</v>
      </c>
      <c r="Q26" s="14">
        <v>0</v>
      </c>
      <c r="R26" s="14">
        <v>0</v>
      </c>
      <c r="S26" s="14">
        <v>0</v>
      </c>
      <c r="T26" s="14">
        <v>0</v>
      </c>
      <c r="U26" s="14">
        <v>0</v>
      </c>
      <c r="V26" s="14">
        <v>0</v>
      </c>
      <c r="W26" s="14">
        <v>0.23374175306314798</v>
      </c>
      <c r="X26" s="14">
        <v>3.3930254476908575E-2</v>
      </c>
      <c r="Y26" s="14">
        <v>0</v>
      </c>
      <c r="Z26" s="21">
        <v>0.5918944392082941</v>
      </c>
    </row>
    <row r="27" spans="1:26" x14ac:dyDescent="0.25">
      <c r="A27" s="4">
        <v>1999</v>
      </c>
      <c r="B27" s="8">
        <v>1444</v>
      </c>
      <c r="C27" s="8" t="s">
        <v>44</v>
      </c>
      <c r="D27" s="15">
        <v>5.7479224376731308E-2</v>
      </c>
      <c r="E27" s="14">
        <v>0</v>
      </c>
      <c r="F27" s="14">
        <v>2.5623268698060944E-2</v>
      </c>
      <c r="G27" s="14">
        <v>0</v>
      </c>
      <c r="H27" s="14">
        <v>2.9085872576177285E-2</v>
      </c>
      <c r="I27" s="14">
        <v>0</v>
      </c>
      <c r="J27" s="14">
        <v>0</v>
      </c>
      <c r="K27" s="15">
        <v>0</v>
      </c>
      <c r="L27" s="14">
        <v>0</v>
      </c>
      <c r="M27" s="14">
        <v>0</v>
      </c>
      <c r="N27" s="14">
        <v>0</v>
      </c>
      <c r="O27" s="14">
        <v>1.1772853185595568E-2</v>
      </c>
      <c r="P27" s="14">
        <v>2.0775623268698062E-3</v>
      </c>
      <c r="Q27" s="14">
        <v>0</v>
      </c>
      <c r="R27" s="14">
        <v>0</v>
      </c>
      <c r="S27" s="14">
        <v>0</v>
      </c>
      <c r="T27" s="14">
        <v>0</v>
      </c>
      <c r="U27" s="14">
        <v>0</v>
      </c>
      <c r="V27" s="14">
        <v>0</v>
      </c>
      <c r="W27" s="14">
        <v>0.11218836565096953</v>
      </c>
      <c r="X27" s="14">
        <v>3.8088642659279776E-2</v>
      </c>
      <c r="Y27" s="14">
        <v>0</v>
      </c>
      <c r="Z27" s="21">
        <v>0.72368421052631582</v>
      </c>
    </row>
    <row r="28" spans="1:26" x14ac:dyDescent="0.25">
      <c r="A28" s="4">
        <v>2000</v>
      </c>
      <c r="B28" s="8">
        <v>1045</v>
      </c>
      <c r="C28" s="8" t="s">
        <v>44</v>
      </c>
      <c r="D28" s="15">
        <v>6.4114832535885166E-2</v>
      </c>
      <c r="E28" s="14">
        <v>9.5693779904306223E-4</v>
      </c>
      <c r="F28" s="14">
        <v>0</v>
      </c>
      <c r="G28" s="14">
        <v>0</v>
      </c>
      <c r="H28" s="14">
        <v>3.5406698564593303E-2</v>
      </c>
      <c r="I28" s="14">
        <v>0</v>
      </c>
      <c r="J28" s="14">
        <v>0</v>
      </c>
      <c r="K28" s="15">
        <v>0</v>
      </c>
      <c r="L28" s="14">
        <v>0</v>
      </c>
      <c r="M28" s="14">
        <v>0</v>
      </c>
      <c r="N28" s="14">
        <v>0</v>
      </c>
      <c r="O28" s="14">
        <v>0</v>
      </c>
      <c r="P28" s="14">
        <v>0</v>
      </c>
      <c r="Q28" s="14">
        <v>0</v>
      </c>
      <c r="R28" s="14">
        <v>0</v>
      </c>
      <c r="S28" s="14">
        <v>0</v>
      </c>
      <c r="T28" s="14">
        <v>0</v>
      </c>
      <c r="U28" s="14">
        <v>0</v>
      </c>
      <c r="V28" s="14">
        <v>0</v>
      </c>
      <c r="W28" s="14">
        <v>0.15023923444976076</v>
      </c>
      <c r="X28" s="14">
        <v>4.1148325358851677E-2</v>
      </c>
      <c r="Y28" s="14">
        <v>0</v>
      </c>
      <c r="Z28" s="21">
        <v>0.70813397129186606</v>
      </c>
    </row>
    <row r="29" spans="1:26" x14ac:dyDescent="0.25">
      <c r="A29" s="4">
        <v>2001</v>
      </c>
      <c r="B29" s="8">
        <v>679</v>
      </c>
      <c r="C29" s="8" t="s">
        <v>44</v>
      </c>
      <c r="D29" s="15">
        <v>6.774668630338733E-2</v>
      </c>
      <c r="E29" s="14">
        <v>0</v>
      </c>
      <c r="F29" s="14">
        <v>1.6200294550810016E-2</v>
      </c>
      <c r="G29" s="14">
        <v>0</v>
      </c>
      <c r="H29" s="14">
        <v>2.2091310751104567E-2</v>
      </c>
      <c r="I29" s="14">
        <v>2.9455081001472753E-3</v>
      </c>
      <c r="J29" s="14">
        <v>0</v>
      </c>
      <c r="K29" s="15">
        <v>0</v>
      </c>
      <c r="L29" s="14">
        <v>0</v>
      </c>
      <c r="M29" s="14">
        <v>0</v>
      </c>
      <c r="N29" s="14">
        <v>0</v>
      </c>
      <c r="O29" s="14">
        <v>8.836524300441826E-3</v>
      </c>
      <c r="P29" s="14">
        <v>0</v>
      </c>
      <c r="Q29" s="14">
        <v>1.4727540500736377E-3</v>
      </c>
      <c r="R29" s="14">
        <v>0</v>
      </c>
      <c r="S29" s="14">
        <v>0</v>
      </c>
      <c r="T29" s="14">
        <v>0</v>
      </c>
      <c r="U29" s="14">
        <v>0</v>
      </c>
      <c r="V29" s="14">
        <v>0</v>
      </c>
      <c r="W29" s="14">
        <v>0.21796759941089838</v>
      </c>
      <c r="X29" s="14">
        <v>4.1237113402061855E-2</v>
      </c>
      <c r="Y29" s="14">
        <v>0</v>
      </c>
      <c r="Z29" s="21">
        <v>0.62150220913107512</v>
      </c>
    </row>
    <row r="30" spans="1:26" x14ac:dyDescent="0.25">
      <c r="A30" s="4">
        <v>2002</v>
      </c>
      <c r="B30" s="8">
        <v>743</v>
      </c>
      <c r="C30" s="8" t="s">
        <v>44</v>
      </c>
      <c r="D30" s="15">
        <v>4.9798115746971738E-2</v>
      </c>
      <c r="E30" s="14">
        <v>1.3458950201884253E-3</v>
      </c>
      <c r="F30" s="14">
        <v>5.3835800807537013E-3</v>
      </c>
      <c r="G30" s="14">
        <v>9.0174966352624494E-2</v>
      </c>
      <c r="H30" s="14">
        <v>4.0376850605652756E-2</v>
      </c>
      <c r="I30" s="14">
        <v>8.0753701211305519E-3</v>
      </c>
      <c r="J30" s="14">
        <v>0</v>
      </c>
      <c r="K30" s="15">
        <v>0</v>
      </c>
      <c r="L30" s="14">
        <v>0</v>
      </c>
      <c r="M30" s="14">
        <v>0</v>
      </c>
      <c r="N30" s="14">
        <v>0</v>
      </c>
      <c r="O30" s="14">
        <v>2.6917900403768506E-3</v>
      </c>
      <c r="P30" s="14">
        <v>0</v>
      </c>
      <c r="Q30" s="14">
        <v>0</v>
      </c>
      <c r="R30" s="14">
        <v>0</v>
      </c>
      <c r="S30" s="14">
        <v>0</v>
      </c>
      <c r="T30" s="14">
        <v>0</v>
      </c>
      <c r="U30" s="14">
        <v>0</v>
      </c>
      <c r="V30" s="14">
        <v>0</v>
      </c>
      <c r="W30" s="14">
        <v>0.23014804845222073</v>
      </c>
      <c r="X30" s="14">
        <v>3.9030955585464336E-2</v>
      </c>
      <c r="Y30" s="14">
        <v>0</v>
      </c>
      <c r="Z30" s="21">
        <v>0.53297442799461647</v>
      </c>
    </row>
    <row r="31" spans="1:26" x14ac:dyDescent="0.25">
      <c r="A31" s="4">
        <v>2003</v>
      </c>
      <c r="B31" s="8">
        <v>636</v>
      </c>
      <c r="C31" s="8" t="s">
        <v>44</v>
      </c>
      <c r="D31" s="15">
        <v>4.8742138364779877E-2</v>
      </c>
      <c r="E31" s="14">
        <v>1.5723270440251573E-3</v>
      </c>
      <c r="F31" s="14">
        <v>0</v>
      </c>
      <c r="G31" s="14">
        <v>2.8301886792452831E-2</v>
      </c>
      <c r="H31" s="14">
        <v>5.6603773584905662E-2</v>
      </c>
      <c r="I31" s="14">
        <v>0</v>
      </c>
      <c r="J31" s="14">
        <v>0</v>
      </c>
      <c r="K31" s="15">
        <v>0</v>
      </c>
      <c r="L31" s="14">
        <v>0</v>
      </c>
      <c r="M31" s="14">
        <v>0</v>
      </c>
      <c r="N31" s="14">
        <v>0</v>
      </c>
      <c r="O31" s="14">
        <v>0.10062893081761007</v>
      </c>
      <c r="P31" s="14">
        <v>0</v>
      </c>
      <c r="Q31" s="14">
        <v>0</v>
      </c>
      <c r="R31" s="14">
        <v>0</v>
      </c>
      <c r="S31" s="14">
        <v>0</v>
      </c>
      <c r="T31" s="14">
        <v>0</v>
      </c>
      <c r="U31" s="14">
        <v>0</v>
      </c>
      <c r="V31" s="14">
        <v>0</v>
      </c>
      <c r="W31" s="14">
        <v>0.30974842767295596</v>
      </c>
      <c r="X31" s="14">
        <v>2.358490566037736E-2</v>
      </c>
      <c r="Y31" s="14">
        <v>1.4150943396226415E-2</v>
      </c>
      <c r="Z31" s="21">
        <v>0.41666666666666669</v>
      </c>
    </row>
    <row r="32" spans="1:26" x14ac:dyDescent="0.25">
      <c r="A32" s="4">
        <v>2004</v>
      </c>
      <c r="B32" s="8">
        <v>684</v>
      </c>
      <c r="C32" s="8" t="s">
        <v>44</v>
      </c>
      <c r="D32" s="15">
        <v>0.10380116959064327</v>
      </c>
      <c r="E32" s="14">
        <v>0</v>
      </c>
      <c r="F32" s="14">
        <v>0</v>
      </c>
      <c r="G32" s="14">
        <v>3.5087719298245612E-2</v>
      </c>
      <c r="H32" s="14">
        <v>5.8479532163742687E-2</v>
      </c>
      <c r="I32" s="14">
        <v>0</v>
      </c>
      <c r="J32" s="14">
        <v>0</v>
      </c>
      <c r="K32" s="15">
        <v>0</v>
      </c>
      <c r="L32" s="14">
        <v>0</v>
      </c>
      <c r="M32" s="14">
        <v>0</v>
      </c>
      <c r="N32" s="14">
        <v>0</v>
      </c>
      <c r="O32" s="14">
        <v>1.4619883040935672E-2</v>
      </c>
      <c r="P32" s="14">
        <v>0</v>
      </c>
      <c r="Q32" s="14">
        <v>0</v>
      </c>
      <c r="R32" s="14">
        <v>0</v>
      </c>
      <c r="S32" s="14">
        <v>0</v>
      </c>
      <c r="T32" s="14">
        <v>0</v>
      </c>
      <c r="U32" s="14">
        <v>0</v>
      </c>
      <c r="V32" s="14">
        <v>0</v>
      </c>
      <c r="W32" s="14">
        <v>0.29093567251461988</v>
      </c>
      <c r="X32" s="14">
        <v>4.9707602339181284E-2</v>
      </c>
      <c r="Y32" s="14">
        <v>0</v>
      </c>
      <c r="Z32" s="21">
        <v>0.44736842105263158</v>
      </c>
    </row>
    <row r="33" spans="1:26" x14ac:dyDescent="0.25">
      <c r="A33" s="4">
        <v>2005</v>
      </c>
      <c r="B33" s="8">
        <v>933</v>
      </c>
      <c r="C33" s="8" t="s">
        <v>31</v>
      </c>
      <c r="D33" s="15">
        <v>0.13076098606645231</v>
      </c>
      <c r="E33" s="14">
        <v>1.0718113612004287E-3</v>
      </c>
      <c r="F33" s="14">
        <v>7.502679528403001E-3</v>
      </c>
      <c r="G33" s="14">
        <v>4.5016077170418008E-2</v>
      </c>
      <c r="H33" s="14">
        <v>6.0021436227224008E-2</v>
      </c>
      <c r="I33" s="14">
        <v>0</v>
      </c>
      <c r="J33" s="14">
        <v>0</v>
      </c>
      <c r="K33" s="15">
        <v>0</v>
      </c>
      <c r="L33" s="14">
        <v>0</v>
      </c>
      <c r="M33" s="14">
        <v>0</v>
      </c>
      <c r="N33" s="14">
        <v>0</v>
      </c>
      <c r="O33" s="14">
        <v>7.6098606645230438E-2</v>
      </c>
      <c r="P33" s="14">
        <v>0</v>
      </c>
      <c r="Q33" s="14">
        <v>0</v>
      </c>
      <c r="R33" s="14">
        <v>0</v>
      </c>
      <c r="S33" s="14">
        <v>0</v>
      </c>
      <c r="T33" s="14">
        <v>0</v>
      </c>
      <c r="U33" s="14">
        <v>0</v>
      </c>
      <c r="V33" s="14">
        <v>0</v>
      </c>
      <c r="W33" s="14">
        <v>0.22829581993569131</v>
      </c>
      <c r="X33" s="14">
        <v>4.0728831725616289E-2</v>
      </c>
      <c r="Y33" s="14">
        <v>1.0718113612004287E-3</v>
      </c>
      <c r="Z33" s="21">
        <v>0.40943193997856375</v>
      </c>
    </row>
    <row r="34" spans="1:26" x14ac:dyDescent="0.25">
      <c r="A34" s="4">
        <v>2006</v>
      </c>
      <c r="B34" s="8">
        <v>1423</v>
      </c>
      <c r="C34" s="8" t="s">
        <v>45</v>
      </c>
      <c r="D34" s="15">
        <v>8.6437104708362605E-2</v>
      </c>
      <c r="E34" s="14">
        <v>0</v>
      </c>
      <c r="F34" s="14">
        <v>1.1243851018973999E-2</v>
      </c>
      <c r="G34" s="14">
        <v>2.2487702037947997E-2</v>
      </c>
      <c r="H34" s="14">
        <v>2.3893183415319746E-2</v>
      </c>
      <c r="I34" s="14">
        <v>0</v>
      </c>
      <c r="J34" s="14">
        <v>0</v>
      </c>
      <c r="K34" s="15">
        <v>0</v>
      </c>
      <c r="L34" s="14">
        <v>0</v>
      </c>
      <c r="M34" s="14">
        <v>0</v>
      </c>
      <c r="N34" s="14">
        <v>0</v>
      </c>
      <c r="O34" s="14">
        <v>5.0597329585382989E-2</v>
      </c>
      <c r="P34" s="14">
        <v>0</v>
      </c>
      <c r="Q34" s="14">
        <v>0</v>
      </c>
      <c r="R34" s="14">
        <v>0</v>
      </c>
      <c r="S34" s="14">
        <v>0</v>
      </c>
      <c r="T34" s="14">
        <v>0</v>
      </c>
      <c r="U34" s="14">
        <v>0</v>
      </c>
      <c r="V34" s="14">
        <v>0</v>
      </c>
      <c r="W34" s="14">
        <v>0.13211524947294448</v>
      </c>
      <c r="X34" s="14">
        <v>2.4595924104005622E-2</v>
      </c>
      <c r="Y34" s="14">
        <v>0</v>
      </c>
      <c r="Z34" s="21">
        <v>0.64862965565706254</v>
      </c>
    </row>
    <row r="35" spans="1:26" x14ac:dyDescent="0.25">
      <c r="A35" s="4">
        <v>2007</v>
      </c>
      <c r="B35" s="8">
        <v>407</v>
      </c>
      <c r="C35" s="8" t="s">
        <v>46</v>
      </c>
      <c r="D35" s="15">
        <v>0.11793611793611794</v>
      </c>
      <c r="E35" s="14">
        <v>0</v>
      </c>
      <c r="F35" s="14">
        <v>2.2113022113022112E-2</v>
      </c>
      <c r="G35" s="14">
        <v>1.2285012285012284E-2</v>
      </c>
      <c r="H35" s="14">
        <v>3.6855036855036855E-2</v>
      </c>
      <c r="I35" s="14">
        <v>4.9140049140049139E-3</v>
      </c>
      <c r="J35" s="14">
        <v>0</v>
      </c>
      <c r="K35" s="15">
        <v>0</v>
      </c>
      <c r="L35" s="14">
        <v>2.4570024570024569E-3</v>
      </c>
      <c r="M35" s="14">
        <v>0</v>
      </c>
      <c r="N35" s="14">
        <v>0</v>
      </c>
      <c r="O35" s="14">
        <v>1.9656019656019656E-2</v>
      </c>
      <c r="P35" s="14">
        <v>0</v>
      </c>
      <c r="Q35" s="14">
        <v>0</v>
      </c>
      <c r="R35" s="14">
        <v>0</v>
      </c>
      <c r="S35" s="14">
        <v>0</v>
      </c>
      <c r="T35" s="14">
        <v>0</v>
      </c>
      <c r="U35" s="14">
        <v>0</v>
      </c>
      <c r="V35" s="14">
        <v>0</v>
      </c>
      <c r="W35" s="14">
        <v>0.22604422604422605</v>
      </c>
      <c r="X35" s="14">
        <v>5.4054054054054057E-2</v>
      </c>
      <c r="Y35" s="14">
        <v>0</v>
      </c>
      <c r="Z35" s="21">
        <v>0.50368550368550369</v>
      </c>
    </row>
    <row r="36" spans="1:26" x14ac:dyDescent="0.25">
      <c r="A36" s="4">
        <v>2008</v>
      </c>
      <c r="B36" s="8">
        <v>153</v>
      </c>
      <c r="C36" s="8" t="s">
        <v>47</v>
      </c>
      <c r="D36" s="15">
        <v>7.1895424836601302E-2</v>
      </c>
      <c r="E36" s="14">
        <v>0</v>
      </c>
      <c r="F36" s="14">
        <v>6.5359477124183009E-3</v>
      </c>
      <c r="G36" s="14">
        <v>1.9607843137254902E-2</v>
      </c>
      <c r="H36" s="14">
        <v>0</v>
      </c>
      <c r="I36" s="14">
        <v>0</v>
      </c>
      <c r="J36" s="14">
        <v>0</v>
      </c>
      <c r="K36" s="15">
        <v>0</v>
      </c>
      <c r="L36" s="14">
        <v>0</v>
      </c>
      <c r="M36" s="14">
        <v>0</v>
      </c>
      <c r="N36" s="14">
        <v>0</v>
      </c>
      <c r="O36" s="14">
        <v>1.9607843137254902E-2</v>
      </c>
      <c r="P36" s="14">
        <v>0</v>
      </c>
      <c r="Q36" s="14">
        <v>0</v>
      </c>
      <c r="R36" s="14">
        <v>0</v>
      </c>
      <c r="S36" s="14">
        <v>0</v>
      </c>
      <c r="T36" s="14">
        <v>0</v>
      </c>
      <c r="U36" s="14">
        <v>0</v>
      </c>
      <c r="V36" s="14">
        <v>0</v>
      </c>
      <c r="W36" s="14">
        <v>0.13725490196078433</v>
      </c>
      <c r="X36" s="14">
        <v>0</v>
      </c>
      <c r="Y36" s="14">
        <v>0</v>
      </c>
      <c r="Z36" s="21">
        <v>0.74509803921568629</v>
      </c>
    </row>
    <row r="37" spans="1:26" x14ac:dyDescent="0.25">
      <c r="A37" s="4">
        <v>2009</v>
      </c>
      <c r="B37" s="8">
        <v>684</v>
      </c>
      <c r="C37" s="8" t="s">
        <v>42</v>
      </c>
      <c r="D37" s="15">
        <v>9.5029239766081866E-2</v>
      </c>
      <c r="E37" s="14">
        <v>0</v>
      </c>
      <c r="F37" s="14">
        <v>0</v>
      </c>
      <c r="G37" s="14">
        <v>3.2163742690058478E-2</v>
      </c>
      <c r="H37" s="14">
        <v>3.3625730994152045E-2</v>
      </c>
      <c r="I37" s="14">
        <v>0</v>
      </c>
      <c r="J37" s="14">
        <v>0</v>
      </c>
      <c r="K37" s="15">
        <v>0</v>
      </c>
      <c r="L37" s="14">
        <v>0</v>
      </c>
      <c r="M37" s="14">
        <v>0</v>
      </c>
      <c r="N37" s="14">
        <v>0</v>
      </c>
      <c r="O37" s="14">
        <v>1.7543859649122806E-2</v>
      </c>
      <c r="P37" s="14">
        <v>0</v>
      </c>
      <c r="Q37" s="14">
        <v>0</v>
      </c>
      <c r="R37" s="14">
        <v>0</v>
      </c>
      <c r="S37" s="14">
        <v>0</v>
      </c>
      <c r="T37" s="14">
        <v>0</v>
      </c>
      <c r="U37" s="14">
        <v>0</v>
      </c>
      <c r="V37" s="14">
        <v>0</v>
      </c>
      <c r="W37" s="14">
        <v>0.32163742690058478</v>
      </c>
      <c r="X37" s="14">
        <v>4.3859649122807015E-2</v>
      </c>
      <c r="Y37" s="14">
        <v>0</v>
      </c>
      <c r="Z37" s="21">
        <v>0.45614035087719296</v>
      </c>
    </row>
    <row r="38" spans="1:26" x14ac:dyDescent="0.25">
      <c r="A38" s="4">
        <v>2010</v>
      </c>
      <c r="B38" s="8">
        <v>822</v>
      </c>
      <c r="C38" s="8" t="s">
        <v>43</v>
      </c>
      <c r="D38" s="15">
        <v>0.1094890510948905</v>
      </c>
      <c r="E38" s="14">
        <v>1.2165450121654502E-3</v>
      </c>
      <c r="F38" s="14">
        <v>6.082725060827251E-3</v>
      </c>
      <c r="G38" s="14">
        <v>3.0413625304136254E-2</v>
      </c>
      <c r="H38" s="14">
        <v>1.7031630170316302E-2</v>
      </c>
      <c r="I38" s="14">
        <v>0</v>
      </c>
      <c r="J38" s="14">
        <v>0</v>
      </c>
      <c r="K38" s="15">
        <v>0</v>
      </c>
      <c r="L38" s="14">
        <v>7.2992700729927005E-3</v>
      </c>
      <c r="M38" s="14">
        <v>0</v>
      </c>
      <c r="N38" s="14">
        <v>0</v>
      </c>
      <c r="O38" s="14">
        <v>5.9610705596107053E-2</v>
      </c>
      <c r="P38" s="14">
        <v>0</v>
      </c>
      <c r="Q38" s="14">
        <v>0</v>
      </c>
      <c r="R38" s="14">
        <v>0</v>
      </c>
      <c r="S38" s="14">
        <v>0</v>
      </c>
      <c r="T38" s="14">
        <v>0</v>
      </c>
      <c r="U38" s="14">
        <v>0</v>
      </c>
      <c r="V38" s="14">
        <v>0</v>
      </c>
      <c r="W38" s="14">
        <v>0.24209245742092458</v>
      </c>
      <c r="X38" s="14">
        <v>1.9464720194647202E-2</v>
      </c>
      <c r="Y38" s="14">
        <v>0</v>
      </c>
      <c r="Z38" s="21">
        <v>0.50729927007299269</v>
      </c>
    </row>
    <row r="39" spans="1:26" x14ac:dyDescent="0.25">
      <c r="A39" s="4">
        <v>2011</v>
      </c>
      <c r="B39" s="8">
        <v>574</v>
      </c>
      <c r="C39" s="8" t="s">
        <v>44</v>
      </c>
      <c r="D39" s="15">
        <v>0.13240418118466898</v>
      </c>
      <c r="E39" s="14">
        <v>0</v>
      </c>
      <c r="F39" s="14">
        <v>5.2264808362369342E-3</v>
      </c>
      <c r="G39" s="14">
        <v>8.0139372822299645E-2</v>
      </c>
      <c r="H39" s="14">
        <v>3.1358885017421602E-2</v>
      </c>
      <c r="I39" s="14">
        <v>0</v>
      </c>
      <c r="J39" s="14">
        <v>0</v>
      </c>
      <c r="K39" s="15">
        <v>0</v>
      </c>
      <c r="L39" s="14">
        <v>0</v>
      </c>
      <c r="M39" s="14">
        <v>0</v>
      </c>
      <c r="N39" s="14">
        <v>0</v>
      </c>
      <c r="O39" s="14">
        <v>6.6202090592334492E-2</v>
      </c>
      <c r="P39" s="14">
        <v>0</v>
      </c>
      <c r="Q39" s="14">
        <v>0</v>
      </c>
      <c r="R39" s="14">
        <v>0</v>
      </c>
      <c r="S39" s="14">
        <v>0</v>
      </c>
      <c r="T39" s="14">
        <v>0</v>
      </c>
      <c r="U39" s="14">
        <v>0</v>
      </c>
      <c r="V39" s="14">
        <v>0</v>
      </c>
      <c r="W39" s="14">
        <v>0.28745644599303138</v>
      </c>
      <c r="X39" s="14">
        <v>3.484320557491289E-2</v>
      </c>
      <c r="Y39" s="14">
        <v>0</v>
      </c>
      <c r="Z39" s="21">
        <v>0.3623693379790941</v>
      </c>
    </row>
    <row r="40" spans="1:26" x14ac:dyDescent="0.25">
      <c r="A40" s="4">
        <v>2012</v>
      </c>
      <c r="B40" s="8">
        <v>835</v>
      </c>
      <c r="C40" s="8" t="s">
        <v>44</v>
      </c>
      <c r="D40" s="15">
        <v>0.10778443113772455</v>
      </c>
      <c r="E40" s="14">
        <v>4.7904191616766467E-3</v>
      </c>
      <c r="F40" s="14">
        <v>3.592814371257485E-3</v>
      </c>
      <c r="G40" s="14">
        <v>1.9161676646706587E-2</v>
      </c>
      <c r="H40" s="14">
        <v>1.7964071856287425E-2</v>
      </c>
      <c r="I40" s="14">
        <v>0</v>
      </c>
      <c r="J40" s="14">
        <v>0</v>
      </c>
      <c r="K40" s="15">
        <v>0</v>
      </c>
      <c r="L40" s="14">
        <v>0</v>
      </c>
      <c r="M40" s="14">
        <v>0</v>
      </c>
      <c r="N40" s="14">
        <v>0</v>
      </c>
      <c r="O40" s="14">
        <v>2.1556886227544911E-2</v>
      </c>
      <c r="P40" s="14">
        <v>0</v>
      </c>
      <c r="Q40" s="14">
        <v>0</v>
      </c>
      <c r="R40" s="14">
        <v>0</v>
      </c>
      <c r="S40" s="14">
        <v>0</v>
      </c>
      <c r="T40" s="14">
        <v>0</v>
      </c>
      <c r="U40" s="14">
        <v>0</v>
      </c>
      <c r="V40" s="14">
        <v>0</v>
      </c>
      <c r="W40" s="14">
        <v>0.30658682634730539</v>
      </c>
      <c r="X40" s="14">
        <v>0</v>
      </c>
      <c r="Y40" s="14">
        <v>3.592814371257485E-3</v>
      </c>
      <c r="Z40" s="21">
        <v>0.51497005988023947</v>
      </c>
    </row>
    <row r="41" spans="1:26" x14ac:dyDescent="0.25">
      <c r="A41" s="4">
        <v>2013</v>
      </c>
      <c r="B41" s="8">
        <v>2937</v>
      </c>
      <c r="C41" s="8" t="s">
        <v>31</v>
      </c>
      <c r="D41" s="15">
        <v>2.6217228464419477E-2</v>
      </c>
      <c r="E41" s="14">
        <v>2.0429009193054137E-3</v>
      </c>
      <c r="F41" s="14">
        <v>2.0429009193054137E-3</v>
      </c>
      <c r="G41" s="14">
        <v>9.5335376234252645E-3</v>
      </c>
      <c r="H41" s="14">
        <v>9.1930541368743617E-3</v>
      </c>
      <c r="I41" s="14">
        <v>0</v>
      </c>
      <c r="J41" s="14">
        <v>0</v>
      </c>
      <c r="K41" s="15">
        <v>0</v>
      </c>
      <c r="L41" s="14">
        <v>3.4048348655090226E-4</v>
      </c>
      <c r="M41" s="14">
        <v>0</v>
      </c>
      <c r="N41" s="14">
        <v>0</v>
      </c>
      <c r="O41" s="14">
        <v>1.5321756894790603E-2</v>
      </c>
      <c r="P41" s="14">
        <v>0</v>
      </c>
      <c r="Q41" s="14">
        <v>0</v>
      </c>
      <c r="R41" s="14">
        <v>0</v>
      </c>
      <c r="S41" s="14">
        <v>0</v>
      </c>
      <c r="T41" s="14">
        <v>0</v>
      </c>
      <c r="U41" s="14">
        <v>0</v>
      </c>
      <c r="V41" s="14">
        <v>0</v>
      </c>
      <c r="W41" s="14">
        <v>0.18522301668369084</v>
      </c>
      <c r="X41" s="14">
        <v>5.4136874361593465E-2</v>
      </c>
      <c r="Y41" s="14">
        <v>6.8096697310180451E-4</v>
      </c>
      <c r="Z41" s="21">
        <v>0.69526727953694245</v>
      </c>
    </row>
    <row r="42" spans="1:26" x14ac:dyDescent="0.25">
      <c r="A42" s="5" t="s">
        <v>32</v>
      </c>
      <c r="B42" s="9">
        <v>1066</v>
      </c>
      <c r="C42" s="9"/>
      <c r="D42" s="16">
        <v>8.3910390611457414E-2</v>
      </c>
      <c r="E42" s="1">
        <v>2.3256174610594587E-3</v>
      </c>
      <c r="F42" s="1">
        <v>6.4931324576834202E-3</v>
      </c>
      <c r="G42" s="1">
        <v>2.3153472595493815E-2</v>
      </c>
      <c r="H42" s="1">
        <v>2.7581323262424021E-2</v>
      </c>
      <c r="I42" s="1">
        <v>1.4784616896673613E-3</v>
      </c>
      <c r="J42" s="1">
        <v>0</v>
      </c>
      <c r="K42" s="16">
        <v>0</v>
      </c>
      <c r="L42" s="1">
        <v>4.9924042308967058E-4</v>
      </c>
      <c r="M42" s="1">
        <v>6.5102647846096299E-3</v>
      </c>
      <c r="N42" s="1">
        <v>7.169209935837048E-4</v>
      </c>
      <c r="O42" s="1">
        <v>2.3222040693795416E-2</v>
      </c>
      <c r="P42" s="1">
        <v>8.6565096952908587E-5</v>
      </c>
      <c r="Q42" s="1">
        <v>6.136475208640157E-5</v>
      </c>
      <c r="R42" s="1">
        <v>0</v>
      </c>
      <c r="S42" s="1">
        <v>8.4688346883468848E-5</v>
      </c>
      <c r="T42" s="1">
        <v>0</v>
      </c>
      <c r="U42" s="1">
        <v>0</v>
      </c>
      <c r="V42" s="1">
        <v>0</v>
      </c>
      <c r="W42" s="1">
        <v>0.21338405802883229</v>
      </c>
      <c r="X42" s="1">
        <v>3.1944857729867937E-2</v>
      </c>
      <c r="Y42" s="1">
        <v>9.3517561686697927E-4</v>
      </c>
      <c r="Z42" s="22">
        <v>0.57761242545564606</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1216</v>
      </c>
      <c r="C44" s="9"/>
      <c r="D44" s="16">
        <v>9.9781760109096784E-2</v>
      </c>
      <c r="E44" s="1">
        <v>7.1363304579704044E-3</v>
      </c>
      <c r="F44" s="1">
        <v>3.2975628086029571E-3</v>
      </c>
      <c r="G44" s="1">
        <v>2.1195009011001593E-2</v>
      </c>
      <c r="H44" s="1">
        <v>1.7391892429720189E-2</v>
      </c>
      <c r="I44" s="1">
        <v>3.2580329027889886E-3</v>
      </c>
      <c r="J44" s="1">
        <v>0</v>
      </c>
      <c r="K44" s="16">
        <v>0</v>
      </c>
      <c r="L44" s="1">
        <v>0</v>
      </c>
      <c r="M44" s="1">
        <v>2.5328808426187805E-2</v>
      </c>
      <c r="N44" s="1">
        <v>1.3007324073832525E-3</v>
      </c>
      <c r="O44" s="1">
        <v>7.0470973066348126E-3</v>
      </c>
      <c r="P44" s="1">
        <v>0</v>
      </c>
      <c r="Q44" s="1">
        <v>0</v>
      </c>
      <c r="R44" s="1">
        <v>0</v>
      </c>
      <c r="S44" s="1">
        <v>3.3875338753387539E-4</v>
      </c>
      <c r="T44" s="1">
        <v>0</v>
      </c>
      <c r="U44" s="1">
        <v>0</v>
      </c>
      <c r="V44" s="1">
        <v>0</v>
      </c>
      <c r="W44" s="1">
        <v>0.19571676210710762</v>
      </c>
      <c r="X44" s="1">
        <v>2.1137423939650679E-2</v>
      </c>
      <c r="Y44" s="1">
        <v>4.9127978383689509E-4</v>
      </c>
      <c r="Z44" s="22">
        <v>0.59657855492248413</v>
      </c>
    </row>
    <row r="45" spans="1:26" x14ac:dyDescent="0.25">
      <c r="A45" s="5" t="s">
        <v>35</v>
      </c>
      <c r="B45" s="9">
        <v>1429</v>
      </c>
      <c r="C45" s="9"/>
      <c r="D45" s="16">
        <v>4.8507627302226283E-2</v>
      </c>
      <c r="E45" s="1">
        <v>0</v>
      </c>
      <c r="F45" s="1">
        <v>8.1674124142383838E-3</v>
      </c>
      <c r="G45" s="1">
        <v>1.3800420217532517E-3</v>
      </c>
      <c r="H45" s="1">
        <v>2.8537778933682301E-2</v>
      </c>
      <c r="I45" s="1">
        <v>0</v>
      </c>
      <c r="J45" s="1">
        <v>0</v>
      </c>
      <c r="K45" s="16">
        <v>0</v>
      </c>
      <c r="L45" s="1">
        <v>6.2833804586867733E-4</v>
      </c>
      <c r="M45" s="1">
        <v>1.4245014245014246E-3</v>
      </c>
      <c r="N45" s="1">
        <v>3.1339031339031338E-3</v>
      </c>
      <c r="O45" s="1">
        <v>1.0100437814177753E-2</v>
      </c>
      <c r="P45" s="1">
        <v>0</v>
      </c>
      <c r="Q45" s="1">
        <v>0</v>
      </c>
      <c r="R45" s="1">
        <v>0</v>
      </c>
      <c r="S45" s="1">
        <v>0</v>
      </c>
      <c r="T45" s="1">
        <v>0</v>
      </c>
      <c r="U45" s="1">
        <v>0</v>
      </c>
      <c r="V45" s="1">
        <v>0</v>
      </c>
      <c r="W45" s="1">
        <v>0.18966103371290688</v>
      </c>
      <c r="X45" s="1">
        <v>4.5123745912024553E-2</v>
      </c>
      <c r="Y45" s="1">
        <v>0</v>
      </c>
      <c r="Z45" s="22">
        <v>0.66333517928471741</v>
      </c>
    </row>
    <row r="46" spans="1:26" ht="15.75" thickBot="1" x14ac:dyDescent="0.3">
      <c r="A46" s="6" t="s">
        <v>36</v>
      </c>
      <c r="B46" s="11">
        <v>933</v>
      </c>
      <c r="C46" s="11"/>
      <c r="D46" s="17">
        <v>8.4642395474247872E-2</v>
      </c>
      <c r="E46" s="18">
        <v>8.6645575450697233E-4</v>
      </c>
      <c r="F46" s="18">
        <v>7.4365043260046105E-3</v>
      </c>
      <c r="G46" s="18">
        <v>2.8291544144038828E-2</v>
      </c>
      <c r="H46" s="18">
        <v>3.146580446125391E-2</v>
      </c>
      <c r="I46" s="18">
        <v>1.0623255423521827E-3</v>
      </c>
      <c r="J46" s="18">
        <v>0</v>
      </c>
      <c r="K46" s="17">
        <v>0</v>
      </c>
      <c r="L46" s="18">
        <v>6.7311706776973729E-4</v>
      </c>
      <c r="M46" s="18">
        <v>0</v>
      </c>
      <c r="N46" s="18">
        <v>0</v>
      </c>
      <c r="O46" s="18">
        <v>3.2316338624583191E-2</v>
      </c>
      <c r="P46" s="18">
        <v>1.3850415512465375E-4</v>
      </c>
      <c r="Q46" s="18">
        <v>9.8183603338242517E-5</v>
      </c>
      <c r="R46" s="18">
        <v>0</v>
      </c>
      <c r="S46" s="18">
        <v>0</v>
      </c>
      <c r="T46" s="18">
        <v>0</v>
      </c>
      <c r="U46" s="18">
        <v>0</v>
      </c>
      <c r="V46" s="18">
        <v>0</v>
      </c>
      <c r="W46" s="18">
        <v>0.22519558126070727</v>
      </c>
      <c r="X46" s="18">
        <v>3.3632053609523517E-2</v>
      </c>
      <c r="Y46" s="18">
        <v>1.299769073452409E-3</v>
      </c>
      <c r="Z46" s="23">
        <v>0.55288142290309661</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Z46"/>
  <sheetViews>
    <sheetView workbookViewId="0">
      <selection activeCell="A6" sqref="A6:Z6"/>
    </sheetView>
  </sheetViews>
  <sheetFormatPr defaultRowHeight="15" x14ac:dyDescent="0.25"/>
  <cols>
    <col min="2" max="2" width="9.85546875" bestFit="1" customWidth="1"/>
    <col min="3" max="3" width="8.28515625" customWidth="1"/>
    <col min="4" max="26" width="7.42578125" customWidth="1"/>
  </cols>
  <sheetData>
    <row r="1" spans="1:26" x14ac:dyDescent="0.25">
      <c r="A1" t="s">
        <v>38</v>
      </c>
    </row>
    <row r="2" spans="1:26" x14ac:dyDescent="0.25">
      <c r="A2" t="s">
        <v>39</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t="s">
        <v>40</v>
      </c>
      <c r="C7" s="8"/>
      <c r="D7" s="15" t="s">
        <v>28</v>
      </c>
      <c r="E7" s="14" t="s">
        <v>28</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t="s">
        <v>40</v>
      </c>
      <c r="C8" s="8"/>
      <c r="D8" s="15" t="s">
        <v>28</v>
      </c>
      <c r="E8" s="14" t="s">
        <v>28</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t="s">
        <v>40</v>
      </c>
      <c r="C9" s="8"/>
      <c r="D9" s="15" t="s">
        <v>28</v>
      </c>
      <c r="E9" s="14" t="s">
        <v>28</v>
      </c>
      <c r="F9" s="14" t="s">
        <v>28</v>
      </c>
      <c r="G9" s="14" t="s">
        <v>28</v>
      </c>
      <c r="H9" s="14" t="s">
        <v>28</v>
      </c>
      <c r="I9" s="14" t="s">
        <v>28</v>
      </c>
      <c r="J9" s="14" t="s">
        <v>28</v>
      </c>
      <c r="K9" s="15" t="s">
        <v>28</v>
      </c>
      <c r="L9" s="14" t="s">
        <v>28</v>
      </c>
      <c r="M9" s="14" t="s">
        <v>28</v>
      </c>
      <c r="N9" s="14" t="s">
        <v>28</v>
      </c>
      <c r="O9" s="14" t="s">
        <v>28</v>
      </c>
      <c r="P9" s="14" t="s">
        <v>28</v>
      </c>
      <c r="Q9" s="14" t="s">
        <v>28</v>
      </c>
      <c r="R9" s="14" t="s">
        <v>28</v>
      </c>
      <c r="S9" s="14" t="s">
        <v>28</v>
      </c>
      <c r="T9" s="14" t="s">
        <v>28</v>
      </c>
      <c r="U9" s="14" t="s">
        <v>28</v>
      </c>
      <c r="V9" s="14" t="s">
        <v>28</v>
      </c>
      <c r="W9" s="14" t="s">
        <v>28</v>
      </c>
      <c r="X9" s="14" t="s">
        <v>28</v>
      </c>
      <c r="Y9" s="14" t="s">
        <v>28</v>
      </c>
      <c r="Z9" s="21" t="s">
        <v>28</v>
      </c>
    </row>
    <row r="10" spans="1:26" x14ac:dyDescent="0.25">
      <c r="A10" s="4">
        <v>1982</v>
      </c>
      <c r="B10" s="8" t="s">
        <v>40</v>
      </c>
      <c r="C10" s="8"/>
      <c r="D10" s="15" t="s">
        <v>28</v>
      </c>
      <c r="E10" s="14" t="s">
        <v>28</v>
      </c>
      <c r="F10" s="14" t="s">
        <v>28</v>
      </c>
      <c r="G10" s="14" t="s">
        <v>28</v>
      </c>
      <c r="H10" s="14" t="s">
        <v>28</v>
      </c>
      <c r="I10" s="14" t="s">
        <v>28</v>
      </c>
      <c r="J10" s="14" t="s">
        <v>28</v>
      </c>
      <c r="K10" s="15" t="s">
        <v>28</v>
      </c>
      <c r="L10" s="14" t="s">
        <v>28</v>
      </c>
      <c r="M10" s="14" t="s">
        <v>28</v>
      </c>
      <c r="N10" s="14" t="s">
        <v>28</v>
      </c>
      <c r="O10" s="14" t="s">
        <v>28</v>
      </c>
      <c r="P10" s="14" t="s">
        <v>28</v>
      </c>
      <c r="Q10" s="14" t="s">
        <v>28</v>
      </c>
      <c r="R10" s="14" t="s">
        <v>28</v>
      </c>
      <c r="S10" s="14" t="s">
        <v>28</v>
      </c>
      <c r="T10" s="14" t="s">
        <v>28</v>
      </c>
      <c r="U10" s="14" t="s">
        <v>28</v>
      </c>
      <c r="V10" s="14" t="s">
        <v>28</v>
      </c>
      <c r="W10" s="14" t="s">
        <v>28</v>
      </c>
      <c r="X10" s="14" t="s">
        <v>28</v>
      </c>
      <c r="Y10" s="14" t="s">
        <v>28</v>
      </c>
      <c r="Z10" s="21" t="s">
        <v>28</v>
      </c>
    </row>
    <row r="11" spans="1:26" x14ac:dyDescent="0.25">
      <c r="A11" s="4">
        <v>1983</v>
      </c>
      <c r="B11" s="8" t="s">
        <v>40</v>
      </c>
      <c r="C11" s="8"/>
      <c r="D11" s="15" t="s">
        <v>28</v>
      </c>
      <c r="E11" s="14" t="s">
        <v>28</v>
      </c>
      <c r="F11" s="14" t="s">
        <v>28</v>
      </c>
      <c r="G11" s="14" t="s">
        <v>28</v>
      </c>
      <c r="H11" s="14" t="s">
        <v>28</v>
      </c>
      <c r="I11" s="14" t="s">
        <v>28</v>
      </c>
      <c r="J11" s="14" t="s">
        <v>28</v>
      </c>
      <c r="K11" s="15" t="s">
        <v>28</v>
      </c>
      <c r="L11" s="14" t="s">
        <v>28</v>
      </c>
      <c r="M11" s="14" t="s">
        <v>28</v>
      </c>
      <c r="N11" s="14" t="s">
        <v>28</v>
      </c>
      <c r="O11" s="14" t="s">
        <v>28</v>
      </c>
      <c r="P11" s="14" t="s">
        <v>28</v>
      </c>
      <c r="Q11" s="14" t="s">
        <v>28</v>
      </c>
      <c r="R11" s="14" t="s">
        <v>28</v>
      </c>
      <c r="S11" s="14" t="s">
        <v>28</v>
      </c>
      <c r="T11" s="14" t="s">
        <v>28</v>
      </c>
      <c r="U11" s="14" t="s">
        <v>28</v>
      </c>
      <c r="V11" s="14" t="s">
        <v>28</v>
      </c>
      <c r="W11" s="14" t="s">
        <v>28</v>
      </c>
      <c r="X11" s="14" t="s">
        <v>28</v>
      </c>
      <c r="Y11" s="14" t="s">
        <v>28</v>
      </c>
      <c r="Z11" s="21" t="s">
        <v>28</v>
      </c>
    </row>
    <row r="12" spans="1:26" x14ac:dyDescent="0.25">
      <c r="A12" s="4">
        <v>1984</v>
      </c>
      <c r="B12" s="8" t="s">
        <v>40</v>
      </c>
      <c r="C12" s="8"/>
      <c r="D12" s="15" t="s">
        <v>28</v>
      </c>
      <c r="E12" s="14" t="s">
        <v>28</v>
      </c>
      <c r="F12" s="14" t="s">
        <v>28</v>
      </c>
      <c r="G12" s="14" t="s">
        <v>28</v>
      </c>
      <c r="H12" s="14" t="s">
        <v>28</v>
      </c>
      <c r="I12" s="14" t="s">
        <v>28</v>
      </c>
      <c r="J12" s="14" t="s">
        <v>28</v>
      </c>
      <c r="K12" s="15" t="s">
        <v>28</v>
      </c>
      <c r="L12" s="14" t="s">
        <v>28</v>
      </c>
      <c r="M12" s="14" t="s">
        <v>28</v>
      </c>
      <c r="N12" s="14" t="s">
        <v>28</v>
      </c>
      <c r="O12" s="14" t="s">
        <v>28</v>
      </c>
      <c r="P12" s="14" t="s">
        <v>28</v>
      </c>
      <c r="Q12" s="14" t="s">
        <v>28</v>
      </c>
      <c r="R12" s="14" t="s">
        <v>28</v>
      </c>
      <c r="S12" s="14" t="s">
        <v>28</v>
      </c>
      <c r="T12" s="14" t="s">
        <v>28</v>
      </c>
      <c r="U12" s="14" t="s">
        <v>28</v>
      </c>
      <c r="V12" s="14" t="s">
        <v>28</v>
      </c>
      <c r="W12" s="14" t="s">
        <v>28</v>
      </c>
      <c r="X12" s="14" t="s">
        <v>28</v>
      </c>
      <c r="Y12" s="14" t="s">
        <v>28</v>
      </c>
      <c r="Z12" s="21" t="s">
        <v>28</v>
      </c>
    </row>
    <row r="13" spans="1:26" x14ac:dyDescent="0.25">
      <c r="A13" s="4">
        <v>1985</v>
      </c>
      <c r="B13" s="8" t="s">
        <v>40</v>
      </c>
      <c r="C13" s="8"/>
      <c r="D13" s="15" t="s">
        <v>28</v>
      </c>
      <c r="E13" s="14" t="s">
        <v>28</v>
      </c>
      <c r="F13" s="14" t="s">
        <v>28</v>
      </c>
      <c r="G13" s="14" t="s">
        <v>28</v>
      </c>
      <c r="H13" s="14" t="s">
        <v>28</v>
      </c>
      <c r="I13" s="14" t="s">
        <v>28</v>
      </c>
      <c r="J13" s="14" t="s">
        <v>28</v>
      </c>
      <c r="K13" s="15" t="s">
        <v>28</v>
      </c>
      <c r="L13" s="14" t="s">
        <v>28</v>
      </c>
      <c r="M13" s="14" t="s">
        <v>28</v>
      </c>
      <c r="N13" s="14" t="s">
        <v>28</v>
      </c>
      <c r="O13" s="14" t="s">
        <v>28</v>
      </c>
      <c r="P13" s="14" t="s">
        <v>28</v>
      </c>
      <c r="Q13" s="14" t="s">
        <v>28</v>
      </c>
      <c r="R13" s="14" t="s">
        <v>28</v>
      </c>
      <c r="S13" s="14" t="s">
        <v>28</v>
      </c>
      <c r="T13" s="14" t="s">
        <v>28</v>
      </c>
      <c r="U13" s="14" t="s">
        <v>28</v>
      </c>
      <c r="V13" s="14" t="s">
        <v>28</v>
      </c>
      <c r="W13" s="14" t="s">
        <v>28</v>
      </c>
      <c r="X13" s="14" t="s">
        <v>28</v>
      </c>
      <c r="Y13" s="14" t="s">
        <v>28</v>
      </c>
      <c r="Z13" s="21" t="s">
        <v>28</v>
      </c>
    </row>
    <row r="14" spans="1:26" x14ac:dyDescent="0.25">
      <c r="A14" s="4">
        <v>1986</v>
      </c>
      <c r="B14" s="8" t="s">
        <v>40</v>
      </c>
      <c r="C14" s="8"/>
      <c r="D14" s="15" t="s">
        <v>28</v>
      </c>
      <c r="E14" s="14" t="s">
        <v>28</v>
      </c>
      <c r="F14" s="14" t="s">
        <v>28</v>
      </c>
      <c r="G14" s="14" t="s">
        <v>28</v>
      </c>
      <c r="H14" s="14" t="s">
        <v>28</v>
      </c>
      <c r="I14" s="14" t="s">
        <v>28</v>
      </c>
      <c r="J14" s="14" t="s">
        <v>28</v>
      </c>
      <c r="K14" s="15" t="s">
        <v>28</v>
      </c>
      <c r="L14" s="14" t="s">
        <v>28</v>
      </c>
      <c r="M14" s="14" t="s">
        <v>28</v>
      </c>
      <c r="N14" s="14" t="s">
        <v>28</v>
      </c>
      <c r="O14" s="14" t="s">
        <v>28</v>
      </c>
      <c r="P14" s="14" t="s">
        <v>28</v>
      </c>
      <c r="Q14" s="14" t="s">
        <v>28</v>
      </c>
      <c r="R14" s="14" t="s">
        <v>28</v>
      </c>
      <c r="S14" s="14" t="s">
        <v>28</v>
      </c>
      <c r="T14" s="14" t="s">
        <v>28</v>
      </c>
      <c r="U14" s="14" t="s">
        <v>28</v>
      </c>
      <c r="V14" s="14" t="s">
        <v>28</v>
      </c>
      <c r="W14" s="14" t="s">
        <v>28</v>
      </c>
      <c r="X14" s="14" t="s">
        <v>28</v>
      </c>
      <c r="Y14" s="14" t="s">
        <v>28</v>
      </c>
      <c r="Z14" s="21" t="s">
        <v>28</v>
      </c>
    </row>
    <row r="15" spans="1:26" x14ac:dyDescent="0.25">
      <c r="A15" s="4">
        <v>1987</v>
      </c>
      <c r="B15" s="8" t="s">
        <v>40</v>
      </c>
      <c r="C15" s="8"/>
      <c r="D15" s="15" t="s">
        <v>28</v>
      </c>
      <c r="E15" s="14" t="s">
        <v>28</v>
      </c>
      <c r="F15" s="14" t="s">
        <v>28</v>
      </c>
      <c r="G15" s="14" t="s">
        <v>28</v>
      </c>
      <c r="H15" s="14" t="s">
        <v>28</v>
      </c>
      <c r="I15" s="14" t="s">
        <v>28</v>
      </c>
      <c r="J15" s="14" t="s">
        <v>28</v>
      </c>
      <c r="K15" s="15" t="s">
        <v>28</v>
      </c>
      <c r="L15" s="14" t="s">
        <v>28</v>
      </c>
      <c r="M15" s="14" t="s">
        <v>28</v>
      </c>
      <c r="N15" s="14" t="s">
        <v>28</v>
      </c>
      <c r="O15" s="14" t="s">
        <v>28</v>
      </c>
      <c r="P15" s="14" t="s">
        <v>28</v>
      </c>
      <c r="Q15" s="14" t="s">
        <v>28</v>
      </c>
      <c r="R15" s="14" t="s">
        <v>28</v>
      </c>
      <c r="S15" s="14" t="s">
        <v>28</v>
      </c>
      <c r="T15" s="14" t="s">
        <v>28</v>
      </c>
      <c r="U15" s="14" t="s">
        <v>28</v>
      </c>
      <c r="V15" s="14" t="s">
        <v>28</v>
      </c>
      <c r="W15" s="14" t="s">
        <v>28</v>
      </c>
      <c r="X15" s="14" t="s">
        <v>28</v>
      </c>
      <c r="Y15" s="14" t="s">
        <v>28</v>
      </c>
      <c r="Z15" s="21" t="s">
        <v>28</v>
      </c>
    </row>
    <row r="16" spans="1:26" x14ac:dyDescent="0.25">
      <c r="A16" s="4">
        <v>1988</v>
      </c>
      <c r="B16" s="8">
        <v>1</v>
      </c>
      <c r="C16" s="8">
        <v>2</v>
      </c>
      <c r="D16" s="15" t="s">
        <v>26</v>
      </c>
      <c r="E16" s="14" t="s">
        <v>27</v>
      </c>
      <c r="F16" s="14" t="s">
        <v>28</v>
      </c>
      <c r="G16" s="14" t="s">
        <v>28</v>
      </c>
      <c r="H16" s="14" t="s">
        <v>28</v>
      </c>
      <c r="I16" s="14" t="s">
        <v>28</v>
      </c>
      <c r="J16" s="14" t="s">
        <v>28</v>
      </c>
      <c r="K16" s="15" t="s">
        <v>28</v>
      </c>
      <c r="L16" s="14" t="s">
        <v>28</v>
      </c>
      <c r="M16" s="14" t="s">
        <v>28</v>
      </c>
      <c r="N16" s="14" t="s">
        <v>28</v>
      </c>
      <c r="O16" s="14" t="s">
        <v>28</v>
      </c>
      <c r="P16" s="14" t="s">
        <v>28</v>
      </c>
      <c r="Q16" s="14" t="s">
        <v>28</v>
      </c>
      <c r="R16" s="14" t="s">
        <v>28</v>
      </c>
      <c r="S16" s="14" t="s">
        <v>28</v>
      </c>
      <c r="T16" s="14" t="s">
        <v>28</v>
      </c>
      <c r="U16" s="14" t="s">
        <v>28</v>
      </c>
      <c r="V16" s="14" t="s">
        <v>28</v>
      </c>
      <c r="W16" s="14" t="s">
        <v>28</v>
      </c>
      <c r="X16" s="14" t="s">
        <v>28</v>
      </c>
      <c r="Y16" s="14" t="s">
        <v>28</v>
      </c>
      <c r="Z16" s="21" t="s">
        <v>28</v>
      </c>
    </row>
    <row r="17" spans="1:26" x14ac:dyDescent="0.25">
      <c r="A17" s="4">
        <v>1989</v>
      </c>
      <c r="B17" s="8">
        <v>18</v>
      </c>
      <c r="C17" s="8" t="s">
        <v>41</v>
      </c>
      <c r="D17" s="15" t="s">
        <v>26</v>
      </c>
      <c r="E17" s="14" t="s">
        <v>27</v>
      </c>
      <c r="F17" s="14" t="s">
        <v>28</v>
      </c>
      <c r="G17" s="14" t="s">
        <v>28</v>
      </c>
      <c r="H17" s="14" t="s">
        <v>28</v>
      </c>
      <c r="I17" s="14" t="s">
        <v>28</v>
      </c>
      <c r="J17" s="14" t="s">
        <v>28</v>
      </c>
      <c r="K17" s="15" t="s">
        <v>28</v>
      </c>
      <c r="L17" s="14" t="s">
        <v>28</v>
      </c>
      <c r="M17" s="14" t="s">
        <v>28</v>
      </c>
      <c r="N17" s="14" t="s">
        <v>28</v>
      </c>
      <c r="O17" s="14" t="s">
        <v>28</v>
      </c>
      <c r="P17" s="14" t="s">
        <v>28</v>
      </c>
      <c r="Q17" s="14" t="s">
        <v>28</v>
      </c>
      <c r="R17" s="14" t="s">
        <v>28</v>
      </c>
      <c r="S17" s="14" t="s">
        <v>28</v>
      </c>
      <c r="T17" s="14" t="s">
        <v>28</v>
      </c>
      <c r="U17" s="14" t="s">
        <v>28</v>
      </c>
      <c r="V17" s="14" t="s">
        <v>28</v>
      </c>
      <c r="W17" s="14" t="s">
        <v>28</v>
      </c>
      <c r="X17" s="14" t="s">
        <v>28</v>
      </c>
      <c r="Y17" s="14" t="s">
        <v>28</v>
      </c>
      <c r="Z17" s="21" t="s">
        <v>28</v>
      </c>
    </row>
    <row r="18" spans="1:26" x14ac:dyDescent="0.25">
      <c r="A18" s="4">
        <v>1990</v>
      </c>
      <c r="B18" s="8">
        <v>123</v>
      </c>
      <c r="C18" s="8" t="s">
        <v>42</v>
      </c>
      <c r="D18" s="15">
        <v>0.16260162601626019</v>
      </c>
      <c r="E18" s="14">
        <v>2.4390243902439025E-2</v>
      </c>
      <c r="F18" s="14">
        <v>0</v>
      </c>
      <c r="G18" s="14">
        <v>0</v>
      </c>
      <c r="H18" s="14">
        <v>0</v>
      </c>
      <c r="I18" s="14">
        <v>0</v>
      </c>
      <c r="J18" s="14">
        <v>0</v>
      </c>
      <c r="K18" s="15">
        <v>0</v>
      </c>
      <c r="L18" s="14">
        <v>0</v>
      </c>
      <c r="M18" s="14">
        <v>1.6260162601626018E-2</v>
      </c>
      <c r="N18" s="14">
        <v>0</v>
      </c>
      <c r="O18" s="14">
        <v>0</v>
      </c>
      <c r="P18" s="14">
        <v>0</v>
      </c>
      <c r="Q18" s="14">
        <v>0</v>
      </c>
      <c r="R18" s="14">
        <v>0</v>
      </c>
      <c r="S18" s="14">
        <v>0</v>
      </c>
      <c r="T18" s="14">
        <v>0</v>
      </c>
      <c r="U18" s="14">
        <v>0</v>
      </c>
      <c r="V18" s="14">
        <v>0</v>
      </c>
      <c r="W18" s="14">
        <v>0.2032520325203252</v>
      </c>
      <c r="X18" s="14">
        <v>0</v>
      </c>
      <c r="Y18" s="14">
        <v>0</v>
      </c>
      <c r="Z18" s="21">
        <v>0.5934959349593496</v>
      </c>
    </row>
    <row r="19" spans="1:26" x14ac:dyDescent="0.25">
      <c r="A19" s="4">
        <v>1991</v>
      </c>
      <c r="B19" s="8">
        <v>739</v>
      </c>
      <c r="C19" s="8" t="s">
        <v>43</v>
      </c>
      <c r="D19" s="15">
        <v>5.8186738836265225E-2</v>
      </c>
      <c r="E19" s="14">
        <v>0</v>
      </c>
      <c r="F19" s="14">
        <v>0</v>
      </c>
      <c r="G19" s="14">
        <v>9.4722598105548041E-3</v>
      </c>
      <c r="H19" s="14">
        <v>1.0825439783491205E-2</v>
      </c>
      <c r="I19" s="14">
        <v>4.0595399188092015E-3</v>
      </c>
      <c r="J19" s="14">
        <v>0</v>
      </c>
      <c r="K19" s="15">
        <v>0</v>
      </c>
      <c r="L19" s="14">
        <v>0</v>
      </c>
      <c r="M19" s="14">
        <v>4.0595399188092015E-3</v>
      </c>
      <c r="N19" s="14">
        <v>2.7063599458728013E-3</v>
      </c>
      <c r="O19" s="14">
        <v>6.7658998646820028E-3</v>
      </c>
      <c r="P19" s="14">
        <v>0</v>
      </c>
      <c r="Q19" s="14">
        <v>0</v>
      </c>
      <c r="R19" s="14">
        <v>0</v>
      </c>
      <c r="S19" s="14">
        <v>0</v>
      </c>
      <c r="T19" s="14">
        <v>0</v>
      </c>
      <c r="U19" s="14">
        <v>0</v>
      </c>
      <c r="V19" s="14">
        <v>0</v>
      </c>
      <c r="W19" s="14">
        <v>0.23951285520974289</v>
      </c>
      <c r="X19" s="14">
        <v>3.3829499323410013E-2</v>
      </c>
      <c r="Y19" s="14">
        <v>0</v>
      </c>
      <c r="Z19" s="21">
        <v>0.63058186738836264</v>
      </c>
    </row>
    <row r="20" spans="1:26" x14ac:dyDescent="0.25">
      <c r="A20" s="4">
        <v>1992</v>
      </c>
      <c r="B20" s="8">
        <v>946</v>
      </c>
      <c r="C20" s="8" t="s">
        <v>44</v>
      </c>
      <c r="D20" s="15">
        <v>7.2938689217758979E-2</v>
      </c>
      <c r="E20" s="14">
        <v>0</v>
      </c>
      <c r="F20" s="14">
        <v>0</v>
      </c>
      <c r="G20" s="14">
        <v>1.4799154334038054E-2</v>
      </c>
      <c r="H20" s="14">
        <v>1.6913319238900635E-2</v>
      </c>
      <c r="I20" s="14">
        <v>3.1712473572938688E-3</v>
      </c>
      <c r="J20" s="14">
        <v>0</v>
      </c>
      <c r="K20" s="15">
        <v>0</v>
      </c>
      <c r="L20" s="14">
        <v>0</v>
      </c>
      <c r="M20" s="14">
        <v>4.5454545454545456E-2</v>
      </c>
      <c r="N20" s="14">
        <v>0</v>
      </c>
      <c r="O20" s="14">
        <v>1.2684989429175477E-2</v>
      </c>
      <c r="P20" s="14">
        <v>0</v>
      </c>
      <c r="Q20" s="14">
        <v>0</v>
      </c>
      <c r="R20" s="14">
        <v>0</v>
      </c>
      <c r="S20" s="14">
        <v>2.1141649048625794E-3</v>
      </c>
      <c r="T20" s="14">
        <v>0</v>
      </c>
      <c r="U20" s="14">
        <v>0</v>
      </c>
      <c r="V20" s="14">
        <v>0</v>
      </c>
      <c r="W20" s="14">
        <v>0.22515856236786469</v>
      </c>
      <c r="X20" s="14">
        <v>2.2198731501057084E-2</v>
      </c>
      <c r="Y20" s="14">
        <v>0</v>
      </c>
      <c r="Z20" s="21">
        <v>0.58456659619450313</v>
      </c>
    </row>
    <row r="21" spans="1:26" x14ac:dyDescent="0.25">
      <c r="A21" s="4">
        <v>1993</v>
      </c>
      <c r="B21" s="8">
        <v>1295</v>
      </c>
      <c r="C21" s="8" t="s">
        <v>44</v>
      </c>
      <c r="D21" s="15">
        <v>8.6486486486486491E-2</v>
      </c>
      <c r="E21" s="14">
        <v>2.3166023166023165E-3</v>
      </c>
      <c r="F21" s="14">
        <v>4.633204633204633E-3</v>
      </c>
      <c r="G21" s="14">
        <v>3.7065637065637064E-2</v>
      </c>
      <c r="H21" s="14">
        <v>1.7760617760617759E-2</v>
      </c>
      <c r="I21" s="14">
        <v>3.8610038610038611E-3</v>
      </c>
      <c r="J21" s="14">
        <v>0</v>
      </c>
      <c r="K21" s="15">
        <v>0</v>
      </c>
      <c r="L21" s="14">
        <v>0</v>
      </c>
      <c r="M21" s="14">
        <v>1.0038610038610039E-2</v>
      </c>
      <c r="N21" s="14">
        <v>1.5444015444015444E-3</v>
      </c>
      <c r="O21" s="14">
        <v>1.0038610038610039E-2</v>
      </c>
      <c r="P21" s="14">
        <v>0</v>
      </c>
      <c r="Q21" s="14">
        <v>0</v>
      </c>
      <c r="R21" s="14">
        <v>0</v>
      </c>
      <c r="S21" s="14">
        <v>0</v>
      </c>
      <c r="T21" s="14">
        <v>0</v>
      </c>
      <c r="U21" s="14">
        <v>0</v>
      </c>
      <c r="V21" s="14">
        <v>0</v>
      </c>
      <c r="W21" s="14">
        <v>0.15675675675675677</v>
      </c>
      <c r="X21" s="14">
        <v>2.5482625482625483E-2</v>
      </c>
      <c r="Y21" s="14">
        <v>3.0888030888030888E-3</v>
      </c>
      <c r="Z21" s="21">
        <v>0.64092664092664098</v>
      </c>
    </row>
    <row r="22" spans="1:26" x14ac:dyDescent="0.25">
      <c r="A22" s="4">
        <v>1994</v>
      </c>
      <c r="B22" s="8">
        <v>1647</v>
      </c>
      <c r="C22" s="8" t="s">
        <v>44</v>
      </c>
      <c r="D22" s="15">
        <v>6.0716454159077116E-2</v>
      </c>
      <c r="E22" s="14">
        <v>6.0716454159077113E-4</v>
      </c>
      <c r="F22" s="14">
        <v>2.4286581663630845E-3</v>
      </c>
      <c r="G22" s="14">
        <v>1.2750455373406194E-2</v>
      </c>
      <c r="H22" s="14">
        <v>1.700060716454159E-2</v>
      </c>
      <c r="I22" s="14">
        <v>0</v>
      </c>
      <c r="J22" s="14">
        <v>0</v>
      </c>
      <c r="K22" s="15">
        <v>0</v>
      </c>
      <c r="L22" s="14">
        <v>0</v>
      </c>
      <c r="M22" s="14">
        <v>2.1250758955676987E-2</v>
      </c>
      <c r="N22" s="14">
        <v>1.2143290831815423E-3</v>
      </c>
      <c r="O22" s="14">
        <v>4.8573163327261691E-3</v>
      </c>
      <c r="P22" s="14">
        <v>0</v>
      </c>
      <c r="Q22" s="14">
        <v>0</v>
      </c>
      <c r="R22" s="14">
        <v>0</v>
      </c>
      <c r="S22" s="14">
        <v>0</v>
      </c>
      <c r="T22" s="14">
        <v>0</v>
      </c>
      <c r="U22" s="14">
        <v>0</v>
      </c>
      <c r="V22" s="14">
        <v>0</v>
      </c>
      <c r="W22" s="14">
        <v>0.20522161505768063</v>
      </c>
      <c r="X22" s="14">
        <v>7.893139040680024E-3</v>
      </c>
      <c r="Y22" s="14">
        <v>0</v>
      </c>
      <c r="Z22" s="21">
        <v>0.66605950212507592</v>
      </c>
    </row>
    <row r="23" spans="1:26" x14ac:dyDescent="0.25">
      <c r="A23" s="4">
        <v>1995</v>
      </c>
      <c r="B23" s="8">
        <v>2291</v>
      </c>
      <c r="C23" s="8" t="s">
        <v>44</v>
      </c>
      <c r="D23" s="15">
        <v>3.9284155390659097E-2</v>
      </c>
      <c r="E23" s="14">
        <v>4.3649061545176777E-4</v>
      </c>
      <c r="F23" s="14">
        <v>1.0475774770842427E-2</v>
      </c>
      <c r="G23" s="14">
        <v>8.7298123090353563E-3</v>
      </c>
      <c r="H23" s="14">
        <v>2.3570493234395459E-2</v>
      </c>
      <c r="I23" s="14">
        <v>0</v>
      </c>
      <c r="J23" s="14">
        <v>0</v>
      </c>
      <c r="K23" s="15">
        <v>0</v>
      </c>
      <c r="L23" s="14">
        <v>0</v>
      </c>
      <c r="M23" s="14">
        <v>3.0554343081623746E-3</v>
      </c>
      <c r="N23" s="14">
        <v>1.7459624618070711E-3</v>
      </c>
      <c r="O23" s="14">
        <v>6.5473592317765172E-3</v>
      </c>
      <c r="P23" s="14">
        <v>0</v>
      </c>
      <c r="Q23" s="14">
        <v>0</v>
      </c>
      <c r="R23" s="14">
        <v>0</v>
      </c>
      <c r="S23" s="14">
        <v>0</v>
      </c>
      <c r="T23" s="14">
        <v>0</v>
      </c>
      <c r="U23" s="14">
        <v>0</v>
      </c>
      <c r="V23" s="14">
        <v>0</v>
      </c>
      <c r="W23" s="14">
        <v>0.20427760803142733</v>
      </c>
      <c r="X23" s="14">
        <v>3.4046268005237884E-2</v>
      </c>
      <c r="Y23" s="14">
        <v>0</v>
      </c>
      <c r="Z23" s="21">
        <v>0.66783064164120476</v>
      </c>
    </row>
    <row r="24" spans="1:26" x14ac:dyDescent="0.25">
      <c r="A24" s="4">
        <v>1996</v>
      </c>
      <c r="B24" s="8">
        <v>2031</v>
      </c>
      <c r="C24" s="8" t="s">
        <v>44</v>
      </c>
      <c r="D24" s="15">
        <v>2.3633677991137372E-2</v>
      </c>
      <c r="E24" s="14">
        <v>0</v>
      </c>
      <c r="F24" s="14">
        <v>4.9236829148202859E-3</v>
      </c>
      <c r="G24" s="14">
        <v>0</v>
      </c>
      <c r="H24" s="14">
        <v>3.9389463318562287E-3</v>
      </c>
      <c r="I24" s="14">
        <v>0</v>
      </c>
      <c r="J24" s="14">
        <v>0</v>
      </c>
      <c r="K24" s="15">
        <v>0</v>
      </c>
      <c r="L24" s="14">
        <v>0</v>
      </c>
      <c r="M24" s="14">
        <v>0</v>
      </c>
      <c r="N24" s="14">
        <v>0</v>
      </c>
      <c r="O24" s="14">
        <v>1.1324470704086657E-2</v>
      </c>
      <c r="P24" s="14">
        <v>0</v>
      </c>
      <c r="Q24" s="14">
        <v>0</v>
      </c>
      <c r="R24" s="14">
        <v>0</v>
      </c>
      <c r="S24" s="14">
        <v>0</v>
      </c>
      <c r="T24" s="14">
        <v>0</v>
      </c>
      <c r="U24" s="14">
        <v>0</v>
      </c>
      <c r="V24" s="14">
        <v>0</v>
      </c>
      <c r="W24" s="14">
        <v>0.16937469226981783</v>
      </c>
      <c r="X24" s="14">
        <v>5.4652880354505169E-2</v>
      </c>
      <c r="Y24" s="14">
        <v>0</v>
      </c>
      <c r="Z24" s="21">
        <v>0.73215164943377642</v>
      </c>
    </row>
    <row r="25" spans="1:26" x14ac:dyDescent="0.25">
      <c r="A25" s="4">
        <v>1997</v>
      </c>
      <c r="B25" s="8">
        <v>1142</v>
      </c>
      <c r="C25" s="8" t="s">
        <v>44</v>
      </c>
      <c r="D25" s="15">
        <v>3.94045534150613E-2</v>
      </c>
      <c r="E25" s="14">
        <v>0</v>
      </c>
      <c r="F25" s="14">
        <v>1.2259194395796848E-2</v>
      </c>
      <c r="G25" s="14">
        <v>1.7513134851138354E-3</v>
      </c>
      <c r="H25" s="14">
        <v>2.3642732049036778E-2</v>
      </c>
      <c r="I25" s="14">
        <v>0</v>
      </c>
      <c r="J25" s="14">
        <v>0</v>
      </c>
      <c r="K25" s="15">
        <v>0</v>
      </c>
      <c r="L25" s="14">
        <v>0</v>
      </c>
      <c r="M25" s="14">
        <v>4.3782837127845885E-3</v>
      </c>
      <c r="N25" s="14">
        <v>7.8809106830122592E-3</v>
      </c>
      <c r="O25" s="14">
        <v>7.0052539404553416E-3</v>
      </c>
      <c r="P25" s="14">
        <v>0</v>
      </c>
      <c r="Q25" s="14">
        <v>0</v>
      </c>
      <c r="R25" s="14">
        <v>0</v>
      </c>
      <c r="S25" s="14">
        <v>0</v>
      </c>
      <c r="T25" s="14">
        <v>0</v>
      </c>
      <c r="U25" s="14">
        <v>0</v>
      </c>
      <c r="V25" s="14">
        <v>0</v>
      </c>
      <c r="W25" s="14">
        <v>0.16987740805604204</v>
      </c>
      <c r="X25" s="14">
        <v>4.2031523642732049E-2</v>
      </c>
      <c r="Y25" s="14">
        <v>0</v>
      </c>
      <c r="Z25" s="21">
        <v>0.69176882661996497</v>
      </c>
    </row>
    <row r="26" spans="1:26" x14ac:dyDescent="0.25">
      <c r="A26" s="4">
        <v>1998</v>
      </c>
      <c r="B26" s="8">
        <v>1031</v>
      </c>
      <c r="C26" s="8" t="s">
        <v>44</v>
      </c>
      <c r="D26" s="15">
        <v>6.3045586808923387E-2</v>
      </c>
      <c r="E26" s="14">
        <v>0</v>
      </c>
      <c r="F26" s="14">
        <v>3.8797284190106693E-3</v>
      </c>
      <c r="G26" s="14">
        <v>0</v>
      </c>
      <c r="H26" s="14">
        <v>3.976721629485936E-2</v>
      </c>
      <c r="I26" s="14">
        <v>0</v>
      </c>
      <c r="J26" s="14">
        <v>0</v>
      </c>
      <c r="K26" s="15">
        <v>0</v>
      </c>
      <c r="L26" s="14">
        <v>1.9398642095053346E-3</v>
      </c>
      <c r="M26" s="14">
        <v>0</v>
      </c>
      <c r="N26" s="14">
        <v>0</v>
      </c>
      <c r="O26" s="14">
        <v>1.1639185257032008E-2</v>
      </c>
      <c r="P26" s="14">
        <v>0</v>
      </c>
      <c r="Q26" s="14">
        <v>0</v>
      </c>
      <c r="R26" s="14">
        <v>0</v>
      </c>
      <c r="S26" s="14">
        <v>0</v>
      </c>
      <c r="T26" s="14">
        <v>0</v>
      </c>
      <c r="U26" s="14">
        <v>0</v>
      </c>
      <c r="V26" s="14">
        <v>0</v>
      </c>
      <c r="W26" s="14">
        <v>0.23860329776915615</v>
      </c>
      <c r="X26" s="14">
        <v>3.2007759456838022E-2</v>
      </c>
      <c r="Y26" s="14">
        <v>0</v>
      </c>
      <c r="Z26" s="21">
        <v>0.60911736178467513</v>
      </c>
    </row>
    <row r="27" spans="1:26" x14ac:dyDescent="0.25">
      <c r="A27" s="4">
        <v>1999</v>
      </c>
      <c r="B27" s="8">
        <v>1422</v>
      </c>
      <c r="C27" s="8" t="s">
        <v>44</v>
      </c>
      <c r="D27" s="15">
        <v>5.2039381153305204E-2</v>
      </c>
      <c r="E27" s="14">
        <v>0</v>
      </c>
      <c r="F27" s="14">
        <v>2.3909985935302389E-2</v>
      </c>
      <c r="G27" s="14">
        <v>0</v>
      </c>
      <c r="H27" s="14">
        <v>2.5316455696202531E-2</v>
      </c>
      <c r="I27" s="14">
        <v>0</v>
      </c>
      <c r="J27" s="14">
        <v>0</v>
      </c>
      <c r="K27" s="15">
        <v>0</v>
      </c>
      <c r="L27" s="14">
        <v>0</v>
      </c>
      <c r="M27" s="14">
        <v>0</v>
      </c>
      <c r="N27" s="14">
        <v>0</v>
      </c>
      <c r="O27" s="14">
        <v>1.1251758087201125E-2</v>
      </c>
      <c r="P27" s="14">
        <v>2.1097046413502108E-3</v>
      </c>
      <c r="Q27" s="14">
        <v>0</v>
      </c>
      <c r="R27" s="14">
        <v>0</v>
      </c>
      <c r="S27" s="14">
        <v>0</v>
      </c>
      <c r="T27" s="14">
        <v>0</v>
      </c>
      <c r="U27" s="14">
        <v>0</v>
      </c>
      <c r="V27" s="14">
        <v>0</v>
      </c>
      <c r="W27" s="14">
        <v>0.11392405063291139</v>
      </c>
      <c r="X27" s="14">
        <v>3.6568213783403657E-2</v>
      </c>
      <c r="Y27" s="14">
        <v>0</v>
      </c>
      <c r="Z27" s="21">
        <v>0.73488045007032354</v>
      </c>
    </row>
    <row r="28" spans="1:26" x14ac:dyDescent="0.25">
      <c r="A28" s="4">
        <v>2000</v>
      </c>
      <c r="B28" s="8">
        <v>1025</v>
      </c>
      <c r="C28" s="8" t="s">
        <v>44</v>
      </c>
      <c r="D28" s="15">
        <v>5.9512195121951217E-2</v>
      </c>
      <c r="E28" s="14">
        <v>9.7560975609756097E-4</v>
      </c>
      <c r="F28" s="14">
        <v>0</v>
      </c>
      <c r="G28" s="14">
        <v>0</v>
      </c>
      <c r="H28" s="14">
        <v>2.6341463414634145E-2</v>
      </c>
      <c r="I28" s="14">
        <v>0</v>
      </c>
      <c r="J28" s="14">
        <v>0</v>
      </c>
      <c r="K28" s="15">
        <v>0</v>
      </c>
      <c r="L28" s="14">
        <v>0</v>
      </c>
      <c r="M28" s="14">
        <v>0</v>
      </c>
      <c r="N28" s="14">
        <v>0</v>
      </c>
      <c r="O28" s="14">
        <v>0</v>
      </c>
      <c r="P28" s="14">
        <v>0</v>
      </c>
      <c r="Q28" s="14">
        <v>0</v>
      </c>
      <c r="R28" s="14">
        <v>0</v>
      </c>
      <c r="S28" s="14">
        <v>0</v>
      </c>
      <c r="T28" s="14">
        <v>0</v>
      </c>
      <c r="U28" s="14">
        <v>0</v>
      </c>
      <c r="V28" s="14">
        <v>0</v>
      </c>
      <c r="W28" s="14">
        <v>0.15219512195121951</v>
      </c>
      <c r="X28" s="14">
        <v>3.9024390243902439E-2</v>
      </c>
      <c r="Y28" s="14">
        <v>0</v>
      </c>
      <c r="Z28" s="21">
        <v>0.7219512195121951</v>
      </c>
    </row>
    <row r="29" spans="1:26" x14ac:dyDescent="0.25">
      <c r="A29" s="4">
        <v>2001</v>
      </c>
      <c r="B29" s="8">
        <v>660</v>
      </c>
      <c r="C29" s="8" t="s">
        <v>44</v>
      </c>
      <c r="D29" s="15">
        <v>5.4545454545454543E-2</v>
      </c>
      <c r="E29" s="14">
        <v>0</v>
      </c>
      <c r="F29" s="14">
        <v>1.3636363636363636E-2</v>
      </c>
      <c r="G29" s="14">
        <v>0</v>
      </c>
      <c r="H29" s="14">
        <v>1.6666666666666666E-2</v>
      </c>
      <c r="I29" s="14">
        <v>3.0303030303030303E-3</v>
      </c>
      <c r="J29" s="14">
        <v>0</v>
      </c>
      <c r="K29" s="15">
        <v>0</v>
      </c>
      <c r="L29" s="14">
        <v>0</v>
      </c>
      <c r="M29" s="14">
        <v>0</v>
      </c>
      <c r="N29" s="14">
        <v>0</v>
      </c>
      <c r="O29" s="14">
        <v>9.0909090909090905E-3</v>
      </c>
      <c r="P29" s="14">
        <v>0</v>
      </c>
      <c r="Q29" s="14">
        <v>1.5151515151515152E-3</v>
      </c>
      <c r="R29" s="14">
        <v>0</v>
      </c>
      <c r="S29" s="14">
        <v>0</v>
      </c>
      <c r="T29" s="14">
        <v>0</v>
      </c>
      <c r="U29" s="14">
        <v>0</v>
      </c>
      <c r="V29" s="14">
        <v>0</v>
      </c>
      <c r="W29" s="14">
        <v>0.22272727272727272</v>
      </c>
      <c r="X29" s="14">
        <v>3.9393939393939391E-2</v>
      </c>
      <c r="Y29" s="14">
        <v>0</v>
      </c>
      <c r="Z29" s="21">
        <v>0.6393939393939394</v>
      </c>
    </row>
    <row r="30" spans="1:26" x14ac:dyDescent="0.25">
      <c r="A30" s="4">
        <v>2002</v>
      </c>
      <c r="B30" s="8">
        <v>724</v>
      </c>
      <c r="C30" s="8" t="s">
        <v>44</v>
      </c>
      <c r="D30" s="15">
        <v>4.6961325966850834E-2</v>
      </c>
      <c r="E30" s="14">
        <v>1.3812154696132596E-3</v>
      </c>
      <c r="F30" s="14">
        <v>5.5248618784530384E-3</v>
      </c>
      <c r="G30" s="14">
        <v>8.1491712707182321E-2</v>
      </c>
      <c r="H30" s="14">
        <v>3.1767955801104975E-2</v>
      </c>
      <c r="I30" s="14">
        <v>8.2872928176795577E-3</v>
      </c>
      <c r="J30" s="14">
        <v>0</v>
      </c>
      <c r="K30" s="15">
        <v>0</v>
      </c>
      <c r="L30" s="14">
        <v>0</v>
      </c>
      <c r="M30" s="14">
        <v>0</v>
      </c>
      <c r="N30" s="14">
        <v>0</v>
      </c>
      <c r="O30" s="14">
        <v>2.7624309392265192E-3</v>
      </c>
      <c r="P30" s="14">
        <v>0</v>
      </c>
      <c r="Q30" s="14">
        <v>0</v>
      </c>
      <c r="R30" s="14">
        <v>0</v>
      </c>
      <c r="S30" s="14">
        <v>0</v>
      </c>
      <c r="T30" s="14">
        <v>0</v>
      </c>
      <c r="U30" s="14">
        <v>0</v>
      </c>
      <c r="V30" s="14">
        <v>0</v>
      </c>
      <c r="W30" s="14">
        <v>0.23618784530386741</v>
      </c>
      <c r="X30" s="14">
        <v>3.8674033149171269E-2</v>
      </c>
      <c r="Y30" s="14">
        <v>0</v>
      </c>
      <c r="Z30" s="21">
        <v>0.54696132596685088</v>
      </c>
    </row>
    <row r="31" spans="1:26" x14ac:dyDescent="0.25">
      <c r="A31" s="4">
        <v>2003</v>
      </c>
      <c r="B31" s="8">
        <v>607</v>
      </c>
      <c r="C31" s="8" t="s">
        <v>44</v>
      </c>
      <c r="D31" s="15">
        <v>4.4481054365733116E-2</v>
      </c>
      <c r="E31" s="14">
        <v>1.6474464579901153E-3</v>
      </c>
      <c r="F31" s="14">
        <v>0</v>
      </c>
      <c r="G31" s="14">
        <v>2.4711696869851731E-2</v>
      </c>
      <c r="H31" s="14">
        <v>4.4481054365733116E-2</v>
      </c>
      <c r="I31" s="14">
        <v>0</v>
      </c>
      <c r="J31" s="14">
        <v>0</v>
      </c>
      <c r="K31" s="15">
        <v>0</v>
      </c>
      <c r="L31" s="14">
        <v>0</v>
      </c>
      <c r="M31" s="14">
        <v>0</v>
      </c>
      <c r="N31" s="14">
        <v>0</v>
      </c>
      <c r="O31" s="14">
        <v>8.7314662273476118E-2</v>
      </c>
      <c r="P31" s="14">
        <v>0</v>
      </c>
      <c r="Q31" s="14">
        <v>0</v>
      </c>
      <c r="R31" s="14">
        <v>0</v>
      </c>
      <c r="S31" s="14">
        <v>0</v>
      </c>
      <c r="T31" s="14">
        <v>0</v>
      </c>
      <c r="U31" s="14">
        <v>0</v>
      </c>
      <c r="V31" s="14">
        <v>0</v>
      </c>
      <c r="W31" s="14">
        <v>0.32289950576606258</v>
      </c>
      <c r="X31" s="14">
        <v>2.3064250411861616E-2</v>
      </c>
      <c r="Y31" s="14">
        <v>1.4827018121911038E-2</v>
      </c>
      <c r="Z31" s="21">
        <v>0.43657331136738053</v>
      </c>
    </row>
    <row r="32" spans="1:26" x14ac:dyDescent="0.25">
      <c r="A32" s="4">
        <v>2004</v>
      </c>
      <c r="B32" s="8">
        <v>648</v>
      </c>
      <c r="C32" s="8" t="s">
        <v>44</v>
      </c>
      <c r="D32" s="15">
        <v>8.4876543209876532E-2</v>
      </c>
      <c r="E32" s="14">
        <v>0</v>
      </c>
      <c r="F32" s="14">
        <v>0</v>
      </c>
      <c r="G32" s="14">
        <v>3.0864197530864196E-2</v>
      </c>
      <c r="H32" s="14">
        <v>4.4753086419753084E-2</v>
      </c>
      <c r="I32" s="14">
        <v>0</v>
      </c>
      <c r="J32" s="14">
        <v>0</v>
      </c>
      <c r="K32" s="15">
        <v>0</v>
      </c>
      <c r="L32" s="14">
        <v>0</v>
      </c>
      <c r="M32" s="14">
        <v>0</v>
      </c>
      <c r="N32" s="14">
        <v>0</v>
      </c>
      <c r="O32" s="14">
        <v>1.2345679012345678E-2</v>
      </c>
      <c r="P32" s="14">
        <v>0</v>
      </c>
      <c r="Q32" s="14">
        <v>0</v>
      </c>
      <c r="R32" s="14">
        <v>0</v>
      </c>
      <c r="S32" s="14">
        <v>0</v>
      </c>
      <c r="T32" s="14">
        <v>0</v>
      </c>
      <c r="U32" s="14">
        <v>0</v>
      </c>
      <c r="V32" s="14">
        <v>0</v>
      </c>
      <c r="W32" s="14">
        <v>0.30555555555555558</v>
      </c>
      <c r="X32" s="14">
        <v>4.9382716049382713E-2</v>
      </c>
      <c r="Y32" s="14">
        <v>0</v>
      </c>
      <c r="Z32" s="21">
        <v>0.47222222222222221</v>
      </c>
    </row>
    <row r="33" spans="1:26" x14ac:dyDescent="0.25">
      <c r="A33" s="4">
        <v>2005</v>
      </c>
      <c r="B33" s="8">
        <v>902</v>
      </c>
      <c r="C33" s="8" t="s">
        <v>31</v>
      </c>
      <c r="D33" s="15">
        <v>0.12638580931263857</v>
      </c>
      <c r="E33" s="14">
        <v>1.1086474501108647E-3</v>
      </c>
      <c r="F33" s="14">
        <v>6.6518847006651885E-3</v>
      </c>
      <c r="G33" s="14">
        <v>4.4345898004434593E-2</v>
      </c>
      <c r="H33" s="14">
        <v>4.878048780487805E-2</v>
      </c>
      <c r="I33" s="14">
        <v>0</v>
      </c>
      <c r="J33" s="14">
        <v>0</v>
      </c>
      <c r="K33" s="15">
        <v>0</v>
      </c>
      <c r="L33" s="14">
        <v>0</v>
      </c>
      <c r="M33" s="14">
        <v>0</v>
      </c>
      <c r="N33" s="14">
        <v>0</v>
      </c>
      <c r="O33" s="14">
        <v>7.3170731707317069E-2</v>
      </c>
      <c r="P33" s="14">
        <v>0</v>
      </c>
      <c r="Q33" s="14">
        <v>0</v>
      </c>
      <c r="R33" s="14">
        <v>0</v>
      </c>
      <c r="S33" s="14">
        <v>0</v>
      </c>
      <c r="T33" s="14">
        <v>0</v>
      </c>
      <c r="U33" s="14">
        <v>0</v>
      </c>
      <c r="V33" s="14">
        <v>0</v>
      </c>
      <c r="W33" s="14">
        <v>0.23503325942350334</v>
      </c>
      <c r="X33" s="14">
        <v>3.9911308203991129E-2</v>
      </c>
      <c r="Y33" s="14">
        <v>1.1086474501108647E-3</v>
      </c>
      <c r="Z33" s="21">
        <v>0.42350332594235035</v>
      </c>
    </row>
    <row r="34" spans="1:26" x14ac:dyDescent="0.25">
      <c r="A34" s="4">
        <v>2006</v>
      </c>
      <c r="B34" s="8">
        <v>1404</v>
      </c>
      <c r="C34" s="8" t="s">
        <v>45</v>
      </c>
      <c r="D34" s="15">
        <v>8.3333333333333329E-2</v>
      </c>
      <c r="E34" s="14">
        <v>0</v>
      </c>
      <c r="F34" s="14">
        <v>1.1396011396011397E-2</v>
      </c>
      <c r="G34" s="14">
        <v>2.2079772079772079E-2</v>
      </c>
      <c r="H34" s="14">
        <v>2.1367521367521368E-2</v>
      </c>
      <c r="I34" s="14">
        <v>0</v>
      </c>
      <c r="J34" s="14">
        <v>0</v>
      </c>
      <c r="K34" s="15">
        <v>0</v>
      </c>
      <c r="L34" s="14">
        <v>0</v>
      </c>
      <c r="M34" s="14">
        <v>0</v>
      </c>
      <c r="N34" s="14">
        <v>0</v>
      </c>
      <c r="O34" s="14">
        <v>4.8433048433048437E-2</v>
      </c>
      <c r="P34" s="14">
        <v>0</v>
      </c>
      <c r="Q34" s="14">
        <v>0</v>
      </c>
      <c r="R34" s="14">
        <v>0</v>
      </c>
      <c r="S34" s="14">
        <v>0</v>
      </c>
      <c r="T34" s="14">
        <v>0</v>
      </c>
      <c r="U34" s="14">
        <v>0</v>
      </c>
      <c r="V34" s="14">
        <v>0</v>
      </c>
      <c r="W34" s="14">
        <v>0.13319088319088318</v>
      </c>
      <c r="X34" s="14">
        <v>2.2792022792022793E-2</v>
      </c>
      <c r="Y34" s="14">
        <v>0</v>
      </c>
      <c r="Z34" s="21">
        <v>0.65740740740740744</v>
      </c>
    </row>
    <row r="35" spans="1:26" x14ac:dyDescent="0.25">
      <c r="A35" s="4">
        <v>2007</v>
      </c>
      <c r="B35" s="8">
        <v>392</v>
      </c>
      <c r="C35" s="8" t="s">
        <v>46</v>
      </c>
      <c r="D35" s="15">
        <v>0.10714285714285715</v>
      </c>
      <c r="E35" s="14">
        <v>0</v>
      </c>
      <c r="F35" s="14">
        <v>2.2959183673469389E-2</v>
      </c>
      <c r="G35" s="14">
        <v>1.020408163265306E-2</v>
      </c>
      <c r="H35" s="14">
        <v>3.0612244897959183E-2</v>
      </c>
      <c r="I35" s="14">
        <v>5.1020408163265302E-3</v>
      </c>
      <c r="J35" s="14">
        <v>0</v>
      </c>
      <c r="K35" s="15">
        <v>0</v>
      </c>
      <c r="L35" s="14">
        <v>0</v>
      </c>
      <c r="M35" s="14">
        <v>0</v>
      </c>
      <c r="N35" s="14">
        <v>0</v>
      </c>
      <c r="O35" s="14">
        <v>1.2755102040816327E-2</v>
      </c>
      <c r="P35" s="14">
        <v>0</v>
      </c>
      <c r="Q35" s="14">
        <v>0</v>
      </c>
      <c r="R35" s="14">
        <v>0</v>
      </c>
      <c r="S35" s="14">
        <v>0</v>
      </c>
      <c r="T35" s="14">
        <v>0</v>
      </c>
      <c r="U35" s="14">
        <v>0</v>
      </c>
      <c r="V35" s="14">
        <v>0</v>
      </c>
      <c r="W35" s="14">
        <v>0.23469387755102042</v>
      </c>
      <c r="X35" s="14">
        <v>5.3571428571428568E-2</v>
      </c>
      <c r="Y35" s="14">
        <v>0</v>
      </c>
      <c r="Z35" s="21">
        <v>0.52295918367346939</v>
      </c>
    </row>
    <row r="36" spans="1:26" x14ac:dyDescent="0.25">
      <c r="A36" s="4">
        <v>2008</v>
      </c>
      <c r="B36" s="8">
        <v>136</v>
      </c>
      <c r="C36" s="8" t="s">
        <v>47</v>
      </c>
      <c r="D36" s="15">
        <v>7.3529411764705881E-3</v>
      </c>
      <c r="E36" s="14">
        <v>0</v>
      </c>
      <c r="F36" s="14">
        <v>7.3529411764705881E-3</v>
      </c>
      <c r="G36" s="14">
        <v>0</v>
      </c>
      <c r="H36" s="14">
        <v>0</v>
      </c>
      <c r="I36" s="14">
        <v>0</v>
      </c>
      <c r="J36" s="14">
        <v>0</v>
      </c>
      <c r="K36" s="15">
        <v>0</v>
      </c>
      <c r="L36" s="14">
        <v>0</v>
      </c>
      <c r="M36" s="14">
        <v>0</v>
      </c>
      <c r="N36" s="14">
        <v>0</v>
      </c>
      <c r="O36" s="14">
        <v>0</v>
      </c>
      <c r="P36" s="14">
        <v>0</v>
      </c>
      <c r="Q36" s="14">
        <v>0</v>
      </c>
      <c r="R36" s="14">
        <v>0</v>
      </c>
      <c r="S36" s="14">
        <v>0</v>
      </c>
      <c r="T36" s="14">
        <v>0</v>
      </c>
      <c r="U36" s="14">
        <v>0</v>
      </c>
      <c r="V36" s="14">
        <v>0</v>
      </c>
      <c r="W36" s="14">
        <v>0.14705882352941177</v>
      </c>
      <c r="X36" s="14">
        <v>0</v>
      </c>
      <c r="Y36" s="14">
        <v>0</v>
      </c>
      <c r="Z36" s="21">
        <v>0.83823529411764708</v>
      </c>
    </row>
    <row r="37" spans="1:26" x14ac:dyDescent="0.25">
      <c r="A37" s="4">
        <v>2009</v>
      </c>
      <c r="B37" s="8">
        <v>654</v>
      </c>
      <c r="C37" s="8" t="s">
        <v>42</v>
      </c>
      <c r="D37" s="15">
        <v>7.7981651376146793E-2</v>
      </c>
      <c r="E37" s="14">
        <v>0</v>
      </c>
      <c r="F37" s="14">
        <v>0</v>
      </c>
      <c r="G37" s="14">
        <v>2.4464831804281346E-2</v>
      </c>
      <c r="H37" s="14">
        <v>2.7522935779816515E-2</v>
      </c>
      <c r="I37" s="14">
        <v>0</v>
      </c>
      <c r="J37" s="14">
        <v>0</v>
      </c>
      <c r="K37" s="15">
        <v>0</v>
      </c>
      <c r="L37" s="14">
        <v>0</v>
      </c>
      <c r="M37" s="14">
        <v>0</v>
      </c>
      <c r="N37" s="14">
        <v>0</v>
      </c>
      <c r="O37" s="14">
        <v>1.5290519877675841E-2</v>
      </c>
      <c r="P37" s="14">
        <v>0</v>
      </c>
      <c r="Q37" s="14">
        <v>0</v>
      </c>
      <c r="R37" s="14">
        <v>0</v>
      </c>
      <c r="S37" s="14">
        <v>0</v>
      </c>
      <c r="T37" s="14">
        <v>0</v>
      </c>
      <c r="U37" s="14">
        <v>0</v>
      </c>
      <c r="V37" s="14">
        <v>0</v>
      </c>
      <c r="W37" s="14">
        <v>0.33486238532110091</v>
      </c>
      <c r="X37" s="14">
        <v>4.2813455657492352E-2</v>
      </c>
      <c r="Y37" s="14">
        <v>0</v>
      </c>
      <c r="Z37" s="21">
        <v>0.47706422018348627</v>
      </c>
    </row>
    <row r="38" spans="1:26" x14ac:dyDescent="0.25">
      <c r="A38" s="4">
        <v>2010</v>
      </c>
      <c r="B38" s="8">
        <v>796</v>
      </c>
      <c r="C38" s="8" t="s">
        <v>43</v>
      </c>
      <c r="D38" s="15">
        <v>9.7989949748743713E-2</v>
      </c>
      <c r="E38" s="14">
        <v>1.2562814070351759E-3</v>
      </c>
      <c r="F38" s="14">
        <v>6.2814070351758797E-3</v>
      </c>
      <c r="G38" s="14">
        <v>2.5125628140703519E-2</v>
      </c>
      <c r="H38" s="14">
        <v>1.3819095477386936E-2</v>
      </c>
      <c r="I38" s="14">
        <v>0</v>
      </c>
      <c r="J38" s="14">
        <v>0</v>
      </c>
      <c r="K38" s="15">
        <v>0</v>
      </c>
      <c r="L38" s="14">
        <v>7.537688442211055E-3</v>
      </c>
      <c r="M38" s="14">
        <v>0</v>
      </c>
      <c r="N38" s="14">
        <v>0</v>
      </c>
      <c r="O38" s="14">
        <v>5.7788944723618091E-2</v>
      </c>
      <c r="P38" s="14">
        <v>0</v>
      </c>
      <c r="Q38" s="14">
        <v>0</v>
      </c>
      <c r="R38" s="14">
        <v>0</v>
      </c>
      <c r="S38" s="14">
        <v>0</v>
      </c>
      <c r="T38" s="14">
        <v>0</v>
      </c>
      <c r="U38" s="14">
        <v>0</v>
      </c>
      <c r="V38" s="14">
        <v>0</v>
      </c>
      <c r="W38" s="14">
        <v>0.24748743718592964</v>
      </c>
      <c r="X38" s="14">
        <v>1.8844221105527637E-2</v>
      </c>
      <c r="Y38" s="14">
        <v>0</v>
      </c>
      <c r="Z38" s="21">
        <v>0.52386934673366836</v>
      </c>
    </row>
    <row r="39" spans="1:26" x14ac:dyDescent="0.25">
      <c r="A39" s="4">
        <v>2011</v>
      </c>
      <c r="B39" s="8">
        <v>524</v>
      </c>
      <c r="C39" s="8" t="s">
        <v>44</v>
      </c>
      <c r="D39" s="15">
        <v>0.11259541984732827</v>
      </c>
      <c r="E39" s="14">
        <v>0</v>
      </c>
      <c r="F39" s="14">
        <v>3.8167938931297708E-3</v>
      </c>
      <c r="G39" s="14">
        <v>6.4885496183206104E-2</v>
      </c>
      <c r="H39" s="14">
        <v>2.0992366412213741E-2</v>
      </c>
      <c r="I39" s="14">
        <v>0</v>
      </c>
      <c r="J39" s="14">
        <v>0</v>
      </c>
      <c r="K39" s="15">
        <v>0</v>
      </c>
      <c r="L39" s="14">
        <v>0</v>
      </c>
      <c r="M39" s="14">
        <v>0</v>
      </c>
      <c r="N39" s="14">
        <v>0</v>
      </c>
      <c r="O39" s="14">
        <v>5.1526717557251911E-2</v>
      </c>
      <c r="P39" s="14">
        <v>0</v>
      </c>
      <c r="Q39" s="14">
        <v>0</v>
      </c>
      <c r="R39" s="14">
        <v>0</v>
      </c>
      <c r="S39" s="14">
        <v>0</v>
      </c>
      <c r="T39" s="14">
        <v>0</v>
      </c>
      <c r="U39" s="14">
        <v>0</v>
      </c>
      <c r="V39" s="14">
        <v>0</v>
      </c>
      <c r="W39" s="14">
        <v>0.3148854961832061</v>
      </c>
      <c r="X39" s="14">
        <v>3.4351145038167941E-2</v>
      </c>
      <c r="Y39" s="14">
        <v>0</v>
      </c>
      <c r="Z39" s="21">
        <v>0.39694656488549618</v>
      </c>
    </row>
    <row r="40" spans="1:26" x14ac:dyDescent="0.25">
      <c r="A40" s="4">
        <v>2012</v>
      </c>
      <c r="B40" s="8">
        <v>783</v>
      </c>
      <c r="C40" s="8" t="s">
        <v>44</v>
      </c>
      <c r="D40" s="15">
        <v>7.7905491698595147E-2</v>
      </c>
      <c r="E40" s="14">
        <v>2.554278416347382E-3</v>
      </c>
      <c r="F40" s="14">
        <v>2.554278416347382E-3</v>
      </c>
      <c r="G40" s="14">
        <v>1.532567049808429E-2</v>
      </c>
      <c r="H40" s="14">
        <v>1.277139208173691E-2</v>
      </c>
      <c r="I40" s="14">
        <v>0</v>
      </c>
      <c r="J40" s="14">
        <v>0</v>
      </c>
      <c r="K40" s="15">
        <v>0</v>
      </c>
      <c r="L40" s="14">
        <v>0</v>
      </c>
      <c r="M40" s="14">
        <v>0</v>
      </c>
      <c r="N40" s="14">
        <v>0</v>
      </c>
      <c r="O40" s="14">
        <v>1.532567049808429E-2</v>
      </c>
      <c r="P40" s="14">
        <v>0</v>
      </c>
      <c r="Q40" s="14">
        <v>0</v>
      </c>
      <c r="R40" s="14">
        <v>0</v>
      </c>
      <c r="S40" s="14">
        <v>0</v>
      </c>
      <c r="T40" s="14">
        <v>0</v>
      </c>
      <c r="U40" s="14">
        <v>0</v>
      </c>
      <c r="V40" s="14">
        <v>0</v>
      </c>
      <c r="W40" s="14">
        <v>0.32056194125159643</v>
      </c>
      <c r="X40" s="14">
        <v>0</v>
      </c>
      <c r="Y40" s="14">
        <v>3.8314176245210726E-3</v>
      </c>
      <c r="Z40" s="21">
        <v>0.54916985951468711</v>
      </c>
    </row>
    <row r="41" spans="1:26" x14ac:dyDescent="0.25">
      <c r="A41" s="4">
        <v>2013</v>
      </c>
      <c r="B41" s="8">
        <v>2899</v>
      </c>
      <c r="C41" s="8" t="s">
        <v>31</v>
      </c>
      <c r="D41" s="15">
        <v>2.4491203863401173E-2</v>
      </c>
      <c r="E41" s="14">
        <v>6.898930665746809E-4</v>
      </c>
      <c r="F41" s="14">
        <v>1.7247326664367024E-3</v>
      </c>
      <c r="G41" s="14">
        <v>8.2787167988961716E-3</v>
      </c>
      <c r="H41" s="14">
        <v>7.5888237323214905E-3</v>
      </c>
      <c r="I41" s="14">
        <v>0</v>
      </c>
      <c r="J41" s="14">
        <v>0</v>
      </c>
      <c r="K41" s="15">
        <v>0</v>
      </c>
      <c r="L41" s="14">
        <v>3.4494653328734045E-4</v>
      </c>
      <c r="M41" s="14">
        <v>0</v>
      </c>
      <c r="N41" s="14">
        <v>0</v>
      </c>
      <c r="O41" s="14">
        <v>1.4832700931355641E-2</v>
      </c>
      <c r="P41" s="14">
        <v>0</v>
      </c>
      <c r="Q41" s="14">
        <v>0</v>
      </c>
      <c r="R41" s="14">
        <v>0</v>
      </c>
      <c r="S41" s="14">
        <v>0</v>
      </c>
      <c r="T41" s="14">
        <v>0</v>
      </c>
      <c r="U41" s="14">
        <v>0</v>
      </c>
      <c r="V41" s="14">
        <v>0</v>
      </c>
      <c r="W41" s="14">
        <v>0.1859261814418765</v>
      </c>
      <c r="X41" s="14">
        <v>5.1052086926526387E-2</v>
      </c>
      <c r="Y41" s="14">
        <v>6.898930665746809E-4</v>
      </c>
      <c r="Z41" s="21">
        <v>0.70438082097274923</v>
      </c>
    </row>
    <row r="42" spans="1:26" x14ac:dyDescent="0.25">
      <c r="A42" s="5" t="s">
        <v>32</v>
      </c>
      <c r="B42" s="9">
        <v>1034</v>
      </c>
      <c r="C42" s="9"/>
      <c r="D42" s="16">
        <v>6.9328857507679809E-2</v>
      </c>
      <c r="E42" s="1">
        <v>1.5568280583272047E-3</v>
      </c>
      <c r="F42" s="1">
        <v>6.0170286544943058E-3</v>
      </c>
      <c r="G42" s="1">
        <v>1.8181097276154783E-2</v>
      </c>
      <c r="H42" s="1">
        <v>2.1925038407317816E-2</v>
      </c>
      <c r="I42" s="1">
        <v>1.1463094917256687E-3</v>
      </c>
      <c r="J42" s="1">
        <v>0</v>
      </c>
      <c r="K42" s="16">
        <v>0</v>
      </c>
      <c r="L42" s="1">
        <v>4.0927079937515541E-4</v>
      </c>
      <c r="M42" s="1">
        <v>4.354055624592278E-3</v>
      </c>
      <c r="N42" s="1">
        <v>6.2883182159480082E-4</v>
      </c>
      <c r="O42" s="1">
        <v>2.0114664998786266E-2</v>
      </c>
      <c r="P42" s="1">
        <v>8.7904360056258779E-5</v>
      </c>
      <c r="Q42" s="1">
        <v>6.3131313131313131E-5</v>
      </c>
      <c r="R42" s="1">
        <v>0</v>
      </c>
      <c r="S42" s="1">
        <v>8.809020436927414E-5</v>
      </c>
      <c r="T42" s="1">
        <v>0</v>
      </c>
      <c r="U42" s="1">
        <v>0</v>
      </c>
      <c r="V42" s="1">
        <v>0</v>
      </c>
      <c r="W42" s="1">
        <v>0.22163435271059292</v>
      </c>
      <c r="X42" s="1">
        <v>3.0899401588912648E-2</v>
      </c>
      <c r="Y42" s="1">
        <v>9.8107413966336439E-4</v>
      </c>
      <c r="Z42" s="22">
        <v>0.6025840630432262</v>
      </c>
    </row>
    <row r="43" spans="1:26" x14ac:dyDescent="0.25">
      <c r="A43" s="5" t="s">
        <v>33</v>
      </c>
      <c r="B43" s="9">
        <v>0</v>
      </c>
      <c r="C43" s="9"/>
      <c r="D43" s="16">
        <v>0</v>
      </c>
      <c r="E43" s="1">
        <v>0</v>
      </c>
      <c r="F43" s="1">
        <v>0</v>
      </c>
      <c r="G43" s="1">
        <v>0</v>
      </c>
      <c r="H43" s="1">
        <v>0</v>
      </c>
      <c r="I43" s="1">
        <v>0</v>
      </c>
      <c r="J43" s="1">
        <v>0</v>
      </c>
      <c r="K43" s="16">
        <v>0</v>
      </c>
      <c r="L43" s="1">
        <v>0</v>
      </c>
      <c r="M43" s="1">
        <v>0</v>
      </c>
      <c r="N43" s="1">
        <v>0</v>
      </c>
      <c r="O43" s="1">
        <v>0</v>
      </c>
      <c r="P43" s="1">
        <v>0</v>
      </c>
      <c r="Q43" s="1">
        <v>0</v>
      </c>
      <c r="R43" s="1">
        <v>0</v>
      </c>
      <c r="S43" s="1">
        <v>0</v>
      </c>
      <c r="T43" s="1">
        <v>0</v>
      </c>
      <c r="U43" s="1">
        <v>0</v>
      </c>
      <c r="V43" s="1">
        <v>0</v>
      </c>
      <c r="W43" s="1">
        <v>0</v>
      </c>
      <c r="X43" s="1">
        <v>0</v>
      </c>
      <c r="Y43" s="1">
        <v>0</v>
      </c>
      <c r="Z43" s="22">
        <v>0</v>
      </c>
    </row>
    <row r="44" spans="1:26" x14ac:dyDescent="0.25">
      <c r="A44" s="5" t="s">
        <v>34</v>
      </c>
      <c r="B44" s="9">
        <v>1174</v>
      </c>
      <c r="C44" s="9"/>
      <c r="D44" s="16">
        <v>8.0035691684417848E-2</v>
      </c>
      <c r="E44" s="1">
        <v>4.6250835626806463E-3</v>
      </c>
      <c r="F44" s="1">
        <v>2.9229395950683573E-3</v>
      </c>
      <c r="G44" s="1">
        <v>1.3802886482111911E-2</v>
      </c>
      <c r="H44" s="1">
        <v>1.4345079530324441E-2</v>
      </c>
      <c r="I44" s="1">
        <v>1.8486318561844884E-3</v>
      </c>
      <c r="J44" s="1">
        <v>0</v>
      </c>
      <c r="K44" s="16">
        <v>0</v>
      </c>
      <c r="L44" s="1">
        <v>0</v>
      </c>
      <c r="M44" s="1">
        <v>1.6686508546238345E-2</v>
      </c>
      <c r="N44" s="1">
        <v>1.2018421725438265E-3</v>
      </c>
      <c r="O44" s="1">
        <v>6.8156958161617017E-3</v>
      </c>
      <c r="P44" s="1">
        <v>0</v>
      </c>
      <c r="Q44" s="1">
        <v>0</v>
      </c>
      <c r="R44" s="1">
        <v>0</v>
      </c>
      <c r="S44" s="1">
        <v>3.5236081747709656E-4</v>
      </c>
      <c r="T44" s="1">
        <v>0</v>
      </c>
      <c r="U44" s="1">
        <v>0</v>
      </c>
      <c r="V44" s="1">
        <v>0</v>
      </c>
      <c r="W44" s="1">
        <v>0.20569657165729957</v>
      </c>
      <c r="X44" s="1">
        <v>2.0575043892168413E-2</v>
      </c>
      <c r="Y44" s="1">
        <v>5.1480051480051476E-4</v>
      </c>
      <c r="Z44" s="22">
        <v>0.63057686387252287</v>
      </c>
    </row>
    <row r="45" spans="1:26" x14ac:dyDescent="0.25">
      <c r="A45" s="5" t="s">
        <v>35</v>
      </c>
      <c r="B45" s="9">
        <v>1401</v>
      </c>
      <c r="C45" s="9"/>
      <c r="D45" s="16">
        <v>4.2027939405040675E-2</v>
      </c>
      <c r="E45" s="1">
        <v>0</v>
      </c>
      <c r="F45" s="1">
        <v>7.0208685765426014E-3</v>
      </c>
      <c r="G45" s="1">
        <v>5.837711617046118E-4</v>
      </c>
      <c r="H45" s="1">
        <v>2.2449631558584121E-2</v>
      </c>
      <c r="I45" s="1">
        <v>0</v>
      </c>
      <c r="J45" s="1">
        <v>0</v>
      </c>
      <c r="K45" s="16">
        <v>0</v>
      </c>
      <c r="L45" s="1">
        <v>6.4662140316844492E-4</v>
      </c>
      <c r="M45" s="1">
        <v>1.4594279042615295E-3</v>
      </c>
      <c r="N45" s="1">
        <v>2.6269702276707531E-3</v>
      </c>
      <c r="O45" s="1">
        <v>9.9896366338580022E-3</v>
      </c>
      <c r="P45" s="1">
        <v>0</v>
      </c>
      <c r="Q45" s="1">
        <v>0</v>
      </c>
      <c r="R45" s="1">
        <v>0</v>
      </c>
      <c r="S45" s="1">
        <v>0</v>
      </c>
      <c r="T45" s="1">
        <v>0</v>
      </c>
      <c r="U45" s="1">
        <v>0</v>
      </c>
      <c r="V45" s="1">
        <v>0</v>
      </c>
      <c r="W45" s="1">
        <v>0.19261846603167199</v>
      </c>
      <c r="X45" s="1">
        <v>4.289738781802508E-2</v>
      </c>
      <c r="Y45" s="1">
        <v>0</v>
      </c>
      <c r="Z45" s="22">
        <v>0.67767927927947225</v>
      </c>
    </row>
    <row r="46" spans="1:26" ht="15.75" thickBot="1" x14ac:dyDescent="0.3">
      <c r="A46" s="6" t="s">
        <v>36</v>
      </c>
      <c r="B46" s="11">
        <v>905</v>
      </c>
      <c r="C46" s="11"/>
      <c r="D46" s="17">
        <v>7.0506307457512407E-2</v>
      </c>
      <c r="E46" s="18">
        <v>6.4089146825126923E-4</v>
      </c>
      <c r="F46" s="18">
        <v>7.053896293855025E-3</v>
      </c>
      <c r="G46" s="18">
        <v>2.3451846816661966E-2</v>
      </c>
      <c r="H46" s="18">
        <v>2.4852103327861912E-2</v>
      </c>
      <c r="I46" s="18">
        <v>1.0946424442872743E-3</v>
      </c>
      <c r="J46" s="18">
        <v>0</v>
      </c>
      <c r="K46" s="17">
        <v>0</v>
      </c>
      <c r="L46" s="18">
        <v>5.2550899836655972E-4</v>
      </c>
      <c r="M46" s="18">
        <v>0</v>
      </c>
      <c r="N46" s="18">
        <v>0</v>
      </c>
      <c r="O46" s="18">
        <v>2.7459258344821744E-2</v>
      </c>
      <c r="P46" s="18">
        <v>1.4064697609001404E-4</v>
      </c>
      <c r="Q46" s="18">
        <v>1.0101010101010101E-4</v>
      </c>
      <c r="R46" s="18">
        <v>0</v>
      </c>
      <c r="S46" s="18">
        <v>0</v>
      </c>
      <c r="T46" s="18">
        <v>0</v>
      </c>
      <c r="U46" s="18">
        <v>0</v>
      </c>
      <c r="V46" s="18">
        <v>0</v>
      </c>
      <c r="W46" s="18">
        <v>0.23381264246769448</v>
      </c>
      <c r="X46" s="18">
        <v>3.2629547421787856E-2</v>
      </c>
      <c r="Y46" s="18">
        <v>1.3637984175411772E-3</v>
      </c>
      <c r="Z46" s="23">
        <v>0.57636789946425826</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Z46"/>
  <sheetViews>
    <sheetView workbookViewId="0">
      <selection activeCell="A7" sqref="A7:Z41"/>
    </sheetView>
  </sheetViews>
  <sheetFormatPr defaultRowHeight="15" x14ac:dyDescent="0.25"/>
  <cols>
    <col min="2" max="2" width="9.85546875" bestFit="1" customWidth="1"/>
    <col min="3" max="3" width="7.85546875" customWidth="1"/>
    <col min="4" max="26" width="7.42578125" customWidth="1"/>
  </cols>
  <sheetData>
    <row r="1" spans="1:26" x14ac:dyDescent="0.25">
      <c r="A1" t="s">
        <v>0</v>
      </c>
    </row>
    <row r="2" spans="1:26" x14ac:dyDescent="0.25">
      <c r="A2" t="s">
        <v>37</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264</v>
      </c>
      <c r="C7" s="8">
        <v>3</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2086</v>
      </c>
      <c r="C8" s="8" t="s">
        <v>29</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1128</v>
      </c>
      <c r="C9" s="8" t="s">
        <v>30</v>
      </c>
      <c r="D9" s="15">
        <v>0.44769503546099282</v>
      </c>
      <c r="E9" s="14">
        <v>3.2801418439716311E-2</v>
      </c>
      <c r="F9" s="14">
        <v>0.10372340425531915</v>
      </c>
      <c r="G9" s="14">
        <v>4.4326241134751776E-3</v>
      </c>
      <c r="H9" s="14">
        <v>0</v>
      </c>
      <c r="I9" s="14">
        <v>0</v>
      </c>
      <c r="J9" s="14">
        <v>0</v>
      </c>
      <c r="K9" s="15">
        <v>0</v>
      </c>
      <c r="L9" s="14">
        <v>0</v>
      </c>
      <c r="M9" s="14">
        <v>0</v>
      </c>
      <c r="N9" s="14">
        <v>3.5460992907801418E-3</v>
      </c>
      <c r="O9" s="14">
        <v>0</v>
      </c>
      <c r="P9" s="14">
        <v>0</v>
      </c>
      <c r="Q9" s="14">
        <v>0</v>
      </c>
      <c r="R9" s="14">
        <v>0</v>
      </c>
      <c r="S9" s="14">
        <v>0</v>
      </c>
      <c r="T9" s="14">
        <v>0</v>
      </c>
      <c r="U9" s="14">
        <v>0</v>
      </c>
      <c r="V9" s="14">
        <v>8.9539007092198586E-2</v>
      </c>
      <c r="W9" s="14">
        <v>0</v>
      </c>
      <c r="X9" s="14">
        <v>7.0921985815602835E-3</v>
      </c>
      <c r="Y9" s="14">
        <v>0</v>
      </c>
      <c r="Z9" s="21">
        <v>0.31117021276595747</v>
      </c>
    </row>
    <row r="10" spans="1:26" x14ac:dyDescent="0.25">
      <c r="A10" s="4">
        <v>1982</v>
      </c>
      <c r="B10" s="8">
        <v>3060</v>
      </c>
      <c r="C10" s="8" t="s">
        <v>31</v>
      </c>
      <c r="D10" s="15">
        <v>0.26960784313725494</v>
      </c>
      <c r="E10" s="14">
        <v>5.2287581699346407E-2</v>
      </c>
      <c r="F10" s="14">
        <v>5.0326797385620917E-2</v>
      </c>
      <c r="G10" s="14">
        <v>1.1111111111111112E-2</v>
      </c>
      <c r="H10" s="14">
        <v>0</v>
      </c>
      <c r="I10" s="14">
        <v>0</v>
      </c>
      <c r="J10" s="14">
        <v>0</v>
      </c>
      <c r="K10" s="15">
        <v>0</v>
      </c>
      <c r="L10" s="14">
        <v>0</v>
      </c>
      <c r="M10" s="14">
        <v>0</v>
      </c>
      <c r="N10" s="14">
        <v>5.8823529411764705E-3</v>
      </c>
      <c r="O10" s="14">
        <v>0</v>
      </c>
      <c r="P10" s="14">
        <v>0</v>
      </c>
      <c r="Q10" s="14">
        <v>0</v>
      </c>
      <c r="R10" s="14">
        <v>0</v>
      </c>
      <c r="S10" s="14">
        <v>0</v>
      </c>
      <c r="T10" s="14">
        <v>0</v>
      </c>
      <c r="U10" s="14">
        <v>0</v>
      </c>
      <c r="V10" s="14">
        <v>3.6601307189542485E-2</v>
      </c>
      <c r="W10" s="14">
        <v>0</v>
      </c>
      <c r="X10" s="14">
        <v>5.2287581699346402E-3</v>
      </c>
      <c r="Y10" s="14">
        <v>1.6339869281045752E-3</v>
      </c>
      <c r="Z10" s="21">
        <v>0.56732026143790848</v>
      </c>
    </row>
    <row r="11" spans="1:26" x14ac:dyDescent="0.25">
      <c r="A11" s="4">
        <v>1983</v>
      </c>
      <c r="B11" s="8">
        <v>6569</v>
      </c>
      <c r="C11" s="8" t="s">
        <v>31</v>
      </c>
      <c r="D11" s="15">
        <v>0.33825544222864978</v>
      </c>
      <c r="E11" s="14">
        <v>1.2026183589587456E-2</v>
      </c>
      <c r="F11" s="14">
        <v>8.3117673922971536E-2</v>
      </c>
      <c r="G11" s="14">
        <v>1.8724311158471608E-2</v>
      </c>
      <c r="H11" s="14">
        <v>0</v>
      </c>
      <c r="I11" s="14">
        <v>0</v>
      </c>
      <c r="J11" s="14">
        <v>0</v>
      </c>
      <c r="K11" s="15">
        <v>0</v>
      </c>
      <c r="L11" s="14">
        <v>0</v>
      </c>
      <c r="M11" s="14">
        <v>0</v>
      </c>
      <c r="N11" s="14">
        <v>1.9789922362612269E-3</v>
      </c>
      <c r="O11" s="14">
        <v>0</v>
      </c>
      <c r="P11" s="14">
        <v>0</v>
      </c>
      <c r="Q11" s="14">
        <v>0</v>
      </c>
      <c r="R11" s="14">
        <v>0</v>
      </c>
      <c r="S11" s="14">
        <v>0</v>
      </c>
      <c r="T11" s="14">
        <v>0</v>
      </c>
      <c r="U11" s="14">
        <v>0</v>
      </c>
      <c r="V11" s="14">
        <v>3.1816105952199726E-2</v>
      </c>
      <c r="W11" s="14">
        <v>0</v>
      </c>
      <c r="X11" s="14">
        <v>0</v>
      </c>
      <c r="Y11" s="14">
        <v>3.3490637844420766E-3</v>
      </c>
      <c r="Z11" s="21">
        <v>0.51073222712741662</v>
      </c>
    </row>
    <row r="12" spans="1:26" x14ac:dyDescent="0.25">
      <c r="A12" s="4">
        <v>1984</v>
      </c>
      <c r="B12" s="8">
        <v>12158</v>
      </c>
      <c r="C12" s="8" t="s">
        <v>31</v>
      </c>
      <c r="D12" s="15">
        <v>0.27257772659976964</v>
      </c>
      <c r="E12" s="14">
        <v>2.4592860667873005E-2</v>
      </c>
      <c r="F12" s="14">
        <v>0.16310248396117782</v>
      </c>
      <c r="G12" s="14">
        <v>9.3765421944398755E-3</v>
      </c>
      <c r="H12" s="14">
        <v>0</v>
      </c>
      <c r="I12" s="14">
        <v>0</v>
      </c>
      <c r="J12" s="14">
        <v>0</v>
      </c>
      <c r="K12" s="15">
        <v>0</v>
      </c>
      <c r="L12" s="14">
        <v>0</v>
      </c>
      <c r="M12" s="14">
        <v>0</v>
      </c>
      <c r="N12" s="14">
        <v>3.2077644349399574E-3</v>
      </c>
      <c r="O12" s="14">
        <v>0</v>
      </c>
      <c r="P12" s="14">
        <v>0</v>
      </c>
      <c r="Q12" s="14">
        <v>0</v>
      </c>
      <c r="R12" s="14">
        <v>0</v>
      </c>
      <c r="S12" s="14">
        <v>0</v>
      </c>
      <c r="T12" s="14">
        <v>0</v>
      </c>
      <c r="U12" s="14">
        <v>4.9350222075999345E-4</v>
      </c>
      <c r="V12" s="14">
        <v>1.74370784668531E-2</v>
      </c>
      <c r="W12" s="14">
        <v>0</v>
      </c>
      <c r="X12" s="14">
        <v>2.9610133245599607E-3</v>
      </c>
      <c r="Y12" s="14">
        <v>1.3160059220266491E-3</v>
      </c>
      <c r="Z12" s="21">
        <v>0.50493502220759989</v>
      </c>
    </row>
    <row r="13" spans="1:26" x14ac:dyDescent="0.25">
      <c r="A13" s="4">
        <v>1985</v>
      </c>
      <c r="B13" s="8">
        <v>19157</v>
      </c>
      <c r="C13" s="8" t="s">
        <v>31</v>
      </c>
      <c r="D13" s="15">
        <v>0.28282090097614448</v>
      </c>
      <c r="E13" s="14">
        <v>9.8919455029493134E-2</v>
      </c>
      <c r="F13" s="14">
        <v>0.12976979694106594</v>
      </c>
      <c r="G13" s="14">
        <v>9.5526439421621343E-3</v>
      </c>
      <c r="H13" s="14">
        <v>0</v>
      </c>
      <c r="I13" s="14">
        <v>0</v>
      </c>
      <c r="J13" s="14">
        <v>0</v>
      </c>
      <c r="K13" s="15">
        <v>0</v>
      </c>
      <c r="L13" s="14">
        <v>1.5660072036331366E-4</v>
      </c>
      <c r="M13" s="14">
        <v>4.6980216108994099E-4</v>
      </c>
      <c r="N13" s="14">
        <v>5.2200240121104554E-4</v>
      </c>
      <c r="O13" s="14">
        <v>0</v>
      </c>
      <c r="P13" s="14">
        <v>0</v>
      </c>
      <c r="Q13" s="14">
        <v>0</v>
      </c>
      <c r="R13" s="14">
        <v>0</v>
      </c>
      <c r="S13" s="14">
        <v>0</v>
      </c>
      <c r="T13" s="14">
        <v>0</v>
      </c>
      <c r="U13" s="14">
        <v>0</v>
      </c>
      <c r="V13" s="14">
        <v>1.2736858589549512E-2</v>
      </c>
      <c r="W13" s="14">
        <v>0</v>
      </c>
      <c r="X13" s="14">
        <v>8.1954376990134147E-3</v>
      </c>
      <c r="Y13" s="14">
        <v>4.4892206504149922E-3</v>
      </c>
      <c r="Z13" s="21">
        <v>0.45236728088949207</v>
      </c>
    </row>
    <row r="14" spans="1:26" x14ac:dyDescent="0.25">
      <c r="A14" s="4">
        <v>1986</v>
      </c>
      <c r="B14" s="8">
        <v>19753</v>
      </c>
      <c r="C14" s="8" t="s">
        <v>31</v>
      </c>
      <c r="D14" s="15">
        <v>0.26522553536171722</v>
      </c>
      <c r="E14" s="14">
        <v>0.11937427226244114</v>
      </c>
      <c r="F14" s="14">
        <v>0.12398116741760745</v>
      </c>
      <c r="G14" s="14">
        <v>5.7712752493292154E-3</v>
      </c>
      <c r="H14" s="14">
        <v>0</v>
      </c>
      <c r="I14" s="14">
        <v>0</v>
      </c>
      <c r="J14" s="14">
        <v>0</v>
      </c>
      <c r="K14" s="15">
        <v>0</v>
      </c>
      <c r="L14" s="14">
        <v>0</v>
      </c>
      <c r="M14" s="14">
        <v>0</v>
      </c>
      <c r="N14" s="14">
        <v>1.4175062015896319E-3</v>
      </c>
      <c r="O14" s="14">
        <v>0</v>
      </c>
      <c r="P14" s="14">
        <v>0</v>
      </c>
      <c r="Q14" s="14">
        <v>0</v>
      </c>
      <c r="R14" s="14">
        <v>0</v>
      </c>
      <c r="S14" s="14">
        <v>0</v>
      </c>
      <c r="T14" s="14">
        <v>0</v>
      </c>
      <c r="U14" s="14">
        <v>0</v>
      </c>
      <c r="V14" s="14">
        <v>3.6348909026476993E-2</v>
      </c>
      <c r="W14" s="14">
        <v>0</v>
      </c>
      <c r="X14" s="14">
        <v>0</v>
      </c>
      <c r="Y14" s="14">
        <v>2.0250088594137598E-3</v>
      </c>
      <c r="Z14" s="21">
        <v>0.44585632562142458</v>
      </c>
    </row>
    <row r="15" spans="1:26" x14ac:dyDescent="0.25">
      <c r="A15" s="4">
        <v>1987</v>
      </c>
      <c r="B15" s="8">
        <v>18839</v>
      </c>
      <c r="C15" s="8" t="s">
        <v>31</v>
      </c>
      <c r="D15" s="15">
        <v>0.3392430596103827</v>
      </c>
      <c r="E15" s="14">
        <v>4.9684165826211581E-2</v>
      </c>
      <c r="F15" s="14">
        <v>7.0120494718403314E-2</v>
      </c>
      <c r="G15" s="14">
        <v>3.9280216572004888E-3</v>
      </c>
      <c r="H15" s="14">
        <v>0</v>
      </c>
      <c r="I15" s="14">
        <v>0</v>
      </c>
      <c r="J15" s="14">
        <v>0</v>
      </c>
      <c r="K15" s="15">
        <v>0</v>
      </c>
      <c r="L15" s="14">
        <v>0</v>
      </c>
      <c r="M15" s="14">
        <v>0</v>
      </c>
      <c r="N15" s="14">
        <v>4.8834863846276338E-3</v>
      </c>
      <c r="O15" s="14">
        <v>0</v>
      </c>
      <c r="P15" s="14">
        <v>0</v>
      </c>
      <c r="Q15" s="14">
        <v>0</v>
      </c>
      <c r="R15" s="14">
        <v>0</v>
      </c>
      <c r="S15" s="14">
        <v>0</v>
      </c>
      <c r="T15" s="14">
        <v>0</v>
      </c>
      <c r="U15" s="14">
        <v>0</v>
      </c>
      <c r="V15" s="14">
        <v>7.1075959445830464E-2</v>
      </c>
      <c r="W15" s="14">
        <v>3.715696162216678E-4</v>
      </c>
      <c r="X15" s="14">
        <v>0</v>
      </c>
      <c r="Y15" s="14">
        <v>3.025638303519295E-3</v>
      </c>
      <c r="Z15" s="21">
        <v>0.45766760443760285</v>
      </c>
    </row>
    <row r="16" spans="1:26" x14ac:dyDescent="0.25">
      <c r="A16" s="4">
        <v>1988</v>
      </c>
      <c r="B16" s="8">
        <v>17231</v>
      </c>
      <c r="C16" s="8" t="s">
        <v>31</v>
      </c>
      <c r="D16" s="15">
        <v>0.3146073936509779</v>
      </c>
      <c r="E16" s="14">
        <v>4.8401137484765829E-2</v>
      </c>
      <c r="F16" s="14">
        <v>0.10074865068771401</v>
      </c>
      <c r="G16" s="14">
        <v>1.2071266902675411E-2</v>
      </c>
      <c r="H16" s="14">
        <v>3.4820962219255994E-4</v>
      </c>
      <c r="I16" s="14">
        <v>2.9017468516046659E-4</v>
      </c>
      <c r="J16" s="14">
        <v>0</v>
      </c>
      <c r="K16" s="15">
        <v>0</v>
      </c>
      <c r="L16" s="14">
        <v>0</v>
      </c>
      <c r="M16" s="14">
        <v>0</v>
      </c>
      <c r="N16" s="14">
        <v>1.6830131739307063E-3</v>
      </c>
      <c r="O16" s="14">
        <v>0</v>
      </c>
      <c r="P16" s="14">
        <v>0</v>
      </c>
      <c r="Q16" s="14">
        <v>0</v>
      </c>
      <c r="R16" s="14">
        <v>1.7410481109627997E-4</v>
      </c>
      <c r="S16" s="14">
        <v>0</v>
      </c>
      <c r="T16" s="14">
        <v>0</v>
      </c>
      <c r="U16" s="14">
        <v>0</v>
      </c>
      <c r="V16" s="14">
        <v>6.7204457083164068E-2</v>
      </c>
      <c r="W16" s="14">
        <v>1.7410481109627997E-4</v>
      </c>
      <c r="X16" s="14">
        <v>3.7142359700539727E-3</v>
      </c>
      <c r="Y16" s="14">
        <v>3.3079914108293191E-3</v>
      </c>
      <c r="Z16" s="21">
        <v>0.44727525970634324</v>
      </c>
    </row>
    <row r="17" spans="1:26" x14ac:dyDescent="0.25">
      <c r="A17" s="4">
        <v>1989</v>
      </c>
      <c r="B17" s="8">
        <v>14340</v>
      </c>
      <c r="C17" s="8" t="s">
        <v>31</v>
      </c>
      <c r="D17" s="15">
        <v>0.23256624825662484</v>
      </c>
      <c r="E17" s="14">
        <v>0.151255230125523</v>
      </c>
      <c r="F17" s="14">
        <v>9.518828451882845E-2</v>
      </c>
      <c r="G17" s="14">
        <v>5.7880055788005575E-3</v>
      </c>
      <c r="H17" s="14">
        <v>5.5788005578800558E-4</v>
      </c>
      <c r="I17" s="14">
        <v>0</v>
      </c>
      <c r="J17" s="14">
        <v>0</v>
      </c>
      <c r="K17" s="15">
        <v>0</v>
      </c>
      <c r="L17" s="14">
        <v>0</v>
      </c>
      <c r="M17" s="14">
        <v>0</v>
      </c>
      <c r="N17" s="14">
        <v>2.5104602510460251E-3</v>
      </c>
      <c r="O17" s="14">
        <v>0</v>
      </c>
      <c r="P17" s="14">
        <v>0</v>
      </c>
      <c r="Q17" s="14">
        <v>0</v>
      </c>
      <c r="R17" s="14">
        <v>0</v>
      </c>
      <c r="S17" s="14">
        <v>0</v>
      </c>
      <c r="T17" s="14">
        <v>0</v>
      </c>
      <c r="U17" s="14">
        <v>0</v>
      </c>
      <c r="V17" s="14">
        <v>5.1743375174337518E-2</v>
      </c>
      <c r="W17" s="14">
        <v>4.288702928870293E-2</v>
      </c>
      <c r="X17" s="14">
        <v>2.7894002789400279E-4</v>
      </c>
      <c r="Y17" s="14">
        <v>7.6708507670850768E-3</v>
      </c>
      <c r="Z17" s="21">
        <v>0.40955369595536961</v>
      </c>
    </row>
    <row r="18" spans="1:26" x14ac:dyDescent="0.25">
      <c r="A18" s="4">
        <v>1990</v>
      </c>
      <c r="B18" s="8">
        <v>17331</v>
      </c>
      <c r="C18" s="8" t="s">
        <v>31</v>
      </c>
      <c r="D18" s="15">
        <v>0.36668397668916969</v>
      </c>
      <c r="E18" s="14">
        <v>6.2662281460965905E-2</v>
      </c>
      <c r="F18" s="14">
        <v>9.2724020541226707E-2</v>
      </c>
      <c r="G18" s="14">
        <v>1.9444925278402862E-2</v>
      </c>
      <c r="H18" s="14">
        <v>0</v>
      </c>
      <c r="I18" s="14">
        <v>0</v>
      </c>
      <c r="J18" s="14">
        <v>0</v>
      </c>
      <c r="K18" s="15">
        <v>0</v>
      </c>
      <c r="L18" s="14">
        <v>0</v>
      </c>
      <c r="M18" s="14">
        <v>4.616006000807801E-4</v>
      </c>
      <c r="N18" s="14">
        <v>9.8090127517165776E-4</v>
      </c>
      <c r="O18" s="14">
        <v>1.7310022503029253E-4</v>
      </c>
      <c r="P18" s="14">
        <v>0</v>
      </c>
      <c r="Q18" s="14">
        <v>0</v>
      </c>
      <c r="R18" s="14">
        <v>0</v>
      </c>
      <c r="S18" s="14">
        <v>0</v>
      </c>
      <c r="T18" s="14">
        <v>0</v>
      </c>
      <c r="U18" s="14">
        <v>0</v>
      </c>
      <c r="V18" s="14">
        <v>9.9936529917488887E-2</v>
      </c>
      <c r="W18" s="14">
        <v>0</v>
      </c>
      <c r="X18" s="14">
        <v>8.3665108764641397E-3</v>
      </c>
      <c r="Y18" s="14">
        <v>5.0776066008885812E-3</v>
      </c>
      <c r="Z18" s="21">
        <v>0.34348854653511052</v>
      </c>
    </row>
    <row r="19" spans="1:26" x14ac:dyDescent="0.25">
      <c r="A19" s="4">
        <v>1991</v>
      </c>
      <c r="B19" s="8">
        <v>15957</v>
      </c>
      <c r="C19" s="8" t="s">
        <v>31</v>
      </c>
      <c r="D19" s="15">
        <v>0.37225042301184436</v>
      </c>
      <c r="E19" s="14">
        <v>6.254308453970045E-2</v>
      </c>
      <c r="F19" s="14">
        <v>0.10083349000438679</v>
      </c>
      <c r="G19" s="14">
        <v>6.1415052954816064E-3</v>
      </c>
      <c r="H19" s="14">
        <v>1.8800526414739613E-3</v>
      </c>
      <c r="I19" s="14">
        <v>0</v>
      </c>
      <c r="J19" s="14">
        <v>0</v>
      </c>
      <c r="K19" s="15">
        <v>0</v>
      </c>
      <c r="L19" s="14">
        <v>0</v>
      </c>
      <c r="M19" s="14">
        <v>0</v>
      </c>
      <c r="N19" s="14">
        <v>2.9454158049758727E-3</v>
      </c>
      <c r="O19" s="14">
        <v>3.133421069123269E-4</v>
      </c>
      <c r="P19" s="14">
        <v>0</v>
      </c>
      <c r="Q19" s="14">
        <v>0</v>
      </c>
      <c r="R19" s="14">
        <v>0</v>
      </c>
      <c r="S19" s="14">
        <v>0</v>
      </c>
      <c r="T19" s="14">
        <v>0</v>
      </c>
      <c r="U19" s="14">
        <v>0</v>
      </c>
      <c r="V19" s="14">
        <v>0.11142445321802344</v>
      </c>
      <c r="W19" s="14">
        <v>0</v>
      </c>
      <c r="X19" s="14">
        <v>0</v>
      </c>
      <c r="Y19" s="14">
        <v>5.6401579244218835E-3</v>
      </c>
      <c r="Z19" s="21">
        <v>0.33602807545277935</v>
      </c>
    </row>
    <row r="20" spans="1:26" x14ac:dyDescent="0.25">
      <c r="A20" s="4">
        <v>1992</v>
      </c>
      <c r="B20" s="8">
        <v>10248</v>
      </c>
      <c r="C20" s="8" t="s">
        <v>31</v>
      </c>
      <c r="D20" s="15">
        <v>0.18881733021077285</v>
      </c>
      <c r="E20" s="14">
        <v>0.32025761124121782</v>
      </c>
      <c r="F20" s="14">
        <v>8.8309914129586262E-2</v>
      </c>
      <c r="G20" s="14">
        <v>3.6104605776736925E-3</v>
      </c>
      <c r="H20" s="14">
        <v>2.9274004683840749E-4</v>
      </c>
      <c r="I20" s="14">
        <v>0</v>
      </c>
      <c r="J20" s="14">
        <v>0</v>
      </c>
      <c r="K20" s="15">
        <v>0</v>
      </c>
      <c r="L20" s="14">
        <v>0</v>
      </c>
      <c r="M20" s="14">
        <v>0</v>
      </c>
      <c r="N20" s="14">
        <v>1.17096018735363E-3</v>
      </c>
      <c r="O20" s="14">
        <v>0</v>
      </c>
      <c r="P20" s="14">
        <v>0</v>
      </c>
      <c r="Q20" s="14">
        <v>0</v>
      </c>
      <c r="R20" s="14">
        <v>0</v>
      </c>
      <c r="S20" s="14">
        <v>0</v>
      </c>
      <c r="T20" s="14">
        <v>0</v>
      </c>
      <c r="U20" s="14">
        <v>0</v>
      </c>
      <c r="V20" s="14">
        <v>8.2552693208430908E-2</v>
      </c>
      <c r="W20" s="14">
        <v>1.366120218579235E-3</v>
      </c>
      <c r="X20" s="14">
        <v>0</v>
      </c>
      <c r="Y20" s="14">
        <v>1.4246682279469165E-2</v>
      </c>
      <c r="Z20" s="21">
        <v>0.29937548790007806</v>
      </c>
    </row>
    <row r="21" spans="1:26" x14ac:dyDescent="0.25">
      <c r="A21" s="4">
        <v>1993</v>
      </c>
      <c r="B21" s="8">
        <v>6801</v>
      </c>
      <c r="C21" s="8" t="s">
        <v>31</v>
      </c>
      <c r="D21" s="15">
        <v>0.21482134980149981</v>
      </c>
      <c r="E21" s="14">
        <v>7.2636377003381852E-2</v>
      </c>
      <c r="F21" s="14">
        <v>0.1238053227466549</v>
      </c>
      <c r="G21" s="14">
        <v>1.4703720041170415E-3</v>
      </c>
      <c r="H21" s="14">
        <v>0</v>
      </c>
      <c r="I21" s="14">
        <v>0</v>
      </c>
      <c r="J21" s="14">
        <v>0</v>
      </c>
      <c r="K21" s="15">
        <v>0</v>
      </c>
      <c r="L21" s="14">
        <v>0</v>
      </c>
      <c r="M21" s="14">
        <v>0</v>
      </c>
      <c r="N21" s="14">
        <v>3.3818556094691956E-3</v>
      </c>
      <c r="O21" s="14">
        <v>0</v>
      </c>
      <c r="P21" s="14">
        <v>0</v>
      </c>
      <c r="Q21" s="14">
        <v>0</v>
      </c>
      <c r="R21" s="14">
        <v>0</v>
      </c>
      <c r="S21" s="14">
        <v>0</v>
      </c>
      <c r="T21" s="14">
        <v>0</v>
      </c>
      <c r="U21" s="14">
        <v>0</v>
      </c>
      <c r="V21" s="14">
        <v>8.2487869430966032E-2</v>
      </c>
      <c r="W21" s="14">
        <v>2.1908542861343919E-2</v>
      </c>
      <c r="X21" s="14">
        <v>0</v>
      </c>
      <c r="Y21" s="14">
        <v>2.0291133656815175E-2</v>
      </c>
      <c r="Z21" s="21">
        <v>0.45919717688575212</v>
      </c>
    </row>
    <row r="22" spans="1:26" x14ac:dyDescent="0.25">
      <c r="A22" s="4">
        <v>1994</v>
      </c>
      <c r="B22" s="8">
        <v>8338</v>
      </c>
      <c r="C22" s="8" t="s">
        <v>31</v>
      </c>
      <c r="D22" s="15">
        <v>0.14595826337251139</v>
      </c>
      <c r="E22" s="14">
        <v>0.3463660350203886</v>
      </c>
      <c r="F22" s="14">
        <v>0.10314224034540657</v>
      </c>
      <c r="G22" s="14">
        <v>3.4780522907171983E-3</v>
      </c>
      <c r="H22" s="14">
        <v>5.9966418805468941E-4</v>
      </c>
      <c r="I22" s="14">
        <v>0</v>
      </c>
      <c r="J22" s="14">
        <v>0</v>
      </c>
      <c r="K22" s="15">
        <v>0</v>
      </c>
      <c r="L22" s="14">
        <v>0</v>
      </c>
      <c r="M22" s="14">
        <v>0</v>
      </c>
      <c r="N22" s="14">
        <v>2.5185895898296954E-3</v>
      </c>
      <c r="O22" s="14">
        <v>2.3986567522187575E-4</v>
      </c>
      <c r="P22" s="14">
        <v>0</v>
      </c>
      <c r="Q22" s="14">
        <v>0</v>
      </c>
      <c r="R22" s="14">
        <v>0</v>
      </c>
      <c r="S22" s="14">
        <v>0</v>
      </c>
      <c r="T22" s="14">
        <v>0</v>
      </c>
      <c r="U22" s="14">
        <v>0</v>
      </c>
      <c r="V22" s="14">
        <v>2.8184216838570402E-2</v>
      </c>
      <c r="W22" s="14">
        <v>2.7464619812904774E-2</v>
      </c>
      <c r="X22" s="14">
        <v>0</v>
      </c>
      <c r="Y22" s="14">
        <v>1.1153753897817222E-2</v>
      </c>
      <c r="Z22" s="21">
        <v>0.33089469896857759</v>
      </c>
    </row>
    <row r="23" spans="1:26" x14ac:dyDescent="0.25">
      <c r="A23" s="4">
        <v>1995</v>
      </c>
      <c r="B23" s="8">
        <v>6960</v>
      </c>
      <c r="C23" s="8" t="s">
        <v>31</v>
      </c>
      <c r="D23" s="15">
        <v>0.28433908045977013</v>
      </c>
      <c r="E23" s="14">
        <v>7.7729885057471262E-2</v>
      </c>
      <c r="F23" s="14">
        <v>0.11997126436781609</v>
      </c>
      <c r="G23" s="14">
        <v>3.4482758620689655E-3</v>
      </c>
      <c r="H23" s="14">
        <v>3.0172413793103448E-3</v>
      </c>
      <c r="I23" s="14">
        <v>0</v>
      </c>
      <c r="J23" s="14">
        <v>0</v>
      </c>
      <c r="K23" s="15">
        <v>0</v>
      </c>
      <c r="L23" s="14">
        <v>0</v>
      </c>
      <c r="M23" s="14">
        <v>0</v>
      </c>
      <c r="N23" s="14">
        <v>3.5919540229885057E-3</v>
      </c>
      <c r="O23" s="14">
        <v>0</v>
      </c>
      <c r="P23" s="14">
        <v>0</v>
      </c>
      <c r="Q23" s="14">
        <v>0</v>
      </c>
      <c r="R23" s="14">
        <v>0</v>
      </c>
      <c r="S23" s="14">
        <v>0</v>
      </c>
      <c r="T23" s="14">
        <v>0</v>
      </c>
      <c r="U23" s="14">
        <v>0</v>
      </c>
      <c r="V23" s="14">
        <v>6.9109195402298845E-2</v>
      </c>
      <c r="W23" s="14">
        <v>8.8505747126436787E-2</v>
      </c>
      <c r="X23" s="14">
        <v>5.7471264367816091E-4</v>
      </c>
      <c r="Y23" s="14">
        <v>1.9971264367816093E-2</v>
      </c>
      <c r="Z23" s="21">
        <v>0.32974137931034481</v>
      </c>
    </row>
    <row r="24" spans="1:26" x14ac:dyDescent="0.25">
      <c r="A24" s="4">
        <v>1996</v>
      </c>
      <c r="B24" s="8">
        <v>6853</v>
      </c>
      <c r="C24" s="8" t="s">
        <v>31</v>
      </c>
      <c r="D24" s="15">
        <v>0.24354297388005255</v>
      </c>
      <c r="E24" s="14">
        <v>5.9827812636801397E-2</v>
      </c>
      <c r="F24" s="14">
        <v>0.15671968480957246</v>
      </c>
      <c r="G24" s="14">
        <v>1.0214504596527069E-3</v>
      </c>
      <c r="H24" s="14">
        <v>1.4592149423610097E-4</v>
      </c>
      <c r="I24" s="14">
        <v>0</v>
      </c>
      <c r="J24" s="14">
        <v>0</v>
      </c>
      <c r="K24" s="15">
        <v>0</v>
      </c>
      <c r="L24" s="14">
        <v>0</v>
      </c>
      <c r="M24" s="14">
        <v>0</v>
      </c>
      <c r="N24" s="14">
        <v>3.5021158616664236E-3</v>
      </c>
      <c r="O24" s="14">
        <v>2.9184298847220193E-4</v>
      </c>
      <c r="P24" s="14">
        <v>0</v>
      </c>
      <c r="Q24" s="14">
        <v>0</v>
      </c>
      <c r="R24" s="14">
        <v>0</v>
      </c>
      <c r="S24" s="14">
        <v>0</v>
      </c>
      <c r="T24" s="14">
        <v>0</v>
      </c>
      <c r="U24" s="14">
        <v>0</v>
      </c>
      <c r="V24" s="14">
        <v>0.14606741573033707</v>
      </c>
      <c r="W24" s="14">
        <v>5.0051072522982638E-2</v>
      </c>
      <c r="X24" s="14">
        <v>0</v>
      </c>
      <c r="Y24" s="14">
        <v>1.619728586020721E-2</v>
      </c>
      <c r="Z24" s="21">
        <v>0.32263242375601925</v>
      </c>
    </row>
    <row r="25" spans="1:26" x14ac:dyDescent="0.25">
      <c r="A25" s="4">
        <v>1997</v>
      </c>
      <c r="B25" s="8">
        <v>6080</v>
      </c>
      <c r="C25" s="8" t="s">
        <v>31</v>
      </c>
      <c r="D25" s="15">
        <v>0.24802631578947365</v>
      </c>
      <c r="E25" s="14">
        <v>5.526315789473684E-2</v>
      </c>
      <c r="F25" s="14">
        <v>0.14819078947368422</v>
      </c>
      <c r="G25" s="14">
        <v>0</v>
      </c>
      <c r="H25" s="14">
        <v>0</v>
      </c>
      <c r="I25" s="14">
        <v>0</v>
      </c>
      <c r="J25" s="14">
        <v>0</v>
      </c>
      <c r="K25" s="15">
        <v>0</v>
      </c>
      <c r="L25" s="14">
        <v>0</v>
      </c>
      <c r="M25" s="14">
        <v>0</v>
      </c>
      <c r="N25" s="14">
        <v>1.6447368421052631E-3</v>
      </c>
      <c r="O25" s="14">
        <v>6.5789473684210525E-4</v>
      </c>
      <c r="P25" s="14">
        <v>0</v>
      </c>
      <c r="Q25" s="14">
        <v>0</v>
      </c>
      <c r="R25" s="14">
        <v>0</v>
      </c>
      <c r="S25" s="14">
        <v>0</v>
      </c>
      <c r="T25" s="14">
        <v>0</v>
      </c>
      <c r="U25" s="14">
        <v>0</v>
      </c>
      <c r="V25" s="14">
        <v>0.17532894736842106</v>
      </c>
      <c r="W25" s="14">
        <v>3.8322368421052633E-2</v>
      </c>
      <c r="X25" s="14">
        <v>0</v>
      </c>
      <c r="Y25" s="14">
        <v>4.9342105263157892E-3</v>
      </c>
      <c r="Z25" s="21">
        <v>0.32763157894736844</v>
      </c>
    </row>
    <row r="26" spans="1:26" x14ac:dyDescent="0.25">
      <c r="A26" s="4">
        <v>1998</v>
      </c>
      <c r="B26" s="8">
        <v>4287</v>
      </c>
      <c r="C26" s="8" t="s">
        <v>31</v>
      </c>
      <c r="D26" s="15">
        <v>0.25565663634243058</v>
      </c>
      <c r="E26" s="14">
        <v>0.1033356659668766</v>
      </c>
      <c r="F26" s="14">
        <v>0.13995801259622112</v>
      </c>
      <c r="G26" s="14">
        <v>0</v>
      </c>
      <c r="H26" s="14">
        <v>1.3062747842313973E-2</v>
      </c>
      <c r="I26" s="14">
        <v>0</v>
      </c>
      <c r="J26" s="14">
        <v>0</v>
      </c>
      <c r="K26" s="15">
        <v>0</v>
      </c>
      <c r="L26" s="14">
        <v>0</v>
      </c>
      <c r="M26" s="14">
        <v>0</v>
      </c>
      <c r="N26" s="14">
        <v>0</v>
      </c>
      <c r="O26" s="14">
        <v>9.3305341730814094E-4</v>
      </c>
      <c r="P26" s="14">
        <v>0</v>
      </c>
      <c r="Q26" s="14">
        <v>0</v>
      </c>
      <c r="R26" s="14">
        <v>0</v>
      </c>
      <c r="S26" s="14">
        <v>0</v>
      </c>
      <c r="T26" s="14">
        <v>0</v>
      </c>
      <c r="U26" s="14">
        <v>0</v>
      </c>
      <c r="V26" s="14">
        <v>0.12969442500583159</v>
      </c>
      <c r="W26" s="14">
        <v>3.4522976440401212E-2</v>
      </c>
      <c r="X26" s="14">
        <v>1.3762537905295079E-2</v>
      </c>
      <c r="Y26" s="14">
        <v>1.1429904362024726E-2</v>
      </c>
      <c r="Z26" s="21">
        <v>0.29764404012129697</v>
      </c>
    </row>
    <row r="27" spans="1:26" x14ac:dyDescent="0.25">
      <c r="A27" s="4">
        <v>1999</v>
      </c>
      <c r="B27" s="8">
        <v>6662</v>
      </c>
      <c r="C27" s="8" t="s">
        <v>31</v>
      </c>
      <c r="D27" s="15">
        <v>0.20939657760432301</v>
      </c>
      <c r="E27" s="14">
        <v>3.2122485740018011E-2</v>
      </c>
      <c r="F27" s="14">
        <v>0.17141999399579705</v>
      </c>
      <c r="G27" s="14">
        <v>0</v>
      </c>
      <c r="H27" s="14">
        <v>6.3044130891624136E-3</v>
      </c>
      <c r="I27" s="14">
        <v>0</v>
      </c>
      <c r="J27" s="14">
        <v>0</v>
      </c>
      <c r="K27" s="15">
        <v>0</v>
      </c>
      <c r="L27" s="14">
        <v>0</v>
      </c>
      <c r="M27" s="14">
        <v>0</v>
      </c>
      <c r="N27" s="14">
        <v>4.503152206544581E-4</v>
      </c>
      <c r="O27" s="14">
        <v>4.503152206544581E-4</v>
      </c>
      <c r="P27" s="14">
        <v>0</v>
      </c>
      <c r="Q27" s="14">
        <v>0</v>
      </c>
      <c r="R27" s="14">
        <v>0</v>
      </c>
      <c r="S27" s="14">
        <v>0</v>
      </c>
      <c r="T27" s="14">
        <v>0</v>
      </c>
      <c r="U27" s="14">
        <v>0</v>
      </c>
      <c r="V27" s="14">
        <v>0.11137796457520265</v>
      </c>
      <c r="W27" s="14">
        <v>3.0771540078054639E-2</v>
      </c>
      <c r="X27" s="14">
        <v>2.5667967577304114E-2</v>
      </c>
      <c r="Y27" s="14">
        <v>9.3065145601921341E-3</v>
      </c>
      <c r="Z27" s="21">
        <v>0.40273191233863703</v>
      </c>
    </row>
    <row r="28" spans="1:26" x14ac:dyDescent="0.25">
      <c r="A28" s="4">
        <v>2000</v>
      </c>
      <c r="B28" s="8">
        <v>7208</v>
      </c>
      <c r="C28" s="8" t="s">
        <v>31</v>
      </c>
      <c r="D28" s="15">
        <v>0.23598779134295225</v>
      </c>
      <c r="E28" s="14">
        <v>3.9678135405105439E-2</v>
      </c>
      <c r="F28" s="14">
        <v>0.13485016648168702</v>
      </c>
      <c r="G28" s="14">
        <v>0</v>
      </c>
      <c r="H28" s="14">
        <v>4.8557158712541617E-3</v>
      </c>
      <c r="I28" s="14">
        <v>0</v>
      </c>
      <c r="J28" s="14">
        <v>0</v>
      </c>
      <c r="K28" s="15">
        <v>0</v>
      </c>
      <c r="L28" s="14">
        <v>0</v>
      </c>
      <c r="M28" s="14">
        <v>0</v>
      </c>
      <c r="N28" s="14">
        <v>4.1620421753607101E-4</v>
      </c>
      <c r="O28" s="14">
        <v>4.1620421753607101E-4</v>
      </c>
      <c r="P28" s="14">
        <v>0</v>
      </c>
      <c r="Q28" s="14">
        <v>0</v>
      </c>
      <c r="R28" s="14">
        <v>0</v>
      </c>
      <c r="S28" s="14">
        <v>0</v>
      </c>
      <c r="T28" s="14">
        <v>0</v>
      </c>
      <c r="U28" s="14">
        <v>0</v>
      </c>
      <c r="V28" s="14">
        <v>8.1853496115427304E-2</v>
      </c>
      <c r="W28" s="14">
        <v>2.6914539400665925E-2</v>
      </c>
      <c r="X28" s="14">
        <v>3.607103218645949E-2</v>
      </c>
      <c r="Y28" s="14">
        <v>3.7458379578246392E-3</v>
      </c>
      <c r="Z28" s="21">
        <v>0.43521087680355158</v>
      </c>
    </row>
    <row r="29" spans="1:26" x14ac:dyDescent="0.25">
      <c r="A29" s="4">
        <v>2001</v>
      </c>
      <c r="B29" s="8">
        <v>7294</v>
      </c>
      <c r="C29" s="8" t="s">
        <v>31</v>
      </c>
      <c r="D29" s="15">
        <v>0.17493830545653963</v>
      </c>
      <c r="E29" s="14">
        <v>2.6185906224293939E-2</v>
      </c>
      <c r="F29" s="14">
        <v>5.4976693172470524E-2</v>
      </c>
      <c r="G29" s="14">
        <v>2.4677817384151355E-3</v>
      </c>
      <c r="H29" s="14">
        <v>0</v>
      </c>
      <c r="I29" s="14">
        <v>0</v>
      </c>
      <c r="J29" s="14">
        <v>0</v>
      </c>
      <c r="K29" s="15">
        <v>0</v>
      </c>
      <c r="L29" s="14">
        <v>0</v>
      </c>
      <c r="M29" s="14">
        <v>0</v>
      </c>
      <c r="N29" s="14">
        <v>2.056484782012613E-3</v>
      </c>
      <c r="O29" s="14">
        <v>0</v>
      </c>
      <c r="P29" s="14">
        <v>0</v>
      </c>
      <c r="Q29" s="14">
        <v>0</v>
      </c>
      <c r="R29" s="14">
        <v>0</v>
      </c>
      <c r="S29" s="14">
        <v>0</v>
      </c>
      <c r="T29" s="14">
        <v>0</v>
      </c>
      <c r="U29" s="14">
        <v>0</v>
      </c>
      <c r="V29" s="14">
        <v>8.4590074033452159E-2</v>
      </c>
      <c r="W29" s="14">
        <v>1.9330956950918562E-2</v>
      </c>
      <c r="X29" s="14">
        <v>5.3742802303262956E-2</v>
      </c>
      <c r="Y29" s="14">
        <v>2.1935837674801205E-3</v>
      </c>
      <c r="Z29" s="21">
        <v>0.57951741157115433</v>
      </c>
    </row>
    <row r="30" spans="1:26" x14ac:dyDescent="0.25">
      <c r="A30" s="4">
        <v>2002</v>
      </c>
      <c r="B30" s="8">
        <v>6391</v>
      </c>
      <c r="C30" s="8" t="s">
        <v>31</v>
      </c>
      <c r="D30" s="15">
        <v>0.13143483023001096</v>
      </c>
      <c r="E30" s="14">
        <v>2.3626975434204351E-2</v>
      </c>
      <c r="F30" s="14">
        <v>5.4295102487873573E-2</v>
      </c>
      <c r="G30" s="14">
        <v>1.1422312627131904E-2</v>
      </c>
      <c r="H30" s="14">
        <v>6.7282115474886555E-3</v>
      </c>
      <c r="I30" s="14">
        <v>9.3882021592864968E-4</v>
      </c>
      <c r="J30" s="14">
        <v>0</v>
      </c>
      <c r="K30" s="15">
        <v>0</v>
      </c>
      <c r="L30" s="14">
        <v>0</v>
      </c>
      <c r="M30" s="14">
        <v>0</v>
      </c>
      <c r="N30" s="14">
        <v>4.6941010796432484E-4</v>
      </c>
      <c r="O30" s="14">
        <v>1.2517602879048662E-3</v>
      </c>
      <c r="P30" s="14">
        <v>0</v>
      </c>
      <c r="Q30" s="14">
        <v>0</v>
      </c>
      <c r="R30" s="14">
        <v>0</v>
      </c>
      <c r="S30" s="14">
        <v>0</v>
      </c>
      <c r="T30" s="14">
        <v>0</v>
      </c>
      <c r="U30" s="14">
        <v>0</v>
      </c>
      <c r="V30" s="14">
        <v>6.1805664215302772E-2</v>
      </c>
      <c r="W30" s="14">
        <v>2.4252855578156783E-2</v>
      </c>
      <c r="X30" s="14">
        <v>5.9458613675481144E-2</v>
      </c>
      <c r="Y30" s="14">
        <v>2.0341104678454078E-3</v>
      </c>
      <c r="Z30" s="21">
        <v>0.62228133312470657</v>
      </c>
    </row>
    <row r="31" spans="1:26" x14ac:dyDescent="0.25">
      <c r="A31" s="4">
        <v>2003</v>
      </c>
      <c r="B31" s="8">
        <v>6280</v>
      </c>
      <c r="C31" s="8" t="s">
        <v>31</v>
      </c>
      <c r="D31" s="15">
        <v>0.17659235668789808</v>
      </c>
      <c r="E31" s="14">
        <v>2.1496815286624203E-2</v>
      </c>
      <c r="F31" s="14">
        <v>5.6687898089171976E-2</v>
      </c>
      <c r="G31" s="14">
        <v>7.8025477707006369E-3</v>
      </c>
      <c r="H31" s="14">
        <v>2.3885350318471337E-3</v>
      </c>
      <c r="I31" s="14">
        <v>0</v>
      </c>
      <c r="J31" s="14">
        <v>0</v>
      </c>
      <c r="K31" s="15">
        <v>0</v>
      </c>
      <c r="L31" s="14">
        <v>0</v>
      </c>
      <c r="M31" s="14">
        <v>0</v>
      </c>
      <c r="N31" s="14">
        <v>0</v>
      </c>
      <c r="O31" s="14">
        <v>6.3694267515923564E-4</v>
      </c>
      <c r="P31" s="14">
        <v>0</v>
      </c>
      <c r="Q31" s="14">
        <v>0</v>
      </c>
      <c r="R31" s="14">
        <v>0</v>
      </c>
      <c r="S31" s="14">
        <v>0</v>
      </c>
      <c r="T31" s="14">
        <v>0</v>
      </c>
      <c r="U31" s="14">
        <v>0</v>
      </c>
      <c r="V31" s="14">
        <v>9.9203821656050961E-2</v>
      </c>
      <c r="W31" s="14">
        <v>1.5923566878980891E-4</v>
      </c>
      <c r="X31" s="14">
        <v>4.5222929936305729E-2</v>
      </c>
      <c r="Y31" s="14">
        <v>3.9808917197452229E-3</v>
      </c>
      <c r="Z31" s="21">
        <v>0.58582802547770696</v>
      </c>
    </row>
    <row r="32" spans="1:26" x14ac:dyDescent="0.25">
      <c r="A32" s="4">
        <v>2004</v>
      </c>
      <c r="B32" s="8">
        <v>9081</v>
      </c>
      <c r="C32" s="8" t="s">
        <v>31</v>
      </c>
      <c r="D32" s="15">
        <v>0.18235877106045592</v>
      </c>
      <c r="E32" s="14">
        <v>7.0036339610175094E-2</v>
      </c>
      <c r="F32" s="14">
        <v>4.1515251624270458E-2</v>
      </c>
      <c r="G32" s="14">
        <v>4.9554013875123884E-3</v>
      </c>
      <c r="H32" s="14">
        <v>5.0655214183459975E-3</v>
      </c>
      <c r="I32" s="14">
        <v>0</v>
      </c>
      <c r="J32" s="14">
        <v>0</v>
      </c>
      <c r="K32" s="15">
        <v>0</v>
      </c>
      <c r="L32" s="14">
        <v>0</v>
      </c>
      <c r="M32" s="14">
        <v>0</v>
      </c>
      <c r="N32" s="14">
        <v>9.9108027750247768E-4</v>
      </c>
      <c r="O32" s="14">
        <v>1.6518004625041295E-3</v>
      </c>
      <c r="P32" s="14">
        <v>0</v>
      </c>
      <c r="Q32" s="14">
        <v>0</v>
      </c>
      <c r="R32" s="14">
        <v>0</v>
      </c>
      <c r="S32" s="14">
        <v>0</v>
      </c>
      <c r="T32" s="14">
        <v>0</v>
      </c>
      <c r="U32" s="14">
        <v>0</v>
      </c>
      <c r="V32" s="14">
        <v>8.4682303711045043E-2</v>
      </c>
      <c r="W32" s="14">
        <v>4.735161325845171E-3</v>
      </c>
      <c r="X32" s="14">
        <v>3.2705649157581763E-2</v>
      </c>
      <c r="Y32" s="14">
        <v>5.1756414491796058E-3</v>
      </c>
      <c r="Z32" s="21">
        <v>0.56612707851558197</v>
      </c>
    </row>
    <row r="33" spans="1:26" x14ac:dyDescent="0.25">
      <c r="A33" s="4">
        <v>2005</v>
      </c>
      <c r="B33" s="8">
        <v>9186</v>
      </c>
      <c r="C33" s="8" t="s">
        <v>31</v>
      </c>
      <c r="D33" s="15">
        <v>0.26518615284128022</v>
      </c>
      <c r="E33" s="14">
        <v>7.2283910298279991E-2</v>
      </c>
      <c r="F33" s="14">
        <v>8.9375136076638356E-2</v>
      </c>
      <c r="G33" s="14">
        <v>3.810145874156325E-3</v>
      </c>
      <c r="H33" s="14">
        <v>4.0278684955366859E-3</v>
      </c>
      <c r="I33" s="14">
        <v>0</v>
      </c>
      <c r="J33" s="14">
        <v>0</v>
      </c>
      <c r="K33" s="15">
        <v>0</v>
      </c>
      <c r="L33" s="14">
        <v>0</v>
      </c>
      <c r="M33" s="14">
        <v>0</v>
      </c>
      <c r="N33" s="14">
        <v>0</v>
      </c>
      <c r="O33" s="14">
        <v>3.1569780100152408E-3</v>
      </c>
      <c r="P33" s="14">
        <v>0</v>
      </c>
      <c r="Q33" s="14">
        <v>0</v>
      </c>
      <c r="R33" s="14">
        <v>0</v>
      </c>
      <c r="S33" s="14">
        <v>0</v>
      </c>
      <c r="T33" s="14">
        <v>0</v>
      </c>
      <c r="U33" s="14">
        <v>0</v>
      </c>
      <c r="V33" s="14">
        <v>0.19366427171783149</v>
      </c>
      <c r="W33" s="14">
        <v>8.7089048552144567E-4</v>
      </c>
      <c r="X33" s="14">
        <v>3.5924232527759635E-2</v>
      </c>
      <c r="Y33" s="14">
        <v>1.1974744175919877E-3</v>
      </c>
      <c r="Z33" s="21">
        <v>0.33050293925538865</v>
      </c>
    </row>
    <row r="34" spans="1:26" x14ac:dyDescent="0.25">
      <c r="A34" s="4">
        <v>2006</v>
      </c>
      <c r="B34" s="8">
        <v>11510</v>
      </c>
      <c r="C34" s="8" t="s">
        <v>31</v>
      </c>
      <c r="D34" s="15">
        <v>0.35056472632493479</v>
      </c>
      <c r="E34" s="14">
        <v>4.7089487402258906E-2</v>
      </c>
      <c r="F34" s="14">
        <v>5.1259774109470024E-2</v>
      </c>
      <c r="G34" s="14">
        <v>6.9504778453518675E-3</v>
      </c>
      <c r="H34" s="14">
        <v>1.1294526498696784E-3</v>
      </c>
      <c r="I34" s="14">
        <v>0</v>
      </c>
      <c r="J34" s="14">
        <v>0</v>
      </c>
      <c r="K34" s="15">
        <v>0</v>
      </c>
      <c r="L34" s="14">
        <v>0</v>
      </c>
      <c r="M34" s="14">
        <v>0</v>
      </c>
      <c r="N34" s="14">
        <v>2.6064291920069505E-4</v>
      </c>
      <c r="O34" s="14">
        <v>1.3900955690703736E-3</v>
      </c>
      <c r="P34" s="14">
        <v>0</v>
      </c>
      <c r="Q34" s="14">
        <v>0</v>
      </c>
      <c r="R34" s="14">
        <v>0</v>
      </c>
      <c r="S34" s="14">
        <v>0</v>
      </c>
      <c r="T34" s="14">
        <v>0</v>
      </c>
      <c r="U34" s="14">
        <v>0</v>
      </c>
      <c r="V34" s="14">
        <v>9.3223284100781928E-2</v>
      </c>
      <c r="W34" s="14">
        <v>2.1546481320590789E-2</v>
      </c>
      <c r="X34" s="14">
        <v>2.0156385751520418E-2</v>
      </c>
      <c r="Y34" s="14">
        <v>5.5603822762814942E-3</v>
      </c>
      <c r="Z34" s="21">
        <v>0.40086880973066896</v>
      </c>
    </row>
    <row r="35" spans="1:26" x14ac:dyDescent="0.25">
      <c r="A35" s="4">
        <v>2007</v>
      </c>
      <c r="B35" s="8">
        <v>11455</v>
      </c>
      <c r="C35" s="8" t="s">
        <v>31</v>
      </c>
      <c r="D35" s="15">
        <v>0.31191619380183322</v>
      </c>
      <c r="E35" s="14">
        <v>7.1409864687909205E-2</v>
      </c>
      <c r="F35" s="14">
        <v>5.5696202531645568E-2</v>
      </c>
      <c r="G35" s="14">
        <v>2.0078568310781318E-3</v>
      </c>
      <c r="H35" s="14">
        <v>2.8808380619816673E-3</v>
      </c>
      <c r="I35" s="14">
        <v>1.7459624618070712E-4</v>
      </c>
      <c r="J35" s="14">
        <v>0</v>
      </c>
      <c r="K35" s="15">
        <v>0</v>
      </c>
      <c r="L35" s="14">
        <v>0</v>
      </c>
      <c r="M35" s="14">
        <v>0</v>
      </c>
      <c r="N35" s="14">
        <v>0</v>
      </c>
      <c r="O35" s="14">
        <v>0</v>
      </c>
      <c r="P35" s="14">
        <v>1.7459624618070712E-4</v>
      </c>
      <c r="Q35" s="14">
        <v>0</v>
      </c>
      <c r="R35" s="14">
        <v>0</v>
      </c>
      <c r="S35" s="14">
        <v>0</v>
      </c>
      <c r="T35" s="14">
        <v>0</v>
      </c>
      <c r="U35" s="14">
        <v>0</v>
      </c>
      <c r="V35" s="14">
        <v>9.4631165429943251E-2</v>
      </c>
      <c r="W35" s="14">
        <v>1.2920122217372326E-2</v>
      </c>
      <c r="X35" s="14">
        <v>1.2221737232649499E-2</v>
      </c>
      <c r="Y35" s="14">
        <v>7.8568310781318203E-3</v>
      </c>
      <c r="Z35" s="21">
        <v>0.42810999563509383</v>
      </c>
    </row>
    <row r="36" spans="1:26" x14ac:dyDescent="0.25">
      <c r="A36" s="4">
        <v>2008</v>
      </c>
      <c r="B36" s="8">
        <v>10494</v>
      </c>
      <c r="C36" s="8" t="s">
        <v>31</v>
      </c>
      <c r="D36" s="15">
        <v>0.21240708976558031</v>
      </c>
      <c r="E36" s="14">
        <v>4.7074518772631982E-2</v>
      </c>
      <c r="F36" s="14">
        <v>2.5728987993138937E-2</v>
      </c>
      <c r="G36" s="14">
        <v>2.858776443682104E-4</v>
      </c>
      <c r="H36" s="14">
        <v>2.9540689918048407E-3</v>
      </c>
      <c r="I36" s="14">
        <v>0</v>
      </c>
      <c r="J36" s="14">
        <v>0</v>
      </c>
      <c r="K36" s="15">
        <v>0</v>
      </c>
      <c r="L36" s="14">
        <v>0</v>
      </c>
      <c r="M36" s="14">
        <v>0</v>
      </c>
      <c r="N36" s="14">
        <v>9.5292548122736804E-4</v>
      </c>
      <c r="O36" s="14">
        <v>0</v>
      </c>
      <c r="P36" s="14">
        <v>0</v>
      </c>
      <c r="Q36" s="14">
        <v>0</v>
      </c>
      <c r="R36" s="14">
        <v>0</v>
      </c>
      <c r="S36" s="14">
        <v>0</v>
      </c>
      <c r="T36" s="14">
        <v>0</v>
      </c>
      <c r="U36" s="14">
        <v>0</v>
      </c>
      <c r="V36" s="14">
        <v>0.14131884886601867</v>
      </c>
      <c r="W36" s="14">
        <v>1.19115685153421E-2</v>
      </c>
      <c r="X36" s="14">
        <v>1.7438536306460833E-2</v>
      </c>
      <c r="Y36" s="14">
        <v>1.7152658662092624E-3</v>
      </c>
      <c r="Z36" s="21">
        <v>0.53821231179721751</v>
      </c>
    </row>
    <row r="37" spans="1:26" x14ac:dyDescent="0.25">
      <c r="A37" s="4">
        <v>2009</v>
      </c>
      <c r="B37" s="8">
        <v>8193</v>
      </c>
      <c r="C37" s="8" t="s">
        <v>31</v>
      </c>
      <c r="D37" s="15">
        <v>0.17258635420480897</v>
      </c>
      <c r="E37" s="14">
        <v>4.7113389478823389E-2</v>
      </c>
      <c r="F37" s="14">
        <v>2.5265470523617724E-2</v>
      </c>
      <c r="G37" s="14">
        <v>4.5160502868302208E-3</v>
      </c>
      <c r="H37" s="14">
        <v>2.4411082631514707E-3</v>
      </c>
      <c r="I37" s="14">
        <v>0</v>
      </c>
      <c r="J37" s="14">
        <v>0</v>
      </c>
      <c r="K37" s="15">
        <v>0</v>
      </c>
      <c r="L37" s="14">
        <v>0</v>
      </c>
      <c r="M37" s="14">
        <v>0</v>
      </c>
      <c r="N37" s="14">
        <v>0</v>
      </c>
      <c r="O37" s="14">
        <v>6.1027706578786766E-4</v>
      </c>
      <c r="P37" s="14">
        <v>0</v>
      </c>
      <c r="Q37" s="14">
        <v>0</v>
      </c>
      <c r="R37" s="14">
        <v>0</v>
      </c>
      <c r="S37" s="14">
        <v>0</v>
      </c>
      <c r="T37" s="14">
        <v>0</v>
      </c>
      <c r="U37" s="14">
        <v>0</v>
      </c>
      <c r="V37" s="14">
        <v>8.1410960576101546E-2</v>
      </c>
      <c r="W37" s="14">
        <v>6.0661540339314049E-2</v>
      </c>
      <c r="X37" s="14">
        <v>1.7820090321005736E-2</v>
      </c>
      <c r="Y37" s="14">
        <v>1.0984987184181618E-2</v>
      </c>
      <c r="Z37" s="21">
        <v>0.57658977175637738</v>
      </c>
    </row>
    <row r="38" spans="1:26" x14ac:dyDescent="0.25">
      <c r="A38" s="4">
        <v>2010</v>
      </c>
      <c r="B38" s="8">
        <v>6173</v>
      </c>
      <c r="C38" s="8" t="s">
        <v>31</v>
      </c>
      <c r="D38" s="15">
        <v>0.18305524056374534</v>
      </c>
      <c r="E38" s="14">
        <v>5.6212538473999679E-2</v>
      </c>
      <c r="F38" s="14">
        <v>7.176413413251255E-2</v>
      </c>
      <c r="G38" s="14">
        <v>2.1059452454236191E-3</v>
      </c>
      <c r="H38" s="14">
        <v>1.7819536692046008E-3</v>
      </c>
      <c r="I38" s="14">
        <v>0</v>
      </c>
      <c r="J38" s="14">
        <v>0</v>
      </c>
      <c r="K38" s="15">
        <v>0</v>
      </c>
      <c r="L38" s="14">
        <v>0</v>
      </c>
      <c r="M38" s="14">
        <v>0</v>
      </c>
      <c r="N38" s="14">
        <v>0</v>
      </c>
      <c r="O38" s="14">
        <v>0</v>
      </c>
      <c r="P38" s="14">
        <v>0</v>
      </c>
      <c r="Q38" s="14">
        <v>0</v>
      </c>
      <c r="R38" s="14">
        <v>0</v>
      </c>
      <c r="S38" s="14">
        <v>0</v>
      </c>
      <c r="T38" s="14">
        <v>0</v>
      </c>
      <c r="U38" s="14">
        <v>0</v>
      </c>
      <c r="V38" s="14">
        <v>8.7963712943463473E-2</v>
      </c>
      <c r="W38" s="14">
        <v>1.5551595658512879E-2</v>
      </c>
      <c r="X38" s="14">
        <v>1.522760408229386E-2</v>
      </c>
      <c r="Y38" s="14">
        <v>1.0043738862789567E-2</v>
      </c>
      <c r="Z38" s="21">
        <v>0.55629353636805445</v>
      </c>
    </row>
    <row r="39" spans="1:26" x14ac:dyDescent="0.25">
      <c r="A39" s="4">
        <v>2011</v>
      </c>
      <c r="B39" s="8">
        <v>6413</v>
      </c>
      <c r="C39" s="8" t="s">
        <v>31</v>
      </c>
      <c r="D39" s="15">
        <v>0.13207547169811321</v>
      </c>
      <c r="E39" s="14">
        <v>9.0753157648526428E-2</v>
      </c>
      <c r="F39" s="14">
        <v>3.6800249493216905E-2</v>
      </c>
      <c r="G39" s="14">
        <v>3.8983315141119601E-3</v>
      </c>
      <c r="H39" s="14">
        <v>1.8711991267737408E-3</v>
      </c>
      <c r="I39" s="14">
        <v>0</v>
      </c>
      <c r="J39" s="14">
        <v>0</v>
      </c>
      <c r="K39" s="15">
        <v>0</v>
      </c>
      <c r="L39" s="14">
        <v>0</v>
      </c>
      <c r="M39" s="14">
        <v>0</v>
      </c>
      <c r="N39" s="14">
        <v>0</v>
      </c>
      <c r="O39" s="14">
        <v>4.5220645563698739E-3</v>
      </c>
      <c r="P39" s="14">
        <v>0</v>
      </c>
      <c r="Q39" s="14">
        <v>0</v>
      </c>
      <c r="R39" s="14">
        <v>0</v>
      </c>
      <c r="S39" s="14">
        <v>0</v>
      </c>
      <c r="T39" s="14">
        <v>0</v>
      </c>
      <c r="U39" s="14">
        <v>0</v>
      </c>
      <c r="V39" s="14">
        <v>0.11492281303602059</v>
      </c>
      <c r="W39" s="14">
        <v>3.1186652112895681E-2</v>
      </c>
      <c r="X39" s="14">
        <v>1.6372992359270231E-2</v>
      </c>
      <c r="Y39" s="14">
        <v>7.328863246530485E-3</v>
      </c>
      <c r="Z39" s="21">
        <v>0.56026820520817089</v>
      </c>
    </row>
    <row r="40" spans="1:26" x14ac:dyDescent="0.25">
      <c r="A40" s="4">
        <v>2012</v>
      </c>
      <c r="B40" s="8">
        <v>4425</v>
      </c>
      <c r="C40" s="8" t="s">
        <v>31</v>
      </c>
      <c r="D40" s="15">
        <v>0.25310734463276829</v>
      </c>
      <c r="E40" s="14">
        <v>0.11661016949152542</v>
      </c>
      <c r="F40" s="14">
        <v>3.7514124293785311E-2</v>
      </c>
      <c r="G40" s="14">
        <v>4.2937853107344629E-3</v>
      </c>
      <c r="H40" s="14">
        <v>2.9378531073446326E-3</v>
      </c>
      <c r="I40" s="14">
        <v>0</v>
      </c>
      <c r="J40" s="14">
        <v>0</v>
      </c>
      <c r="K40" s="15">
        <v>0</v>
      </c>
      <c r="L40" s="14">
        <v>0</v>
      </c>
      <c r="M40" s="14">
        <v>0</v>
      </c>
      <c r="N40" s="14">
        <v>0</v>
      </c>
      <c r="O40" s="14">
        <v>2.2824858757062146E-2</v>
      </c>
      <c r="P40" s="14">
        <v>0</v>
      </c>
      <c r="Q40" s="14">
        <v>0</v>
      </c>
      <c r="R40" s="14">
        <v>0</v>
      </c>
      <c r="S40" s="14">
        <v>0</v>
      </c>
      <c r="T40" s="14">
        <v>0</v>
      </c>
      <c r="U40" s="14">
        <v>0</v>
      </c>
      <c r="V40" s="14">
        <v>0.12926553672316385</v>
      </c>
      <c r="W40" s="14">
        <v>0.15118644067796611</v>
      </c>
      <c r="X40" s="14">
        <v>9.4915254237288131E-3</v>
      </c>
      <c r="Y40" s="14">
        <v>1.9435028248587571E-2</v>
      </c>
      <c r="Z40" s="21">
        <v>0.25333333333333335</v>
      </c>
    </row>
    <row r="41" spans="1:26" x14ac:dyDescent="0.25">
      <c r="A41" s="4">
        <v>2013</v>
      </c>
      <c r="B41" s="8">
        <v>6408</v>
      </c>
      <c r="C41" s="8" t="s">
        <v>31</v>
      </c>
      <c r="D41" s="15">
        <v>0.15402621722846443</v>
      </c>
      <c r="E41" s="14">
        <v>0.14856429463171036</v>
      </c>
      <c r="F41" s="14">
        <v>2.2315855181023719E-2</v>
      </c>
      <c r="G41" s="14">
        <v>2.1847690387016231E-3</v>
      </c>
      <c r="H41" s="14">
        <v>4.8377028714107363E-3</v>
      </c>
      <c r="I41" s="14">
        <v>0</v>
      </c>
      <c r="J41" s="14">
        <v>0</v>
      </c>
      <c r="K41" s="15">
        <v>0</v>
      </c>
      <c r="L41" s="14">
        <v>0</v>
      </c>
      <c r="M41" s="14">
        <v>0</v>
      </c>
      <c r="N41" s="14">
        <v>0</v>
      </c>
      <c r="O41" s="14">
        <v>7.8027465667915102E-4</v>
      </c>
      <c r="P41" s="14">
        <v>0</v>
      </c>
      <c r="Q41" s="14">
        <v>0</v>
      </c>
      <c r="R41" s="14">
        <v>0</v>
      </c>
      <c r="S41" s="14">
        <v>0</v>
      </c>
      <c r="T41" s="14">
        <v>0</v>
      </c>
      <c r="U41" s="14">
        <v>0</v>
      </c>
      <c r="V41" s="14">
        <v>0.11470037453183521</v>
      </c>
      <c r="W41" s="14">
        <v>0.13014981273408241</v>
      </c>
      <c r="X41" s="14">
        <v>7.9588014981273412E-3</v>
      </c>
      <c r="Y41" s="14">
        <v>2.8558052434456929E-2</v>
      </c>
      <c r="Z41" s="21">
        <v>0.38592384519350814</v>
      </c>
    </row>
    <row r="42" spans="1:26" x14ac:dyDescent="0.25">
      <c r="A42" s="5" t="s">
        <v>32</v>
      </c>
      <c r="B42" s="9">
        <v>9463</v>
      </c>
      <c r="C42" s="9"/>
      <c r="D42" s="16">
        <v>0.2493433017661742</v>
      </c>
      <c r="E42" s="1">
        <v>8.0612794076745001E-2</v>
      </c>
      <c r="F42" s="1">
        <v>8.8581773727563137E-2</v>
      </c>
      <c r="G42" s="1">
        <v>5.3355189936453362E-3</v>
      </c>
      <c r="H42" s="1">
        <v>2.1245121050116507E-3</v>
      </c>
      <c r="I42" s="1">
        <v>4.2533065068782523E-5</v>
      </c>
      <c r="J42" s="1">
        <v>0</v>
      </c>
      <c r="K42" s="16">
        <v>0</v>
      </c>
      <c r="L42" s="1">
        <v>4.7454763746458683E-6</v>
      </c>
      <c r="M42" s="1">
        <v>2.8224326096082459E-5</v>
      </c>
      <c r="N42" s="1">
        <v>1.5444021065218509E-3</v>
      </c>
      <c r="O42" s="1">
        <v>1.2212324432887987E-3</v>
      </c>
      <c r="P42" s="1">
        <v>5.290795338809307E-6</v>
      </c>
      <c r="Q42" s="1">
        <v>0</v>
      </c>
      <c r="R42" s="1">
        <v>5.2759033665539387E-6</v>
      </c>
      <c r="S42" s="1">
        <v>0</v>
      </c>
      <c r="T42" s="1">
        <v>0</v>
      </c>
      <c r="U42" s="1">
        <v>1.4954612750302832E-5</v>
      </c>
      <c r="V42" s="1">
        <v>8.8300093829459469E-2</v>
      </c>
      <c r="W42" s="1">
        <v>2.5688592247992449E-2</v>
      </c>
      <c r="X42" s="1">
        <v>1.3807734713262581E-2</v>
      </c>
      <c r="Y42" s="1">
        <v>7.7235445345042271E-3</v>
      </c>
      <c r="Z42" s="22">
        <v>0.43561547527683614</v>
      </c>
    </row>
    <row r="43" spans="1:26" x14ac:dyDescent="0.25">
      <c r="A43" s="5" t="s">
        <v>33</v>
      </c>
      <c r="B43" s="9">
        <v>5729</v>
      </c>
      <c r="C43" s="9"/>
      <c r="D43" s="16">
        <v>0.33203401185666687</v>
      </c>
      <c r="E43" s="1">
        <v>3.0427011099130794E-2</v>
      </c>
      <c r="F43" s="1">
        <v>0.10006758988127236</v>
      </c>
      <c r="G43" s="1">
        <v>1.0911147144374444E-2</v>
      </c>
      <c r="H43" s="1">
        <v>0</v>
      </c>
      <c r="I43" s="1">
        <v>0</v>
      </c>
      <c r="J43" s="1">
        <v>0</v>
      </c>
      <c r="K43" s="16">
        <v>0</v>
      </c>
      <c r="L43" s="1">
        <v>0</v>
      </c>
      <c r="M43" s="1">
        <v>0</v>
      </c>
      <c r="N43" s="1">
        <v>3.653802225789449E-3</v>
      </c>
      <c r="O43" s="1">
        <v>0</v>
      </c>
      <c r="P43" s="1">
        <v>0</v>
      </c>
      <c r="Q43" s="1">
        <v>0</v>
      </c>
      <c r="R43" s="1">
        <v>0</v>
      </c>
      <c r="S43" s="1">
        <v>0</v>
      </c>
      <c r="T43" s="1">
        <v>0</v>
      </c>
      <c r="U43" s="1">
        <v>1.2337555518999836E-4</v>
      </c>
      <c r="V43" s="1">
        <v>4.3848374675198476E-2</v>
      </c>
      <c r="W43" s="1">
        <v>0</v>
      </c>
      <c r="X43" s="1">
        <v>3.8204925190137209E-3</v>
      </c>
      <c r="Y43" s="1">
        <v>1.5747641586433252E-3</v>
      </c>
      <c r="Z43" s="22">
        <v>0.47353943088472061</v>
      </c>
    </row>
    <row r="44" spans="1:26" x14ac:dyDescent="0.25">
      <c r="A44" s="5" t="s">
        <v>34</v>
      </c>
      <c r="B44" s="9">
        <v>14087</v>
      </c>
      <c r="C44" s="9"/>
      <c r="D44" s="16">
        <v>0.27339396012740141</v>
      </c>
      <c r="E44" s="1">
        <v>0.1281663213683237</v>
      </c>
      <c r="F44" s="1">
        <v>0.10441769512897241</v>
      </c>
      <c r="G44" s="1">
        <v>6.7913458762390152E-3</v>
      </c>
      <c r="H44" s="1">
        <v>6.087079939689062E-4</v>
      </c>
      <c r="I44" s="1">
        <v>2.6379516832769689E-5</v>
      </c>
      <c r="J44" s="1">
        <v>0</v>
      </c>
      <c r="K44" s="16">
        <v>0</v>
      </c>
      <c r="L44" s="1">
        <v>1.4236429123937606E-5</v>
      </c>
      <c r="M44" s="1">
        <v>8.4672978288247372E-5</v>
      </c>
      <c r="N44" s="1">
        <v>2.3278313547448726E-3</v>
      </c>
      <c r="O44" s="1">
        <v>6.6028000651317744E-5</v>
      </c>
      <c r="P44" s="1">
        <v>0</v>
      </c>
      <c r="Q44" s="1">
        <v>0</v>
      </c>
      <c r="R44" s="1">
        <v>1.5827710099661817E-5</v>
      </c>
      <c r="S44" s="1">
        <v>0</v>
      </c>
      <c r="T44" s="1">
        <v>0</v>
      </c>
      <c r="U44" s="1">
        <v>0</v>
      </c>
      <c r="V44" s="1">
        <v>6.4800410666830649E-2</v>
      </c>
      <c r="W44" s="1">
        <v>1.660706670320778E-2</v>
      </c>
      <c r="X44" s="1">
        <v>1.9208942924639719E-3</v>
      </c>
      <c r="Y44" s="1">
        <v>8.8090280653173245E-3</v>
      </c>
      <c r="Z44" s="22">
        <v>0.39194959378753408</v>
      </c>
    </row>
    <row r="45" spans="1:26" x14ac:dyDescent="0.25">
      <c r="A45" s="5" t="s">
        <v>35</v>
      </c>
      <c r="B45" s="9">
        <v>5740</v>
      </c>
      <c r="C45" s="9"/>
      <c r="D45" s="16">
        <v>0.24907530867065228</v>
      </c>
      <c r="E45" s="1">
        <v>7.2808878832804944E-2</v>
      </c>
      <c r="F45" s="1">
        <v>0.1482894956264926</v>
      </c>
      <c r="G45" s="1">
        <v>3.4048348655090231E-4</v>
      </c>
      <c r="H45" s="1">
        <v>4.4028897788500245E-3</v>
      </c>
      <c r="I45" s="1">
        <v>0</v>
      </c>
      <c r="J45" s="1">
        <v>0</v>
      </c>
      <c r="K45" s="16">
        <v>0</v>
      </c>
      <c r="L45" s="1">
        <v>0</v>
      </c>
      <c r="M45" s="1">
        <v>0</v>
      </c>
      <c r="N45" s="1">
        <v>1.7156175679238956E-3</v>
      </c>
      <c r="O45" s="1">
        <v>6.2759704754081604E-4</v>
      </c>
      <c r="P45" s="1">
        <v>0</v>
      </c>
      <c r="Q45" s="1">
        <v>0</v>
      </c>
      <c r="R45" s="1">
        <v>0</v>
      </c>
      <c r="S45" s="1">
        <v>0</v>
      </c>
      <c r="T45" s="1">
        <v>0</v>
      </c>
      <c r="U45" s="1">
        <v>0</v>
      </c>
      <c r="V45" s="1">
        <v>0.15036359603486324</v>
      </c>
      <c r="W45" s="1">
        <v>4.0965472461478823E-2</v>
      </c>
      <c r="X45" s="1">
        <v>4.5875126350983595E-3</v>
      </c>
      <c r="Y45" s="1">
        <v>1.085380024951591E-2</v>
      </c>
      <c r="Z45" s="22">
        <v>0.3159693476082282</v>
      </c>
    </row>
    <row r="46" spans="1:26" ht="15.75" thickBot="1" x14ac:dyDescent="0.3">
      <c r="A46" s="6" t="s">
        <v>36</v>
      </c>
      <c r="B46" s="11">
        <v>7812</v>
      </c>
      <c r="C46" s="11"/>
      <c r="D46" s="17">
        <v>0.20970889489624725</v>
      </c>
      <c r="E46" s="18">
        <v>6.0683865905739105E-2</v>
      </c>
      <c r="F46" s="18">
        <v>6.1964336012421316E-2</v>
      </c>
      <c r="G46" s="18">
        <v>3.7800855409677652E-3</v>
      </c>
      <c r="H46" s="18">
        <v>3.3469628130117614E-3</v>
      </c>
      <c r="I46" s="18">
        <v>7.4227764140623789E-5</v>
      </c>
      <c r="J46" s="18">
        <v>0</v>
      </c>
      <c r="K46" s="17">
        <v>0</v>
      </c>
      <c r="L46" s="18">
        <v>0</v>
      </c>
      <c r="M46" s="18">
        <v>0</v>
      </c>
      <c r="N46" s="18">
        <v>3.7313753373986719E-4</v>
      </c>
      <c r="O46" s="18">
        <v>2.5127714319162276E-3</v>
      </c>
      <c r="P46" s="18">
        <v>1.1639749745380475E-5</v>
      </c>
      <c r="Q46" s="18">
        <v>0</v>
      </c>
      <c r="R46" s="18">
        <v>0</v>
      </c>
      <c r="S46" s="18">
        <v>0</v>
      </c>
      <c r="T46" s="18">
        <v>0</v>
      </c>
      <c r="U46" s="18">
        <v>0</v>
      </c>
      <c r="V46" s="18">
        <v>0.10497428614877606</v>
      </c>
      <c r="W46" s="18">
        <v>3.6143292870935241E-2</v>
      </c>
      <c r="X46" s="18">
        <v>2.7032060022614102E-2</v>
      </c>
      <c r="Y46" s="18">
        <v>7.9411469024685249E-3</v>
      </c>
      <c r="Z46" s="23">
        <v>0.48145329240727669</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Z46"/>
  <sheetViews>
    <sheetView workbookViewId="0">
      <selection activeCell="A6" sqref="A6:Z6"/>
    </sheetView>
  </sheetViews>
  <sheetFormatPr defaultRowHeight="15" x14ac:dyDescent="0.25"/>
  <cols>
    <col min="2" max="2" width="9.85546875" bestFit="1" customWidth="1"/>
    <col min="3" max="3" width="7.85546875" customWidth="1"/>
    <col min="4" max="26" width="7.42578125" customWidth="1"/>
  </cols>
  <sheetData>
    <row r="1" spans="1:26" x14ac:dyDescent="0.25">
      <c r="A1" t="s">
        <v>0</v>
      </c>
    </row>
    <row r="2" spans="1:26" x14ac:dyDescent="0.25">
      <c r="A2" t="s">
        <v>1</v>
      </c>
    </row>
    <row r="3" spans="1:26" ht="15.75" thickBot="1" x14ac:dyDescent="0.3"/>
    <row r="4" spans="1:26" x14ac:dyDescent="0.25">
      <c r="A4" s="2"/>
      <c r="B4" s="10" t="s">
        <v>4</v>
      </c>
      <c r="C4" s="10"/>
      <c r="D4" s="143" t="s">
        <v>9</v>
      </c>
      <c r="E4" s="144"/>
      <c r="F4" s="144"/>
      <c r="G4" s="144"/>
      <c r="H4" s="144"/>
      <c r="I4" s="144"/>
      <c r="J4" s="144"/>
      <c r="K4" s="143" t="s">
        <v>10</v>
      </c>
      <c r="L4" s="144"/>
      <c r="M4" s="144"/>
      <c r="N4" s="144"/>
      <c r="O4" s="144"/>
      <c r="P4" s="144"/>
      <c r="Q4" s="144"/>
      <c r="R4" s="144"/>
      <c r="S4" s="144"/>
      <c r="T4" s="144"/>
      <c r="U4" s="144"/>
      <c r="V4" s="144"/>
      <c r="W4" s="144"/>
      <c r="X4" s="144"/>
      <c r="Y4" s="144"/>
      <c r="Z4" s="19"/>
    </row>
    <row r="5" spans="1:26" x14ac:dyDescent="0.25">
      <c r="A5" s="3" t="s">
        <v>2</v>
      </c>
      <c r="B5" s="7" t="s">
        <v>5</v>
      </c>
      <c r="C5" s="7" t="s">
        <v>7</v>
      </c>
      <c r="D5" s="145" t="s">
        <v>11</v>
      </c>
      <c r="E5" s="146"/>
      <c r="F5" s="146"/>
      <c r="G5" s="147" t="s">
        <v>12</v>
      </c>
      <c r="H5" s="148"/>
      <c r="I5" s="147" t="s">
        <v>13</v>
      </c>
      <c r="J5" s="146"/>
      <c r="K5" s="145" t="s">
        <v>14</v>
      </c>
      <c r="L5" s="146"/>
      <c r="M5" s="12" t="s">
        <v>15</v>
      </c>
      <c r="N5" s="13" t="s">
        <v>16</v>
      </c>
      <c r="O5" s="13" t="s">
        <v>12</v>
      </c>
      <c r="P5" s="147" t="s">
        <v>17</v>
      </c>
      <c r="Q5" s="146"/>
      <c r="R5" s="147" t="s">
        <v>18</v>
      </c>
      <c r="S5" s="146"/>
      <c r="T5" s="147" t="s">
        <v>19</v>
      </c>
      <c r="U5" s="148"/>
      <c r="V5" s="147" t="s">
        <v>20</v>
      </c>
      <c r="W5" s="146"/>
      <c r="X5" s="146"/>
      <c r="Y5" s="146"/>
      <c r="Z5" s="20"/>
    </row>
    <row r="6" spans="1:26" x14ac:dyDescent="0.25">
      <c r="A6" s="24" t="s">
        <v>3</v>
      </c>
      <c r="B6" s="25" t="s">
        <v>6</v>
      </c>
      <c r="C6" s="25" t="s">
        <v>8</v>
      </c>
      <c r="D6" s="24" t="s">
        <v>21</v>
      </c>
      <c r="E6" s="26" t="s">
        <v>22</v>
      </c>
      <c r="F6" s="26" t="s">
        <v>23</v>
      </c>
      <c r="G6" s="27" t="s">
        <v>21</v>
      </c>
      <c r="H6" s="28" t="s">
        <v>23</v>
      </c>
      <c r="I6" s="26" t="s">
        <v>21</v>
      </c>
      <c r="J6" s="26" t="s">
        <v>23</v>
      </c>
      <c r="K6" s="24" t="s">
        <v>21</v>
      </c>
      <c r="L6" s="26" t="s">
        <v>23</v>
      </c>
      <c r="M6" s="27" t="s">
        <v>21</v>
      </c>
      <c r="N6" s="26" t="s">
        <v>22</v>
      </c>
      <c r="O6" s="26" t="s">
        <v>23</v>
      </c>
      <c r="P6" s="27" t="s">
        <v>21</v>
      </c>
      <c r="Q6" s="26" t="s">
        <v>23</v>
      </c>
      <c r="R6" s="27" t="s">
        <v>21</v>
      </c>
      <c r="S6" s="26" t="s">
        <v>23</v>
      </c>
      <c r="T6" s="27" t="s">
        <v>22</v>
      </c>
      <c r="U6" s="28" t="s">
        <v>23</v>
      </c>
      <c r="V6" s="26" t="s">
        <v>21</v>
      </c>
      <c r="W6" s="26" t="s">
        <v>22</v>
      </c>
      <c r="X6" s="26" t="s">
        <v>23</v>
      </c>
      <c r="Y6" s="26" t="s">
        <v>24</v>
      </c>
      <c r="Z6" s="29" t="s">
        <v>25</v>
      </c>
    </row>
    <row r="7" spans="1:26" x14ac:dyDescent="0.25">
      <c r="A7" s="4">
        <v>1979</v>
      </c>
      <c r="B7" s="8">
        <v>48</v>
      </c>
      <c r="C7" s="8">
        <v>3</v>
      </c>
      <c r="D7" s="15" t="s">
        <v>26</v>
      </c>
      <c r="E7" s="14" t="s">
        <v>27</v>
      </c>
      <c r="F7" s="14" t="s">
        <v>28</v>
      </c>
      <c r="G7" s="14" t="s">
        <v>28</v>
      </c>
      <c r="H7" s="14" t="s">
        <v>28</v>
      </c>
      <c r="I7" s="14" t="s">
        <v>28</v>
      </c>
      <c r="J7" s="14" t="s">
        <v>28</v>
      </c>
      <c r="K7" s="15" t="s">
        <v>28</v>
      </c>
      <c r="L7" s="14" t="s">
        <v>28</v>
      </c>
      <c r="M7" s="14" t="s">
        <v>28</v>
      </c>
      <c r="N7" s="14" t="s">
        <v>28</v>
      </c>
      <c r="O7" s="14" t="s">
        <v>28</v>
      </c>
      <c r="P7" s="14" t="s">
        <v>28</v>
      </c>
      <c r="Q7" s="14" t="s">
        <v>28</v>
      </c>
      <c r="R7" s="14" t="s">
        <v>28</v>
      </c>
      <c r="S7" s="14" t="s">
        <v>28</v>
      </c>
      <c r="T7" s="14" t="s">
        <v>28</v>
      </c>
      <c r="U7" s="14" t="s">
        <v>28</v>
      </c>
      <c r="V7" s="14" t="s">
        <v>28</v>
      </c>
      <c r="W7" s="14" t="s">
        <v>28</v>
      </c>
      <c r="X7" s="14" t="s">
        <v>28</v>
      </c>
      <c r="Y7" s="14" t="s">
        <v>28</v>
      </c>
      <c r="Z7" s="21" t="s">
        <v>28</v>
      </c>
    </row>
    <row r="8" spans="1:26" x14ac:dyDescent="0.25">
      <c r="A8" s="4">
        <v>1980</v>
      </c>
      <c r="B8" s="8">
        <v>1734</v>
      </c>
      <c r="C8" s="8" t="s">
        <v>29</v>
      </c>
      <c r="D8" s="15" t="s">
        <v>26</v>
      </c>
      <c r="E8" s="14" t="s">
        <v>27</v>
      </c>
      <c r="F8" s="14" t="s">
        <v>28</v>
      </c>
      <c r="G8" s="14" t="s">
        <v>28</v>
      </c>
      <c r="H8" s="14" t="s">
        <v>28</v>
      </c>
      <c r="I8" s="14" t="s">
        <v>28</v>
      </c>
      <c r="J8" s="14" t="s">
        <v>28</v>
      </c>
      <c r="K8" s="15" t="s">
        <v>28</v>
      </c>
      <c r="L8" s="14" t="s">
        <v>28</v>
      </c>
      <c r="M8" s="14" t="s">
        <v>28</v>
      </c>
      <c r="N8" s="14" t="s">
        <v>28</v>
      </c>
      <c r="O8" s="14" t="s">
        <v>28</v>
      </c>
      <c r="P8" s="14" t="s">
        <v>28</v>
      </c>
      <c r="Q8" s="14" t="s">
        <v>28</v>
      </c>
      <c r="R8" s="14" t="s">
        <v>28</v>
      </c>
      <c r="S8" s="14" t="s">
        <v>28</v>
      </c>
      <c r="T8" s="14" t="s">
        <v>28</v>
      </c>
      <c r="U8" s="14" t="s">
        <v>28</v>
      </c>
      <c r="V8" s="14" t="s">
        <v>28</v>
      </c>
      <c r="W8" s="14" t="s">
        <v>28</v>
      </c>
      <c r="X8" s="14" t="s">
        <v>28</v>
      </c>
      <c r="Y8" s="14" t="s">
        <v>28</v>
      </c>
      <c r="Z8" s="21" t="s">
        <v>28</v>
      </c>
    </row>
    <row r="9" spans="1:26" x14ac:dyDescent="0.25">
      <c r="A9" s="4">
        <v>1981</v>
      </c>
      <c r="B9" s="8">
        <v>894</v>
      </c>
      <c r="C9" s="8" t="s">
        <v>30</v>
      </c>
      <c r="D9" s="15">
        <v>0.40268456375838929</v>
      </c>
      <c r="E9" s="14">
        <v>3.6912751677852351E-2</v>
      </c>
      <c r="F9" s="14">
        <v>5.0335570469798654E-2</v>
      </c>
      <c r="G9" s="14">
        <v>0</v>
      </c>
      <c r="H9" s="14">
        <v>0</v>
      </c>
      <c r="I9" s="14">
        <v>0</v>
      </c>
      <c r="J9" s="14">
        <v>0</v>
      </c>
      <c r="K9" s="15">
        <v>0</v>
      </c>
      <c r="L9" s="14">
        <v>0</v>
      </c>
      <c r="M9" s="14">
        <v>0</v>
      </c>
      <c r="N9" s="14">
        <v>3.3557046979865771E-3</v>
      </c>
      <c r="O9" s="14">
        <v>0</v>
      </c>
      <c r="P9" s="14">
        <v>0</v>
      </c>
      <c r="Q9" s="14">
        <v>0</v>
      </c>
      <c r="R9" s="14">
        <v>0</v>
      </c>
      <c r="S9" s="14">
        <v>0</v>
      </c>
      <c r="T9" s="14">
        <v>0</v>
      </c>
      <c r="U9" s="14">
        <v>0</v>
      </c>
      <c r="V9" s="14">
        <v>0.10514541387024609</v>
      </c>
      <c r="W9" s="14">
        <v>0</v>
      </c>
      <c r="X9" s="14">
        <v>8.948545861297539E-3</v>
      </c>
      <c r="Y9" s="14">
        <v>0</v>
      </c>
      <c r="Z9" s="21">
        <v>0.39261744966442952</v>
      </c>
    </row>
    <row r="10" spans="1:26" x14ac:dyDescent="0.25">
      <c r="A10" s="4">
        <v>1982</v>
      </c>
      <c r="B10" s="8">
        <v>2669</v>
      </c>
      <c r="C10" s="8" t="s">
        <v>31</v>
      </c>
      <c r="D10" s="15">
        <v>0.21131509928812289</v>
      </c>
      <c r="E10" s="14">
        <v>5.1704758336455603E-2</v>
      </c>
      <c r="F10" s="14">
        <v>3.0723117272386663E-2</v>
      </c>
      <c r="G10" s="14">
        <v>1.049082053203447E-2</v>
      </c>
      <c r="H10" s="14">
        <v>0</v>
      </c>
      <c r="I10" s="14">
        <v>0</v>
      </c>
      <c r="J10" s="14">
        <v>0</v>
      </c>
      <c r="K10" s="15">
        <v>0</v>
      </c>
      <c r="L10" s="14">
        <v>0</v>
      </c>
      <c r="M10" s="14">
        <v>0</v>
      </c>
      <c r="N10" s="14">
        <v>5.6200824278756093E-3</v>
      </c>
      <c r="O10" s="14">
        <v>0</v>
      </c>
      <c r="P10" s="14">
        <v>0</v>
      </c>
      <c r="Q10" s="14">
        <v>0</v>
      </c>
      <c r="R10" s="14">
        <v>0</v>
      </c>
      <c r="S10" s="14">
        <v>0</v>
      </c>
      <c r="T10" s="14">
        <v>0</v>
      </c>
      <c r="U10" s="14">
        <v>0</v>
      </c>
      <c r="V10" s="14">
        <v>3.3345822405395277E-2</v>
      </c>
      <c r="W10" s="14">
        <v>0</v>
      </c>
      <c r="X10" s="14">
        <v>4.4960659423004872E-3</v>
      </c>
      <c r="Y10" s="14">
        <v>1.8733608092918695E-3</v>
      </c>
      <c r="Z10" s="21">
        <v>0.65043087298613711</v>
      </c>
    </row>
    <row r="11" spans="1:26" x14ac:dyDescent="0.25">
      <c r="A11" s="4">
        <v>1983</v>
      </c>
      <c r="B11" s="8">
        <v>5471</v>
      </c>
      <c r="C11" s="8" t="s">
        <v>31</v>
      </c>
      <c r="D11" s="15">
        <v>0.25443246207274722</v>
      </c>
      <c r="E11" s="14">
        <v>1.2611953938950832E-2</v>
      </c>
      <c r="F11" s="14">
        <v>6.4156461341619453E-2</v>
      </c>
      <c r="G11" s="14">
        <v>1.7729848290988851E-2</v>
      </c>
      <c r="H11" s="14">
        <v>0</v>
      </c>
      <c r="I11" s="14">
        <v>0</v>
      </c>
      <c r="J11" s="14">
        <v>0</v>
      </c>
      <c r="K11" s="15">
        <v>0</v>
      </c>
      <c r="L11" s="14">
        <v>0</v>
      </c>
      <c r="M11" s="14">
        <v>0</v>
      </c>
      <c r="N11" s="14">
        <v>2.0106013525863645E-3</v>
      </c>
      <c r="O11" s="14">
        <v>0</v>
      </c>
      <c r="P11" s="14">
        <v>0</v>
      </c>
      <c r="Q11" s="14">
        <v>0</v>
      </c>
      <c r="R11" s="14">
        <v>0</v>
      </c>
      <c r="S11" s="14">
        <v>0</v>
      </c>
      <c r="T11" s="14">
        <v>0</v>
      </c>
      <c r="U11" s="14">
        <v>0</v>
      </c>
      <c r="V11" s="14">
        <v>3.1804057759093403E-2</v>
      </c>
      <c r="W11" s="14">
        <v>0</v>
      </c>
      <c r="X11" s="14">
        <v>0</v>
      </c>
      <c r="Y11" s="14">
        <v>4.021202705172729E-3</v>
      </c>
      <c r="Z11" s="21">
        <v>0.61323341253884112</v>
      </c>
    </row>
    <row r="12" spans="1:26" x14ac:dyDescent="0.25">
      <c r="A12" s="4">
        <v>1984</v>
      </c>
      <c r="B12" s="8">
        <v>10288</v>
      </c>
      <c r="C12" s="8" t="s">
        <v>31</v>
      </c>
      <c r="D12" s="15">
        <v>0.21345256609642302</v>
      </c>
      <c r="E12" s="14">
        <v>2.5758164852255055E-2</v>
      </c>
      <c r="F12" s="14">
        <v>0.12869362363919129</v>
      </c>
      <c r="G12" s="14">
        <v>9.1368584758942453E-3</v>
      </c>
      <c r="H12" s="14">
        <v>0</v>
      </c>
      <c r="I12" s="14">
        <v>0</v>
      </c>
      <c r="J12" s="14">
        <v>0</v>
      </c>
      <c r="K12" s="15">
        <v>0</v>
      </c>
      <c r="L12" s="14">
        <v>0</v>
      </c>
      <c r="M12" s="14">
        <v>0</v>
      </c>
      <c r="N12" s="14">
        <v>3.3048211508553654E-3</v>
      </c>
      <c r="O12" s="14">
        <v>0</v>
      </c>
      <c r="P12" s="14">
        <v>0</v>
      </c>
      <c r="Q12" s="14">
        <v>0</v>
      </c>
      <c r="R12" s="14">
        <v>0</v>
      </c>
      <c r="S12" s="14">
        <v>0</v>
      </c>
      <c r="T12" s="14">
        <v>0</v>
      </c>
      <c r="U12" s="14">
        <v>3.8880248833592535E-4</v>
      </c>
      <c r="V12" s="14">
        <v>1.7787713841368586E-2</v>
      </c>
      <c r="W12" s="14">
        <v>0</v>
      </c>
      <c r="X12" s="14">
        <v>3.2076205287713843E-3</v>
      </c>
      <c r="Y12" s="14">
        <v>1.5552099533437014E-3</v>
      </c>
      <c r="Z12" s="21">
        <v>0.59671461897356148</v>
      </c>
    </row>
    <row r="13" spans="1:26" x14ac:dyDescent="0.25">
      <c r="A13" s="4">
        <v>1985</v>
      </c>
      <c r="B13" s="8">
        <v>15740</v>
      </c>
      <c r="C13" s="8" t="s">
        <v>31</v>
      </c>
      <c r="D13" s="15">
        <v>0.24491740787801777</v>
      </c>
      <c r="E13" s="14">
        <v>5.1715374841168997E-2</v>
      </c>
      <c r="F13" s="14">
        <v>0.11277001270648031</v>
      </c>
      <c r="G13" s="14">
        <v>9.9745870393900884E-3</v>
      </c>
      <c r="H13" s="14">
        <v>0</v>
      </c>
      <c r="I13" s="14">
        <v>0</v>
      </c>
      <c r="J13" s="14">
        <v>0</v>
      </c>
      <c r="K13" s="15">
        <v>0</v>
      </c>
      <c r="L13" s="14">
        <v>1.905972045743329E-4</v>
      </c>
      <c r="M13" s="14">
        <v>5.0825921219822107E-4</v>
      </c>
      <c r="N13" s="14">
        <v>6.3532401524777639E-4</v>
      </c>
      <c r="O13" s="14">
        <v>0</v>
      </c>
      <c r="P13" s="14">
        <v>0</v>
      </c>
      <c r="Q13" s="14">
        <v>0</v>
      </c>
      <c r="R13" s="14">
        <v>0</v>
      </c>
      <c r="S13" s="14">
        <v>0</v>
      </c>
      <c r="T13" s="14">
        <v>0</v>
      </c>
      <c r="U13" s="14">
        <v>0</v>
      </c>
      <c r="V13" s="14">
        <v>1.4231257941550191E-2</v>
      </c>
      <c r="W13" s="14">
        <v>0</v>
      </c>
      <c r="X13" s="14">
        <v>9.0216010165184244E-3</v>
      </c>
      <c r="Y13" s="14">
        <v>5.4637865311308771E-3</v>
      </c>
      <c r="Z13" s="21">
        <v>0.55057179161372305</v>
      </c>
    </row>
    <row r="14" spans="1:26" x14ac:dyDescent="0.25">
      <c r="A14" s="4">
        <v>1986</v>
      </c>
      <c r="B14" s="8">
        <v>16190</v>
      </c>
      <c r="C14" s="8" t="s">
        <v>31</v>
      </c>
      <c r="D14" s="15">
        <v>0.23600988264360717</v>
      </c>
      <c r="E14" s="14">
        <v>5.1389746757257569E-2</v>
      </c>
      <c r="F14" s="14">
        <v>0.11747992588017295</v>
      </c>
      <c r="G14" s="14">
        <v>6.1148857319332922E-3</v>
      </c>
      <c r="H14" s="14">
        <v>0</v>
      </c>
      <c r="I14" s="14">
        <v>0</v>
      </c>
      <c r="J14" s="14">
        <v>0</v>
      </c>
      <c r="K14" s="15">
        <v>0</v>
      </c>
      <c r="L14" s="14">
        <v>0</v>
      </c>
      <c r="M14" s="14">
        <v>0</v>
      </c>
      <c r="N14" s="14">
        <v>1.605929586164299E-3</v>
      </c>
      <c r="O14" s="14">
        <v>0</v>
      </c>
      <c r="P14" s="14">
        <v>0</v>
      </c>
      <c r="Q14" s="14">
        <v>0</v>
      </c>
      <c r="R14" s="14">
        <v>0</v>
      </c>
      <c r="S14" s="14">
        <v>0</v>
      </c>
      <c r="T14" s="14">
        <v>0</v>
      </c>
      <c r="U14" s="14">
        <v>0</v>
      </c>
      <c r="V14" s="14">
        <v>4.0951204447189624E-2</v>
      </c>
      <c r="W14" s="14">
        <v>0</v>
      </c>
      <c r="X14" s="14">
        <v>0</v>
      </c>
      <c r="Y14" s="14">
        <v>2.4706609017912293E-3</v>
      </c>
      <c r="Z14" s="21">
        <v>0.54397776405188392</v>
      </c>
    </row>
    <row r="15" spans="1:26" x14ac:dyDescent="0.25">
      <c r="A15" s="4">
        <v>1987</v>
      </c>
      <c r="B15" s="8">
        <v>15972</v>
      </c>
      <c r="C15" s="8" t="s">
        <v>31</v>
      </c>
      <c r="D15" s="15">
        <v>0.27222639619333833</v>
      </c>
      <c r="E15" s="14">
        <v>2.8675181567743551E-2</v>
      </c>
      <c r="F15" s="14">
        <v>6.7242674680691214E-2</v>
      </c>
      <c r="G15" s="14">
        <v>3.5687453042824945E-3</v>
      </c>
      <c r="H15" s="14">
        <v>0</v>
      </c>
      <c r="I15" s="14">
        <v>0</v>
      </c>
      <c r="J15" s="14">
        <v>0</v>
      </c>
      <c r="K15" s="15">
        <v>0</v>
      </c>
      <c r="L15" s="14">
        <v>0</v>
      </c>
      <c r="M15" s="14">
        <v>0</v>
      </c>
      <c r="N15" s="14">
        <v>5.3218131730528419E-3</v>
      </c>
      <c r="O15" s="14">
        <v>0</v>
      </c>
      <c r="P15" s="14">
        <v>0</v>
      </c>
      <c r="Q15" s="14">
        <v>0</v>
      </c>
      <c r="R15" s="14">
        <v>0</v>
      </c>
      <c r="S15" s="14">
        <v>0</v>
      </c>
      <c r="T15" s="14">
        <v>0</v>
      </c>
      <c r="U15" s="14">
        <v>0</v>
      </c>
      <c r="V15" s="14">
        <v>7.9201101928374651E-2</v>
      </c>
      <c r="W15" s="14">
        <v>3.756574004507889E-4</v>
      </c>
      <c r="X15" s="14">
        <v>0</v>
      </c>
      <c r="Y15" s="14">
        <v>3.5687453042824945E-3</v>
      </c>
      <c r="Z15" s="21">
        <v>0.53981968444778361</v>
      </c>
    </row>
    <row r="16" spans="1:26" x14ac:dyDescent="0.25">
      <c r="A16" s="4">
        <v>1988</v>
      </c>
      <c r="B16" s="8">
        <v>15107</v>
      </c>
      <c r="C16" s="8" t="s">
        <v>31</v>
      </c>
      <c r="D16" s="15">
        <v>0.28013503673793605</v>
      </c>
      <c r="E16" s="14">
        <v>1.9990732772886741E-2</v>
      </c>
      <c r="F16" s="14">
        <v>9.5651022704706434E-2</v>
      </c>
      <c r="G16" s="14">
        <v>1.0922089097769245E-2</v>
      </c>
      <c r="H16" s="14">
        <v>3.9716687628251802E-4</v>
      </c>
      <c r="I16" s="14">
        <v>2.647779175216787E-4</v>
      </c>
      <c r="J16" s="14">
        <v>0</v>
      </c>
      <c r="K16" s="15">
        <v>0</v>
      </c>
      <c r="L16" s="14">
        <v>0</v>
      </c>
      <c r="M16" s="14">
        <v>0</v>
      </c>
      <c r="N16" s="14">
        <v>1.7872509432713313E-3</v>
      </c>
      <c r="O16" s="14">
        <v>0</v>
      </c>
      <c r="P16" s="14">
        <v>0</v>
      </c>
      <c r="Q16" s="14">
        <v>0</v>
      </c>
      <c r="R16" s="14">
        <v>1.9858343814125901E-4</v>
      </c>
      <c r="S16" s="14">
        <v>0</v>
      </c>
      <c r="T16" s="14">
        <v>0</v>
      </c>
      <c r="U16" s="14">
        <v>0</v>
      </c>
      <c r="V16" s="14">
        <v>7.2549149400939955E-2</v>
      </c>
      <c r="W16" s="14">
        <v>1.9858343814125901E-4</v>
      </c>
      <c r="X16" s="14">
        <v>3.97166876282518E-3</v>
      </c>
      <c r="Y16" s="14">
        <v>3.7730853246839215E-3</v>
      </c>
      <c r="Z16" s="21">
        <v>0.51016085258489441</v>
      </c>
    </row>
    <row r="17" spans="1:26" x14ac:dyDescent="0.25">
      <c r="A17" s="4">
        <v>1989</v>
      </c>
      <c r="B17" s="8">
        <v>11437</v>
      </c>
      <c r="C17" s="8" t="s">
        <v>31</v>
      </c>
      <c r="D17" s="15">
        <v>0.22077467867447756</v>
      </c>
      <c r="E17" s="14">
        <v>4.9313631196992218E-2</v>
      </c>
      <c r="F17" s="14">
        <v>8.7085774241496897E-2</v>
      </c>
      <c r="G17" s="14">
        <v>5.7707440762437704E-3</v>
      </c>
      <c r="H17" s="14">
        <v>6.1204861414706655E-4</v>
      </c>
      <c r="I17" s="14">
        <v>0</v>
      </c>
      <c r="J17" s="14">
        <v>0</v>
      </c>
      <c r="K17" s="15">
        <v>0</v>
      </c>
      <c r="L17" s="14">
        <v>0</v>
      </c>
      <c r="M17" s="14">
        <v>0</v>
      </c>
      <c r="N17" s="14">
        <v>2.7979365218151614E-3</v>
      </c>
      <c r="O17" s="14">
        <v>0</v>
      </c>
      <c r="P17" s="14">
        <v>0</v>
      </c>
      <c r="Q17" s="14">
        <v>0</v>
      </c>
      <c r="R17" s="14">
        <v>0</v>
      </c>
      <c r="S17" s="14">
        <v>0</v>
      </c>
      <c r="T17" s="14">
        <v>0</v>
      </c>
      <c r="U17" s="14">
        <v>0</v>
      </c>
      <c r="V17" s="14">
        <v>6.1729474512546997E-2</v>
      </c>
      <c r="W17" s="14">
        <v>4.8439276033924977E-2</v>
      </c>
      <c r="X17" s="14">
        <v>3.4974206522689517E-4</v>
      </c>
      <c r="Y17" s="14">
        <v>9.6179067937396164E-3</v>
      </c>
      <c r="Z17" s="21">
        <v>0.51350878726938887</v>
      </c>
    </row>
    <row r="18" spans="1:26" x14ac:dyDescent="0.25">
      <c r="A18" s="4">
        <v>1990</v>
      </c>
      <c r="B18" s="8">
        <v>13953</v>
      </c>
      <c r="C18" s="8" t="s">
        <v>31</v>
      </c>
      <c r="D18" s="15">
        <v>0.31348097183401419</v>
      </c>
      <c r="E18" s="14">
        <v>2.5012542105640363E-2</v>
      </c>
      <c r="F18" s="14">
        <v>8.7364724432021784E-2</v>
      </c>
      <c r="G18" s="14">
        <v>1.7487278721421917E-2</v>
      </c>
      <c r="H18" s="14">
        <v>0</v>
      </c>
      <c r="I18" s="14">
        <v>0</v>
      </c>
      <c r="J18" s="14">
        <v>0</v>
      </c>
      <c r="K18" s="15">
        <v>0</v>
      </c>
      <c r="L18" s="14">
        <v>0</v>
      </c>
      <c r="M18" s="14">
        <v>4.3001505052676843E-4</v>
      </c>
      <c r="N18" s="14">
        <v>1.1467068014047158E-3</v>
      </c>
      <c r="O18" s="14">
        <v>2.1500752526338422E-4</v>
      </c>
      <c r="P18" s="14">
        <v>0</v>
      </c>
      <c r="Q18" s="14">
        <v>0</v>
      </c>
      <c r="R18" s="14">
        <v>0</v>
      </c>
      <c r="S18" s="14">
        <v>0</v>
      </c>
      <c r="T18" s="14">
        <v>0</v>
      </c>
      <c r="U18" s="14">
        <v>0</v>
      </c>
      <c r="V18" s="14">
        <v>0.11252060488783774</v>
      </c>
      <c r="W18" s="14">
        <v>0</v>
      </c>
      <c r="X18" s="14">
        <v>9.3886619365011106E-3</v>
      </c>
      <c r="Y18" s="14">
        <v>6.306887407725937E-3</v>
      </c>
      <c r="Z18" s="21">
        <v>0.42664659929764209</v>
      </c>
    </row>
    <row r="19" spans="1:26" x14ac:dyDescent="0.25">
      <c r="A19" s="4">
        <v>1991</v>
      </c>
      <c r="B19" s="8">
        <v>14069</v>
      </c>
      <c r="C19" s="8" t="s">
        <v>31</v>
      </c>
      <c r="D19" s="15">
        <v>0.3531878598336769</v>
      </c>
      <c r="E19" s="14">
        <v>2.9995024521998721E-2</v>
      </c>
      <c r="F19" s="14">
        <v>9.7306134053593007E-2</v>
      </c>
      <c r="G19" s="14">
        <v>5.8284170872130213E-3</v>
      </c>
      <c r="H19" s="14">
        <v>1.9191129433506291E-3</v>
      </c>
      <c r="I19" s="14">
        <v>0</v>
      </c>
      <c r="J19" s="14">
        <v>0</v>
      </c>
      <c r="K19" s="15">
        <v>0</v>
      </c>
      <c r="L19" s="14">
        <v>0</v>
      </c>
      <c r="M19" s="14">
        <v>0</v>
      </c>
      <c r="N19" s="14">
        <v>3.0563650579287795E-3</v>
      </c>
      <c r="O19" s="14">
        <v>3.5539128580567203E-4</v>
      </c>
      <c r="P19" s="14">
        <v>0</v>
      </c>
      <c r="Q19" s="14">
        <v>0</v>
      </c>
      <c r="R19" s="14">
        <v>0</v>
      </c>
      <c r="S19" s="14">
        <v>0</v>
      </c>
      <c r="T19" s="14">
        <v>0</v>
      </c>
      <c r="U19" s="14">
        <v>0</v>
      </c>
      <c r="V19" s="14">
        <v>0.1208330371739285</v>
      </c>
      <c r="W19" s="14">
        <v>0</v>
      </c>
      <c r="X19" s="14">
        <v>0</v>
      </c>
      <c r="Y19" s="14">
        <v>6.3970431445020967E-3</v>
      </c>
      <c r="Z19" s="21">
        <v>0.38112161489800273</v>
      </c>
    </row>
    <row r="20" spans="1:26" x14ac:dyDescent="0.25">
      <c r="A20" s="4">
        <v>1992</v>
      </c>
      <c r="B20" s="8">
        <v>6822</v>
      </c>
      <c r="C20" s="8" t="s">
        <v>31</v>
      </c>
      <c r="D20" s="15">
        <v>0.23218997361477575</v>
      </c>
      <c r="E20" s="14">
        <v>5.7754324245089417E-2</v>
      </c>
      <c r="F20" s="14">
        <v>0.11081794195250659</v>
      </c>
      <c r="G20" s="14">
        <v>4.2509527997654645E-3</v>
      </c>
      <c r="H20" s="14">
        <v>4.3975373790677223E-4</v>
      </c>
      <c r="I20" s="14">
        <v>0</v>
      </c>
      <c r="J20" s="14">
        <v>0</v>
      </c>
      <c r="K20" s="15">
        <v>0</v>
      </c>
      <c r="L20" s="14">
        <v>0</v>
      </c>
      <c r="M20" s="14">
        <v>0</v>
      </c>
      <c r="N20" s="14">
        <v>1.7590149516270889E-3</v>
      </c>
      <c r="O20" s="14">
        <v>0</v>
      </c>
      <c r="P20" s="14">
        <v>0</v>
      </c>
      <c r="Q20" s="14">
        <v>0</v>
      </c>
      <c r="R20" s="14">
        <v>0</v>
      </c>
      <c r="S20" s="14">
        <v>0</v>
      </c>
      <c r="T20" s="14">
        <v>0</v>
      </c>
      <c r="U20" s="14">
        <v>0</v>
      </c>
      <c r="V20" s="14">
        <v>0.1197596012899443</v>
      </c>
      <c r="W20" s="14">
        <v>1.9055995309293463E-3</v>
      </c>
      <c r="X20" s="14">
        <v>0</v>
      </c>
      <c r="Y20" s="14">
        <v>2.140134857812958E-2</v>
      </c>
      <c r="Z20" s="21">
        <v>0.44972148929932571</v>
      </c>
    </row>
    <row r="21" spans="1:26" x14ac:dyDescent="0.25">
      <c r="A21" s="4">
        <v>1993</v>
      </c>
      <c r="B21" s="8">
        <v>5940</v>
      </c>
      <c r="C21" s="8" t="s">
        <v>31</v>
      </c>
      <c r="D21" s="15">
        <v>0.18501683501683502</v>
      </c>
      <c r="E21" s="14">
        <v>3.686868686868687E-2</v>
      </c>
      <c r="F21" s="14">
        <v>0.1111111111111111</v>
      </c>
      <c r="G21" s="14">
        <v>1.5151515151515152E-3</v>
      </c>
      <c r="H21" s="14">
        <v>0</v>
      </c>
      <c r="I21" s="14">
        <v>0</v>
      </c>
      <c r="J21" s="14">
        <v>0</v>
      </c>
      <c r="K21" s="15">
        <v>0</v>
      </c>
      <c r="L21" s="14">
        <v>0</v>
      </c>
      <c r="M21" s="14">
        <v>0</v>
      </c>
      <c r="N21" s="14">
        <v>3.5353535353535356E-3</v>
      </c>
      <c r="O21" s="14">
        <v>0</v>
      </c>
      <c r="P21" s="14">
        <v>0</v>
      </c>
      <c r="Q21" s="14">
        <v>0</v>
      </c>
      <c r="R21" s="14">
        <v>0</v>
      </c>
      <c r="S21" s="14">
        <v>0</v>
      </c>
      <c r="T21" s="14">
        <v>0</v>
      </c>
      <c r="U21" s="14">
        <v>0</v>
      </c>
      <c r="V21" s="14">
        <v>9.0067340067340074E-2</v>
      </c>
      <c r="W21" s="14">
        <v>2.2895622895622896E-2</v>
      </c>
      <c r="X21" s="14">
        <v>0</v>
      </c>
      <c r="Y21" s="14">
        <v>2.3232323232323233E-2</v>
      </c>
      <c r="Z21" s="21">
        <v>0.52575757575757576</v>
      </c>
    </row>
    <row r="22" spans="1:26" x14ac:dyDescent="0.25">
      <c r="A22" s="4">
        <v>1994</v>
      </c>
      <c r="B22" s="8">
        <v>5420</v>
      </c>
      <c r="C22" s="8" t="s">
        <v>31</v>
      </c>
      <c r="D22" s="15">
        <v>0.13837638376383765</v>
      </c>
      <c r="E22" s="14">
        <v>0.13025830258302584</v>
      </c>
      <c r="F22" s="14">
        <v>0.11900369003690037</v>
      </c>
      <c r="G22" s="14">
        <v>4.0590405904059037E-3</v>
      </c>
      <c r="H22" s="14">
        <v>9.225092250922509E-4</v>
      </c>
      <c r="I22" s="14">
        <v>0</v>
      </c>
      <c r="J22" s="14">
        <v>0</v>
      </c>
      <c r="K22" s="15">
        <v>0</v>
      </c>
      <c r="L22" s="14">
        <v>0</v>
      </c>
      <c r="M22" s="14">
        <v>0</v>
      </c>
      <c r="N22" s="14">
        <v>3.5055350553505533E-3</v>
      </c>
      <c r="O22" s="14">
        <v>3.6900369003690036E-4</v>
      </c>
      <c r="P22" s="14">
        <v>0</v>
      </c>
      <c r="Q22" s="14">
        <v>0</v>
      </c>
      <c r="R22" s="14">
        <v>0</v>
      </c>
      <c r="S22" s="14">
        <v>0</v>
      </c>
      <c r="T22" s="14">
        <v>0</v>
      </c>
      <c r="U22" s="14">
        <v>0</v>
      </c>
      <c r="V22" s="14">
        <v>4.0774907749077494E-2</v>
      </c>
      <c r="W22" s="14">
        <v>3.6531365313653134E-2</v>
      </c>
      <c r="X22" s="14">
        <v>0</v>
      </c>
      <c r="Y22" s="14">
        <v>1.7158671586715867E-2</v>
      </c>
      <c r="Z22" s="21">
        <v>0.5090405904059041</v>
      </c>
    </row>
    <row r="23" spans="1:26" x14ac:dyDescent="0.25">
      <c r="A23" s="4">
        <v>1995</v>
      </c>
      <c r="B23" s="8">
        <v>5857</v>
      </c>
      <c r="C23" s="8" t="s">
        <v>31</v>
      </c>
      <c r="D23" s="15">
        <v>0.24671333447157245</v>
      </c>
      <c r="E23" s="14">
        <v>4.7806044049854876E-2</v>
      </c>
      <c r="F23" s="14">
        <v>0.11371009049001195</v>
      </c>
      <c r="G23" s="14">
        <v>2.9025098173126175E-3</v>
      </c>
      <c r="H23" s="14">
        <v>2.9025098173126175E-3</v>
      </c>
      <c r="I23" s="14">
        <v>0</v>
      </c>
      <c r="J23" s="14">
        <v>0</v>
      </c>
      <c r="K23" s="15">
        <v>0</v>
      </c>
      <c r="L23" s="14">
        <v>0</v>
      </c>
      <c r="M23" s="14">
        <v>0</v>
      </c>
      <c r="N23" s="14">
        <v>3.2439815605258666E-3</v>
      </c>
      <c r="O23" s="14">
        <v>0</v>
      </c>
      <c r="P23" s="14">
        <v>0</v>
      </c>
      <c r="Q23" s="14">
        <v>0</v>
      </c>
      <c r="R23" s="14">
        <v>0</v>
      </c>
      <c r="S23" s="14">
        <v>0</v>
      </c>
      <c r="T23" s="14">
        <v>0</v>
      </c>
      <c r="U23" s="14">
        <v>0</v>
      </c>
      <c r="V23" s="14">
        <v>7.7001878094587667E-2</v>
      </c>
      <c r="W23" s="14">
        <v>8.9465596721871266E-2</v>
      </c>
      <c r="X23" s="14">
        <v>6.8294348642649824E-4</v>
      </c>
      <c r="Y23" s="14">
        <v>2.3732286153320813E-2</v>
      </c>
      <c r="Z23" s="21">
        <v>0.39183882533720332</v>
      </c>
    </row>
    <row r="24" spans="1:26" x14ac:dyDescent="0.25">
      <c r="A24" s="4">
        <v>1996</v>
      </c>
      <c r="B24" s="8">
        <v>6179</v>
      </c>
      <c r="C24" s="8" t="s">
        <v>31</v>
      </c>
      <c r="D24" s="15">
        <v>0.2194529859200518</v>
      </c>
      <c r="E24" s="14">
        <v>4.547661433888979E-2</v>
      </c>
      <c r="F24" s="14">
        <v>0.1467875060689432</v>
      </c>
      <c r="G24" s="14">
        <v>0</v>
      </c>
      <c r="H24" s="14">
        <v>1.618384851917786E-4</v>
      </c>
      <c r="I24" s="14">
        <v>0</v>
      </c>
      <c r="J24" s="14">
        <v>0</v>
      </c>
      <c r="K24" s="15">
        <v>0</v>
      </c>
      <c r="L24" s="14">
        <v>0</v>
      </c>
      <c r="M24" s="14">
        <v>0</v>
      </c>
      <c r="N24" s="14">
        <v>3.2367697038355723E-3</v>
      </c>
      <c r="O24" s="14">
        <v>3.2367697038355721E-4</v>
      </c>
      <c r="P24" s="14">
        <v>0</v>
      </c>
      <c r="Q24" s="14">
        <v>0</v>
      </c>
      <c r="R24" s="14">
        <v>0</v>
      </c>
      <c r="S24" s="14">
        <v>0</v>
      </c>
      <c r="T24" s="14">
        <v>0</v>
      </c>
      <c r="U24" s="14">
        <v>0</v>
      </c>
      <c r="V24" s="14">
        <v>0.15714516912121704</v>
      </c>
      <c r="W24" s="14">
        <v>5.1626476776177377E-2</v>
      </c>
      <c r="X24" s="14">
        <v>0</v>
      </c>
      <c r="Y24" s="14">
        <v>1.7964071856287425E-2</v>
      </c>
      <c r="Z24" s="21">
        <v>0.35782489075902252</v>
      </c>
    </row>
    <row r="25" spans="1:26" x14ac:dyDescent="0.25">
      <c r="A25" s="4">
        <v>1997</v>
      </c>
      <c r="B25" s="8">
        <v>5561</v>
      </c>
      <c r="C25" s="8" t="s">
        <v>31</v>
      </c>
      <c r="D25" s="15">
        <v>0.23449019960438772</v>
      </c>
      <c r="E25" s="14">
        <v>4.0640172630821793E-2</v>
      </c>
      <c r="F25" s="14">
        <v>0.13450818198165798</v>
      </c>
      <c r="G25" s="14">
        <v>0</v>
      </c>
      <c r="H25" s="14">
        <v>0</v>
      </c>
      <c r="I25" s="14">
        <v>0</v>
      </c>
      <c r="J25" s="14">
        <v>0</v>
      </c>
      <c r="K25" s="15">
        <v>0</v>
      </c>
      <c r="L25" s="14">
        <v>0</v>
      </c>
      <c r="M25" s="14">
        <v>0</v>
      </c>
      <c r="N25" s="14">
        <v>1.6184139543247618E-3</v>
      </c>
      <c r="O25" s="14">
        <v>7.192950908110052E-4</v>
      </c>
      <c r="P25" s="14">
        <v>0</v>
      </c>
      <c r="Q25" s="14">
        <v>0</v>
      </c>
      <c r="R25" s="14">
        <v>0</v>
      </c>
      <c r="S25" s="14">
        <v>0</v>
      </c>
      <c r="T25" s="14">
        <v>0</v>
      </c>
      <c r="U25" s="14">
        <v>0</v>
      </c>
      <c r="V25" s="14">
        <v>0.18539830965653659</v>
      </c>
      <c r="W25" s="14">
        <v>3.9021758676497036E-2</v>
      </c>
      <c r="X25" s="14">
        <v>0</v>
      </c>
      <c r="Y25" s="14">
        <v>5.3947131810825394E-3</v>
      </c>
      <c r="Z25" s="21">
        <v>0.35820895522388058</v>
      </c>
    </row>
    <row r="26" spans="1:26" x14ac:dyDescent="0.25">
      <c r="A26" s="4">
        <v>1998</v>
      </c>
      <c r="B26" s="8">
        <v>3652</v>
      </c>
      <c r="C26" s="8" t="s">
        <v>31</v>
      </c>
      <c r="D26" s="15">
        <v>0.24370208105147864</v>
      </c>
      <c r="E26" s="14">
        <v>6.5169769989047097E-2</v>
      </c>
      <c r="F26" s="14">
        <v>0.12595837897042717</v>
      </c>
      <c r="G26" s="14">
        <v>0</v>
      </c>
      <c r="H26" s="14">
        <v>1.1774370208105149E-2</v>
      </c>
      <c r="I26" s="14">
        <v>0</v>
      </c>
      <c r="J26" s="14">
        <v>0</v>
      </c>
      <c r="K26" s="15">
        <v>0</v>
      </c>
      <c r="L26" s="14">
        <v>0</v>
      </c>
      <c r="M26" s="14">
        <v>0</v>
      </c>
      <c r="N26" s="14">
        <v>0</v>
      </c>
      <c r="O26" s="14">
        <v>1.0952902519167579E-3</v>
      </c>
      <c r="P26" s="14">
        <v>0</v>
      </c>
      <c r="Q26" s="14">
        <v>0</v>
      </c>
      <c r="R26" s="14">
        <v>0</v>
      </c>
      <c r="S26" s="14">
        <v>0</v>
      </c>
      <c r="T26" s="14">
        <v>0</v>
      </c>
      <c r="U26" s="14">
        <v>0</v>
      </c>
      <c r="V26" s="14">
        <v>0.14074479737130338</v>
      </c>
      <c r="W26" s="14">
        <v>3.3953997809419496E-2</v>
      </c>
      <c r="X26" s="14">
        <v>1.4786418400876232E-2</v>
      </c>
      <c r="Y26" s="14">
        <v>1.3417305585980284E-2</v>
      </c>
      <c r="Z26" s="21">
        <v>0.3493975903614458</v>
      </c>
    </row>
    <row r="27" spans="1:26" x14ac:dyDescent="0.25">
      <c r="A27" s="4">
        <v>1999</v>
      </c>
      <c r="B27" s="8">
        <v>5778</v>
      </c>
      <c r="C27" s="8" t="s">
        <v>31</v>
      </c>
      <c r="D27" s="15">
        <v>0.18137763932156456</v>
      </c>
      <c r="E27" s="14">
        <v>2.4056767047421254E-2</v>
      </c>
      <c r="F27" s="14">
        <v>0.14260989961924542</v>
      </c>
      <c r="G27" s="14">
        <v>0</v>
      </c>
      <c r="H27" s="14">
        <v>5.5382485289027349E-3</v>
      </c>
      <c r="I27" s="14">
        <v>0</v>
      </c>
      <c r="J27" s="14">
        <v>0</v>
      </c>
      <c r="K27" s="15">
        <v>0</v>
      </c>
      <c r="L27" s="14">
        <v>0</v>
      </c>
      <c r="M27" s="14">
        <v>0</v>
      </c>
      <c r="N27" s="14">
        <v>3.4614053305642093E-4</v>
      </c>
      <c r="O27" s="14">
        <v>3.4614053305642093E-4</v>
      </c>
      <c r="P27" s="14">
        <v>0</v>
      </c>
      <c r="Q27" s="14">
        <v>0</v>
      </c>
      <c r="R27" s="14">
        <v>0</v>
      </c>
      <c r="S27" s="14">
        <v>0</v>
      </c>
      <c r="T27" s="14">
        <v>0</v>
      </c>
      <c r="U27" s="14">
        <v>0</v>
      </c>
      <c r="V27" s="14">
        <v>0.11613014884042921</v>
      </c>
      <c r="W27" s="14">
        <v>2.7864312911041883E-2</v>
      </c>
      <c r="X27" s="14">
        <v>2.6652821045344409E-2</v>
      </c>
      <c r="Y27" s="14">
        <v>1.0730356524749048E-2</v>
      </c>
      <c r="Z27" s="21">
        <v>0.46434752509518867</v>
      </c>
    </row>
    <row r="28" spans="1:26" x14ac:dyDescent="0.25">
      <c r="A28" s="4">
        <v>2000</v>
      </c>
      <c r="B28" s="8">
        <v>6309</v>
      </c>
      <c r="C28" s="8" t="s">
        <v>31</v>
      </c>
      <c r="D28" s="15">
        <v>0.20209224916785545</v>
      </c>
      <c r="E28" s="14">
        <v>2.6628625772705659E-2</v>
      </c>
      <c r="F28" s="14">
        <v>0.12173086067522587</v>
      </c>
      <c r="G28" s="14">
        <v>0</v>
      </c>
      <c r="H28" s="14">
        <v>4.1210968457758759E-3</v>
      </c>
      <c r="I28" s="14">
        <v>0</v>
      </c>
      <c r="J28" s="14">
        <v>0</v>
      </c>
      <c r="K28" s="15">
        <v>0</v>
      </c>
      <c r="L28" s="14">
        <v>0</v>
      </c>
      <c r="M28" s="14">
        <v>0</v>
      </c>
      <c r="N28" s="14">
        <v>4.7551117451260106E-4</v>
      </c>
      <c r="O28" s="14">
        <v>4.7551117451260106E-4</v>
      </c>
      <c r="P28" s="14">
        <v>0</v>
      </c>
      <c r="Q28" s="14">
        <v>0</v>
      </c>
      <c r="R28" s="14">
        <v>0</v>
      </c>
      <c r="S28" s="14">
        <v>0</v>
      </c>
      <c r="T28" s="14">
        <v>0</v>
      </c>
      <c r="U28" s="14">
        <v>0</v>
      </c>
      <c r="V28" s="14">
        <v>8.321445553970519E-2</v>
      </c>
      <c r="W28" s="14">
        <v>2.2666032651767316E-2</v>
      </c>
      <c r="X28" s="14">
        <v>3.7089871611982884E-2</v>
      </c>
      <c r="Y28" s="14">
        <v>4.2796005706134095E-3</v>
      </c>
      <c r="Z28" s="21">
        <v>0.49722618481534314</v>
      </c>
    </row>
    <row r="29" spans="1:26" x14ac:dyDescent="0.25">
      <c r="A29" s="4">
        <v>2001</v>
      </c>
      <c r="B29" s="8">
        <v>6825</v>
      </c>
      <c r="C29" s="8" t="s">
        <v>31</v>
      </c>
      <c r="D29" s="15">
        <v>0.14871794871794872</v>
      </c>
      <c r="E29" s="14">
        <v>2.0073260073260074E-2</v>
      </c>
      <c r="F29" s="14">
        <v>4.7619047619047616E-2</v>
      </c>
      <c r="G29" s="14">
        <v>2.3443223443223443E-3</v>
      </c>
      <c r="H29" s="14">
        <v>0</v>
      </c>
      <c r="I29" s="14">
        <v>0</v>
      </c>
      <c r="J29" s="14">
        <v>0</v>
      </c>
      <c r="K29" s="15">
        <v>0</v>
      </c>
      <c r="L29" s="14">
        <v>0</v>
      </c>
      <c r="M29" s="14">
        <v>0</v>
      </c>
      <c r="N29" s="14">
        <v>1.0256410256410256E-3</v>
      </c>
      <c r="O29" s="14">
        <v>0</v>
      </c>
      <c r="P29" s="14">
        <v>0</v>
      </c>
      <c r="Q29" s="14">
        <v>0</v>
      </c>
      <c r="R29" s="14">
        <v>0</v>
      </c>
      <c r="S29" s="14">
        <v>0</v>
      </c>
      <c r="T29" s="14">
        <v>0</v>
      </c>
      <c r="U29" s="14">
        <v>0</v>
      </c>
      <c r="V29" s="14">
        <v>8.615384615384615E-2</v>
      </c>
      <c r="W29" s="14">
        <v>1.8608058608058607E-2</v>
      </c>
      <c r="X29" s="14">
        <v>5.3772893772893772E-2</v>
      </c>
      <c r="Y29" s="14">
        <v>2.3443223443223443E-3</v>
      </c>
      <c r="Z29" s="21">
        <v>0.61934065934065929</v>
      </c>
    </row>
    <row r="30" spans="1:26" x14ac:dyDescent="0.25">
      <c r="A30" s="4">
        <v>2002</v>
      </c>
      <c r="B30" s="8">
        <v>5929</v>
      </c>
      <c r="C30" s="8" t="s">
        <v>31</v>
      </c>
      <c r="D30" s="15">
        <v>0.10912464159217405</v>
      </c>
      <c r="E30" s="14">
        <v>1.737223815145893E-2</v>
      </c>
      <c r="F30" s="14">
        <v>4.317760161916006E-2</v>
      </c>
      <c r="G30" s="14">
        <v>9.9510878731657957E-3</v>
      </c>
      <c r="H30" s="14">
        <v>5.5658627087198514E-3</v>
      </c>
      <c r="I30" s="14">
        <v>1.0119750379490638E-3</v>
      </c>
      <c r="J30" s="14">
        <v>0</v>
      </c>
      <c r="K30" s="15">
        <v>0</v>
      </c>
      <c r="L30" s="14">
        <v>0</v>
      </c>
      <c r="M30" s="14">
        <v>0</v>
      </c>
      <c r="N30" s="14">
        <v>3.3732501264968796E-4</v>
      </c>
      <c r="O30" s="14">
        <v>1.1806375442739079E-3</v>
      </c>
      <c r="P30" s="14">
        <v>0</v>
      </c>
      <c r="Q30" s="14">
        <v>0</v>
      </c>
      <c r="R30" s="14">
        <v>0</v>
      </c>
      <c r="S30" s="14">
        <v>0</v>
      </c>
      <c r="T30" s="14">
        <v>0</v>
      </c>
      <c r="U30" s="14">
        <v>0</v>
      </c>
      <c r="V30" s="14">
        <v>6.0549839770618993E-2</v>
      </c>
      <c r="W30" s="14">
        <v>2.0408163265306121E-2</v>
      </c>
      <c r="X30" s="14">
        <v>5.8357227188396019E-2</v>
      </c>
      <c r="Y30" s="14">
        <v>2.1926125822229717E-3</v>
      </c>
      <c r="Z30" s="21">
        <v>0.67077078765390452</v>
      </c>
    </row>
    <row r="31" spans="1:26" x14ac:dyDescent="0.25">
      <c r="A31" s="4">
        <v>2003</v>
      </c>
      <c r="B31" s="8">
        <v>5885</v>
      </c>
      <c r="C31" s="8" t="s">
        <v>31</v>
      </c>
      <c r="D31" s="15">
        <v>0.15632965165675444</v>
      </c>
      <c r="E31" s="14">
        <v>1.5972812234494479E-2</v>
      </c>
      <c r="F31" s="14">
        <v>4.689889549702634E-2</v>
      </c>
      <c r="G31" s="14">
        <v>7.1367884451996599E-3</v>
      </c>
      <c r="H31" s="14">
        <v>2.0390824129141887E-3</v>
      </c>
      <c r="I31" s="14">
        <v>0</v>
      </c>
      <c r="J31" s="14">
        <v>0</v>
      </c>
      <c r="K31" s="15">
        <v>0</v>
      </c>
      <c r="L31" s="14">
        <v>0</v>
      </c>
      <c r="M31" s="14">
        <v>0</v>
      </c>
      <c r="N31" s="14">
        <v>0</v>
      </c>
      <c r="O31" s="14">
        <v>6.7969413763806284E-4</v>
      </c>
      <c r="P31" s="14">
        <v>0</v>
      </c>
      <c r="Q31" s="14">
        <v>0</v>
      </c>
      <c r="R31" s="14">
        <v>0</v>
      </c>
      <c r="S31" s="14">
        <v>0</v>
      </c>
      <c r="T31" s="14">
        <v>0</v>
      </c>
      <c r="U31" s="14">
        <v>0</v>
      </c>
      <c r="V31" s="14">
        <v>9.719626168224299E-2</v>
      </c>
      <c r="W31" s="14">
        <v>1.6992353440951571E-4</v>
      </c>
      <c r="X31" s="14">
        <v>4.4180118946474084E-2</v>
      </c>
      <c r="Y31" s="14">
        <v>4.248088360237893E-3</v>
      </c>
      <c r="Z31" s="21">
        <v>0.62514868309260829</v>
      </c>
    </row>
    <row r="32" spans="1:26" x14ac:dyDescent="0.25">
      <c r="A32" s="4">
        <v>2004</v>
      </c>
      <c r="B32" s="8">
        <v>8249</v>
      </c>
      <c r="C32" s="8" t="s">
        <v>31</v>
      </c>
      <c r="D32" s="15">
        <v>0.15856467450600073</v>
      </c>
      <c r="E32" s="14">
        <v>4.8248272517880955E-2</v>
      </c>
      <c r="F32" s="14">
        <v>3.2852466965692814E-2</v>
      </c>
      <c r="G32" s="14">
        <v>4.1217117226330464E-3</v>
      </c>
      <c r="H32" s="14">
        <v>3.7580312765183657E-3</v>
      </c>
      <c r="I32" s="14">
        <v>0</v>
      </c>
      <c r="J32" s="14">
        <v>0</v>
      </c>
      <c r="K32" s="15">
        <v>0</v>
      </c>
      <c r="L32" s="14">
        <v>0</v>
      </c>
      <c r="M32" s="14">
        <v>0</v>
      </c>
      <c r="N32" s="14">
        <v>4.8490726148624078E-4</v>
      </c>
      <c r="O32" s="14">
        <v>1.4547217844587223E-3</v>
      </c>
      <c r="P32" s="14">
        <v>0</v>
      </c>
      <c r="Q32" s="14">
        <v>0</v>
      </c>
      <c r="R32" s="14">
        <v>0</v>
      </c>
      <c r="S32" s="14">
        <v>0</v>
      </c>
      <c r="T32" s="14">
        <v>0</v>
      </c>
      <c r="U32" s="14">
        <v>0</v>
      </c>
      <c r="V32" s="14">
        <v>8.4616317129349014E-2</v>
      </c>
      <c r="W32" s="14">
        <v>4.1217117226330464E-3</v>
      </c>
      <c r="X32" s="14">
        <v>3.2852466965692814E-2</v>
      </c>
      <c r="Y32" s="14">
        <v>5.6976603224633288E-3</v>
      </c>
      <c r="Z32" s="21">
        <v>0.62322705782519094</v>
      </c>
    </row>
    <row r="33" spans="1:26" x14ac:dyDescent="0.25">
      <c r="A33" s="4">
        <v>2005</v>
      </c>
      <c r="B33" s="8">
        <v>7897</v>
      </c>
      <c r="C33" s="8" t="s">
        <v>31</v>
      </c>
      <c r="D33" s="15">
        <v>0.23363302519944282</v>
      </c>
      <c r="E33" s="14">
        <v>5.4704318095479293E-2</v>
      </c>
      <c r="F33" s="14">
        <v>7.4585285551475242E-2</v>
      </c>
      <c r="G33" s="14">
        <v>3.5456502469292136E-3</v>
      </c>
      <c r="H33" s="14">
        <v>3.4190198809674558E-3</v>
      </c>
      <c r="I33" s="14">
        <v>0</v>
      </c>
      <c r="J33" s="14">
        <v>0</v>
      </c>
      <c r="K33" s="15">
        <v>0</v>
      </c>
      <c r="L33" s="14">
        <v>0</v>
      </c>
      <c r="M33" s="14">
        <v>0</v>
      </c>
      <c r="N33" s="14">
        <v>0</v>
      </c>
      <c r="O33" s="14">
        <v>3.2923895150056984E-3</v>
      </c>
      <c r="P33" s="14">
        <v>0</v>
      </c>
      <c r="Q33" s="14">
        <v>0</v>
      </c>
      <c r="R33" s="14">
        <v>0</v>
      </c>
      <c r="S33" s="14">
        <v>0</v>
      </c>
      <c r="T33" s="14">
        <v>0</v>
      </c>
      <c r="U33" s="14">
        <v>0</v>
      </c>
      <c r="V33" s="14">
        <v>0.20311510700265925</v>
      </c>
      <c r="W33" s="14">
        <v>7.597821957705458E-4</v>
      </c>
      <c r="X33" s="14">
        <v>3.7102697226794983E-2</v>
      </c>
      <c r="Y33" s="14">
        <v>1.392934025579334E-3</v>
      </c>
      <c r="Z33" s="21">
        <v>0.38444979105989618</v>
      </c>
    </row>
    <row r="34" spans="1:26" x14ac:dyDescent="0.25">
      <c r="A34" s="4">
        <v>2006</v>
      </c>
      <c r="B34" s="8">
        <v>10288</v>
      </c>
      <c r="C34" s="8" t="s">
        <v>31</v>
      </c>
      <c r="D34" s="15">
        <v>0.32056765163297041</v>
      </c>
      <c r="E34" s="14">
        <v>3.8588646967340594E-2</v>
      </c>
      <c r="F34" s="14">
        <v>4.2671073094867805E-2</v>
      </c>
      <c r="G34" s="14">
        <v>6.5124416796267497E-3</v>
      </c>
      <c r="H34" s="14">
        <v>9.7200622083981343E-4</v>
      </c>
      <c r="I34" s="14">
        <v>0</v>
      </c>
      <c r="J34" s="14">
        <v>0</v>
      </c>
      <c r="K34" s="15">
        <v>0</v>
      </c>
      <c r="L34" s="14">
        <v>0</v>
      </c>
      <c r="M34" s="14">
        <v>0</v>
      </c>
      <c r="N34" s="14">
        <v>2.9160186625194404E-4</v>
      </c>
      <c r="O34" s="14">
        <v>1.3608087091757388E-3</v>
      </c>
      <c r="P34" s="14">
        <v>0</v>
      </c>
      <c r="Q34" s="14">
        <v>0</v>
      </c>
      <c r="R34" s="14">
        <v>0</v>
      </c>
      <c r="S34" s="14">
        <v>0</v>
      </c>
      <c r="T34" s="14">
        <v>0</v>
      </c>
      <c r="U34" s="14">
        <v>0</v>
      </c>
      <c r="V34" s="14">
        <v>9.496500777604977E-2</v>
      </c>
      <c r="W34" s="14">
        <v>1.8954121306376359E-2</v>
      </c>
      <c r="X34" s="14">
        <v>2.041213063763608E-2</v>
      </c>
      <c r="Y34" s="14">
        <v>6.2208398133748056E-3</v>
      </c>
      <c r="Z34" s="21">
        <v>0.44848367029548991</v>
      </c>
    </row>
    <row r="35" spans="1:26" x14ac:dyDescent="0.25">
      <c r="A35" s="4">
        <v>2007</v>
      </c>
      <c r="B35" s="8">
        <v>9952</v>
      </c>
      <c r="C35" s="8" t="s">
        <v>31</v>
      </c>
      <c r="D35" s="15">
        <v>0.28928858520900325</v>
      </c>
      <c r="E35" s="14">
        <v>3.4264469453376203E-2</v>
      </c>
      <c r="F35" s="14">
        <v>5.0542604501607719E-2</v>
      </c>
      <c r="G35" s="14">
        <v>2.0096463022508037E-3</v>
      </c>
      <c r="H35" s="14">
        <v>2.7130225080385854E-3</v>
      </c>
      <c r="I35" s="14">
        <v>2.0096463022508038E-4</v>
      </c>
      <c r="J35" s="14">
        <v>0</v>
      </c>
      <c r="K35" s="15">
        <v>0</v>
      </c>
      <c r="L35" s="14">
        <v>0</v>
      </c>
      <c r="M35" s="14">
        <v>0</v>
      </c>
      <c r="N35" s="14">
        <v>0</v>
      </c>
      <c r="O35" s="14">
        <v>0</v>
      </c>
      <c r="P35" s="14">
        <v>2.0096463022508038E-4</v>
      </c>
      <c r="Q35" s="14">
        <v>0</v>
      </c>
      <c r="R35" s="14">
        <v>0</v>
      </c>
      <c r="S35" s="14">
        <v>0</v>
      </c>
      <c r="T35" s="14">
        <v>0</v>
      </c>
      <c r="U35" s="14">
        <v>0</v>
      </c>
      <c r="V35" s="14">
        <v>9.5860128617363344E-2</v>
      </c>
      <c r="W35" s="14">
        <v>1.0550643086816721E-2</v>
      </c>
      <c r="X35" s="14">
        <v>1.2560289389067524E-2</v>
      </c>
      <c r="Y35" s="14">
        <v>9.0434083601286172E-3</v>
      </c>
      <c r="Z35" s="21">
        <v>0.49276527331189712</v>
      </c>
    </row>
    <row r="36" spans="1:26" x14ac:dyDescent="0.25">
      <c r="A36" s="4">
        <v>2008</v>
      </c>
      <c r="B36" s="8">
        <v>9829</v>
      </c>
      <c r="C36" s="8" t="s">
        <v>31</v>
      </c>
      <c r="D36" s="15">
        <v>0.19076203072540443</v>
      </c>
      <c r="E36" s="14">
        <v>3.7440227897039373E-2</v>
      </c>
      <c r="F36" s="14">
        <v>2.2484484688167668E-2</v>
      </c>
      <c r="G36" s="14">
        <v>3.0521924916064705E-4</v>
      </c>
      <c r="H36" s="14">
        <v>2.645233492725608E-3</v>
      </c>
      <c r="I36" s="14">
        <v>0</v>
      </c>
      <c r="J36" s="14">
        <v>0</v>
      </c>
      <c r="K36" s="15">
        <v>0</v>
      </c>
      <c r="L36" s="14">
        <v>0</v>
      </c>
      <c r="M36" s="14">
        <v>0</v>
      </c>
      <c r="N36" s="14">
        <v>8.139179977617255E-4</v>
      </c>
      <c r="O36" s="14">
        <v>0</v>
      </c>
      <c r="P36" s="14">
        <v>0</v>
      </c>
      <c r="Q36" s="14">
        <v>0</v>
      </c>
      <c r="R36" s="14">
        <v>0</v>
      </c>
      <c r="S36" s="14">
        <v>0</v>
      </c>
      <c r="T36" s="14">
        <v>0</v>
      </c>
      <c r="U36" s="14">
        <v>0</v>
      </c>
      <c r="V36" s="14">
        <v>0.14121477261165938</v>
      </c>
      <c r="W36" s="14">
        <v>1.0682673720622647E-2</v>
      </c>
      <c r="X36" s="14">
        <v>1.719401770271645E-2</v>
      </c>
      <c r="Y36" s="14">
        <v>1.8313154949638824E-3</v>
      </c>
      <c r="Z36" s="21">
        <v>0.57462610641977818</v>
      </c>
    </row>
    <row r="37" spans="1:26" x14ac:dyDescent="0.25">
      <c r="A37" s="4">
        <v>2009</v>
      </c>
      <c r="B37" s="8">
        <v>7463</v>
      </c>
      <c r="C37" s="8" t="s">
        <v>31</v>
      </c>
      <c r="D37" s="15">
        <v>0.1441779445263299</v>
      </c>
      <c r="E37" s="14">
        <v>3.470454240921881E-2</v>
      </c>
      <c r="F37" s="14">
        <v>2.1707088302291302E-2</v>
      </c>
      <c r="G37" s="14">
        <v>4.0198311670909823E-3</v>
      </c>
      <c r="H37" s="14">
        <v>2.1439099557818571E-3</v>
      </c>
      <c r="I37" s="14">
        <v>0</v>
      </c>
      <c r="J37" s="14">
        <v>0</v>
      </c>
      <c r="K37" s="15">
        <v>0</v>
      </c>
      <c r="L37" s="14">
        <v>0</v>
      </c>
      <c r="M37" s="14">
        <v>0</v>
      </c>
      <c r="N37" s="14">
        <v>0</v>
      </c>
      <c r="O37" s="14">
        <v>6.6997186118183038E-4</v>
      </c>
      <c r="P37" s="14">
        <v>0</v>
      </c>
      <c r="Q37" s="14">
        <v>0</v>
      </c>
      <c r="R37" s="14">
        <v>0</v>
      </c>
      <c r="S37" s="14">
        <v>0</v>
      </c>
      <c r="T37" s="14">
        <v>0</v>
      </c>
      <c r="U37" s="14">
        <v>0</v>
      </c>
      <c r="V37" s="14">
        <v>7.9994640225110547E-2</v>
      </c>
      <c r="W37" s="14">
        <v>4.9845906471928179E-2</v>
      </c>
      <c r="X37" s="14">
        <v>1.7687257135200321E-2</v>
      </c>
      <c r="Y37" s="14">
        <v>1.2059493501272946E-2</v>
      </c>
      <c r="Z37" s="21">
        <v>0.63298941444459333</v>
      </c>
    </row>
    <row r="38" spans="1:26" x14ac:dyDescent="0.25">
      <c r="A38" s="4">
        <v>2010</v>
      </c>
      <c r="B38" s="8">
        <v>5658</v>
      </c>
      <c r="C38" s="8" t="s">
        <v>31</v>
      </c>
      <c r="D38" s="15">
        <v>0.15871332626369741</v>
      </c>
      <c r="E38" s="14">
        <v>4.1003888299752565E-2</v>
      </c>
      <c r="F38" s="14">
        <v>6.2036055143160129E-2</v>
      </c>
      <c r="G38" s="14">
        <v>1.9441498762813715E-3</v>
      </c>
      <c r="H38" s="14">
        <v>1.5906680805938495E-3</v>
      </c>
      <c r="I38" s="14">
        <v>0</v>
      </c>
      <c r="J38" s="14">
        <v>0</v>
      </c>
      <c r="K38" s="15">
        <v>0</v>
      </c>
      <c r="L38" s="14">
        <v>0</v>
      </c>
      <c r="M38" s="14">
        <v>0</v>
      </c>
      <c r="N38" s="14">
        <v>0</v>
      </c>
      <c r="O38" s="14">
        <v>0</v>
      </c>
      <c r="P38" s="14">
        <v>0</v>
      </c>
      <c r="Q38" s="14">
        <v>0</v>
      </c>
      <c r="R38" s="14">
        <v>0</v>
      </c>
      <c r="S38" s="14">
        <v>0</v>
      </c>
      <c r="T38" s="14">
        <v>0</v>
      </c>
      <c r="U38" s="14">
        <v>0</v>
      </c>
      <c r="V38" s="14">
        <v>8.8193708024036768E-2</v>
      </c>
      <c r="W38" s="14">
        <v>1.3255567338282079E-2</v>
      </c>
      <c r="X38" s="14">
        <v>1.5376458112407211E-2</v>
      </c>
      <c r="Y38" s="14">
        <v>1.0957935666313185E-2</v>
      </c>
      <c r="Z38" s="21">
        <v>0.60692824319547545</v>
      </c>
    </row>
    <row r="39" spans="1:26" x14ac:dyDescent="0.25">
      <c r="A39" s="4">
        <v>2011</v>
      </c>
      <c r="B39" s="8">
        <v>5836</v>
      </c>
      <c r="C39" s="8" t="s">
        <v>31</v>
      </c>
      <c r="D39" s="15">
        <v>0.11480466072652501</v>
      </c>
      <c r="E39" s="14">
        <v>6.7340644276901993E-2</v>
      </c>
      <c r="F39" s="14">
        <v>2.9643591501028101E-2</v>
      </c>
      <c r="G39" s="14">
        <v>3.4270047978067169E-3</v>
      </c>
      <c r="H39" s="14">
        <v>1.5421521590130226E-3</v>
      </c>
      <c r="I39" s="14">
        <v>0</v>
      </c>
      <c r="J39" s="14">
        <v>0</v>
      </c>
      <c r="K39" s="15">
        <v>0</v>
      </c>
      <c r="L39" s="14">
        <v>0</v>
      </c>
      <c r="M39" s="14">
        <v>0</v>
      </c>
      <c r="N39" s="14">
        <v>0</v>
      </c>
      <c r="O39" s="14">
        <v>4.1124057573680602E-3</v>
      </c>
      <c r="P39" s="14">
        <v>0</v>
      </c>
      <c r="Q39" s="14">
        <v>0</v>
      </c>
      <c r="R39" s="14">
        <v>0</v>
      </c>
      <c r="S39" s="14">
        <v>0</v>
      </c>
      <c r="T39" s="14">
        <v>0</v>
      </c>
      <c r="U39" s="14">
        <v>0</v>
      </c>
      <c r="V39" s="14">
        <v>0.11309115832762166</v>
      </c>
      <c r="W39" s="14">
        <v>2.604523646333105E-2</v>
      </c>
      <c r="X39" s="14">
        <v>1.6278272789581907E-2</v>
      </c>
      <c r="Y39" s="14">
        <v>8.0534612748457846E-3</v>
      </c>
      <c r="Z39" s="21">
        <v>0.61566141192597668</v>
      </c>
    </row>
    <row r="40" spans="1:26" x14ac:dyDescent="0.25">
      <c r="A40" s="4">
        <v>2012</v>
      </c>
      <c r="B40" s="8">
        <v>3475</v>
      </c>
      <c r="C40" s="8" t="s">
        <v>31</v>
      </c>
      <c r="D40" s="15">
        <v>0.24604316546762592</v>
      </c>
      <c r="E40" s="14">
        <v>6.9064748201438847E-2</v>
      </c>
      <c r="F40" s="14">
        <v>3.5971223021582732E-2</v>
      </c>
      <c r="G40" s="14">
        <v>4.3165467625899279E-3</v>
      </c>
      <c r="H40" s="14">
        <v>2.8776978417266188E-3</v>
      </c>
      <c r="I40" s="14">
        <v>0</v>
      </c>
      <c r="J40" s="14">
        <v>0</v>
      </c>
      <c r="K40" s="15">
        <v>0</v>
      </c>
      <c r="L40" s="14">
        <v>0</v>
      </c>
      <c r="M40" s="14">
        <v>0</v>
      </c>
      <c r="N40" s="14">
        <v>0</v>
      </c>
      <c r="O40" s="14">
        <v>2.5899280575539568E-2</v>
      </c>
      <c r="P40" s="14">
        <v>0</v>
      </c>
      <c r="Q40" s="14">
        <v>0</v>
      </c>
      <c r="R40" s="14">
        <v>0</v>
      </c>
      <c r="S40" s="14">
        <v>0</v>
      </c>
      <c r="T40" s="14">
        <v>0</v>
      </c>
      <c r="U40" s="14">
        <v>0</v>
      </c>
      <c r="V40" s="14">
        <v>0.13784172661870503</v>
      </c>
      <c r="W40" s="14">
        <v>0.12</v>
      </c>
      <c r="X40" s="14">
        <v>1.0647482014388488E-2</v>
      </c>
      <c r="Y40" s="14">
        <v>2.474820143884892E-2</v>
      </c>
      <c r="Z40" s="21">
        <v>0.32258992805755393</v>
      </c>
    </row>
    <row r="41" spans="1:26" x14ac:dyDescent="0.25">
      <c r="A41" s="4">
        <v>2013</v>
      </c>
      <c r="B41" s="8">
        <v>5425</v>
      </c>
      <c r="C41" s="8" t="s">
        <v>31</v>
      </c>
      <c r="D41" s="15">
        <v>0.14451612903225808</v>
      </c>
      <c r="E41" s="14">
        <v>7.6129032258064513E-2</v>
      </c>
      <c r="F41" s="14">
        <v>2.0092165898617512E-2</v>
      </c>
      <c r="G41" s="14">
        <v>2.0276497695852535E-3</v>
      </c>
      <c r="H41" s="14">
        <v>4.23963133640553E-3</v>
      </c>
      <c r="I41" s="14">
        <v>0</v>
      </c>
      <c r="J41" s="14">
        <v>0</v>
      </c>
      <c r="K41" s="15">
        <v>0</v>
      </c>
      <c r="L41" s="14">
        <v>0</v>
      </c>
      <c r="M41" s="14">
        <v>0</v>
      </c>
      <c r="N41" s="14">
        <v>0</v>
      </c>
      <c r="O41" s="14">
        <v>7.3732718894009217E-4</v>
      </c>
      <c r="P41" s="14">
        <v>0</v>
      </c>
      <c r="Q41" s="14">
        <v>0</v>
      </c>
      <c r="R41" s="14">
        <v>0</v>
      </c>
      <c r="S41" s="14">
        <v>0</v>
      </c>
      <c r="T41" s="14">
        <v>0</v>
      </c>
      <c r="U41" s="14">
        <v>0</v>
      </c>
      <c r="V41" s="14">
        <v>0.12608294930875577</v>
      </c>
      <c r="W41" s="14">
        <v>0.12792626728110598</v>
      </c>
      <c r="X41" s="14">
        <v>8.6635944700460838E-3</v>
      </c>
      <c r="Y41" s="14">
        <v>3.3732718894009216E-2</v>
      </c>
      <c r="Z41" s="21">
        <v>0.45585253456221198</v>
      </c>
    </row>
    <row r="42" spans="1:26" x14ac:dyDescent="0.25">
      <c r="A42" s="5" t="s">
        <v>32</v>
      </c>
      <c r="B42" s="9">
        <v>8061</v>
      </c>
      <c r="C42" s="9"/>
      <c r="D42" s="16">
        <v>0.22125066794543169</v>
      </c>
      <c r="E42" s="1">
        <v>4.280746275546822E-2</v>
      </c>
      <c r="F42" s="1">
        <v>7.8646311688845852E-2</v>
      </c>
      <c r="G42" s="1">
        <v>4.8913327065590734E-3</v>
      </c>
      <c r="H42" s="1">
        <v>1.8877264592821858E-3</v>
      </c>
      <c r="I42" s="1">
        <v>4.4779320778661296E-5</v>
      </c>
      <c r="J42" s="1">
        <v>0</v>
      </c>
      <c r="K42" s="16">
        <v>0</v>
      </c>
      <c r="L42" s="1">
        <v>5.7756728658888761E-6</v>
      </c>
      <c r="M42" s="1">
        <v>2.8432553415908774E-5</v>
      </c>
      <c r="N42" s="1">
        <v>1.5550499806232074E-3</v>
      </c>
      <c r="O42" s="1">
        <v>1.311713745314181E-3</v>
      </c>
      <c r="P42" s="1">
        <v>6.0898372795478905E-6</v>
      </c>
      <c r="Q42" s="1">
        <v>0</v>
      </c>
      <c r="R42" s="1">
        <v>6.0176799436745158E-6</v>
      </c>
      <c r="S42" s="1">
        <v>0</v>
      </c>
      <c r="T42" s="1">
        <v>0</v>
      </c>
      <c r="U42" s="1">
        <v>1.1781893585937132E-5</v>
      </c>
      <c r="V42" s="1">
        <v>9.4218512398382748E-2</v>
      </c>
      <c r="W42" s="1">
        <v>2.4129464701640534E-2</v>
      </c>
      <c r="X42" s="1">
        <v>1.4050935363920205E-2</v>
      </c>
      <c r="Y42" s="1">
        <v>9.2388350976803004E-3</v>
      </c>
      <c r="Z42" s="22">
        <v>0.50590911019898233</v>
      </c>
    </row>
    <row r="43" spans="1:26" x14ac:dyDescent="0.25">
      <c r="A43" s="5" t="s">
        <v>33</v>
      </c>
      <c r="B43" s="9">
        <v>4830</v>
      </c>
      <c r="C43" s="9"/>
      <c r="D43" s="16">
        <v>0.27047117280392058</v>
      </c>
      <c r="E43" s="1">
        <v>3.174690720137846E-2</v>
      </c>
      <c r="F43" s="1">
        <v>6.8477193180749019E-2</v>
      </c>
      <c r="G43" s="1">
        <v>9.3393818247293914E-3</v>
      </c>
      <c r="H43" s="1">
        <v>0</v>
      </c>
      <c r="I43" s="1">
        <v>0</v>
      </c>
      <c r="J43" s="1">
        <v>0</v>
      </c>
      <c r="K43" s="16">
        <v>0</v>
      </c>
      <c r="L43" s="1">
        <v>0</v>
      </c>
      <c r="M43" s="1">
        <v>0</v>
      </c>
      <c r="N43" s="1">
        <v>3.5728024073259793E-3</v>
      </c>
      <c r="O43" s="1">
        <v>0</v>
      </c>
      <c r="P43" s="1">
        <v>0</v>
      </c>
      <c r="Q43" s="1">
        <v>0</v>
      </c>
      <c r="R43" s="1">
        <v>0</v>
      </c>
      <c r="S43" s="1">
        <v>0</v>
      </c>
      <c r="T43" s="1">
        <v>0</v>
      </c>
      <c r="U43" s="1">
        <v>9.7200622083981337E-5</v>
      </c>
      <c r="V43" s="1">
        <v>4.7020751969025838E-2</v>
      </c>
      <c r="W43" s="1">
        <v>0</v>
      </c>
      <c r="X43" s="1">
        <v>4.1630580830923532E-3</v>
      </c>
      <c r="Y43" s="1">
        <v>1.8624433669520751E-3</v>
      </c>
      <c r="Z43" s="22">
        <v>0.5632490885407424</v>
      </c>
    </row>
    <row r="44" spans="1:26" x14ac:dyDescent="0.25">
      <c r="A44" s="5" t="s">
        <v>34</v>
      </c>
      <c r="B44" s="9">
        <v>11501</v>
      </c>
      <c r="C44" s="9"/>
      <c r="D44" s="16">
        <v>0.24754806915109895</v>
      </c>
      <c r="E44" s="1">
        <v>4.8070871955485921E-2</v>
      </c>
      <c r="F44" s="1">
        <v>0.10177664566269934</v>
      </c>
      <c r="G44" s="1">
        <v>6.5813092528081204E-3</v>
      </c>
      <c r="H44" s="1">
        <v>6.5391829219016851E-4</v>
      </c>
      <c r="I44" s="1">
        <v>2.4070719774698063E-5</v>
      </c>
      <c r="J44" s="1">
        <v>0</v>
      </c>
      <c r="K44" s="16">
        <v>0</v>
      </c>
      <c r="L44" s="1">
        <v>1.7327018597666628E-5</v>
      </c>
      <c r="M44" s="1">
        <v>8.5297660247726317E-5</v>
      </c>
      <c r="N44" s="1">
        <v>2.581382836521995E-3</v>
      </c>
      <c r="O44" s="1">
        <v>8.5400227373268788E-5</v>
      </c>
      <c r="P44" s="1">
        <v>0</v>
      </c>
      <c r="Q44" s="1">
        <v>0</v>
      </c>
      <c r="R44" s="1">
        <v>1.8053039831023545E-5</v>
      </c>
      <c r="S44" s="1">
        <v>0</v>
      </c>
      <c r="T44" s="1">
        <v>0</v>
      </c>
      <c r="U44" s="1">
        <v>0</v>
      </c>
      <c r="V44" s="1">
        <v>7.5419959772119752E-2</v>
      </c>
      <c r="W44" s="1">
        <v>1.8164700121326698E-2</v>
      </c>
      <c r="X44" s="1">
        <v>2.1286015697725555E-3</v>
      </c>
      <c r="Y44" s="1">
        <v>1.1192976814395062E-2</v>
      </c>
      <c r="Z44" s="22">
        <v>0.485651415905757</v>
      </c>
    </row>
    <row r="45" spans="1:26" x14ac:dyDescent="0.25">
      <c r="A45" s="5" t="s">
        <v>35</v>
      </c>
      <c r="B45" s="9">
        <v>5131</v>
      </c>
      <c r="C45" s="9"/>
      <c r="D45" s="16">
        <v>0.23254842219197269</v>
      </c>
      <c r="E45" s="1">
        <v>5.0428852319586236E-2</v>
      </c>
      <c r="F45" s="1">
        <v>0.13575135567367611</v>
      </c>
      <c r="G45" s="1">
        <v>0</v>
      </c>
      <c r="H45" s="1">
        <v>3.978736231098976E-3</v>
      </c>
      <c r="I45" s="1">
        <v>0</v>
      </c>
      <c r="J45" s="1">
        <v>0</v>
      </c>
      <c r="K45" s="16">
        <v>0</v>
      </c>
      <c r="L45" s="1">
        <v>0</v>
      </c>
      <c r="M45" s="1">
        <v>0</v>
      </c>
      <c r="N45" s="1">
        <v>1.6183945527201114E-3</v>
      </c>
      <c r="O45" s="1">
        <v>7.1275410437044015E-4</v>
      </c>
      <c r="P45" s="1">
        <v>0</v>
      </c>
      <c r="Q45" s="1">
        <v>0</v>
      </c>
      <c r="R45" s="1">
        <v>0</v>
      </c>
      <c r="S45" s="1">
        <v>0</v>
      </c>
      <c r="T45" s="1">
        <v>0</v>
      </c>
      <c r="U45" s="1">
        <v>0</v>
      </c>
      <c r="V45" s="1">
        <v>0.16109609204968567</v>
      </c>
      <c r="W45" s="1">
        <v>4.1534077754031305E-2</v>
      </c>
      <c r="X45" s="1">
        <v>4.9288061336254111E-3</v>
      </c>
      <c r="Y45" s="1">
        <v>1.2258696874450083E-2</v>
      </c>
      <c r="Z45" s="22">
        <v>0.35514381211478296</v>
      </c>
    </row>
    <row r="46" spans="1:26" ht="15.75" thickBot="1" x14ac:dyDescent="0.3">
      <c r="A46" s="6" t="s">
        <v>36</v>
      </c>
      <c r="B46" s="11">
        <v>6987</v>
      </c>
      <c r="C46" s="11"/>
      <c r="D46" s="17">
        <v>0.18658088824970367</v>
      </c>
      <c r="E46" s="18">
        <v>4.0372832910388907E-2</v>
      </c>
      <c r="F46" s="18">
        <v>5.2974822913213093E-2</v>
      </c>
      <c r="G46" s="18">
        <v>3.444136682442834E-3</v>
      </c>
      <c r="H46" s="18">
        <v>2.8777108832615571E-3</v>
      </c>
      <c r="I46" s="18">
        <v>8.0862644544942944E-5</v>
      </c>
      <c r="J46" s="18">
        <v>0</v>
      </c>
      <c r="K46" s="17">
        <v>0</v>
      </c>
      <c r="L46" s="18">
        <v>0</v>
      </c>
      <c r="M46" s="18">
        <v>0</v>
      </c>
      <c r="N46" s="18">
        <v>2.5166965809064306E-4</v>
      </c>
      <c r="O46" s="18">
        <v>2.6805925854100467E-3</v>
      </c>
      <c r="P46" s="18">
        <v>1.3397642015005358E-5</v>
      </c>
      <c r="Q46" s="18">
        <v>0</v>
      </c>
      <c r="R46" s="18">
        <v>0</v>
      </c>
      <c r="S46" s="18">
        <v>0</v>
      </c>
      <c r="T46" s="18">
        <v>0</v>
      </c>
      <c r="U46" s="18">
        <v>0</v>
      </c>
      <c r="V46" s="18">
        <v>0.10721467117521022</v>
      </c>
      <c r="W46" s="18">
        <v>3.1457226703830006E-2</v>
      </c>
      <c r="X46" s="18">
        <v>2.7255173267241532E-2</v>
      </c>
      <c r="Y46" s="18">
        <v>9.1688632782630456E-3</v>
      </c>
      <c r="Z46" s="23">
        <v>0.53562715140638451</v>
      </c>
    </row>
  </sheetData>
  <mergeCells count="10">
    <mergeCell ref="D4:J4"/>
    <mergeCell ref="K4:Y4"/>
    <mergeCell ref="D5:F5"/>
    <mergeCell ref="G5:H5"/>
    <mergeCell ref="I5:J5"/>
    <mergeCell ref="K5:L5"/>
    <mergeCell ref="P5:Q5"/>
    <mergeCell ref="R5:S5"/>
    <mergeCell ref="T5:U5"/>
    <mergeCell ref="V5:Y5"/>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108</vt:i4>
      </vt:variant>
    </vt:vector>
  </HeadingPairs>
  <TitlesOfParts>
    <vt:vector size="108" baseType="lpstr">
      <vt:lpstr>Contents</vt:lpstr>
      <vt:lpstr>DistnMap</vt:lpstr>
      <vt:lpstr>Rfile</vt:lpstr>
      <vt:lpstr>ReptTable</vt:lpstr>
      <vt:lpstr>SummStats</vt:lpstr>
      <vt:lpstr>AllStocks</vt:lpstr>
      <vt:lpstr>Lookups</vt:lpstr>
      <vt:lpstr>WSH total mort</vt:lpstr>
      <vt:lpstr>WSH reported catch</vt:lpstr>
      <vt:lpstr>WRY total mort</vt:lpstr>
      <vt:lpstr>WRY reported catch</vt:lpstr>
      <vt:lpstr>UWA total mort</vt:lpstr>
      <vt:lpstr>UWA reported catch</vt:lpstr>
      <vt:lpstr>URB total mort</vt:lpstr>
      <vt:lpstr>URB reported catch</vt:lpstr>
      <vt:lpstr>UNU total mort</vt:lpstr>
      <vt:lpstr>UNU reported catch</vt:lpstr>
      <vt:lpstr>TAK total mort</vt:lpstr>
      <vt:lpstr>TAK reported catch</vt:lpstr>
      <vt:lpstr>SUM total mort</vt:lpstr>
      <vt:lpstr>SUM reported catch</vt:lpstr>
      <vt:lpstr>STL total mort</vt:lpstr>
      <vt:lpstr>STL reported catch</vt:lpstr>
      <vt:lpstr>STI total mort</vt:lpstr>
      <vt:lpstr>STI reported catch</vt:lpstr>
      <vt:lpstr>SSF total mort</vt:lpstr>
      <vt:lpstr>SSF reported catch</vt:lpstr>
      <vt:lpstr>SRH total mort</vt:lpstr>
      <vt:lpstr>SRH reported catch</vt:lpstr>
      <vt:lpstr>SQP total mort</vt:lpstr>
      <vt:lpstr>SQP reported catch</vt:lpstr>
      <vt:lpstr>SPY total mort</vt:lpstr>
      <vt:lpstr>SPY reported catch</vt:lpstr>
      <vt:lpstr>SPS total mort</vt:lpstr>
      <vt:lpstr>SPS reported catch</vt:lpstr>
      <vt:lpstr>SPR total mort</vt:lpstr>
      <vt:lpstr>SPR reported catch</vt:lpstr>
      <vt:lpstr>SOO total mort</vt:lpstr>
      <vt:lpstr>SOO reported catch</vt:lpstr>
      <vt:lpstr>SKY total mort</vt:lpstr>
      <vt:lpstr>SKY reported catch</vt:lpstr>
      <vt:lpstr>SKS total mort</vt:lpstr>
      <vt:lpstr>SKS reported catch</vt:lpstr>
      <vt:lpstr>SKF total mort</vt:lpstr>
      <vt:lpstr>SKF reported catch</vt:lpstr>
      <vt:lpstr>SHU total mort</vt:lpstr>
      <vt:lpstr>SHU reported catch</vt:lpstr>
      <vt:lpstr>SAM total mort</vt:lpstr>
      <vt:lpstr>SAM reported catch</vt:lpstr>
      <vt:lpstr>RBT total mort</vt:lpstr>
      <vt:lpstr>RBT reported catch</vt:lpstr>
      <vt:lpstr>QUI total mort</vt:lpstr>
      <vt:lpstr>QUI reported catch</vt:lpstr>
      <vt:lpstr>QUE total mort</vt:lpstr>
      <vt:lpstr>QUE reported catch</vt:lpstr>
      <vt:lpstr>PPS total mort</vt:lpstr>
      <vt:lpstr>PPS reported catch</vt:lpstr>
      <vt:lpstr>NSF total mort</vt:lpstr>
      <vt:lpstr>NSF reported catch</vt:lpstr>
      <vt:lpstr>NKS total mort</vt:lpstr>
      <vt:lpstr>NKS reported catch</vt:lpstr>
      <vt:lpstr>NIS total mort</vt:lpstr>
      <vt:lpstr>NIS reported catch</vt:lpstr>
      <vt:lpstr>NIC total mort</vt:lpstr>
      <vt:lpstr>NIC reported catch</vt:lpstr>
      <vt:lpstr>NAN total mort</vt:lpstr>
      <vt:lpstr>NAN reported catch</vt:lpstr>
      <vt:lpstr>MSH total mort</vt:lpstr>
      <vt:lpstr>MSH reported catch</vt:lpstr>
      <vt:lpstr>LYY total mort</vt:lpstr>
      <vt:lpstr>LYY reported catch</vt:lpstr>
      <vt:lpstr>LYF total mort</vt:lpstr>
      <vt:lpstr>LYF reported catch</vt:lpstr>
      <vt:lpstr>LRW total mort</vt:lpstr>
      <vt:lpstr>LRW reported catch</vt:lpstr>
      <vt:lpstr>LRH total mort</vt:lpstr>
      <vt:lpstr>LRH reported catch</vt:lpstr>
      <vt:lpstr>KLM total mort</vt:lpstr>
      <vt:lpstr>KLM reported catch</vt:lpstr>
      <vt:lpstr>HOK total mort</vt:lpstr>
      <vt:lpstr>HOK reported catch</vt:lpstr>
      <vt:lpstr>HAR total mort</vt:lpstr>
      <vt:lpstr>HAR reported catch</vt:lpstr>
      <vt:lpstr>HAN total mort</vt:lpstr>
      <vt:lpstr>HAN reported catch</vt:lpstr>
      <vt:lpstr>GAD total mort</vt:lpstr>
      <vt:lpstr>GAD reported catch</vt:lpstr>
      <vt:lpstr>ELW total mort</vt:lpstr>
      <vt:lpstr>ELW reported catch</vt:lpstr>
      <vt:lpstr>ELK total mort</vt:lpstr>
      <vt:lpstr>ELK reported catch</vt:lpstr>
      <vt:lpstr>DOM total mort</vt:lpstr>
      <vt:lpstr>DOM reported catch</vt:lpstr>
      <vt:lpstr>CWF total mort</vt:lpstr>
      <vt:lpstr>CWF reported catch</vt:lpstr>
      <vt:lpstr>COW total mort</vt:lpstr>
      <vt:lpstr>COW reported catch</vt:lpstr>
      <vt:lpstr>CHK total mort</vt:lpstr>
      <vt:lpstr>CHK reported catch</vt:lpstr>
      <vt:lpstr>CHI total mort</vt:lpstr>
      <vt:lpstr>CHI reported catch</vt:lpstr>
      <vt:lpstr>BQR total mort</vt:lpstr>
      <vt:lpstr>BQR reported catch</vt:lpstr>
      <vt:lpstr>ATN total mort</vt:lpstr>
      <vt:lpstr>ATN reported catch</vt:lpstr>
      <vt:lpstr>AKS total mort</vt:lpstr>
      <vt:lpstr>AKS reported catch</vt:lpstr>
      <vt:lpstr>Sheet1</vt:lpstr>
    </vt:vector>
  </TitlesOfParts>
  <Company>WDFW</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 McHugh</dc:creator>
  <cp:lastModifiedBy>Pete McHugh</cp:lastModifiedBy>
  <dcterms:created xsi:type="dcterms:W3CDTF">2014-06-12T18:48:49Z</dcterms:created>
  <dcterms:modified xsi:type="dcterms:W3CDTF">2014-11-04T23:06:45Z</dcterms:modified>
</cp:coreProperties>
</file>